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EFE0BF5D-BE1C-4D39-826A-C7894D7E0078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Q1492" i="1" l="1"/>
  <c r="R12" i="1"/>
  <c r="X262" i="1" l="1"/>
  <c r="W262" i="1"/>
  <c r="X261" i="1"/>
  <c r="W261" i="1"/>
  <c r="X260" i="1"/>
  <c r="W260" i="1"/>
  <c r="X259" i="1"/>
  <c r="W259" i="1"/>
  <c r="X258" i="1"/>
  <c r="W258" i="1"/>
  <c r="X257" i="1"/>
  <c r="W257" i="1"/>
  <c r="X256" i="1"/>
  <c r="W256" i="1"/>
  <c r="X255" i="1"/>
  <c r="W255" i="1"/>
  <c r="X254" i="1"/>
  <c r="W254" i="1"/>
  <c r="X253" i="1"/>
  <c r="W253" i="1"/>
  <c r="X252" i="1"/>
  <c r="W252" i="1"/>
  <c r="X251" i="1"/>
  <c r="W251" i="1"/>
  <c r="X250" i="1"/>
  <c r="W250" i="1"/>
  <c r="X249" i="1"/>
  <c r="W249" i="1"/>
  <c r="X248" i="1"/>
  <c r="W248" i="1"/>
  <c r="X247" i="1"/>
  <c r="W247" i="1"/>
  <c r="X246" i="1"/>
  <c r="W246" i="1"/>
  <c r="X245" i="1"/>
  <c r="W245" i="1"/>
  <c r="X244" i="1"/>
  <c r="W244" i="1"/>
  <c r="X243" i="1"/>
  <c r="W243" i="1"/>
  <c r="X242" i="1"/>
  <c r="W242" i="1"/>
  <c r="X241" i="1"/>
  <c r="W241" i="1"/>
  <c r="X240" i="1"/>
  <c r="W240" i="1"/>
  <c r="X239" i="1"/>
  <c r="W239" i="1"/>
  <c r="X238" i="1"/>
  <c r="W238" i="1"/>
  <c r="X237" i="1"/>
  <c r="W237" i="1"/>
  <c r="X236" i="1"/>
  <c r="W236" i="1"/>
  <c r="X235" i="1"/>
  <c r="W235" i="1"/>
  <c r="X234" i="1"/>
  <c r="W234" i="1"/>
  <c r="X233" i="1"/>
  <c r="W233" i="1"/>
  <c r="X232" i="1"/>
  <c r="W232" i="1"/>
  <c r="X231" i="1"/>
  <c r="W231" i="1"/>
  <c r="X230" i="1"/>
  <c r="W230" i="1"/>
  <c r="X229" i="1"/>
  <c r="W229" i="1"/>
  <c r="X228" i="1"/>
  <c r="W228" i="1"/>
  <c r="X227" i="1"/>
  <c r="W227" i="1"/>
  <c r="X226" i="1"/>
  <c r="W226" i="1"/>
  <c r="X225" i="1"/>
  <c r="W225" i="1"/>
  <c r="X224" i="1"/>
  <c r="W224" i="1"/>
  <c r="X223" i="1"/>
  <c r="W223" i="1"/>
  <c r="X222" i="1"/>
  <c r="W222" i="1"/>
  <c r="X221" i="1"/>
  <c r="W221" i="1"/>
  <c r="X220" i="1"/>
  <c r="W220" i="1"/>
  <c r="X219" i="1"/>
  <c r="W219" i="1"/>
  <c r="X218" i="1"/>
  <c r="W218" i="1"/>
  <c r="X217" i="1"/>
  <c r="W217" i="1"/>
  <c r="X216" i="1"/>
  <c r="W216" i="1"/>
  <c r="X215" i="1"/>
  <c r="W215" i="1"/>
  <c r="X214" i="1"/>
  <c r="W214" i="1"/>
  <c r="X213" i="1"/>
  <c r="W213" i="1"/>
  <c r="X212" i="1"/>
  <c r="W212" i="1"/>
  <c r="X211" i="1"/>
  <c r="W211" i="1"/>
  <c r="X210" i="1"/>
  <c r="W210" i="1"/>
  <c r="X209" i="1"/>
  <c r="W209" i="1"/>
  <c r="X208" i="1"/>
  <c r="W208" i="1"/>
  <c r="X207" i="1"/>
  <c r="W207" i="1"/>
  <c r="X206" i="1"/>
  <c r="W206" i="1"/>
  <c r="X205" i="1"/>
  <c r="W205" i="1"/>
  <c r="X204" i="1"/>
  <c r="W204" i="1"/>
  <c r="X203" i="1"/>
  <c r="W203" i="1"/>
  <c r="X202" i="1"/>
  <c r="W202" i="1"/>
  <c r="X201" i="1"/>
  <c r="W201" i="1"/>
  <c r="X200" i="1"/>
  <c r="W200" i="1"/>
  <c r="X199" i="1"/>
  <c r="W199" i="1"/>
  <c r="X198" i="1"/>
  <c r="W198" i="1"/>
  <c r="X197" i="1"/>
  <c r="W197" i="1"/>
  <c r="X196" i="1"/>
  <c r="W196" i="1"/>
  <c r="X195" i="1"/>
  <c r="W195" i="1"/>
  <c r="X194" i="1"/>
  <c r="W194" i="1"/>
  <c r="X193" i="1"/>
  <c r="W193" i="1"/>
  <c r="X192" i="1"/>
  <c r="W192" i="1"/>
  <c r="X191" i="1"/>
  <c r="W191" i="1"/>
  <c r="X190" i="1"/>
  <c r="W190" i="1"/>
  <c r="X189" i="1"/>
  <c r="W189" i="1"/>
  <c r="X188" i="1"/>
  <c r="W188" i="1"/>
  <c r="X187" i="1"/>
  <c r="W187" i="1"/>
  <c r="X186" i="1"/>
  <c r="W186" i="1"/>
  <c r="X185" i="1"/>
  <c r="W185" i="1"/>
  <c r="X184" i="1"/>
  <c r="W184" i="1"/>
  <c r="X183" i="1"/>
  <c r="W183" i="1"/>
  <c r="X182" i="1"/>
  <c r="W182" i="1"/>
  <c r="X181" i="1"/>
  <c r="W181" i="1"/>
  <c r="X180" i="1"/>
  <c r="W180" i="1"/>
  <c r="X179" i="1"/>
  <c r="W179" i="1"/>
  <c r="X178" i="1"/>
  <c r="W178" i="1"/>
  <c r="X177" i="1"/>
  <c r="W177" i="1"/>
  <c r="X176" i="1"/>
  <c r="W176" i="1"/>
  <c r="X175" i="1"/>
  <c r="W175" i="1"/>
  <c r="X174" i="1"/>
  <c r="W174" i="1"/>
  <c r="X173" i="1"/>
  <c r="W173" i="1"/>
  <c r="X172" i="1"/>
  <c r="W172" i="1"/>
  <c r="X171" i="1"/>
  <c r="W171" i="1"/>
  <c r="X170" i="1"/>
  <c r="W170" i="1"/>
  <c r="X169" i="1"/>
  <c r="W169" i="1"/>
  <c r="X168" i="1"/>
  <c r="W168" i="1"/>
  <c r="X167" i="1"/>
  <c r="W167" i="1"/>
  <c r="X166" i="1"/>
  <c r="W166" i="1"/>
  <c r="X165" i="1"/>
  <c r="W165" i="1"/>
  <c r="X164" i="1"/>
  <c r="W164" i="1"/>
  <c r="X163" i="1"/>
  <c r="W163" i="1"/>
  <c r="X162" i="1"/>
  <c r="W162" i="1"/>
  <c r="X161" i="1"/>
  <c r="W161" i="1"/>
  <c r="X160" i="1"/>
  <c r="W160" i="1"/>
  <c r="X159" i="1"/>
  <c r="W159" i="1"/>
  <c r="X158" i="1"/>
  <c r="W158" i="1"/>
  <c r="X157" i="1"/>
  <c r="W157" i="1"/>
  <c r="X156" i="1"/>
  <c r="W156" i="1"/>
  <c r="X155" i="1"/>
  <c r="W155" i="1"/>
  <c r="X154" i="1"/>
  <c r="W154" i="1"/>
  <c r="X153" i="1"/>
  <c r="W153" i="1"/>
  <c r="X152" i="1"/>
  <c r="W152" i="1"/>
  <c r="X151" i="1"/>
  <c r="W151" i="1"/>
  <c r="X150" i="1"/>
  <c r="W150" i="1"/>
  <c r="X149" i="1"/>
  <c r="W149" i="1"/>
  <c r="X148" i="1"/>
  <c r="W148" i="1"/>
  <c r="X147" i="1"/>
  <c r="W147" i="1"/>
  <c r="X146" i="1"/>
  <c r="W146" i="1"/>
  <c r="X145" i="1"/>
  <c r="W145" i="1"/>
  <c r="X144" i="1"/>
  <c r="W144" i="1"/>
  <c r="X143" i="1"/>
  <c r="W143" i="1"/>
  <c r="X142" i="1"/>
  <c r="W142" i="1"/>
  <c r="X141" i="1"/>
  <c r="W141" i="1"/>
  <c r="X140" i="1"/>
  <c r="W140" i="1"/>
  <c r="X139" i="1"/>
  <c r="W139" i="1"/>
  <c r="X138" i="1"/>
  <c r="W138" i="1"/>
  <c r="X137" i="1"/>
  <c r="W137" i="1"/>
  <c r="X136" i="1"/>
  <c r="W136" i="1"/>
  <c r="X135" i="1"/>
  <c r="W135" i="1"/>
  <c r="X134" i="1"/>
  <c r="W134" i="1"/>
  <c r="X133" i="1"/>
  <c r="W133" i="1"/>
  <c r="X132" i="1"/>
  <c r="W132" i="1"/>
  <c r="X131" i="1"/>
  <c r="W131" i="1"/>
  <c r="X130" i="1"/>
  <c r="W130" i="1"/>
  <c r="X129" i="1"/>
  <c r="W129" i="1"/>
  <c r="X128" i="1"/>
  <c r="W128" i="1"/>
  <c r="X127" i="1"/>
  <c r="W127" i="1"/>
  <c r="X126" i="1"/>
  <c r="W126" i="1"/>
  <c r="X125" i="1"/>
  <c r="W125" i="1"/>
  <c r="X124" i="1"/>
  <c r="W124" i="1"/>
  <c r="X123" i="1"/>
  <c r="W123" i="1"/>
  <c r="X122" i="1"/>
  <c r="W122" i="1"/>
  <c r="X121" i="1"/>
  <c r="W121" i="1"/>
  <c r="X120" i="1"/>
  <c r="W120" i="1"/>
  <c r="C5" i="1"/>
  <c r="D5" i="1" s="1"/>
  <c r="E5" i="1" s="1"/>
  <c r="F5" i="1" s="1"/>
  <c r="G5" i="1" s="1"/>
  <c r="H5" i="1" s="1"/>
  <c r="I5" i="1" s="1"/>
  <c r="J5" i="1" s="1"/>
  <c r="K5" i="1" s="1"/>
  <c r="L5" i="1" s="1"/>
  <c r="M5" i="1" s="1"/>
  <c r="N5" i="1" s="1"/>
  <c r="O5" i="1" s="1"/>
  <c r="P5" i="1" s="1"/>
  <c r="Q5" i="1" s="1"/>
  <c r="R5" i="1" s="1"/>
  <c r="S5" i="1" s="1"/>
  <c r="T5" i="1" s="1"/>
  <c r="U5" i="1" s="1"/>
  <c r="S13" i="1" l="1"/>
  <c r="AC122" i="1"/>
  <c r="AC123" i="1" s="1"/>
  <c r="AC124" i="1" s="1"/>
  <c r="AC125" i="1" s="1"/>
  <c r="AC126" i="1" s="1"/>
  <c r="AC127" i="1" s="1"/>
  <c r="AC128" i="1" s="1"/>
  <c r="AC129" i="1" s="1"/>
  <c r="AC130" i="1" l="1"/>
  <c r="AB129" i="1"/>
  <c r="AD129" i="1" s="1"/>
  <c r="X21" i="1" s="1"/>
  <c r="AC120" i="1"/>
  <c r="AC131" i="1" l="1"/>
  <c r="AB130" i="1"/>
  <c r="AD130" i="1" s="1"/>
  <c r="X22" i="1" s="1"/>
  <c r="M12" i="1"/>
  <c r="A12" i="1"/>
  <c r="B1" i="1"/>
  <c r="C13" i="1"/>
  <c r="AB120" i="1"/>
  <c r="AD120" i="1" s="1"/>
  <c r="X12" i="1" s="1"/>
  <c r="AE13" i="1"/>
  <c r="AE14" i="1" s="1"/>
  <c r="AE15" i="1" s="1"/>
  <c r="AE16" i="1" s="1"/>
  <c r="AE17" i="1" s="1"/>
  <c r="AE18" i="1" s="1"/>
  <c r="AE19" i="1" s="1"/>
  <c r="AE20" i="1" s="1"/>
  <c r="AE21" i="1" s="1"/>
  <c r="AE22" i="1" s="1"/>
  <c r="AE23" i="1" s="1"/>
  <c r="AE24" i="1" s="1"/>
  <c r="AE25" i="1" s="1"/>
  <c r="AE26" i="1" s="1"/>
  <c r="AE27" i="1" s="1"/>
  <c r="AE28" i="1" s="1"/>
  <c r="AE29" i="1" s="1"/>
  <c r="AE30" i="1" s="1"/>
  <c r="AE31" i="1" s="1"/>
  <c r="AE32" i="1" s="1"/>
  <c r="AE33" i="1" s="1"/>
  <c r="AE34" i="1" s="1"/>
  <c r="AE35" i="1" s="1"/>
  <c r="AE36" i="1" s="1"/>
  <c r="AE37" i="1" s="1"/>
  <c r="AE38" i="1" s="1"/>
  <c r="AE39" i="1" s="1"/>
  <c r="AE40" i="1" s="1"/>
  <c r="AE41" i="1" s="1"/>
  <c r="AE42" i="1" s="1"/>
  <c r="AE43" i="1" s="1"/>
  <c r="AE44" i="1" s="1"/>
  <c r="AE45" i="1" s="1"/>
  <c r="AE46" i="1" s="1"/>
  <c r="AE47" i="1" s="1"/>
  <c r="AE48" i="1" s="1"/>
  <c r="AE49" i="1" s="1"/>
  <c r="AE50" i="1" s="1"/>
  <c r="AE51" i="1" s="1"/>
  <c r="AE52" i="1" s="1"/>
  <c r="AE53" i="1" s="1"/>
  <c r="AE54" i="1" s="1"/>
  <c r="AE55" i="1" s="1"/>
  <c r="AE56" i="1" s="1"/>
  <c r="AE57" i="1" s="1"/>
  <c r="AE58" i="1" s="1"/>
  <c r="AE59" i="1" s="1"/>
  <c r="AE60" i="1" s="1"/>
  <c r="AE61" i="1" s="1"/>
  <c r="AE62" i="1" s="1"/>
  <c r="AE63" i="1" s="1"/>
  <c r="AE64" i="1" s="1"/>
  <c r="AE65" i="1" s="1"/>
  <c r="AE66" i="1" s="1"/>
  <c r="AE67" i="1" s="1"/>
  <c r="AE68" i="1" s="1"/>
  <c r="AE69" i="1" s="1"/>
  <c r="AE70" i="1" s="1"/>
  <c r="AE71" i="1" s="1"/>
  <c r="AE72" i="1" s="1"/>
  <c r="AE73" i="1" s="1"/>
  <c r="AE74" i="1" s="1"/>
  <c r="AE75" i="1" s="1"/>
  <c r="AE76" i="1" s="1"/>
  <c r="AE77" i="1" s="1"/>
  <c r="AE78" i="1" s="1"/>
  <c r="AE79" i="1" s="1"/>
  <c r="AE80" i="1" s="1"/>
  <c r="AE81" i="1" s="1"/>
  <c r="AE82" i="1" s="1"/>
  <c r="AE83" i="1" s="1"/>
  <c r="AE84" i="1" s="1"/>
  <c r="AE85" i="1" s="1"/>
  <c r="AE86" i="1" s="1"/>
  <c r="AE87" i="1" s="1"/>
  <c r="W13" i="1"/>
  <c r="W14" i="1" s="1"/>
  <c r="W15" i="1" s="1"/>
  <c r="W16" i="1" s="1"/>
  <c r="W17" i="1" s="1"/>
  <c r="W18" i="1" s="1"/>
  <c r="I13" i="1"/>
  <c r="I14" i="1" s="1"/>
  <c r="Y12" i="1"/>
  <c r="AB13" i="1" s="1"/>
  <c r="J12" i="1"/>
  <c r="J13" i="1" s="1"/>
  <c r="G12" i="1"/>
  <c r="U12" i="1"/>
  <c r="D12" i="1" l="1"/>
  <c r="AC132" i="1"/>
  <c r="AB131" i="1"/>
  <c r="AD131" i="1" s="1"/>
  <c r="X23" i="1" s="1"/>
  <c r="AB121" i="1"/>
  <c r="AD121" i="1" s="1"/>
  <c r="X13" i="1" s="1"/>
  <c r="Y13" i="1"/>
  <c r="AB14" i="1" s="1"/>
  <c r="W19" i="1"/>
  <c r="W20" i="1" s="1"/>
  <c r="W21" i="1" s="1"/>
  <c r="W22" i="1" s="1"/>
  <c r="W23" i="1" s="1"/>
  <c r="W24" i="1" s="1"/>
  <c r="W25" i="1" s="1"/>
  <c r="W26" i="1" s="1"/>
  <c r="W27" i="1" s="1"/>
  <c r="W28" i="1" s="1"/>
  <c r="W29" i="1" s="1"/>
  <c r="W30" i="1" s="1"/>
  <c r="W31" i="1" s="1"/>
  <c r="W32" i="1" s="1"/>
  <c r="W33" i="1" s="1"/>
  <c r="W34" i="1" s="1"/>
  <c r="W35" i="1" s="1"/>
  <c r="W36" i="1" s="1"/>
  <c r="W37" i="1" s="1"/>
  <c r="W38" i="1" s="1"/>
  <c r="W39" i="1" s="1"/>
  <c r="W40" i="1" s="1"/>
  <c r="W41" i="1" s="1"/>
  <c r="W42" i="1" s="1"/>
  <c r="W43" i="1" s="1"/>
  <c r="W44" i="1" s="1"/>
  <c r="W45" i="1" s="1"/>
  <c r="W46" i="1" s="1"/>
  <c r="W47" i="1" s="1"/>
  <c r="W48" i="1" s="1"/>
  <c r="W49" i="1" s="1"/>
  <c r="W50" i="1" s="1"/>
  <c r="W51" i="1" s="1"/>
  <c r="W52" i="1" s="1"/>
  <c r="W53" i="1" s="1"/>
  <c r="W54" i="1" s="1"/>
  <c r="W55" i="1" s="1"/>
  <c r="W56" i="1" s="1"/>
  <c r="W57" i="1" s="1"/>
  <c r="W58" i="1" s="1"/>
  <c r="W59" i="1" s="1"/>
  <c r="W60" i="1" s="1"/>
  <c r="W61" i="1" s="1"/>
  <c r="W62" i="1" s="1"/>
  <c r="W63" i="1" s="1"/>
  <c r="W64" i="1" s="1"/>
  <c r="W65" i="1" s="1"/>
  <c r="W66" i="1" s="1"/>
  <c r="W67" i="1" s="1"/>
  <c r="W68" i="1" s="1"/>
  <c r="W69" i="1" s="1"/>
  <c r="W70" i="1" s="1"/>
  <c r="W71" i="1" s="1"/>
  <c r="W72" i="1" s="1"/>
  <c r="W73" i="1" s="1"/>
  <c r="W74" i="1" s="1"/>
  <c r="W75" i="1" s="1"/>
  <c r="W76" i="1" s="1"/>
  <c r="W77" i="1" s="1"/>
  <c r="W78" i="1" s="1"/>
  <c r="W79" i="1" s="1"/>
  <c r="W80" i="1" s="1"/>
  <c r="W81" i="1" s="1"/>
  <c r="W82" i="1" s="1"/>
  <c r="W83" i="1" s="1"/>
  <c r="W84" i="1" s="1"/>
  <c r="W85" i="1" s="1"/>
  <c r="W86" i="1" s="1"/>
  <c r="W87" i="1" s="1"/>
  <c r="A13" i="1"/>
  <c r="H12" i="1"/>
  <c r="N12" i="1" s="1"/>
  <c r="G13" i="1"/>
  <c r="I15" i="1"/>
  <c r="AB122" i="1"/>
  <c r="AD122" i="1" s="1"/>
  <c r="X14" i="1" s="1"/>
  <c r="D13" i="1" l="1"/>
  <c r="E13" i="1" s="1"/>
  <c r="AC133" i="1"/>
  <c r="AB132" i="1"/>
  <c r="AD132" i="1" s="1"/>
  <c r="X24" i="1" s="1"/>
  <c r="P12" i="1"/>
  <c r="T12" i="1"/>
  <c r="T13" i="1" s="1"/>
  <c r="AD13" i="1"/>
  <c r="Y14" i="1"/>
  <c r="AB15" i="1" s="1"/>
  <c r="AB123" i="1"/>
  <c r="AD123" i="1" s="1"/>
  <c r="X15" i="1" s="1"/>
  <c r="I16" i="1"/>
  <c r="K13" i="1"/>
  <c r="L13" i="1" s="1"/>
  <c r="M13" i="1" s="1"/>
  <c r="A14" i="1"/>
  <c r="D14" i="1" s="1"/>
  <c r="AD14" i="1"/>
  <c r="E12" i="1"/>
  <c r="AD15" i="1" l="1"/>
  <c r="AC134" i="1"/>
  <c r="AB133" i="1"/>
  <c r="AD133" i="1" s="1"/>
  <c r="X25" i="1" s="1"/>
  <c r="F14" i="1"/>
  <c r="Y15" i="1"/>
  <c r="AB16" i="1" s="1"/>
  <c r="A15" i="1"/>
  <c r="D15" i="1" s="1"/>
  <c r="E14" i="1"/>
  <c r="F15" i="1" s="1"/>
  <c r="I17" i="1"/>
  <c r="AB124" i="1"/>
  <c r="AD124" i="1" s="1"/>
  <c r="X16" i="1" s="1"/>
  <c r="F13" i="1"/>
  <c r="H13" i="1" s="1"/>
  <c r="AC135" i="1" l="1"/>
  <c r="AB134" i="1"/>
  <c r="AD134" i="1" s="1"/>
  <c r="X26" i="1" s="1"/>
  <c r="Y16" i="1"/>
  <c r="AB17" i="1" s="1"/>
  <c r="AB125" i="1"/>
  <c r="AD125" i="1" s="1"/>
  <c r="X17" i="1" s="1"/>
  <c r="I18" i="1"/>
  <c r="E15" i="1"/>
  <c r="F16" i="1" s="1"/>
  <c r="A16" i="1"/>
  <c r="D16" i="1" s="1"/>
  <c r="AD16" i="1"/>
  <c r="N13" i="1"/>
  <c r="P13" i="1" s="1"/>
  <c r="AC136" i="1" l="1"/>
  <c r="AB135" i="1"/>
  <c r="AD135" i="1" s="1"/>
  <c r="X27" i="1" s="1"/>
  <c r="Y17" i="1"/>
  <c r="AB18" i="1" s="1"/>
  <c r="A17" i="1"/>
  <c r="D17" i="1" s="1"/>
  <c r="E16" i="1"/>
  <c r="AB126" i="1"/>
  <c r="AD126" i="1" s="1"/>
  <c r="X18" i="1" s="1"/>
  <c r="AD17" i="1"/>
  <c r="I19" i="1"/>
  <c r="F17" i="1" l="1"/>
  <c r="AD18" i="1"/>
  <c r="AC137" i="1"/>
  <c r="AB136" i="1"/>
  <c r="AD136" i="1" s="1"/>
  <c r="X28" i="1" s="1"/>
  <c r="Y18" i="1"/>
  <c r="AB19" i="1" s="1"/>
  <c r="AB127" i="1"/>
  <c r="AD127" i="1" s="1"/>
  <c r="X19" i="1" s="1"/>
  <c r="A18" i="1"/>
  <c r="D18" i="1" s="1"/>
  <c r="E17" i="1"/>
  <c r="I20" i="1"/>
  <c r="B13" i="1"/>
  <c r="AC138" i="1" l="1"/>
  <c r="AB137" i="1"/>
  <c r="AD137" i="1" s="1"/>
  <c r="X29" i="1" s="1"/>
  <c r="F18" i="1"/>
  <c r="Y19" i="1"/>
  <c r="A19" i="1"/>
  <c r="D19" i="1" s="1"/>
  <c r="E18" i="1"/>
  <c r="AB128" i="1"/>
  <c r="AD128" i="1" s="1"/>
  <c r="X20" i="1" s="1"/>
  <c r="I21" i="1"/>
  <c r="AB20" i="1" l="1"/>
  <c r="AC139" i="1"/>
  <c r="AB138" i="1"/>
  <c r="AD138" i="1" s="1"/>
  <c r="X30" i="1" s="1"/>
  <c r="F19" i="1"/>
  <c r="AD19" i="1"/>
  <c r="I22" i="1"/>
  <c r="A20" i="1"/>
  <c r="D20" i="1" s="1"/>
  <c r="E19" i="1"/>
  <c r="Y20" i="1" l="1"/>
  <c r="AD20" i="1"/>
  <c r="AC140" i="1"/>
  <c r="AB139" i="1"/>
  <c r="AD139" i="1" s="1"/>
  <c r="X31" i="1" s="1"/>
  <c r="F20" i="1"/>
  <c r="A21" i="1"/>
  <c r="D21" i="1" s="1"/>
  <c r="E20" i="1"/>
  <c r="I23" i="1"/>
  <c r="AB21" i="1" l="1"/>
  <c r="AD21" i="1" s="1"/>
  <c r="AC141" i="1"/>
  <c r="AB140" i="1"/>
  <c r="AD140" i="1" s="1"/>
  <c r="X32" i="1" s="1"/>
  <c r="F21" i="1"/>
  <c r="I24" i="1"/>
  <c r="A22" i="1"/>
  <c r="D22" i="1" s="1"/>
  <c r="E21" i="1"/>
  <c r="F22" i="1" s="1"/>
  <c r="Y21" i="1" l="1"/>
  <c r="AC142" i="1"/>
  <c r="AB141" i="1"/>
  <c r="AD141" i="1" s="1"/>
  <c r="X33" i="1" s="1"/>
  <c r="I25" i="1"/>
  <c r="A23" i="1"/>
  <c r="D23" i="1" s="1"/>
  <c r="E22" i="1"/>
  <c r="F23" i="1" l="1"/>
  <c r="AB22" i="1"/>
  <c r="AC143" i="1"/>
  <c r="AB142" i="1"/>
  <c r="AD142" i="1" s="1"/>
  <c r="X34" i="1" s="1"/>
  <c r="I26" i="1"/>
  <c r="A24" i="1"/>
  <c r="D24" i="1" s="1"/>
  <c r="E23" i="1"/>
  <c r="F24" i="1" l="1"/>
  <c r="AD22" i="1"/>
  <c r="Y22" i="1"/>
  <c r="AC144" i="1"/>
  <c r="AB143" i="1"/>
  <c r="AD143" i="1" s="1"/>
  <c r="X35" i="1" s="1"/>
  <c r="I27" i="1"/>
  <c r="E24" i="1"/>
  <c r="F25" i="1" s="1"/>
  <c r="A25" i="1"/>
  <c r="D25" i="1" s="1"/>
  <c r="AB23" i="1" l="1"/>
  <c r="AC145" i="1"/>
  <c r="AB144" i="1"/>
  <c r="AD144" i="1" s="1"/>
  <c r="X36" i="1" s="1"/>
  <c r="I28" i="1"/>
  <c r="A26" i="1"/>
  <c r="D26" i="1" s="1"/>
  <c r="E25" i="1"/>
  <c r="F26" i="1" s="1"/>
  <c r="Y23" i="1" l="1"/>
  <c r="AD23" i="1"/>
  <c r="AC146" i="1"/>
  <c r="AB145" i="1"/>
  <c r="AD145" i="1" s="1"/>
  <c r="A27" i="1"/>
  <c r="D27" i="1" s="1"/>
  <c r="E26" i="1"/>
  <c r="I29" i="1"/>
  <c r="F27" i="1" l="1"/>
  <c r="AB24" i="1"/>
  <c r="AC147" i="1"/>
  <c r="AB146" i="1"/>
  <c r="AD146" i="1" s="1"/>
  <c r="X37" i="1" s="1"/>
  <c r="I30" i="1"/>
  <c r="A28" i="1"/>
  <c r="D28" i="1" s="1"/>
  <c r="E27" i="1"/>
  <c r="F28" i="1" l="1"/>
  <c r="AD24" i="1"/>
  <c r="Y24" i="1"/>
  <c r="AC148" i="1"/>
  <c r="AC149" i="1" s="1"/>
  <c r="AC150" i="1" s="1"/>
  <c r="AB147" i="1"/>
  <c r="AD147" i="1" s="1"/>
  <c r="X38" i="1" s="1"/>
  <c r="A29" i="1"/>
  <c r="D29" i="1" s="1"/>
  <c r="E28" i="1"/>
  <c r="F29" i="1" s="1"/>
  <c r="I31" i="1"/>
  <c r="AC151" i="1" l="1"/>
  <c r="AB25" i="1"/>
  <c r="AB148" i="1"/>
  <c r="AD148" i="1" s="1"/>
  <c r="X39" i="1" s="1"/>
  <c r="I32" i="1"/>
  <c r="A30" i="1"/>
  <c r="D30" i="1" s="1"/>
  <c r="E29" i="1"/>
  <c r="F30" i="1" l="1"/>
  <c r="AC152" i="1"/>
  <c r="AD25" i="1"/>
  <c r="Y25" i="1"/>
  <c r="AB149" i="1"/>
  <c r="AD149" i="1" s="1"/>
  <c r="I33" i="1"/>
  <c r="A31" i="1"/>
  <c r="D31" i="1" s="1"/>
  <c r="E30" i="1"/>
  <c r="F31" i="1" l="1"/>
  <c r="AC153" i="1"/>
  <c r="AB26" i="1"/>
  <c r="AB150" i="1"/>
  <c r="AD150" i="1" s="1"/>
  <c r="A32" i="1"/>
  <c r="D32" i="1" s="1"/>
  <c r="E31" i="1"/>
  <c r="I34" i="1"/>
  <c r="F32" i="1" l="1"/>
  <c r="AC154" i="1"/>
  <c r="AD26" i="1"/>
  <c r="Y26" i="1"/>
  <c r="AB151" i="1"/>
  <c r="AD151" i="1" s="1"/>
  <c r="A33" i="1"/>
  <c r="D33" i="1" s="1"/>
  <c r="E32" i="1"/>
  <c r="F33" i="1" s="1"/>
  <c r="I35" i="1"/>
  <c r="AC155" i="1" l="1"/>
  <c r="AB27" i="1"/>
  <c r="AB152" i="1"/>
  <c r="AD152" i="1" s="1"/>
  <c r="A34" i="1"/>
  <c r="D34" i="1" s="1"/>
  <c r="E33" i="1"/>
  <c r="I36" i="1"/>
  <c r="F34" i="1" l="1"/>
  <c r="AC156" i="1"/>
  <c r="Y27" i="1"/>
  <c r="AD27" i="1"/>
  <c r="AB153" i="1"/>
  <c r="AD153" i="1" s="1"/>
  <c r="I37" i="1"/>
  <c r="A35" i="1"/>
  <c r="D35" i="1" s="1"/>
  <c r="E34" i="1"/>
  <c r="F35" i="1" l="1"/>
  <c r="AC157" i="1"/>
  <c r="AB28" i="1"/>
  <c r="AB154" i="1"/>
  <c r="AD154" i="1" s="1"/>
  <c r="A36" i="1"/>
  <c r="D36" i="1" s="1"/>
  <c r="E35" i="1"/>
  <c r="I38" i="1"/>
  <c r="F36" i="1" l="1"/>
  <c r="AC158" i="1"/>
  <c r="AD28" i="1"/>
  <c r="Y28" i="1"/>
  <c r="AB155" i="1"/>
  <c r="AD155" i="1" s="1"/>
  <c r="I39" i="1"/>
  <c r="A37" i="1"/>
  <c r="D37" i="1" s="1"/>
  <c r="E36" i="1"/>
  <c r="F37" i="1" s="1"/>
  <c r="AC159" i="1" l="1"/>
  <c r="AB29" i="1"/>
  <c r="AB156" i="1"/>
  <c r="AD156" i="1" s="1"/>
  <c r="A38" i="1"/>
  <c r="D38" i="1" s="1"/>
  <c r="E37" i="1"/>
  <c r="F38" i="1" s="1"/>
  <c r="I40" i="1"/>
  <c r="AC160" i="1" l="1"/>
  <c r="AD29" i="1"/>
  <c r="Y29" i="1"/>
  <c r="AB157" i="1"/>
  <c r="AD157" i="1" s="1"/>
  <c r="I41" i="1"/>
  <c r="A39" i="1"/>
  <c r="D39" i="1" s="1"/>
  <c r="E38" i="1"/>
  <c r="F39" i="1" l="1"/>
  <c r="AC161" i="1"/>
  <c r="AB30" i="1"/>
  <c r="AB158" i="1"/>
  <c r="AD158" i="1" s="1"/>
  <c r="A40" i="1"/>
  <c r="D40" i="1" s="1"/>
  <c r="E39" i="1"/>
  <c r="F40" i="1" s="1"/>
  <c r="I42" i="1"/>
  <c r="AC162" i="1" l="1"/>
  <c r="AD30" i="1"/>
  <c r="Y30" i="1"/>
  <c r="AB159" i="1"/>
  <c r="AD159" i="1" s="1"/>
  <c r="I43" i="1"/>
  <c r="A41" i="1"/>
  <c r="D41" i="1" s="1"/>
  <c r="E40" i="1"/>
  <c r="F41" i="1" l="1"/>
  <c r="AC163" i="1"/>
  <c r="AB31" i="1"/>
  <c r="AB160" i="1"/>
  <c r="AD160" i="1" s="1"/>
  <c r="X41" i="1" s="1"/>
  <c r="A42" i="1"/>
  <c r="D42" i="1" s="1"/>
  <c r="E41" i="1"/>
  <c r="F42" i="1" s="1"/>
  <c r="I44" i="1"/>
  <c r="AC164" i="1" l="1"/>
  <c r="AD31" i="1"/>
  <c r="Y31" i="1"/>
  <c r="AB161" i="1"/>
  <c r="AD161" i="1" s="1"/>
  <c r="X42" i="1" s="1"/>
  <c r="I45" i="1"/>
  <c r="A43" i="1"/>
  <c r="D43" i="1" s="1"/>
  <c r="E42" i="1"/>
  <c r="F43" i="1" l="1"/>
  <c r="AC165" i="1"/>
  <c r="AB32" i="1"/>
  <c r="AB162" i="1"/>
  <c r="AD162" i="1" s="1"/>
  <c r="X43" i="1" s="1"/>
  <c r="I46" i="1"/>
  <c r="A44" i="1"/>
  <c r="D44" i="1" s="1"/>
  <c r="E43" i="1"/>
  <c r="F44" i="1" l="1"/>
  <c r="AC166" i="1"/>
  <c r="AD32" i="1"/>
  <c r="Y32" i="1"/>
  <c r="AB163" i="1"/>
  <c r="AD163" i="1" s="1"/>
  <c r="X44" i="1" s="1"/>
  <c r="A45" i="1"/>
  <c r="D45" i="1" s="1"/>
  <c r="E44" i="1"/>
  <c r="I47" i="1"/>
  <c r="F45" i="1" l="1"/>
  <c r="AC167" i="1"/>
  <c r="AB33" i="1"/>
  <c r="AB164" i="1"/>
  <c r="AD164" i="1" s="1"/>
  <c r="X45" i="1" s="1"/>
  <c r="A46" i="1"/>
  <c r="D46" i="1" s="1"/>
  <c r="E45" i="1"/>
  <c r="I48" i="1"/>
  <c r="F46" i="1" l="1"/>
  <c r="AC168" i="1"/>
  <c r="AD33" i="1"/>
  <c r="Y33" i="1"/>
  <c r="AB165" i="1"/>
  <c r="AD165" i="1" s="1"/>
  <c r="X46" i="1" s="1"/>
  <c r="I49" i="1"/>
  <c r="A47" i="1"/>
  <c r="D47" i="1" s="1"/>
  <c r="E46" i="1"/>
  <c r="O42" i="1" l="1"/>
  <c r="O34" i="1"/>
  <c r="O26" i="1"/>
  <c r="O18" i="1"/>
  <c r="O41" i="1"/>
  <c r="O33" i="1"/>
  <c r="O25" i="1"/>
  <c r="O17" i="1"/>
  <c r="O46" i="1"/>
  <c r="U46" i="1" s="1"/>
  <c r="O38" i="1"/>
  <c r="O30" i="1"/>
  <c r="O22" i="1"/>
  <c r="O14" i="1"/>
  <c r="O45" i="1"/>
  <c r="O37" i="1"/>
  <c r="O29" i="1"/>
  <c r="O21" i="1"/>
  <c r="O43" i="1"/>
  <c r="O27" i="1"/>
  <c r="O40" i="1"/>
  <c r="O24" i="1"/>
  <c r="O36" i="1"/>
  <c r="O35" i="1"/>
  <c r="O48" i="1"/>
  <c r="R48" i="1" s="1"/>
  <c r="O16" i="1"/>
  <c r="O47" i="1"/>
  <c r="O15" i="1"/>
  <c r="O44" i="1"/>
  <c r="O28" i="1"/>
  <c r="O39" i="1"/>
  <c r="O23" i="1"/>
  <c r="O20" i="1"/>
  <c r="O19" i="1"/>
  <c r="O32" i="1"/>
  <c r="O31" i="1"/>
  <c r="F47" i="1"/>
  <c r="AC169" i="1"/>
  <c r="AB34" i="1"/>
  <c r="AB166" i="1"/>
  <c r="AD166" i="1" s="1"/>
  <c r="X47" i="1" s="1"/>
  <c r="I50" i="1"/>
  <c r="A48" i="1"/>
  <c r="D48" i="1" s="1"/>
  <c r="E47" i="1"/>
  <c r="F48" i="1" s="1"/>
  <c r="R19" i="1" l="1"/>
  <c r="U19" i="1"/>
  <c r="R37" i="1"/>
  <c r="U37" i="1"/>
  <c r="R30" i="1"/>
  <c r="U30" i="1"/>
  <c r="R34" i="1"/>
  <c r="U34" i="1"/>
  <c r="R27" i="1"/>
  <c r="U27" i="1"/>
  <c r="J30" i="1"/>
  <c r="K30" i="1" s="1"/>
  <c r="R29" i="1"/>
  <c r="S30" i="1"/>
  <c r="S31" i="1" s="1"/>
  <c r="S32" i="1" s="1"/>
  <c r="S33" i="1" s="1"/>
  <c r="S34" i="1" s="1"/>
  <c r="S35" i="1" s="1"/>
  <c r="S36" i="1" s="1"/>
  <c r="S37" i="1" s="1"/>
  <c r="S38" i="1" s="1"/>
  <c r="S39" i="1" s="1"/>
  <c r="S40" i="1" s="1"/>
  <c r="S41" i="1" s="1"/>
  <c r="S42" i="1" s="1"/>
  <c r="S43" i="1" s="1"/>
  <c r="S44" i="1" s="1"/>
  <c r="S45" i="1" s="1"/>
  <c r="S46" i="1" s="1"/>
  <c r="S47" i="1" s="1"/>
  <c r="S48" i="1" s="1"/>
  <c r="S49" i="1" s="1"/>
  <c r="T30" i="1"/>
  <c r="T31" i="1" s="1"/>
  <c r="T32" i="1" s="1"/>
  <c r="T33" i="1" s="1"/>
  <c r="T34" i="1" s="1"/>
  <c r="T35" i="1" s="1"/>
  <c r="T36" i="1" s="1"/>
  <c r="T37" i="1" s="1"/>
  <c r="T38" i="1" s="1"/>
  <c r="T39" i="1" s="1"/>
  <c r="T40" i="1" s="1"/>
  <c r="T41" i="1" s="1"/>
  <c r="T42" i="1" s="1"/>
  <c r="T43" i="1" s="1"/>
  <c r="T44" i="1" s="1"/>
  <c r="T45" i="1" s="1"/>
  <c r="T46" i="1" s="1"/>
  <c r="T47" i="1" s="1"/>
  <c r="T48" i="1" s="1"/>
  <c r="T49" i="1" s="1"/>
  <c r="G30" i="1"/>
  <c r="H30" i="1" s="1"/>
  <c r="R33" i="1"/>
  <c r="U33" i="1"/>
  <c r="R23" i="1"/>
  <c r="U23" i="1"/>
  <c r="R35" i="1"/>
  <c r="U35" i="1"/>
  <c r="R45" i="1"/>
  <c r="U45" i="1"/>
  <c r="R38" i="1"/>
  <c r="U38" i="1"/>
  <c r="R41" i="1"/>
  <c r="U41" i="1"/>
  <c r="R42" i="1"/>
  <c r="U42" i="1"/>
  <c r="R44" i="1"/>
  <c r="U44" i="1"/>
  <c r="R32" i="1"/>
  <c r="U32" i="1"/>
  <c r="R15" i="1"/>
  <c r="U15" i="1"/>
  <c r="R36" i="1"/>
  <c r="U36" i="1"/>
  <c r="R24" i="1"/>
  <c r="U24" i="1"/>
  <c r="R31" i="1"/>
  <c r="U31" i="1"/>
  <c r="R20" i="1"/>
  <c r="U20" i="1"/>
  <c r="R47" i="1"/>
  <c r="R40" i="1"/>
  <c r="U40" i="1"/>
  <c r="R21" i="1"/>
  <c r="U21" i="1"/>
  <c r="R14" i="1"/>
  <c r="U14" i="1"/>
  <c r="R17" i="1"/>
  <c r="U17" i="1"/>
  <c r="R18" i="1"/>
  <c r="U18" i="1"/>
  <c r="R28" i="1"/>
  <c r="U28" i="1"/>
  <c r="R22" i="1"/>
  <c r="U22" i="1"/>
  <c r="R25" i="1"/>
  <c r="U25" i="1"/>
  <c r="R26" i="1"/>
  <c r="U26" i="1"/>
  <c r="R39" i="1"/>
  <c r="U39" i="1"/>
  <c r="R43" i="1"/>
  <c r="R16" i="1"/>
  <c r="U16" i="1"/>
  <c r="R46" i="1"/>
  <c r="AC170" i="1"/>
  <c r="AB169" i="1"/>
  <c r="AD169" i="1" s="1"/>
  <c r="X50" i="1" s="1"/>
  <c r="AD34" i="1"/>
  <c r="Y34" i="1"/>
  <c r="AB168" i="1"/>
  <c r="AD168" i="1" s="1"/>
  <c r="X49" i="1" s="1"/>
  <c r="AB167" i="1"/>
  <c r="AD167" i="1" s="1"/>
  <c r="X48" i="1" s="1"/>
  <c r="I51" i="1"/>
  <c r="U47" i="1"/>
  <c r="A49" i="1"/>
  <c r="D49" i="1" s="1"/>
  <c r="E48" i="1"/>
  <c r="F49" i="1" l="1"/>
  <c r="E49" i="1"/>
  <c r="F50" i="1" s="1"/>
  <c r="O49" i="1"/>
  <c r="R49" i="1" s="1"/>
  <c r="G31" i="1"/>
  <c r="H31" i="1" s="1"/>
  <c r="J31" i="1"/>
  <c r="J32" i="1" s="1"/>
  <c r="AC171" i="1"/>
  <c r="AB170" i="1"/>
  <c r="AD170" i="1" s="1"/>
  <c r="X51" i="1" s="1"/>
  <c r="O13" i="1" s="1"/>
  <c r="AB35" i="1"/>
  <c r="AD35" i="1" s="1"/>
  <c r="A50" i="1"/>
  <c r="D50" i="1" s="1"/>
  <c r="U48" i="1"/>
  <c r="I52" i="1"/>
  <c r="J14" i="1" l="1"/>
  <c r="U13" i="1"/>
  <c r="R13" i="1"/>
  <c r="C14" i="1" s="1"/>
  <c r="C15" i="1" s="1"/>
  <c r="C16" i="1" s="1"/>
  <c r="C17" i="1" s="1"/>
  <c r="C18" i="1" s="1"/>
  <c r="C19" i="1" s="1"/>
  <c r="C20" i="1" s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T14" i="1"/>
  <c r="T15" i="1" s="1"/>
  <c r="T16" i="1" s="1"/>
  <c r="T17" i="1" s="1"/>
  <c r="T18" i="1" s="1"/>
  <c r="T19" i="1" s="1"/>
  <c r="T20" i="1" s="1"/>
  <c r="T21" i="1" s="1"/>
  <c r="T22" i="1" s="1"/>
  <c r="T23" i="1" s="1"/>
  <c r="T24" i="1" s="1"/>
  <c r="T25" i="1" s="1"/>
  <c r="T26" i="1" s="1"/>
  <c r="T27" i="1" s="1"/>
  <c r="T28" i="1" s="1"/>
  <c r="T29" i="1" s="1"/>
  <c r="S14" i="1"/>
  <c r="S15" i="1" s="1"/>
  <c r="S16" i="1" s="1"/>
  <c r="S17" i="1" s="1"/>
  <c r="S18" i="1" s="1"/>
  <c r="S19" i="1" s="1"/>
  <c r="S20" i="1" s="1"/>
  <c r="S21" i="1" s="1"/>
  <c r="S22" i="1" s="1"/>
  <c r="S23" i="1" s="1"/>
  <c r="S24" i="1" s="1"/>
  <c r="S25" i="1" s="1"/>
  <c r="S26" i="1" s="1"/>
  <c r="S27" i="1" s="1"/>
  <c r="S28" i="1" s="1"/>
  <c r="S29" i="1" s="1"/>
  <c r="G14" i="1"/>
  <c r="S50" i="1"/>
  <c r="K31" i="1"/>
  <c r="L31" i="1" s="1"/>
  <c r="M31" i="1" s="1"/>
  <c r="N31" i="1" s="1"/>
  <c r="P31" i="1" s="1"/>
  <c r="B31" i="1" s="1"/>
  <c r="T50" i="1"/>
  <c r="E50" i="1"/>
  <c r="F51" i="1" s="1"/>
  <c r="O50" i="1"/>
  <c r="R50" i="1" s="1"/>
  <c r="G32" i="1"/>
  <c r="H32" i="1" s="1"/>
  <c r="J33" i="1"/>
  <c r="K32" i="1"/>
  <c r="C33" i="1"/>
  <c r="C34" i="1" s="1"/>
  <c r="C35" i="1" s="1"/>
  <c r="C36" i="1" s="1"/>
  <c r="C37" i="1" s="1"/>
  <c r="C38" i="1" s="1"/>
  <c r="C39" i="1" s="1"/>
  <c r="C40" i="1" s="1"/>
  <c r="C41" i="1" s="1"/>
  <c r="C42" i="1" s="1"/>
  <c r="C43" i="1" s="1"/>
  <c r="C44" i="1" s="1"/>
  <c r="AB171" i="1"/>
  <c r="AD171" i="1" s="1"/>
  <c r="X52" i="1" s="1"/>
  <c r="AC172" i="1"/>
  <c r="Y35" i="1"/>
  <c r="I53" i="1"/>
  <c r="U49" i="1"/>
  <c r="A51" i="1"/>
  <c r="D51" i="1" s="1"/>
  <c r="H14" i="1" l="1"/>
  <c r="G15" i="1"/>
  <c r="K14" i="1"/>
  <c r="L14" i="1" s="1"/>
  <c r="M14" i="1" s="1"/>
  <c r="J15" i="1"/>
  <c r="S51" i="1"/>
  <c r="L32" i="1"/>
  <c r="M32" i="1" s="1"/>
  <c r="N32" i="1" s="1"/>
  <c r="P32" i="1" s="1"/>
  <c r="B32" i="1" s="1"/>
  <c r="T51" i="1"/>
  <c r="E51" i="1"/>
  <c r="O51" i="1"/>
  <c r="R51" i="1" s="1"/>
  <c r="G33" i="1"/>
  <c r="G34" i="1" s="1"/>
  <c r="J34" i="1"/>
  <c r="K33" i="1"/>
  <c r="L33" i="1" s="1"/>
  <c r="M33" i="1" s="1"/>
  <c r="AC173" i="1"/>
  <c r="AB172" i="1"/>
  <c r="AD172" i="1" s="1"/>
  <c r="X53" i="1" s="1"/>
  <c r="AB36" i="1"/>
  <c r="AD36" i="1" s="1"/>
  <c r="I54" i="1"/>
  <c r="A52" i="1"/>
  <c r="D52" i="1" s="1"/>
  <c r="U50" i="1"/>
  <c r="C45" i="1"/>
  <c r="H15" i="1" l="1"/>
  <c r="G16" i="1"/>
  <c r="K15" i="1"/>
  <c r="L15" i="1" s="1"/>
  <c r="M15" i="1" s="1"/>
  <c r="J16" i="1"/>
  <c r="N14" i="1"/>
  <c r="P14" i="1" s="1"/>
  <c r="B14" i="1" s="1"/>
  <c r="T52" i="1"/>
  <c r="S52" i="1"/>
  <c r="H33" i="1"/>
  <c r="N33" i="1" s="1"/>
  <c r="P33" i="1" s="1"/>
  <c r="B33" i="1" s="1"/>
  <c r="E52" i="1"/>
  <c r="O52" i="1"/>
  <c r="R52" i="1" s="1"/>
  <c r="H34" i="1"/>
  <c r="G35" i="1"/>
  <c r="J35" i="1"/>
  <c r="K34" i="1"/>
  <c r="L34" i="1" s="1"/>
  <c r="M34" i="1" s="1"/>
  <c r="F52" i="1"/>
  <c r="AB173" i="1"/>
  <c r="AD173" i="1" s="1"/>
  <c r="X54" i="1" s="1"/>
  <c r="AC174" i="1"/>
  <c r="Y36" i="1"/>
  <c r="C46" i="1"/>
  <c r="U51" i="1"/>
  <c r="I55" i="1"/>
  <c r="A53" i="1"/>
  <c r="D53" i="1" s="1"/>
  <c r="J17" i="1" l="1"/>
  <c r="K16" i="1"/>
  <c r="L16" i="1" s="1"/>
  <c r="M16" i="1" s="1"/>
  <c r="H16" i="1"/>
  <c r="G17" i="1"/>
  <c r="N15" i="1"/>
  <c r="P15" i="1" s="1"/>
  <c r="B15" i="1" s="1"/>
  <c r="F53" i="1"/>
  <c r="T53" i="1"/>
  <c r="S53" i="1"/>
  <c r="E53" i="1"/>
  <c r="F54" i="1" s="1"/>
  <c r="O53" i="1"/>
  <c r="R53" i="1" s="1"/>
  <c r="N34" i="1"/>
  <c r="P34" i="1" s="1"/>
  <c r="B34" i="1" s="1"/>
  <c r="J36" i="1"/>
  <c r="K35" i="1"/>
  <c r="L35" i="1" s="1"/>
  <c r="M35" i="1" s="1"/>
  <c r="H35" i="1"/>
  <c r="G36" i="1"/>
  <c r="AC175" i="1"/>
  <c r="AB174" i="1"/>
  <c r="AD174" i="1" s="1"/>
  <c r="X55" i="1" s="1"/>
  <c r="AB37" i="1"/>
  <c r="U43" i="1"/>
  <c r="U52" i="1"/>
  <c r="I56" i="1"/>
  <c r="A54" i="1"/>
  <c r="D54" i="1" s="1"/>
  <c r="C47" i="1"/>
  <c r="H17" i="1" l="1"/>
  <c r="G18" i="1"/>
  <c r="N16" i="1"/>
  <c r="P16" i="1" s="1"/>
  <c r="B16" i="1" s="1"/>
  <c r="J18" i="1"/>
  <c r="K17" i="1"/>
  <c r="L17" i="1" s="1"/>
  <c r="M17" i="1" s="1"/>
  <c r="T54" i="1"/>
  <c r="E54" i="1"/>
  <c r="O54" i="1"/>
  <c r="R54" i="1" s="1"/>
  <c r="S54" i="1"/>
  <c r="H36" i="1"/>
  <c r="G37" i="1"/>
  <c r="J37" i="1"/>
  <c r="K36" i="1"/>
  <c r="L36" i="1" s="1"/>
  <c r="M36" i="1" s="1"/>
  <c r="N35" i="1"/>
  <c r="P35" i="1" s="1"/>
  <c r="B35" i="1" s="1"/>
  <c r="AC176" i="1"/>
  <c r="AB175" i="1"/>
  <c r="AD175" i="1" s="1"/>
  <c r="X56" i="1" s="1"/>
  <c r="AD37" i="1"/>
  <c r="Y37" i="1"/>
  <c r="A55" i="1"/>
  <c r="D55" i="1" s="1"/>
  <c r="C48" i="1"/>
  <c r="U53" i="1"/>
  <c r="I57" i="1"/>
  <c r="J19" i="1" l="1"/>
  <c r="K18" i="1"/>
  <c r="L18" i="1" s="1"/>
  <c r="M18" i="1" s="1"/>
  <c r="H18" i="1"/>
  <c r="G19" i="1"/>
  <c r="N17" i="1"/>
  <c r="P17" i="1" s="1"/>
  <c r="B17" i="1" s="1"/>
  <c r="F55" i="1"/>
  <c r="S55" i="1"/>
  <c r="T55" i="1"/>
  <c r="E55" i="1"/>
  <c r="O55" i="1"/>
  <c r="R55" i="1" s="1"/>
  <c r="N36" i="1"/>
  <c r="P36" i="1" s="1"/>
  <c r="B36" i="1" s="1"/>
  <c r="H37" i="1"/>
  <c r="G38" i="1"/>
  <c r="J38" i="1"/>
  <c r="K37" i="1"/>
  <c r="L37" i="1" s="1"/>
  <c r="M37" i="1" s="1"/>
  <c r="AC177" i="1"/>
  <c r="AB176" i="1"/>
  <c r="AD176" i="1" s="1"/>
  <c r="X57" i="1" s="1"/>
  <c r="AB38" i="1"/>
  <c r="A56" i="1"/>
  <c r="D56" i="1" s="1"/>
  <c r="U54" i="1"/>
  <c r="I58" i="1"/>
  <c r="C49" i="1"/>
  <c r="H19" i="1" l="1"/>
  <c r="G20" i="1"/>
  <c r="N18" i="1"/>
  <c r="P18" i="1" s="1"/>
  <c r="B18" i="1" s="1"/>
  <c r="J20" i="1"/>
  <c r="K19" i="1"/>
  <c r="L19" i="1" s="1"/>
  <c r="M19" i="1" s="1"/>
  <c r="F56" i="1"/>
  <c r="T56" i="1"/>
  <c r="S56" i="1"/>
  <c r="E56" i="1"/>
  <c r="O56" i="1"/>
  <c r="R56" i="1" s="1"/>
  <c r="N37" i="1"/>
  <c r="P37" i="1" s="1"/>
  <c r="B37" i="1" s="1"/>
  <c r="J39" i="1"/>
  <c r="K38" i="1"/>
  <c r="L38" i="1" s="1"/>
  <c r="M38" i="1" s="1"/>
  <c r="H38" i="1"/>
  <c r="G39" i="1"/>
  <c r="AB177" i="1"/>
  <c r="AD177" i="1" s="1"/>
  <c r="AC178" i="1"/>
  <c r="AD38" i="1"/>
  <c r="Y38" i="1"/>
  <c r="AB39" i="1" s="1"/>
  <c r="U55" i="1"/>
  <c r="C50" i="1"/>
  <c r="A57" i="1"/>
  <c r="D57" i="1" s="1"/>
  <c r="I59" i="1"/>
  <c r="J21" i="1" l="1"/>
  <c r="K20" i="1"/>
  <c r="L20" i="1" s="1"/>
  <c r="M20" i="1" s="1"/>
  <c r="H20" i="1"/>
  <c r="G21" i="1"/>
  <c r="N19" i="1"/>
  <c r="P19" i="1" s="1"/>
  <c r="B19" i="1" s="1"/>
  <c r="S57" i="1"/>
  <c r="T57" i="1"/>
  <c r="E57" i="1"/>
  <c r="F58" i="1" s="1"/>
  <c r="O57" i="1"/>
  <c r="R57" i="1" s="1"/>
  <c r="N38" i="1"/>
  <c r="P38" i="1" s="1"/>
  <c r="B38" i="1" s="1"/>
  <c r="X58" i="1"/>
  <c r="J40" i="1"/>
  <c r="K39" i="1"/>
  <c r="L39" i="1" s="1"/>
  <c r="M39" i="1" s="1"/>
  <c r="H39" i="1"/>
  <c r="G40" i="1"/>
  <c r="F57" i="1"/>
  <c r="AB178" i="1"/>
  <c r="AD178" i="1" s="1"/>
  <c r="X59" i="1" s="1"/>
  <c r="AC179" i="1"/>
  <c r="U56" i="1"/>
  <c r="I60" i="1"/>
  <c r="A58" i="1"/>
  <c r="D58" i="1" s="1"/>
  <c r="C51" i="1"/>
  <c r="H21" i="1" l="1"/>
  <c r="G22" i="1"/>
  <c r="N20" i="1"/>
  <c r="P20" i="1" s="1"/>
  <c r="B20" i="1" s="1"/>
  <c r="K21" i="1"/>
  <c r="L21" i="1" s="1"/>
  <c r="M21" i="1" s="1"/>
  <c r="J22" i="1"/>
  <c r="S58" i="1"/>
  <c r="T58" i="1"/>
  <c r="E58" i="1"/>
  <c r="O58" i="1"/>
  <c r="R58" i="1" s="1"/>
  <c r="H40" i="1"/>
  <c r="G41" i="1"/>
  <c r="N39" i="1"/>
  <c r="P39" i="1" s="1"/>
  <c r="B39" i="1" s="1"/>
  <c r="J41" i="1"/>
  <c r="K40" i="1"/>
  <c r="L40" i="1" s="1"/>
  <c r="M40" i="1" s="1"/>
  <c r="AC180" i="1"/>
  <c r="AB179" i="1"/>
  <c r="AD179" i="1" s="1"/>
  <c r="X60" i="1" s="1"/>
  <c r="AD39" i="1"/>
  <c r="Y39" i="1"/>
  <c r="AB40" i="1" s="1"/>
  <c r="U57" i="1"/>
  <c r="C52" i="1"/>
  <c r="A59" i="1"/>
  <c r="D59" i="1" s="1"/>
  <c r="I61" i="1"/>
  <c r="J23" i="1" l="1"/>
  <c r="K22" i="1"/>
  <c r="L22" i="1" s="1"/>
  <c r="M22" i="1" s="1"/>
  <c r="H22" i="1"/>
  <c r="G23" i="1"/>
  <c r="N21" i="1"/>
  <c r="P21" i="1" s="1"/>
  <c r="B21" i="1" s="1"/>
  <c r="S59" i="1"/>
  <c r="T59" i="1"/>
  <c r="E59" i="1"/>
  <c r="F60" i="1" s="1"/>
  <c r="O59" i="1"/>
  <c r="R59" i="1" s="1"/>
  <c r="N40" i="1"/>
  <c r="P40" i="1" s="1"/>
  <c r="B40" i="1" s="1"/>
  <c r="H41" i="1"/>
  <c r="G42" i="1"/>
  <c r="J42" i="1"/>
  <c r="K41" i="1"/>
  <c r="L41" i="1" s="1"/>
  <c r="M41" i="1" s="1"/>
  <c r="F59" i="1"/>
  <c r="AB180" i="1"/>
  <c r="AD180" i="1" s="1"/>
  <c r="X61" i="1" s="1"/>
  <c r="AC181" i="1"/>
  <c r="Y40" i="1"/>
  <c r="I62" i="1"/>
  <c r="C53" i="1"/>
  <c r="A60" i="1"/>
  <c r="D60" i="1" s="1"/>
  <c r="U58" i="1"/>
  <c r="H23" i="1" l="1"/>
  <c r="G24" i="1"/>
  <c r="N22" i="1"/>
  <c r="P22" i="1" s="1"/>
  <c r="B22" i="1" s="1"/>
  <c r="K23" i="1"/>
  <c r="L23" i="1" s="1"/>
  <c r="M23" i="1" s="1"/>
  <c r="J24" i="1"/>
  <c r="T60" i="1"/>
  <c r="S60" i="1"/>
  <c r="E60" i="1"/>
  <c r="F61" i="1" s="1"/>
  <c r="O60" i="1"/>
  <c r="S61" i="1" s="1"/>
  <c r="N41" i="1"/>
  <c r="P41" i="1" s="1"/>
  <c r="B41" i="1" s="1"/>
  <c r="J43" i="1"/>
  <c r="K42" i="1"/>
  <c r="L42" i="1" s="1"/>
  <c r="M42" i="1" s="1"/>
  <c r="G43" i="1"/>
  <c r="H42" i="1"/>
  <c r="AC182" i="1"/>
  <c r="AB181" i="1"/>
  <c r="AD181" i="1" s="1"/>
  <c r="X62" i="1" s="1"/>
  <c r="I63" i="1"/>
  <c r="A61" i="1"/>
  <c r="D61" i="1" s="1"/>
  <c r="U59" i="1"/>
  <c r="C54" i="1"/>
  <c r="H24" i="1" l="1"/>
  <c r="G25" i="1"/>
  <c r="K24" i="1"/>
  <c r="L24" i="1" s="1"/>
  <c r="M24" i="1" s="1"/>
  <c r="J25" i="1"/>
  <c r="N23" i="1"/>
  <c r="P23" i="1" s="1"/>
  <c r="B23" i="1" s="1"/>
  <c r="T61" i="1"/>
  <c r="E61" i="1"/>
  <c r="F62" i="1" s="1"/>
  <c r="O61" i="1"/>
  <c r="R61" i="1" s="1"/>
  <c r="J61" i="1"/>
  <c r="R60" i="1"/>
  <c r="J44" i="1"/>
  <c r="K43" i="1"/>
  <c r="L43" i="1" s="1"/>
  <c r="M43" i="1" s="1"/>
  <c r="G44" i="1"/>
  <c r="H43" i="1"/>
  <c r="N42" i="1"/>
  <c r="P42" i="1" s="1"/>
  <c r="B42" i="1" s="1"/>
  <c r="AC183" i="1"/>
  <c r="AB182" i="1"/>
  <c r="AD182" i="1" s="1"/>
  <c r="X63" i="1" s="1"/>
  <c r="C55" i="1"/>
  <c r="A62" i="1"/>
  <c r="D62" i="1" s="1"/>
  <c r="I64" i="1"/>
  <c r="J26" i="1" l="1"/>
  <c r="K25" i="1"/>
  <c r="L25" i="1" s="1"/>
  <c r="M25" i="1" s="1"/>
  <c r="H25" i="1"/>
  <c r="G26" i="1"/>
  <c r="N24" i="1"/>
  <c r="P24" i="1" s="1"/>
  <c r="B24" i="1" s="1"/>
  <c r="T62" i="1"/>
  <c r="E62" i="1"/>
  <c r="F63" i="1" s="1"/>
  <c r="O62" i="1"/>
  <c r="R62" i="1" s="1"/>
  <c r="S62" i="1"/>
  <c r="J62" i="1"/>
  <c r="N43" i="1"/>
  <c r="P43" i="1" s="1"/>
  <c r="B43" i="1" s="1"/>
  <c r="G45" i="1"/>
  <c r="H44" i="1"/>
  <c r="J45" i="1"/>
  <c r="K44" i="1"/>
  <c r="L44" i="1" s="1"/>
  <c r="M44" i="1" s="1"/>
  <c r="AC184" i="1"/>
  <c r="AB183" i="1"/>
  <c r="AD183" i="1" s="1"/>
  <c r="I65" i="1"/>
  <c r="A63" i="1"/>
  <c r="D63" i="1" s="1"/>
  <c r="C56" i="1"/>
  <c r="G27" i="1" l="1"/>
  <c r="H26" i="1"/>
  <c r="N25" i="1"/>
  <c r="P25" i="1" s="1"/>
  <c r="B25" i="1" s="1"/>
  <c r="K26" i="1"/>
  <c r="L26" i="1" s="1"/>
  <c r="M26" i="1" s="1"/>
  <c r="J27" i="1"/>
  <c r="J63" i="1"/>
  <c r="T63" i="1"/>
  <c r="S63" i="1"/>
  <c r="E63" i="1"/>
  <c r="O63" i="1"/>
  <c r="R63" i="1" s="1"/>
  <c r="N44" i="1"/>
  <c r="P44" i="1" s="1"/>
  <c r="B44" i="1" s="1"/>
  <c r="X64" i="1"/>
  <c r="G46" i="1"/>
  <c r="H45" i="1"/>
  <c r="J46" i="1"/>
  <c r="K45" i="1"/>
  <c r="L45" i="1" s="1"/>
  <c r="M45" i="1" s="1"/>
  <c r="AB184" i="1"/>
  <c r="AD184" i="1" s="1"/>
  <c r="X65" i="1" s="1"/>
  <c r="AC185" i="1"/>
  <c r="C57" i="1"/>
  <c r="I66" i="1"/>
  <c r="A64" i="1"/>
  <c r="D64" i="1" s="1"/>
  <c r="U62" i="1"/>
  <c r="K27" i="1" l="1"/>
  <c r="L27" i="1" s="1"/>
  <c r="M27" i="1" s="1"/>
  <c r="J28" i="1"/>
  <c r="N26" i="1"/>
  <c r="P26" i="1" s="1"/>
  <c r="B26" i="1" s="1"/>
  <c r="H27" i="1"/>
  <c r="G28" i="1"/>
  <c r="F64" i="1"/>
  <c r="S64" i="1"/>
  <c r="T64" i="1"/>
  <c r="E64" i="1"/>
  <c r="F65" i="1" s="1"/>
  <c r="O64" i="1"/>
  <c r="R64" i="1" s="1"/>
  <c r="J64" i="1"/>
  <c r="J47" i="1"/>
  <c r="K46" i="1"/>
  <c r="L46" i="1" s="1"/>
  <c r="M46" i="1" s="1"/>
  <c r="N45" i="1"/>
  <c r="P45" i="1" s="1"/>
  <c r="B45" i="1" s="1"/>
  <c r="G47" i="1"/>
  <c r="H46" i="1"/>
  <c r="AC186" i="1"/>
  <c r="AB185" i="1"/>
  <c r="AD185" i="1" s="1"/>
  <c r="X66" i="1" s="1"/>
  <c r="A65" i="1"/>
  <c r="D65" i="1" s="1"/>
  <c r="I67" i="1"/>
  <c r="C58" i="1"/>
  <c r="N27" i="1" l="1"/>
  <c r="P27" i="1" s="1"/>
  <c r="B27" i="1" s="1"/>
  <c r="H28" i="1"/>
  <c r="G29" i="1"/>
  <c r="H29" i="1" s="1"/>
  <c r="J29" i="1"/>
  <c r="K29" i="1" s="1"/>
  <c r="K28" i="1"/>
  <c r="L28" i="1" s="1"/>
  <c r="M28" i="1" s="1"/>
  <c r="S65" i="1"/>
  <c r="T65" i="1"/>
  <c r="J65" i="1"/>
  <c r="E65" i="1"/>
  <c r="O65" i="1"/>
  <c r="R65" i="1" s="1"/>
  <c r="G48" i="1"/>
  <c r="H47" i="1"/>
  <c r="N46" i="1"/>
  <c r="P46" i="1" s="1"/>
  <c r="B46" i="1" s="1"/>
  <c r="J48" i="1"/>
  <c r="K47" i="1"/>
  <c r="L47" i="1" s="1"/>
  <c r="M47" i="1" s="1"/>
  <c r="AB186" i="1"/>
  <c r="AD186" i="1" s="1"/>
  <c r="X67" i="1" s="1"/>
  <c r="AC187" i="1"/>
  <c r="I68" i="1"/>
  <c r="U64" i="1"/>
  <c r="C59" i="1"/>
  <c r="A66" i="1"/>
  <c r="D66" i="1" s="1"/>
  <c r="L30" i="1" l="1"/>
  <c r="M30" i="1" s="1"/>
  <c r="N30" i="1" s="1"/>
  <c r="P30" i="1" s="1"/>
  <c r="B30" i="1" s="1"/>
  <c r="L29" i="1"/>
  <c r="M29" i="1" s="1"/>
  <c r="N29" i="1" s="1"/>
  <c r="P29" i="1" s="1"/>
  <c r="N28" i="1"/>
  <c r="P28" i="1" s="1"/>
  <c r="B28" i="1" s="1"/>
  <c r="S66" i="1"/>
  <c r="T66" i="1"/>
  <c r="E66" i="1"/>
  <c r="O66" i="1"/>
  <c r="R66" i="1" s="1"/>
  <c r="J66" i="1"/>
  <c r="N47" i="1"/>
  <c r="P47" i="1" s="1"/>
  <c r="B47" i="1" s="1"/>
  <c r="J49" i="1"/>
  <c r="K48" i="1"/>
  <c r="L48" i="1" s="1"/>
  <c r="M48" i="1" s="1"/>
  <c r="G49" i="1"/>
  <c r="H48" i="1"/>
  <c r="F66" i="1"/>
  <c r="AC188" i="1"/>
  <c r="AB187" i="1"/>
  <c r="AD187" i="1" s="1"/>
  <c r="X68" i="1" s="1"/>
  <c r="G61" i="1"/>
  <c r="U65" i="1"/>
  <c r="C60" i="1"/>
  <c r="A67" i="1"/>
  <c r="D67" i="1" s="1"/>
  <c r="I69" i="1"/>
  <c r="U29" i="1" l="1"/>
  <c r="B29" i="1"/>
  <c r="T67" i="1"/>
  <c r="S67" i="1"/>
  <c r="J67" i="1"/>
  <c r="E67" i="1"/>
  <c r="O67" i="1"/>
  <c r="R67" i="1" s="1"/>
  <c r="N48" i="1"/>
  <c r="P48" i="1" s="1"/>
  <c r="B48" i="1" s="1"/>
  <c r="J50" i="1"/>
  <c r="K49" i="1"/>
  <c r="L49" i="1" s="1"/>
  <c r="M49" i="1" s="1"/>
  <c r="H49" i="1"/>
  <c r="G50" i="1"/>
  <c r="F67" i="1"/>
  <c r="AC189" i="1"/>
  <c r="AB188" i="1"/>
  <c r="AD188" i="1" s="1"/>
  <c r="X69" i="1" s="1"/>
  <c r="G62" i="1"/>
  <c r="H61" i="1"/>
  <c r="U66" i="1"/>
  <c r="C61" i="1"/>
  <c r="I70" i="1"/>
  <c r="A68" i="1"/>
  <c r="D68" i="1" s="1"/>
  <c r="T68" i="1" l="1"/>
  <c r="S68" i="1"/>
  <c r="E68" i="1"/>
  <c r="F69" i="1" s="1"/>
  <c r="O68" i="1"/>
  <c r="R68" i="1" s="1"/>
  <c r="J68" i="1"/>
  <c r="N49" i="1"/>
  <c r="P49" i="1" s="1"/>
  <c r="B49" i="1" s="1"/>
  <c r="J51" i="1"/>
  <c r="K50" i="1"/>
  <c r="L50" i="1" s="1"/>
  <c r="M50" i="1" s="1"/>
  <c r="G51" i="1"/>
  <c r="H50" i="1"/>
  <c r="F68" i="1"/>
  <c r="AB189" i="1"/>
  <c r="AD189" i="1" s="1"/>
  <c r="X70" i="1" s="1"/>
  <c r="AC190" i="1"/>
  <c r="G63" i="1"/>
  <c r="H62" i="1"/>
  <c r="A69" i="1"/>
  <c r="D69" i="1" s="1"/>
  <c r="K61" i="1"/>
  <c r="U67" i="1"/>
  <c r="I71" i="1"/>
  <c r="C62" i="1"/>
  <c r="T69" i="1" l="1"/>
  <c r="S69" i="1"/>
  <c r="J69" i="1"/>
  <c r="E69" i="1"/>
  <c r="O69" i="1"/>
  <c r="R69" i="1" s="1"/>
  <c r="N50" i="1"/>
  <c r="P50" i="1" s="1"/>
  <c r="B50" i="1" s="1"/>
  <c r="G52" i="1"/>
  <c r="H51" i="1"/>
  <c r="J52" i="1"/>
  <c r="K51" i="1"/>
  <c r="L51" i="1" s="1"/>
  <c r="M51" i="1" s="1"/>
  <c r="AC191" i="1"/>
  <c r="AB190" i="1"/>
  <c r="AD190" i="1" s="1"/>
  <c r="X71" i="1" s="1"/>
  <c r="G64" i="1"/>
  <c r="H63" i="1"/>
  <c r="U68" i="1"/>
  <c r="I72" i="1"/>
  <c r="C63" i="1"/>
  <c r="K62" i="1"/>
  <c r="L62" i="1" s="1"/>
  <c r="M62" i="1" s="1"/>
  <c r="N62" i="1" s="1"/>
  <c r="A70" i="1"/>
  <c r="D70" i="1" s="1"/>
  <c r="S70" i="1" l="1"/>
  <c r="T70" i="1"/>
  <c r="E70" i="1"/>
  <c r="F71" i="1" s="1"/>
  <c r="O70" i="1"/>
  <c r="R70" i="1" s="1"/>
  <c r="J70" i="1"/>
  <c r="N51" i="1"/>
  <c r="P51" i="1" s="1"/>
  <c r="B51" i="1" s="1"/>
  <c r="H52" i="1"/>
  <c r="G53" i="1"/>
  <c r="J53" i="1"/>
  <c r="K52" i="1"/>
  <c r="L52" i="1" s="1"/>
  <c r="M52" i="1" s="1"/>
  <c r="F70" i="1"/>
  <c r="AC192" i="1"/>
  <c r="AB191" i="1"/>
  <c r="AD191" i="1" s="1"/>
  <c r="X72" i="1" s="1"/>
  <c r="U61" i="1"/>
  <c r="G65" i="1"/>
  <c r="H64" i="1"/>
  <c r="P62" i="1"/>
  <c r="B62" i="1" s="1"/>
  <c r="C64" i="1"/>
  <c r="I73" i="1"/>
  <c r="A71" i="1"/>
  <c r="D71" i="1" s="1"/>
  <c r="U69" i="1"/>
  <c r="K63" i="1"/>
  <c r="L63" i="1" s="1"/>
  <c r="M63" i="1" s="1"/>
  <c r="N63" i="1" s="1"/>
  <c r="T71" i="1" l="1"/>
  <c r="S71" i="1"/>
  <c r="J71" i="1"/>
  <c r="N52" i="1"/>
  <c r="P52" i="1" s="1"/>
  <c r="B52" i="1" s="1"/>
  <c r="E71" i="1"/>
  <c r="O71" i="1"/>
  <c r="R71" i="1" s="1"/>
  <c r="G54" i="1"/>
  <c r="H53" i="1"/>
  <c r="J54" i="1"/>
  <c r="K53" i="1"/>
  <c r="L53" i="1" s="1"/>
  <c r="M53" i="1" s="1"/>
  <c r="AB192" i="1"/>
  <c r="AD192" i="1" s="1"/>
  <c r="X73" i="1" s="1"/>
  <c r="AC193" i="1"/>
  <c r="G66" i="1"/>
  <c r="H65" i="1"/>
  <c r="P63" i="1"/>
  <c r="U70" i="1"/>
  <c r="C65" i="1"/>
  <c r="I74" i="1"/>
  <c r="K64" i="1"/>
  <c r="L64" i="1" s="1"/>
  <c r="M64" i="1" s="1"/>
  <c r="N64" i="1" s="1"/>
  <c r="A72" i="1"/>
  <c r="D72" i="1" s="1"/>
  <c r="J72" i="1" l="1"/>
  <c r="T72" i="1"/>
  <c r="S72" i="1"/>
  <c r="E72" i="1"/>
  <c r="O72" i="1"/>
  <c r="R72" i="1" s="1"/>
  <c r="N53" i="1"/>
  <c r="P53" i="1" s="1"/>
  <c r="B53" i="1" s="1"/>
  <c r="J55" i="1"/>
  <c r="K54" i="1"/>
  <c r="L54" i="1" s="1"/>
  <c r="M54" i="1" s="1"/>
  <c r="H54" i="1"/>
  <c r="G55" i="1"/>
  <c r="F72" i="1"/>
  <c r="AC194" i="1"/>
  <c r="AB193" i="1"/>
  <c r="AD193" i="1" s="1"/>
  <c r="X74" i="1" s="1"/>
  <c r="B63" i="1"/>
  <c r="U63" i="1"/>
  <c r="G67" i="1"/>
  <c r="H66" i="1"/>
  <c r="P64" i="1"/>
  <c r="B64" i="1" s="1"/>
  <c r="C66" i="1"/>
  <c r="U71" i="1"/>
  <c r="A73" i="1"/>
  <c r="D73" i="1" s="1"/>
  <c r="K65" i="1"/>
  <c r="L65" i="1" s="1"/>
  <c r="M65" i="1" s="1"/>
  <c r="N65" i="1" s="1"/>
  <c r="I75" i="1"/>
  <c r="T73" i="1" l="1"/>
  <c r="S73" i="1"/>
  <c r="J73" i="1"/>
  <c r="E73" i="1"/>
  <c r="F74" i="1" s="1"/>
  <c r="O73" i="1"/>
  <c r="R73" i="1" s="1"/>
  <c r="N54" i="1"/>
  <c r="P54" i="1" s="1"/>
  <c r="B54" i="1" s="1"/>
  <c r="J56" i="1"/>
  <c r="K55" i="1"/>
  <c r="L55" i="1" s="1"/>
  <c r="M55" i="1" s="1"/>
  <c r="G56" i="1"/>
  <c r="H55" i="1"/>
  <c r="F73" i="1"/>
  <c r="AB194" i="1"/>
  <c r="AD194" i="1" s="1"/>
  <c r="X75" i="1" s="1"/>
  <c r="AC195" i="1"/>
  <c r="G68" i="1"/>
  <c r="H67" i="1"/>
  <c r="P65" i="1"/>
  <c r="B65" i="1" s="1"/>
  <c r="A74" i="1"/>
  <c r="D74" i="1" s="1"/>
  <c r="I76" i="1"/>
  <c r="U72" i="1"/>
  <c r="C67" i="1"/>
  <c r="K66" i="1"/>
  <c r="L66" i="1" s="1"/>
  <c r="M66" i="1" s="1"/>
  <c r="N66" i="1" s="1"/>
  <c r="AB195" i="1" l="1"/>
  <c r="AD195" i="1" s="1"/>
  <c r="X76" i="1" s="1"/>
  <c r="AC196" i="1"/>
  <c r="T74" i="1"/>
  <c r="S74" i="1"/>
  <c r="E74" i="1"/>
  <c r="F75" i="1" s="1"/>
  <c r="O74" i="1"/>
  <c r="R74" i="1" s="1"/>
  <c r="J74" i="1"/>
  <c r="N55" i="1"/>
  <c r="P55" i="1" s="1"/>
  <c r="B55" i="1" s="1"/>
  <c r="J57" i="1"/>
  <c r="K56" i="1"/>
  <c r="L56" i="1" s="1"/>
  <c r="M56" i="1" s="1"/>
  <c r="G57" i="1"/>
  <c r="H56" i="1"/>
  <c r="G69" i="1"/>
  <c r="H68" i="1"/>
  <c r="P66" i="1"/>
  <c r="B66" i="1" s="1"/>
  <c r="I77" i="1"/>
  <c r="K67" i="1"/>
  <c r="L67" i="1" s="1"/>
  <c r="M67" i="1" s="1"/>
  <c r="N67" i="1" s="1"/>
  <c r="C68" i="1"/>
  <c r="A75" i="1"/>
  <c r="D75" i="1" s="1"/>
  <c r="U73" i="1"/>
  <c r="AB196" i="1" l="1"/>
  <c r="AD196" i="1" s="1"/>
  <c r="X77" i="1" s="1"/>
  <c r="AC197" i="1"/>
  <c r="T75" i="1"/>
  <c r="S75" i="1"/>
  <c r="E75" i="1"/>
  <c r="F76" i="1" s="1"/>
  <c r="O75" i="1"/>
  <c r="R75" i="1" s="1"/>
  <c r="J75" i="1"/>
  <c r="G58" i="1"/>
  <c r="H57" i="1"/>
  <c r="N56" i="1"/>
  <c r="P56" i="1" s="1"/>
  <c r="B56" i="1" s="1"/>
  <c r="J58" i="1"/>
  <c r="K57" i="1"/>
  <c r="L57" i="1" s="1"/>
  <c r="M57" i="1" s="1"/>
  <c r="G70" i="1"/>
  <c r="H69" i="1"/>
  <c r="P67" i="1"/>
  <c r="B67" i="1" s="1"/>
  <c r="K68" i="1"/>
  <c r="L68" i="1" s="1"/>
  <c r="M68" i="1" s="1"/>
  <c r="N68" i="1" s="1"/>
  <c r="A76" i="1"/>
  <c r="D76" i="1" s="1"/>
  <c r="C69" i="1"/>
  <c r="I78" i="1"/>
  <c r="AC198" i="1" l="1"/>
  <c r="AB197" i="1"/>
  <c r="AD197" i="1" s="1"/>
  <c r="X78" i="1" s="1"/>
  <c r="S76" i="1"/>
  <c r="T76" i="1"/>
  <c r="E76" i="1"/>
  <c r="O76" i="1"/>
  <c r="R76" i="1" s="1"/>
  <c r="J76" i="1"/>
  <c r="N57" i="1"/>
  <c r="P57" i="1" s="1"/>
  <c r="B57" i="1" s="1"/>
  <c r="G59" i="1"/>
  <c r="H58" i="1"/>
  <c r="J59" i="1"/>
  <c r="K58" i="1"/>
  <c r="L58" i="1" s="1"/>
  <c r="M58" i="1" s="1"/>
  <c r="G71" i="1"/>
  <c r="H70" i="1"/>
  <c r="P68" i="1"/>
  <c r="B68" i="1" s="1"/>
  <c r="I79" i="1"/>
  <c r="A77" i="1"/>
  <c r="D77" i="1" s="1"/>
  <c r="K69" i="1"/>
  <c r="L69" i="1" s="1"/>
  <c r="M69" i="1" s="1"/>
  <c r="N69" i="1" s="1"/>
  <c r="C70" i="1"/>
  <c r="U75" i="1"/>
  <c r="AB198" i="1" l="1"/>
  <c r="AD198" i="1" s="1"/>
  <c r="X79" i="1" s="1"/>
  <c r="AC199" i="1"/>
  <c r="T77" i="1"/>
  <c r="S77" i="1"/>
  <c r="E77" i="1"/>
  <c r="F78" i="1" s="1"/>
  <c r="O77" i="1"/>
  <c r="R77" i="1" s="1"/>
  <c r="J77" i="1"/>
  <c r="N58" i="1"/>
  <c r="P58" i="1" s="1"/>
  <c r="B58" i="1" s="1"/>
  <c r="J60" i="1"/>
  <c r="K60" i="1" s="1"/>
  <c r="K59" i="1"/>
  <c r="L59" i="1" s="1"/>
  <c r="M59" i="1" s="1"/>
  <c r="H59" i="1"/>
  <c r="G60" i="1"/>
  <c r="H60" i="1" s="1"/>
  <c r="F77" i="1"/>
  <c r="G72" i="1"/>
  <c r="H71" i="1"/>
  <c r="P69" i="1"/>
  <c r="B69" i="1" s="1"/>
  <c r="C71" i="1"/>
  <c r="K70" i="1"/>
  <c r="L70" i="1" s="1"/>
  <c r="M70" i="1" s="1"/>
  <c r="N70" i="1" s="1"/>
  <c r="U76" i="1"/>
  <c r="A78" i="1"/>
  <c r="D78" i="1" s="1"/>
  <c r="I80" i="1"/>
  <c r="AC200" i="1" l="1"/>
  <c r="AB199" i="1"/>
  <c r="AD199" i="1" s="1"/>
  <c r="X80" i="1" s="1"/>
  <c r="T78" i="1"/>
  <c r="S78" i="1"/>
  <c r="J78" i="1"/>
  <c r="E78" i="1"/>
  <c r="F79" i="1" s="1"/>
  <c r="O78" i="1"/>
  <c r="R78" i="1" s="1"/>
  <c r="N59" i="1"/>
  <c r="P59" i="1" s="1"/>
  <c r="B59" i="1" s="1"/>
  <c r="L60" i="1"/>
  <c r="M60" i="1" s="1"/>
  <c r="N60" i="1" s="1"/>
  <c r="P60" i="1" s="1"/>
  <c r="L61" i="1"/>
  <c r="M61" i="1" s="1"/>
  <c r="N61" i="1" s="1"/>
  <c r="P61" i="1" s="1"/>
  <c r="B61" i="1" s="1"/>
  <c r="G73" i="1"/>
  <c r="H72" i="1"/>
  <c r="P70" i="1"/>
  <c r="B70" i="1" s="1"/>
  <c r="U77" i="1"/>
  <c r="I81" i="1"/>
  <c r="A79" i="1"/>
  <c r="D79" i="1" s="1"/>
  <c r="C72" i="1"/>
  <c r="K71" i="1"/>
  <c r="L71" i="1" s="1"/>
  <c r="M71" i="1" s="1"/>
  <c r="N71" i="1" s="1"/>
  <c r="AC201" i="1" l="1"/>
  <c r="AB200" i="1"/>
  <c r="AD200" i="1" s="1"/>
  <c r="X81" i="1" s="1"/>
  <c r="T79" i="1"/>
  <c r="E79" i="1"/>
  <c r="O79" i="1"/>
  <c r="R79" i="1" s="1"/>
  <c r="S79" i="1"/>
  <c r="J79" i="1"/>
  <c r="B60" i="1"/>
  <c r="U60" i="1"/>
  <c r="G74" i="1"/>
  <c r="H73" i="1"/>
  <c r="P71" i="1"/>
  <c r="B71" i="1" s="1"/>
  <c r="U78" i="1"/>
  <c r="I82" i="1"/>
  <c r="C73" i="1"/>
  <c r="A80" i="1"/>
  <c r="D80" i="1" s="1"/>
  <c r="K72" i="1"/>
  <c r="L72" i="1" s="1"/>
  <c r="M72" i="1" s="1"/>
  <c r="N72" i="1" s="1"/>
  <c r="AB201" i="1" l="1"/>
  <c r="AD201" i="1" s="1"/>
  <c r="X82" i="1" s="1"/>
  <c r="AC202" i="1"/>
  <c r="F80" i="1"/>
  <c r="S80" i="1"/>
  <c r="J80" i="1"/>
  <c r="T80" i="1"/>
  <c r="E80" i="1"/>
  <c r="O80" i="1"/>
  <c r="R80" i="1" s="1"/>
  <c r="G75" i="1"/>
  <c r="H74" i="1"/>
  <c r="P72" i="1"/>
  <c r="B72" i="1" s="1"/>
  <c r="A81" i="1"/>
  <c r="D81" i="1" s="1"/>
  <c r="K73" i="1"/>
  <c r="L73" i="1" s="1"/>
  <c r="M73" i="1" s="1"/>
  <c r="N73" i="1" s="1"/>
  <c r="U79" i="1"/>
  <c r="C74" i="1"/>
  <c r="I83" i="1"/>
  <c r="AB202" i="1" l="1"/>
  <c r="AD202" i="1" s="1"/>
  <c r="X83" i="1" s="1"/>
  <c r="AC203" i="1"/>
  <c r="S81" i="1"/>
  <c r="J81" i="1"/>
  <c r="E81" i="1"/>
  <c r="O81" i="1"/>
  <c r="R81" i="1" s="1"/>
  <c r="T81" i="1"/>
  <c r="F81" i="1"/>
  <c r="G76" i="1"/>
  <c r="H75" i="1"/>
  <c r="P73" i="1"/>
  <c r="B73" i="1" s="1"/>
  <c r="C75" i="1"/>
  <c r="I84" i="1"/>
  <c r="A82" i="1"/>
  <c r="D82" i="1" s="1"/>
  <c r="K74" i="1"/>
  <c r="L74" i="1" s="1"/>
  <c r="M74" i="1" s="1"/>
  <c r="N74" i="1" s="1"/>
  <c r="U80" i="1"/>
  <c r="AB203" i="1" l="1"/>
  <c r="AD203" i="1" s="1"/>
  <c r="X84" i="1" s="1"/>
  <c r="AC204" i="1"/>
  <c r="T82" i="1"/>
  <c r="S82" i="1"/>
  <c r="E82" i="1"/>
  <c r="O82" i="1"/>
  <c r="R82" i="1" s="1"/>
  <c r="J82" i="1"/>
  <c r="F82" i="1"/>
  <c r="G77" i="1"/>
  <c r="H76" i="1"/>
  <c r="P74" i="1"/>
  <c r="I85" i="1"/>
  <c r="C76" i="1"/>
  <c r="K75" i="1"/>
  <c r="L75" i="1" s="1"/>
  <c r="M75" i="1" s="1"/>
  <c r="N75" i="1" s="1"/>
  <c r="A83" i="1"/>
  <c r="D83" i="1" s="1"/>
  <c r="U81" i="1"/>
  <c r="AB204" i="1" l="1"/>
  <c r="AD204" i="1" s="1"/>
  <c r="X85" i="1" s="1"/>
  <c r="AC205" i="1"/>
  <c r="F83" i="1"/>
  <c r="T83" i="1"/>
  <c r="J83" i="1"/>
  <c r="E83" i="1"/>
  <c r="F84" i="1" s="1"/>
  <c r="O83" i="1"/>
  <c r="R83" i="1" s="1"/>
  <c r="S83" i="1"/>
  <c r="B74" i="1"/>
  <c r="U74" i="1"/>
  <c r="G78" i="1"/>
  <c r="H77" i="1"/>
  <c r="P75" i="1"/>
  <c r="B75" i="1" s="1"/>
  <c r="I86" i="1"/>
  <c r="A84" i="1"/>
  <c r="D84" i="1" s="1"/>
  <c r="K76" i="1"/>
  <c r="L76" i="1" s="1"/>
  <c r="M76" i="1" s="1"/>
  <c r="N76" i="1" s="1"/>
  <c r="U82" i="1"/>
  <c r="C77" i="1"/>
  <c r="AB205" i="1" l="1"/>
  <c r="AD205" i="1" s="1"/>
  <c r="X86" i="1" s="1"/>
  <c r="AC206" i="1"/>
  <c r="AB206" i="1" s="1"/>
  <c r="AD206" i="1" s="1"/>
  <c r="X87" i="1" s="1"/>
  <c r="S84" i="1"/>
  <c r="T84" i="1"/>
  <c r="E84" i="1"/>
  <c r="O84" i="1"/>
  <c r="R84" i="1" s="1"/>
  <c r="J84" i="1"/>
  <c r="G79" i="1"/>
  <c r="H78" i="1"/>
  <c r="P76" i="1"/>
  <c r="B76" i="1" s="1"/>
  <c r="I87" i="1"/>
  <c r="C78" i="1"/>
  <c r="K77" i="1"/>
  <c r="L77" i="1" s="1"/>
  <c r="M77" i="1" s="1"/>
  <c r="N77" i="1" s="1"/>
  <c r="U83" i="1"/>
  <c r="A85" i="1"/>
  <c r="D85" i="1" s="1"/>
  <c r="F85" i="1" l="1"/>
  <c r="S85" i="1"/>
  <c r="J85" i="1"/>
  <c r="E85" i="1"/>
  <c r="F86" i="1" s="1"/>
  <c r="O85" i="1"/>
  <c r="R85" i="1" s="1"/>
  <c r="T85" i="1"/>
  <c r="G80" i="1"/>
  <c r="H79" i="1"/>
  <c r="P77" i="1"/>
  <c r="B77" i="1" s="1"/>
  <c r="U84" i="1"/>
  <c r="K78" i="1"/>
  <c r="L78" i="1" s="1"/>
  <c r="M78" i="1" s="1"/>
  <c r="N78" i="1" s="1"/>
  <c r="I88" i="1"/>
  <c r="A86" i="1"/>
  <c r="D86" i="1" s="1"/>
  <c r="C79" i="1"/>
  <c r="E86" i="1" l="1"/>
  <c r="O86" i="1"/>
  <c r="R86" i="1" s="1"/>
  <c r="J86" i="1"/>
  <c r="S86" i="1"/>
  <c r="T86" i="1"/>
  <c r="G81" i="1"/>
  <c r="H80" i="1"/>
  <c r="P78" i="1"/>
  <c r="B78" i="1" s="1"/>
  <c r="C80" i="1"/>
  <c r="U85" i="1"/>
  <c r="A87" i="1"/>
  <c r="D87" i="1" s="1"/>
  <c r="I89" i="1"/>
  <c r="K79" i="1"/>
  <c r="L79" i="1" s="1"/>
  <c r="M79" i="1" s="1"/>
  <c r="N79" i="1" s="1"/>
  <c r="E87" i="1" l="1"/>
  <c r="F88" i="1" s="1"/>
  <c r="O87" i="1"/>
  <c r="R87" i="1" s="1"/>
  <c r="J87" i="1"/>
  <c r="F87" i="1"/>
  <c r="T87" i="1"/>
  <c r="S87" i="1"/>
  <c r="G82" i="1"/>
  <c r="H81" i="1"/>
  <c r="P79" i="1"/>
  <c r="B79" i="1" s="1"/>
  <c r="U86" i="1"/>
  <c r="K80" i="1"/>
  <c r="L80" i="1" s="1"/>
  <c r="M80" i="1" s="1"/>
  <c r="N80" i="1" s="1"/>
  <c r="C81" i="1"/>
  <c r="I90" i="1"/>
  <c r="A88" i="1"/>
  <c r="D88" i="1" s="1"/>
  <c r="J88" i="1" l="1"/>
  <c r="E88" i="1"/>
  <c r="O88" i="1"/>
  <c r="R88" i="1" s="1"/>
  <c r="S88" i="1"/>
  <c r="T88" i="1"/>
  <c r="G83" i="1"/>
  <c r="H82" i="1"/>
  <c r="P80" i="1"/>
  <c r="B80" i="1" s="1"/>
  <c r="C82" i="1"/>
  <c r="U87" i="1"/>
  <c r="I91" i="1"/>
  <c r="A89" i="1"/>
  <c r="D89" i="1" s="1"/>
  <c r="K81" i="1"/>
  <c r="L81" i="1" s="1"/>
  <c r="M81" i="1" s="1"/>
  <c r="N81" i="1" s="1"/>
  <c r="E89" i="1" l="1"/>
  <c r="O89" i="1"/>
  <c r="R89" i="1" s="1"/>
  <c r="J89" i="1"/>
  <c r="F89" i="1"/>
  <c r="T89" i="1"/>
  <c r="S89" i="1"/>
  <c r="G84" i="1"/>
  <c r="H83" i="1"/>
  <c r="P81" i="1"/>
  <c r="B81" i="1" s="1"/>
  <c r="C83" i="1"/>
  <c r="I92" i="1"/>
  <c r="U88" i="1"/>
  <c r="K82" i="1"/>
  <c r="L82" i="1" s="1"/>
  <c r="M82" i="1" s="1"/>
  <c r="N82" i="1" s="1"/>
  <c r="A90" i="1"/>
  <c r="D90" i="1" s="1"/>
  <c r="E90" i="1" l="1"/>
  <c r="F91" i="1" s="1"/>
  <c r="O90" i="1"/>
  <c r="R90" i="1" s="1"/>
  <c r="J90" i="1"/>
  <c r="F90" i="1"/>
  <c r="S90" i="1"/>
  <c r="T90" i="1"/>
  <c r="G85" i="1"/>
  <c r="H84" i="1"/>
  <c r="P82" i="1"/>
  <c r="B82" i="1" s="1"/>
  <c r="K83" i="1"/>
  <c r="L83" i="1" s="1"/>
  <c r="M83" i="1" s="1"/>
  <c r="N83" i="1" s="1"/>
  <c r="I93" i="1"/>
  <c r="C84" i="1"/>
  <c r="U89" i="1"/>
  <c r="A91" i="1"/>
  <c r="D91" i="1" s="1"/>
  <c r="J91" i="1" l="1"/>
  <c r="E91" i="1"/>
  <c r="O91" i="1"/>
  <c r="R91" i="1" s="1"/>
  <c r="T91" i="1"/>
  <c r="S91" i="1"/>
  <c r="G86" i="1"/>
  <c r="H85" i="1"/>
  <c r="P83" i="1"/>
  <c r="B83" i="1" s="1"/>
  <c r="A92" i="1"/>
  <c r="D92" i="1" s="1"/>
  <c r="U90" i="1"/>
  <c r="I94" i="1"/>
  <c r="C85" i="1"/>
  <c r="K84" i="1"/>
  <c r="L84" i="1" s="1"/>
  <c r="M84" i="1" s="1"/>
  <c r="N84" i="1" s="1"/>
  <c r="E92" i="1" l="1"/>
  <c r="F93" i="1" s="1"/>
  <c r="O92" i="1"/>
  <c r="J92" i="1"/>
  <c r="F92" i="1"/>
  <c r="S92" i="1"/>
  <c r="T92" i="1"/>
  <c r="G87" i="1"/>
  <c r="H86" i="1"/>
  <c r="P84" i="1"/>
  <c r="B84" i="1" s="1"/>
  <c r="C86" i="1"/>
  <c r="A93" i="1"/>
  <c r="D93" i="1" s="1"/>
  <c r="I95" i="1"/>
  <c r="K85" i="1"/>
  <c r="L85" i="1" s="1"/>
  <c r="M85" i="1" s="1"/>
  <c r="N85" i="1" s="1"/>
  <c r="U91" i="1"/>
  <c r="E93" i="1" l="1"/>
  <c r="O93" i="1"/>
  <c r="R93" i="1" s="1"/>
  <c r="J93" i="1"/>
  <c r="R92" i="1"/>
  <c r="T93" i="1"/>
  <c r="S93" i="1"/>
  <c r="G88" i="1"/>
  <c r="H87" i="1"/>
  <c r="P85" i="1"/>
  <c r="B85" i="1" s="1"/>
  <c r="I96" i="1"/>
  <c r="K86" i="1"/>
  <c r="L86" i="1" s="1"/>
  <c r="M86" i="1" s="1"/>
  <c r="N86" i="1" s="1"/>
  <c r="A94" i="1"/>
  <c r="D94" i="1" s="1"/>
  <c r="C87" i="1"/>
  <c r="J94" i="1" l="1"/>
  <c r="E94" i="1"/>
  <c r="O94" i="1"/>
  <c r="R94" i="1" s="1"/>
  <c r="F94" i="1"/>
  <c r="S94" i="1"/>
  <c r="T94" i="1"/>
  <c r="G89" i="1"/>
  <c r="H88" i="1"/>
  <c r="P86" i="1"/>
  <c r="B86" i="1" s="1"/>
  <c r="A95" i="1"/>
  <c r="D95" i="1" s="1"/>
  <c r="I97" i="1"/>
  <c r="C88" i="1"/>
  <c r="K87" i="1"/>
  <c r="L87" i="1" s="1"/>
  <c r="M87" i="1" s="1"/>
  <c r="N87" i="1" s="1"/>
  <c r="J95" i="1" l="1"/>
  <c r="E95" i="1"/>
  <c r="O95" i="1"/>
  <c r="R95" i="1" s="1"/>
  <c r="F95" i="1"/>
  <c r="T95" i="1"/>
  <c r="S95" i="1"/>
  <c r="G90" i="1"/>
  <c r="H89" i="1"/>
  <c r="P87" i="1"/>
  <c r="B87" i="1" s="1"/>
  <c r="C89" i="1"/>
  <c r="A96" i="1"/>
  <c r="D96" i="1" s="1"/>
  <c r="I98" i="1"/>
  <c r="K88" i="1"/>
  <c r="L88" i="1" s="1"/>
  <c r="M88" i="1" s="1"/>
  <c r="N88" i="1" s="1"/>
  <c r="U94" i="1"/>
  <c r="J96" i="1" l="1"/>
  <c r="E96" i="1"/>
  <c r="O96" i="1"/>
  <c r="R96" i="1" s="1"/>
  <c r="F96" i="1"/>
  <c r="S96" i="1"/>
  <c r="T96" i="1"/>
  <c r="G91" i="1"/>
  <c r="H90" i="1"/>
  <c r="P88" i="1"/>
  <c r="B88" i="1" s="1"/>
  <c r="K89" i="1"/>
  <c r="L89" i="1" s="1"/>
  <c r="M89" i="1" s="1"/>
  <c r="N89" i="1" s="1"/>
  <c r="C90" i="1"/>
  <c r="I99" i="1"/>
  <c r="A97" i="1"/>
  <c r="D97" i="1" s="1"/>
  <c r="J97" i="1" l="1"/>
  <c r="E97" i="1"/>
  <c r="O97" i="1"/>
  <c r="R97" i="1" s="1"/>
  <c r="F97" i="1"/>
  <c r="T97" i="1"/>
  <c r="S97" i="1"/>
  <c r="G92" i="1"/>
  <c r="H91" i="1"/>
  <c r="P89" i="1"/>
  <c r="B89" i="1" s="1"/>
  <c r="I100" i="1"/>
  <c r="K90" i="1"/>
  <c r="L90" i="1" s="1"/>
  <c r="M90" i="1" s="1"/>
  <c r="N90" i="1" s="1"/>
  <c r="C91" i="1"/>
  <c r="A98" i="1"/>
  <c r="D98" i="1" s="1"/>
  <c r="U96" i="1"/>
  <c r="F98" i="1" l="1"/>
  <c r="J98" i="1"/>
  <c r="E98" i="1"/>
  <c r="O98" i="1"/>
  <c r="R98" i="1" s="1"/>
  <c r="S98" i="1"/>
  <c r="T98" i="1"/>
  <c r="G93" i="1"/>
  <c r="H92" i="1"/>
  <c r="P90" i="1"/>
  <c r="B90" i="1" s="1"/>
  <c r="A99" i="1"/>
  <c r="D99" i="1" s="1"/>
  <c r="C92" i="1"/>
  <c r="U97" i="1"/>
  <c r="I101" i="1"/>
  <c r="K91" i="1"/>
  <c r="L91" i="1" s="1"/>
  <c r="M91" i="1" s="1"/>
  <c r="N91" i="1" s="1"/>
  <c r="J99" i="1" l="1"/>
  <c r="E99" i="1"/>
  <c r="O99" i="1"/>
  <c r="R99" i="1" s="1"/>
  <c r="F99" i="1"/>
  <c r="T99" i="1"/>
  <c r="S99" i="1"/>
  <c r="G94" i="1"/>
  <c r="H93" i="1"/>
  <c r="P91" i="1"/>
  <c r="B91" i="1" s="1"/>
  <c r="C93" i="1"/>
  <c r="U98" i="1"/>
  <c r="K92" i="1"/>
  <c r="L92" i="1" s="1"/>
  <c r="M92" i="1" s="1"/>
  <c r="N92" i="1" s="1"/>
  <c r="I102" i="1"/>
  <c r="A100" i="1"/>
  <c r="D100" i="1" s="1"/>
  <c r="E100" i="1" l="1"/>
  <c r="O100" i="1"/>
  <c r="R100" i="1" s="1"/>
  <c r="J100" i="1"/>
  <c r="F100" i="1"/>
  <c r="S100" i="1"/>
  <c r="T100" i="1"/>
  <c r="G95" i="1"/>
  <c r="H94" i="1"/>
  <c r="P92" i="1"/>
  <c r="I103" i="1"/>
  <c r="U99" i="1"/>
  <c r="A101" i="1"/>
  <c r="D101" i="1" s="1"/>
  <c r="K93" i="1"/>
  <c r="L93" i="1" s="1"/>
  <c r="M93" i="1" s="1"/>
  <c r="N93" i="1" s="1"/>
  <c r="C94" i="1"/>
  <c r="J101" i="1" l="1"/>
  <c r="E101" i="1"/>
  <c r="F102" i="1" s="1"/>
  <c r="O101" i="1"/>
  <c r="R101" i="1" s="1"/>
  <c r="F101" i="1"/>
  <c r="U92" i="1"/>
  <c r="B92" i="1"/>
  <c r="S101" i="1"/>
  <c r="T101" i="1"/>
  <c r="G96" i="1"/>
  <c r="H95" i="1"/>
  <c r="P93" i="1"/>
  <c r="K94" i="1"/>
  <c r="L94" i="1" s="1"/>
  <c r="M94" i="1" s="1"/>
  <c r="N94" i="1" s="1"/>
  <c r="U100" i="1"/>
  <c r="C95" i="1"/>
  <c r="A102" i="1"/>
  <c r="D102" i="1" s="1"/>
  <c r="I104" i="1"/>
  <c r="J102" i="1" l="1"/>
  <c r="E102" i="1"/>
  <c r="O102" i="1"/>
  <c r="R102" i="1" s="1"/>
  <c r="U93" i="1"/>
  <c r="B93" i="1"/>
  <c r="T102" i="1"/>
  <c r="S102" i="1"/>
  <c r="G97" i="1"/>
  <c r="H96" i="1"/>
  <c r="P94" i="1"/>
  <c r="B94" i="1" s="1"/>
  <c r="U101" i="1"/>
  <c r="K95" i="1"/>
  <c r="L95" i="1" s="1"/>
  <c r="M95" i="1" s="1"/>
  <c r="N95" i="1" s="1"/>
  <c r="A103" i="1"/>
  <c r="D103" i="1" s="1"/>
  <c r="I105" i="1"/>
  <c r="C96" i="1"/>
  <c r="E103" i="1" l="1"/>
  <c r="O103" i="1"/>
  <c r="R103" i="1" s="1"/>
  <c r="J103" i="1"/>
  <c r="F103" i="1"/>
  <c r="S103" i="1"/>
  <c r="T103" i="1"/>
  <c r="G98" i="1"/>
  <c r="H97" i="1"/>
  <c r="P95" i="1"/>
  <c r="A104" i="1"/>
  <c r="D104" i="1" s="1"/>
  <c r="C97" i="1"/>
  <c r="I106" i="1"/>
  <c r="U102" i="1"/>
  <c r="K96" i="1"/>
  <c r="L96" i="1" s="1"/>
  <c r="M96" i="1" s="1"/>
  <c r="N96" i="1" s="1"/>
  <c r="F104" i="1" l="1"/>
  <c r="J104" i="1"/>
  <c r="E104" i="1"/>
  <c r="O104" i="1"/>
  <c r="R104" i="1" s="1"/>
  <c r="U95" i="1"/>
  <c r="B95" i="1"/>
  <c r="T104" i="1"/>
  <c r="S104" i="1"/>
  <c r="G99" i="1"/>
  <c r="H98" i="1"/>
  <c r="P96" i="1"/>
  <c r="B96" i="1" s="1"/>
  <c r="I107" i="1"/>
  <c r="K97" i="1"/>
  <c r="L97" i="1" s="1"/>
  <c r="M97" i="1" s="1"/>
  <c r="N97" i="1" s="1"/>
  <c r="U103" i="1"/>
  <c r="C98" i="1"/>
  <c r="A105" i="1"/>
  <c r="D105" i="1" s="1"/>
  <c r="E105" i="1" l="1"/>
  <c r="O105" i="1"/>
  <c r="R105" i="1" s="1"/>
  <c r="J105" i="1"/>
  <c r="F105" i="1"/>
  <c r="S105" i="1"/>
  <c r="T105" i="1"/>
  <c r="G100" i="1"/>
  <c r="H99" i="1"/>
  <c r="P97" i="1"/>
  <c r="B97" i="1" s="1"/>
  <c r="A106" i="1"/>
  <c r="D106" i="1" s="1"/>
  <c r="C99" i="1"/>
  <c r="U104" i="1"/>
  <c r="I108" i="1"/>
  <c r="K98" i="1"/>
  <c r="L98" i="1" s="1"/>
  <c r="M98" i="1" s="1"/>
  <c r="N98" i="1" s="1"/>
  <c r="J106" i="1" l="1"/>
  <c r="E106" i="1"/>
  <c r="O106" i="1"/>
  <c r="R106" i="1" s="1"/>
  <c r="F106" i="1"/>
  <c r="T106" i="1"/>
  <c r="S106" i="1"/>
  <c r="G101" i="1"/>
  <c r="H100" i="1"/>
  <c r="P98" i="1"/>
  <c r="B98" i="1" s="1"/>
  <c r="K99" i="1"/>
  <c r="L99" i="1" s="1"/>
  <c r="M99" i="1" s="1"/>
  <c r="N99" i="1" s="1"/>
  <c r="C100" i="1"/>
  <c r="A107" i="1"/>
  <c r="D107" i="1" s="1"/>
  <c r="I109" i="1"/>
  <c r="U105" i="1"/>
  <c r="J107" i="1" l="1"/>
  <c r="E107" i="1"/>
  <c r="F108" i="1" s="1"/>
  <c r="O107" i="1"/>
  <c r="R107" i="1" s="1"/>
  <c r="F107" i="1"/>
  <c r="S107" i="1"/>
  <c r="T107" i="1"/>
  <c r="G102" i="1"/>
  <c r="H101" i="1"/>
  <c r="P99" i="1"/>
  <c r="B99" i="1" s="1"/>
  <c r="A108" i="1"/>
  <c r="D108" i="1" s="1"/>
  <c r="C101" i="1"/>
  <c r="I110" i="1"/>
  <c r="K100" i="1"/>
  <c r="L100" i="1" s="1"/>
  <c r="M100" i="1" s="1"/>
  <c r="N100" i="1" s="1"/>
  <c r="J108" i="1" l="1"/>
  <c r="E108" i="1"/>
  <c r="O108" i="1"/>
  <c r="R108" i="1" s="1"/>
  <c r="T108" i="1"/>
  <c r="S108" i="1"/>
  <c r="G103" i="1"/>
  <c r="H102" i="1"/>
  <c r="P100" i="1"/>
  <c r="B100" i="1" s="1"/>
  <c r="U107" i="1"/>
  <c r="K101" i="1"/>
  <c r="L101" i="1" s="1"/>
  <c r="M101" i="1" s="1"/>
  <c r="N101" i="1" s="1"/>
  <c r="C102" i="1"/>
  <c r="A109" i="1"/>
  <c r="D109" i="1" s="1"/>
  <c r="I111" i="1"/>
  <c r="F109" i="1" l="1"/>
  <c r="J109" i="1"/>
  <c r="E109" i="1"/>
  <c r="O109" i="1"/>
  <c r="R109" i="1" s="1"/>
  <c r="S109" i="1"/>
  <c r="T109" i="1"/>
  <c r="G104" i="1"/>
  <c r="H103" i="1"/>
  <c r="P101" i="1"/>
  <c r="B101" i="1" s="1"/>
  <c r="A110" i="1"/>
  <c r="D110" i="1" s="1"/>
  <c r="K102" i="1"/>
  <c r="L102" i="1" s="1"/>
  <c r="M102" i="1" s="1"/>
  <c r="N102" i="1" s="1"/>
  <c r="U108" i="1"/>
  <c r="I112" i="1"/>
  <c r="C103" i="1"/>
  <c r="F110" i="1" l="1"/>
  <c r="J110" i="1"/>
  <c r="E110" i="1"/>
  <c r="O110" i="1"/>
  <c r="R110" i="1" s="1"/>
  <c r="T110" i="1"/>
  <c r="S110" i="1"/>
  <c r="G105" i="1"/>
  <c r="H104" i="1"/>
  <c r="P102" i="1"/>
  <c r="B102" i="1" s="1"/>
  <c r="U109" i="1"/>
  <c r="I113" i="1"/>
  <c r="A111" i="1"/>
  <c r="D111" i="1" s="1"/>
  <c r="C104" i="1"/>
  <c r="K103" i="1"/>
  <c r="L103" i="1" s="1"/>
  <c r="M103" i="1" s="1"/>
  <c r="N103" i="1" s="1"/>
  <c r="E111" i="1" l="1"/>
  <c r="F112" i="1" s="1"/>
  <c r="O111" i="1"/>
  <c r="R111" i="1" s="1"/>
  <c r="J111" i="1"/>
  <c r="F111" i="1"/>
  <c r="S111" i="1"/>
  <c r="T111" i="1"/>
  <c r="G106" i="1"/>
  <c r="H105" i="1"/>
  <c r="P103" i="1"/>
  <c r="B103" i="1" s="1"/>
  <c r="A112" i="1"/>
  <c r="D112" i="1" s="1"/>
  <c r="C105" i="1"/>
  <c r="K104" i="1"/>
  <c r="L104" i="1" s="1"/>
  <c r="M104" i="1" s="1"/>
  <c r="N104" i="1" s="1"/>
  <c r="U110" i="1"/>
  <c r="I114" i="1"/>
  <c r="J112" i="1" l="1"/>
  <c r="E112" i="1"/>
  <c r="O112" i="1"/>
  <c r="R112" i="1" s="1"/>
  <c r="T112" i="1"/>
  <c r="S112" i="1"/>
  <c r="G107" i="1"/>
  <c r="H106" i="1"/>
  <c r="P104" i="1"/>
  <c r="B104" i="1" s="1"/>
  <c r="U111" i="1"/>
  <c r="K105" i="1"/>
  <c r="L105" i="1" s="1"/>
  <c r="M105" i="1" s="1"/>
  <c r="N105" i="1" s="1"/>
  <c r="I115" i="1"/>
  <c r="C106" i="1"/>
  <c r="A113" i="1"/>
  <c r="D113" i="1" s="1"/>
  <c r="J113" i="1" l="1"/>
  <c r="E113" i="1"/>
  <c r="O113" i="1"/>
  <c r="R113" i="1" s="1"/>
  <c r="F113" i="1"/>
  <c r="S113" i="1"/>
  <c r="T113" i="1"/>
  <c r="G108" i="1"/>
  <c r="H107" i="1"/>
  <c r="P105" i="1"/>
  <c r="B105" i="1" s="1"/>
  <c r="A114" i="1"/>
  <c r="D114" i="1" s="1"/>
  <c r="C107" i="1"/>
  <c r="I116" i="1"/>
  <c r="U112" i="1"/>
  <c r="K106" i="1"/>
  <c r="L106" i="1" s="1"/>
  <c r="M106" i="1" s="1"/>
  <c r="N106" i="1" s="1"/>
  <c r="E114" i="1" l="1"/>
  <c r="O114" i="1"/>
  <c r="R114" i="1" s="1"/>
  <c r="J114" i="1"/>
  <c r="F114" i="1"/>
  <c r="T114" i="1"/>
  <c r="S114" i="1"/>
  <c r="G109" i="1"/>
  <c r="H108" i="1"/>
  <c r="P106" i="1"/>
  <c r="I117" i="1"/>
  <c r="U113" i="1"/>
  <c r="K107" i="1"/>
  <c r="L107" i="1" s="1"/>
  <c r="M107" i="1" s="1"/>
  <c r="N107" i="1" s="1"/>
  <c r="C108" i="1"/>
  <c r="A115" i="1"/>
  <c r="D115" i="1" s="1"/>
  <c r="J115" i="1" l="1"/>
  <c r="E115" i="1"/>
  <c r="O115" i="1"/>
  <c r="R115" i="1" s="1"/>
  <c r="F115" i="1"/>
  <c r="U106" i="1"/>
  <c r="B106" i="1"/>
  <c r="S115" i="1"/>
  <c r="T115" i="1"/>
  <c r="G110" i="1"/>
  <c r="H109" i="1"/>
  <c r="P107" i="1"/>
  <c r="B107" i="1" s="1"/>
  <c r="U114" i="1"/>
  <c r="I118" i="1"/>
  <c r="C109" i="1"/>
  <c r="A116" i="1"/>
  <c r="D116" i="1" s="1"/>
  <c r="K108" i="1"/>
  <c r="L108" i="1" s="1"/>
  <c r="M108" i="1" s="1"/>
  <c r="N108" i="1" s="1"/>
  <c r="E116" i="1" l="1"/>
  <c r="O116" i="1"/>
  <c r="R116" i="1" s="1"/>
  <c r="J116" i="1"/>
  <c r="F116" i="1"/>
  <c r="T116" i="1"/>
  <c r="S116" i="1"/>
  <c r="G111" i="1"/>
  <c r="H110" i="1"/>
  <c r="P108" i="1"/>
  <c r="B108" i="1" s="1"/>
  <c r="K109" i="1"/>
  <c r="L109" i="1" s="1"/>
  <c r="M109" i="1" s="1"/>
  <c r="N109" i="1" s="1"/>
  <c r="A117" i="1"/>
  <c r="D117" i="1" s="1"/>
  <c r="U115" i="1"/>
  <c r="I119" i="1"/>
  <c r="C110" i="1"/>
  <c r="J117" i="1" l="1"/>
  <c r="E117" i="1"/>
  <c r="O117" i="1"/>
  <c r="R117" i="1" s="1"/>
  <c r="F117" i="1"/>
  <c r="S117" i="1"/>
  <c r="T117" i="1"/>
  <c r="G112" i="1"/>
  <c r="H111" i="1"/>
  <c r="P109" i="1"/>
  <c r="B109" i="1" s="1"/>
  <c r="K110" i="1"/>
  <c r="L110" i="1" s="1"/>
  <c r="M110" i="1" s="1"/>
  <c r="N110" i="1" s="1"/>
  <c r="A118" i="1"/>
  <c r="D118" i="1" s="1"/>
  <c r="C111" i="1"/>
  <c r="I120" i="1"/>
  <c r="U116" i="1"/>
  <c r="J118" i="1" l="1"/>
  <c r="E118" i="1"/>
  <c r="O118" i="1"/>
  <c r="R118" i="1" s="1"/>
  <c r="F118" i="1"/>
  <c r="T118" i="1"/>
  <c r="S118" i="1"/>
  <c r="G113" i="1"/>
  <c r="H112" i="1"/>
  <c r="P110" i="1"/>
  <c r="B110" i="1" s="1"/>
  <c r="U117" i="1"/>
  <c r="I121" i="1"/>
  <c r="A119" i="1"/>
  <c r="D119" i="1" s="1"/>
  <c r="C112" i="1"/>
  <c r="K111" i="1"/>
  <c r="L111" i="1" s="1"/>
  <c r="M111" i="1" s="1"/>
  <c r="N111" i="1" s="1"/>
  <c r="F119" i="1" l="1"/>
  <c r="J119" i="1"/>
  <c r="E119" i="1"/>
  <c r="O119" i="1"/>
  <c r="R119" i="1" s="1"/>
  <c r="S119" i="1"/>
  <c r="T119" i="1"/>
  <c r="G114" i="1"/>
  <c r="H113" i="1"/>
  <c r="P111" i="1"/>
  <c r="B111" i="1" s="1"/>
  <c r="A120" i="1"/>
  <c r="D120" i="1" s="1"/>
  <c r="K112" i="1"/>
  <c r="L112" i="1" s="1"/>
  <c r="M112" i="1" s="1"/>
  <c r="N112" i="1" s="1"/>
  <c r="C113" i="1"/>
  <c r="U118" i="1"/>
  <c r="I122" i="1"/>
  <c r="J120" i="1" l="1"/>
  <c r="E120" i="1"/>
  <c r="O120" i="1"/>
  <c r="R120" i="1" s="1"/>
  <c r="F120" i="1"/>
  <c r="T120" i="1"/>
  <c r="S120" i="1"/>
  <c r="G115" i="1"/>
  <c r="H114" i="1"/>
  <c r="P112" i="1"/>
  <c r="B112" i="1" s="1"/>
  <c r="U119" i="1"/>
  <c r="K113" i="1"/>
  <c r="L113" i="1" s="1"/>
  <c r="M113" i="1" s="1"/>
  <c r="N113" i="1" s="1"/>
  <c r="A121" i="1"/>
  <c r="D121" i="1" s="1"/>
  <c r="I123" i="1"/>
  <c r="C114" i="1"/>
  <c r="E121" i="1" l="1"/>
  <c r="O121" i="1"/>
  <c r="R121" i="1" s="1"/>
  <c r="J121" i="1"/>
  <c r="F121" i="1"/>
  <c r="S121" i="1"/>
  <c r="T121" i="1"/>
  <c r="G116" i="1"/>
  <c r="H115" i="1"/>
  <c r="P113" i="1"/>
  <c r="B113" i="1" s="1"/>
  <c r="U120" i="1"/>
  <c r="K114" i="1"/>
  <c r="L114" i="1" s="1"/>
  <c r="M114" i="1" s="1"/>
  <c r="N114" i="1" s="1"/>
  <c r="C115" i="1"/>
  <c r="A122" i="1"/>
  <c r="D122" i="1" s="1"/>
  <c r="I124" i="1"/>
  <c r="J122" i="1" l="1"/>
  <c r="E122" i="1"/>
  <c r="O122" i="1"/>
  <c r="F122" i="1"/>
  <c r="T122" i="1"/>
  <c r="S122" i="1"/>
  <c r="G117" i="1"/>
  <c r="H116" i="1"/>
  <c r="P114" i="1"/>
  <c r="B114" i="1" s="1"/>
  <c r="U121" i="1"/>
  <c r="C116" i="1"/>
  <c r="I125" i="1"/>
  <c r="A123" i="1"/>
  <c r="D123" i="1" s="1"/>
  <c r="K115" i="1"/>
  <c r="L115" i="1" s="1"/>
  <c r="M115" i="1" s="1"/>
  <c r="N115" i="1" s="1"/>
  <c r="F123" i="1" l="1"/>
  <c r="E123" i="1"/>
  <c r="O123" i="1"/>
  <c r="R123" i="1" s="1"/>
  <c r="J123" i="1"/>
  <c r="R122" i="1"/>
  <c r="S123" i="1"/>
  <c r="T123" i="1"/>
  <c r="G118" i="1"/>
  <c r="H117" i="1"/>
  <c r="P115" i="1"/>
  <c r="B115" i="1" s="1"/>
  <c r="I126" i="1"/>
  <c r="K116" i="1"/>
  <c r="L116" i="1" s="1"/>
  <c r="M116" i="1" s="1"/>
  <c r="N116" i="1" s="1"/>
  <c r="A124" i="1"/>
  <c r="D124" i="1" s="1"/>
  <c r="C117" i="1"/>
  <c r="J124" i="1" l="1"/>
  <c r="E124" i="1"/>
  <c r="O124" i="1"/>
  <c r="R124" i="1" s="1"/>
  <c r="F124" i="1"/>
  <c r="T124" i="1"/>
  <c r="S124" i="1"/>
  <c r="G119" i="1"/>
  <c r="H118" i="1"/>
  <c r="P116" i="1"/>
  <c r="B116" i="1" s="1"/>
  <c r="K117" i="1"/>
  <c r="L117" i="1" s="1"/>
  <c r="M117" i="1" s="1"/>
  <c r="N117" i="1" s="1"/>
  <c r="I127" i="1"/>
  <c r="C118" i="1"/>
  <c r="A125" i="1"/>
  <c r="D125" i="1" s="1"/>
  <c r="F125" i="1" l="1"/>
  <c r="E125" i="1"/>
  <c r="O125" i="1"/>
  <c r="R125" i="1" s="1"/>
  <c r="J125" i="1"/>
  <c r="S125" i="1"/>
  <c r="T125" i="1"/>
  <c r="G120" i="1"/>
  <c r="H119" i="1"/>
  <c r="P117" i="1"/>
  <c r="B117" i="1" s="1"/>
  <c r="C119" i="1"/>
  <c r="A126" i="1"/>
  <c r="D126" i="1" s="1"/>
  <c r="U124" i="1"/>
  <c r="I128" i="1"/>
  <c r="K118" i="1"/>
  <c r="L118" i="1" s="1"/>
  <c r="M118" i="1" s="1"/>
  <c r="N118" i="1" s="1"/>
  <c r="F126" i="1" l="1"/>
  <c r="J126" i="1"/>
  <c r="E126" i="1"/>
  <c r="O126" i="1"/>
  <c r="R126" i="1" s="1"/>
  <c r="T126" i="1"/>
  <c r="S126" i="1"/>
  <c r="G121" i="1"/>
  <c r="H120" i="1"/>
  <c r="P118" i="1"/>
  <c r="B118" i="1" s="1"/>
  <c r="C120" i="1"/>
  <c r="K119" i="1"/>
  <c r="L119" i="1" s="1"/>
  <c r="M119" i="1" s="1"/>
  <c r="N119" i="1" s="1"/>
  <c r="I129" i="1"/>
  <c r="A127" i="1"/>
  <c r="D127" i="1" s="1"/>
  <c r="J127" i="1" l="1"/>
  <c r="E127" i="1"/>
  <c r="F128" i="1" s="1"/>
  <c r="O127" i="1"/>
  <c r="R127" i="1" s="1"/>
  <c r="F127" i="1"/>
  <c r="S127" i="1"/>
  <c r="T127" i="1"/>
  <c r="G122" i="1"/>
  <c r="H121" i="1"/>
  <c r="P119" i="1"/>
  <c r="B119" i="1" s="1"/>
  <c r="I130" i="1"/>
  <c r="U126" i="1"/>
  <c r="A128" i="1"/>
  <c r="D128" i="1" s="1"/>
  <c r="K120" i="1"/>
  <c r="L120" i="1" s="1"/>
  <c r="M120" i="1" s="1"/>
  <c r="N120" i="1" s="1"/>
  <c r="C121" i="1"/>
  <c r="J128" i="1" l="1"/>
  <c r="E128" i="1"/>
  <c r="O128" i="1"/>
  <c r="R128" i="1" s="1"/>
  <c r="T128" i="1"/>
  <c r="S128" i="1"/>
  <c r="G123" i="1"/>
  <c r="H122" i="1"/>
  <c r="P120" i="1"/>
  <c r="B120" i="1" s="1"/>
  <c r="U127" i="1"/>
  <c r="A129" i="1"/>
  <c r="D129" i="1" s="1"/>
  <c r="I131" i="1"/>
  <c r="K121" i="1"/>
  <c r="L121" i="1" s="1"/>
  <c r="M121" i="1" s="1"/>
  <c r="N121" i="1" s="1"/>
  <c r="C122" i="1"/>
  <c r="J129" i="1" l="1"/>
  <c r="E129" i="1"/>
  <c r="F130" i="1" s="1"/>
  <c r="O129" i="1"/>
  <c r="R129" i="1" s="1"/>
  <c r="F129" i="1"/>
  <c r="S129" i="1"/>
  <c r="T129" i="1"/>
  <c r="G124" i="1"/>
  <c r="H123" i="1"/>
  <c r="P121" i="1"/>
  <c r="B121" i="1" s="1"/>
  <c r="A130" i="1"/>
  <c r="D130" i="1" s="1"/>
  <c r="C123" i="1"/>
  <c r="I132" i="1"/>
  <c r="K122" i="1"/>
  <c r="L122" i="1" s="1"/>
  <c r="M122" i="1" s="1"/>
  <c r="N122" i="1" s="1"/>
  <c r="U128" i="1"/>
  <c r="J130" i="1" l="1"/>
  <c r="E130" i="1"/>
  <c r="O130" i="1"/>
  <c r="R130" i="1" s="1"/>
  <c r="T130" i="1"/>
  <c r="S130" i="1"/>
  <c r="G125" i="1"/>
  <c r="H124" i="1"/>
  <c r="P122" i="1"/>
  <c r="K123" i="1"/>
  <c r="L123" i="1" s="1"/>
  <c r="M123" i="1" s="1"/>
  <c r="N123" i="1" s="1"/>
  <c r="A131" i="1"/>
  <c r="D131" i="1" s="1"/>
  <c r="C124" i="1"/>
  <c r="I133" i="1"/>
  <c r="U129" i="1"/>
  <c r="J131" i="1" l="1"/>
  <c r="E131" i="1"/>
  <c r="O131" i="1"/>
  <c r="R131" i="1" s="1"/>
  <c r="F131" i="1"/>
  <c r="U122" i="1"/>
  <c r="B122" i="1"/>
  <c r="S131" i="1"/>
  <c r="T131" i="1"/>
  <c r="G126" i="1"/>
  <c r="H125" i="1"/>
  <c r="P123" i="1"/>
  <c r="I134" i="1"/>
  <c r="K124" i="1"/>
  <c r="L124" i="1" s="1"/>
  <c r="M124" i="1" s="1"/>
  <c r="N124" i="1" s="1"/>
  <c r="C125" i="1"/>
  <c r="U130" i="1"/>
  <c r="A132" i="1"/>
  <c r="D132" i="1" s="1"/>
  <c r="J132" i="1" l="1"/>
  <c r="E132" i="1"/>
  <c r="O132" i="1"/>
  <c r="R132" i="1" s="1"/>
  <c r="F132" i="1"/>
  <c r="U123" i="1"/>
  <c r="B123" i="1"/>
  <c r="T132" i="1"/>
  <c r="S132" i="1"/>
  <c r="G127" i="1"/>
  <c r="H126" i="1"/>
  <c r="P124" i="1"/>
  <c r="B124" i="1" s="1"/>
  <c r="A133" i="1"/>
  <c r="D133" i="1" s="1"/>
  <c r="C126" i="1"/>
  <c r="I135" i="1"/>
  <c r="U131" i="1"/>
  <c r="K125" i="1"/>
  <c r="L125" i="1" s="1"/>
  <c r="M125" i="1" s="1"/>
  <c r="N125" i="1" s="1"/>
  <c r="J133" i="1" l="1"/>
  <c r="E133" i="1"/>
  <c r="O133" i="1"/>
  <c r="R133" i="1" s="1"/>
  <c r="F133" i="1"/>
  <c r="S133" i="1"/>
  <c r="T133" i="1"/>
  <c r="G128" i="1"/>
  <c r="H127" i="1"/>
  <c r="P125" i="1"/>
  <c r="A134" i="1"/>
  <c r="D134" i="1" s="1"/>
  <c r="C127" i="1"/>
  <c r="K126" i="1"/>
  <c r="L126" i="1" s="1"/>
  <c r="M126" i="1" s="1"/>
  <c r="N126" i="1" s="1"/>
  <c r="I136" i="1"/>
  <c r="U132" i="1"/>
  <c r="E134" i="1" l="1"/>
  <c r="O134" i="1"/>
  <c r="R134" i="1" s="1"/>
  <c r="J134" i="1"/>
  <c r="F134" i="1"/>
  <c r="U125" i="1"/>
  <c r="B125" i="1"/>
  <c r="T134" i="1"/>
  <c r="S134" i="1"/>
  <c r="G129" i="1"/>
  <c r="H128" i="1"/>
  <c r="P126" i="1"/>
  <c r="B126" i="1" s="1"/>
  <c r="U133" i="1"/>
  <c r="I137" i="1"/>
  <c r="C128" i="1"/>
  <c r="K127" i="1"/>
  <c r="L127" i="1" s="1"/>
  <c r="M127" i="1" s="1"/>
  <c r="N127" i="1" s="1"/>
  <c r="A135" i="1"/>
  <c r="D135" i="1" s="1"/>
  <c r="J135" i="1" l="1"/>
  <c r="E135" i="1"/>
  <c r="O135" i="1"/>
  <c r="R135" i="1" s="1"/>
  <c r="F135" i="1"/>
  <c r="S135" i="1"/>
  <c r="T135" i="1"/>
  <c r="G130" i="1"/>
  <c r="H129" i="1"/>
  <c r="P127" i="1"/>
  <c r="B127" i="1" s="1"/>
  <c r="I138" i="1"/>
  <c r="U134" i="1"/>
  <c r="A136" i="1"/>
  <c r="D136" i="1" s="1"/>
  <c r="C129" i="1"/>
  <c r="K128" i="1"/>
  <c r="L128" i="1" s="1"/>
  <c r="M128" i="1" s="1"/>
  <c r="N128" i="1" s="1"/>
  <c r="E136" i="1" l="1"/>
  <c r="O136" i="1"/>
  <c r="R136" i="1" s="1"/>
  <c r="J136" i="1"/>
  <c r="F136" i="1"/>
  <c r="T136" i="1"/>
  <c r="S136" i="1"/>
  <c r="G131" i="1"/>
  <c r="H130" i="1"/>
  <c r="P128" i="1"/>
  <c r="B128" i="1" s="1"/>
  <c r="K129" i="1"/>
  <c r="L129" i="1" s="1"/>
  <c r="M129" i="1" s="1"/>
  <c r="N129" i="1" s="1"/>
  <c r="U135" i="1"/>
  <c r="C130" i="1"/>
  <c r="A137" i="1"/>
  <c r="D137" i="1" s="1"/>
  <c r="I139" i="1"/>
  <c r="J137" i="1" l="1"/>
  <c r="E137" i="1"/>
  <c r="O137" i="1"/>
  <c r="R137" i="1" s="1"/>
  <c r="F137" i="1"/>
  <c r="S137" i="1"/>
  <c r="T137" i="1"/>
  <c r="G132" i="1"/>
  <c r="H131" i="1"/>
  <c r="P129" i="1"/>
  <c r="B129" i="1" s="1"/>
  <c r="C131" i="1"/>
  <c r="K130" i="1"/>
  <c r="L130" i="1" s="1"/>
  <c r="M130" i="1" s="1"/>
  <c r="N130" i="1" s="1"/>
  <c r="A138" i="1"/>
  <c r="D138" i="1" s="1"/>
  <c r="I140" i="1"/>
  <c r="E138" i="1" l="1"/>
  <c r="O138" i="1"/>
  <c r="R138" i="1" s="1"/>
  <c r="J138" i="1"/>
  <c r="F138" i="1"/>
  <c r="T138" i="1"/>
  <c r="S138" i="1"/>
  <c r="G133" i="1"/>
  <c r="H132" i="1"/>
  <c r="P130" i="1"/>
  <c r="B130" i="1" s="1"/>
  <c r="U137" i="1"/>
  <c r="A139" i="1"/>
  <c r="D139" i="1" s="1"/>
  <c r="C132" i="1"/>
  <c r="I141" i="1"/>
  <c r="K131" i="1"/>
  <c r="L131" i="1" s="1"/>
  <c r="M131" i="1" s="1"/>
  <c r="N131" i="1" s="1"/>
  <c r="J139" i="1" l="1"/>
  <c r="E139" i="1"/>
  <c r="F140" i="1" s="1"/>
  <c r="O139" i="1"/>
  <c r="R139" i="1" s="1"/>
  <c r="F139" i="1"/>
  <c r="S139" i="1"/>
  <c r="T139" i="1"/>
  <c r="G134" i="1"/>
  <c r="H133" i="1"/>
  <c r="P131" i="1"/>
  <c r="B131" i="1" s="1"/>
  <c r="I142" i="1"/>
  <c r="K132" i="1"/>
  <c r="L132" i="1" s="1"/>
  <c r="M132" i="1" s="1"/>
  <c r="N132" i="1" s="1"/>
  <c r="U138" i="1"/>
  <c r="C133" i="1"/>
  <c r="A140" i="1"/>
  <c r="D140" i="1" s="1"/>
  <c r="J140" i="1" l="1"/>
  <c r="E140" i="1"/>
  <c r="O140" i="1"/>
  <c r="R140" i="1" s="1"/>
  <c r="T140" i="1"/>
  <c r="S140" i="1"/>
  <c r="G135" i="1"/>
  <c r="H134" i="1"/>
  <c r="P132" i="1"/>
  <c r="B132" i="1" s="1"/>
  <c r="C134" i="1"/>
  <c r="I143" i="1"/>
  <c r="U139" i="1"/>
  <c r="A141" i="1"/>
  <c r="D141" i="1" s="1"/>
  <c r="K133" i="1"/>
  <c r="L133" i="1" s="1"/>
  <c r="M133" i="1" s="1"/>
  <c r="N133" i="1" s="1"/>
  <c r="F141" i="1" l="1"/>
  <c r="E141" i="1"/>
  <c r="O141" i="1"/>
  <c r="R141" i="1" s="1"/>
  <c r="J141" i="1"/>
  <c r="S141" i="1"/>
  <c r="T141" i="1"/>
  <c r="G136" i="1"/>
  <c r="H135" i="1"/>
  <c r="P133" i="1"/>
  <c r="B133" i="1" s="1"/>
  <c r="A142" i="1"/>
  <c r="D142" i="1" s="1"/>
  <c r="C135" i="1"/>
  <c r="K134" i="1"/>
  <c r="L134" i="1" s="1"/>
  <c r="M134" i="1" s="1"/>
  <c r="N134" i="1" s="1"/>
  <c r="U140" i="1"/>
  <c r="I144" i="1"/>
  <c r="J142" i="1" l="1"/>
  <c r="E142" i="1"/>
  <c r="O142" i="1"/>
  <c r="R142" i="1" s="1"/>
  <c r="F142" i="1"/>
  <c r="T142" i="1"/>
  <c r="S142" i="1"/>
  <c r="G137" i="1"/>
  <c r="H136" i="1"/>
  <c r="P134" i="1"/>
  <c r="B134" i="1" s="1"/>
  <c r="A143" i="1"/>
  <c r="D143" i="1" s="1"/>
  <c r="I145" i="1"/>
  <c r="C136" i="1"/>
  <c r="K135" i="1"/>
  <c r="L135" i="1" s="1"/>
  <c r="M135" i="1" s="1"/>
  <c r="N135" i="1" s="1"/>
  <c r="U141" i="1"/>
  <c r="E143" i="1" l="1"/>
  <c r="O143" i="1"/>
  <c r="R143" i="1" s="1"/>
  <c r="J143" i="1"/>
  <c r="F143" i="1"/>
  <c r="S143" i="1"/>
  <c r="T143" i="1"/>
  <c r="G138" i="1"/>
  <c r="H137" i="1"/>
  <c r="P135" i="1"/>
  <c r="B135" i="1" s="1"/>
  <c r="K136" i="1"/>
  <c r="L136" i="1" s="1"/>
  <c r="M136" i="1" s="1"/>
  <c r="N136" i="1" s="1"/>
  <c r="C137" i="1"/>
  <c r="A144" i="1"/>
  <c r="D144" i="1" s="1"/>
  <c r="I146" i="1"/>
  <c r="U142" i="1"/>
  <c r="J144" i="1" l="1"/>
  <c r="E144" i="1"/>
  <c r="O144" i="1"/>
  <c r="R144" i="1" s="1"/>
  <c r="F144" i="1"/>
  <c r="T144" i="1"/>
  <c r="S144" i="1"/>
  <c r="G139" i="1"/>
  <c r="H138" i="1"/>
  <c r="P136" i="1"/>
  <c r="I147" i="1"/>
  <c r="K137" i="1"/>
  <c r="L137" i="1" s="1"/>
  <c r="M137" i="1" s="1"/>
  <c r="N137" i="1" s="1"/>
  <c r="U143" i="1"/>
  <c r="A145" i="1"/>
  <c r="D145" i="1" s="1"/>
  <c r="C138" i="1"/>
  <c r="J145" i="1" l="1"/>
  <c r="E145" i="1"/>
  <c r="O145" i="1"/>
  <c r="R145" i="1" s="1"/>
  <c r="F145" i="1"/>
  <c r="U136" i="1"/>
  <c r="B136" i="1"/>
  <c r="S145" i="1"/>
  <c r="T145" i="1"/>
  <c r="G140" i="1"/>
  <c r="H139" i="1"/>
  <c r="P137" i="1"/>
  <c r="B137" i="1" s="1"/>
  <c r="A146" i="1"/>
  <c r="D146" i="1" s="1"/>
  <c r="K138" i="1"/>
  <c r="L138" i="1" s="1"/>
  <c r="M138" i="1" s="1"/>
  <c r="N138" i="1" s="1"/>
  <c r="I148" i="1"/>
  <c r="U144" i="1"/>
  <c r="C139" i="1"/>
  <c r="F146" i="1" l="1"/>
  <c r="J146" i="1"/>
  <c r="E146" i="1"/>
  <c r="O146" i="1"/>
  <c r="R146" i="1" s="1"/>
  <c r="T146" i="1"/>
  <c r="S146" i="1"/>
  <c r="G141" i="1"/>
  <c r="H140" i="1"/>
  <c r="P138" i="1"/>
  <c r="B138" i="1" s="1"/>
  <c r="U145" i="1"/>
  <c r="C140" i="1"/>
  <c r="I149" i="1"/>
  <c r="A147" i="1"/>
  <c r="D147" i="1" s="1"/>
  <c r="K139" i="1"/>
  <c r="L139" i="1" s="1"/>
  <c r="M139" i="1" s="1"/>
  <c r="N139" i="1" s="1"/>
  <c r="J147" i="1" l="1"/>
  <c r="E147" i="1"/>
  <c r="O147" i="1"/>
  <c r="R147" i="1" s="1"/>
  <c r="F147" i="1"/>
  <c r="S147" i="1"/>
  <c r="T147" i="1"/>
  <c r="G142" i="1"/>
  <c r="H141" i="1"/>
  <c r="P139" i="1"/>
  <c r="B139" i="1" s="1"/>
  <c r="K140" i="1"/>
  <c r="L140" i="1" s="1"/>
  <c r="M140" i="1" s="1"/>
  <c r="N140" i="1" s="1"/>
  <c r="A148" i="1"/>
  <c r="D148" i="1" s="1"/>
  <c r="I150" i="1"/>
  <c r="U146" i="1"/>
  <c r="C141" i="1"/>
  <c r="J148" i="1" l="1"/>
  <c r="E148" i="1"/>
  <c r="F149" i="1" s="1"/>
  <c r="O148" i="1"/>
  <c r="R148" i="1" s="1"/>
  <c r="F148" i="1"/>
  <c r="T148" i="1"/>
  <c r="S148" i="1"/>
  <c r="G143" i="1"/>
  <c r="H142" i="1"/>
  <c r="P140" i="1"/>
  <c r="B140" i="1" s="1"/>
  <c r="I151" i="1"/>
  <c r="U147" i="1"/>
  <c r="K141" i="1"/>
  <c r="L141" i="1" s="1"/>
  <c r="M141" i="1" s="1"/>
  <c r="N141" i="1" s="1"/>
  <c r="C142" i="1"/>
  <c r="A149" i="1"/>
  <c r="D149" i="1" s="1"/>
  <c r="J149" i="1" l="1"/>
  <c r="E149" i="1"/>
  <c r="F150" i="1" s="1"/>
  <c r="O149" i="1"/>
  <c r="R149" i="1" s="1"/>
  <c r="S149" i="1"/>
  <c r="T149" i="1"/>
  <c r="G144" i="1"/>
  <c r="H143" i="1"/>
  <c r="P141" i="1"/>
  <c r="B141" i="1" s="1"/>
  <c r="C143" i="1"/>
  <c r="I152" i="1"/>
  <c r="K142" i="1"/>
  <c r="L142" i="1" s="1"/>
  <c r="M142" i="1" s="1"/>
  <c r="N142" i="1" s="1"/>
  <c r="U148" i="1"/>
  <c r="A150" i="1"/>
  <c r="D150" i="1" s="1"/>
  <c r="E150" i="1" l="1"/>
  <c r="O150" i="1"/>
  <c r="J150" i="1"/>
  <c r="T150" i="1"/>
  <c r="S150" i="1"/>
  <c r="G145" i="1"/>
  <c r="H144" i="1"/>
  <c r="P142" i="1"/>
  <c r="B142" i="1" s="1"/>
  <c r="A151" i="1"/>
  <c r="D151" i="1" s="1"/>
  <c r="I153" i="1"/>
  <c r="C144" i="1"/>
  <c r="U149" i="1"/>
  <c r="K143" i="1"/>
  <c r="L143" i="1" s="1"/>
  <c r="M143" i="1" s="1"/>
  <c r="N143" i="1" s="1"/>
  <c r="F151" i="1" l="1"/>
  <c r="E151" i="1"/>
  <c r="O151" i="1"/>
  <c r="R151" i="1" s="1"/>
  <c r="J151" i="1"/>
  <c r="R150" i="1"/>
  <c r="S151" i="1"/>
  <c r="T151" i="1"/>
  <c r="G146" i="1"/>
  <c r="H145" i="1"/>
  <c r="P143" i="1"/>
  <c r="B143" i="1" s="1"/>
  <c r="I154" i="1"/>
  <c r="A152" i="1"/>
  <c r="D152" i="1" s="1"/>
  <c r="C145" i="1"/>
  <c r="K144" i="1"/>
  <c r="L144" i="1" s="1"/>
  <c r="M144" i="1" s="1"/>
  <c r="N144" i="1" s="1"/>
  <c r="J152" i="1" l="1"/>
  <c r="E152" i="1"/>
  <c r="O152" i="1"/>
  <c r="R152" i="1" s="1"/>
  <c r="F152" i="1"/>
  <c r="S152" i="1"/>
  <c r="T152" i="1"/>
  <c r="G147" i="1"/>
  <c r="H146" i="1"/>
  <c r="P144" i="1"/>
  <c r="B144" i="1" s="1"/>
  <c r="I155" i="1"/>
  <c r="C146" i="1"/>
  <c r="K145" i="1"/>
  <c r="L145" i="1" s="1"/>
  <c r="M145" i="1" s="1"/>
  <c r="N145" i="1" s="1"/>
  <c r="A153" i="1"/>
  <c r="D153" i="1" s="1"/>
  <c r="J153" i="1" l="1"/>
  <c r="E153" i="1"/>
  <c r="O153" i="1"/>
  <c r="R153" i="1" s="1"/>
  <c r="F153" i="1"/>
  <c r="S153" i="1"/>
  <c r="T153" i="1"/>
  <c r="G148" i="1"/>
  <c r="H147" i="1"/>
  <c r="P145" i="1"/>
  <c r="B145" i="1" s="1"/>
  <c r="U152" i="1"/>
  <c r="C147" i="1"/>
  <c r="A154" i="1"/>
  <c r="D154" i="1" s="1"/>
  <c r="K146" i="1"/>
  <c r="L146" i="1" s="1"/>
  <c r="M146" i="1" s="1"/>
  <c r="N146" i="1" s="1"/>
  <c r="I156" i="1"/>
  <c r="J154" i="1" l="1"/>
  <c r="E154" i="1"/>
  <c r="O154" i="1"/>
  <c r="R154" i="1" s="1"/>
  <c r="F154" i="1"/>
  <c r="S154" i="1"/>
  <c r="T154" i="1"/>
  <c r="G149" i="1"/>
  <c r="H148" i="1"/>
  <c r="P146" i="1"/>
  <c r="B146" i="1" s="1"/>
  <c r="C148" i="1"/>
  <c r="A155" i="1"/>
  <c r="D155" i="1" s="1"/>
  <c r="K147" i="1"/>
  <c r="L147" i="1" s="1"/>
  <c r="M147" i="1" s="1"/>
  <c r="N147" i="1" s="1"/>
  <c r="I157" i="1"/>
  <c r="E155" i="1" l="1"/>
  <c r="F156" i="1" s="1"/>
  <c r="O155" i="1"/>
  <c r="R155" i="1" s="1"/>
  <c r="J155" i="1"/>
  <c r="F155" i="1"/>
  <c r="T155" i="1"/>
  <c r="S155" i="1"/>
  <c r="G150" i="1"/>
  <c r="H149" i="1"/>
  <c r="P147" i="1"/>
  <c r="B147" i="1" s="1"/>
  <c r="A156" i="1"/>
  <c r="D156" i="1" s="1"/>
  <c r="I158" i="1"/>
  <c r="K148" i="1"/>
  <c r="L148" i="1" s="1"/>
  <c r="M148" i="1" s="1"/>
  <c r="N148" i="1" s="1"/>
  <c r="U154" i="1"/>
  <c r="C149" i="1"/>
  <c r="J156" i="1" l="1"/>
  <c r="E156" i="1"/>
  <c r="O156" i="1"/>
  <c r="R156" i="1" s="1"/>
  <c r="T156" i="1"/>
  <c r="S156" i="1"/>
  <c r="G151" i="1"/>
  <c r="H150" i="1"/>
  <c r="P148" i="1"/>
  <c r="B148" i="1" s="1"/>
  <c r="C150" i="1"/>
  <c r="I159" i="1"/>
  <c r="U155" i="1"/>
  <c r="K149" i="1"/>
  <c r="L149" i="1" s="1"/>
  <c r="M149" i="1" s="1"/>
  <c r="N149" i="1" s="1"/>
  <c r="A157" i="1"/>
  <c r="D157" i="1" s="1"/>
  <c r="J157" i="1" l="1"/>
  <c r="E157" i="1"/>
  <c r="O157" i="1"/>
  <c r="R157" i="1" s="1"/>
  <c r="F157" i="1"/>
  <c r="S157" i="1"/>
  <c r="T157" i="1"/>
  <c r="G152" i="1"/>
  <c r="H151" i="1"/>
  <c r="P149" i="1"/>
  <c r="B149" i="1" s="1"/>
  <c r="U156" i="1"/>
  <c r="C151" i="1"/>
  <c r="A158" i="1"/>
  <c r="D158" i="1" s="1"/>
  <c r="K150" i="1"/>
  <c r="L150" i="1" s="1"/>
  <c r="M150" i="1" s="1"/>
  <c r="N150" i="1" s="1"/>
  <c r="I160" i="1"/>
  <c r="E158" i="1" l="1"/>
  <c r="O158" i="1"/>
  <c r="R158" i="1" s="1"/>
  <c r="J158" i="1"/>
  <c r="F158" i="1"/>
  <c r="T158" i="1"/>
  <c r="S158" i="1"/>
  <c r="G153" i="1"/>
  <c r="H152" i="1"/>
  <c r="P150" i="1"/>
  <c r="K151" i="1"/>
  <c r="L151" i="1" s="1"/>
  <c r="M151" i="1" s="1"/>
  <c r="N151" i="1" s="1"/>
  <c r="U157" i="1"/>
  <c r="A159" i="1"/>
  <c r="D159" i="1" s="1"/>
  <c r="C152" i="1"/>
  <c r="I161" i="1"/>
  <c r="J159" i="1" l="1"/>
  <c r="E159" i="1"/>
  <c r="O159" i="1"/>
  <c r="R159" i="1" s="1"/>
  <c r="F159" i="1"/>
  <c r="U150" i="1"/>
  <c r="B150" i="1"/>
  <c r="S159" i="1"/>
  <c r="T159" i="1"/>
  <c r="G154" i="1"/>
  <c r="H153" i="1"/>
  <c r="P151" i="1"/>
  <c r="C153" i="1"/>
  <c r="U158" i="1"/>
  <c r="K152" i="1"/>
  <c r="L152" i="1" s="1"/>
  <c r="M152" i="1" s="1"/>
  <c r="N152" i="1" s="1"/>
  <c r="A160" i="1"/>
  <c r="D160" i="1" s="1"/>
  <c r="I162" i="1"/>
  <c r="J160" i="1" l="1"/>
  <c r="E160" i="1"/>
  <c r="O160" i="1"/>
  <c r="R160" i="1" s="1"/>
  <c r="F160" i="1"/>
  <c r="U151" i="1"/>
  <c r="B151" i="1"/>
  <c r="T160" i="1"/>
  <c r="S160" i="1"/>
  <c r="G155" i="1"/>
  <c r="H154" i="1"/>
  <c r="P152" i="1"/>
  <c r="B152" i="1" s="1"/>
  <c r="A161" i="1"/>
  <c r="D161" i="1" s="1"/>
  <c r="I163" i="1"/>
  <c r="U159" i="1"/>
  <c r="C154" i="1"/>
  <c r="K153" i="1"/>
  <c r="L153" i="1" s="1"/>
  <c r="M153" i="1" s="1"/>
  <c r="N153" i="1" s="1"/>
  <c r="F161" i="1" l="1"/>
  <c r="J161" i="1"/>
  <c r="E161" i="1"/>
  <c r="F162" i="1" s="1"/>
  <c r="O161" i="1"/>
  <c r="R161" i="1" s="1"/>
  <c r="S161" i="1"/>
  <c r="T161" i="1"/>
  <c r="G156" i="1"/>
  <c r="H155" i="1"/>
  <c r="P153" i="1"/>
  <c r="K154" i="1"/>
  <c r="L154" i="1" s="1"/>
  <c r="M154" i="1" s="1"/>
  <c r="N154" i="1" s="1"/>
  <c r="C155" i="1"/>
  <c r="U160" i="1"/>
  <c r="I164" i="1"/>
  <c r="A162" i="1"/>
  <c r="D162" i="1" s="1"/>
  <c r="J162" i="1" l="1"/>
  <c r="E162" i="1"/>
  <c r="O162" i="1"/>
  <c r="R162" i="1" s="1"/>
  <c r="U153" i="1"/>
  <c r="B153" i="1"/>
  <c r="T162" i="1"/>
  <c r="S162" i="1"/>
  <c r="G157" i="1"/>
  <c r="H156" i="1"/>
  <c r="P154" i="1"/>
  <c r="B154" i="1" s="1"/>
  <c r="I165" i="1"/>
  <c r="U161" i="1"/>
  <c r="A163" i="1"/>
  <c r="D163" i="1" s="1"/>
  <c r="K155" i="1"/>
  <c r="L155" i="1" s="1"/>
  <c r="M155" i="1" s="1"/>
  <c r="N155" i="1" s="1"/>
  <c r="C156" i="1"/>
  <c r="E163" i="1" l="1"/>
  <c r="O163" i="1"/>
  <c r="R163" i="1" s="1"/>
  <c r="J163" i="1"/>
  <c r="F163" i="1"/>
  <c r="S163" i="1"/>
  <c r="T163" i="1"/>
  <c r="G158" i="1"/>
  <c r="H157" i="1"/>
  <c r="P155" i="1"/>
  <c r="B155" i="1" s="1"/>
  <c r="K156" i="1"/>
  <c r="L156" i="1" s="1"/>
  <c r="M156" i="1" s="1"/>
  <c r="N156" i="1" s="1"/>
  <c r="C157" i="1"/>
  <c r="U162" i="1"/>
  <c r="I166" i="1"/>
  <c r="A164" i="1"/>
  <c r="D164" i="1" s="1"/>
  <c r="J164" i="1" l="1"/>
  <c r="E164" i="1"/>
  <c r="O164" i="1"/>
  <c r="R164" i="1" s="1"/>
  <c r="F164" i="1"/>
  <c r="T164" i="1"/>
  <c r="S164" i="1"/>
  <c r="G159" i="1"/>
  <c r="H158" i="1"/>
  <c r="P156" i="1"/>
  <c r="B156" i="1" s="1"/>
  <c r="A165" i="1"/>
  <c r="D165" i="1" s="1"/>
  <c r="K157" i="1"/>
  <c r="L157" i="1" s="1"/>
  <c r="M157" i="1" s="1"/>
  <c r="N157" i="1" s="1"/>
  <c r="U163" i="1"/>
  <c r="I167" i="1"/>
  <c r="C158" i="1"/>
  <c r="J165" i="1" l="1"/>
  <c r="E165" i="1"/>
  <c r="F166" i="1" s="1"/>
  <c r="O165" i="1"/>
  <c r="R165" i="1" s="1"/>
  <c r="F165" i="1"/>
  <c r="T165" i="1"/>
  <c r="S165" i="1"/>
  <c r="G160" i="1"/>
  <c r="H159" i="1"/>
  <c r="P157" i="1"/>
  <c r="B157" i="1" s="1"/>
  <c r="I168" i="1"/>
  <c r="C159" i="1"/>
  <c r="K158" i="1"/>
  <c r="L158" i="1" s="1"/>
  <c r="M158" i="1" s="1"/>
  <c r="N158" i="1" s="1"/>
  <c r="A166" i="1"/>
  <c r="D166" i="1" s="1"/>
  <c r="J166" i="1" l="1"/>
  <c r="E166" i="1"/>
  <c r="O166" i="1"/>
  <c r="R166" i="1" s="1"/>
  <c r="S166" i="1"/>
  <c r="T166" i="1"/>
  <c r="G161" i="1"/>
  <c r="H160" i="1"/>
  <c r="P158" i="1"/>
  <c r="B158" i="1" s="1"/>
  <c r="C160" i="1"/>
  <c r="U165" i="1"/>
  <c r="I169" i="1"/>
  <c r="A167" i="1"/>
  <c r="D167" i="1" s="1"/>
  <c r="K159" i="1"/>
  <c r="L159" i="1" s="1"/>
  <c r="M159" i="1" s="1"/>
  <c r="N159" i="1" s="1"/>
  <c r="J167" i="1" l="1"/>
  <c r="E167" i="1"/>
  <c r="O167" i="1"/>
  <c r="R167" i="1" s="1"/>
  <c r="F167" i="1"/>
  <c r="T167" i="1"/>
  <c r="S167" i="1"/>
  <c r="G162" i="1"/>
  <c r="H161" i="1"/>
  <c r="P159" i="1"/>
  <c r="B159" i="1" s="1"/>
  <c r="A168" i="1"/>
  <c r="D168" i="1" s="1"/>
  <c r="C161" i="1"/>
  <c r="K160" i="1"/>
  <c r="L160" i="1" s="1"/>
  <c r="M160" i="1" s="1"/>
  <c r="N160" i="1" s="1"/>
  <c r="U166" i="1"/>
  <c r="I170" i="1"/>
  <c r="J168" i="1" l="1"/>
  <c r="E168" i="1"/>
  <c r="O168" i="1"/>
  <c r="R168" i="1" s="1"/>
  <c r="F168" i="1"/>
  <c r="S168" i="1"/>
  <c r="T168" i="1"/>
  <c r="G163" i="1"/>
  <c r="H162" i="1"/>
  <c r="P160" i="1"/>
  <c r="B160" i="1" s="1"/>
  <c r="I171" i="1"/>
  <c r="C162" i="1"/>
  <c r="A169" i="1"/>
  <c r="D169" i="1" s="1"/>
  <c r="K161" i="1"/>
  <c r="L161" i="1" s="1"/>
  <c r="M161" i="1" s="1"/>
  <c r="N161" i="1" s="1"/>
  <c r="U167" i="1"/>
  <c r="E169" i="1" l="1"/>
  <c r="O169" i="1"/>
  <c r="R169" i="1" s="1"/>
  <c r="J169" i="1"/>
  <c r="F169" i="1"/>
  <c r="T169" i="1"/>
  <c r="S169" i="1"/>
  <c r="G164" i="1"/>
  <c r="H163" i="1"/>
  <c r="P161" i="1"/>
  <c r="B161" i="1" s="1"/>
  <c r="U168" i="1"/>
  <c r="K162" i="1"/>
  <c r="L162" i="1" s="1"/>
  <c r="M162" i="1" s="1"/>
  <c r="N162" i="1" s="1"/>
  <c r="C163" i="1"/>
  <c r="A170" i="1"/>
  <c r="D170" i="1" s="1"/>
  <c r="I172" i="1"/>
  <c r="J170" i="1" l="1"/>
  <c r="E170" i="1"/>
  <c r="F171" i="1" s="1"/>
  <c r="O170" i="1"/>
  <c r="R170" i="1" s="1"/>
  <c r="F170" i="1"/>
  <c r="S170" i="1"/>
  <c r="T170" i="1"/>
  <c r="G165" i="1"/>
  <c r="H164" i="1"/>
  <c r="P162" i="1"/>
  <c r="B162" i="1" s="1"/>
  <c r="U169" i="1"/>
  <c r="C164" i="1"/>
  <c r="I173" i="1"/>
  <c r="A171" i="1"/>
  <c r="D171" i="1" s="1"/>
  <c r="K163" i="1"/>
  <c r="L163" i="1" s="1"/>
  <c r="M163" i="1" s="1"/>
  <c r="N163" i="1" s="1"/>
  <c r="E171" i="1" l="1"/>
  <c r="O171" i="1"/>
  <c r="R171" i="1" s="1"/>
  <c r="J171" i="1"/>
  <c r="T171" i="1"/>
  <c r="S171" i="1"/>
  <c r="G166" i="1"/>
  <c r="H165" i="1"/>
  <c r="P163" i="1"/>
  <c r="B163" i="1" s="1"/>
  <c r="C165" i="1"/>
  <c r="A172" i="1"/>
  <c r="D172" i="1" s="1"/>
  <c r="K164" i="1"/>
  <c r="L164" i="1" s="1"/>
  <c r="M164" i="1" s="1"/>
  <c r="N164" i="1" s="1"/>
  <c r="U170" i="1"/>
  <c r="I174" i="1"/>
  <c r="J172" i="1" l="1"/>
  <c r="E172" i="1"/>
  <c r="O172" i="1"/>
  <c r="R172" i="1" s="1"/>
  <c r="F172" i="1"/>
  <c r="S172" i="1"/>
  <c r="T172" i="1"/>
  <c r="G167" i="1"/>
  <c r="H166" i="1"/>
  <c r="P164" i="1"/>
  <c r="A173" i="1"/>
  <c r="D173" i="1" s="1"/>
  <c r="C166" i="1"/>
  <c r="K165" i="1"/>
  <c r="L165" i="1" s="1"/>
  <c r="M165" i="1" s="1"/>
  <c r="N165" i="1" s="1"/>
  <c r="I175" i="1"/>
  <c r="U171" i="1"/>
  <c r="E173" i="1" l="1"/>
  <c r="O173" i="1"/>
  <c r="R173" i="1" s="1"/>
  <c r="J173" i="1"/>
  <c r="F173" i="1"/>
  <c r="U164" i="1"/>
  <c r="B164" i="1"/>
  <c r="T173" i="1"/>
  <c r="S173" i="1"/>
  <c r="G168" i="1"/>
  <c r="H167" i="1"/>
  <c r="P165" i="1"/>
  <c r="B165" i="1" s="1"/>
  <c r="I176" i="1"/>
  <c r="C167" i="1"/>
  <c r="K166" i="1"/>
  <c r="L166" i="1" s="1"/>
  <c r="M166" i="1" s="1"/>
  <c r="N166" i="1" s="1"/>
  <c r="U172" i="1"/>
  <c r="A174" i="1"/>
  <c r="D174" i="1" s="1"/>
  <c r="F174" i="1" l="1"/>
  <c r="J174" i="1"/>
  <c r="E174" i="1"/>
  <c r="O174" i="1"/>
  <c r="R174" i="1" s="1"/>
  <c r="S174" i="1"/>
  <c r="T174" i="1"/>
  <c r="G169" i="1"/>
  <c r="H168" i="1"/>
  <c r="P166" i="1"/>
  <c r="B166" i="1" s="1"/>
  <c r="U173" i="1"/>
  <c r="K167" i="1"/>
  <c r="L167" i="1" s="1"/>
  <c r="M167" i="1" s="1"/>
  <c r="N167" i="1" s="1"/>
  <c r="I177" i="1"/>
  <c r="A175" i="1"/>
  <c r="D175" i="1" s="1"/>
  <c r="C168" i="1"/>
  <c r="E175" i="1" l="1"/>
  <c r="O175" i="1"/>
  <c r="R175" i="1" s="1"/>
  <c r="J175" i="1"/>
  <c r="F175" i="1"/>
  <c r="T175" i="1"/>
  <c r="S175" i="1"/>
  <c r="G170" i="1"/>
  <c r="H169" i="1"/>
  <c r="P167" i="1"/>
  <c r="B167" i="1" s="1"/>
  <c r="A176" i="1"/>
  <c r="D176" i="1" s="1"/>
  <c r="I178" i="1"/>
  <c r="C169" i="1"/>
  <c r="U174" i="1"/>
  <c r="K168" i="1"/>
  <c r="L168" i="1" s="1"/>
  <c r="M168" i="1" s="1"/>
  <c r="N168" i="1" s="1"/>
  <c r="J176" i="1" l="1"/>
  <c r="E176" i="1"/>
  <c r="O176" i="1"/>
  <c r="R176" i="1" s="1"/>
  <c r="F176" i="1"/>
  <c r="S176" i="1"/>
  <c r="T176" i="1"/>
  <c r="G171" i="1"/>
  <c r="H170" i="1"/>
  <c r="P168" i="1"/>
  <c r="B168" i="1" s="1"/>
  <c r="K169" i="1"/>
  <c r="L169" i="1" s="1"/>
  <c r="M169" i="1" s="1"/>
  <c r="N169" i="1" s="1"/>
  <c r="C170" i="1"/>
  <c r="A177" i="1"/>
  <c r="D177" i="1" s="1"/>
  <c r="I179" i="1"/>
  <c r="U175" i="1"/>
  <c r="J177" i="1" l="1"/>
  <c r="E177" i="1"/>
  <c r="O177" i="1"/>
  <c r="R177" i="1" s="1"/>
  <c r="F177" i="1"/>
  <c r="T177" i="1"/>
  <c r="S177" i="1"/>
  <c r="G172" i="1"/>
  <c r="H171" i="1"/>
  <c r="P169" i="1"/>
  <c r="B169" i="1" s="1"/>
  <c r="U176" i="1"/>
  <c r="C171" i="1"/>
  <c r="I180" i="1"/>
  <c r="A178" i="1"/>
  <c r="D178" i="1" s="1"/>
  <c r="K170" i="1"/>
  <c r="L170" i="1" s="1"/>
  <c r="M170" i="1" s="1"/>
  <c r="N170" i="1" s="1"/>
  <c r="J178" i="1" l="1"/>
  <c r="E178" i="1"/>
  <c r="O178" i="1"/>
  <c r="R178" i="1" s="1"/>
  <c r="F178" i="1"/>
  <c r="S178" i="1"/>
  <c r="T178" i="1"/>
  <c r="G173" i="1"/>
  <c r="H172" i="1"/>
  <c r="P170" i="1"/>
  <c r="B170" i="1" s="1"/>
  <c r="C172" i="1"/>
  <c r="K171" i="1"/>
  <c r="L171" i="1" s="1"/>
  <c r="M171" i="1" s="1"/>
  <c r="N171" i="1" s="1"/>
  <c r="A179" i="1"/>
  <c r="D179" i="1" s="1"/>
  <c r="I181" i="1"/>
  <c r="U177" i="1"/>
  <c r="J179" i="1" l="1"/>
  <c r="E179" i="1"/>
  <c r="O179" i="1"/>
  <c r="R179" i="1" s="1"/>
  <c r="F179" i="1"/>
  <c r="T179" i="1"/>
  <c r="S179" i="1"/>
  <c r="G174" i="1"/>
  <c r="H173" i="1"/>
  <c r="P171" i="1"/>
  <c r="B171" i="1" s="1"/>
  <c r="U178" i="1"/>
  <c r="A180" i="1"/>
  <c r="D180" i="1" s="1"/>
  <c r="C173" i="1"/>
  <c r="I182" i="1"/>
  <c r="K172" i="1"/>
  <c r="L172" i="1" s="1"/>
  <c r="M172" i="1" s="1"/>
  <c r="N172" i="1" s="1"/>
  <c r="J180" i="1" l="1"/>
  <c r="E180" i="1"/>
  <c r="O180" i="1"/>
  <c r="R180" i="1" s="1"/>
  <c r="F180" i="1"/>
  <c r="S180" i="1"/>
  <c r="T180" i="1"/>
  <c r="G175" i="1"/>
  <c r="H174" i="1"/>
  <c r="P172" i="1"/>
  <c r="B172" i="1" s="1"/>
  <c r="K173" i="1"/>
  <c r="L173" i="1" s="1"/>
  <c r="M173" i="1" s="1"/>
  <c r="N173" i="1" s="1"/>
  <c r="A181" i="1"/>
  <c r="D181" i="1" s="1"/>
  <c r="C174" i="1"/>
  <c r="U179" i="1"/>
  <c r="I183" i="1"/>
  <c r="F181" i="1" l="1"/>
  <c r="J181" i="1"/>
  <c r="E181" i="1"/>
  <c r="O181" i="1"/>
  <c r="R181" i="1" s="1"/>
  <c r="T181" i="1"/>
  <c r="S181" i="1"/>
  <c r="G176" i="1"/>
  <c r="H175" i="1"/>
  <c r="P173" i="1"/>
  <c r="B173" i="1" s="1"/>
  <c r="U180" i="1"/>
  <c r="I184" i="1"/>
  <c r="A182" i="1"/>
  <c r="D182" i="1" s="1"/>
  <c r="K174" i="1"/>
  <c r="L174" i="1" s="1"/>
  <c r="M174" i="1" s="1"/>
  <c r="N174" i="1" s="1"/>
  <c r="C175" i="1"/>
  <c r="J182" i="1" l="1"/>
  <c r="E182" i="1"/>
  <c r="O182" i="1"/>
  <c r="R182" i="1" s="1"/>
  <c r="F182" i="1"/>
  <c r="S182" i="1"/>
  <c r="T182" i="1"/>
  <c r="G177" i="1"/>
  <c r="H176" i="1"/>
  <c r="P174" i="1"/>
  <c r="B174" i="1" s="1"/>
  <c r="C176" i="1"/>
  <c r="K175" i="1"/>
  <c r="L175" i="1" s="1"/>
  <c r="M175" i="1" s="1"/>
  <c r="N175" i="1" s="1"/>
  <c r="U181" i="1"/>
  <c r="I185" i="1"/>
  <c r="A183" i="1"/>
  <c r="D183" i="1" s="1"/>
  <c r="J183" i="1" l="1"/>
  <c r="E183" i="1"/>
  <c r="O183" i="1"/>
  <c r="F183" i="1"/>
  <c r="T183" i="1"/>
  <c r="S183" i="1"/>
  <c r="G178" i="1"/>
  <c r="H177" i="1"/>
  <c r="P175" i="1"/>
  <c r="B175" i="1" s="1"/>
  <c r="I186" i="1"/>
  <c r="C177" i="1"/>
  <c r="U182" i="1"/>
  <c r="A184" i="1"/>
  <c r="D184" i="1" s="1"/>
  <c r="K176" i="1"/>
  <c r="L176" i="1" s="1"/>
  <c r="M176" i="1" s="1"/>
  <c r="N176" i="1" s="1"/>
  <c r="E184" i="1" l="1"/>
  <c r="O184" i="1"/>
  <c r="R184" i="1" s="1"/>
  <c r="R183" i="1"/>
  <c r="J184" i="1"/>
  <c r="F184" i="1"/>
  <c r="S184" i="1"/>
  <c r="T184" i="1"/>
  <c r="G179" i="1"/>
  <c r="H178" i="1"/>
  <c r="P176" i="1"/>
  <c r="B176" i="1" s="1"/>
  <c r="C178" i="1"/>
  <c r="I187" i="1"/>
  <c r="K177" i="1"/>
  <c r="L177" i="1" s="1"/>
  <c r="M177" i="1" s="1"/>
  <c r="N177" i="1" s="1"/>
  <c r="A185" i="1"/>
  <c r="D185" i="1" s="1"/>
  <c r="E185" i="1" l="1"/>
  <c r="O185" i="1"/>
  <c r="R185" i="1" s="1"/>
  <c r="J185" i="1"/>
  <c r="F185" i="1"/>
  <c r="T185" i="1"/>
  <c r="S185" i="1"/>
  <c r="G180" i="1"/>
  <c r="H179" i="1"/>
  <c r="P177" i="1"/>
  <c r="B177" i="1" s="1"/>
  <c r="A186" i="1"/>
  <c r="D186" i="1" s="1"/>
  <c r="K178" i="1"/>
  <c r="L178" i="1" s="1"/>
  <c r="M178" i="1" s="1"/>
  <c r="N178" i="1" s="1"/>
  <c r="I188" i="1"/>
  <c r="C179" i="1"/>
  <c r="J186" i="1" l="1"/>
  <c r="E186" i="1"/>
  <c r="O186" i="1"/>
  <c r="R186" i="1" s="1"/>
  <c r="F186" i="1"/>
  <c r="S186" i="1"/>
  <c r="T186" i="1"/>
  <c r="G181" i="1"/>
  <c r="H180" i="1"/>
  <c r="P178" i="1"/>
  <c r="B178" i="1" s="1"/>
  <c r="K179" i="1"/>
  <c r="L179" i="1" s="1"/>
  <c r="M179" i="1" s="1"/>
  <c r="N179" i="1" s="1"/>
  <c r="C180" i="1"/>
  <c r="I189" i="1"/>
  <c r="A187" i="1"/>
  <c r="D187" i="1" s="1"/>
  <c r="E187" i="1" l="1"/>
  <c r="O187" i="1"/>
  <c r="R187" i="1" s="1"/>
  <c r="J187" i="1"/>
  <c r="F187" i="1"/>
  <c r="T187" i="1"/>
  <c r="S187" i="1"/>
  <c r="G182" i="1"/>
  <c r="H181" i="1"/>
  <c r="P179" i="1"/>
  <c r="B179" i="1" s="1"/>
  <c r="A188" i="1"/>
  <c r="D188" i="1" s="1"/>
  <c r="I190" i="1"/>
  <c r="C181" i="1"/>
  <c r="K180" i="1"/>
  <c r="L180" i="1" s="1"/>
  <c r="M180" i="1" s="1"/>
  <c r="N180" i="1" s="1"/>
  <c r="J188" i="1" l="1"/>
  <c r="E188" i="1"/>
  <c r="F189" i="1" s="1"/>
  <c r="O188" i="1"/>
  <c r="R188" i="1" s="1"/>
  <c r="F188" i="1"/>
  <c r="S188" i="1"/>
  <c r="T188" i="1"/>
  <c r="G183" i="1"/>
  <c r="H182" i="1"/>
  <c r="P180" i="1"/>
  <c r="B180" i="1" s="1"/>
  <c r="U187" i="1"/>
  <c r="C182" i="1"/>
  <c r="I191" i="1"/>
  <c r="K181" i="1"/>
  <c r="L181" i="1" s="1"/>
  <c r="M181" i="1" s="1"/>
  <c r="N181" i="1" s="1"/>
  <c r="A189" i="1"/>
  <c r="D189" i="1" s="1"/>
  <c r="J189" i="1" l="1"/>
  <c r="E189" i="1"/>
  <c r="O189" i="1"/>
  <c r="R189" i="1" s="1"/>
  <c r="T189" i="1"/>
  <c r="S189" i="1"/>
  <c r="G184" i="1"/>
  <c r="H183" i="1"/>
  <c r="P181" i="1"/>
  <c r="B181" i="1" s="1"/>
  <c r="U188" i="1"/>
  <c r="K182" i="1"/>
  <c r="L182" i="1" s="1"/>
  <c r="M182" i="1" s="1"/>
  <c r="N182" i="1" s="1"/>
  <c r="C183" i="1"/>
  <c r="A190" i="1"/>
  <c r="D190" i="1" s="1"/>
  <c r="I192" i="1"/>
  <c r="J190" i="1" l="1"/>
  <c r="E190" i="1"/>
  <c r="O190" i="1"/>
  <c r="R190" i="1" s="1"/>
  <c r="F190" i="1"/>
  <c r="S190" i="1"/>
  <c r="T190" i="1"/>
  <c r="G185" i="1"/>
  <c r="H184" i="1"/>
  <c r="P182" i="1"/>
  <c r="B182" i="1" s="1"/>
  <c r="I193" i="1"/>
  <c r="A191" i="1"/>
  <c r="D191" i="1" s="1"/>
  <c r="U189" i="1"/>
  <c r="C184" i="1"/>
  <c r="K183" i="1"/>
  <c r="L183" i="1" s="1"/>
  <c r="M183" i="1" s="1"/>
  <c r="N183" i="1" s="1"/>
  <c r="J191" i="1" l="1"/>
  <c r="E191" i="1"/>
  <c r="O191" i="1"/>
  <c r="R191" i="1" s="1"/>
  <c r="F191" i="1"/>
  <c r="T191" i="1"/>
  <c r="S191" i="1"/>
  <c r="G186" i="1"/>
  <c r="H185" i="1"/>
  <c r="P183" i="1"/>
  <c r="K184" i="1"/>
  <c r="L184" i="1" s="1"/>
  <c r="M184" i="1" s="1"/>
  <c r="N184" i="1" s="1"/>
  <c r="U190" i="1"/>
  <c r="I194" i="1"/>
  <c r="C185" i="1"/>
  <c r="A192" i="1"/>
  <c r="D192" i="1" s="1"/>
  <c r="E192" i="1" l="1"/>
  <c r="O192" i="1"/>
  <c r="R192" i="1" s="1"/>
  <c r="J192" i="1"/>
  <c r="F192" i="1"/>
  <c r="U183" i="1"/>
  <c r="B183" i="1"/>
  <c r="S192" i="1"/>
  <c r="T192" i="1"/>
  <c r="G187" i="1"/>
  <c r="H186" i="1"/>
  <c r="K185" i="1"/>
  <c r="L185" i="1" s="1"/>
  <c r="M185" i="1" s="1"/>
  <c r="N185" i="1" s="1"/>
  <c r="P184" i="1"/>
  <c r="I195" i="1"/>
  <c r="A193" i="1"/>
  <c r="D193" i="1" s="1"/>
  <c r="U191" i="1"/>
  <c r="C186" i="1"/>
  <c r="E193" i="1" l="1"/>
  <c r="O193" i="1"/>
  <c r="R193" i="1" s="1"/>
  <c r="J193" i="1"/>
  <c r="F193" i="1"/>
  <c r="U184" i="1"/>
  <c r="B184" i="1"/>
  <c r="T193" i="1"/>
  <c r="S193" i="1"/>
  <c r="G188" i="1"/>
  <c r="H187" i="1"/>
  <c r="K186" i="1"/>
  <c r="L186" i="1" s="1"/>
  <c r="M186" i="1" s="1"/>
  <c r="N186" i="1" s="1"/>
  <c r="P186" i="1" s="1"/>
  <c r="P185" i="1"/>
  <c r="U192" i="1"/>
  <c r="I196" i="1"/>
  <c r="C187" i="1"/>
  <c r="A194" i="1"/>
  <c r="D194" i="1" s="1"/>
  <c r="J194" i="1" l="1"/>
  <c r="E194" i="1"/>
  <c r="O194" i="1"/>
  <c r="R194" i="1" s="1"/>
  <c r="F194" i="1"/>
  <c r="U186" i="1"/>
  <c r="B186" i="1"/>
  <c r="U185" i="1"/>
  <c r="B185" i="1"/>
  <c r="S194" i="1"/>
  <c r="T194" i="1"/>
  <c r="G189" i="1"/>
  <c r="H188" i="1"/>
  <c r="K187" i="1"/>
  <c r="L187" i="1" s="1"/>
  <c r="M187" i="1" s="1"/>
  <c r="N187" i="1" s="1"/>
  <c r="P187" i="1" s="1"/>
  <c r="B187" i="1" s="1"/>
  <c r="U193" i="1"/>
  <c r="A195" i="1"/>
  <c r="D195" i="1" s="1"/>
  <c r="C188" i="1"/>
  <c r="I197" i="1"/>
  <c r="J195" i="1" l="1"/>
  <c r="E195" i="1"/>
  <c r="O195" i="1"/>
  <c r="R195" i="1" s="1"/>
  <c r="F195" i="1"/>
  <c r="T195" i="1"/>
  <c r="S195" i="1"/>
  <c r="G190" i="1"/>
  <c r="H189" i="1"/>
  <c r="K188" i="1"/>
  <c r="L188" i="1" s="1"/>
  <c r="M188" i="1" s="1"/>
  <c r="N188" i="1" s="1"/>
  <c r="P188" i="1" s="1"/>
  <c r="B188" i="1" s="1"/>
  <c r="C189" i="1"/>
  <c r="I198" i="1"/>
  <c r="A196" i="1"/>
  <c r="D196" i="1" s="1"/>
  <c r="E196" i="1" l="1"/>
  <c r="O196" i="1"/>
  <c r="R196" i="1" s="1"/>
  <c r="J196" i="1"/>
  <c r="F196" i="1"/>
  <c r="S196" i="1"/>
  <c r="T196" i="1"/>
  <c r="G191" i="1"/>
  <c r="H190" i="1"/>
  <c r="K189" i="1"/>
  <c r="L189" i="1" s="1"/>
  <c r="M189" i="1" s="1"/>
  <c r="N189" i="1" s="1"/>
  <c r="P189" i="1" s="1"/>
  <c r="B189" i="1" s="1"/>
  <c r="C190" i="1"/>
  <c r="A197" i="1"/>
  <c r="D197" i="1" s="1"/>
  <c r="I199" i="1"/>
  <c r="U195" i="1"/>
  <c r="E197" i="1" l="1"/>
  <c r="O197" i="1"/>
  <c r="R197" i="1" s="1"/>
  <c r="J197" i="1"/>
  <c r="F197" i="1"/>
  <c r="S197" i="1"/>
  <c r="T197" i="1"/>
  <c r="G192" i="1"/>
  <c r="H191" i="1"/>
  <c r="K190" i="1"/>
  <c r="L190" i="1" s="1"/>
  <c r="M190" i="1" s="1"/>
  <c r="N190" i="1" s="1"/>
  <c r="P190" i="1" s="1"/>
  <c r="B190" i="1" s="1"/>
  <c r="I200" i="1"/>
  <c r="C191" i="1"/>
  <c r="A198" i="1"/>
  <c r="D198" i="1" s="1"/>
  <c r="J198" i="1" l="1"/>
  <c r="E198" i="1"/>
  <c r="O198" i="1"/>
  <c r="R198" i="1" s="1"/>
  <c r="F198" i="1"/>
  <c r="T198" i="1"/>
  <c r="S198" i="1"/>
  <c r="G193" i="1"/>
  <c r="H192" i="1"/>
  <c r="K191" i="1"/>
  <c r="L191" i="1" s="1"/>
  <c r="M191" i="1" s="1"/>
  <c r="N191" i="1" s="1"/>
  <c r="P191" i="1" s="1"/>
  <c r="B191" i="1" s="1"/>
  <c r="C192" i="1"/>
  <c r="I201" i="1"/>
  <c r="A199" i="1"/>
  <c r="D199" i="1" s="1"/>
  <c r="E199" i="1" l="1"/>
  <c r="O199" i="1"/>
  <c r="R199" i="1" s="1"/>
  <c r="J199" i="1"/>
  <c r="F199" i="1"/>
  <c r="S199" i="1"/>
  <c r="T199" i="1"/>
  <c r="G194" i="1"/>
  <c r="H193" i="1"/>
  <c r="K192" i="1"/>
  <c r="L192" i="1" s="1"/>
  <c r="M192" i="1" s="1"/>
  <c r="N192" i="1" s="1"/>
  <c r="P192" i="1" s="1"/>
  <c r="B192" i="1" s="1"/>
  <c r="U198" i="1"/>
  <c r="C193" i="1"/>
  <c r="A200" i="1"/>
  <c r="D200" i="1" s="1"/>
  <c r="I202" i="1"/>
  <c r="J200" i="1" l="1"/>
  <c r="E200" i="1"/>
  <c r="O200" i="1"/>
  <c r="R200" i="1" s="1"/>
  <c r="F200" i="1"/>
  <c r="T200" i="1"/>
  <c r="S200" i="1"/>
  <c r="G195" i="1"/>
  <c r="H194" i="1"/>
  <c r="K193" i="1"/>
  <c r="L193" i="1" s="1"/>
  <c r="M193" i="1" s="1"/>
  <c r="N193" i="1" s="1"/>
  <c r="P193" i="1" s="1"/>
  <c r="B193" i="1" s="1"/>
  <c r="A201" i="1"/>
  <c r="D201" i="1" s="1"/>
  <c r="I203" i="1"/>
  <c r="U199" i="1"/>
  <c r="C194" i="1"/>
  <c r="J201" i="1" l="1"/>
  <c r="E201" i="1"/>
  <c r="O201" i="1"/>
  <c r="R201" i="1" s="1"/>
  <c r="F201" i="1"/>
  <c r="S201" i="1"/>
  <c r="T201" i="1"/>
  <c r="G196" i="1"/>
  <c r="H195" i="1"/>
  <c r="K194" i="1"/>
  <c r="L194" i="1" s="1"/>
  <c r="M194" i="1" s="1"/>
  <c r="N194" i="1" s="1"/>
  <c r="P194" i="1" s="1"/>
  <c r="C195" i="1"/>
  <c r="A202" i="1"/>
  <c r="D202" i="1" s="1"/>
  <c r="U200" i="1"/>
  <c r="I204" i="1"/>
  <c r="F202" i="1" l="1"/>
  <c r="E202" i="1"/>
  <c r="O202" i="1"/>
  <c r="R202" i="1" s="1"/>
  <c r="J202" i="1"/>
  <c r="U194" i="1"/>
  <c r="B194" i="1"/>
  <c r="T202" i="1"/>
  <c r="S202" i="1"/>
  <c r="G197" i="1"/>
  <c r="H196" i="1"/>
  <c r="K195" i="1"/>
  <c r="L195" i="1" s="1"/>
  <c r="M195" i="1" s="1"/>
  <c r="N195" i="1" s="1"/>
  <c r="P195" i="1" s="1"/>
  <c r="B195" i="1" s="1"/>
  <c r="C196" i="1"/>
  <c r="A203" i="1"/>
  <c r="D203" i="1" s="1"/>
  <c r="I205" i="1"/>
  <c r="U201" i="1"/>
  <c r="J203" i="1" l="1"/>
  <c r="E203" i="1"/>
  <c r="O203" i="1"/>
  <c r="R203" i="1" s="1"/>
  <c r="F203" i="1"/>
  <c r="T203" i="1"/>
  <c r="S203" i="1"/>
  <c r="G198" i="1"/>
  <c r="H197" i="1"/>
  <c r="K196" i="1"/>
  <c r="L196" i="1" s="1"/>
  <c r="M196" i="1" s="1"/>
  <c r="N196" i="1" s="1"/>
  <c r="P196" i="1" s="1"/>
  <c r="A204" i="1"/>
  <c r="D204" i="1" s="1"/>
  <c r="C197" i="1"/>
  <c r="U202" i="1"/>
  <c r="I206" i="1"/>
  <c r="E204" i="1" l="1"/>
  <c r="O204" i="1"/>
  <c r="R204" i="1" s="1"/>
  <c r="J204" i="1"/>
  <c r="F204" i="1"/>
  <c r="U196" i="1"/>
  <c r="B196" i="1"/>
  <c r="S204" i="1"/>
  <c r="T204" i="1"/>
  <c r="G199" i="1"/>
  <c r="H198" i="1"/>
  <c r="K197" i="1"/>
  <c r="L197" i="1" s="1"/>
  <c r="M197" i="1" s="1"/>
  <c r="N197" i="1" s="1"/>
  <c r="P197" i="1" s="1"/>
  <c r="C198" i="1"/>
  <c r="U203" i="1"/>
  <c r="I207" i="1"/>
  <c r="A205" i="1"/>
  <c r="D205" i="1" s="1"/>
  <c r="J205" i="1" l="1"/>
  <c r="E205" i="1"/>
  <c r="O205" i="1"/>
  <c r="R205" i="1" s="1"/>
  <c r="F205" i="1"/>
  <c r="U197" i="1"/>
  <c r="B197" i="1"/>
  <c r="T205" i="1"/>
  <c r="S205" i="1"/>
  <c r="G200" i="1"/>
  <c r="H199" i="1"/>
  <c r="K198" i="1"/>
  <c r="L198" i="1" s="1"/>
  <c r="M198" i="1" s="1"/>
  <c r="N198" i="1" s="1"/>
  <c r="P198" i="1" s="1"/>
  <c r="B198" i="1" s="1"/>
  <c r="I208" i="1"/>
  <c r="A206" i="1"/>
  <c r="D206" i="1" s="1"/>
  <c r="C199" i="1"/>
  <c r="U204" i="1"/>
  <c r="E206" i="1" l="1"/>
  <c r="O206" i="1"/>
  <c r="R206" i="1" s="1"/>
  <c r="J206" i="1"/>
  <c r="F206" i="1"/>
  <c r="S206" i="1"/>
  <c r="T206" i="1"/>
  <c r="G201" i="1"/>
  <c r="H200" i="1"/>
  <c r="K199" i="1"/>
  <c r="L199" i="1" s="1"/>
  <c r="M199" i="1" s="1"/>
  <c r="N199" i="1" s="1"/>
  <c r="P199" i="1" s="1"/>
  <c r="B199" i="1" s="1"/>
  <c r="U205" i="1"/>
  <c r="I209" i="1"/>
  <c r="C200" i="1"/>
  <c r="A207" i="1"/>
  <c r="D207" i="1" s="1"/>
  <c r="E207" i="1" l="1"/>
  <c r="O207" i="1"/>
  <c r="R207" i="1" s="1"/>
  <c r="J207" i="1"/>
  <c r="F207" i="1"/>
  <c r="S207" i="1"/>
  <c r="T207" i="1"/>
  <c r="G202" i="1"/>
  <c r="H201" i="1"/>
  <c r="K200" i="1"/>
  <c r="L200" i="1" s="1"/>
  <c r="M200" i="1" s="1"/>
  <c r="N200" i="1" s="1"/>
  <c r="P200" i="1" s="1"/>
  <c r="B200" i="1" s="1"/>
  <c r="U206" i="1"/>
  <c r="I210" i="1"/>
  <c r="A208" i="1"/>
  <c r="D208" i="1" s="1"/>
  <c r="C201" i="1"/>
  <c r="F208" i="1" l="1"/>
  <c r="E208" i="1"/>
  <c r="O208" i="1"/>
  <c r="R208" i="1" s="1"/>
  <c r="J208" i="1"/>
  <c r="T208" i="1"/>
  <c r="S208" i="1"/>
  <c r="G203" i="1"/>
  <c r="H202" i="1"/>
  <c r="K201" i="1"/>
  <c r="L201" i="1" s="1"/>
  <c r="M201" i="1" s="1"/>
  <c r="N201" i="1" s="1"/>
  <c r="P201" i="1" s="1"/>
  <c r="B201" i="1" s="1"/>
  <c r="A209" i="1"/>
  <c r="D209" i="1" s="1"/>
  <c r="C202" i="1"/>
  <c r="U207" i="1"/>
  <c r="I211" i="1"/>
  <c r="J209" i="1" l="1"/>
  <c r="E209" i="1"/>
  <c r="O209" i="1"/>
  <c r="R209" i="1" s="1"/>
  <c r="F209" i="1"/>
  <c r="S209" i="1"/>
  <c r="T209" i="1"/>
  <c r="G204" i="1"/>
  <c r="H203" i="1"/>
  <c r="K202" i="1"/>
  <c r="L202" i="1" s="1"/>
  <c r="M202" i="1" s="1"/>
  <c r="N202" i="1" s="1"/>
  <c r="P202" i="1" s="1"/>
  <c r="B202" i="1" s="1"/>
  <c r="I212" i="1"/>
  <c r="C203" i="1"/>
  <c r="A210" i="1"/>
  <c r="D210" i="1" s="1"/>
  <c r="U208" i="1"/>
  <c r="J210" i="1" l="1"/>
  <c r="E210" i="1"/>
  <c r="O210" i="1"/>
  <c r="R210" i="1" s="1"/>
  <c r="F210" i="1"/>
  <c r="S210" i="1"/>
  <c r="T210" i="1"/>
  <c r="G205" i="1"/>
  <c r="H204" i="1"/>
  <c r="K203" i="1"/>
  <c r="L203" i="1" s="1"/>
  <c r="M203" i="1" s="1"/>
  <c r="N203" i="1" s="1"/>
  <c r="P203" i="1" s="1"/>
  <c r="B203" i="1" s="1"/>
  <c r="A211" i="1"/>
  <c r="D211" i="1" s="1"/>
  <c r="U209" i="1"/>
  <c r="I213" i="1"/>
  <c r="C204" i="1"/>
  <c r="E211" i="1" l="1"/>
  <c r="O211" i="1"/>
  <c r="J211" i="1"/>
  <c r="F211" i="1"/>
  <c r="T211" i="1"/>
  <c r="S211" i="1"/>
  <c r="G206" i="1"/>
  <c r="H205" i="1"/>
  <c r="K204" i="1"/>
  <c r="L204" i="1" s="1"/>
  <c r="M204" i="1" s="1"/>
  <c r="N204" i="1" s="1"/>
  <c r="P204" i="1" s="1"/>
  <c r="B204" i="1" s="1"/>
  <c r="A212" i="1"/>
  <c r="D212" i="1" s="1"/>
  <c r="U210" i="1"/>
  <c r="C205" i="1"/>
  <c r="I214" i="1"/>
  <c r="E212" i="1" l="1"/>
  <c r="O212" i="1"/>
  <c r="R212" i="1" s="1"/>
  <c r="R211" i="1"/>
  <c r="J212" i="1"/>
  <c r="F212" i="1"/>
  <c r="S212" i="1"/>
  <c r="T212" i="1"/>
  <c r="G207" i="1"/>
  <c r="H206" i="1"/>
  <c r="K205" i="1"/>
  <c r="L205" i="1" s="1"/>
  <c r="M205" i="1" s="1"/>
  <c r="N205" i="1" s="1"/>
  <c r="P205" i="1" s="1"/>
  <c r="B205" i="1" s="1"/>
  <c r="I215" i="1"/>
  <c r="A213" i="1"/>
  <c r="D213" i="1" s="1"/>
  <c r="C206" i="1"/>
  <c r="E213" i="1" l="1"/>
  <c r="O213" i="1"/>
  <c r="R213" i="1" s="1"/>
  <c r="J213" i="1"/>
  <c r="F213" i="1"/>
  <c r="T213" i="1"/>
  <c r="S213" i="1"/>
  <c r="G208" i="1"/>
  <c r="H207" i="1"/>
  <c r="K206" i="1"/>
  <c r="L206" i="1" s="1"/>
  <c r="M206" i="1" s="1"/>
  <c r="N206" i="1" s="1"/>
  <c r="P206" i="1" s="1"/>
  <c r="B206" i="1" s="1"/>
  <c r="C207" i="1"/>
  <c r="A214" i="1"/>
  <c r="D214" i="1" s="1"/>
  <c r="I216" i="1"/>
  <c r="E214" i="1" l="1"/>
  <c r="O214" i="1"/>
  <c r="R214" i="1" s="1"/>
  <c r="J214" i="1"/>
  <c r="F214" i="1"/>
  <c r="S214" i="1"/>
  <c r="T214" i="1"/>
  <c r="G209" i="1"/>
  <c r="H208" i="1"/>
  <c r="K207" i="1"/>
  <c r="L207" i="1" s="1"/>
  <c r="M207" i="1" s="1"/>
  <c r="N207" i="1" s="1"/>
  <c r="P207" i="1" s="1"/>
  <c r="B207" i="1" s="1"/>
  <c r="U213" i="1"/>
  <c r="C208" i="1"/>
  <c r="I217" i="1"/>
  <c r="A215" i="1"/>
  <c r="D215" i="1" s="1"/>
  <c r="J215" i="1" l="1"/>
  <c r="E215" i="1"/>
  <c r="O215" i="1"/>
  <c r="R215" i="1" s="1"/>
  <c r="F215" i="1"/>
  <c r="T215" i="1"/>
  <c r="S215" i="1"/>
  <c r="G210" i="1"/>
  <c r="H209" i="1"/>
  <c r="K208" i="1"/>
  <c r="L208" i="1" s="1"/>
  <c r="M208" i="1" s="1"/>
  <c r="N208" i="1" s="1"/>
  <c r="P208" i="1" s="1"/>
  <c r="B208" i="1" s="1"/>
  <c r="I218" i="1"/>
  <c r="A216" i="1"/>
  <c r="D216" i="1" s="1"/>
  <c r="C209" i="1"/>
  <c r="J216" i="1" l="1"/>
  <c r="E216" i="1"/>
  <c r="O216" i="1"/>
  <c r="R216" i="1" s="1"/>
  <c r="F216" i="1"/>
  <c r="S216" i="1"/>
  <c r="T216" i="1"/>
  <c r="G211" i="1"/>
  <c r="H210" i="1"/>
  <c r="K209" i="1"/>
  <c r="L209" i="1" s="1"/>
  <c r="M209" i="1" s="1"/>
  <c r="N209" i="1" s="1"/>
  <c r="P209" i="1" s="1"/>
  <c r="B209" i="1" s="1"/>
  <c r="A217" i="1"/>
  <c r="D217" i="1" s="1"/>
  <c r="C210" i="1"/>
  <c r="U215" i="1"/>
  <c r="I219" i="1"/>
  <c r="E217" i="1" l="1"/>
  <c r="O217" i="1"/>
  <c r="R217" i="1" s="1"/>
  <c r="J217" i="1"/>
  <c r="F217" i="1"/>
  <c r="T217" i="1"/>
  <c r="S217" i="1"/>
  <c r="G212" i="1"/>
  <c r="H211" i="1"/>
  <c r="K210" i="1"/>
  <c r="L210" i="1" s="1"/>
  <c r="M210" i="1" s="1"/>
  <c r="N210" i="1" s="1"/>
  <c r="P210" i="1" s="1"/>
  <c r="B210" i="1" s="1"/>
  <c r="C211" i="1"/>
  <c r="U216" i="1"/>
  <c r="I220" i="1"/>
  <c r="A218" i="1"/>
  <c r="D218" i="1" s="1"/>
  <c r="J218" i="1" l="1"/>
  <c r="E218" i="1"/>
  <c r="O218" i="1"/>
  <c r="R218" i="1" s="1"/>
  <c r="F218" i="1"/>
  <c r="S218" i="1"/>
  <c r="T218" i="1"/>
  <c r="G213" i="1"/>
  <c r="H212" i="1"/>
  <c r="K211" i="1"/>
  <c r="L211" i="1" s="1"/>
  <c r="M211" i="1" s="1"/>
  <c r="N211" i="1" s="1"/>
  <c r="P211" i="1" s="1"/>
  <c r="C212" i="1"/>
  <c r="A219" i="1"/>
  <c r="D219" i="1" s="1"/>
  <c r="U217" i="1"/>
  <c r="I221" i="1"/>
  <c r="E219" i="1" l="1"/>
  <c r="O219" i="1"/>
  <c r="R219" i="1" s="1"/>
  <c r="J219" i="1"/>
  <c r="F219" i="1"/>
  <c r="U211" i="1"/>
  <c r="B211" i="1"/>
  <c r="T219" i="1"/>
  <c r="S219" i="1"/>
  <c r="G214" i="1"/>
  <c r="H213" i="1"/>
  <c r="K212" i="1"/>
  <c r="L212" i="1" s="1"/>
  <c r="M212" i="1" s="1"/>
  <c r="N212" i="1" s="1"/>
  <c r="P212" i="1" s="1"/>
  <c r="U218" i="1"/>
  <c r="C213" i="1"/>
  <c r="I222" i="1"/>
  <c r="A220" i="1"/>
  <c r="D220" i="1" s="1"/>
  <c r="J220" i="1" l="1"/>
  <c r="E220" i="1"/>
  <c r="O220" i="1"/>
  <c r="R220" i="1" s="1"/>
  <c r="F220" i="1"/>
  <c r="U212" i="1"/>
  <c r="B212" i="1"/>
  <c r="S220" i="1"/>
  <c r="T220" i="1"/>
  <c r="G215" i="1"/>
  <c r="H214" i="1"/>
  <c r="K213" i="1"/>
  <c r="L213" i="1" s="1"/>
  <c r="M213" i="1" s="1"/>
  <c r="N213" i="1" s="1"/>
  <c r="P213" i="1" s="1"/>
  <c r="B213" i="1" s="1"/>
  <c r="A221" i="1"/>
  <c r="D221" i="1" s="1"/>
  <c r="I223" i="1"/>
  <c r="C214" i="1"/>
  <c r="U219" i="1"/>
  <c r="E221" i="1" l="1"/>
  <c r="O221" i="1"/>
  <c r="R221" i="1" s="1"/>
  <c r="J221" i="1"/>
  <c r="F221" i="1"/>
  <c r="T221" i="1"/>
  <c r="S221" i="1"/>
  <c r="G216" i="1"/>
  <c r="H215" i="1"/>
  <c r="K214" i="1"/>
  <c r="L214" i="1" s="1"/>
  <c r="M214" i="1" s="1"/>
  <c r="N214" i="1" s="1"/>
  <c r="P214" i="1" s="1"/>
  <c r="C215" i="1"/>
  <c r="A222" i="1"/>
  <c r="D222" i="1" s="1"/>
  <c r="U220" i="1"/>
  <c r="I224" i="1"/>
  <c r="J222" i="1" l="1"/>
  <c r="E222" i="1"/>
  <c r="O222" i="1"/>
  <c r="R222" i="1" s="1"/>
  <c r="F222" i="1"/>
  <c r="U214" i="1"/>
  <c r="B214" i="1"/>
  <c r="S222" i="1"/>
  <c r="T222" i="1"/>
  <c r="G217" i="1"/>
  <c r="H216" i="1"/>
  <c r="K215" i="1"/>
  <c r="L215" i="1" s="1"/>
  <c r="M215" i="1" s="1"/>
  <c r="N215" i="1" s="1"/>
  <c r="P215" i="1" s="1"/>
  <c r="B215" i="1" s="1"/>
  <c r="A223" i="1"/>
  <c r="D223" i="1" s="1"/>
  <c r="C216" i="1"/>
  <c r="I225" i="1"/>
  <c r="U221" i="1"/>
  <c r="J223" i="1" l="1"/>
  <c r="E223" i="1"/>
  <c r="O223" i="1"/>
  <c r="R223" i="1" s="1"/>
  <c r="F223" i="1"/>
  <c r="T223" i="1"/>
  <c r="S223" i="1"/>
  <c r="G218" i="1"/>
  <c r="H217" i="1"/>
  <c r="K216" i="1"/>
  <c r="L216" i="1" s="1"/>
  <c r="M216" i="1" s="1"/>
  <c r="N216" i="1" s="1"/>
  <c r="P216" i="1" s="1"/>
  <c r="B216" i="1" s="1"/>
  <c r="I226" i="1"/>
  <c r="C217" i="1"/>
  <c r="A224" i="1"/>
  <c r="D224" i="1" s="1"/>
  <c r="U222" i="1"/>
  <c r="E224" i="1" l="1"/>
  <c r="O224" i="1"/>
  <c r="R224" i="1" s="1"/>
  <c r="J224" i="1"/>
  <c r="F224" i="1"/>
  <c r="S224" i="1"/>
  <c r="T224" i="1"/>
  <c r="G219" i="1"/>
  <c r="H218" i="1"/>
  <c r="K217" i="1"/>
  <c r="L217" i="1" s="1"/>
  <c r="M217" i="1" s="1"/>
  <c r="N217" i="1" s="1"/>
  <c r="P217" i="1" s="1"/>
  <c r="B217" i="1" s="1"/>
  <c r="U223" i="1"/>
  <c r="I227" i="1"/>
  <c r="A225" i="1"/>
  <c r="D225" i="1" s="1"/>
  <c r="C218" i="1"/>
  <c r="J225" i="1" l="1"/>
  <c r="E225" i="1"/>
  <c r="O225" i="1"/>
  <c r="R225" i="1" s="1"/>
  <c r="F225" i="1"/>
  <c r="T225" i="1"/>
  <c r="S225" i="1"/>
  <c r="G220" i="1"/>
  <c r="H219" i="1"/>
  <c r="K218" i="1"/>
  <c r="L218" i="1" s="1"/>
  <c r="M218" i="1" s="1"/>
  <c r="N218" i="1" s="1"/>
  <c r="P218" i="1" s="1"/>
  <c r="B218" i="1" s="1"/>
  <c r="U224" i="1"/>
  <c r="I228" i="1"/>
  <c r="C219" i="1"/>
  <c r="A226" i="1"/>
  <c r="D226" i="1" s="1"/>
  <c r="J226" i="1" l="1"/>
  <c r="E226" i="1"/>
  <c r="O226" i="1"/>
  <c r="R226" i="1" s="1"/>
  <c r="F226" i="1"/>
  <c r="T226" i="1"/>
  <c r="S226" i="1"/>
  <c r="G221" i="1"/>
  <c r="H220" i="1"/>
  <c r="K219" i="1"/>
  <c r="L219" i="1" s="1"/>
  <c r="M219" i="1" s="1"/>
  <c r="N219" i="1" s="1"/>
  <c r="P219" i="1" s="1"/>
  <c r="B219" i="1" s="1"/>
  <c r="I229" i="1"/>
  <c r="C220" i="1"/>
  <c r="A227" i="1"/>
  <c r="D227" i="1" s="1"/>
  <c r="F227" i="1" l="1"/>
  <c r="E227" i="1"/>
  <c r="O227" i="1"/>
  <c r="R227" i="1" s="1"/>
  <c r="J227" i="1"/>
  <c r="T227" i="1"/>
  <c r="S227" i="1"/>
  <c r="G222" i="1"/>
  <c r="H221" i="1"/>
  <c r="K220" i="1"/>
  <c r="L220" i="1" s="1"/>
  <c r="M220" i="1" s="1"/>
  <c r="N220" i="1" s="1"/>
  <c r="P220" i="1" s="1"/>
  <c r="B220" i="1" s="1"/>
  <c r="I230" i="1"/>
  <c r="A228" i="1"/>
  <c r="D228" i="1" s="1"/>
  <c r="C221" i="1"/>
  <c r="U226" i="1"/>
  <c r="J228" i="1" l="1"/>
  <c r="E228" i="1"/>
  <c r="O228" i="1"/>
  <c r="R228" i="1" s="1"/>
  <c r="F228" i="1"/>
  <c r="S228" i="1"/>
  <c r="T228" i="1"/>
  <c r="G223" i="1"/>
  <c r="H222" i="1"/>
  <c r="K221" i="1"/>
  <c r="L221" i="1" s="1"/>
  <c r="M221" i="1" s="1"/>
  <c r="N221" i="1" s="1"/>
  <c r="P221" i="1" s="1"/>
  <c r="B221" i="1" s="1"/>
  <c r="U227" i="1"/>
  <c r="I231" i="1"/>
  <c r="C222" i="1"/>
  <c r="A229" i="1"/>
  <c r="D229" i="1" s="1"/>
  <c r="J229" i="1" l="1"/>
  <c r="E229" i="1"/>
  <c r="O229" i="1"/>
  <c r="R229" i="1" s="1"/>
  <c r="F229" i="1"/>
  <c r="T229" i="1"/>
  <c r="S229" i="1"/>
  <c r="G224" i="1"/>
  <c r="H223" i="1"/>
  <c r="K222" i="1"/>
  <c r="L222" i="1" s="1"/>
  <c r="M222" i="1" s="1"/>
  <c r="N222" i="1" s="1"/>
  <c r="P222" i="1" s="1"/>
  <c r="B222" i="1" s="1"/>
  <c r="I232" i="1"/>
  <c r="A230" i="1"/>
  <c r="D230" i="1" s="1"/>
  <c r="C223" i="1"/>
  <c r="U228" i="1"/>
  <c r="E230" i="1" l="1"/>
  <c r="O230" i="1"/>
  <c r="R230" i="1" s="1"/>
  <c r="J230" i="1"/>
  <c r="F230" i="1"/>
  <c r="S230" i="1"/>
  <c r="T230" i="1"/>
  <c r="G225" i="1"/>
  <c r="H224" i="1"/>
  <c r="K223" i="1"/>
  <c r="L223" i="1" s="1"/>
  <c r="M223" i="1" s="1"/>
  <c r="N223" i="1" s="1"/>
  <c r="P223" i="1" s="1"/>
  <c r="B223" i="1" s="1"/>
  <c r="C224" i="1"/>
  <c r="A231" i="1"/>
  <c r="D231" i="1" s="1"/>
  <c r="I233" i="1"/>
  <c r="U229" i="1"/>
  <c r="J231" i="1" l="1"/>
  <c r="E231" i="1"/>
  <c r="O231" i="1"/>
  <c r="R231" i="1" s="1"/>
  <c r="F231" i="1"/>
  <c r="T231" i="1"/>
  <c r="S231" i="1"/>
  <c r="G226" i="1"/>
  <c r="H225" i="1"/>
  <c r="K224" i="1"/>
  <c r="L224" i="1" s="1"/>
  <c r="M224" i="1" s="1"/>
  <c r="N224" i="1" s="1"/>
  <c r="P224" i="1" s="1"/>
  <c r="B224" i="1" s="1"/>
  <c r="U230" i="1"/>
  <c r="I234" i="1"/>
  <c r="A232" i="1"/>
  <c r="D232" i="1" s="1"/>
  <c r="C225" i="1"/>
  <c r="E232" i="1" l="1"/>
  <c r="O232" i="1"/>
  <c r="R232" i="1" s="1"/>
  <c r="J232" i="1"/>
  <c r="F232" i="1"/>
  <c r="S232" i="1"/>
  <c r="T232" i="1"/>
  <c r="G227" i="1"/>
  <c r="H226" i="1"/>
  <c r="K225" i="1"/>
  <c r="L225" i="1" s="1"/>
  <c r="M225" i="1" s="1"/>
  <c r="N225" i="1" s="1"/>
  <c r="P225" i="1" s="1"/>
  <c r="I235" i="1"/>
  <c r="C226" i="1"/>
  <c r="A233" i="1"/>
  <c r="D233" i="1" s="1"/>
  <c r="U231" i="1"/>
  <c r="J233" i="1" l="1"/>
  <c r="E233" i="1"/>
  <c r="O233" i="1"/>
  <c r="R233" i="1" s="1"/>
  <c r="F233" i="1"/>
  <c r="U225" i="1"/>
  <c r="B225" i="1"/>
  <c r="T233" i="1"/>
  <c r="S233" i="1"/>
  <c r="G228" i="1"/>
  <c r="H227" i="1"/>
  <c r="K226" i="1"/>
  <c r="L226" i="1" s="1"/>
  <c r="M226" i="1" s="1"/>
  <c r="N226" i="1" s="1"/>
  <c r="P226" i="1" s="1"/>
  <c r="B226" i="1" s="1"/>
  <c r="U232" i="1"/>
  <c r="A234" i="1"/>
  <c r="D234" i="1" s="1"/>
  <c r="C227" i="1"/>
  <c r="I236" i="1"/>
  <c r="E234" i="1" l="1"/>
  <c r="O234" i="1"/>
  <c r="R234" i="1" s="1"/>
  <c r="J234" i="1"/>
  <c r="F234" i="1"/>
  <c r="S234" i="1"/>
  <c r="T234" i="1"/>
  <c r="G229" i="1"/>
  <c r="H228" i="1"/>
  <c r="K227" i="1"/>
  <c r="L227" i="1" s="1"/>
  <c r="M227" i="1" s="1"/>
  <c r="N227" i="1" s="1"/>
  <c r="P227" i="1" s="1"/>
  <c r="B227" i="1" s="1"/>
  <c r="U233" i="1"/>
  <c r="C228" i="1"/>
  <c r="I237" i="1"/>
  <c r="A235" i="1"/>
  <c r="D235" i="1" s="1"/>
  <c r="F235" i="1" l="1"/>
  <c r="J235" i="1"/>
  <c r="E235" i="1"/>
  <c r="O235" i="1"/>
  <c r="R235" i="1" s="1"/>
  <c r="T235" i="1"/>
  <c r="S235" i="1"/>
  <c r="G230" i="1"/>
  <c r="H229" i="1"/>
  <c r="K228" i="1"/>
  <c r="L228" i="1" s="1"/>
  <c r="M228" i="1" s="1"/>
  <c r="N228" i="1" s="1"/>
  <c r="P228" i="1" s="1"/>
  <c r="B228" i="1" s="1"/>
  <c r="I238" i="1"/>
  <c r="U234" i="1"/>
  <c r="C229" i="1"/>
  <c r="A236" i="1"/>
  <c r="D236" i="1" s="1"/>
  <c r="J236" i="1" l="1"/>
  <c r="E236" i="1"/>
  <c r="O236" i="1"/>
  <c r="R236" i="1" s="1"/>
  <c r="F236" i="1"/>
  <c r="S236" i="1"/>
  <c r="T236" i="1"/>
  <c r="G231" i="1"/>
  <c r="H230" i="1"/>
  <c r="K229" i="1"/>
  <c r="L229" i="1" s="1"/>
  <c r="M229" i="1" s="1"/>
  <c r="N229" i="1" s="1"/>
  <c r="P229" i="1" s="1"/>
  <c r="B229" i="1" s="1"/>
  <c r="A237" i="1"/>
  <c r="D237" i="1" s="1"/>
  <c r="U235" i="1"/>
  <c r="C230" i="1"/>
  <c r="I239" i="1"/>
  <c r="E237" i="1" l="1"/>
  <c r="O237" i="1"/>
  <c r="R237" i="1" s="1"/>
  <c r="J237" i="1"/>
  <c r="F237" i="1"/>
  <c r="T237" i="1"/>
  <c r="S237" i="1"/>
  <c r="G232" i="1"/>
  <c r="H231" i="1"/>
  <c r="K230" i="1"/>
  <c r="L230" i="1" s="1"/>
  <c r="M230" i="1" s="1"/>
  <c r="N230" i="1" s="1"/>
  <c r="P230" i="1" s="1"/>
  <c r="B230" i="1" s="1"/>
  <c r="C231" i="1"/>
  <c r="U236" i="1"/>
  <c r="A238" i="1"/>
  <c r="D238" i="1" s="1"/>
  <c r="I240" i="1"/>
  <c r="J238" i="1" l="1"/>
  <c r="E238" i="1"/>
  <c r="O238" i="1"/>
  <c r="R238" i="1" s="1"/>
  <c r="F238" i="1"/>
  <c r="S238" i="1"/>
  <c r="T238" i="1"/>
  <c r="G233" i="1"/>
  <c r="H232" i="1"/>
  <c r="K231" i="1"/>
  <c r="L231" i="1" s="1"/>
  <c r="M231" i="1" s="1"/>
  <c r="N231" i="1" s="1"/>
  <c r="P231" i="1" s="1"/>
  <c r="B231" i="1" s="1"/>
  <c r="A239" i="1"/>
  <c r="D239" i="1" s="1"/>
  <c r="C232" i="1"/>
  <c r="I241" i="1"/>
  <c r="U237" i="1"/>
  <c r="J239" i="1" l="1"/>
  <c r="E239" i="1"/>
  <c r="O239" i="1"/>
  <c r="R239" i="1" s="1"/>
  <c r="F239" i="1"/>
  <c r="T239" i="1"/>
  <c r="S239" i="1"/>
  <c r="G234" i="1"/>
  <c r="H233" i="1"/>
  <c r="K232" i="1"/>
  <c r="L232" i="1" s="1"/>
  <c r="M232" i="1" s="1"/>
  <c r="N232" i="1" s="1"/>
  <c r="P232" i="1" s="1"/>
  <c r="B232" i="1" s="1"/>
  <c r="U238" i="1"/>
  <c r="I242" i="1"/>
  <c r="C233" i="1"/>
  <c r="A240" i="1"/>
  <c r="D240" i="1" s="1"/>
  <c r="J240" i="1" l="1"/>
  <c r="E240" i="1"/>
  <c r="O240" i="1"/>
  <c r="R240" i="1" s="1"/>
  <c r="F240" i="1"/>
  <c r="S240" i="1"/>
  <c r="T240" i="1"/>
  <c r="G235" i="1"/>
  <c r="H234" i="1"/>
  <c r="K233" i="1"/>
  <c r="L233" i="1" s="1"/>
  <c r="M233" i="1" s="1"/>
  <c r="N233" i="1" s="1"/>
  <c r="P233" i="1" s="1"/>
  <c r="B233" i="1" s="1"/>
  <c r="I243" i="1"/>
  <c r="U239" i="1"/>
  <c r="A241" i="1"/>
  <c r="D241" i="1" s="1"/>
  <c r="C234" i="1"/>
  <c r="J241" i="1" l="1"/>
  <c r="E241" i="1"/>
  <c r="O241" i="1"/>
  <c r="R241" i="1" s="1"/>
  <c r="F241" i="1"/>
  <c r="T241" i="1"/>
  <c r="S241" i="1"/>
  <c r="G236" i="1"/>
  <c r="H235" i="1"/>
  <c r="K234" i="1"/>
  <c r="L234" i="1" s="1"/>
  <c r="M234" i="1" s="1"/>
  <c r="N234" i="1" s="1"/>
  <c r="P234" i="1" s="1"/>
  <c r="B234" i="1" s="1"/>
  <c r="I244" i="1"/>
  <c r="C235" i="1"/>
  <c r="A242" i="1"/>
  <c r="D242" i="1" s="1"/>
  <c r="U240" i="1"/>
  <c r="J242" i="1" l="1"/>
  <c r="E242" i="1"/>
  <c r="O242" i="1"/>
  <c r="F242" i="1"/>
  <c r="S242" i="1"/>
  <c r="T242" i="1"/>
  <c r="G237" i="1"/>
  <c r="H236" i="1"/>
  <c r="K235" i="1"/>
  <c r="L235" i="1" s="1"/>
  <c r="M235" i="1" s="1"/>
  <c r="N235" i="1" s="1"/>
  <c r="P235" i="1" s="1"/>
  <c r="B235" i="1" s="1"/>
  <c r="C236" i="1"/>
  <c r="A243" i="1"/>
  <c r="D243" i="1" s="1"/>
  <c r="U241" i="1"/>
  <c r="I245" i="1"/>
  <c r="E243" i="1" l="1"/>
  <c r="O243" i="1"/>
  <c r="R243" i="1" s="1"/>
  <c r="J243" i="1"/>
  <c r="R242" i="1"/>
  <c r="F243" i="1"/>
  <c r="T243" i="1"/>
  <c r="S243" i="1"/>
  <c r="G238" i="1"/>
  <c r="H237" i="1"/>
  <c r="K236" i="1"/>
  <c r="L236" i="1" s="1"/>
  <c r="M236" i="1" s="1"/>
  <c r="N236" i="1" s="1"/>
  <c r="P236" i="1" s="1"/>
  <c r="B236" i="1" s="1"/>
  <c r="I246" i="1"/>
  <c r="A244" i="1"/>
  <c r="D244" i="1" s="1"/>
  <c r="C237" i="1"/>
  <c r="J244" i="1" l="1"/>
  <c r="E244" i="1"/>
  <c r="O244" i="1"/>
  <c r="R244" i="1" s="1"/>
  <c r="F244" i="1"/>
  <c r="S244" i="1"/>
  <c r="T244" i="1"/>
  <c r="G239" i="1"/>
  <c r="H238" i="1"/>
  <c r="K237" i="1"/>
  <c r="L237" i="1" s="1"/>
  <c r="M237" i="1" s="1"/>
  <c r="N237" i="1" s="1"/>
  <c r="P237" i="1" s="1"/>
  <c r="B237" i="1" s="1"/>
  <c r="C238" i="1"/>
  <c r="A245" i="1"/>
  <c r="D245" i="1" s="1"/>
  <c r="I247" i="1"/>
  <c r="E245" i="1" l="1"/>
  <c r="O245" i="1"/>
  <c r="R245" i="1" s="1"/>
  <c r="J245" i="1"/>
  <c r="F245" i="1"/>
  <c r="T245" i="1"/>
  <c r="S245" i="1"/>
  <c r="G240" i="1"/>
  <c r="H239" i="1"/>
  <c r="K238" i="1"/>
  <c r="L238" i="1" s="1"/>
  <c r="M238" i="1" s="1"/>
  <c r="N238" i="1" s="1"/>
  <c r="P238" i="1" s="1"/>
  <c r="B238" i="1" s="1"/>
  <c r="A246" i="1"/>
  <c r="D246" i="1" s="1"/>
  <c r="I248" i="1"/>
  <c r="U244" i="1"/>
  <c r="C239" i="1"/>
  <c r="J246" i="1" l="1"/>
  <c r="E246" i="1"/>
  <c r="O246" i="1"/>
  <c r="R246" i="1" s="1"/>
  <c r="F246" i="1"/>
  <c r="S246" i="1"/>
  <c r="T246" i="1"/>
  <c r="G241" i="1"/>
  <c r="H240" i="1"/>
  <c r="K239" i="1"/>
  <c r="L239" i="1" s="1"/>
  <c r="M239" i="1" s="1"/>
  <c r="N239" i="1" s="1"/>
  <c r="P239" i="1" s="1"/>
  <c r="B239" i="1" s="1"/>
  <c r="C240" i="1"/>
  <c r="I249" i="1"/>
  <c r="A247" i="1"/>
  <c r="D247" i="1" s="1"/>
  <c r="F247" i="1" l="1"/>
  <c r="E247" i="1"/>
  <c r="O247" i="1"/>
  <c r="R247" i="1" s="1"/>
  <c r="J247" i="1"/>
  <c r="T247" i="1"/>
  <c r="S247" i="1"/>
  <c r="G242" i="1"/>
  <c r="H241" i="1"/>
  <c r="K240" i="1"/>
  <c r="L240" i="1" s="1"/>
  <c r="M240" i="1" s="1"/>
  <c r="N240" i="1" s="1"/>
  <c r="P240" i="1" s="1"/>
  <c r="B240" i="1" s="1"/>
  <c r="A248" i="1"/>
  <c r="D248" i="1" s="1"/>
  <c r="U246" i="1"/>
  <c r="I250" i="1"/>
  <c r="C241" i="1"/>
  <c r="J248" i="1" l="1"/>
  <c r="E248" i="1"/>
  <c r="O248" i="1"/>
  <c r="R248" i="1" s="1"/>
  <c r="F248" i="1"/>
  <c r="S248" i="1"/>
  <c r="T248" i="1"/>
  <c r="G243" i="1"/>
  <c r="H242" i="1"/>
  <c r="K241" i="1"/>
  <c r="L241" i="1" s="1"/>
  <c r="M241" i="1" s="1"/>
  <c r="N241" i="1" s="1"/>
  <c r="P241" i="1" s="1"/>
  <c r="B241" i="1" s="1"/>
  <c r="A249" i="1"/>
  <c r="D249" i="1" s="1"/>
  <c r="I251" i="1"/>
  <c r="C242" i="1"/>
  <c r="U247" i="1"/>
  <c r="E249" i="1" l="1"/>
  <c r="O249" i="1"/>
  <c r="R249" i="1" s="1"/>
  <c r="J249" i="1"/>
  <c r="F249" i="1"/>
  <c r="T249" i="1"/>
  <c r="S249" i="1"/>
  <c r="G244" i="1"/>
  <c r="H243" i="1"/>
  <c r="K242" i="1"/>
  <c r="L242" i="1" s="1"/>
  <c r="M242" i="1" s="1"/>
  <c r="N242" i="1" s="1"/>
  <c r="P242" i="1" s="1"/>
  <c r="C243" i="1"/>
  <c r="I252" i="1"/>
  <c r="U248" i="1"/>
  <c r="A250" i="1"/>
  <c r="D250" i="1" s="1"/>
  <c r="F250" i="1" l="1"/>
  <c r="J250" i="1"/>
  <c r="E250" i="1"/>
  <c r="O250" i="1"/>
  <c r="R250" i="1" s="1"/>
  <c r="U242" i="1"/>
  <c r="B242" i="1"/>
  <c r="S250" i="1"/>
  <c r="T250" i="1"/>
  <c r="G245" i="1"/>
  <c r="H244" i="1"/>
  <c r="K243" i="1"/>
  <c r="L243" i="1" s="1"/>
  <c r="M243" i="1" s="1"/>
  <c r="N243" i="1" s="1"/>
  <c r="P243" i="1" s="1"/>
  <c r="I253" i="1"/>
  <c r="C244" i="1"/>
  <c r="A251" i="1"/>
  <c r="D251" i="1" s="1"/>
  <c r="U249" i="1"/>
  <c r="J251" i="1" l="1"/>
  <c r="E251" i="1"/>
  <c r="O251" i="1"/>
  <c r="R251" i="1" s="1"/>
  <c r="F251" i="1"/>
  <c r="U243" i="1"/>
  <c r="B243" i="1"/>
  <c r="T251" i="1"/>
  <c r="S251" i="1"/>
  <c r="G246" i="1"/>
  <c r="H245" i="1"/>
  <c r="K244" i="1"/>
  <c r="L244" i="1" s="1"/>
  <c r="M244" i="1" s="1"/>
  <c r="N244" i="1" s="1"/>
  <c r="P244" i="1" s="1"/>
  <c r="B244" i="1" s="1"/>
  <c r="I254" i="1"/>
  <c r="A252" i="1"/>
  <c r="D252" i="1" s="1"/>
  <c r="U250" i="1"/>
  <c r="C245" i="1"/>
  <c r="E252" i="1" l="1"/>
  <c r="O252" i="1"/>
  <c r="R252" i="1" s="1"/>
  <c r="J252" i="1"/>
  <c r="F252" i="1"/>
  <c r="S252" i="1"/>
  <c r="T252" i="1"/>
  <c r="G247" i="1"/>
  <c r="H246" i="1"/>
  <c r="K245" i="1"/>
  <c r="L245" i="1" s="1"/>
  <c r="M245" i="1" s="1"/>
  <c r="N245" i="1" s="1"/>
  <c r="P245" i="1" s="1"/>
  <c r="U251" i="1"/>
  <c r="I255" i="1"/>
  <c r="C246" i="1"/>
  <c r="A253" i="1"/>
  <c r="D253" i="1" s="1"/>
  <c r="E253" i="1" l="1"/>
  <c r="O253" i="1"/>
  <c r="R253" i="1" s="1"/>
  <c r="J253" i="1"/>
  <c r="F253" i="1"/>
  <c r="U245" i="1"/>
  <c r="B245" i="1"/>
  <c r="T253" i="1"/>
  <c r="S253" i="1"/>
  <c r="G248" i="1"/>
  <c r="H247" i="1"/>
  <c r="K246" i="1"/>
  <c r="L246" i="1" s="1"/>
  <c r="M246" i="1" s="1"/>
  <c r="N246" i="1" s="1"/>
  <c r="P246" i="1" s="1"/>
  <c r="B246" i="1" s="1"/>
  <c r="C247" i="1"/>
  <c r="A254" i="1"/>
  <c r="D254" i="1" s="1"/>
  <c r="U252" i="1"/>
  <c r="I256" i="1"/>
  <c r="J254" i="1" l="1"/>
  <c r="E254" i="1"/>
  <c r="O254" i="1"/>
  <c r="R254" i="1" s="1"/>
  <c r="F254" i="1"/>
  <c r="S254" i="1"/>
  <c r="T254" i="1"/>
  <c r="G249" i="1"/>
  <c r="H248" i="1"/>
  <c r="K247" i="1"/>
  <c r="L247" i="1" s="1"/>
  <c r="M247" i="1" s="1"/>
  <c r="N247" i="1" s="1"/>
  <c r="P247" i="1" s="1"/>
  <c r="B247" i="1" s="1"/>
  <c r="U253" i="1"/>
  <c r="I257" i="1"/>
  <c r="A255" i="1"/>
  <c r="D255" i="1" s="1"/>
  <c r="C248" i="1"/>
  <c r="E255" i="1" l="1"/>
  <c r="O255" i="1"/>
  <c r="R255" i="1" s="1"/>
  <c r="J255" i="1"/>
  <c r="F255" i="1"/>
  <c r="T255" i="1"/>
  <c r="S255" i="1"/>
  <c r="G250" i="1"/>
  <c r="H249" i="1"/>
  <c r="K248" i="1"/>
  <c r="L248" i="1" s="1"/>
  <c r="M248" i="1" s="1"/>
  <c r="N248" i="1" s="1"/>
  <c r="P248" i="1" s="1"/>
  <c r="B248" i="1" s="1"/>
  <c r="C249" i="1"/>
  <c r="A256" i="1"/>
  <c r="D256" i="1" s="1"/>
  <c r="U254" i="1"/>
  <c r="I258" i="1"/>
  <c r="J256" i="1" l="1"/>
  <c r="E256" i="1"/>
  <c r="O256" i="1"/>
  <c r="R256" i="1" s="1"/>
  <c r="F256" i="1"/>
  <c r="S256" i="1"/>
  <c r="T256" i="1"/>
  <c r="G251" i="1"/>
  <c r="H250" i="1"/>
  <c r="K249" i="1"/>
  <c r="L249" i="1" s="1"/>
  <c r="M249" i="1" s="1"/>
  <c r="N249" i="1" s="1"/>
  <c r="P249" i="1" s="1"/>
  <c r="B249" i="1" s="1"/>
  <c r="A257" i="1"/>
  <c r="D257" i="1" s="1"/>
  <c r="U255" i="1"/>
  <c r="I259" i="1"/>
  <c r="C250" i="1"/>
  <c r="E257" i="1" l="1"/>
  <c r="O257" i="1"/>
  <c r="R257" i="1" s="1"/>
  <c r="J257" i="1"/>
  <c r="F257" i="1"/>
  <c r="S257" i="1"/>
  <c r="T257" i="1"/>
  <c r="G252" i="1"/>
  <c r="H251" i="1"/>
  <c r="K250" i="1"/>
  <c r="L250" i="1" s="1"/>
  <c r="M250" i="1" s="1"/>
  <c r="N250" i="1" s="1"/>
  <c r="P250" i="1" s="1"/>
  <c r="B250" i="1" s="1"/>
  <c r="C251" i="1"/>
  <c r="A258" i="1"/>
  <c r="D258" i="1" s="1"/>
  <c r="I260" i="1"/>
  <c r="J258" i="1" l="1"/>
  <c r="E258" i="1"/>
  <c r="O258" i="1"/>
  <c r="R258" i="1" s="1"/>
  <c r="F258" i="1"/>
  <c r="T258" i="1"/>
  <c r="S258" i="1"/>
  <c r="G253" i="1"/>
  <c r="H252" i="1"/>
  <c r="K251" i="1"/>
  <c r="L251" i="1" s="1"/>
  <c r="M251" i="1" s="1"/>
  <c r="N251" i="1" s="1"/>
  <c r="P251" i="1" s="1"/>
  <c r="B251" i="1" s="1"/>
  <c r="C252" i="1"/>
  <c r="A259" i="1"/>
  <c r="D259" i="1" s="1"/>
  <c r="I261" i="1"/>
  <c r="U257" i="1"/>
  <c r="E259" i="1" l="1"/>
  <c r="O259" i="1"/>
  <c r="R259" i="1" s="1"/>
  <c r="J259" i="1"/>
  <c r="F259" i="1"/>
  <c r="S259" i="1"/>
  <c r="T259" i="1"/>
  <c r="G254" i="1"/>
  <c r="H253" i="1"/>
  <c r="K252" i="1"/>
  <c r="L252" i="1" s="1"/>
  <c r="M252" i="1" s="1"/>
  <c r="N252" i="1" s="1"/>
  <c r="P252" i="1" s="1"/>
  <c r="B252" i="1" s="1"/>
  <c r="C253" i="1"/>
  <c r="A260" i="1"/>
  <c r="D260" i="1" s="1"/>
  <c r="I262" i="1"/>
  <c r="U258" i="1"/>
  <c r="E260" i="1" l="1"/>
  <c r="O260" i="1"/>
  <c r="R260" i="1" s="1"/>
  <c r="J260" i="1"/>
  <c r="F260" i="1"/>
  <c r="T260" i="1"/>
  <c r="S260" i="1"/>
  <c r="G255" i="1"/>
  <c r="H254" i="1"/>
  <c r="K253" i="1"/>
  <c r="L253" i="1" s="1"/>
  <c r="M253" i="1" s="1"/>
  <c r="N253" i="1" s="1"/>
  <c r="P253" i="1" s="1"/>
  <c r="B253" i="1" s="1"/>
  <c r="A261" i="1"/>
  <c r="D261" i="1" s="1"/>
  <c r="U259" i="1"/>
  <c r="C254" i="1"/>
  <c r="I263" i="1"/>
  <c r="J261" i="1" l="1"/>
  <c r="E261" i="1"/>
  <c r="O261" i="1"/>
  <c r="R261" i="1" s="1"/>
  <c r="F261" i="1"/>
  <c r="S261" i="1"/>
  <c r="T261" i="1"/>
  <c r="G256" i="1"/>
  <c r="H255" i="1"/>
  <c r="K254" i="1"/>
  <c r="L254" i="1" s="1"/>
  <c r="M254" i="1" s="1"/>
  <c r="N254" i="1" s="1"/>
  <c r="P254" i="1" s="1"/>
  <c r="B254" i="1" s="1"/>
  <c r="C255" i="1"/>
  <c r="A262" i="1"/>
  <c r="D262" i="1" s="1"/>
  <c r="U260" i="1"/>
  <c r="I264" i="1"/>
  <c r="E262" i="1" l="1"/>
  <c r="O262" i="1"/>
  <c r="R262" i="1" s="1"/>
  <c r="J262" i="1"/>
  <c r="F262" i="1"/>
  <c r="T262" i="1"/>
  <c r="S262" i="1"/>
  <c r="G257" i="1"/>
  <c r="H256" i="1"/>
  <c r="K255" i="1"/>
  <c r="L255" i="1" s="1"/>
  <c r="M255" i="1" s="1"/>
  <c r="N255" i="1" s="1"/>
  <c r="P255" i="1" s="1"/>
  <c r="B255" i="1" s="1"/>
  <c r="I265" i="1"/>
  <c r="A263" i="1"/>
  <c r="D263" i="1" s="1"/>
  <c r="C256" i="1"/>
  <c r="U261" i="1"/>
  <c r="J263" i="1" l="1"/>
  <c r="E263" i="1"/>
  <c r="O263" i="1"/>
  <c r="R263" i="1" s="1"/>
  <c r="F263" i="1"/>
  <c r="S263" i="1"/>
  <c r="T263" i="1"/>
  <c r="G258" i="1"/>
  <c r="H257" i="1"/>
  <c r="K256" i="1"/>
  <c r="L256" i="1" s="1"/>
  <c r="M256" i="1" s="1"/>
  <c r="N256" i="1" s="1"/>
  <c r="P256" i="1" s="1"/>
  <c r="U262" i="1"/>
  <c r="I266" i="1"/>
  <c r="C257" i="1"/>
  <c r="A264" i="1"/>
  <c r="D264" i="1" s="1"/>
  <c r="E264" i="1" l="1"/>
  <c r="O264" i="1"/>
  <c r="R264" i="1" s="1"/>
  <c r="J264" i="1"/>
  <c r="F264" i="1"/>
  <c r="U256" i="1"/>
  <c r="B256" i="1"/>
  <c r="T264" i="1"/>
  <c r="S264" i="1"/>
  <c r="G259" i="1"/>
  <c r="H258" i="1"/>
  <c r="K257" i="1"/>
  <c r="L257" i="1" s="1"/>
  <c r="M257" i="1" s="1"/>
  <c r="N257" i="1" s="1"/>
  <c r="P257" i="1" s="1"/>
  <c r="B257" i="1" s="1"/>
  <c r="C258" i="1"/>
  <c r="A265" i="1"/>
  <c r="D265" i="1" s="1"/>
  <c r="U263" i="1"/>
  <c r="I267" i="1"/>
  <c r="J265" i="1" l="1"/>
  <c r="E265" i="1"/>
  <c r="O265" i="1"/>
  <c r="R265" i="1" s="1"/>
  <c r="F265" i="1"/>
  <c r="S265" i="1"/>
  <c r="T265" i="1"/>
  <c r="G260" i="1"/>
  <c r="H259" i="1"/>
  <c r="K258" i="1"/>
  <c r="L258" i="1" s="1"/>
  <c r="M258" i="1" s="1"/>
  <c r="N258" i="1" s="1"/>
  <c r="P258" i="1" s="1"/>
  <c r="B258" i="1" s="1"/>
  <c r="U264" i="1"/>
  <c r="I268" i="1"/>
  <c r="A266" i="1"/>
  <c r="D266" i="1" s="1"/>
  <c r="C259" i="1"/>
  <c r="J266" i="1" l="1"/>
  <c r="E266" i="1"/>
  <c r="O266" i="1"/>
  <c r="R266" i="1" s="1"/>
  <c r="F266" i="1"/>
  <c r="T266" i="1"/>
  <c r="S266" i="1"/>
  <c r="G261" i="1"/>
  <c r="H260" i="1"/>
  <c r="K259" i="1"/>
  <c r="L259" i="1" s="1"/>
  <c r="M259" i="1" s="1"/>
  <c r="N259" i="1" s="1"/>
  <c r="P259" i="1" s="1"/>
  <c r="B259" i="1" s="1"/>
  <c r="C260" i="1"/>
  <c r="A267" i="1"/>
  <c r="D267" i="1" s="1"/>
  <c r="U265" i="1"/>
  <c r="I269" i="1"/>
  <c r="J267" i="1" l="1"/>
  <c r="E267" i="1"/>
  <c r="O267" i="1"/>
  <c r="R267" i="1" s="1"/>
  <c r="F267" i="1"/>
  <c r="S267" i="1"/>
  <c r="T267" i="1"/>
  <c r="G262" i="1"/>
  <c r="H261" i="1"/>
  <c r="K260" i="1"/>
  <c r="L260" i="1" s="1"/>
  <c r="M260" i="1" s="1"/>
  <c r="N260" i="1" s="1"/>
  <c r="P260" i="1" s="1"/>
  <c r="B260" i="1" s="1"/>
  <c r="I270" i="1"/>
  <c r="U266" i="1"/>
  <c r="A268" i="1"/>
  <c r="D268" i="1" s="1"/>
  <c r="C261" i="1"/>
  <c r="E268" i="1" l="1"/>
  <c r="O268" i="1"/>
  <c r="R268" i="1" s="1"/>
  <c r="J268" i="1"/>
  <c r="F268" i="1"/>
  <c r="T268" i="1"/>
  <c r="S268" i="1"/>
  <c r="G263" i="1"/>
  <c r="H262" i="1"/>
  <c r="K261" i="1"/>
  <c r="L261" i="1" s="1"/>
  <c r="M261" i="1" s="1"/>
  <c r="N261" i="1" s="1"/>
  <c r="P261" i="1" s="1"/>
  <c r="B261" i="1" s="1"/>
  <c r="U267" i="1"/>
  <c r="I271" i="1"/>
  <c r="C262" i="1"/>
  <c r="A269" i="1"/>
  <c r="D269" i="1" s="1"/>
  <c r="E269" i="1" l="1"/>
  <c r="O269" i="1"/>
  <c r="R269" i="1" s="1"/>
  <c r="J269" i="1"/>
  <c r="F269" i="1"/>
  <c r="S269" i="1"/>
  <c r="T269" i="1"/>
  <c r="G264" i="1"/>
  <c r="H263" i="1"/>
  <c r="K262" i="1"/>
  <c r="L262" i="1" s="1"/>
  <c r="M262" i="1" s="1"/>
  <c r="N262" i="1" s="1"/>
  <c r="P262" i="1" s="1"/>
  <c r="B262" i="1" s="1"/>
  <c r="I272" i="1"/>
  <c r="A270" i="1"/>
  <c r="D270" i="1" s="1"/>
  <c r="U268" i="1"/>
  <c r="C263" i="1"/>
  <c r="J270" i="1" l="1"/>
  <c r="E270" i="1"/>
  <c r="O270" i="1"/>
  <c r="R270" i="1" s="1"/>
  <c r="F270" i="1"/>
  <c r="T270" i="1"/>
  <c r="S270" i="1"/>
  <c r="G265" i="1"/>
  <c r="H264" i="1"/>
  <c r="K263" i="1"/>
  <c r="L263" i="1" s="1"/>
  <c r="M263" i="1" s="1"/>
  <c r="N263" i="1" s="1"/>
  <c r="P263" i="1" s="1"/>
  <c r="B263" i="1" s="1"/>
  <c r="C264" i="1"/>
  <c r="A271" i="1"/>
  <c r="D271" i="1" s="1"/>
  <c r="I273" i="1"/>
  <c r="U269" i="1"/>
  <c r="E271" i="1" l="1"/>
  <c r="O271" i="1"/>
  <c r="R271" i="1" s="1"/>
  <c r="J271" i="1"/>
  <c r="F271" i="1"/>
  <c r="S271" i="1"/>
  <c r="T271" i="1"/>
  <c r="G266" i="1"/>
  <c r="H265" i="1"/>
  <c r="K264" i="1"/>
  <c r="L264" i="1" s="1"/>
  <c r="M264" i="1" s="1"/>
  <c r="N264" i="1" s="1"/>
  <c r="P264" i="1" s="1"/>
  <c r="B264" i="1" s="1"/>
  <c r="U270" i="1"/>
  <c r="I274" i="1"/>
  <c r="C265" i="1"/>
  <c r="A272" i="1"/>
  <c r="D272" i="1" s="1"/>
  <c r="J272" i="1" l="1"/>
  <c r="E272" i="1"/>
  <c r="O272" i="1"/>
  <c r="R272" i="1" s="1"/>
  <c r="F272" i="1"/>
  <c r="T272" i="1"/>
  <c r="S272" i="1"/>
  <c r="G267" i="1"/>
  <c r="H266" i="1"/>
  <c r="K265" i="1"/>
  <c r="L265" i="1" s="1"/>
  <c r="M265" i="1" s="1"/>
  <c r="N265" i="1" s="1"/>
  <c r="P265" i="1" s="1"/>
  <c r="B265" i="1" s="1"/>
  <c r="I275" i="1"/>
  <c r="A273" i="1"/>
  <c r="D273" i="1" s="1"/>
  <c r="U271" i="1"/>
  <c r="C266" i="1"/>
  <c r="J273" i="1" l="1"/>
  <c r="E273" i="1"/>
  <c r="O273" i="1"/>
  <c r="R273" i="1" s="1"/>
  <c r="F273" i="1"/>
  <c r="S273" i="1"/>
  <c r="T273" i="1"/>
  <c r="G268" i="1"/>
  <c r="H267" i="1"/>
  <c r="K266" i="1"/>
  <c r="L266" i="1" s="1"/>
  <c r="M266" i="1" s="1"/>
  <c r="N266" i="1" s="1"/>
  <c r="P266" i="1" s="1"/>
  <c r="B266" i="1" s="1"/>
  <c r="I276" i="1"/>
  <c r="A274" i="1"/>
  <c r="D274" i="1" s="1"/>
  <c r="U272" i="1"/>
  <c r="C267" i="1"/>
  <c r="J274" i="1" l="1"/>
  <c r="E274" i="1"/>
  <c r="O274" i="1"/>
  <c r="F274" i="1"/>
  <c r="T274" i="1"/>
  <c r="S274" i="1"/>
  <c r="G269" i="1"/>
  <c r="H268" i="1"/>
  <c r="K267" i="1"/>
  <c r="L267" i="1" s="1"/>
  <c r="M267" i="1" s="1"/>
  <c r="N267" i="1" s="1"/>
  <c r="P267" i="1" s="1"/>
  <c r="B267" i="1" s="1"/>
  <c r="C268" i="1"/>
  <c r="U273" i="1"/>
  <c r="I277" i="1"/>
  <c r="A275" i="1"/>
  <c r="D275" i="1" s="1"/>
  <c r="J275" i="1" l="1"/>
  <c r="R274" i="1"/>
  <c r="E275" i="1"/>
  <c r="O275" i="1"/>
  <c r="R275" i="1" s="1"/>
  <c r="F275" i="1"/>
  <c r="S275" i="1"/>
  <c r="T275" i="1"/>
  <c r="G270" i="1"/>
  <c r="H269" i="1"/>
  <c r="K268" i="1"/>
  <c r="L268" i="1" s="1"/>
  <c r="M268" i="1" s="1"/>
  <c r="N268" i="1" s="1"/>
  <c r="P268" i="1" s="1"/>
  <c r="B268" i="1" s="1"/>
  <c r="C269" i="1"/>
  <c r="A276" i="1"/>
  <c r="D276" i="1" s="1"/>
  <c r="I278" i="1"/>
  <c r="E276" i="1" l="1"/>
  <c r="O276" i="1"/>
  <c r="R276" i="1" s="1"/>
  <c r="J276" i="1"/>
  <c r="F276" i="1"/>
  <c r="T276" i="1"/>
  <c r="S276" i="1"/>
  <c r="G271" i="1"/>
  <c r="H270" i="1"/>
  <c r="K269" i="1"/>
  <c r="L269" i="1" s="1"/>
  <c r="M269" i="1" s="1"/>
  <c r="N269" i="1" s="1"/>
  <c r="P269" i="1" s="1"/>
  <c r="B269" i="1" s="1"/>
  <c r="A277" i="1"/>
  <c r="D277" i="1" s="1"/>
  <c r="I279" i="1"/>
  <c r="C270" i="1"/>
  <c r="J277" i="1" l="1"/>
  <c r="E277" i="1"/>
  <c r="O277" i="1"/>
  <c r="R277" i="1" s="1"/>
  <c r="F277" i="1"/>
  <c r="S277" i="1"/>
  <c r="T277" i="1"/>
  <c r="G272" i="1"/>
  <c r="H271" i="1"/>
  <c r="K270" i="1"/>
  <c r="L270" i="1" s="1"/>
  <c r="M270" i="1" s="1"/>
  <c r="N270" i="1" s="1"/>
  <c r="P270" i="1" s="1"/>
  <c r="B270" i="1" s="1"/>
  <c r="I280" i="1"/>
  <c r="C271" i="1"/>
  <c r="A278" i="1"/>
  <c r="D278" i="1" s="1"/>
  <c r="U276" i="1"/>
  <c r="E278" i="1" l="1"/>
  <c r="O278" i="1"/>
  <c r="R278" i="1" s="1"/>
  <c r="J278" i="1"/>
  <c r="F278" i="1"/>
  <c r="T278" i="1"/>
  <c r="S278" i="1"/>
  <c r="G273" i="1"/>
  <c r="H272" i="1"/>
  <c r="K271" i="1"/>
  <c r="L271" i="1" s="1"/>
  <c r="M271" i="1" s="1"/>
  <c r="N271" i="1" s="1"/>
  <c r="P271" i="1" s="1"/>
  <c r="B271" i="1" s="1"/>
  <c r="I281" i="1"/>
  <c r="A279" i="1"/>
  <c r="D279" i="1" s="1"/>
  <c r="C272" i="1"/>
  <c r="J279" i="1" l="1"/>
  <c r="E279" i="1"/>
  <c r="O279" i="1"/>
  <c r="R279" i="1" s="1"/>
  <c r="F279" i="1"/>
  <c r="S279" i="1"/>
  <c r="T279" i="1"/>
  <c r="G274" i="1"/>
  <c r="H273" i="1"/>
  <c r="K272" i="1"/>
  <c r="L272" i="1" s="1"/>
  <c r="M272" i="1" s="1"/>
  <c r="N272" i="1" s="1"/>
  <c r="P272" i="1" s="1"/>
  <c r="B272" i="1" s="1"/>
  <c r="I282" i="1"/>
  <c r="C273" i="1"/>
  <c r="A280" i="1"/>
  <c r="D280" i="1" s="1"/>
  <c r="U278" i="1"/>
  <c r="J280" i="1" l="1"/>
  <c r="E280" i="1"/>
  <c r="O280" i="1"/>
  <c r="R280" i="1" s="1"/>
  <c r="F280" i="1"/>
  <c r="T280" i="1"/>
  <c r="S280" i="1"/>
  <c r="G275" i="1"/>
  <c r="H274" i="1"/>
  <c r="K273" i="1"/>
  <c r="L273" i="1" s="1"/>
  <c r="M273" i="1" s="1"/>
  <c r="N273" i="1" s="1"/>
  <c r="P273" i="1" s="1"/>
  <c r="B273" i="1" s="1"/>
  <c r="U279" i="1"/>
  <c r="C274" i="1"/>
  <c r="A281" i="1"/>
  <c r="D281" i="1" s="1"/>
  <c r="I283" i="1"/>
  <c r="E281" i="1" l="1"/>
  <c r="O281" i="1"/>
  <c r="R281" i="1" s="1"/>
  <c r="J281" i="1"/>
  <c r="F281" i="1"/>
  <c r="S281" i="1"/>
  <c r="T281" i="1"/>
  <c r="G276" i="1"/>
  <c r="H275" i="1"/>
  <c r="K274" i="1"/>
  <c r="L274" i="1" s="1"/>
  <c r="M274" i="1" s="1"/>
  <c r="N274" i="1" s="1"/>
  <c r="P274" i="1" s="1"/>
  <c r="I284" i="1"/>
  <c r="A282" i="1"/>
  <c r="D282" i="1" s="1"/>
  <c r="U280" i="1"/>
  <c r="C275" i="1"/>
  <c r="J282" i="1" l="1"/>
  <c r="E282" i="1"/>
  <c r="O282" i="1"/>
  <c r="R282" i="1" s="1"/>
  <c r="F282" i="1"/>
  <c r="U274" i="1"/>
  <c r="B274" i="1"/>
  <c r="T282" i="1"/>
  <c r="S282" i="1"/>
  <c r="G277" i="1"/>
  <c r="H276" i="1"/>
  <c r="K275" i="1"/>
  <c r="L275" i="1" s="1"/>
  <c r="M275" i="1" s="1"/>
  <c r="N275" i="1" s="1"/>
  <c r="P275" i="1" s="1"/>
  <c r="A283" i="1"/>
  <c r="D283" i="1" s="1"/>
  <c r="U281" i="1"/>
  <c r="C276" i="1"/>
  <c r="I285" i="1"/>
  <c r="E283" i="1" l="1"/>
  <c r="O283" i="1"/>
  <c r="R283" i="1" s="1"/>
  <c r="J283" i="1"/>
  <c r="F283" i="1"/>
  <c r="U275" i="1"/>
  <c r="B275" i="1"/>
  <c r="S283" i="1"/>
  <c r="T283" i="1"/>
  <c r="G278" i="1"/>
  <c r="H277" i="1"/>
  <c r="K276" i="1"/>
  <c r="L276" i="1" s="1"/>
  <c r="M276" i="1" s="1"/>
  <c r="N276" i="1" s="1"/>
  <c r="P276" i="1" s="1"/>
  <c r="B276" i="1" s="1"/>
  <c r="I286" i="1"/>
  <c r="A284" i="1"/>
  <c r="D284" i="1" s="1"/>
  <c r="U282" i="1"/>
  <c r="C277" i="1"/>
  <c r="J284" i="1" l="1"/>
  <c r="E284" i="1"/>
  <c r="O284" i="1"/>
  <c r="R284" i="1" s="1"/>
  <c r="F284" i="1"/>
  <c r="T284" i="1"/>
  <c r="S284" i="1"/>
  <c r="G279" i="1"/>
  <c r="H278" i="1"/>
  <c r="K277" i="1"/>
  <c r="L277" i="1" s="1"/>
  <c r="M277" i="1" s="1"/>
  <c r="N277" i="1" s="1"/>
  <c r="P277" i="1" s="1"/>
  <c r="U283" i="1"/>
  <c r="I287" i="1"/>
  <c r="C278" i="1"/>
  <c r="A285" i="1"/>
  <c r="D285" i="1" s="1"/>
  <c r="J285" i="1" l="1"/>
  <c r="E285" i="1"/>
  <c r="O285" i="1"/>
  <c r="R285" i="1" s="1"/>
  <c r="F285" i="1"/>
  <c r="U277" i="1"/>
  <c r="B277" i="1"/>
  <c r="S285" i="1"/>
  <c r="T285" i="1"/>
  <c r="G280" i="1"/>
  <c r="H279" i="1"/>
  <c r="K278" i="1"/>
  <c r="L278" i="1" s="1"/>
  <c r="M278" i="1" s="1"/>
  <c r="N278" i="1" s="1"/>
  <c r="P278" i="1" s="1"/>
  <c r="B278" i="1" s="1"/>
  <c r="U284" i="1"/>
  <c r="C279" i="1"/>
  <c r="I288" i="1"/>
  <c r="A286" i="1"/>
  <c r="D286" i="1" s="1"/>
  <c r="E286" i="1" l="1"/>
  <c r="O286" i="1"/>
  <c r="R286" i="1" s="1"/>
  <c r="J286" i="1"/>
  <c r="F286" i="1"/>
  <c r="T286" i="1"/>
  <c r="S286" i="1"/>
  <c r="G281" i="1"/>
  <c r="H280" i="1"/>
  <c r="K279" i="1"/>
  <c r="L279" i="1" s="1"/>
  <c r="M279" i="1" s="1"/>
  <c r="N279" i="1" s="1"/>
  <c r="P279" i="1" s="1"/>
  <c r="B279" i="1" s="1"/>
  <c r="U285" i="1"/>
  <c r="I289" i="1"/>
  <c r="C280" i="1"/>
  <c r="A287" i="1"/>
  <c r="D287" i="1" s="1"/>
  <c r="J287" i="1" l="1"/>
  <c r="E287" i="1"/>
  <c r="O287" i="1"/>
  <c r="R287" i="1" s="1"/>
  <c r="F287" i="1"/>
  <c r="S287" i="1"/>
  <c r="T287" i="1"/>
  <c r="G282" i="1"/>
  <c r="H281" i="1"/>
  <c r="K280" i="1"/>
  <c r="L280" i="1" s="1"/>
  <c r="M280" i="1" s="1"/>
  <c r="N280" i="1" s="1"/>
  <c r="P280" i="1" s="1"/>
  <c r="B280" i="1" s="1"/>
  <c r="A288" i="1"/>
  <c r="D288" i="1" s="1"/>
  <c r="C281" i="1"/>
  <c r="U286" i="1"/>
  <c r="I290" i="1"/>
  <c r="J288" i="1" l="1"/>
  <c r="E288" i="1"/>
  <c r="O288" i="1"/>
  <c r="R288" i="1" s="1"/>
  <c r="F288" i="1"/>
  <c r="S288" i="1"/>
  <c r="T288" i="1"/>
  <c r="G283" i="1"/>
  <c r="H282" i="1"/>
  <c r="K281" i="1"/>
  <c r="L281" i="1" s="1"/>
  <c r="M281" i="1" s="1"/>
  <c r="N281" i="1" s="1"/>
  <c r="P281" i="1" s="1"/>
  <c r="B281" i="1" s="1"/>
  <c r="I291" i="1"/>
  <c r="A289" i="1"/>
  <c r="D289" i="1" s="1"/>
  <c r="C282" i="1"/>
  <c r="U287" i="1"/>
  <c r="E289" i="1" l="1"/>
  <c r="O289" i="1"/>
  <c r="R289" i="1" s="1"/>
  <c r="J289" i="1"/>
  <c r="F289" i="1"/>
  <c r="T289" i="1"/>
  <c r="S289" i="1"/>
  <c r="G284" i="1"/>
  <c r="H283" i="1"/>
  <c r="K282" i="1"/>
  <c r="L282" i="1" s="1"/>
  <c r="M282" i="1" s="1"/>
  <c r="N282" i="1" s="1"/>
  <c r="P282" i="1" s="1"/>
  <c r="B282" i="1" s="1"/>
  <c r="I292" i="1"/>
  <c r="C283" i="1"/>
  <c r="A290" i="1"/>
  <c r="D290" i="1" s="1"/>
  <c r="J290" i="1" l="1"/>
  <c r="E290" i="1"/>
  <c r="O290" i="1"/>
  <c r="R290" i="1" s="1"/>
  <c r="F290" i="1"/>
  <c r="S290" i="1"/>
  <c r="T290" i="1"/>
  <c r="G285" i="1"/>
  <c r="H284" i="1"/>
  <c r="K283" i="1"/>
  <c r="L283" i="1" s="1"/>
  <c r="M283" i="1" s="1"/>
  <c r="N283" i="1" s="1"/>
  <c r="P283" i="1" s="1"/>
  <c r="B283" i="1" s="1"/>
  <c r="I293" i="1"/>
  <c r="U289" i="1"/>
  <c r="C284" i="1"/>
  <c r="A291" i="1"/>
  <c r="D291" i="1" s="1"/>
  <c r="E291" i="1" l="1"/>
  <c r="O291" i="1"/>
  <c r="R291" i="1" s="1"/>
  <c r="J291" i="1"/>
  <c r="F291" i="1"/>
  <c r="T291" i="1"/>
  <c r="S291" i="1"/>
  <c r="G286" i="1"/>
  <c r="H285" i="1"/>
  <c r="K284" i="1"/>
  <c r="L284" i="1" s="1"/>
  <c r="M284" i="1" s="1"/>
  <c r="N284" i="1" s="1"/>
  <c r="P284" i="1" s="1"/>
  <c r="B284" i="1" s="1"/>
  <c r="U290" i="1"/>
  <c r="I294" i="1"/>
  <c r="A292" i="1"/>
  <c r="D292" i="1" s="1"/>
  <c r="C285" i="1"/>
  <c r="E292" i="1" l="1"/>
  <c r="O292" i="1"/>
  <c r="R292" i="1" s="1"/>
  <c r="J292" i="1"/>
  <c r="F292" i="1"/>
  <c r="S292" i="1"/>
  <c r="T292" i="1"/>
  <c r="G287" i="1"/>
  <c r="H286" i="1"/>
  <c r="K285" i="1"/>
  <c r="L285" i="1" s="1"/>
  <c r="M285" i="1" s="1"/>
  <c r="N285" i="1" s="1"/>
  <c r="P285" i="1" s="1"/>
  <c r="B285" i="1" s="1"/>
  <c r="C286" i="1"/>
  <c r="A293" i="1"/>
  <c r="D293" i="1" s="1"/>
  <c r="U291" i="1"/>
  <c r="I295" i="1"/>
  <c r="E293" i="1" l="1"/>
  <c r="O293" i="1"/>
  <c r="R293" i="1" s="1"/>
  <c r="J293" i="1"/>
  <c r="F293" i="1"/>
  <c r="T293" i="1"/>
  <c r="S293" i="1"/>
  <c r="G288" i="1"/>
  <c r="H287" i="1"/>
  <c r="K286" i="1"/>
  <c r="L286" i="1" s="1"/>
  <c r="M286" i="1" s="1"/>
  <c r="N286" i="1" s="1"/>
  <c r="P286" i="1" s="1"/>
  <c r="B286" i="1" s="1"/>
  <c r="I296" i="1"/>
  <c r="A294" i="1"/>
  <c r="D294" i="1" s="1"/>
  <c r="C287" i="1"/>
  <c r="U292" i="1"/>
  <c r="E294" i="1" l="1"/>
  <c r="O294" i="1"/>
  <c r="R294" i="1" s="1"/>
  <c r="J294" i="1"/>
  <c r="F294" i="1"/>
  <c r="S294" i="1"/>
  <c r="T294" i="1"/>
  <c r="G289" i="1"/>
  <c r="H288" i="1"/>
  <c r="K287" i="1"/>
  <c r="L287" i="1" s="1"/>
  <c r="M287" i="1" s="1"/>
  <c r="N287" i="1" s="1"/>
  <c r="P287" i="1" s="1"/>
  <c r="B287" i="1" s="1"/>
  <c r="A295" i="1"/>
  <c r="D295" i="1" s="1"/>
  <c r="U293" i="1"/>
  <c r="C288" i="1"/>
  <c r="I297" i="1"/>
  <c r="J295" i="1" l="1"/>
  <c r="E295" i="1"/>
  <c r="O295" i="1"/>
  <c r="R295" i="1" s="1"/>
  <c r="F295" i="1"/>
  <c r="T295" i="1"/>
  <c r="S295" i="1"/>
  <c r="G290" i="1"/>
  <c r="H289" i="1"/>
  <c r="K288" i="1"/>
  <c r="L288" i="1" s="1"/>
  <c r="M288" i="1" s="1"/>
  <c r="N288" i="1" s="1"/>
  <c r="P288" i="1" s="1"/>
  <c r="C289" i="1"/>
  <c r="A296" i="1"/>
  <c r="D296" i="1" s="1"/>
  <c r="I298" i="1"/>
  <c r="U294" i="1"/>
  <c r="E296" i="1" l="1"/>
  <c r="O296" i="1"/>
  <c r="R296" i="1" s="1"/>
  <c r="J296" i="1"/>
  <c r="F296" i="1"/>
  <c r="U288" i="1"/>
  <c r="B288" i="1"/>
  <c r="S296" i="1"/>
  <c r="T296" i="1"/>
  <c r="G291" i="1"/>
  <c r="H290" i="1"/>
  <c r="K289" i="1"/>
  <c r="L289" i="1" s="1"/>
  <c r="M289" i="1" s="1"/>
  <c r="N289" i="1" s="1"/>
  <c r="P289" i="1" s="1"/>
  <c r="B289" i="1" s="1"/>
  <c r="A297" i="1"/>
  <c r="D297" i="1" s="1"/>
  <c r="I299" i="1"/>
  <c r="U295" i="1"/>
  <c r="C290" i="1"/>
  <c r="J297" i="1" l="1"/>
  <c r="E297" i="1"/>
  <c r="O297" i="1"/>
  <c r="R297" i="1" s="1"/>
  <c r="F297" i="1"/>
  <c r="T297" i="1"/>
  <c r="S297" i="1"/>
  <c r="G292" i="1"/>
  <c r="H291" i="1"/>
  <c r="K290" i="1"/>
  <c r="L290" i="1" s="1"/>
  <c r="M290" i="1" s="1"/>
  <c r="N290" i="1" s="1"/>
  <c r="P290" i="1" s="1"/>
  <c r="B290" i="1" s="1"/>
  <c r="C291" i="1"/>
  <c r="U296" i="1"/>
  <c r="I300" i="1"/>
  <c r="A298" i="1"/>
  <c r="D298" i="1" s="1"/>
  <c r="E298" i="1" l="1"/>
  <c r="O298" i="1"/>
  <c r="R298" i="1" s="1"/>
  <c r="J298" i="1"/>
  <c r="F298" i="1"/>
  <c r="S298" i="1"/>
  <c r="T298" i="1"/>
  <c r="G293" i="1"/>
  <c r="H292" i="1"/>
  <c r="K291" i="1"/>
  <c r="L291" i="1" s="1"/>
  <c r="M291" i="1" s="1"/>
  <c r="N291" i="1" s="1"/>
  <c r="P291" i="1" s="1"/>
  <c r="B291" i="1" s="1"/>
  <c r="C292" i="1"/>
  <c r="A299" i="1"/>
  <c r="D299" i="1" s="1"/>
  <c r="U297" i="1"/>
  <c r="I301" i="1"/>
  <c r="J299" i="1" l="1"/>
  <c r="E299" i="1"/>
  <c r="O299" i="1"/>
  <c r="R299" i="1" s="1"/>
  <c r="F299" i="1"/>
  <c r="T299" i="1"/>
  <c r="S299" i="1"/>
  <c r="G294" i="1"/>
  <c r="H293" i="1"/>
  <c r="K292" i="1"/>
  <c r="L292" i="1" s="1"/>
  <c r="M292" i="1" s="1"/>
  <c r="N292" i="1" s="1"/>
  <c r="P292" i="1" s="1"/>
  <c r="B292" i="1" s="1"/>
  <c r="A300" i="1"/>
  <c r="D300" i="1" s="1"/>
  <c r="C293" i="1"/>
  <c r="I302" i="1"/>
  <c r="U298" i="1"/>
  <c r="E300" i="1" l="1"/>
  <c r="O300" i="1"/>
  <c r="R300" i="1" s="1"/>
  <c r="J300" i="1"/>
  <c r="F300" i="1"/>
  <c r="S300" i="1"/>
  <c r="T300" i="1"/>
  <c r="G295" i="1"/>
  <c r="H294" i="1"/>
  <c r="K293" i="1"/>
  <c r="L293" i="1" s="1"/>
  <c r="M293" i="1" s="1"/>
  <c r="N293" i="1" s="1"/>
  <c r="P293" i="1" s="1"/>
  <c r="B293" i="1" s="1"/>
  <c r="U299" i="1"/>
  <c r="I303" i="1"/>
  <c r="C294" i="1"/>
  <c r="A301" i="1"/>
  <c r="D301" i="1" s="1"/>
  <c r="J301" i="1" l="1"/>
  <c r="E301" i="1"/>
  <c r="O301" i="1"/>
  <c r="R301" i="1" s="1"/>
  <c r="F301" i="1"/>
  <c r="T301" i="1"/>
  <c r="S301" i="1"/>
  <c r="G296" i="1"/>
  <c r="H295" i="1"/>
  <c r="K294" i="1"/>
  <c r="L294" i="1" s="1"/>
  <c r="M294" i="1" s="1"/>
  <c r="N294" i="1" s="1"/>
  <c r="P294" i="1" s="1"/>
  <c r="B294" i="1" s="1"/>
  <c r="I304" i="1"/>
  <c r="U300" i="1"/>
  <c r="A302" i="1"/>
  <c r="D302" i="1" s="1"/>
  <c r="C295" i="1"/>
  <c r="J302" i="1" l="1"/>
  <c r="E302" i="1"/>
  <c r="O302" i="1"/>
  <c r="R302" i="1" s="1"/>
  <c r="F302" i="1"/>
  <c r="S302" i="1"/>
  <c r="T302" i="1"/>
  <c r="G297" i="1"/>
  <c r="H296" i="1"/>
  <c r="K295" i="1"/>
  <c r="L295" i="1" s="1"/>
  <c r="M295" i="1" s="1"/>
  <c r="N295" i="1" s="1"/>
  <c r="P295" i="1" s="1"/>
  <c r="B295" i="1" s="1"/>
  <c r="C296" i="1"/>
  <c r="A303" i="1"/>
  <c r="D303" i="1" s="1"/>
  <c r="I305" i="1"/>
  <c r="U301" i="1"/>
  <c r="E303" i="1" l="1"/>
  <c r="O303" i="1"/>
  <c r="J303" i="1"/>
  <c r="F303" i="1"/>
  <c r="T303" i="1"/>
  <c r="S303" i="1"/>
  <c r="G298" i="1"/>
  <c r="H297" i="1"/>
  <c r="K296" i="1"/>
  <c r="L296" i="1" s="1"/>
  <c r="M296" i="1" s="1"/>
  <c r="N296" i="1" s="1"/>
  <c r="P296" i="1" s="1"/>
  <c r="B296" i="1" s="1"/>
  <c r="U302" i="1"/>
  <c r="I306" i="1"/>
  <c r="A304" i="1"/>
  <c r="D304" i="1" s="1"/>
  <c r="C297" i="1"/>
  <c r="E304" i="1" l="1"/>
  <c r="O304" i="1"/>
  <c r="R304" i="1" s="1"/>
  <c r="J304" i="1"/>
  <c r="R303" i="1"/>
  <c r="F304" i="1"/>
  <c r="S304" i="1"/>
  <c r="T304" i="1"/>
  <c r="G299" i="1"/>
  <c r="H298" i="1"/>
  <c r="K297" i="1"/>
  <c r="L297" i="1" s="1"/>
  <c r="M297" i="1" s="1"/>
  <c r="N297" i="1" s="1"/>
  <c r="P297" i="1" s="1"/>
  <c r="B297" i="1" s="1"/>
  <c r="C298" i="1"/>
  <c r="I307" i="1"/>
  <c r="A305" i="1"/>
  <c r="D305" i="1" s="1"/>
  <c r="J305" i="1" l="1"/>
  <c r="E305" i="1"/>
  <c r="O305" i="1"/>
  <c r="R305" i="1" s="1"/>
  <c r="F305" i="1"/>
  <c r="T305" i="1"/>
  <c r="S305" i="1"/>
  <c r="G300" i="1"/>
  <c r="H299" i="1"/>
  <c r="K298" i="1"/>
  <c r="L298" i="1" s="1"/>
  <c r="M298" i="1" s="1"/>
  <c r="N298" i="1" s="1"/>
  <c r="P298" i="1" s="1"/>
  <c r="B298" i="1" s="1"/>
  <c r="I308" i="1"/>
  <c r="C299" i="1"/>
  <c r="A306" i="1"/>
  <c r="D306" i="1" s="1"/>
  <c r="J306" i="1" l="1"/>
  <c r="E306" i="1"/>
  <c r="O306" i="1"/>
  <c r="R306" i="1" s="1"/>
  <c r="F306" i="1"/>
  <c r="S306" i="1"/>
  <c r="T306" i="1"/>
  <c r="G301" i="1"/>
  <c r="H300" i="1"/>
  <c r="K299" i="1"/>
  <c r="L299" i="1" s="1"/>
  <c r="M299" i="1" s="1"/>
  <c r="N299" i="1" s="1"/>
  <c r="P299" i="1" s="1"/>
  <c r="B299" i="1" s="1"/>
  <c r="I309" i="1"/>
  <c r="A307" i="1"/>
  <c r="D307" i="1" s="1"/>
  <c r="U305" i="1"/>
  <c r="C300" i="1"/>
  <c r="J307" i="1" l="1"/>
  <c r="E307" i="1"/>
  <c r="O307" i="1"/>
  <c r="R307" i="1" s="1"/>
  <c r="F307" i="1"/>
  <c r="T307" i="1"/>
  <c r="S307" i="1"/>
  <c r="G302" i="1"/>
  <c r="H301" i="1"/>
  <c r="K300" i="1"/>
  <c r="L300" i="1" s="1"/>
  <c r="M300" i="1" s="1"/>
  <c r="N300" i="1" s="1"/>
  <c r="P300" i="1" s="1"/>
  <c r="B300" i="1" s="1"/>
  <c r="C301" i="1"/>
  <c r="A308" i="1"/>
  <c r="D308" i="1" s="1"/>
  <c r="I310" i="1"/>
  <c r="E308" i="1" l="1"/>
  <c r="O308" i="1"/>
  <c r="R308" i="1" s="1"/>
  <c r="J308" i="1"/>
  <c r="F308" i="1"/>
  <c r="S308" i="1"/>
  <c r="T308" i="1"/>
  <c r="G303" i="1"/>
  <c r="H302" i="1"/>
  <c r="K301" i="1"/>
  <c r="L301" i="1" s="1"/>
  <c r="M301" i="1" s="1"/>
  <c r="N301" i="1" s="1"/>
  <c r="P301" i="1" s="1"/>
  <c r="B301" i="1" s="1"/>
  <c r="U307" i="1"/>
  <c r="I311" i="1"/>
  <c r="A309" i="1"/>
  <c r="D309" i="1" s="1"/>
  <c r="C302" i="1"/>
  <c r="J309" i="1" l="1"/>
  <c r="E309" i="1"/>
  <c r="O309" i="1"/>
  <c r="R309" i="1" s="1"/>
  <c r="F309" i="1"/>
  <c r="T309" i="1"/>
  <c r="S309" i="1"/>
  <c r="G304" i="1"/>
  <c r="H303" i="1"/>
  <c r="K302" i="1"/>
  <c r="L302" i="1" s="1"/>
  <c r="M302" i="1" s="1"/>
  <c r="N302" i="1" s="1"/>
  <c r="P302" i="1" s="1"/>
  <c r="B302" i="1" s="1"/>
  <c r="C303" i="1"/>
  <c r="A310" i="1"/>
  <c r="D310" i="1" s="1"/>
  <c r="U308" i="1"/>
  <c r="I312" i="1"/>
  <c r="E310" i="1" l="1"/>
  <c r="F311" i="1" s="1"/>
  <c r="O310" i="1"/>
  <c r="R310" i="1" s="1"/>
  <c r="J310" i="1"/>
  <c r="F310" i="1"/>
  <c r="S310" i="1"/>
  <c r="T310" i="1"/>
  <c r="G305" i="1"/>
  <c r="H304" i="1"/>
  <c r="K303" i="1"/>
  <c r="L303" i="1" s="1"/>
  <c r="M303" i="1" s="1"/>
  <c r="N303" i="1" s="1"/>
  <c r="P303" i="1" s="1"/>
  <c r="C304" i="1"/>
  <c r="I313" i="1"/>
  <c r="A311" i="1"/>
  <c r="D311" i="1" s="1"/>
  <c r="U309" i="1"/>
  <c r="J311" i="1" l="1"/>
  <c r="E311" i="1"/>
  <c r="O311" i="1"/>
  <c r="R311" i="1" s="1"/>
  <c r="U303" i="1"/>
  <c r="B303" i="1"/>
  <c r="T311" i="1"/>
  <c r="S311" i="1"/>
  <c r="G306" i="1"/>
  <c r="H305" i="1"/>
  <c r="K304" i="1"/>
  <c r="L304" i="1" s="1"/>
  <c r="M304" i="1" s="1"/>
  <c r="N304" i="1" s="1"/>
  <c r="P304" i="1" s="1"/>
  <c r="A312" i="1"/>
  <c r="D312" i="1" s="1"/>
  <c r="C305" i="1"/>
  <c r="U310" i="1"/>
  <c r="I314" i="1"/>
  <c r="J312" i="1" l="1"/>
  <c r="E312" i="1"/>
  <c r="O312" i="1"/>
  <c r="R312" i="1" s="1"/>
  <c r="F312" i="1"/>
  <c r="U304" i="1"/>
  <c r="B304" i="1"/>
  <c r="S312" i="1"/>
  <c r="T312" i="1"/>
  <c r="G307" i="1"/>
  <c r="H306" i="1"/>
  <c r="K305" i="1"/>
  <c r="L305" i="1" s="1"/>
  <c r="M305" i="1" s="1"/>
  <c r="N305" i="1" s="1"/>
  <c r="P305" i="1" s="1"/>
  <c r="B305" i="1" s="1"/>
  <c r="I315" i="1"/>
  <c r="C306" i="1"/>
  <c r="A313" i="1"/>
  <c r="D313" i="1" s="1"/>
  <c r="U311" i="1"/>
  <c r="J313" i="1" l="1"/>
  <c r="E313" i="1"/>
  <c r="O313" i="1"/>
  <c r="R313" i="1" s="1"/>
  <c r="F313" i="1"/>
  <c r="T313" i="1"/>
  <c r="S313" i="1"/>
  <c r="G308" i="1"/>
  <c r="H307" i="1"/>
  <c r="K306" i="1"/>
  <c r="L306" i="1" s="1"/>
  <c r="M306" i="1" s="1"/>
  <c r="N306" i="1" s="1"/>
  <c r="P306" i="1" s="1"/>
  <c r="I316" i="1"/>
  <c r="A314" i="1"/>
  <c r="D314" i="1" s="1"/>
  <c r="C307" i="1"/>
  <c r="U312" i="1"/>
  <c r="J314" i="1" l="1"/>
  <c r="E314" i="1"/>
  <c r="O314" i="1"/>
  <c r="R314" i="1" s="1"/>
  <c r="F314" i="1"/>
  <c r="U306" i="1"/>
  <c r="B306" i="1"/>
  <c r="S314" i="1"/>
  <c r="T314" i="1"/>
  <c r="G309" i="1"/>
  <c r="H308" i="1"/>
  <c r="K307" i="1"/>
  <c r="L307" i="1" s="1"/>
  <c r="M307" i="1" s="1"/>
  <c r="N307" i="1" s="1"/>
  <c r="P307" i="1" s="1"/>
  <c r="B307" i="1" s="1"/>
  <c r="I317" i="1"/>
  <c r="C308" i="1"/>
  <c r="A315" i="1"/>
  <c r="D315" i="1" s="1"/>
  <c r="U313" i="1"/>
  <c r="E315" i="1" l="1"/>
  <c r="O315" i="1"/>
  <c r="R315" i="1" s="1"/>
  <c r="J315" i="1"/>
  <c r="F315" i="1"/>
  <c r="T315" i="1"/>
  <c r="S315" i="1"/>
  <c r="G310" i="1"/>
  <c r="H309" i="1"/>
  <c r="K308" i="1"/>
  <c r="L308" i="1" s="1"/>
  <c r="M308" i="1" s="1"/>
  <c r="N308" i="1" s="1"/>
  <c r="P308" i="1" s="1"/>
  <c r="B308" i="1" s="1"/>
  <c r="I318" i="1"/>
  <c r="C309" i="1"/>
  <c r="A316" i="1"/>
  <c r="D316" i="1" s="1"/>
  <c r="U314" i="1"/>
  <c r="F316" i="1" l="1"/>
  <c r="J316" i="1"/>
  <c r="E316" i="1"/>
  <c r="O316" i="1"/>
  <c r="R316" i="1" s="1"/>
  <c r="S316" i="1"/>
  <c r="T316" i="1"/>
  <c r="G311" i="1"/>
  <c r="H310" i="1"/>
  <c r="K309" i="1"/>
  <c r="L309" i="1" s="1"/>
  <c r="M309" i="1" s="1"/>
  <c r="N309" i="1" s="1"/>
  <c r="P309" i="1" s="1"/>
  <c r="B309" i="1" s="1"/>
  <c r="A317" i="1"/>
  <c r="D317" i="1" s="1"/>
  <c r="C310" i="1"/>
  <c r="U315" i="1"/>
  <c r="I319" i="1"/>
  <c r="J317" i="1" l="1"/>
  <c r="E317" i="1"/>
  <c r="O317" i="1"/>
  <c r="R317" i="1" s="1"/>
  <c r="F317" i="1"/>
  <c r="T317" i="1"/>
  <c r="S317" i="1"/>
  <c r="G312" i="1"/>
  <c r="H311" i="1"/>
  <c r="K310" i="1"/>
  <c r="L310" i="1" s="1"/>
  <c r="M310" i="1" s="1"/>
  <c r="N310" i="1" s="1"/>
  <c r="P310" i="1" s="1"/>
  <c r="B310" i="1" s="1"/>
  <c r="C311" i="1"/>
  <c r="I320" i="1"/>
  <c r="A318" i="1"/>
  <c r="D318" i="1" s="1"/>
  <c r="U316" i="1"/>
  <c r="E318" i="1" l="1"/>
  <c r="O318" i="1"/>
  <c r="R318" i="1" s="1"/>
  <c r="J318" i="1"/>
  <c r="F318" i="1"/>
  <c r="T318" i="1"/>
  <c r="S318" i="1"/>
  <c r="G313" i="1"/>
  <c r="H312" i="1"/>
  <c r="K311" i="1"/>
  <c r="L311" i="1" s="1"/>
  <c r="M311" i="1" s="1"/>
  <c r="N311" i="1" s="1"/>
  <c r="P311" i="1" s="1"/>
  <c r="B311" i="1" s="1"/>
  <c r="I321" i="1"/>
  <c r="C312" i="1"/>
  <c r="A319" i="1"/>
  <c r="D319" i="1" s="1"/>
  <c r="J319" i="1" l="1"/>
  <c r="E319" i="1"/>
  <c r="O319" i="1"/>
  <c r="R319" i="1" s="1"/>
  <c r="F319" i="1"/>
  <c r="T319" i="1"/>
  <c r="S319" i="1"/>
  <c r="G314" i="1"/>
  <c r="H313" i="1"/>
  <c r="K312" i="1"/>
  <c r="L312" i="1" s="1"/>
  <c r="M312" i="1" s="1"/>
  <c r="N312" i="1" s="1"/>
  <c r="P312" i="1" s="1"/>
  <c r="B312" i="1" s="1"/>
  <c r="C313" i="1"/>
  <c r="I322" i="1"/>
  <c r="A320" i="1"/>
  <c r="D320" i="1" s="1"/>
  <c r="U318" i="1"/>
  <c r="J320" i="1" l="1"/>
  <c r="E320" i="1"/>
  <c r="O320" i="1"/>
  <c r="R320" i="1" s="1"/>
  <c r="F320" i="1"/>
  <c r="S320" i="1"/>
  <c r="T320" i="1"/>
  <c r="G315" i="1"/>
  <c r="H314" i="1"/>
  <c r="K313" i="1"/>
  <c r="L313" i="1" s="1"/>
  <c r="M313" i="1" s="1"/>
  <c r="N313" i="1" s="1"/>
  <c r="P313" i="1" s="1"/>
  <c r="B313" i="1" s="1"/>
  <c r="U319" i="1"/>
  <c r="I323" i="1"/>
  <c r="C314" i="1"/>
  <c r="A321" i="1"/>
  <c r="D321" i="1" s="1"/>
  <c r="E321" i="1" l="1"/>
  <c r="O321" i="1"/>
  <c r="R321" i="1" s="1"/>
  <c r="J321" i="1"/>
  <c r="F321" i="1"/>
  <c r="S321" i="1"/>
  <c r="T321" i="1"/>
  <c r="G316" i="1"/>
  <c r="H315" i="1"/>
  <c r="K314" i="1"/>
  <c r="L314" i="1" s="1"/>
  <c r="M314" i="1" s="1"/>
  <c r="N314" i="1" s="1"/>
  <c r="P314" i="1" s="1"/>
  <c r="B314" i="1" s="1"/>
  <c r="U320" i="1"/>
  <c r="C315" i="1"/>
  <c r="A322" i="1"/>
  <c r="D322" i="1" s="1"/>
  <c r="I324" i="1"/>
  <c r="J322" i="1" l="1"/>
  <c r="E322" i="1"/>
  <c r="O322" i="1"/>
  <c r="R322" i="1" s="1"/>
  <c r="F322" i="1"/>
  <c r="T322" i="1"/>
  <c r="S322" i="1"/>
  <c r="G317" i="1"/>
  <c r="H316" i="1"/>
  <c r="K315" i="1"/>
  <c r="L315" i="1" s="1"/>
  <c r="M315" i="1" s="1"/>
  <c r="N315" i="1" s="1"/>
  <c r="P315" i="1" s="1"/>
  <c r="B315" i="1" s="1"/>
  <c r="A323" i="1"/>
  <c r="D323" i="1" s="1"/>
  <c r="I325" i="1"/>
  <c r="U321" i="1"/>
  <c r="C316" i="1"/>
  <c r="E323" i="1" l="1"/>
  <c r="O323" i="1"/>
  <c r="R323" i="1" s="1"/>
  <c r="J323" i="1"/>
  <c r="F323" i="1"/>
  <c r="S323" i="1"/>
  <c r="T323" i="1"/>
  <c r="G318" i="1"/>
  <c r="H317" i="1"/>
  <c r="K316" i="1"/>
  <c r="L316" i="1" s="1"/>
  <c r="M316" i="1" s="1"/>
  <c r="N316" i="1" s="1"/>
  <c r="P316" i="1" s="1"/>
  <c r="B316" i="1" s="1"/>
  <c r="A324" i="1"/>
  <c r="D324" i="1" s="1"/>
  <c r="I326" i="1"/>
  <c r="U322" i="1"/>
  <c r="C317" i="1"/>
  <c r="J324" i="1" l="1"/>
  <c r="E324" i="1"/>
  <c r="O324" i="1"/>
  <c r="R324" i="1" s="1"/>
  <c r="F324" i="1"/>
  <c r="T324" i="1"/>
  <c r="S324" i="1"/>
  <c r="G319" i="1"/>
  <c r="H318" i="1"/>
  <c r="K317" i="1"/>
  <c r="L317" i="1" s="1"/>
  <c r="M317" i="1" s="1"/>
  <c r="N317" i="1" s="1"/>
  <c r="P317" i="1" s="1"/>
  <c r="A325" i="1"/>
  <c r="D325" i="1" s="1"/>
  <c r="I327" i="1"/>
  <c r="U323" i="1"/>
  <c r="C318" i="1"/>
  <c r="E325" i="1" l="1"/>
  <c r="O325" i="1"/>
  <c r="R325" i="1" s="1"/>
  <c r="J325" i="1"/>
  <c r="F325" i="1"/>
  <c r="U317" i="1"/>
  <c r="B317" i="1"/>
  <c r="S325" i="1"/>
  <c r="T325" i="1"/>
  <c r="G320" i="1"/>
  <c r="H319" i="1"/>
  <c r="K318" i="1"/>
  <c r="L318" i="1" s="1"/>
  <c r="M318" i="1" s="1"/>
  <c r="N318" i="1" s="1"/>
  <c r="P318" i="1" s="1"/>
  <c r="B318" i="1" s="1"/>
  <c r="I328" i="1"/>
  <c r="C319" i="1"/>
  <c r="A326" i="1"/>
  <c r="D326" i="1" s="1"/>
  <c r="U324" i="1"/>
  <c r="J326" i="1" l="1"/>
  <c r="E326" i="1"/>
  <c r="O326" i="1"/>
  <c r="R326" i="1" s="1"/>
  <c r="F326" i="1"/>
  <c r="T326" i="1"/>
  <c r="S326" i="1"/>
  <c r="G321" i="1"/>
  <c r="H320" i="1"/>
  <c r="K319" i="1"/>
  <c r="L319" i="1" s="1"/>
  <c r="M319" i="1" s="1"/>
  <c r="N319" i="1" s="1"/>
  <c r="P319" i="1" s="1"/>
  <c r="B319" i="1" s="1"/>
  <c r="C320" i="1"/>
  <c r="A327" i="1"/>
  <c r="D327" i="1" s="1"/>
  <c r="I329" i="1"/>
  <c r="U325" i="1"/>
  <c r="J327" i="1" l="1"/>
  <c r="E327" i="1"/>
  <c r="O327" i="1"/>
  <c r="R327" i="1" s="1"/>
  <c r="F327" i="1"/>
  <c r="S327" i="1"/>
  <c r="T327" i="1"/>
  <c r="G322" i="1"/>
  <c r="H321" i="1"/>
  <c r="K320" i="1"/>
  <c r="L320" i="1" s="1"/>
  <c r="M320" i="1" s="1"/>
  <c r="N320" i="1" s="1"/>
  <c r="P320" i="1" s="1"/>
  <c r="B320" i="1" s="1"/>
  <c r="I330" i="1"/>
  <c r="C321" i="1"/>
  <c r="A328" i="1"/>
  <c r="D328" i="1" s="1"/>
  <c r="U326" i="1"/>
  <c r="E328" i="1" l="1"/>
  <c r="O328" i="1"/>
  <c r="R328" i="1" s="1"/>
  <c r="J328" i="1"/>
  <c r="F328" i="1"/>
  <c r="T328" i="1"/>
  <c r="S328" i="1"/>
  <c r="G323" i="1"/>
  <c r="H322" i="1"/>
  <c r="K321" i="1"/>
  <c r="L321" i="1" s="1"/>
  <c r="M321" i="1" s="1"/>
  <c r="N321" i="1" s="1"/>
  <c r="P321" i="1" s="1"/>
  <c r="B321" i="1" s="1"/>
  <c r="U327" i="1"/>
  <c r="I331" i="1"/>
  <c r="A329" i="1"/>
  <c r="D329" i="1" s="1"/>
  <c r="C322" i="1"/>
  <c r="J329" i="1" l="1"/>
  <c r="E329" i="1"/>
  <c r="O329" i="1"/>
  <c r="R329" i="1" s="1"/>
  <c r="F329" i="1"/>
  <c r="S329" i="1"/>
  <c r="T329" i="1"/>
  <c r="G324" i="1"/>
  <c r="H323" i="1"/>
  <c r="K322" i="1"/>
  <c r="L322" i="1" s="1"/>
  <c r="M322" i="1" s="1"/>
  <c r="N322" i="1" s="1"/>
  <c r="P322" i="1" s="1"/>
  <c r="B322" i="1" s="1"/>
  <c r="I332" i="1"/>
  <c r="C323" i="1"/>
  <c r="A330" i="1"/>
  <c r="D330" i="1" s="1"/>
  <c r="U328" i="1"/>
  <c r="E330" i="1" l="1"/>
  <c r="O330" i="1"/>
  <c r="R330" i="1" s="1"/>
  <c r="J330" i="1"/>
  <c r="F330" i="1"/>
  <c r="T330" i="1"/>
  <c r="S330" i="1"/>
  <c r="G325" i="1"/>
  <c r="H324" i="1"/>
  <c r="K323" i="1"/>
  <c r="L323" i="1" s="1"/>
  <c r="M323" i="1" s="1"/>
  <c r="N323" i="1" s="1"/>
  <c r="P323" i="1" s="1"/>
  <c r="B323" i="1" s="1"/>
  <c r="U329" i="1"/>
  <c r="A331" i="1"/>
  <c r="D331" i="1" s="1"/>
  <c r="C324" i="1"/>
  <c r="I333" i="1"/>
  <c r="F331" i="1" l="1"/>
  <c r="J331" i="1"/>
  <c r="E331" i="1"/>
  <c r="O331" i="1"/>
  <c r="R331" i="1" s="1"/>
  <c r="S331" i="1"/>
  <c r="T331" i="1"/>
  <c r="G326" i="1"/>
  <c r="H325" i="1"/>
  <c r="K324" i="1"/>
  <c r="L324" i="1" s="1"/>
  <c r="M324" i="1" s="1"/>
  <c r="N324" i="1" s="1"/>
  <c r="P324" i="1" s="1"/>
  <c r="B324" i="1" s="1"/>
  <c r="I334" i="1"/>
  <c r="C325" i="1"/>
  <c r="A332" i="1"/>
  <c r="D332" i="1" s="1"/>
  <c r="U330" i="1"/>
  <c r="E332" i="1" l="1"/>
  <c r="O332" i="1"/>
  <c r="R332" i="1" s="1"/>
  <c r="J332" i="1"/>
  <c r="F332" i="1"/>
  <c r="T332" i="1"/>
  <c r="S332" i="1"/>
  <c r="G327" i="1"/>
  <c r="H326" i="1"/>
  <c r="K325" i="1"/>
  <c r="L325" i="1" s="1"/>
  <c r="M325" i="1" s="1"/>
  <c r="N325" i="1" s="1"/>
  <c r="P325" i="1" s="1"/>
  <c r="B325" i="1" s="1"/>
  <c r="A333" i="1"/>
  <c r="D333" i="1" s="1"/>
  <c r="I335" i="1"/>
  <c r="U331" i="1"/>
  <c r="C326" i="1"/>
  <c r="J333" i="1" l="1"/>
  <c r="E333" i="1"/>
  <c r="O333" i="1"/>
  <c r="R333" i="1" s="1"/>
  <c r="F333" i="1"/>
  <c r="S333" i="1"/>
  <c r="T333" i="1"/>
  <c r="G328" i="1"/>
  <c r="H327" i="1"/>
  <c r="K326" i="1"/>
  <c r="L326" i="1" s="1"/>
  <c r="M326" i="1" s="1"/>
  <c r="N326" i="1" s="1"/>
  <c r="P326" i="1" s="1"/>
  <c r="B326" i="1" s="1"/>
  <c r="C327" i="1"/>
  <c r="I336" i="1"/>
  <c r="A334" i="1"/>
  <c r="D334" i="1" s="1"/>
  <c r="U332" i="1"/>
  <c r="E334" i="1" l="1"/>
  <c r="O334" i="1"/>
  <c r="J334" i="1"/>
  <c r="F334" i="1"/>
  <c r="T334" i="1"/>
  <c r="S334" i="1"/>
  <c r="G329" i="1"/>
  <c r="H328" i="1"/>
  <c r="K327" i="1"/>
  <c r="L327" i="1" s="1"/>
  <c r="M327" i="1" s="1"/>
  <c r="N327" i="1" s="1"/>
  <c r="P327" i="1" s="1"/>
  <c r="B327" i="1" s="1"/>
  <c r="U333" i="1"/>
  <c r="I337" i="1"/>
  <c r="C328" i="1"/>
  <c r="A335" i="1"/>
  <c r="D335" i="1" s="1"/>
  <c r="E335" i="1" l="1"/>
  <c r="O335" i="1"/>
  <c r="R335" i="1" s="1"/>
  <c r="R334" i="1"/>
  <c r="J335" i="1"/>
  <c r="F335" i="1"/>
  <c r="S335" i="1"/>
  <c r="T335" i="1"/>
  <c r="G330" i="1"/>
  <c r="H329" i="1"/>
  <c r="K328" i="1"/>
  <c r="L328" i="1" s="1"/>
  <c r="M328" i="1" s="1"/>
  <c r="N328" i="1" s="1"/>
  <c r="P328" i="1" s="1"/>
  <c r="B328" i="1" s="1"/>
  <c r="I338" i="1"/>
  <c r="A336" i="1"/>
  <c r="D336" i="1" s="1"/>
  <c r="C329" i="1"/>
  <c r="J336" i="1" l="1"/>
  <c r="E336" i="1"/>
  <c r="O336" i="1"/>
  <c r="R336" i="1" s="1"/>
  <c r="F336" i="1"/>
  <c r="T336" i="1"/>
  <c r="S336" i="1"/>
  <c r="G331" i="1"/>
  <c r="H330" i="1"/>
  <c r="K329" i="1"/>
  <c r="L329" i="1" s="1"/>
  <c r="M329" i="1" s="1"/>
  <c r="N329" i="1" s="1"/>
  <c r="P329" i="1" s="1"/>
  <c r="B329" i="1" s="1"/>
  <c r="C330" i="1"/>
  <c r="A337" i="1"/>
  <c r="D337" i="1" s="1"/>
  <c r="I339" i="1"/>
  <c r="E337" i="1" l="1"/>
  <c r="O337" i="1"/>
  <c r="R337" i="1" s="1"/>
  <c r="J337" i="1"/>
  <c r="F337" i="1"/>
  <c r="S337" i="1"/>
  <c r="T337" i="1"/>
  <c r="G332" i="1"/>
  <c r="H331" i="1"/>
  <c r="K330" i="1"/>
  <c r="L330" i="1" s="1"/>
  <c r="M330" i="1" s="1"/>
  <c r="N330" i="1" s="1"/>
  <c r="P330" i="1" s="1"/>
  <c r="B330" i="1" s="1"/>
  <c r="U336" i="1"/>
  <c r="I340" i="1"/>
  <c r="A338" i="1"/>
  <c r="D338" i="1" s="1"/>
  <c r="C331" i="1"/>
  <c r="J338" i="1" l="1"/>
  <c r="E338" i="1"/>
  <c r="O338" i="1"/>
  <c r="R338" i="1" s="1"/>
  <c r="F338" i="1"/>
  <c r="T338" i="1"/>
  <c r="S338" i="1"/>
  <c r="G333" i="1"/>
  <c r="H332" i="1"/>
  <c r="K331" i="1"/>
  <c r="L331" i="1" s="1"/>
  <c r="M331" i="1" s="1"/>
  <c r="N331" i="1" s="1"/>
  <c r="P331" i="1" s="1"/>
  <c r="B331" i="1" s="1"/>
  <c r="C332" i="1"/>
  <c r="I341" i="1"/>
  <c r="A339" i="1"/>
  <c r="D339" i="1" s="1"/>
  <c r="E339" i="1" l="1"/>
  <c r="O339" i="1"/>
  <c r="R339" i="1" s="1"/>
  <c r="J339" i="1"/>
  <c r="F339" i="1"/>
  <c r="S339" i="1"/>
  <c r="T339" i="1"/>
  <c r="G334" i="1"/>
  <c r="H333" i="1"/>
  <c r="K332" i="1"/>
  <c r="L332" i="1" s="1"/>
  <c r="M332" i="1" s="1"/>
  <c r="N332" i="1" s="1"/>
  <c r="P332" i="1" s="1"/>
  <c r="B332" i="1" s="1"/>
  <c r="A340" i="1"/>
  <c r="D340" i="1" s="1"/>
  <c r="U338" i="1"/>
  <c r="C333" i="1"/>
  <c r="I342" i="1"/>
  <c r="J340" i="1" l="1"/>
  <c r="E340" i="1"/>
  <c r="O340" i="1"/>
  <c r="R340" i="1" s="1"/>
  <c r="F340" i="1"/>
  <c r="T340" i="1"/>
  <c r="S340" i="1"/>
  <c r="G335" i="1"/>
  <c r="H334" i="1"/>
  <c r="K333" i="1"/>
  <c r="L333" i="1" s="1"/>
  <c r="M333" i="1" s="1"/>
  <c r="N333" i="1" s="1"/>
  <c r="P333" i="1" s="1"/>
  <c r="B333" i="1" s="1"/>
  <c r="I343" i="1"/>
  <c r="C334" i="1"/>
  <c r="A341" i="1"/>
  <c r="D341" i="1" s="1"/>
  <c r="U339" i="1"/>
  <c r="F341" i="1" l="1"/>
  <c r="E341" i="1"/>
  <c r="O341" i="1"/>
  <c r="R341" i="1" s="1"/>
  <c r="J341" i="1"/>
  <c r="S341" i="1"/>
  <c r="T341" i="1"/>
  <c r="G336" i="1"/>
  <c r="H335" i="1"/>
  <c r="K334" i="1"/>
  <c r="L334" i="1" s="1"/>
  <c r="M334" i="1" s="1"/>
  <c r="N334" i="1" s="1"/>
  <c r="P334" i="1" s="1"/>
  <c r="C335" i="1"/>
  <c r="U340" i="1"/>
  <c r="I344" i="1"/>
  <c r="A342" i="1"/>
  <c r="D342" i="1" s="1"/>
  <c r="J342" i="1" l="1"/>
  <c r="E342" i="1"/>
  <c r="O342" i="1"/>
  <c r="R342" i="1" s="1"/>
  <c r="F342" i="1"/>
  <c r="U334" i="1"/>
  <c r="B334" i="1"/>
  <c r="T342" i="1"/>
  <c r="S342" i="1"/>
  <c r="G337" i="1"/>
  <c r="H336" i="1"/>
  <c r="K335" i="1"/>
  <c r="L335" i="1" s="1"/>
  <c r="M335" i="1" s="1"/>
  <c r="N335" i="1" s="1"/>
  <c r="P335" i="1" s="1"/>
  <c r="A343" i="1"/>
  <c r="D343" i="1" s="1"/>
  <c r="U341" i="1"/>
  <c r="I345" i="1"/>
  <c r="C336" i="1"/>
  <c r="J343" i="1" l="1"/>
  <c r="E343" i="1"/>
  <c r="O343" i="1"/>
  <c r="R343" i="1" s="1"/>
  <c r="F343" i="1"/>
  <c r="U335" i="1"/>
  <c r="B335" i="1"/>
  <c r="S343" i="1"/>
  <c r="T343" i="1"/>
  <c r="G338" i="1"/>
  <c r="H337" i="1"/>
  <c r="K336" i="1"/>
  <c r="L336" i="1" s="1"/>
  <c r="M336" i="1" s="1"/>
  <c r="N336" i="1" s="1"/>
  <c r="P336" i="1" s="1"/>
  <c r="B336" i="1" s="1"/>
  <c r="U342" i="1"/>
  <c r="C337" i="1"/>
  <c r="I346" i="1"/>
  <c r="A344" i="1"/>
  <c r="D344" i="1" s="1"/>
  <c r="E344" i="1" l="1"/>
  <c r="O344" i="1"/>
  <c r="R344" i="1" s="1"/>
  <c r="J344" i="1"/>
  <c r="F344" i="1"/>
  <c r="T344" i="1"/>
  <c r="S344" i="1"/>
  <c r="G339" i="1"/>
  <c r="H338" i="1"/>
  <c r="K337" i="1"/>
  <c r="L337" i="1" s="1"/>
  <c r="M337" i="1" s="1"/>
  <c r="N337" i="1" s="1"/>
  <c r="P337" i="1" s="1"/>
  <c r="U343" i="1"/>
  <c r="C338" i="1"/>
  <c r="A345" i="1"/>
  <c r="D345" i="1" s="1"/>
  <c r="I347" i="1"/>
  <c r="E345" i="1" l="1"/>
  <c r="O345" i="1"/>
  <c r="R345" i="1" s="1"/>
  <c r="J345" i="1"/>
  <c r="F345" i="1"/>
  <c r="U337" i="1"/>
  <c r="B337" i="1"/>
  <c r="S345" i="1"/>
  <c r="T345" i="1"/>
  <c r="G340" i="1"/>
  <c r="H339" i="1"/>
  <c r="K338" i="1"/>
  <c r="L338" i="1" s="1"/>
  <c r="M338" i="1" s="1"/>
  <c r="N338" i="1" s="1"/>
  <c r="P338" i="1" s="1"/>
  <c r="B338" i="1" s="1"/>
  <c r="I348" i="1"/>
  <c r="A346" i="1"/>
  <c r="D346" i="1" s="1"/>
  <c r="C339" i="1"/>
  <c r="U344" i="1"/>
  <c r="J346" i="1" l="1"/>
  <c r="E346" i="1"/>
  <c r="O346" i="1"/>
  <c r="R346" i="1" s="1"/>
  <c r="F346" i="1"/>
  <c r="T346" i="1"/>
  <c r="S346" i="1"/>
  <c r="G341" i="1"/>
  <c r="H340" i="1"/>
  <c r="K339" i="1"/>
  <c r="L339" i="1" s="1"/>
  <c r="M339" i="1" s="1"/>
  <c r="N339" i="1" s="1"/>
  <c r="P339" i="1" s="1"/>
  <c r="B339" i="1" s="1"/>
  <c r="C340" i="1"/>
  <c r="A347" i="1"/>
  <c r="D347" i="1" s="1"/>
  <c r="U345" i="1"/>
  <c r="I349" i="1"/>
  <c r="E347" i="1" l="1"/>
  <c r="O347" i="1"/>
  <c r="R347" i="1" s="1"/>
  <c r="J347" i="1"/>
  <c r="F347" i="1"/>
  <c r="S347" i="1"/>
  <c r="T347" i="1"/>
  <c r="G342" i="1"/>
  <c r="H341" i="1"/>
  <c r="K340" i="1"/>
  <c r="L340" i="1" s="1"/>
  <c r="M340" i="1" s="1"/>
  <c r="N340" i="1" s="1"/>
  <c r="P340" i="1" s="1"/>
  <c r="B340" i="1" s="1"/>
  <c r="I350" i="1"/>
  <c r="U346" i="1"/>
  <c r="C341" i="1"/>
  <c r="A348" i="1"/>
  <c r="D348" i="1" s="1"/>
  <c r="J348" i="1" l="1"/>
  <c r="E348" i="1"/>
  <c r="O348" i="1"/>
  <c r="R348" i="1" s="1"/>
  <c r="F348" i="1"/>
  <c r="T348" i="1"/>
  <c r="S348" i="1"/>
  <c r="G343" i="1"/>
  <c r="H342" i="1"/>
  <c r="K341" i="1"/>
  <c r="L341" i="1" s="1"/>
  <c r="M341" i="1" s="1"/>
  <c r="N341" i="1" s="1"/>
  <c r="P341" i="1" s="1"/>
  <c r="B341" i="1" s="1"/>
  <c r="A349" i="1"/>
  <c r="D349" i="1" s="1"/>
  <c r="C342" i="1"/>
  <c r="I351" i="1"/>
  <c r="U347" i="1"/>
  <c r="E349" i="1" l="1"/>
  <c r="O349" i="1"/>
  <c r="R349" i="1" s="1"/>
  <c r="J349" i="1"/>
  <c r="F349" i="1"/>
  <c r="S349" i="1"/>
  <c r="T349" i="1"/>
  <c r="G344" i="1"/>
  <c r="H343" i="1"/>
  <c r="K342" i="1"/>
  <c r="L342" i="1" s="1"/>
  <c r="M342" i="1" s="1"/>
  <c r="N342" i="1" s="1"/>
  <c r="P342" i="1" s="1"/>
  <c r="B342" i="1" s="1"/>
  <c r="C343" i="1"/>
  <c r="I352" i="1"/>
  <c r="A350" i="1"/>
  <c r="D350" i="1" s="1"/>
  <c r="J350" i="1" l="1"/>
  <c r="E350" i="1"/>
  <c r="O350" i="1"/>
  <c r="R350" i="1" s="1"/>
  <c r="F350" i="1"/>
  <c r="T350" i="1"/>
  <c r="S350" i="1"/>
  <c r="G345" i="1"/>
  <c r="H344" i="1"/>
  <c r="K343" i="1"/>
  <c r="L343" i="1" s="1"/>
  <c r="M343" i="1" s="1"/>
  <c r="N343" i="1" s="1"/>
  <c r="P343" i="1" s="1"/>
  <c r="B343" i="1" s="1"/>
  <c r="U349" i="1"/>
  <c r="A351" i="1"/>
  <c r="D351" i="1" s="1"/>
  <c r="I353" i="1"/>
  <c r="C344" i="1"/>
  <c r="J351" i="1" l="1"/>
  <c r="E351" i="1"/>
  <c r="O351" i="1"/>
  <c r="R351" i="1" s="1"/>
  <c r="F351" i="1"/>
  <c r="S351" i="1"/>
  <c r="T351" i="1"/>
  <c r="G346" i="1"/>
  <c r="H345" i="1"/>
  <c r="K344" i="1"/>
  <c r="L344" i="1" s="1"/>
  <c r="M344" i="1" s="1"/>
  <c r="N344" i="1" s="1"/>
  <c r="P344" i="1" s="1"/>
  <c r="B344" i="1" s="1"/>
  <c r="U350" i="1"/>
  <c r="C345" i="1"/>
  <c r="A352" i="1"/>
  <c r="D352" i="1" s="1"/>
  <c r="I354" i="1"/>
  <c r="J352" i="1" l="1"/>
  <c r="E352" i="1"/>
  <c r="O352" i="1"/>
  <c r="R352" i="1" s="1"/>
  <c r="F352" i="1"/>
  <c r="T352" i="1"/>
  <c r="S352" i="1"/>
  <c r="G347" i="1"/>
  <c r="H346" i="1"/>
  <c r="K345" i="1"/>
  <c r="L345" i="1" s="1"/>
  <c r="M345" i="1" s="1"/>
  <c r="N345" i="1" s="1"/>
  <c r="P345" i="1" s="1"/>
  <c r="B345" i="1" s="1"/>
  <c r="C346" i="1"/>
  <c r="I355" i="1"/>
  <c r="A353" i="1"/>
  <c r="D353" i="1" s="1"/>
  <c r="U351" i="1"/>
  <c r="J353" i="1" l="1"/>
  <c r="E353" i="1"/>
  <c r="O353" i="1"/>
  <c r="R353" i="1" s="1"/>
  <c r="F353" i="1"/>
  <c r="S353" i="1"/>
  <c r="T353" i="1"/>
  <c r="G348" i="1"/>
  <c r="H347" i="1"/>
  <c r="K346" i="1"/>
  <c r="L346" i="1" s="1"/>
  <c r="M346" i="1" s="1"/>
  <c r="N346" i="1" s="1"/>
  <c r="P346" i="1" s="1"/>
  <c r="B346" i="1" s="1"/>
  <c r="U352" i="1"/>
  <c r="A354" i="1"/>
  <c r="D354" i="1" s="1"/>
  <c r="I356" i="1"/>
  <c r="C347" i="1"/>
  <c r="E354" i="1" l="1"/>
  <c r="F355" i="1" s="1"/>
  <c r="O354" i="1"/>
  <c r="R354" i="1" s="1"/>
  <c r="J354" i="1"/>
  <c r="F354" i="1"/>
  <c r="T354" i="1"/>
  <c r="S354" i="1"/>
  <c r="G349" i="1"/>
  <c r="H348" i="1"/>
  <c r="K347" i="1"/>
  <c r="L347" i="1" s="1"/>
  <c r="M347" i="1" s="1"/>
  <c r="N347" i="1" s="1"/>
  <c r="P347" i="1" s="1"/>
  <c r="B347" i="1" s="1"/>
  <c r="C348" i="1"/>
  <c r="I357" i="1"/>
  <c r="U353" i="1"/>
  <c r="A355" i="1"/>
  <c r="D355" i="1" s="1"/>
  <c r="J355" i="1" l="1"/>
  <c r="E355" i="1"/>
  <c r="O355" i="1"/>
  <c r="R355" i="1" s="1"/>
  <c r="S355" i="1"/>
  <c r="T355" i="1"/>
  <c r="G350" i="1"/>
  <c r="H349" i="1"/>
  <c r="K348" i="1"/>
  <c r="L348" i="1" s="1"/>
  <c r="M348" i="1" s="1"/>
  <c r="N348" i="1" s="1"/>
  <c r="P348" i="1" s="1"/>
  <c r="A356" i="1"/>
  <c r="D356" i="1" s="1"/>
  <c r="I358" i="1"/>
  <c r="C349" i="1"/>
  <c r="U354" i="1"/>
  <c r="J356" i="1" l="1"/>
  <c r="E356" i="1"/>
  <c r="O356" i="1"/>
  <c r="R356" i="1" s="1"/>
  <c r="F356" i="1"/>
  <c r="U348" i="1"/>
  <c r="B348" i="1"/>
  <c r="T356" i="1"/>
  <c r="S356" i="1"/>
  <c r="G351" i="1"/>
  <c r="H350" i="1"/>
  <c r="K349" i="1"/>
  <c r="L349" i="1" s="1"/>
  <c r="M349" i="1" s="1"/>
  <c r="N349" i="1" s="1"/>
  <c r="P349" i="1" s="1"/>
  <c r="B349" i="1" s="1"/>
  <c r="I359" i="1"/>
  <c r="U355" i="1"/>
  <c r="C350" i="1"/>
  <c r="A357" i="1"/>
  <c r="D357" i="1" s="1"/>
  <c r="E357" i="1" l="1"/>
  <c r="O357" i="1"/>
  <c r="R357" i="1" s="1"/>
  <c r="J357" i="1"/>
  <c r="F357" i="1"/>
  <c r="S357" i="1"/>
  <c r="T357" i="1"/>
  <c r="G352" i="1"/>
  <c r="H351" i="1"/>
  <c r="K350" i="1"/>
  <c r="L350" i="1" s="1"/>
  <c r="M350" i="1" s="1"/>
  <c r="N350" i="1" s="1"/>
  <c r="P350" i="1" s="1"/>
  <c r="B350" i="1" s="1"/>
  <c r="A358" i="1"/>
  <c r="D358" i="1" s="1"/>
  <c r="I360" i="1"/>
  <c r="U356" i="1"/>
  <c r="C351" i="1"/>
  <c r="J358" i="1" l="1"/>
  <c r="E358" i="1"/>
  <c r="O358" i="1"/>
  <c r="R358" i="1" s="1"/>
  <c r="F358" i="1"/>
  <c r="T358" i="1"/>
  <c r="S358" i="1"/>
  <c r="G353" i="1"/>
  <c r="H352" i="1"/>
  <c r="K351" i="1"/>
  <c r="L351" i="1" s="1"/>
  <c r="M351" i="1" s="1"/>
  <c r="N351" i="1" s="1"/>
  <c r="P351" i="1" s="1"/>
  <c r="B351" i="1" s="1"/>
  <c r="A359" i="1"/>
  <c r="D359" i="1" s="1"/>
  <c r="C352" i="1"/>
  <c r="U357" i="1"/>
  <c r="I361" i="1"/>
  <c r="E359" i="1" l="1"/>
  <c r="F360" i="1" s="1"/>
  <c r="O359" i="1"/>
  <c r="R359" i="1" s="1"/>
  <c r="J359" i="1"/>
  <c r="F359" i="1"/>
  <c r="S359" i="1"/>
  <c r="T359" i="1"/>
  <c r="G354" i="1"/>
  <c r="H353" i="1"/>
  <c r="K352" i="1"/>
  <c r="L352" i="1" s="1"/>
  <c r="M352" i="1" s="1"/>
  <c r="N352" i="1" s="1"/>
  <c r="P352" i="1" s="1"/>
  <c r="B352" i="1" s="1"/>
  <c r="C353" i="1"/>
  <c r="I362" i="1"/>
  <c r="U358" i="1"/>
  <c r="A360" i="1"/>
  <c r="D360" i="1" s="1"/>
  <c r="J360" i="1" l="1"/>
  <c r="E360" i="1"/>
  <c r="O360" i="1"/>
  <c r="R360" i="1" s="1"/>
  <c r="T360" i="1"/>
  <c r="S360" i="1"/>
  <c r="G355" i="1"/>
  <c r="H354" i="1"/>
  <c r="K353" i="1"/>
  <c r="L353" i="1" s="1"/>
  <c r="M353" i="1" s="1"/>
  <c r="N353" i="1" s="1"/>
  <c r="P353" i="1" s="1"/>
  <c r="B353" i="1" s="1"/>
  <c r="I363" i="1"/>
  <c r="A361" i="1"/>
  <c r="D361" i="1" s="1"/>
  <c r="U359" i="1"/>
  <c r="C354" i="1"/>
  <c r="J361" i="1" l="1"/>
  <c r="E361" i="1"/>
  <c r="O361" i="1"/>
  <c r="R361" i="1" s="1"/>
  <c r="F361" i="1"/>
  <c r="S361" i="1"/>
  <c r="T361" i="1"/>
  <c r="G356" i="1"/>
  <c r="H355" i="1"/>
  <c r="K354" i="1"/>
  <c r="L354" i="1" s="1"/>
  <c r="M354" i="1" s="1"/>
  <c r="N354" i="1" s="1"/>
  <c r="P354" i="1" s="1"/>
  <c r="B354" i="1" s="1"/>
  <c r="U360" i="1"/>
  <c r="I364" i="1"/>
  <c r="A362" i="1"/>
  <c r="D362" i="1" s="1"/>
  <c r="C355" i="1"/>
  <c r="E362" i="1" l="1"/>
  <c r="F363" i="1" s="1"/>
  <c r="O362" i="1"/>
  <c r="R362" i="1" s="1"/>
  <c r="J362" i="1"/>
  <c r="F362" i="1"/>
  <c r="T362" i="1"/>
  <c r="S362" i="1"/>
  <c r="G357" i="1"/>
  <c r="H356" i="1"/>
  <c r="K355" i="1"/>
  <c r="L355" i="1" s="1"/>
  <c r="M355" i="1" s="1"/>
  <c r="N355" i="1" s="1"/>
  <c r="P355" i="1" s="1"/>
  <c r="B355" i="1" s="1"/>
  <c r="C356" i="1"/>
  <c r="U361" i="1"/>
  <c r="I365" i="1"/>
  <c r="A363" i="1"/>
  <c r="D363" i="1" s="1"/>
  <c r="E363" i="1" l="1"/>
  <c r="O363" i="1"/>
  <c r="R363" i="1" s="1"/>
  <c r="J363" i="1"/>
  <c r="S363" i="1"/>
  <c r="T363" i="1"/>
  <c r="G358" i="1"/>
  <c r="H357" i="1"/>
  <c r="K356" i="1"/>
  <c r="L356" i="1" s="1"/>
  <c r="M356" i="1" s="1"/>
  <c r="N356" i="1" s="1"/>
  <c r="P356" i="1" s="1"/>
  <c r="B356" i="1" s="1"/>
  <c r="I366" i="1"/>
  <c r="A364" i="1"/>
  <c r="D364" i="1" s="1"/>
  <c r="U362" i="1"/>
  <c r="C357" i="1"/>
  <c r="J364" i="1" l="1"/>
  <c r="E364" i="1"/>
  <c r="O364" i="1"/>
  <c r="R364" i="1" s="1"/>
  <c r="F364" i="1"/>
  <c r="T364" i="1"/>
  <c r="S364" i="1"/>
  <c r="G359" i="1"/>
  <c r="H358" i="1"/>
  <c r="K357" i="1"/>
  <c r="L357" i="1" s="1"/>
  <c r="M357" i="1" s="1"/>
  <c r="N357" i="1" s="1"/>
  <c r="P357" i="1" s="1"/>
  <c r="B357" i="1" s="1"/>
  <c r="U363" i="1"/>
  <c r="C358" i="1"/>
  <c r="A365" i="1"/>
  <c r="D365" i="1" s="1"/>
  <c r="I367" i="1"/>
  <c r="E365" i="1" l="1"/>
  <c r="O365" i="1"/>
  <c r="J365" i="1"/>
  <c r="F365" i="1"/>
  <c r="S365" i="1"/>
  <c r="T365" i="1"/>
  <c r="G360" i="1"/>
  <c r="H359" i="1"/>
  <c r="K358" i="1"/>
  <c r="L358" i="1" s="1"/>
  <c r="M358" i="1" s="1"/>
  <c r="N358" i="1" s="1"/>
  <c r="P358" i="1" s="1"/>
  <c r="B358" i="1" s="1"/>
  <c r="A366" i="1"/>
  <c r="D366" i="1" s="1"/>
  <c r="I368" i="1"/>
  <c r="U364" i="1"/>
  <c r="C359" i="1"/>
  <c r="E366" i="1" l="1"/>
  <c r="O366" i="1"/>
  <c r="R366" i="1" s="1"/>
  <c r="R365" i="1"/>
  <c r="J366" i="1"/>
  <c r="F366" i="1"/>
  <c r="T366" i="1"/>
  <c r="S366" i="1"/>
  <c r="G361" i="1"/>
  <c r="H360" i="1"/>
  <c r="K359" i="1"/>
  <c r="L359" i="1" s="1"/>
  <c r="M359" i="1" s="1"/>
  <c r="N359" i="1" s="1"/>
  <c r="P359" i="1" s="1"/>
  <c r="B359" i="1" s="1"/>
  <c r="I369" i="1"/>
  <c r="C360" i="1"/>
  <c r="A367" i="1"/>
  <c r="D367" i="1" s="1"/>
  <c r="J367" i="1" l="1"/>
  <c r="E367" i="1"/>
  <c r="O367" i="1"/>
  <c r="R367" i="1" s="1"/>
  <c r="F367" i="1"/>
  <c r="S367" i="1"/>
  <c r="T367" i="1"/>
  <c r="G362" i="1"/>
  <c r="H361" i="1"/>
  <c r="K360" i="1"/>
  <c r="L360" i="1" s="1"/>
  <c r="M360" i="1" s="1"/>
  <c r="N360" i="1" s="1"/>
  <c r="P360" i="1" s="1"/>
  <c r="B360" i="1" s="1"/>
  <c r="I370" i="1"/>
  <c r="A368" i="1"/>
  <c r="D368" i="1" s="1"/>
  <c r="C361" i="1"/>
  <c r="E368" i="1" l="1"/>
  <c r="O368" i="1"/>
  <c r="R368" i="1" s="1"/>
  <c r="J368" i="1"/>
  <c r="F368" i="1"/>
  <c r="T368" i="1"/>
  <c r="S368" i="1"/>
  <c r="G363" i="1"/>
  <c r="H362" i="1"/>
  <c r="K361" i="1"/>
  <c r="L361" i="1" s="1"/>
  <c r="M361" i="1" s="1"/>
  <c r="N361" i="1" s="1"/>
  <c r="P361" i="1" s="1"/>
  <c r="B361" i="1" s="1"/>
  <c r="A369" i="1"/>
  <c r="D369" i="1" s="1"/>
  <c r="C362" i="1"/>
  <c r="I371" i="1"/>
  <c r="U367" i="1"/>
  <c r="J369" i="1" l="1"/>
  <c r="E369" i="1"/>
  <c r="O369" i="1"/>
  <c r="R369" i="1" s="1"/>
  <c r="F369" i="1"/>
  <c r="S369" i="1"/>
  <c r="T369" i="1"/>
  <c r="G364" i="1"/>
  <c r="H363" i="1"/>
  <c r="K362" i="1"/>
  <c r="L362" i="1" s="1"/>
  <c r="M362" i="1" s="1"/>
  <c r="N362" i="1" s="1"/>
  <c r="P362" i="1" s="1"/>
  <c r="B362" i="1" s="1"/>
  <c r="I372" i="1"/>
  <c r="C363" i="1"/>
  <c r="A370" i="1"/>
  <c r="D370" i="1" s="1"/>
  <c r="J370" i="1" l="1"/>
  <c r="E370" i="1"/>
  <c r="O370" i="1"/>
  <c r="R370" i="1" s="1"/>
  <c r="F370" i="1"/>
  <c r="S370" i="1"/>
  <c r="T370" i="1"/>
  <c r="G365" i="1"/>
  <c r="H364" i="1"/>
  <c r="K363" i="1"/>
  <c r="L363" i="1" s="1"/>
  <c r="M363" i="1" s="1"/>
  <c r="N363" i="1" s="1"/>
  <c r="P363" i="1" s="1"/>
  <c r="B363" i="1" s="1"/>
  <c r="A371" i="1"/>
  <c r="D371" i="1" s="1"/>
  <c r="C364" i="1"/>
  <c r="I373" i="1"/>
  <c r="J371" i="1" l="1"/>
  <c r="E371" i="1"/>
  <c r="O371" i="1"/>
  <c r="R371" i="1" s="1"/>
  <c r="F371" i="1"/>
  <c r="S371" i="1"/>
  <c r="T371" i="1"/>
  <c r="G366" i="1"/>
  <c r="H365" i="1"/>
  <c r="K364" i="1"/>
  <c r="L364" i="1" s="1"/>
  <c r="M364" i="1" s="1"/>
  <c r="N364" i="1" s="1"/>
  <c r="P364" i="1" s="1"/>
  <c r="B364" i="1" s="1"/>
  <c r="I374" i="1"/>
  <c r="U370" i="1"/>
  <c r="C365" i="1"/>
  <c r="A372" i="1"/>
  <c r="D372" i="1" s="1"/>
  <c r="E372" i="1" l="1"/>
  <c r="O372" i="1"/>
  <c r="R372" i="1" s="1"/>
  <c r="J372" i="1"/>
  <c r="F372" i="1"/>
  <c r="T372" i="1"/>
  <c r="S372" i="1"/>
  <c r="G367" i="1"/>
  <c r="H366" i="1"/>
  <c r="K365" i="1"/>
  <c r="L365" i="1" s="1"/>
  <c r="M365" i="1" s="1"/>
  <c r="N365" i="1" s="1"/>
  <c r="P365" i="1" s="1"/>
  <c r="U371" i="1"/>
  <c r="I375" i="1"/>
  <c r="A373" i="1"/>
  <c r="D373" i="1" s="1"/>
  <c r="C366" i="1"/>
  <c r="E373" i="1" l="1"/>
  <c r="F374" i="1" s="1"/>
  <c r="O373" i="1"/>
  <c r="R373" i="1" s="1"/>
  <c r="J373" i="1"/>
  <c r="F373" i="1"/>
  <c r="U365" i="1"/>
  <c r="B365" i="1"/>
  <c r="S373" i="1"/>
  <c r="T373" i="1"/>
  <c r="G368" i="1"/>
  <c r="H367" i="1"/>
  <c r="K366" i="1"/>
  <c r="L366" i="1" s="1"/>
  <c r="M366" i="1" s="1"/>
  <c r="N366" i="1" s="1"/>
  <c r="P366" i="1" s="1"/>
  <c r="C367" i="1"/>
  <c r="A374" i="1"/>
  <c r="D374" i="1" s="1"/>
  <c r="I376" i="1"/>
  <c r="U372" i="1"/>
  <c r="J374" i="1" l="1"/>
  <c r="E374" i="1"/>
  <c r="O374" i="1"/>
  <c r="R374" i="1" s="1"/>
  <c r="U366" i="1"/>
  <c r="B366" i="1"/>
  <c r="T374" i="1"/>
  <c r="S374" i="1"/>
  <c r="G369" i="1"/>
  <c r="H368" i="1"/>
  <c r="K367" i="1"/>
  <c r="L367" i="1" s="1"/>
  <c r="M367" i="1" s="1"/>
  <c r="N367" i="1" s="1"/>
  <c r="P367" i="1" s="1"/>
  <c r="B367" i="1" s="1"/>
  <c r="A375" i="1"/>
  <c r="D375" i="1" s="1"/>
  <c r="I377" i="1"/>
  <c r="U373" i="1"/>
  <c r="C368" i="1"/>
  <c r="F375" i="1" l="1"/>
  <c r="E375" i="1"/>
  <c r="O375" i="1"/>
  <c r="R375" i="1" s="1"/>
  <c r="J375" i="1"/>
  <c r="S375" i="1"/>
  <c r="T375" i="1"/>
  <c r="G370" i="1"/>
  <c r="H369" i="1"/>
  <c r="K368" i="1"/>
  <c r="L368" i="1" s="1"/>
  <c r="M368" i="1" s="1"/>
  <c r="N368" i="1" s="1"/>
  <c r="P368" i="1" s="1"/>
  <c r="I378" i="1"/>
  <c r="U374" i="1"/>
  <c r="C369" i="1"/>
  <c r="A376" i="1"/>
  <c r="D376" i="1" s="1"/>
  <c r="J376" i="1" l="1"/>
  <c r="E376" i="1"/>
  <c r="O376" i="1"/>
  <c r="R376" i="1" s="1"/>
  <c r="F376" i="1"/>
  <c r="U368" i="1"/>
  <c r="B368" i="1"/>
  <c r="T376" i="1"/>
  <c r="S376" i="1"/>
  <c r="G371" i="1"/>
  <c r="H370" i="1"/>
  <c r="K369" i="1"/>
  <c r="L369" i="1" s="1"/>
  <c r="M369" i="1" s="1"/>
  <c r="N369" i="1" s="1"/>
  <c r="P369" i="1" s="1"/>
  <c r="B369" i="1" s="1"/>
  <c r="U375" i="1"/>
  <c r="I379" i="1"/>
  <c r="A377" i="1"/>
  <c r="D377" i="1" s="1"/>
  <c r="C370" i="1"/>
  <c r="E377" i="1" l="1"/>
  <c r="O377" i="1"/>
  <c r="R377" i="1" s="1"/>
  <c r="J377" i="1"/>
  <c r="F377" i="1"/>
  <c r="S377" i="1"/>
  <c r="T377" i="1"/>
  <c r="G372" i="1"/>
  <c r="H371" i="1"/>
  <c r="K370" i="1"/>
  <c r="L370" i="1" s="1"/>
  <c r="M370" i="1" s="1"/>
  <c r="N370" i="1" s="1"/>
  <c r="P370" i="1" s="1"/>
  <c r="B370" i="1" s="1"/>
  <c r="U369" i="1"/>
  <c r="C371" i="1"/>
  <c r="A378" i="1"/>
  <c r="D378" i="1" s="1"/>
  <c r="I380" i="1"/>
  <c r="F378" i="1" l="1"/>
  <c r="J378" i="1"/>
  <c r="E378" i="1"/>
  <c r="O378" i="1"/>
  <c r="R378" i="1" s="1"/>
  <c r="S378" i="1"/>
  <c r="T378" i="1"/>
  <c r="G373" i="1"/>
  <c r="H372" i="1"/>
  <c r="K371" i="1"/>
  <c r="L371" i="1" s="1"/>
  <c r="M371" i="1" s="1"/>
  <c r="N371" i="1" s="1"/>
  <c r="P371" i="1" s="1"/>
  <c r="B371" i="1" s="1"/>
  <c r="C372" i="1"/>
  <c r="A379" i="1"/>
  <c r="D379" i="1" s="1"/>
  <c r="U377" i="1"/>
  <c r="I381" i="1"/>
  <c r="J379" i="1" l="1"/>
  <c r="E379" i="1"/>
  <c r="O379" i="1"/>
  <c r="R379" i="1" s="1"/>
  <c r="F379" i="1"/>
  <c r="S379" i="1"/>
  <c r="T379" i="1"/>
  <c r="G374" i="1"/>
  <c r="H373" i="1"/>
  <c r="K372" i="1"/>
  <c r="L372" i="1" s="1"/>
  <c r="M372" i="1" s="1"/>
  <c r="N372" i="1" s="1"/>
  <c r="P372" i="1" s="1"/>
  <c r="B372" i="1" s="1"/>
  <c r="A5" i="1"/>
  <c r="I382" i="1"/>
  <c r="A380" i="1"/>
  <c r="D380" i="1" s="1"/>
  <c r="C373" i="1"/>
  <c r="E380" i="1" l="1"/>
  <c r="O380" i="1"/>
  <c r="R380" i="1" s="1"/>
  <c r="J380" i="1"/>
  <c r="F380" i="1"/>
  <c r="T380" i="1"/>
  <c r="S380" i="1"/>
  <c r="G375" i="1"/>
  <c r="H374" i="1"/>
  <c r="K373" i="1"/>
  <c r="L373" i="1" s="1"/>
  <c r="M373" i="1" s="1"/>
  <c r="N373" i="1" s="1"/>
  <c r="P373" i="1" s="1"/>
  <c r="B373" i="1" s="1"/>
  <c r="C374" i="1"/>
  <c r="A381" i="1"/>
  <c r="D381" i="1" s="1"/>
  <c r="I383" i="1"/>
  <c r="J381" i="1" l="1"/>
  <c r="E381" i="1"/>
  <c r="O381" i="1"/>
  <c r="R381" i="1" s="1"/>
  <c r="F381" i="1"/>
  <c r="S381" i="1"/>
  <c r="T381" i="1"/>
  <c r="G376" i="1"/>
  <c r="H375" i="1"/>
  <c r="K374" i="1"/>
  <c r="L374" i="1" s="1"/>
  <c r="M374" i="1" s="1"/>
  <c r="N374" i="1" s="1"/>
  <c r="P374" i="1" s="1"/>
  <c r="B374" i="1" s="1"/>
  <c r="U380" i="1"/>
  <c r="I384" i="1"/>
  <c r="C375" i="1"/>
  <c r="A382" i="1"/>
  <c r="D382" i="1" s="1"/>
  <c r="J382" i="1" l="1"/>
  <c r="E382" i="1"/>
  <c r="O382" i="1"/>
  <c r="R382" i="1" s="1"/>
  <c r="F382" i="1"/>
  <c r="T382" i="1"/>
  <c r="S382" i="1"/>
  <c r="G377" i="1"/>
  <c r="H376" i="1"/>
  <c r="K375" i="1"/>
  <c r="L375" i="1" s="1"/>
  <c r="M375" i="1" s="1"/>
  <c r="N375" i="1" s="1"/>
  <c r="P375" i="1" s="1"/>
  <c r="B375" i="1" s="1"/>
  <c r="C376" i="1"/>
  <c r="I385" i="1"/>
  <c r="A383" i="1"/>
  <c r="D383" i="1" s="1"/>
  <c r="U381" i="1"/>
  <c r="E383" i="1" l="1"/>
  <c r="O383" i="1"/>
  <c r="R383" i="1" s="1"/>
  <c r="J383" i="1"/>
  <c r="F383" i="1"/>
  <c r="S383" i="1"/>
  <c r="T383" i="1"/>
  <c r="G378" i="1"/>
  <c r="H377" i="1"/>
  <c r="K376" i="1"/>
  <c r="L376" i="1" s="1"/>
  <c r="M376" i="1" s="1"/>
  <c r="N376" i="1" s="1"/>
  <c r="P376" i="1" s="1"/>
  <c r="U382" i="1"/>
  <c r="C377" i="1"/>
  <c r="A384" i="1"/>
  <c r="D384" i="1" s="1"/>
  <c r="I386" i="1"/>
  <c r="E384" i="1" l="1"/>
  <c r="O384" i="1"/>
  <c r="R384" i="1" s="1"/>
  <c r="J384" i="1"/>
  <c r="F384" i="1"/>
  <c r="U376" i="1"/>
  <c r="B376" i="1"/>
  <c r="T384" i="1"/>
  <c r="S384" i="1"/>
  <c r="G379" i="1"/>
  <c r="H378" i="1"/>
  <c r="K377" i="1"/>
  <c r="L377" i="1" s="1"/>
  <c r="M377" i="1" s="1"/>
  <c r="N377" i="1" s="1"/>
  <c r="P377" i="1" s="1"/>
  <c r="B377" i="1" s="1"/>
  <c r="I387" i="1"/>
  <c r="U383" i="1"/>
  <c r="A385" i="1"/>
  <c r="D385" i="1" s="1"/>
  <c r="C378" i="1"/>
  <c r="J385" i="1" l="1"/>
  <c r="E385" i="1"/>
  <c r="O385" i="1"/>
  <c r="R385" i="1" s="1"/>
  <c r="F385" i="1"/>
  <c r="S385" i="1"/>
  <c r="T385" i="1"/>
  <c r="G380" i="1"/>
  <c r="H379" i="1"/>
  <c r="K378" i="1"/>
  <c r="L378" i="1" s="1"/>
  <c r="M378" i="1" s="1"/>
  <c r="N378" i="1" s="1"/>
  <c r="P378" i="1" s="1"/>
  <c r="U384" i="1"/>
  <c r="C379" i="1"/>
  <c r="A386" i="1"/>
  <c r="D386" i="1" s="1"/>
  <c r="I388" i="1"/>
  <c r="E386" i="1" l="1"/>
  <c r="O386" i="1"/>
  <c r="R386" i="1" s="1"/>
  <c r="J386" i="1"/>
  <c r="F386" i="1"/>
  <c r="U378" i="1"/>
  <c r="B378" i="1"/>
  <c r="T386" i="1"/>
  <c r="S386" i="1"/>
  <c r="G381" i="1"/>
  <c r="H380" i="1"/>
  <c r="K379" i="1"/>
  <c r="L379" i="1" s="1"/>
  <c r="M379" i="1" s="1"/>
  <c r="N379" i="1" s="1"/>
  <c r="P379" i="1" s="1"/>
  <c r="I389" i="1"/>
  <c r="A387" i="1"/>
  <c r="D387" i="1" s="1"/>
  <c r="U385" i="1"/>
  <c r="C380" i="1"/>
  <c r="J387" i="1" l="1"/>
  <c r="E387" i="1"/>
  <c r="O387" i="1"/>
  <c r="R387" i="1" s="1"/>
  <c r="F387" i="1"/>
  <c r="U379" i="1"/>
  <c r="B379" i="1"/>
  <c r="S387" i="1"/>
  <c r="T387" i="1"/>
  <c r="G382" i="1"/>
  <c r="H381" i="1"/>
  <c r="K380" i="1"/>
  <c r="L380" i="1" s="1"/>
  <c r="M380" i="1" s="1"/>
  <c r="N380" i="1" s="1"/>
  <c r="P380" i="1" s="1"/>
  <c r="B380" i="1" s="1"/>
  <c r="U386" i="1"/>
  <c r="C381" i="1"/>
  <c r="A388" i="1"/>
  <c r="D388" i="1" s="1"/>
  <c r="I390" i="1"/>
  <c r="J388" i="1" l="1"/>
  <c r="E388" i="1"/>
  <c r="O388" i="1"/>
  <c r="R388" i="1" s="1"/>
  <c r="F388" i="1"/>
  <c r="T388" i="1"/>
  <c r="S388" i="1"/>
  <c r="G383" i="1"/>
  <c r="H382" i="1"/>
  <c r="K381" i="1"/>
  <c r="L381" i="1" s="1"/>
  <c r="M381" i="1" s="1"/>
  <c r="N381" i="1" s="1"/>
  <c r="P381" i="1" s="1"/>
  <c r="B381" i="1" s="1"/>
  <c r="I391" i="1"/>
  <c r="U387" i="1"/>
  <c r="A389" i="1"/>
  <c r="D389" i="1" s="1"/>
  <c r="C382" i="1"/>
  <c r="E389" i="1" l="1"/>
  <c r="O389" i="1"/>
  <c r="R389" i="1" s="1"/>
  <c r="J389" i="1"/>
  <c r="F389" i="1"/>
  <c r="S389" i="1"/>
  <c r="T389" i="1"/>
  <c r="G384" i="1"/>
  <c r="H383" i="1"/>
  <c r="K382" i="1"/>
  <c r="L382" i="1" s="1"/>
  <c r="M382" i="1" s="1"/>
  <c r="N382" i="1" s="1"/>
  <c r="P382" i="1" s="1"/>
  <c r="B382" i="1" s="1"/>
  <c r="C383" i="1"/>
  <c r="A390" i="1"/>
  <c r="D390" i="1" s="1"/>
  <c r="U388" i="1"/>
  <c r="I392" i="1"/>
  <c r="J390" i="1" l="1"/>
  <c r="E390" i="1"/>
  <c r="O390" i="1"/>
  <c r="R390" i="1" s="1"/>
  <c r="F390" i="1"/>
  <c r="T390" i="1"/>
  <c r="S390" i="1"/>
  <c r="G385" i="1"/>
  <c r="H384" i="1"/>
  <c r="K383" i="1"/>
  <c r="L383" i="1" s="1"/>
  <c r="M383" i="1" s="1"/>
  <c r="N383" i="1" s="1"/>
  <c r="P383" i="1" s="1"/>
  <c r="B383" i="1" s="1"/>
  <c r="I393" i="1"/>
  <c r="A391" i="1"/>
  <c r="D391" i="1" s="1"/>
  <c r="C384" i="1"/>
  <c r="U389" i="1"/>
  <c r="J391" i="1" l="1"/>
  <c r="E391" i="1"/>
  <c r="O391" i="1"/>
  <c r="R391" i="1" s="1"/>
  <c r="F391" i="1"/>
  <c r="S391" i="1"/>
  <c r="T391" i="1"/>
  <c r="G386" i="1"/>
  <c r="H385" i="1"/>
  <c r="K384" i="1"/>
  <c r="L384" i="1" s="1"/>
  <c r="M384" i="1" s="1"/>
  <c r="N384" i="1" s="1"/>
  <c r="P384" i="1" s="1"/>
  <c r="B384" i="1" s="1"/>
  <c r="C385" i="1"/>
  <c r="A392" i="1"/>
  <c r="D392" i="1" s="1"/>
  <c r="U390" i="1"/>
  <c r="I394" i="1"/>
  <c r="E392" i="1" l="1"/>
  <c r="O392" i="1"/>
  <c r="R392" i="1" s="1"/>
  <c r="J392" i="1"/>
  <c r="F392" i="1"/>
  <c r="T392" i="1"/>
  <c r="S392" i="1"/>
  <c r="G387" i="1"/>
  <c r="H386" i="1"/>
  <c r="K385" i="1"/>
  <c r="L385" i="1" s="1"/>
  <c r="M385" i="1" s="1"/>
  <c r="N385" i="1" s="1"/>
  <c r="P385" i="1" s="1"/>
  <c r="B385" i="1" s="1"/>
  <c r="I395" i="1"/>
  <c r="C386" i="1"/>
  <c r="A393" i="1"/>
  <c r="D393" i="1" s="1"/>
  <c r="U391" i="1"/>
  <c r="E393" i="1" l="1"/>
  <c r="O393" i="1"/>
  <c r="R393" i="1" s="1"/>
  <c r="J393" i="1"/>
  <c r="F393" i="1"/>
  <c r="S393" i="1"/>
  <c r="T393" i="1"/>
  <c r="G388" i="1"/>
  <c r="H387" i="1"/>
  <c r="K386" i="1"/>
  <c r="L386" i="1" s="1"/>
  <c r="M386" i="1" s="1"/>
  <c r="N386" i="1" s="1"/>
  <c r="P386" i="1" s="1"/>
  <c r="B386" i="1" s="1"/>
  <c r="C387" i="1"/>
  <c r="U392" i="1"/>
  <c r="A394" i="1"/>
  <c r="D394" i="1" s="1"/>
  <c r="I396" i="1"/>
  <c r="J394" i="1" l="1"/>
  <c r="E394" i="1"/>
  <c r="O394" i="1"/>
  <c r="R394" i="1" s="1"/>
  <c r="F394" i="1"/>
  <c r="T394" i="1"/>
  <c r="S394" i="1"/>
  <c r="G389" i="1"/>
  <c r="H388" i="1"/>
  <c r="K387" i="1"/>
  <c r="L387" i="1" s="1"/>
  <c r="M387" i="1" s="1"/>
  <c r="N387" i="1" s="1"/>
  <c r="P387" i="1" s="1"/>
  <c r="B387" i="1" s="1"/>
  <c r="I397" i="1"/>
  <c r="U393" i="1"/>
  <c r="A395" i="1"/>
  <c r="D395" i="1" s="1"/>
  <c r="C388" i="1"/>
  <c r="J395" i="1" l="1"/>
  <c r="E395" i="1"/>
  <c r="O395" i="1"/>
  <c r="F395" i="1"/>
  <c r="S395" i="1"/>
  <c r="T395" i="1"/>
  <c r="G390" i="1"/>
  <c r="H389" i="1"/>
  <c r="K388" i="1"/>
  <c r="L388" i="1" s="1"/>
  <c r="M388" i="1" s="1"/>
  <c r="N388" i="1" s="1"/>
  <c r="P388" i="1" s="1"/>
  <c r="B388" i="1" s="1"/>
  <c r="U394" i="1"/>
  <c r="C389" i="1"/>
  <c r="A396" i="1"/>
  <c r="D396" i="1" s="1"/>
  <c r="I398" i="1"/>
  <c r="E396" i="1" l="1"/>
  <c r="O396" i="1"/>
  <c r="R396" i="1" s="1"/>
  <c r="J396" i="1"/>
  <c r="R395" i="1"/>
  <c r="F396" i="1"/>
  <c r="T396" i="1"/>
  <c r="S396" i="1"/>
  <c r="G391" i="1"/>
  <c r="H390" i="1"/>
  <c r="K389" i="1"/>
  <c r="L389" i="1" s="1"/>
  <c r="M389" i="1" s="1"/>
  <c r="N389" i="1" s="1"/>
  <c r="P389" i="1" s="1"/>
  <c r="B389" i="1" s="1"/>
  <c r="A397" i="1"/>
  <c r="D397" i="1" s="1"/>
  <c r="C390" i="1"/>
  <c r="I399" i="1"/>
  <c r="J397" i="1" l="1"/>
  <c r="E397" i="1"/>
  <c r="O397" i="1"/>
  <c r="R397" i="1" s="1"/>
  <c r="F397" i="1"/>
  <c r="S397" i="1"/>
  <c r="T397" i="1"/>
  <c r="G392" i="1"/>
  <c r="H391" i="1"/>
  <c r="K390" i="1"/>
  <c r="L390" i="1" s="1"/>
  <c r="M390" i="1" s="1"/>
  <c r="N390" i="1" s="1"/>
  <c r="P390" i="1" s="1"/>
  <c r="B390" i="1" s="1"/>
  <c r="C391" i="1"/>
  <c r="I400" i="1"/>
  <c r="A398" i="1"/>
  <c r="D398" i="1" s="1"/>
  <c r="E398" i="1" l="1"/>
  <c r="O398" i="1"/>
  <c r="R398" i="1" s="1"/>
  <c r="J398" i="1"/>
  <c r="F398" i="1"/>
  <c r="T398" i="1"/>
  <c r="S398" i="1"/>
  <c r="G393" i="1"/>
  <c r="H392" i="1"/>
  <c r="K391" i="1"/>
  <c r="L391" i="1" s="1"/>
  <c r="M391" i="1" s="1"/>
  <c r="N391" i="1" s="1"/>
  <c r="P391" i="1" s="1"/>
  <c r="B391" i="1" s="1"/>
  <c r="I401" i="1"/>
  <c r="C392" i="1"/>
  <c r="U397" i="1"/>
  <c r="A399" i="1"/>
  <c r="D399" i="1" s="1"/>
  <c r="J399" i="1" l="1"/>
  <c r="E399" i="1"/>
  <c r="O399" i="1"/>
  <c r="R399" i="1" s="1"/>
  <c r="F399" i="1"/>
  <c r="S399" i="1"/>
  <c r="T399" i="1"/>
  <c r="G394" i="1"/>
  <c r="H393" i="1"/>
  <c r="K392" i="1"/>
  <c r="L392" i="1" s="1"/>
  <c r="M392" i="1" s="1"/>
  <c r="N392" i="1" s="1"/>
  <c r="P392" i="1" s="1"/>
  <c r="B392" i="1" s="1"/>
  <c r="C393" i="1"/>
  <c r="A400" i="1"/>
  <c r="D400" i="1" s="1"/>
  <c r="I402" i="1"/>
  <c r="J400" i="1" l="1"/>
  <c r="E400" i="1"/>
  <c r="O400" i="1"/>
  <c r="R400" i="1" s="1"/>
  <c r="F400" i="1"/>
  <c r="T400" i="1"/>
  <c r="S400" i="1"/>
  <c r="G395" i="1"/>
  <c r="H394" i="1"/>
  <c r="K393" i="1"/>
  <c r="L393" i="1" s="1"/>
  <c r="M393" i="1" s="1"/>
  <c r="N393" i="1" s="1"/>
  <c r="P393" i="1" s="1"/>
  <c r="B393" i="1" s="1"/>
  <c r="A401" i="1"/>
  <c r="D401" i="1" s="1"/>
  <c r="I403" i="1"/>
  <c r="U399" i="1"/>
  <c r="C394" i="1"/>
  <c r="E401" i="1" l="1"/>
  <c r="O401" i="1"/>
  <c r="R401" i="1" s="1"/>
  <c r="J401" i="1"/>
  <c r="F401" i="1"/>
  <c r="S401" i="1"/>
  <c r="T401" i="1"/>
  <c r="G396" i="1"/>
  <c r="H395" i="1"/>
  <c r="K394" i="1"/>
  <c r="L394" i="1" s="1"/>
  <c r="M394" i="1" s="1"/>
  <c r="N394" i="1" s="1"/>
  <c r="P394" i="1" s="1"/>
  <c r="B394" i="1" s="1"/>
  <c r="U400" i="1"/>
  <c r="A402" i="1"/>
  <c r="D402" i="1" s="1"/>
  <c r="C395" i="1"/>
  <c r="I404" i="1"/>
  <c r="J402" i="1" l="1"/>
  <c r="E402" i="1"/>
  <c r="O402" i="1"/>
  <c r="R402" i="1" s="1"/>
  <c r="F402" i="1"/>
  <c r="T402" i="1"/>
  <c r="S402" i="1"/>
  <c r="G397" i="1"/>
  <c r="H396" i="1"/>
  <c r="K395" i="1"/>
  <c r="L395" i="1" s="1"/>
  <c r="M395" i="1" s="1"/>
  <c r="N395" i="1" s="1"/>
  <c r="P395" i="1" s="1"/>
  <c r="A403" i="1"/>
  <c r="D403" i="1" s="1"/>
  <c r="I405" i="1"/>
  <c r="C396" i="1"/>
  <c r="U401" i="1"/>
  <c r="E403" i="1" l="1"/>
  <c r="O403" i="1"/>
  <c r="R403" i="1" s="1"/>
  <c r="J403" i="1"/>
  <c r="F403" i="1"/>
  <c r="U395" i="1"/>
  <c r="B395" i="1"/>
  <c r="S403" i="1"/>
  <c r="T403" i="1"/>
  <c r="G398" i="1"/>
  <c r="H397" i="1"/>
  <c r="K396" i="1"/>
  <c r="L396" i="1" s="1"/>
  <c r="M396" i="1" s="1"/>
  <c r="N396" i="1" s="1"/>
  <c r="P396" i="1" s="1"/>
  <c r="C397" i="1"/>
  <c r="U402" i="1"/>
  <c r="I406" i="1"/>
  <c r="A404" i="1"/>
  <c r="D404" i="1" s="1"/>
  <c r="J404" i="1" l="1"/>
  <c r="E404" i="1"/>
  <c r="O404" i="1"/>
  <c r="R404" i="1" s="1"/>
  <c r="F404" i="1"/>
  <c r="U396" i="1"/>
  <c r="B396" i="1"/>
  <c r="T404" i="1"/>
  <c r="S404" i="1"/>
  <c r="G399" i="1"/>
  <c r="H398" i="1"/>
  <c r="K397" i="1"/>
  <c r="L397" i="1" s="1"/>
  <c r="M397" i="1" s="1"/>
  <c r="N397" i="1" s="1"/>
  <c r="P397" i="1" s="1"/>
  <c r="B397" i="1" s="1"/>
  <c r="U403" i="1"/>
  <c r="A405" i="1"/>
  <c r="D405" i="1" s="1"/>
  <c r="I407" i="1"/>
  <c r="C398" i="1"/>
  <c r="E405" i="1" l="1"/>
  <c r="O405" i="1"/>
  <c r="R405" i="1" s="1"/>
  <c r="J405" i="1"/>
  <c r="F405" i="1"/>
  <c r="S405" i="1"/>
  <c r="T405" i="1"/>
  <c r="G400" i="1"/>
  <c r="H399" i="1"/>
  <c r="K398" i="1"/>
  <c r="L398" i="1" s="1"/>
  <c r="M398" i="1" s="1"/>
  <c r="N398" i="1" s="1"/>
  <c r="P398" i="1" s="1"/>
  <c r="I408" i="1"/>
  <c r="A406" i="1"/>
  <c r="D406" i="1" s="1"/>
  <c r="C399" i="1"/>
  <c r="U404" i="1"/>
  <c r="J406" i="1" l="1"/>
  <c r="E406" i="1"/>
  <c r="O406" i="1"/>
  <c r="R406" i="1" s="1"/>
  <c r="F406" i="1"/>
  <c r="U398" i="1"/>
  <c r="B398" i="1"/>
  <c r="T406" i="1"/>
  <c r="S406" i="1"/>
  <c r="G401" i="1"/>
  <c r="H400" i="1"/>
  <c r="K399" i="1"/>
  <c r="L399" i="1" s="1"/>
  <c r="M399" i="1" s="1"/>
  <c r="N399" i="1" s="1"/>
  <c r="P399" i="1" s="1"/>
  <c r="B399" i="1" s="1"/>
  <c r="U405" i="1"/>
  <c r="C400" i="1"/>
  <c r="A407" i="1"/>
  <c r="D407" i="1" s="1"/>
  <c r="I409" i="1"/>
  <c r="J407" i="1" l="1"/>
  <c r="E407" i="1"/>
  <c r="O407" i="1"/>
  <c r="R407" i="1" s="1"/>
  <c r="F407" i="1"/>
  <c r="S407" i="1"/>
  <c r="T407" i="1"/>
  <c r="G402" i="1"/>
  <c r="H401" i="1"/>
  <c r="K400" i="1"/>
  <c r="L400" i="1" s="1"/>
  <c r="M400" i="1" s="1"/>
  <c r="N400" i="1" s="1"/>
  <c r="P400" i="1" s="1"/>
  <c r="B400" i="1" s="1"/>
  <c r="I410" i="1"/>
  <c r="U406" i="1"/>
  <c r="A408" i="1"/>
  <c r="D408" i="1" s="1"/>
  <c r="C401" i="1"/>
  <c r="J408" i="1" l="1"/>
  <c r="E408" i="1"/>
  <c r="O408" i="1"/>
  <c r="R408" i="1" s="1"/>
  <c r="F408" i="1"/>
  <c r="T408" i="1"/>
  <c r="S408" i="1"/>
  <c r="G403" i="1"/>
  <c r="H402" i="1"/>
  <c r="K401" i="1"/>
  <c r="L401" i="1" s="1"/>
  <c r="M401" i="1" s="1"/>
  <c r="N401" i="1" s="1"/>
  <c r="P401" i="1" s="1"/>
  <c r="B401" i="1" s="1"/>
  <c r="C402" i="1"/>
  <c r="A409" i="1"/>
  <c r="D409" i="1" s="1"/>
  <c r="I411" i="1"/>
  <c r="U407" i="1"/>
  <c r="E409" i="1" l="1"/>
  <c r="O409" i="1"/>
  <c r="R409" i="1" s="1"/>
  <c r="J409" i="1"/>
  <c r="F409" i="1"/>
  <c r="S409" i="1"/>
  <c r="T409" i="1"/>
  <c r="G404" i="1"/>
  <c r="H403" i="1"/>
  <c r="K402" i="1"/>
  <c r="L402" i="1" s="1"/>
  <c r="M402" i="1" s="1"/>
  <c r="N402" i="1" s="1"/>
  <c r="P402" i="1" s="1"/>
  <c r="B402" i="1" s="1"/>
  <c r="C403" i="1"/>
  <c r="I412" i="1"/>
  <c r="A410" i="1"/>
  <c r="D410" i="1" s="1"/>
  <c r="U408" i="1"/>
  <c r="J410" i="1" l="1"/>
  <c r="E410" i="1"/>
  <c r="O410" i="1"/>
  <c r="R410" i="1" s="1"/>
  <c r="F410" i="1"/>
  <c r="T410" i="1"/>
  <c r="S410" i="1"/>
  <c r="G405" i="1"/>
  <c r="H404" i="1"/>
  <c r="K403" i="1"/>
  <c r="L403" i="1" s="1"/>
  <c r="M403" i="1" s="1"/>
  <c r="N403" i="1" s="1"/>
  <c r="P403" i="1" s="1"/>
  <c r="B403" i="1" s="1"/>
  <c r="A411" i="1"/>
  <c r="D411" i="1" s="1"/>
  <c r="C404" i="1"/>
  <c r="I413" i="1"/>
  <c r="J411" i="1" l="1"/>
  <c r="E411" i="1"/>
  <c r="O411" i="1"/>
  <c r="R411" i="1" s="1"/>
  <c r="F411" i="1"/>
  <c r="S411" i="1"/>
  <c r="T411" i="1"/>
  <c r="G406" i="1"/>
  <c r="H405" i="1"/>
  <c r="K404" i="1"/>
  <c r="L404" i="1" s="1"/>
  <c r="M404" i="1" s="1"/>
  <c r="N404" i="1" s="1"/>
  <c r="P404" i="1" s="1"/>
  <c r="B404" i="1" s="1"/>
  <c r="C405" i="1"/>
  <c r="I414" i="1"/>
  <c r="U410" i="1"/>
  <c r="A412" i="1"/>
  <c r="D412" i="1" s="1"/>
  <c r="E412" i="1" l="1"/>
  <c r="O412" i="1"/>
  <c r="R412" i="1" s="1"/>
  <c r="J412" i="1"/>
  <c r="F412" i="1"/>
  <c r="T412" i="1"/>
  <c r="S412" i="1"/>
  <c r="G407" i="1"/>
  <c r="H406" i="1"/>
  <c r="K405" i="1"/>
  <c r="L405" i="1" s="1"/>
  <c r="M405" i="1" s="1"/>
  <c r="N405" i="1" s="1"/>
  <c r="P405" i="1" s="1"/>
  <c r="B405" i="1" s="1"/>
  <c r="U411" i="1"/>
  <c r="C406" i="1"/>
  <c r="A413" i="1"/>
  <c r="D413" i="1" s="1"/>
  <c r="I415" i="1"/>
  <c r="J413" i="1" l="1"/>
  <c r="E413" i="1"/>
  <c r="O413" i="1"/>
  <c r="R413" i="1" s="1"/>
  <c r="F413" i="1"/>
  <c r="S413" i="1"/>
  <c r="T413" i="1"/>
  <c r="G408" i="1"/>
  <c r="H407" i="1"/>
  <c r="K406" i="1"/>
  <c r="L406" i="1" s="1"/>
  <c r="M406" i="1" s="1"/>
  <c r="N406" i="1" s="1"/>
  <c r="P406" i="1" s="1"/>
  <c r="B406" i="1" s="1"/>
  <c r="U412" i="1"/>
  <c r="I416" i="1"/>
  <c r="A414" i="1"/>
  <c r="D414" i="1" s="1"/>
  <c r="C407" i="1"/>
  <c r="E414" i="1" l="1"/>
  <c r="O414" i="1"/>
  <c r="R414" i="1" s="1"/>
  <c r="J414" i="1"/>
  <c r="F414" i="1"/>
  <c r="T414" i="1"/>
  <c r="S414" i="1"/>
  <c r="G409" i="1"/>
  <c r="H408" i="1"/>
  <c r="K407" i="1"/>
  <c r="L407" i="1" s="1"/>
  <c r="M407" i="1" s="1"/>
  <c r="N407" i="1" s="1"/>
  <c r="P407" i="1" s="1"/>
  <c r="B407" i="1" s="1"/>
  <c r="C408" i="1"/>
  <c r="U413" i="1"/>
  <c r="I417" i="1"/>
  <c r="A415" i="1"/>
  <c r="D415" i="1" s="1"/>
  <c r="J415" i="1" l="1"/>
  <c r="E415" i="1"/>
  <c r="O415" i="1"/>
  <c r="R415" i="1" s="1"/>
  <c r="F415" i="1"/>
  <c r="S415" i="1"/>
  <c r="T415" i="1"/>
  <c r="G410" i="1"/>
  <c r="H409" i="1"/>
  <c r="K408" i="1"/>
  <c r="L408" i="1" s="1"/>
  <c r="M408" i="1" s="1"/>
  <c r="N408" i="1" s="1"/>
  <c r="P408" i="1" s="1"/>
  <c r="B408" i="1" s="1"/>
  <c r="U414" i="1"/>
  <c r="C409" i="1"/>
  <c r="A416" i="1"/>
  <c r="D416" i="1" s="1"/>
  <c r="I418" i="1"/>
  <c r="J416" i="1" l="1"/>
  <c r="E416" i="1"/>
  <c r="O416" i="1"/>
  <c r="R416" i="1" s="1"/>
  <c r="F416" i="1"/>
  <c r="T416" i="1"/>
  <c r="S416" i="1"/>
  <c r="G411" i="1"/>
  <c r="H410" i="1"/>
  <c r="K409" i="1"/>
  <c r="L409" i="1" s="1"/>
  <c r="M409" i="1" s="1"/>
  <c r="N409" i="1" s="1"/>
  <c r="P409" i="1" s="1"/>
  <c r="C410" i="1"/>
  <c r="I419" i="1"/>
  <c r="A417" i="1"/>
  <c r="D417" i="1" s="1"/>
  <c r="U415" i="1"/>
  <c r="E417" i="1" l="1"/>
  <c r="O417" i="1"/>
  <c r="R417" i="1" s="1"/>
  <c r="J417" i="1"/>
  <c r="F417" i="1"/>
  <c r="U409" i="1"/>
  <c r="B409" i="1"/>
  <c r="S417" i="1"/>
  <c r="T417" i="1"/>
  <c r="G412" i="1"/>
  <c r="H411" i="1"/>
  <c r="K410" i="1"/>
  <c r="L410" i="1" s="1"/>
  <c r="M410" i="1" s="1"/>
  <c r="N410" i="1" s="1"/>
  <c r="P410" i="1" s="1"/>
  <c r="B410" i="1" s="1"/>
  <c r="A418" i="1"/>
  <c r="D418" i="1" s="1"/>
  <c r="C411" i="1"/>
  <c r="I420" i="1"/>
  <c r="U416" i="1"/>
  <c r="J418" i="1" l="1"/>
  <c r="E418" i="1"/>
  <c r="O418" i="1"/>
  <c r="R418" i="1" s="1"/>
  <c r="F418" i="1"/>
  <c r="T418" i="1"/>
  <c r="S418" i="1"/>
  <c r="G413" i="1"/>
  <c r="H412" i="1"/>
  <c r="K411" i="1"/>
  <c r="L411" i="1" s="1"/>
  <c r="M411" i="1" s="1"/>
  <c r="N411" i="1" s="1"/>
  <c r="P411" i="1" s="1"/>
  <c r="B411" i="1" s="1"/>
  <c r="U417" i="1"/>
  <c r="C412" i="1"/>
  <c r="I421" i="1"/>
  <c r="A419" i="1"/>
  <c r="D419" i="1" s="1"/>
  <c r="E419" i="1" l="1"/>
  <c r="O419" i="1"/>
  <c r="R419" i="1" s="1"/>
  <c r="J419" i="1"/>
  <c r="F419" i="1"/>
  <c r="S419" i="1"/>
  <c r="T419" i="1"/>
  <c r="G414" i="1"/>
  <c r="H413" i="1"/>
  <c r="K412" i="1"/>
  <c r="L412" i="1" s="1"/>
  <c r="M412" i="1" s="1"/>
  <c r="N412" i="1" s="1"/>
  <c r="P412" i="1" s="1"/>
  <c r="B412" i="1" s="1"/>
  <c r="A420" i="1"/>
  <c r="D420" i="1" s="1"/>
  <c r="C413" i="1"/>
  <c r="U418" i="1"/>
  <c r="I422" i="1"/>
  <c r="J420" i="1" l="1"/>
  <c r="E420" i="1"/>
  <c r="O420" i="1"/>
  <c r="R420" i="1" s="1"/>
  <c r="F420" i="1"/>
  <c r="T420" i="1"/>
  <c r="S420" i="1"/>
  <c r="G415" i="1"/>
  <c r="H414" i="1"/>
  <c r="K413" i="1"/>
  <c r="L413" i="1" s="1"/>
  <c r="M413" i="1" s="1"/>
  <c r="N413" i="1" s="1"/>
  <c r="P413" i="1" s="1"/>
  <c r="B413" i="1" s="1"/>
  <c r="C414" i="1"/>
  <c r="A421" i="1"/>
  <c r="D421" i="1" s="1"/>
  <c r="U419" i="1"/>
  <c r="I423" i="1"/>
  <c r="E421" i="1" l="1"/>
  <c r="O421" i="1"/>
  <c r="R421" i="1" s="1"/>
  <c r="J421" i="1"/>
  <c r="F421" i="1"/>
  <c r="S421" i="1"/>
  <c r="T421" i="1"/>
  <c r="G416" i="1"/>
  <c r="H415" i="1"/>
  <c r="K414" i="1"/>
  <c r="L414" i="1" s="1"/>
  <c r="M414" i="1" s="1"/>
  <c r="N414" i="1" s="1"/>
  <c r="P414" i="1" s="1"/>
  <c r="B414" i="1" s="1"/>
  <c r="C415" i="1"/>
  <c r="A422" i="1"/>
  <c r="D422" i="1" s="1"/>
  <c r="U420" i="1"/>
  <c r="I424" i="1"/>
  <c r="J422" i="1" l="1"/>
  <c r="E422" i="1"/>
  <c r="O422" i="1"/>
  <c r="R422" i="1" s="1"/>
  <c r="F422" i="1"/>
  <c r="T422" i="1"/>
  <c r="S422" i="1"/>
  <c r="G417" i="1"/>
  <c r="H416" i="1"/>
  <c r="K415" i="1"/>
  <c r="L415" i="1" s="1"/>
  <c r="M415" i="1" s="1"/>
  <c r="N415" i="1" s="1"/>
  <c r="P415" i="1" s="1"/>
  <c r="B415" i="1" s="1"/>
  <c r="C416" i="1"/>
  <c r="A423" i="1"/>
  <c r="D423" i="1" s="1"/>
  <c r="I425" i="1"/>
  <c r="U421" i="1"/>
  <c r="J423" i="1" l="1"/>
  <c r="E423" i="1"/>
  <c r="O423" i="1"/>
  <c r="R423" i="1" s="1"/>
  <c r="F423" i="1"/>
  <c r="S423" i="1"/>
  <c r="T423" i="1"/>
  <c r="G418" i="1"/>
  <c r="H417" i="1"/>
  <c r="K416" i="1"/>
  <c r="L416" i="1" s="1"/>
  <c r="M416" i="1" s="1"/>
  <c r="N416" i="1" s="1"/>
  <c r="P416" i="1" s="1"/>
  <c r="B416" i="1" s="1"/>
  <c r="U422" i="1"/>
  <c r="C417" i="1"/>
  <c r="I426" i="1"/>
  <c r="A424" i="1"/>
  <c r="D424" i="1" s="1"/>
  <c r="E424" i="1" l="1"/>
  <c r="O424" i="1"/>
  <c r="R424" i="1" s="1"/>
  <c r="J424" i="1"/>
  <c r="F424" i="1"/>
  <c r="T424" i="1"/>
  <c r="S424" i="1"/>
  <c r="G419" i="1"/>
  <c r="H418" i="1"/>
  <c r="K417" i="1"/>
  <c r="L417" i="1" s="1"/>
  <c r="M417" i="1" s="1"/>
  <c r="N417" i="1" s="1"/>
  <c r="P417" i="1" s="1"/>
  <c r="B417" i="1" s="1"/>
  <c r="I427" i="1"/>
  <c r="A425" i="1"/>
  <c r="D425" i="1" s="1"/>
  <c r="C418" i="1"/>
  <c r="U423" i="1"/>
  <c r="J425" i="1" l="1"/>
  <c r="E425" i="1"/>
  <c r="O425" i="1"/>
  <c r="R425" i="1" s="1"/>
  <c r="F425" i="1"/>
  <c r="S425" i="1"/>
  <c r="T425" i="1"/>
  <c r="G420" i="1"/>
  <c r="H419" i="1"/>
  <c r="K418" i="1"/>
  <c r="L418" i="1" s="1"/>
  <c r="M418" i="1" s="1"/>
  <c r="N418" i="1" s="1"/>
  <c r="P418" i="1" s="1"/>
  <c r="B418" i="1" s="1"/>
  <c r="A426" i="1"/>
  <c r="D426" i="1" s="1"/>
  <c r="I428" i="1"/>
  <c r="U424" i="1"/>
  <c r="C419" i="1"/>
  <c r="J426" i="1" l="1"/>
  <c r="E426" i="1"/>
  <c r="O426" i="1"/>
  <c r="R426" i="1" s="1"/>
  <c r="F426" i="1"/>
  <c r="T426" i="1"/>
  <c r="S426" i="1"/>
  <c r="G421" i="1"/>
  <c r="H420" i="1"/>
  <c r="K419" i="1"/>
  <c r="L419" i="1" s="1"/>
  <c r="M419" i="1" s="1"/>
  <c r="N419" i="1" s="1"/>
  <c r="P419" i="1" s="1"/>
  <c r="B419" i="1" s="1"/>
  <c r="C420" i="1"/>
  <c r="I429" i="1"/>
  <c r="U425" i="1"/>
  <c r="A427" i="1"/>
  <c r="D427" i="1" s="1"/>
  <c r="J427" i="1" l="1"/>
  <c r="E427" i="1"/>
  <c r="O427" i="1"/>
  <c r="R427" i="1" s="1"/>
  <c r="F427" i="1"/>
  <c r="S427" i="1"/>
  <c r="T427" i="1"/>
  <c r="G422" i="1"/>
  <c r="H421" i="1"/>
  <c r="K420" i="1"/>
  <c r="L420" i="1" s="1"/>
  <c r="M420" i="1" s="1"/>
  <c r="N420" i="1" s="1"/>
  <c r="P420" i="1" s="1"/>
  <c r="B420" i="1" s="1"/>
  <c r="U426" i="1"/>
  <c r="C421" i="1"/>
  <c r="A428" i="1"/>
  <c r="D428" i="1" s="1"/>
  <c r="I430" i="1"/>
  <c r="E428" i="1" l="1"/>
  <c r="O428" i="1"/>
  <c r="J428" i="1"/>
  <c r="F428" i="1"/>
  <c r="T428" i="1"/>
  <c r="S428" i="1"/>
  <c r="G423" i="1"/>
  <c r="H422" i="1"/>
  <c r="K421" i="1"/>
  <c r="L421" i="1" s="1"/>
  <c r="M421" i="1" s="1"/>
  <c r="N421" i="1" s="1"/>
  <c r="P421" i="1" s="1"/>
  <c r="B421" i="1" s="1"/>
  <c r="A429" i="1"/>
  <c r="D429" i="1" s="1"/>
  <c r="U427" i="1"/>
  <c r="I431" i="1"/>
  <c r="C422" i="1"/>
  <c r="E429" i="1" l="1"/>
  <c r="O429" i="1"/>
  <c r="R429" i="1" s="1"/>
  <c r="R428" i="1"/>
  <c r="J429" i="1"/>
  <c r="F429" i="1"/>
  <c r="S429" i="1"/>
  <c r="T429" i="1"/>
  <c r="G424" i="1"/>
  <c r="H423" i="1"/>
  <c r="K422" i="1"/>
  <c r="L422" i="1" s="1"/>
  <c r="M422" i="1" s="1"/>
  <c r="N422" i="1" s="1"/>
  <c r="P422" i="1" s="1"/>
  <c r="B422" i="1" s="1"/>
  <c r="C423" i="1"/>
  <c r="I432" i="1"/>
  <c r="A430" i="1"/>
  <c r="D430" i="1" s="1"/>
  <c r="J430" i="1" l="1"/>
  <c r="E430" i="1"/>
  <c r="O430" i="1"/>
  <c r="R430" i="1" s="1"/>
  <c r="F430" i="1"/>
  <c r="T430" i="1"/>
  <c r="S430" i="1"/>
  <c r="G425" i="1"/>
  <c r="H424" i="1"/>
  <c r="K423" i="1"/>
  <c r="L423" i="1" s="1"/>
  <c r="M423" i="1" s="1"/>
  <c r="N423" i="1" s="1"/>
  <c r="P423" i="1" s="1"/>
  <c r="B423" i="1" s="1"/>
  <c r="I433" i="1"/>
  <c r="A431" i="1"/>
  <c r="D431" i="1" s="1"/>
  <c r="C424" i="1"/>
  <c r="J431" i="1" l="1"/>
  <c r="E431" i="1"/>
  <c r="O431" i="1"/>
  <c r="R431" i="1" s="1"/>
  <c r="F431" i="1"/>
  <c r="S431" i="1"/>
  <c r="T431" i="1"/>
  <c r="G426" i="1"/>
  <c r="H425" i="1"/>
  <c r="K424" i="1"/>
  <c r="L424" i="1" s="1"/>
  <c r="M424" i="1" s="1"/>
  <c r="N424" i="1" s="1"/>
  <c r="P424" i="1" s="1"/>
  <c r="B424" i="1" s="1"/>
  <c r="A432" i="1"/>
  <c r="D432" i="1" s="1"/>
  <c r="C425" i="1"/>
  <c r="I434" i="1"/>
  <c r="U430" i="1"/>
  <c r="J432" i="1" l="1"/>
  <c r="E432" i="1"/>
  <c r="O432" i="1"/>
  <c r="R432" i="1" s="1"/>
  <c r="F432" i="1"/>
  <c r="T432" i="1"/>
  <c r="S432" i="1"/>
  <c r="G427" i="1"/>
  <c r="H426" i="1"/>
  <c r="K425" i="1"/>
  <c r="L425" i="1" s="1"/>
  <c r="M425" i="1" s="1"/>
  <c r="N425" i="1" s="1"/>
  <c r="P425" i="1" s="1"/>
  <c r="B425" i="1" s="1"/>
  <c r="C426" i="1"/>
  <c r="A433" i="1"/>
  <c r="D433" i="1" s="1"/>
  <c r="I435" i="1"/>
  <c r="E433" i="1" l="1"/>
  <c r="O433" i="1"/>
  <c r="R433" i="1" s="1"/>
  <c r="J433" i="1"/>
  <c r="F433" i="1"/>
  <c r="S433" i="1"/>
  <c r="T433" i="1"/>
  <c r="G428" i="1"/>
  <c r="H427" i="1"/>
  <c r="K426" i="1"/>
  <c r="L426" i="1" s="1"/>
  <c r="M426" i="1" s="1"/>
  <c r="N426" i="1" s="1"/>
  <c r="P426" i="1" s="1"/>
  <c r="B426" i="1" s="1"/>
  <c r="U432" i="1"/>
  <c r="I436" i="1"/>
  <c r="A434" i="1"/>
  <c r="D434" i="1" s="1"/>
  <c r="C427" i="1"/>
  <c r="J434" i="1" l="1"/>
  <c r="E434" i="1"/>
  <c r="O434" i="1"/>
  <c r="R434" i="1" s="1"/>
  <c r="F434" i="1"/>
  <c r="T434" i="1"/>
  <c r="S434" i="1"/>
  <c r="G429" i="1"/>
  <c r="H428" i="1"/>
  <c r="K427" i="1"/>
  <c r="L427" i="1" s="1"/>
  <c r="M427" i="1" s="1"/>
  <c r="N427" i="1" s="1"/>
  <c r="P427" i="1" s="1"/>
  <c r="B427" i="1" s="1"/>
  <c r="I437" i="1"/>
  <c r="C428" i="1"/>
  <c r="U433" i="1"/>
  <c r="A435" i="1"/>
  <c r="D435" i="1" s="1"/>
  <c r="J435" i="1" l="1"/>
  <c r="E435" i="1"/>
  <c r="O435" i="1"/>
  <c r="R435" i="1" s="1"/>
  <c r="F435" i="1"/>
  <c r="S435" i="1"/>
  <c r="T435" i="1"/>
  <c r="G430" i="1"/>
  <c r="H429" i="1"/>
  <c r="K428" i="1"/>
  <c r="L428" i="1" s="1"/>
  <c r="M428" i="1" s="1"/>
  <c r="N428" i="1" s="1"/>
  <c r="P428" i="1" s="1"/>
  <c r="U434" i="1"/>
  <c r="C429" i="1"/>
  <c r="I438" i="1"/>
  <c r="A436" i="1"/>
  <c r="D436" i="1" s="1"/>
  <c r="J436" i="1" l="1"/>
  <c r="E436" i="1"/>
  <c r="O436" i="1"/>
  <c r="R436" i="1" s="1"/>
  <c r="F436" i="1"/>
  <c r="U428" i="1"/>
  <c r="B428" i="1"/>
  <c r="T436" i="1"/>
  <c r="S436" i="1"/>
  <c r="G431" i="1"/>
  <c r="H430" i="1"/>
  <c r="K429" i="1"/>
  <c r="L429" i="1" s="1"/>
  <c r="M429" i="1" s="1"/>
  <c r="N429" i="1" s="1"/>
  <c r="P429" i="1" s="1"/>
  <c r="A437" i="1"/>
  <c r="D437" i="1" s="1"/>
  <c r="I439" i="1"/>
  <c r="C430" i="1"/>
  <c r="U435" i="1"/>
  <c r="J437" i="1" l="1"/>
  <c r="E437" i="1"/>
  <c r="O437" i="1"/>
  <c r="R437" i="1" s="1"/>
  <c r="F437" i="1"/>
  <c r="U429" i="1"/>
  <c r="B429" i="1"/>
  <c r="S437" i="1"/>
  <c r="T437" i="1"/>
  <c r="G432" i="1"/>
  <c r="H431" i="1"/>
  <c r="K430" i="1"/>
  <c r="L430" i="1" s="1"/>
  <c r="M430" i="1" s="1"/>
  <c r="N430" i="1" s="1"/>
  <c r="P430" i="1" s="1"/>
  <c r="B430" i="1" s="1"/>
  <c r="U436" i="1"/>
  <c r="C431" i="1"/>
  <c r="I440" i="1"/>
  <c r="A438" i="1"/>
  <c r="D438" i="1" s="1"/>
  <c r="J438" i="1" l="1"/>
  <c r="E438" i="1"/>
  <c r="O438" i="1"/>
  <c r="R438" i="1" s="1"/>
  <c r="F438" i="1"/>
  <c r="T438" i="1"/>
  <c r="S438" i="1"/>
  <c r="G433" i="1"/>
  <c r="H432" i="1"/>
  <c r="K431" i="1"/>
  <c r="L431" i="1" s="1"/>
  <c r="M431" i="1" s="1"/>
  <c r="N431" i="1" s="1"/>
  <c r="P431" i="1" s="1"/>
  <c r="U437" i="1"/>
  <c r="I441" i="1"/>
  <c r="C432" i="1"/>
  <c r="A439" i="1"/>
  <c r="D439" i="1" s="1"/>
  <c r="J439" i="1" l="1"/>
  <c r="E439" i="1"/>
  <c r="O439" i="1"/>
  <c r="R439" i="1" s="1"/>
  <c r="F439" i="1"/>
  <c r="U431" i="1"/>
  <c r="B431" i="1"/>
  <c r="S439" i="1"/>
  <c r="T439" i="1"/>
  <c r="G434" i="1"/>
  <c r="H433" i="1"/>
  <c r="K432" i="1"/>
  <c r="L432" i="1" s="1"/>
  <c r="M432" i="1" s="1"/>
  <c r="N432" i="1" s="1"/>
  <c r="P432" i="1" s="1"/>
  <c r="B432" i="1" s="1"/>
  <c r="A440" i="1"/>
  <c r="D440" i="1" s="1"/>
  <c r="I442" i="1"/>
  <c r="U438" i="1"/>
  <c r="C433" i="1"/>
  <c r="J440" i="1" l="1"/>
  <c r="E440" i="1"/>
  <c r="O440" i="1"/>
  <c r="R440" i="1" s="1"/>
  <c r="F440" i="1"/>
  <c r="T440" i="1"/>
  <c r="S440" i="1"/>
  <c r="G435" i="1"/>
  <c r="H434" i="1"/>
  <c r="K433" i="1"/>
  <c r="L433" i="1" s="1"/>
  <c r="M433" i="1" s="1"/>
  <c r="N433" i="1" s="1"/>
  <c r="P433" i="1" s="1"/>
  <c r="B433" i="1" s="1"/>
  <c r="C434" i="1"/>
  <c r="I443" i="1"/>
  <c r="A441" i="1"/>
  <c r="D441" i="1" s="1"/>
  <c r="U439" i="1"/>
  <c r="J441" i="1" l="1"/>
  <c r="E441" i="1"/>
  <c r="O441" i="1"/>
  <c r="R441" i="1" s="1"/>
  <c r="F441" i="1"/>
  <c r="S441" i="1"/>
  <c r="T441" i="1"/>
  <c r="G436" i="1"/>
  <c r="H435" i="1"/>
  <c r="K434" i="1"/>
  <c r="L434" i="1" s="1"/>
  <c r="M434" i="1" s="1"/>
  <c r="N434" i="1" s="1"/>
  <c r="P434" i="1" s="1"/>
  <c r="B434" i="1" s="1"/>
  <c r="A442" i="1"/>
  <c r="D442" i="1" s="1"/>
  <c r="U440" i="1"/>
  <c r="I444" i="1"/>
  <c r="C435" i="1"/>
  <c r="E442" i="1" l="1"/>
  <c r="O442" i="1"/>
  <c r="R442" i="1" s="1"/>
  <c r="J442" i="1"/>
  <c r="F442" i="1"/>
  <c r="T442" i="1"/>
  <c r="S442" i="1"/>
  <c r="G437" i="1"/>
  <c r="H436" i="1"/>
  <c r="K435" i="1"/>
  <c r="L435" i="1" s="1"/>
  <c r="M435" i="1" s="1"/>
  <c r="N435" i="1" s="1"/>
  <c r="P435" i="1" s="1"/>
  <c r="B435" i="1" s="1"/>
  <c r="I445" i="1"/>
  <c r="C436" i="1"/>
  <c r="U441" i="1"/>
  <c r="A443" i="1"/>
  <c r="D443" i="1" s="1"/>
  <c r="J443" i="1" l="1"/>
  <c r="E443" i="1"/>
  <c r="O443" i="1"/>
  <c r="R443" i="1" s="1"/>
  <c r="F443" i="1"/>
  <c r="T443" i="1"/>
  <c r="S443" i="1"/>
  <c r="G438" i="1"/>
  <c r="H437" i="1"/>
  <c r="K436" i="1"/>
  <c r="L436" i="1" s="1"/>
  <c r="M436" i="1" s="1"/>
  <c r="N436" i="1" s="1"/>
  <c r="P436" i="1" s="1"/>
  <c r="B436" i="1" s="1"/>
  <c r="A444" i="1"/>
  <c r="D444" i="1" s="1"/>
  <c r="C437" i="1"/>
  <c r="I446" i="1"/>
  <c r="J444" i="1" l="1"/>
  <c r="E444" i="1"/>
  <c r="O444" i="1"/>
  <c r="R444" i="1" s="1"/>
  <c r="F444" i="1"/>
  <c r="S444" i="1"/>
  <c r="T444" i="1"/>
  <c r="G439" i="1"/>
  <c r="H438" i="1"/>
  <c r="K437" i="1"/>
  <c r="L437" i="1" s="1"/>
  <c r="M437" i="1" s="1"/>
  <c r="N437" i="1" s="1"/>
  <c r="P437" i="1" s="1"/>
  <c r="B437" i="1" s="1"/>
  <c r="I447" i="1"/>
  <c r="C438" i="1"/>
  <c r="U443" i="1"/>
  <c r="A445" i="1"/>
  <c r="D445" i="1" s="1"/>
  <c r="E445" i="1" l="1"/>
  <c r="O445" i="1"/>
  <c r="R445" i="1" s="1"/>
  <c r="J445" i="1"/>
  <c r="F445" i="1"/>
  <c r="T445" i="1"/>
  <c r="S445" i="1"/>
  <c r="G440" i="1"/>
  <c r="H439" i="1"/>
  <c r="K438" i="1"/>
  <c r="L438" i="1" s="1"/>
  <c r="M438" i="1" s="1"/>
  <c r="N438" i="1" s="1"/>
  <c r="P438" i="1" s="1"/>
  <c r="B438" i="1" s="1"/>
  <c r="C439" i="1"/>
  <c r="I448" i="1"/>
  <c r="A446" i="1"/>
  <c r="D446" i="1" s="1"/>
  <c r="U444" i="1"/>
  <c r="J446" i="1" l="1"/>
  <c r="E446" i="1"/>
  <c r="O446" i="1"/>
  <c r="R446" i="1" s="1"/>
  <c r="F446" i="1"/>
  <c r="S446" i="1"/>
  <c r="T446" i="1"/>
  <c r="G441" i="1"/>
  <c r="H440" i="1"/>
  <c r="K439" i="1"/>
  <c r="L439" i="1" s="1"/>
  <c r="M439" i="1" s="1"/>
  <c r="N439" i="1" s="1"/>
  <c r="P439" i="1" s="1"/>
  <c r="B439" i="1" s="1"/>
  <c r="U445" i="1"/>
  <c r="C440" i="1"/>
  <c r="A447" i="1"/>
  <c r="D447" i="1" s="1"/>
  <c r="I449" i="1"/>
  <c r="J447" i="1" l="1"/>
  <c r="E447" i="1"/>
  <c r="O447" i="1"/>
  <c r="R447" i="1" s="1"/>
  <c r="F447" i="1"/>
  <c r="T447" i="1"/>
  <c r="S447" i="1"/>
  <c r="G442" i="1"/>
  <c r="H441" i="1"/>
  <c r="K440" i="1"/>
  <c r="L440" i="1" s="1"/>
  <c r="M440" i="1" s="1"/>
  <c r="N440" i="1" s="1"/>
  <c r="P440" i="1" s="1"/>
  <c r="B440" i="1" s="1"/>
  <c r="I450" i="1"/>
  <c r="U446" i="1"/>
  <c r="A448" i="1"/>
  <c r="D448" i="1" s="1"/>
  <c r="C441" i="1"/>
  <c r="E448" i="1" l="1"/>
  <c r="O448" i="1"/>
  <c r="R448" i="1" s="1"/>
  <c r="J448" i="1"/>
  <c r="F448" i="1"/>
  <c r="S448" i="1"/>
  <c r="T448" i="1"/>
  <c r="G443" i="1"/>
  <c r="H442" i="1"/>
  <c r="K441" i="1"/>
  <c r="L441" i="1" s="1"/>
  <c r="M441" i="1" s="1"/>
  <c r="N441" i="1" s="1"/>
  <c r="P441" i="1" s="1"/>
  <c r="B441" i="1" s="1"/>
  <c r="C442" i="1"/>
  <c r="A449" i="1"/>
  <c r="D449" i="1" s="1"/>
  <c r="U447" i="1"/>
  <c r="I451" i="1"/>
  <c r="J449" i="1" l="1"/>
  <c r="E449" i="1"/>
  <c r="O449" i="1"/>
  <c r="R449" i="1" s="1"/>
  <c r="F449" i="1"/>
  <c r="T449" i="1"/>
  <c r="S449" i="1"/>
  <c r="G444" i="1"/>
  <c r="H443" i="1"/>
  <c r="K442" i="1"/>
  <c r="L442" i="1" s="1"/>
  <c r="M442" i="1" s="1"/>
  <c r="N442" i="1" s="1"/>
  <c r="P442" i="1" s="1"/>
  <c r="I452" i="1"/>
  <c r="C443" i="1"/>
  <c r="U448" i="1"/>
  <c r="A450" i="1"/>
  <c r="D450" i="1" s="1"/>
  <c r="J450" i="1" l="1"/>
  <c r="E450" i="1"/>
  <c r="O450" i="1"/>
  <c r="R450" i="1" s="1"/>
  <c r="F450" i="1"/>
  <c r="U442" i="1"/>
  <c r="B442" i="1"/>
  <c r="S450" i="1"/>
  <c r="T450" i="1"/>
  <c r="G445" i="1"/>
  <c r="H444" i="1"/>
  <c r="K443" i="1"/>
  <c r="L443" i="1" s="1"/>
  <c r="M443" i="1" s="1"/>
  <c r="N443" i="1" s="1"/>
  <c r="P443" i="1" s="1"/>
  <c r="B443" i="1" s="1"/>
  <c r="U449" i="1"/>
  <c r="A451" i="1"/>
  <c r="D451" i="1" s="1"/>
  <c r="I453" i="1"/>
  <c r="C444" i="1"/>
  <c r="E451" i="1" l="1"/>
  <c r="O451" i="1"/>
  <c r="R451" i="1" s="1"/>
  <c r="J451" i="1"/>
  <c r="F451" i="1"/>
  <c r="T451" i="1"/>
  <c r="S451" i="1"/>
  <c r="G446" i="1"/>
  <c r="H445" i="1"/>
  <c r="K444" i="1"/>
  <c r="L444" i="1" s="1"/>
  <c r="M444" i="1" s="1"/>
  <c r="N444" i="1" s="1"/>
  <c r="P444" i="1" s="1"/>
  <c r="B444" i="1" s="1"/>
  <c r="U450" i="1"/>
  <c r="I454" i="1"/>
  <c r="C445" i="1"/>
  <c r="A452" i="1"/>
  <c r="D452" i="1" s="1"/>
  <c r="J452" i="1" l="1"/>
  <c r="E452" i="1"/>
  <c r="O452" i="1"/>
  <c r="R452" i="1" s="1"/>
  <c r="F452" i="1"/>
  <c r="S452" i="1"/>
  <c r="T452" i="1"/>
  <c r="G447" i="1"/>
  <c r="H446" i="1"/>
  <c r="K445" i="1"/>
  <c r="L445" i="1" s="1"/>
  <c r="M445" i="1" s="1"/>
  <c r="N445" i="1" s="1"/>
  <c r="P445" i="1" s="1"/>
  <c r="B445" i="1" s="1"/>
  <c r="I455" i="1"/>
  <c r="U451" i="1"/>
  <c r="C446" i="1"/>
  <c r="A453" i="1"/>
  <c r="D453" i="1" s="1"/>
  <c r="J453" i="1" l="1"/>
  <c r="E453" i="1"/>
  <c r="O453" i="1"/>
  <c r="R453" i="1" s="1"/>
  <c r="F453" i="1"/>
  <c r="T453" i="1"/>
  <c r="S453" i="1"/>
  <c r="G448" i="1"/>
  <c r="H447" i="1"/>
  <c r="K446" i="1"/>
  <c r="L446" i="1" s="1"/>
  <c r="M446" i="1" s="1"/>
  <c r="N446" i="1" s="1"/>
  <c r="P446" i="1" s="1"/>
  <c r="B446" i="1" s="1"/>
  <c r="A454" i="1"/>
  <c r="D454" i="1" s="1"/>
  <c r="U452" i="1"/>
  <c r="C447" i="1"/>
  <c r="I456" i="1"/>
  <c r="J454" i="1" l="1"/>
  <c r="E454" i="1"/>
  <c r="O454" i="1"/>
  <c r="R454" i="1" s="1"/>
  <c r="F454" i="1"/>
  <c r="S454" i="1"/>
  <c r="T454" i="1"/>
  <c r="G449" i="1"/>
  <c r="H448" i="1"/>
  <c r="K447" i="1"/>
  <c r="L447" i="1" s="1"/>
  <c r="M447" i="1" s="1"/>
  <c r="N447" i="1" s="1"/>
  <c r="P447" i="1" s="1"/>
  <c r="B447" i="1" s="1"/>
  <c r="I457" i="1"/>
  <c r="U453" i="1"/>
  <c r="C448" i="1"/>
  <c r="A455" i="1"/>
  <c r="D455" i="1" s="1"/>
  <c r="J455" i="1" l="1"/>
  <c r="E455" i="1"/>
  <c r="O455" i="1"/>
  <c r="R455" i="1" s="1"/>
  <c r="F455" i="1"/>
  <c r="T455" i="1"/>
  <c r="S455" i="1"/>
  <c r="G450" i="1"/>
  <c r="H449" i="1"/>
  <c r="K448" i="1"/>
  <c r="L448" i="1" s="1"/>
  <c r="M448" i="1" s="1"/>
  <c r="N448" i="1" s="1"/>
  <c r="P448" i="1" s="1"/>
  <c r="B448" i="1" s="1"/>
  <c r="A456" i="1"/>
  <c r="D456" i="1" s="1"/>
  <c r="C449" i="1"/>
  <c r="I458" i="1"/>
  <c r="U454" i="1"/>
  <c r="E456" i="1" l="1"/>
  <c r="O456" i="1"/>
  <c r="J456" i="1"/>
  <c r="F456" i="1"/>
  <c r="S456" i="1"/>
  <c r="T456" i="1"/>
  <c r="G451" i="1"/>
  <c r="H450" i="1"/>
  <c r="K449" i="1"/>
  <c r="L449" i="1" s="1"/>
  <c r="M449" i="1" s="1"/>
  <c r="N449" i="1" s="1"/>
  <c r="P449" i="1" s="1"/>
  <c r="B449" i="1" s="1"/>
  <c r="A457" i="1"/>
  <c r="D457" i="1" s="1"/>
  <c r="C450" i="1"/>
  <c r="U455" i="1"/>
  <c r="I459" i="1"/>
  <c r="E457" i="1" l="1"/>
  <c r="O457" i="1"/>
  <c r="R457" i="1" s="1"/>
  <c r="J457" i="1"/>
  <c r="R456" i="1"/>
  <c r="F457" i="1"/>
  <c r="T457" i="1"/>
  <c r="S457" i="1"/>
  <c r="G452" i="1"/>
  <c r="H451" i="1"/>
  <c r="K450" i="1"/>
  <c r="L450" i="1" s="1"/>
  <c r="M450" i="1" s="1"/>
  <c r="N450" i="1" s="1"/>
  <c r="P450" i="1" s="1"/>
  <c r="B450" i="1" s="1"/>
  <c r="I460" i="1"/>
  <c r="A458" i="1"/>
  <c r="D458" i="1" s="1"/>
  <c r="C451" i="1"/>
  <c r="J458" i="1" l="1"/>
  <c r="E458" i="1"/>
  <c r="O458" i="1"/>
  <c r="R458" i="1" s="1"/>
  <c r="F458" i="1"/>
  <c r="S458" i="1"/>
  <c r="T458" i="1"/>
  <c r="G453" i="1"/>
  <c r="H452" i="1"/>
  <c r="K451" i="1"/>
  <c r="L451" i="1" s="1"/>
  <c r="M451" i="1" s="1"/>
  <c r="N451" i="1" s="1"/>
  <c r="P451" i="1" s="1"/>
  <c r="B451" i="1" s="1"/>
  <c r="I461" i="1"/>
  <c r="C452" i="1"/>
  <c r="A459" i="1"/>
  <c r="D459" i="1" s="1"/>
  <c r="E459" i="1" l="1"/>
  <c r="O459" i="1"/>
  <c r="R459" i="1" s="1"/>
  <c r="J459" i="1"/>
  <c r="F459" i="1"/>
  <c r="T459" i="1"/>
  <c r="S459" i="1"/>
  <c r="G454" i="1"/>
  <c r="H453" i="1"/>
  <c r="K452" i="1"/>
  <c r="L452" i="1" s="1"/>
  <c r="M452" i="1" s="1"/>
  <c r="N452" i="1" s="1"/>
  <c r="P452" i="1" s="1"/>
  <c r="B452" i="1" s="1"/>
  <c r="A460" i="1"/>
  <c r="D460" i="1" s="1"/>
  <c r="U458" i="1"/>
  <c r="C453" i="1"/>
  <c r="I462" i="1"/>
  <c r="J460" i="1" l="1"/>
  <c r="E460" i="1"/>
  <c r="O460" i="1"/>
  <c r="R460" i="1" s="1"/>
  <c r="F460" i="1"/>
  <c r="S460" i="1"/>
  <c r="T460" i="1"/>
  <c r="G455" i="1"/>
  <c r="H454" i="1"/>
  <c r="K453" i="1"/>
  <c r="L453" i="1" s="1"/>
  <c r="M453" i="1" s="1"/>
  <c r="N453" i="1" s="1"/>
  <c r="P453" i="1" s="1"/>
  <c r="B453" i="1" s="1"/>
  <c r="C454" i="1"/>
  <c r="A461" i="1"/>
  <c r="D461" i="1" s="1"/>
  <c r="I463" i="1"/>
  <c r="J461" i="1" l="1"/>
  <c r="E461" i="1"/>
  <c r="O461" i="1"/>
  <c r="R461" i="1" s="1"/>
  <c r="F461" i="1"/>
  <c r="T461" i="1"/>
  <c r="S461" i="1"/>
  <c r="G456" i="1"/>
  <c r="H455" i="1"/>
  <c r="K454" i="1"/>
  <c r="L454" i="1" s="1"/>
  <c r="M454" i="1" s="1"/>
  <c r="N454" i="1" s="1"/>
  <c r="P454" i="1" s="1"/>
  <c r="B454" i="1" s="1"/>
  <c r="I464" i="1"/>
  <c r="A462" i="1"/>
  <c r="D462" i="1" s="1"/>
  <c r="U460" i="1"/>
  <c r="C455" i="1"/>
  <c r="J462" i="1" l="1"/>
  <c r="E462" i="1"/>
  <c r="O462" i="1"/>
  <c r="R462" i="1" s="1"/>
  <c r="F462" i="1"/>
  <c r="S462" i="1"/>
  <c r="T462" i="1"/>
  <c r="G457" i="1"/>
  <c r="H456" i="1"/>
  <c r="K455" i="1"/>
  <c r="L455" i="1" s="1"/>
  <c r="M455" i="1" s="1"/>
  <c r="N455" i="1" s="1"/>
  <c r="P455" i="1" s="1"/>
  <c r="B455" i="1" s="1"/>
  <c r="U461" i="1"/>
  <c r="C456" i="1"/>
  <c r="A463" i="1"/>
  <c r="D463" i="1" s="1"/>
  <c r="I465" i="1"/>
  <c r="J463" i="1" l="1"/>
  <c r="E463" i="1"/>
  <c r="O463" i="1"/>
  <c r="R463" i="1" s="1"/>
  <c r="F463" i="1"/>
  <c r="T463" i="1"/>
  <c r="S463" i="1"/>
  <c r="G458" i="1"/>
  <c r="H457" i="1"/>
  <c r="K456" i="1"/>
  <c r="L456" i="1" s="1"/>
  <c r="M456" i="1" s="1"/>
  <c r="N456" i="1" s="1"/>
  <c r="P456" i="1" s="1"/>
  <c r="U462" i="1"/>
  <c r="I466" i="1"/>
  <c r="A464" i="1"/>
  <c r="D464" i="1" s="1"/>
  <c r="C457" i="1"/>
  <c r="J464" i="1" l="1"/>
  <c r="E464" i="1"/>
  <c r="O464" i="1"/>
  <c r="R464" i="1" s="1"/>
  <c r="F464" i="1"/>
  <c r="U456" i="1"/>
  <c r="B456" i="1"/>
  <c r="S464" i="1"/>
  <c r="T464" i="1"/>
  <c r="G459" i="1"/>
  <c r="H458" i="1"/>
  <c r="K457" i="1"/>
  <c r="L457" i="1" s="1"/>
  <c r="M457" i="1" s="1"/>
  <c r="N457" i="1" s="1"/>
  <c r="P457" i="1" s="1"/>
  <c r="A465" i="1"/>
  <c r="D465" i="1" s="1"/>
  <c r="I467" i="1"/>
  <c r="C458" i="1"/>
  <c r="U463" i="1"/>
  <c r="J465" i="1" l="1"/>
  <c r="E465" i="1"/>
  <c r="O465" i="1"/>
  <c r="R465" i="1" s="1"/>
  <c r="F465" i="1"/>
  <c r="U457" i="1"/>
  <c r="B457" i="1"/>
  <c r="T465" i="1"/>
  <c r="S465" i="1"/>
  <c r="G460" i="1"/>
  <c r="H459" i="1"/>
  <c r="K458" i="1"/>
  <c r="L458" i="1" s="1"/>
  <c r="M458" i="1" s="1"/>
  <c r="N458" i="1" s="1"/>
  <c r="P458" i="1" s="1"/>
  <c r="B458" i="1" s="1"/>
  <c r="U464" i="1"/>
  <c r="C459" i="1"/>
  <c r="I468" i="1"/>
  <c r="A466" i="1"/>
  <c r="D466" i="1" s="1"/>
  <c r="J466" i="1" l="1"/>
  <c r="E466" i="1"/>
  <c r="O466" i="1"/>
  <c r="R466" i="1" s="1"/>
  <c r="F466" i="1"/>
  <c r="S466" i="1"/>
  <c r="T466" i="1"/>
  <c r="G461" i="1"/>
  <c r="H460" i="1"/>
  <c r="K459" i="1"/>
  <c r="L459" i="1" s="1"/>
  <c r="M459" i="1" s="1"/>
  <c r="N459" i="1" s="1"/>
  <c r="P459" i="1" s="1"/>
  <c r="I469" i="1"/>
  <c r="A467" i="1"/>
  <c r="D467" i="1" s="1"/>
  <c r="U465" i="1"/>
  <c r="C460" i="1"/>
  <c r="J467" i="1" l="1"/>
  <c r="E467" i="1"/>
  <c r="O467" i="1"/>
  <c r="R467" i="1" s="1"/>
  <c r="F467" i="1"/>
  <c r="U459" i="1"/>
  <c r="B459" i="1"/>
  <c r="T467" i="1"/>
  <c r="S467" i="1"/>
  <c r="G462" i="1"/>
  <c r="H461" i="1"/>
  <c r="K460" i="1"/>
  <c r="L460" i="1" s="1"/>
  <c r="M460" i="1" s="1"/>
  <c r="N460" i="1" s="1"/>
  <c r="P460" i="1" s="1"/>
  <c r="B460" i="1" s="1"/>
  <c r="A468" i="1"/>
  <c r="D468" i="1" s="1"/>
  <c r="I470" i="1"/>
  <c r="C461" i="1"/>
  <c r="U466" i="1"/>
  <c r="J468" i="1" l="1"/>
  <c r="E468" i="1"/>
  <c r="O468" i="1"/>
  <c r="R468" i="1" s="1"/>
  <c r="F468" i="1"/>
  <c r="S468" i="1"/>
  <c r="T468" i="1"/>
  <c r="G463" i="1"/>
  <c r="H462" i="1"/>
  <c r="K461" i="1"/>
  <c r="L461" i="1" s="1"/>
  <c r="M461" i="1" s="1"/>
  <c r="N461" i="1" s="1"/>
  <c r="P461" i="1" s="1"/>
  <c r="B461" i="1" s="1"/>
  <c r="I471" i="1"/>
  <c r="C462" i="1"/>
  <c r="U467" i="1"/>
  <c r="A469" i="1"/>
  <c r="D469" i="1" s="1"/>
  <c r="J469" i="1" l="1"/>
  <c r="E469" i="1"/>
  <c r="O469" i="1"/>
  <c r="R469" i="1" s="1"/>
  <c r="F469" i="1"/>
  <c r="T469" i="1"/>
  <c r="S469" i="1"/>
  <c r="G464" i="1"/>
  <c r="H463" i="1"/>
  <c r="K462" i="1"/>
  <c r="L462" i="1" s="1"/>
  <c r="M462" i="1" s="1"/>
  <c r="N462" i="1" s="1"/>
  <c r="P462" i="1" s="1"/>
  <c r="B462" i="1" s="1"/>
  <c r="A470" i="1"/>
  <c r="D470" i="1" s="1"/>
  <c r="I472" i="1"/>
  <c r="U468" i="1"/>
  <c r="C463" i="1"/>
  <c r="E470" i="1" l="1"/>
  <c r="O470" i="1"/>
  <c r="R470" i="1" s="1"/>
  <c r="J470" i="1"/>
  <c r="F470" i="1"/>
  <c r="S470" i="1"/>
  <c r="T470" i="1"/>
  <c r="G465" i="1"/>
  <c r="H464" i="1"/>
  <c r="K463" i="1"/>
  <c r="L463" i="1" s="1"/>
  <c r="M463" i="1" s="1"/>
  <c r="N463" i="1" s="1"/>
  <c r="P463" i="1" s="1"/>
  <c r="B463" i="1" s="1"/>
  <c r="A471" i="1"/>
  <c r="D471" i="1" s="1"/>
  <c r="C464" i="1"/>
  <c r="I473" i="1"/>
  <c r="U469" i="1"/>
  <c r="E471" i="1" l="1"/>
  <c r="O471" i="1"/>
  <c r="R471" i="1" s="1"/>
  <c r="J471" i="1"/>
  <c r="F471" i="1"/>
  <c r="T471" i="1"/>
  <c r="S471" i="1"/>
  <c r="G466" i="1"/>
  <c r="H465" i="1"/>
  <c r="K464" i="1"/>
  <c r="L464" i="1" s="1"/>
  <c r="M464" i="1" s="1"/>
  <c r="N464" i="1" s="1"/>
  <c r="P464" i="1" s="1"/>
  <c r="B464" i="1" s="1"/>
  <c r="A472" i="1"/>
  <c r="D472" i="1" s="1"/>
  <c r="C465" i="1"/>
  <c r="I474" i="1"/>
  <c r="E472" i="1" l="1"/>
  <c r="O472" i="1"/>
  <c r="R472" i="1" s="1"/>
  <c r="J472" i="1"/>
  <c r="F472" i="1"/>
  <c r="S472" i="1"/>
  <c r="T472" i="1"/>
  <c r="G467" i="1"/>
  <c r="H466" i="1"/>
  <c r="K465" i="1"/>
  <c r="L465" i="1" s="1"/>
  <c r="M465" i="1" s="1"/>
  <c r="N465" i="1" s="1"/>
  <c r="P465" i="1" s="1"/>
  <c r="B465" i="1" s="1"/>
  <c r="I475" i="1"/>
  <c r="A473" i="1"/>
  <c r="D473" i="1" s="1"/>
  <c r="C466" i="1"/>
  <c r="U471" i="1"/>
  <c r="J473" i="1" l="1"/>
  <c r="E473" i="1"/>
  <c r="O473" i="1"/>
  <c r="R473" i="1" s="1"/>
  <c r="F473" i="1"/>
  <c r="T473" i="1"/>
  <c r="S473" i="1"/>
  <c r="G468" i="1"/>
  <c r="H467" i="1"/>
  <c r="K466" i="1"/>
  <c r="L466" i="1" s="1"/>
  <c r="M466" i="1" s="1"/>
  <c r="N466" i="1" s="1"/>
  <c r="P466" i="1" s="1"/>
  <c r="B466" i="1" s="1"/>
  <c r="C467" i="1"/>
  <c r="A474" i="1"/>
  <c r="D474" i="1" s="1"/>
  <c r="I476" i="1"/>
  <c r="U472" i="1"/>
  <c r="E474" i="1" l="1"/>
  <c r="O474" i="1"/>
  <c r="R474" i="1" s="1"/>
  <c r="J474" i="1"/>
  <c r="F474" i="1"/>
  <c r="S474" i="1"/>
  <c r="T474" i="1"/>
  <c r="G469" i="1"/>
  <c r="H468" i="1"/>
  <c r="K467" i="1"/>
  <c r="L467" i="1" s="1"/>
  <c r="M467" i="1" s="1"/>
  <c r="N467" i="1" s="1"/>
  <c r="P467" i="1" s="1"/>
  <c r="B467" i="1" s="1"/>
  <c r="A475" i="1"/>
  <c r="D475" i="1" s="1"/>
  <c r="U473" i="1"/>
  <c r="C468" i="1"/>
  <c r="I477" i="1"/>
  <c r="E475" i="1" l="1"/>
  <c r="O475" i="1"/>
  <c r="R475" i="1" s="1"/>
  <c r="J475" i="1"/>
  <c r="F475" i="1"/>
  <c r="T475" i="1"/>
  <c r="S475" i="1"/>
  <c r="G470" i="1"/>
  <c r="H469" i="1"/>
  <c r="K468" i="1"/>
  <c r="L468" i="1" s="1"/>
  <c r="M468" i="1" s="1"/>
  <c r="N468" i="1" s="1"/>
  <c r="P468" i="1" s="1"/>
  <c r="B468" i="1" s="1"/>
  <c r="A476" i="1"/>
  <c r="D476" i="1" s="1"/>
  <c r="I478" i="1"/>
  <c r="C469" i="1"/>
  <c r="U474" i="1"/>
  <c r="J476" i="1" l="1"/>
  <c r="E476" i="1"/>
  <c r="O476" i="1"/>
  <c r="R476" i="1" s="1"/>
  <c r="F476" i="1"/>
  <c r="S476" i="1"/>
  <c r="T476" i="1"/>
  <c r="G471" i="1"/>
  <c r="H470" i="1"/>
  <c r="K469" i="1"/>
  <c r="L469" i="1" s="1"/>
  <c r="M469" i="1" s="1"/>
  <c r="N469" i="1" s="1"/>
  <c r="P469" i="1" s="1"/>
  <c r="B469" i="1" s="1"/>
  <c r="C470" i="1"/>
  <c r="U475" i="1"/>
  <c r="I479" i="1"/>
  <c r="A477" i="1"/>
  <c r="D477" i="1" s="1"/>
  <c r="E477" i="1" l="1"/>
  <c r="O477" i="1"/>
  <c r="R477" i="1" s="1"/>
  <c r="J477" i="1"/>
  <c r="F477" i="1"/>
  <c r="T477" i="1"/>
  <c r="S477" i="1"/>
  <c r="G472" i="1"/>
  <c r="H471" i="1"/>
  <c r="K470" i="1"/>
  <c r="L470" i="1" s="1"/>
  <c r="M470" i="1" s="1"/>
  <c r="N470" i="1" s="1"/>
  <c r="P470" i="1" s="1"/>
  <c r="C471" i="1"/>
  <c r="A478" i="1"/>
  <c r="D478" i="1" s="1"/>
  <c r="U476" i="1"/>
  <c r="I480" i="1"/>
  <c r="J478" i="1" l="1"/>
  <c r="E478" i="1"/>
  <c r="O478" i="1"/>
  <c r="R478" i="1" s="1"/>
  <c r="F478" i="1"/>
  <c r="U470" i="1"/>
  <c r="B470" i="1"/>
  <c r="S478" i="1"/>
  <c r="T478" i="1"/>
  <c r="G473" i="1"/>
  <c r="H472" i="1"/>
  <c r="K471" i="1"/>
  <c r="L471" i="1" s="1"/>
  <c r="M471" i="1" s="1"/>
  <c r="N471" i="1" s="1"/>
  <c r="P471" i="1" s="1"/>
  <c r="B471" i="1" s="1"/>
  <c r="U477" i="1"/>
  <c r="C472" i="1"/>
  <c r="I481" i="1"/>
  <c r="A479" i="1"/>
  <c r="D479" i="1" s="1"/>
  <c r="E479" i="1" l="1"/>
  <c r="O479" i="1"/>
  <c r="R479" i="1" s="1"/>
  <c r="J479" i="1"/>
  <c r="F479" i="1"/>
  <c r="S479" i="1"/>
  <c r="T479" i="1"/>
  <c r="G474" i="1"/>
  <c r="H473" i="1"/>
  <c r="K472" i="1"/>
  <c r="L472" i="1" s="1"/>
  <c r="M472" i="1" s="1"/>
  <c r="N472" i="1" s="1"/>
  <c r="P472" i="1" s="1"/>
  <c r="B472" i="1" s="1"/>
  <c r="A480" i="1"/>
  <c r="D480" i="1" s="1"/>
  <c r="U478" i="1"/>
  <c r="C473" i="1"/>
  <c r="I482" i="1"/>
  <c r="E480" i="1" l="1"/>
  <c r="O480" i="1"/>
  <c r="R480" i="1" s="1"/>
  <c r="J480" i="1"/>
  <c r="F480" i="1"/>
  <c r="S480" i="1"/>
  <c r="T480" i="1"/>
  <c r="G475" i="1"/>
  <c r="H474" i="1"/>
  <c r="K473" i="1"/>
  <c r="L473" i="1" s="1"/>
  <c r="M473" i="1" s="1"/>
  <c r="N473" i="1" s="1"/>
  <c r="P473" i="1" s="1"/>
  <c r="B473" i="1" s="1"/>
  <c r="U479" i="1"/>
  <c r="C474" i="1"/>
  <c r="I483" i="1"/>
  <c r="A481" i="1"/>
  <c r="D481" i="1" s="1"/>
  <c r="J481" i="1" l="1"/>
  <c r="E481" i="1"/>
  <c r="O481" i="1"/>
  <c r="R481" i="1" s="1"/>
  <c r="F481" i="1"/>
  <c r="T481" i="1"/>
  <c r="S481" i="1"/>
  <c r="G476" i="1"/>
  <c r="H475" i="1"/>
  <c r="K474" i="1"/>
  <c r="L474" i="1" s="1"/>
  <c r="M474" i="1" s="1"/>
  <c r="N474" i="1" s="1"/>
  <c r="P474" i="1" s="1"/>
  <c r="B474" i="1" s="1"/>
  <c r="C475" i="1"/>
  <c r="A482" i="1"/>
  <c r="D482" i="1" s="1"/>
  <c r="U480" i="1"/>
  <c r="I484" i="1"/>
  <c r="J482" i="1" l="1"/>
  <c r="E482" i="1"/>
  <c r="O482" i="1"/>
  <c r="R482" i="1" s="1"/>
  <c r="F482" i="1"/>
  <c r="S482" i="1"/>
  <c r="T482" i="1"/>
  <c r="G477" i="1"/>
  <c r="H476" i="1"/>
  <c r="K475" i="1"/>
  <c r="L475" i="1" s="1"/>
  <c r="M475" i="1" s="1"/>
  <c r="N475" i="1" s="1"/>
  <c r="P475" i="1" s="1"/>
  <c r="B475" i="1" s="1"/>
  <c r="A483" i="1"/>
  <c r="D483" i="1" s="1"/>
  <c r="I485" i="1"/>
  <c r="C476" i="1"/>
  <c r="U481" i="1"/>
  <c r="J483" i="1" l="1"/>
  <c r="E483" i="1"/>
  <c r="O483" i="1"/>
  <c r="R483" i="1" s="1"/>
  <c r="F483" i="1"/>
  <c r="T483" i="1"/>
  <c r="S483" i="1"/>
  <c r="G478" i="1"/>
  <c r="H477" i="1"/>
  <c r="K476" i="1"/>
  <c r="L476" i="1" s="1"/>
  <c r="M476" i="1" s="1"/>
  <c r="N476" i="1" s="1"/>
  <c r="P476" i="1" s="1"/>
  <c r="B476" i="1" s="1"/>
  <c r="I486" i="1"/>
  <c r="A484" i="1"/>
  <c r="D484" i="1" s="1"/>
  <c r="C477" i="1"/>
  <c r="U482" i="1"/>
  <c r="E484" i="1" l="1"/>
  <c r="O484" i="1"/>
  <c r="R484" i="1" s="1"/>
  <c r="J484" i="1"/>
  <c r="F484" i="1"/>
  <c r="S484" i="1"/>
  <c r="T484" i="1"/>
  <c r="G479" i="1"/>
  <c r="H478" i="1"/>
  <c r="K477" i="1"/>
  <c r="L477" i="1" s="1"/>
  <c r="M477" i="1" s="1"/>
  <c r="N477" i="1" s="1"/>
  <c r="P477" i="1" s="1"/>
  <c r="B477" i="1" s="1"/>
  <c r="A485" i="1"/>
  <c r="D485" i="1" s="1"/>
  <c r="I487" i="1"/>
  <c r="C478" i="1"/>
  <c r="U483" i="1"/>
  <c r="J485" i="1" l="1"/>
  <c r="E485" i="1"/>
  <c r="O485" i="1"/>
  <c r="R485" i="1" s="1"/>
  <c r="F485" i="1"/>
  <c r="T485" i="1"/>
  <c r="S485" i="1"/>
  <c r="G480" i="1"/>
  <c r="H479" i="1"/>
  <c r="K478" i="1"/>
  <c r="L478" i="1" s="1"/>
  <c r="M478" i="1" s="1"/>
  <c r="N478" i="1" s="1"/>
  <c r="P478" i="1" s="1"/>
  <c r="B478" i="1" s="1"/>
  <c r="A486" i="1"/>
  <c r="D486" i="1" s="1"/>
  <c r="U484" i="1"/>
  <c r="C479" i="1"/>
  <c r="I488" i="1"/>
  <c r="J486" i="1" l="1"/>
  <c r="E486" i="1"/>
  <c r="O486" i="1"/>
  <c r="R486" i="1" s="1"/>
  <c r="F486" i="1"/>
  <c r="S486" i="1"/>
  <c r="T486" i="1"/>
  <c r="G481" i="1"/>
  <c r="H480" i="1"/>
  <c r="K479" i="1"/>
  <c r="L479" i="1" s="1"/>
  <c r="M479" i="1" s="1"/>
  <c r="N479" i="1" s="1"/>
  <c r="P479" i="1" s="1"/>
  <c r="B479" i="1" s="1"/>
  <c r="U485" i="1"/>
  <c r="I489" i="1"/>
  <c r="C480" i="1"/>
  <c r="A487" i="1"/>
  <c r="D487" i="1" s="1"/>
  <c r="E487" i="1" l="1"/>
  <c r="O487" i="1"/>
  <c r="J487" i="1"/>
  <c r="F487" i="1"/>
  <c r="T487" i="1"/>
  <c r="S487" i="1"/>
  <c r="G482" i="1"/>
  <c r="H481" i="1"/>
  <c r="K480" i="1"/>
  <c r="L480" i="1" s="1"/>
  <c r="M480" i="1" s="1"/>
  <c r="N480" i="1" s="1"/>
  <c r="P480" i="1" s="1"/>
  <c r="B480" i="1" s="1"/>
  <c r="U486" i="1"/>
  <c r="C481" i="1"/>
  <c r="I490" i="1"/>
  <c r="A488" i="1"/>
  <c r="D488" i="1" s="1"/>
  <c r="E488" i="1" l="1"/>
  <c r="O488" i="1"/>
  <c r="R488" i="1" s="1"/>
  <c r="J488" i="1"/>
  <c r="R487" i="1"/>
  <c r="F488" i="1"/>
  <c r="S488" i="1"/>
  <c r="T488" i="1"/>
  <c r="G483" i="1"/>
  <c r="H482" i="1"/>
  <c r="K481" i="1"/>
  <c r="L481" i="1" s="1"/>
  <c r="M481" i="1" s="1"/>
  <c r="N481" i="1" s="1"/>
  <c r="P481" i="1" s="1"/>
  <c r="B481" i="1" s="1"/>
  <c r="I491" i="1"/>
  <c r="A489" i="1"/>
  <c r="D489" i="1" s="1"/>
  <c r="C482" i="1"/>
  <c r="J489" i="1" l="1"/>
  <c r="E489" i="1"/>
  <c r="O489" i="1"/>
  <c r="R489" i="1" s="1"/>
  <c r="F489" i="1"/>
  <c r="T489" i="1"/>
  <c r="S489" i="1"/>
  <c r="G484" i="1"/>
  <c r="H483" i="1"/>
  <c r="K482" i="1"/>
  <c r="L482" i="1" s="1"/>
  <c r="M482" i="1" s="1"/>
  <c r="N482" i="1" s="1"/>
  <c r="P482" i="1" s="1"/>
  <c r="B482" i="1" s="1"/>
  <c r="I492" i="1"/>
  <c r="C483" i="1"/>
  <c r="A490" i="1"/>
  <c r="D490" i="1" s="1"/>
  <c r="J490" i="1" l="1"/>
  <c r="E490" i="1"/>
  <c r="O490" i="1"/>
  <c r="R490" i="1" s="1"/>
  <c r="F490" i="1"/>
  <c r="S490" i="1"/>
  <c r="T490" i="1"/>
  <c r="G485" i="1"/>
  <c r="H484" i="1"/>
  <c r="K483" i="1"/>
  <c r="L483" i="1" s="1"/>
  <c r="M483" i="1" s="1"/>
  <c r="N483" i="1" s="1"/>
  <c r="P483" i="1" s="1"/>
  <c r="B483" i="1" s="1"/>
  <c r="A491" i="1"/>
  <c r="D491" i="1" s="1"/>
  <c r="C484" i="1"/>
  <c r="U489" i="1"/>
  <c r="I493" i="1"/>
  <c r="E491" i="1" l="1"/>
  <c r="O491" i="1"/>
  <c r="R491" i="1" s="1"/>
  <c r="J491" i="1"/>
  <c r="F491" i="1"/>
  <c r="T491" i="1"/>
  <c r="S491" i="1"/>
  <c r="G486" i="1"/>
  <c r="H485" i="1"/>
  <c r="K484" i="1"/>
  <c r="L484" i="1" s="1"/>
  <c r="M484" i="1" s="1"/>
  <c r="N484" i="1" s="1"/>
  <c r="P484" i="1" s="1"/>
  <c r="B484" i="1" s="1"/>
  <c r="I494" i="1"/>
  <c r="A492" i="1"/>
  <c r="D492" i="1" s="1"/>
  <c r="C485" i="1"/>
  <c r="E492" i="1" l="1"/>
  <c r="O492" i="1"/>
  <c r="R492" i="1" s="1"/>
  <c r="J492" i="1"/>
  <c r="F492" i="1"/>
  <c r="S492" i="1"/>
  <c r="T492" i="1"/>
  <c r="G487" i="1"/>
  <c r="H486" i="1"/>
  <c r="K485" i="1"/>
  <c r="L485" i="1" s="1"/>
  <c r="M485" i="1" s="1"/>
  <c r="N485" i="1" s="1"/>
  <c r="P485" i="1" s="1"/>
  <c r="B485" i="1" s="1"/>
  <c r="U491" i="1"/>
  <c r="A493" i="1"/>
  <c r="D493" i="1" s="1"/>
  <c r="C486" i="1"/>
  <c r="I495" i="1"/>
  <c r="E493" i="1" l="1"/>
  <c r="O493" i="1"/>
  <c r="R493" i="1" s="1"/>
  <c r="J493" i="1"/>
  <c r="F493" i="1"/>
  <c r="T493" i="1"/>
  <c r="S493" i="1"/>
  <c r="G488" i="1"/>
  <c r="H487" i="1"/>
  <c r="K486" i="1"/>
  <c r="L486" i="1" s="1"/>
  <c r="M486" i="1" s="1"/>
  <c r="N486" i="1" s="1"/>
  <c r="P486" i="1" s="1"/>
  <c r="B486" i="1" s="1"/>
  <c r="C487" i="1"/>
  <c r="U492" i="1"/>
  <c r="I496" i="1"/>
  <c r="A494" i="1"/>
  <c r="D494" i="1" s="1"/>
  <c r="J494" i="1" l="1"/>
  <c r="E494" i="1"/>
  <c r="O494" i="1"/>
  <c r="R494" i="1" s="1"/>
  <c r="F494" i="1"/>
  <c r="S494" i="1"/>
  <c r="T494" i="1"/>
  <c r="G489" i="1"/>
  <c r="H488" i="1"/>
  <c r="K487" i="1"/>
  <c r="L487" i="1" s="1"/>
  <c r="M487" i="1" s="1"/>
  <c r="N487" i="1" s="1"/>
  <c r="P487" i="1" s="1"/>
  <c r="A495" i="1"/>
  <c r="D495" i="1" s="1"/>
  <c r="I497" i="1"/>
  <c r="C488" i="1"/>
  <c r="E495" i="1" l="1"/>
  <c r="O495" i="1"/>
  <c r="R495" i="1" s="1"/>
  <c r="J495" i="1"/>
  <c r="F495" i="1"/>
  <c r="U487" i="1"/>
  <c r="B487" i="1"/>
  <c r="T495" i="1"/>
  <c r="S495" i="1"/>
  <c r="G490" i="1"/>
  <c r="H489" i="1"/>
  <c r="K488" i="1"/>
  <c r="L488" i="1" s="1"/>
  <c r="M488" i="1" s="1"/>
  <c r="N488" i="1" s="1"/>
  <c r="P488" i="1" s="1"/>
  <c r="U494" i="1"/>
  <c r="A496" i="1"/>
  <c r="D496" i="1" s="1"/>
  <c r="C489" i="1"/>
  <c r="I498" i="1"/>
  <c r="J496" i="1" l="1"/>
  <c r="E496" i="1"/>
  <c r="O496" i="1"/>
  <c r="R496" i="1" s="1"/>
  <c r="F496" i="1"/>
  <c r="U488" i="1"/>
  <c r="B488" i="1"/>
  <c r="S496" i="1"/>
  <c r="T496" i="1"/>
  <c r="G491" i="1"/>
  <c r="H490" i="1"/>
  <c r="K489" i="1"/>
  <c r="L489" i="1" s="1"/>
  <c r="M489" i="1" s="1"/>
  <c r="N489" i="1" s="1"/>
  <c r="P489" i="1" s="1"/>
  <c r="B489" i="1" s="1"/>
  <c r="I499" i="1"/>
  <c r="C490" i="1"/>
  <c r="A497" i="1"/>
  <c r="D497" i="1" s="1"/>
  <c r="U495" i="1"/>
  <c r="J497" i="1" l="1"/>
  <c r="E497" i="1"/>
  <c r="O497" i="1"/>
  <c r="R497" i="1" s="1"/>
  <c r="F497" i="1"/>
  <c r="T497" i="1"/>
  <c r="S497" i="1"/>
  <c r="G492" i="1"/>
  <c r="H491" i="1"/>
  <c r="K490" i="1"/>
  <c r="L490" i="1" s="1"/>
  <c r="M490" i="1" s="1"/>
  <c r="N490" i="1" s="1"/>
  <c r="P490" i="1" s="1"/>
  <c r="U496" i="1"/>
  <c r="C491" i="1"/>
  <c r="A498" i="1"/>
  <c r="D498" i="1" s="1"/>
  <c r="I500" i="1"/>
  <c r="E498" i="1" l="1"/>
  <c r="O498" i="1"/>
  <c r="R498" i="1" s="1"/>
  <c r="J498" i="1"/>
  <c r="F498" i="1"/>
  <c r="U490" i="1"/>
  <c r="B490" i="1"/>
  <c r="S498" i="1"/>
  <c r="T498" i="1"/>
  <c r="G493" i="1"/>
  <c r="H492" i="1"/>
  <c r="K491" i="1"/>
  <c r="L491" i="1" s="1"/>
  <c r="M491" i="1" s="1"/>
  <c r="N491" i="1" s="1"/>
  <c r="P491" i="1" s="1"/>
  <c r="B491" i="1" s="1"/>
  <c r="C492" i="1"/>
  <c r="A499" i="1"/>
  <c r="D499" i="1" s="1"/>
  <c r="I501" i="1"/>
  <c r="U497" i="1"/>
  <c r="J499" i="1" l="1"/>
  <c r="E499" i="1"/>
  <c r="O499" i="1"/>
  <c r="R499" i="1" s="1"/>
  <c r="F499" i="1"/>
  <c r="T499" i="1"/>
  <c r="S499" i="1"/>
  <c r="G494" i="1"/>
  <c r="H493" i="1"/>
  <c r="K492" i="1"/>
  <c r="L492" i="1" s="1"/>
  <c r="M492" i="1" s="1"/>
  <c r="N492" i="1" s="1"/>
  <c r="P492" i="1" s="1"/>
  <c r="B492" i="1" s="1"/>
  <c r="U498" i="1"/>
  <c r="C493" i="1"/>
  <c r="I502" i="1"/>
  <c r="A500" i="1"/>
  <c r="D500" i="1" s="1"/>
  <c r="E500" i="1" l="1"/>
  <c r="O500" i="1"/>
  <c r="R500" i="1" s="1"/>
  <c r="J500" i="1"/>
  <c r="F500" i="1"/>
  <c r="S500" i="1"/>
  <c r="T500" i="1"/>
  <c r="G495" i="1"/>
  <c r="H494" i="1"/>
  <c r="K493" i="1"/>
  <c r="L493" i="1" s="1"/>
  <c r="M493" i="1" s="1"/>
  <c r="N493" i="1" s="1"/>
  <c r="P493" i="1" s="1"/>
  <c r="U499" i="1"/>
  <c r="I503" i="1"/>
  <c r="A501" i="1"/>
  <c r="D501" i="1" s="1"/>
  <c r="C494" i="1"/>
  <c r="J501" i="1" l="1"/>
  <c r="E501" i="1"/>
  <c r="O501" i="1"/>
  <c r="R501" i="1" s="1"/>
  <c r="F501" i="1"/>
  <c r="U493" i="1"/>
  <c r="B493" i="1"/>
  <c r="T501" i="1"/>
  <c r="S501" i="1"/>
  <c r="G496" i="1"/>
  <c r="H495" i="1"/>
  <c r="K494" i="1"/>
  <c r="L494" i="1" s="1"/>
  <c r="M494" i="1" s="1"/>
  <c r="N494" i="1" s="1"/>
  <c r="P494" i="1" s="1"/>
  <c r="B494" i="1" s="1"/>
  <c r="C495" i="1"/>
  <c r="A502" i="1"/>
  <c r="D502" i="1" s="1"/>
  <c r="I504" i="1"/>
  <c r="U500" i="1"/>
  <c r="E502" i="1" l="1"/>
  <c r="O502" i="1"/>
  <c r="R502" i="1" s="1"/>
  <c r="J502" i="1"/>
  <c r="F502" i="1"/>
  <c r="S502" i="1"/>
  <c r="T502" i="1"/>
  <c r="G497" i="1"/>
  <c r="H496" i="1"/>
  <c r="K495" i="1"/>
  <c r="L495" i="1" s="1"/>
  <c r="M495" i="1" s="1"/>
  <c r="N495" i="1" s="1"/>
  <c r="P495" i="1" s="1"/>
  <c r="B495" i="1" s="1"/>
  <c r="I505" i="1"/>
  <c r="A503" i="1"/>
  <c r="D503" i="1" s="1"/>
  <c r="C496" i="1"/>
  <c r="J503" i="1" l="1"/>
  <c r="E503" i="1"/>
  <c r="O503" i="1"/>
  <c r="R503" i="1" s="1"/>
  <c r="F503" i="1"/>
  <c r="S503" i="1"/>
  <c r="T503" i="1"/>
  <c r="G498" i="1"/>
  <c r="H497" i="1"/>
  <c r="K496" i="1"/>
  <c r="L496" i="1" s="1"/>
  <c r="M496" i="1" s="1"/>
  <c r="N496" i="1" s="1"/>
  <c r="P496" i="1" s="1"/>
  <c r="B496" i="1" s="1"/>
  <c r="I506" i="1"/>
  <c r="C497" i="1"/>
  <c r="A504" i="1"/>
  <c r="D504" i="1" s="1"/>
  <c r="U502" i="1"/>
  <c r="J504" i="1" l="1"/>
  <c r="E504" i="1"/>
  <c r="O504" i="1"/>
  <c r="R504" i="1" s="1"/>
  <c r="F504" i="1"/>
  <c r="S504" i="1"/>
  <c r="T504" i="1"/>
  <c r="G499" i="1"/>
  <c r="H498" i="1"/>
  <c r="K497" i="1"/>
  <c r="L497" i="1" s="1"/>
  <c r="M497" i="1" s="1"/>
  <c r="N497" i="1" s="1"/>
  <c r="P497" i="1" s="1"/>
  <c r="B497" i="1" s="1"/>
  <c r="C498" i="1"/>
  <c r="A505" i="1"/>
  <c r="D505" i="1" s="1"/>
  <c r="I507" i="1"/>
  <c r="U503" i="1"/>
  <c r="J505" i="1" l="1"/>
  <c r="E505" i="1"/>
  <c r="O505" i="1"/>
  <c r="R505" i="1" s="1"/>
  <c r="F505" i="1"/>
  <c r="T505" i="1"/>
  <c r="S505" i="1"/>
  <c r="G500" i="1"/>
  <c r="H499" i="1"/>
  <c r="K498" i="1"/>
  <c r="L498" i="1" s="1"/>
  <c r="M498" i="1" s="1"/>
  <c r="N498" i="1" s="1"/>
  <c r="P498" i="1" s="1"/>
  <c r="B498" i="1" s="1"/>
  <c r="I508" i="1"/>
  <c r="A506" i="1"/>
  <c r="D506" i="1" s="1"/>
  <c r="C499" i="1"/>
  <c r="U504" i="1"/>
  <c r="J506" i="1" l="1"/>
  <c r="E506" i="1"/>
  <c r="O506" i="1"/>
  <c r="R506" i="1" s="1"/>
  <c r="F506" i="1"/>
  <c r="S506" i="1"/>
  <c r="T506" i="1"/>
  <c r="G501" i="1"/>
  <c r="H500" i="1"/>
  <c r="K499" i="1"/>
  <c r="L499" i="1" s="1"/>
  <c r="M499" i="1" s="1"/>
  <c r="N499" i="1" s="1"/>
  <c r="P499" i="1" s="1"/>
  <c r="B499" i="1" s="1"/>
  <c r="U505" i="1"/>
  <c r="I509" i="1"/>
  <c r="C500" i="1"/>
  <c r="A507" i="1"/>
  <c r="D507" i="1" s="1"/>
  <c r="F507" i="1" l="1"/>
  <c r="E507" i="1"/>
  <c r="O507" i="1"/>
  <c r="R507" i="1" s="1"/>
  <c r="J507" i="1"/>
  <c r="T507" i="1"/>
  <c r="S507" i="1"/>
  <c r="G502" i="1"/>
  <c r="H501" i="1"/>
  <c r="K500" i="1"/>
  <c r="L500" i="1" s="1"/>
  <c r="M500" i="1" s="1"/>
  <c r="N500" i="1" s="1"/>
  <c r="P500" i="1" s="1"/>
  <c r="B500" i="1" s="1"/>
  <c r="U506" i="1"/>
  <c r="I510" i="1"/>
  <c r="A508" i="1"/>
  <c r="D508" i="1" s="1"/>
  <c r="C501" i="1"/>
  <c r="F508" i="1" l="1"/>
  <c r="J508" i="1"/>
  <c r="E508" i="1"/>
  <c r="O508" i="1"/>
  <c r="R508" i="1" s="1"/>
  <c r="S508" i="1"/>
  <c r="T508" i="1"/>
  <c r="G503" i="1"/>
  <c r="H502" i="1"/>
  <c r="K501" i="1"/>
  <c r="L501" i="1" s="1"/>
  <c r="M501" i="1" s="1"/>
  <c r="N501" i="1" s="1"/>
  <c r="P501" i="1" s="1"/>
  <c r="U507" i="1"/>
  <c r="C502" i="1"/>
  <c r="A509" i="1"/>
  <c r="D509" i="1" s="1"/>
  <c r="I511" i="1"/>
  <c r="E509" i="1" l="1"/>
  <c r="O509" i="1"/>
  <c r="R509" i="1" s="1"/>
  <c r="J509" i="1"/>
  <c r="F509" i="1"/>
  <c r="U501" i="1"/>
  <c r="B501" i="1"/>
  <c r="T509" i="1"/>
  <c r="S509" i="1"/>
  <c r="G504" i="1"/>
  <c r="H503" i="1"/>
  <c r="K502" i="1"/>
  <c r="L502" i="1" s="1"/>
  <c r="M502" i="1" s="1"/>
  <c r="N502" i="1" s="1"/>
  <c r="P502" i="1" s="1"/>
  <c r="B502" i="1" s="1"/>
  <c r="A510" i="1"/>
  <c r="D510" i="1" s="1"/>
  <c r="I512" i="1"/>
  <c r="U508" i="1"/>
  <c r="C503" i="1"/>
  <c r="J510" i="1" l="1"/>
  <c r="E510" i="1"/>
  <c r="O510" i="1"/>
  <c r="R510" i="1" s="1"/>
  <c r="F510" i="1"/>
  <c r="S510" i="1"/>
  <c r="T510" i="1"/>
  <c r="G505" i="1"/>
  <c r="H504" i="1"/>
  <c r="K503" i="1"/>
  <c r="L503" i="1" s="1"/>
  <c r="M503" i="1" s="1"/>
  <c r="N503" i="1" s="1"/>
  <c r="P503" i="1" s="1"/>
  <c r="B503" i="1" s="1"/>
  <c r="I513" i="1"/>
  <c r="C504" i="1"/>
  <c r="U509" i="1"/>
  <c r="A511" i="1"/>
  <c r="D511" i="1" s="1"/>
  <c r="F511" i="1" l="1"/>
  <c r="E511" i="1"/>
  <c r="O511" i="1"/>
  <c r="R511" i="1" s="1"/>
  <c r="J511" i="1"/>
  <c r="T511" i="1"/>
  <c r="S511" i="1"/>
  <c r="G506" i="1"/>
  <c r="H505" i="1"/>
  <c r="K504" i="1"/>
  <c r="L504" i="1" s="1"/>
  <c r="M504" i="1" s="1"/>
  <c r="N504" i="1" s="1"/>
  <c r="P504" i="1" s="1"/>
  <c r="B504" i="1" s="1"/>
  <c r="C505" i="1"/>
  <c r="U510" i="1"/>
  <c r="A512" i="1"/>
  <c r="D512" i="1" s="1"/>
  <c r="I514" i="1"/>
  <c r="E512" i="1" l="1"/>
  <c r="O512" i="1"/>
  <c r="R512" i="1" s="1"/>
  <c r="J512" i="1"/>
  <c r="F512" i="1"/>
  <c r="S512" i="1"/>
  <c r="T512" i="1"/>
  <c r="G507" i="1"/>
  <c r="H506" i="1"/>
  <c r="K505" i="1"/>
  <c r="L505" i="1" s="1"/>
  <c r="M505" i="1" s="1"/>
  <c r="N505" i="1" s="1"/>
  <c r="P505" i="1" s="1"/>
  <c r="B505" i="1" s="1"/>
  <c r="A513" i="1"/>
  <c r="D513" i="1" s="1"/>
  <c r="C506" i="1"/>
  <c r="I515" i="1"/>
  <c r="U511" i="1"/>
  <c r="J513" i="1" l="1"/>
  <c r="E513" i="1"/>
  <c r="O513" i="1"/>
  <c r="R513" i="1" s="1"/>
  <c r="F513" i="1"/>
  <c r="S513" i="1"/>
  <c r="T513" i="1"/>
  <c r="G508" i="1"/>
  <c r="H507" i="1"/>
  <c r="K506" i="1"/>
  <c r="L506" i="1" s="1"/>
  <c r="M506" i="1" s="1"/>
  <c r="N506" i="1" s="1"/>
  <c r="P506" i="1" s="1"/>
  <c r="B506" i="1" s="1"/>
  <c r="U512" i="1"/>
  <c r="C507" i="1"/>
  <c r="A514" i="1"/>
  <c r="D514" i="1" s="1"/>
  <c r="I516" i="1"/>
  <c r="E514" i="1" l="1"/>
  <c r="O514" i="1"/>
  <c r="R514" i="1" s="1"/>
  <c r="J514" i="1"/>
  <c r="F514" i="1"/>
  <c r="S514" i="1"/>
  <c r="T514" i="1"/>
  <c r="G509" i="1"/>
  <c r="H508" i="1"/>
  <c r="K507" i="1"/>
  <c r="L507" i="1" s="1"/>
  <c r="M507" i="1" s="1"/>
  <c r="N507" i="1" s="1"/>
  <c r="P507" i="1" s="1"/>
  <c r="B507" i="1" s="1"/>
  <c r="A515" i="1"/>
  <c r="D515" i="1" s="1"/>
  <c r="I517" i="1"/>
  <c r="U513" i="1"/>
  <c r="C508" i="1"/>
  <c r="J515" i="1" l="1"/>
  <c r="E515" i="1"/>
  <c r="O515" i="1"/>
  <c r="F515" i="1"/>
  <c r="T515" i="1"/>
  <c r="S515" i="1"/>
  <c r="G510" i="1"/>
  <c r="H509" i="1"/>
  <c r="K508" i="1"/>
  <c r="L508" i="1" s="1"/>
  <c r="M508" i="1" s="1"/>
  <c r="N508" i="1" s="1"/>
  <c r="P508" i="1" s="1"/>
  <c r="B508" i="1" s="1"/>
  <c r="I518" i="1"/>
  <c r="U514" i="1"/>
  <c r="C509" i="1"/>
  <c r="A516" i="1"/>
  <c r="D516" i="1" s="1"/>
  <c r="E516" i="1" l="1"/>
  <c r="O516" i="1"/>
  <c r="R516" i="1" s="1"/>
  <c r="J516" i="1"/>
  <c r="R515" i="1"/>
  <c r="F516" i="1"/>
  <c r="S516" i="1"/>
  <c r="T516" i="1"/>
  <c r="G511" i="1"/>
  <c r="H510" i="1"/>
  <c r="K509" i="1"/>
  <c r="L509" i="1" s="1"/>
  <c r="M509" i="1" s="1"/>
  <c r="N509" i="1" s="1"/>
  <c r="P509" i="1" s="1"/>
  <c r="B509" i="1" s="1"/>
  <c r="C510" i="1"/>
  <c r="A517" i="1"/>
  <c r="D517" i="1" s="1"/>
  <c r="I519" i="1"/>
  <c r="J517" i="1" l="1"/>
  <c r="E517" i="1"/>
  <c r="O517" i="1"/>
  <c r="R517" i="1" s="1"/>
  <c r="F517" i="1"/>
  <c r="T517" i="1"/>
  <c r="S517" i="1"/>
  <c r="G512" i="1"/>
  <c r="H511" i="1"/>
  <c r="K510" i="1"/>
  <c r="L510" i="1" s="1"/>
  <c r="M510" i="1" s="1"/>
  <c r="N510" i="1" s="1"/>
  <c r="P510" i="1" s="1"/>
  <c r="B510" i="1" s="1"/>
  <c r="I520" i="1"/>
  <c r="A518" i="1"/>
  <c r="D518" i="1" s="1"/>
  <c r="C511" i="1"/>
  <c r="J518" i="1" l="1"/>
  <c r="E518" i="1"/>
  <c r="O518" i="1"/>
  <c r="R518" i="1" s="1"/>
  <c r="F518" i="1"/>
  <c r="S518" i="1"/>
  <c r="T518" i="1"/>
  <c r="G513" i="1"/>
  <c r="H512" i="1"/>
  <c r="K511" i="1"/>
  <c r="L511" i="1" s="1"/>
  <c r="M511" i="1" s="1"/>
  <c r="N511" i="1" s="1"/>
  <c r="P511" i="1" s="1"/>
  <c r="B511" i="1" s="1"/>
  <c r="U517" i="1"/>
  <c r="C512" i="1"/>
  <c r="A519" i="1"/>
  <c r="D519" i="1" s="1"/>
  <c r="I521" i="1"/>
  <c r="J519" i="1" l="1"/>
  <c r="E519" i="1"/>
  <c r="O519" i="1"/>
  <c r="R519" i="1" s="1"/>
  <c r="F519" i="1"/>
  <c r="S519" i="1"/>
  <c r="T519" i="1"/>
  <c r="G514" i="1"/>
  <c r="H513" i="1"/>
  <c r="K512" i="1"/>
  <c r="L512" i="1" s="1"/>
  <c r="M512" i="1" s="1"/>
  <c r="N512" i="1" s="1"/>
  <c r="P512" i="1" s="1"/>
  <c r="B512" i="1" s="1"/>
  <c r="I522" i="1"/>
  <c r="A520" i="1"/>
  <c r="D520" i="1" s="1"/>
  <c r="C513" i="1"/>
  <c r="E520" i="1" l="1"/>
  <c r="O520" i="1"/>
  <c r="R520" i="1" s="1"/>
  <c r="J520" i="1"/>
  <c r="F520" i="1"/>
  <c r="T520" i="1"/>
  <c r="S520" i="1"/>
  <c r="G515" i="1"/>
  <c r="H514" i="1"/>
  <c r="K513" i="1"/>
  <c r="L513" i="1" s="1"/>
  <c r="M513" i="1" s="1"/>
  <c r="N513" i="1" s="1"/>
  <c r="P513" i="1" s="1"/>
  <c r="B513" i="1" s="1"/>
  <c r="U519" i="1"/>
  <c r="C514" i="1"/>
  <c r="A521" i="1"/>
  <c r="D521" i="1" s="1"/>
  <c r="I523" i="1"/>
  <c r="E521" i="1" l="1"/>
  <c r="O521" i="1"/>
  <c r="R521" i="1" s="1"/>
  <c r="J521" i="1"/>
  <c r="F521" i="1"/>
  <c r="T521" i="1"/>
  <c r="S521" i="1"/>
  <c r="G516" i="1"/>
  <c r="H515" i="1"/>
  <c r="K514" i="1"/>
  <c r="L514" i="1" s="1"/>
  <c r="M514" i="1" s="1"/>
  <c r="N514" i="1" s="1"/>
  <c r="P514" i="1" s="1"/>
  <c r="B514" i="1" s="1"/>
  <c r="I524" i="1"/>
  <c r="A522" i="1"/>
  <c r="D522" i="1" s="1"/>
  <c r="C515" i="1"/>
  <c r="U520" i="1"/>
  <c r="E522" i="1" l="1"/>
  <c r="O522" i="1"/>
  <c r="R522" i="1" s="1"/>
  <c r="J522" i="1"/>
  <c r="F522" i="1"/>
  <c r="S522" i="1"/>
  <c r="T522" i="1"/>
  <c r="G517" i="1"/>
  <c r="H516" i="1"/>
  <c r="K515" i="1"/>
  <c r="L515" i="1" s="1"/>
  <c r="M515" i="1" s="1"/>
  <c r="N515" i="1" s="1"/>
  <c r="P515" i="1" s="1"/>
  <c r="U521" i="1"/>
  <c r="A523" i="1"/>
  <c r="D523" i="1" s="1"/>
  <c r="I525" i="1"/>
  <c r="C516" i="1"/>
  <c r="J523" i="1" l="1"/>
  <c r="E523" i="1"/>
  <c r="O523" i="1"/>
  <c r="R523" i="1" s="1"/>
  <c r="F523" i="1"/>
  <c r="U515" i="1"/>
  <c r="B515" i="1"/>
  <c r="T523" i="1"/>
  <c r="S523" i="1"/>
  <c r="G518" i="1"/>
  <c r="H517" i="1"/>
  <c r="K516" i="1"/>
  <c r="L516" i="1" s="1"/>
  <c r="M516" i="1" s="1"/>
  <c r="N516" i="1" s="1"/>
  <c r="P516" i="1" s="1"/>
  <c r="C517" i="1"/>
  <c r="A524" i="1"/>
  <c r="D524" i="1" s="1"/>
  <c r="I526" i="1"/>
  <c r="U522" i="1"/>
  <c r="J524" i="1" l="1"/>
  <c r="E524" i="1"/>
  <c r="O524" i="1"/>
  <c r="R524" i="1" s="1"/>
  <c r="F524" i="1"/>
  <c r="U516" i="1"/>
  <c r="B516" i="1"/>
  <c r="S524" i="1"/>
  <c r="T524" i="1"/>
  <c r="G519" i="1"/>
  <c r="H518" i="1"/>
  <c r="K517" i="1"/>
  <c r="L517" i="1" s="1"/>
  <c r="M517" i="1" s="1"/>
  <c r="N517" i="1" s="1"/>
  <c r="P517" i="1" s="1"/>
  <c r="B517" i="1" s="1"/>
  <c r="U523" i="1"/>
  <c r="C518" i="1"/>
  <c r="I527" i="1"/>
  <c r="A525" i="1"/>
  <c r="D525" i="1" s="1"/>
  <c r="E525" i="1" l="1"/>
  <c r="O525" i="1"/>
  <c r="R525" i="1" s="1"/>
  <c r="J525" i="1"/>
  <c r="F525" i="1"/>
  <c r="T525" i="1"/>
  <c r="S525" i="1"/>
  <c r="G520" i="1"/>
  <c r="H519" i="1"/>
  <c r="K518" i="1"/>
  <c r="L518" i="1" s="1"/>
  <c r="M518" i="1" s="1"/>
  <c r="N518" i="1" s="1"/>
  <c r="P518" i="1" s="1"/>
  <c r="U524" i="1"/>
  <c r="I528" i="1"/>
  <c r="A526" i="1"/>
  <c r="D526" i="1" s="1"/>
  <c r="C519" i="1"/>
  <c r="J526" i="1" l="1"/>
  <c r="E526" i="1"/>
  <c r="O526" i="1"/>
  <c r="R526" i="1" s="1"/>
  <c r="F526" i="1"/>
  <c r="U518" i="1"/>
  <c r="B518" i="1"/>
  <c r="S526" i="1"/>
  <c r="T526" i="1"/>
  <c r="G521" i="1"/>
  <c r="H520" i="1"/>
  <c r="K519" i="1"/>
  <c r="L519" i="1" s="1"/>
  <c r="M519" i="1" s="1"/>
  <c r="N519" i="1" s="1"/>
  <c r="P519" i="1" s="1"/>
  <c r="B519" i="1" s="1"/>
  <c r="I529" i="1"/>
  <c r="U525" i="1"/>
  <c r="C520" i="1"/>
  <c r="A527" i="1"/>
  <c r="D527" i="1" s="1"/>
  <c r="J527" i="1" l="1"/>
  <c r="E527" i="1"/>
  <c r="O527" i="1"/>
  <c r="R527" i="1" s="1"/>
  <c r="F527" i="1"/>
  <c r="T527" i="1"/>
  <c r="S527" i="1"/>
  <c r="G522" i="1"/>
  <c r="H521" i="1"/>
  <c r="K520" i="1"/>
  <c r="L520" i="1" s="1"/>
  <c r="M520" i="1" s="1"/>
  <c r="N520" i="1" s="1"/>
  <c r="P520" i="1" s="1"/>
  <c r="B520" i="1" s="1"/>
  <c r="C521" i="1"/>
  <c r="I530" i="1"/>
  <c r="A528" i="1"/>
  <c r="D528" i="1" s="1"/>
  <c r="U526" i="1"/>
  <c r="E528" i="1" l="1"/>
  <c r="O528" i="1"/>
  <c r="R528" i="1" s="1"/>
  <c r="J528" i="1"/>
  <c r="F528" i="1"/>
  <c r="S528" i="1"/>
  <c r="T528" i="1"/>
  <c r="G523" i="1"/>
  <c r="H522" i="1"/>
  <c r="K521" i="1"/>
  <c r="L521" i="1" s="1"/>
  <c r="M521" i="1" s="1"/>
  <c r="N521" i="1" s="1"/>
  <c r="P521" i="1" s="1"/>
  <c r="B521" i="1" s="1"/>
  <c r="A529" i="1"/>
  <c r="D529" i="1" s="1"/>
  <c r="U527" i="1"/>
  <c r="I531" i="1"/>
  <c r="C522" i="1"/>
  <c r="J529" i="1" l="1"/>
  <c r="E529" i="1"/>
  <c r="O529" i="1"/>
  <c r="R529" i="1" s="1"/>
  <c r="F529" i="1"/>
  <c r="T529" i="1"/>
  <c r="S529" i="1"/>
  <c r="G524" i="1"/>
  <c r="H523" i="1"/>
  <c r="K522" i="1"/>
  <c r="L522" i="1" s="1"/>
  <c r="M522" i="1" s="1"/>
  <c r="N522" i="1" s="1"/>
  <c r="P522" i="1" s="1"/>
  <c r="B522" i="1" s="1"/>
  <c r="I532" i="1"/>
  <c r="U528" i="1"/>
  <c r="C523" i="1"/>
  <c r="A530" i="1"/>
  <c r="D530" i="1" s="1"/>
  <c r="J530" i="1" l="1"/>
  <c r="E530" i="1"/>
  <c r="O530" i="1"/>
  <c r="R530" i="1" s="1"/>
  <c r="F530" i="1"/>
  <c r="S530" i="1"/>
  <c r="T530" i="1"/>
  <c r="G525" i="1"/>
  <c r="H524" i="1"/>
  <c r="K523" i="1"/>
  <c r="L523" i="1" s="1"/>
  <c r="M523" i="1" s="1"/>
  <c r="N523" i="1" s="1"/>
  <c r="P523" i="1" s="1"/>
  <c r="B523" i="1" s="1"/>
  <c r="C524" i="1"/>
  <c r="A531" i="1"/>
  <c r="D531" i="1" s="1"/>
  <c r="I533" i="1"/>
  <c r="J531" i="1" l="1"/>
  <c r="E531" i="1"/>
  <c r="O531" i="1"/>
  <c r="R531" i="1" s="1"/>
  <c r="F531" i="1"/>
  <c r="T531" i="1"/>
  <c r="S531" i="1"/>
  <c r="G526" i="1"/>
  <c r="H525" i="1"/>
  <c r="K524" i="1"/>
  <c r="L524" i="1" s="1"/>
  <c r="M524" i="1" s="1"/>
  <c r="N524" i="1" s="1"/>
  <c r="P524" i="1" s="1"/>
  <c r="B524" i="1" s="1"/>
  <c r="I534" i="1"/>
  <c r="A532" i="1"/>
  <c r="D532" i="1" s="1"/>
  <c r="C525" i="1"/>
  <c r="U530" i="1"/>
  <c r="J532" i="1" l="1"/>
  <c r="E532" i="1"/>
  <c r="O532" i="1"/>
  <c r="R532" i="1" s="1"/>
  <c r="F532" i="1"/>
  <c r="S532" i="1"/>
  <c r="T532" i="1"/>
  <c r="G527" i="1"/>
  <c r="H526" i="1"/>
  <c r="K525" i="1"/>
  <c r="L525" i="1" s="1"/>
  <c r="M525" i="1" s="1"/>
  <c r="N525" i="1" s="1"/>
  <c r="P525" i="1" s="1"/>
  <c r="B525" i="1" s="1"/>
  <c r="C526" i="1"/>
  <c r="A533" i="1"/>
  <c r="D533" i="1" s="1"/>
  <c r="U531" i="1"/>
  <c r="I535" i="1"/>
  <c r="E533" i="1" l="1"/>
  <c r="O533" i="1"/>
  <c r="R533" i="1" s="1"/>
  <c r="J533" i="1"/>
  <c r="F533" i="1"/>
  <c r="T533" i="1"/>
  <c r="S533" i="1"/>
  <c r="G528" i="1"/>
  <c r="H527" i="1"/>
  <c r="K526" i="1"/>
  <c r="L526" i="1" s="1"/>
  <c r="M526" i="1" s="1"/>
  <c r="N526" i="1" s="1"/>
  <c r="P526" i="1" s="1"/>
  <c r="B526" i="1" s="1"/>
  <c r="U532" i="1"/>
  <c r="I536" i="1"/>
  <c r="A534" i="1"/>
  <c r="D534" i="1" s="1"/>
  <c r="C527" i="1"/>
  <c r="E534" i="1" l="1"/>
  <c r="O534" i="1"/>
  <c r="R534" i="1" s="1"/>
  <c r="J534" i="1"/>
  <c r="F534" i="1"/>
  <c r="S534" i="1"/>
  <c r="T534" i="1"/>
  <c r="G529" i="1"/>
  <c r="H528" i="1"/>
  <c r="K527" i="1"/>
  <c r="L527" i="1" s="1"/>
  <c r="M527" i="1" s="1"/>
  <c r="N527" i="1" s="1"/>
  <c r="P527" i="1" s="1"/>
  <c r="B527" i="1" s="1"/>
  <c r="U533" i="1"/>
  <c r="C528" i="1"/>
  <c r="A535" i="1"/>
  <c r="D535" i="1" s="1"/>
  <c r="I537" i="1"/>
  <c r="E535" i="1" l="1"/>
  <c r="O535" i="1"/>
  <c r="R535" i="1" s="1"/>
  <c r="J535" i="1"/>
  <c r="F535" i="1"/>
  <c r="T535" i="1"/>
  <c r="S535" i="1"/>
  <c r="G530" i="1"/>
  <c r="H529" i="1"/>
  <c r="K528" i="1"/>
  <c r="L528" i="1" s="1"/>
  <c r="M528" i="1" s="1"/>
  <c r="N528" i="1" s="1"/>
  <c r="P528" i="1" s="1"/>
  <c r="B528" i="1" s="1"/>
  <c r="I538" i="1"/>
  <c r="C529" i="1"/>
  <c r="U534" i="1"/>
  <c r="A536" i="1"/>
  <c r="D536" i="1" s="1"/>
  <c r="J536" i="1" l="1"/>
  <c r="E536" i="1"/>
  <c r="O536" i="1"/>
  <c r="R536" i="1" s="1"/>
  <c r="F536" i="1"/>
  <c r="S536" i="1"/>
  <c r="T536" i="1"/>
  <c r="G531" i="1"/>
  <c r="H530" i="1"/>
  <c r="K529" i="1"/>
  <c r="L529" i="1" s="1"/>
  <c r="M529" i="1" s="1"/>
  <c r="N529" i="1" s="1"/>
  <c r="P529" i="1" s="1"/>
  <c r="U535" i="1"/>
  <c r="C530" i="1"/>
  <c r="A537" i="1"/>
  <c r="D537" i="1" s="1"/>
  <c r="I539" i="1"/>
  <c r="J537" i="1" l="1"/>
  <c r="E537" i="1"/>
  <c r="O537" i="1"/>
  <c r="R537" i="1" s="1"/>
  <c r="F537" i="1"/>
  <c r="U529" i="1"/>
  <c r="B529" i="1"/>
  <c r="T537" i="1"/>
  <c r="S537" i="1"/>
  <c r="G532" i="1"/>
  <c r="H531" i="1"/>
  <c r="K530" i="1"/>
  <c r="L530" i="1" s="1"/>
  <c r="M530" i="1" s="1"/>
  <c r="N530" i="1" s="1"/>
  <c r="P530" i="1" s="1"/>
  <c r="B530" i="1" s="1"/>
  <c r="I540" i="1"/>
  <c r="A538" i="1"/>
  <c r="D538" i="1" s="1"/>
  <c r="U536" i="1"/>
  <c r="C531" i="1"/>
  <c r="J538" i="1" l="1"/>
  <c r="E538" i="1"/>
  <c r="O538" i="1"/>
  <c r="R538" i="1" s="1"/>
  <c r="F538" i="1"/>
  <c r="S538" i="1"/>
  <c r="T538" i="1"/>
  <c r="G533" i="1"/>
  <c r="H532" i="1"/>
  <c r="K531" i="1"/>
  <c r="L531" i="1" s="1"/>
  <c r="M531" i="1" s="1"/>
  <c r="N531" i="1" s="1"/>
  <c r="P531" i="1" s="1"/>
  <c r="B531" i="1" s="1"/>
  <c r="C532" i="1"/>
  <c r="A539" i="1"/>
  <c r="D539" i="1" s="1"/>
  <c r="I541" i="1"/>
  <c r="U537" i="1"/>
  <c r="J539" i="1" l="1"/>
  <c r="E539" i="1"/>
  <c r="O539" i="1"/>
  <c r="R539" i="1" s="1"/>
  <c r="F539" i="1"/>
  <c r="T539" i="1"/>
  <c r="S539" i="1"/>
  <c r="G534" i="1"/>
  <c r="H533" i="1"/>
  <c r="K532" i="1"/>
  <c r="L532" i="1" s="1"/>
  <c r="M532" i="1" s="1"/>
  <c r="N532" i="1" s="1"/>
  <c r="P532" i="1" s="1"/>
  <c r="B532" i="1" s="1"/>
  <c r="A540" i="1"/>
  <c r="D540" i="1" s="1"/>
  <c r="C533" i="1"/>
  <c r="I542" i="1"/>
  <c r="U538" i="1"/>
  <c r="E540" i="1" l="1"/>
  <c r="O540" i="1"/>
  <c r="R540" i="1" s="1"/>
  <c r="J540" i="1"/>
  <c r="F540" i="1"/>
  <c r="S540" i="1"/>
  <c r="T540" i="1"/>
  <c r="G535" i="1"/>
  <c r="H534" i="1"/>
  <c r="K533" i="1"/>
  <c r="L533" i="1" s="1"/>
  <c r="M533" i="1" s="1"/>
  <c r="N533" i="1" s="1"/>
  <c r="P533" i="1" s="1"/>
  <c r="B533" i="1" s="1"/>
  <c r="I543" i="1"/>
  <c r="A541" i="1"/>
  <c r="D541" i="1" s="1"/>
  <c r="C534" i="1"/>
  <c r="U539" i="1"/>
  <c r="J541" i="1" l="1"/>
  <c r="E541" i="1"/>
  <c r="O541" i="1"/>
  <c r="R541" i="1" s="1"/>
  <c r="F541" i="1"/>
  <c r="T541" i="1"/>
  <c r="S541" i="1"/>
  <c r="G536" i="1"/>
  <c r="H535" i="1"/>
  <c r="K534" i="1"/>
  <c r="L534" i="1" s="1"/>
  <c r="M534" i="1" s="1"/>
  <c r="N534" i="1" s="1"/>
  <c r="P534" i="1" s="1"/>
  <c r="B534" i="1" s="1"/>
  <c r="U540" i="1"/>
  <c r="C535" i="1"/>
  <c r="I544" i="1"/>
  <c r="A542" i="1"/>
  <c r="D542" i="1" s="1"/>
  <c r="E542" i="1" l="1"/>
  <c r="O542" i="1"/>
  <c r="R542" i="1" s="1"/>
  <c r="J542" i="1"/>
  <c r="F542" i="1"/>
  <c r="S542" i="1"/>
  <c r="T542" i="1"/>
  <c r="G537" i="1"/>
  <c r="H536" i="1"/>
  <c r="K535" i="1"/>
  <c r="L535" i="1" s="1"/>
  <c r="M535" i="1" s="1"/>
  <c r="N535" i="1" s="1"/>
  <c r="P535" i="1" s="1"/>
  <c r="B535" i="1" s="1"/>
  <c r="A543" i="1"/>
  <c r="D543" i="1" s="1"/>
  <c r="C536" i="1"/>
  <c r="U541" i="1"/>
  <c r="I545" i="1"/>
  <c r="J543" i="1" l="1"/>
  <c r="E543" i="1"/>
  <c r="O543" i="1"/>
  <c r="R543" i="1" s="1"/>
  <c r="F543" i="1"/>
  <c r="T543" i="1"/>
  <c r="S543" i="1"/>
  <c r="G538" i="1"/>
  <c r="H537" i="1"/>
  <c r="K536" i="1"/>
  <c r="L536" i="1" s="1"/>
  <c r="M536" i="1" s="1"/>
  <c r="N536" i="1" s="1"/>
  <c r="P536" i="1" s="1"/>
  <c r="B536" i="1" s="1"/>
  <c r="C537" i="1"/>
  <c r="I546" i="1"/>
  <c r="A544" i="1"/>
  <c r="D544" i="1" s="1"/>
  <c r="U542" i="1"/>
  <c r="E544" i="1" l="1"/>
  <c r="O544" i="1"/>
  <c r="R544" i="1" s="1"/>
  <c r="J544" i="1"/>
  <c r="F544" i="1"/>
  <c r="S544" i="1"/>
  <c r="T544" i="1"/>
  <c r="G539" i="1"/>
  <c r="H538" i="1"/>
  <c r="K537" i="1"/>
  <c r="L537" i="1" s="1"/>
  <c r="M537" i="1" s="1"/>
  <c r="N537" i="1" s="1"/>
  <c r="P537" i="1" s="1"/>
  <c r="B537" i="1" s="1"/>
  <c r="A545" i="1"/>
  <c r="D545" i="1" s="1"/>
  <c r="U543" i="1"/>
  <c r="C538" i="1"/>
  <c r="I547" i="1"/>
  <c r="J545" i="1" l="1"/>
  <c r="E545" i="1"/>
  <c r="O545" i="1"/>
  <c r="R545" i="1" s="1"/>
  <c r="F545" i="1"/>
  <c r="T545" i="1"/>
  <c r="S545" i="1"/>
  <c r="G540" i="1"/>
  <c r="H539" i="1"/>
  <c r="K538" i="1"/>
  <c r="L538" i="1" s="1"/>
  <c r="M538" i="1" s="1"/>
  <c r="N538" i="1" s="1"/>
  <c r="P538" i="1" s="1"/>
  <c r="B538" i="1" s="1"/>
  <c r="C539" i="1"/>
  <c r="A546" i="1"/>
  <c r="D546" i="1" s="1"/>
  <c r="U544" i="1"/>
  <c r="I548" i="1"/>
  <c r="E546" i="1" l="1"/>
  <c r="O546" i="1"/>
  <c r="R546" i="1" s="1"/>
  <c r="J546" i="1"/>
  <c r="F546" i="1"/>
  <c r="S546" i="1"/>
  <c r="T546" i="1"/>
  <c r="G541" i="1"/>
  <c r="H540" i="1"/>
  <c r="K539" i="1"/>
  <c r="L539" i="1" s="1"/>
  <c r="M539" i="1" s="1"/>
  <c r="N539" i="1" s="1"/>
  <c r="P539" i="1" s="1"/>
  <c r="B539" i="1" s="1"/>
  <c r="I549" i="1"/>
  <c r="A547" i="1"/>
  <c r="D547" i="1" s="1"/>
  <c r="C540" i="1"/>
  <c r="U545" i="1"/>
  <c r="J547" i="1" l="1"/>
  <c r="E547" i="1"/>
  <c r="O547" i="1"/>
  <c r="F547" i="1"/>
  <c r="T547" i="1"/>
  <c r="S547" i="1"/>
  <c r="G542" i="1"/>
  <c r="H541" i="1"/>
  <c r="K540" i="1"/>
  <c r="L540" i="1" s="1"/>
  <c r="M540" i="1" s="1"/>
  <c r="N540" i="1" s="1"/>
  <c r="P540" i="1" s="1"/>
  <c r="B540" i="1" s="1"/>
  <c r="C541" i="1"/>
  <c r="U546" i="1"/>
  <c r="A548" i="1"/>
  <c r="D548" i="1" s="1"/>
  <c r="I550" i="1"/>
  <c r="E548" i="1" l="1"/>
  <c r="O548" i="1"/>
  <c r="R548" i="1" s="1"/>
  <c r="J548" i="1"/>
  <c r="R547" i="1"/>
  <c r="S548" i="1"/>
  <c r="T548" i="1"/>
  <c r="G543" i="1"/>
  <c r="H542" i="1"/>
  <c r="F548" i="1"/>
  <c r="K541" i="1"/>
  <c r="L541" i="1" s="1"/>
  <c r="M541" i="1" s="1"/>
  <c r="N541" i="1" s="1"/>
  <c r="P541" i="1" s="1"/>
  <c r="B541" i="1" s="1"/>
  <c r="A549" i="1"/>
  <c r="D549" i="1" s="1"/>
  <c r="I551" i="1"/>
  <c r="C542" i="1"/>
  <c r="F549" i="1" l="1"/>
  <c r="T549" i="1"/>
  <c r="S549" i="1"/>
  <c r="J549" i="1"/>
  <c r="E549" i="1"/>
  <c r="O549" i="1"/>
  <c r="R549" i="1" s="1"/>
  <c r="G544" i="1"/>
  <c r="H543" i="1"/>
  <c r="K542" i="1"/>
  <c r="L542" i="1" s="1"/>
  <c r="M542" i="1" s="1"/>
  <c r="N542" i="1" s="1"/>
  <c r="P542" i="1" s="1"/>
  <c r="B542" i="1" s="1"/>
  <c r="A550" i="1"/>
  <c r="D550" i="1" s="1"/>
  <c r="I552" i="1"/>
  <c r="C543" i="1"/>
  <c r="S550" i="1" l="1"/>
  <c r="T550" i="1"/>
  <c r="J550" i="1"/>
  <c r="E550" i="1"/>
  <c r="O550" i="1"/>
  <c r="R550" i="1" s="1"/>
  <c r="F550" i="1"/>
  <c r="G545" i="1"/>
  <c r="H544" i="1"/>
  <c r="K543" i="1"/>
  <c r="L543" i="1" s="1"/>
  <c r="M543" i="1" s="1"/>
  <c r="N543" i="1" s="1"/>
  <c r="P543" i="1" s="1"/>
  <c r="B543" i="1" s="1"/>
  <c r="U549" i="1"/>
  <c r="A551" i="1"/>
  <c r="D551" i="1" s="1"/>
  <c r="I553" i="1"/>
  <c r="C544" i="1"/>
  <c r="E551" i="1" l="1"/>
  <c r="O551" i="1"/>
  <c r="R551" i="1" s="1"/>
  <c r="J551" i="1"/>
  <c r="F551" i="1"/>
  <c r="T551" i="1"/>
  <c r="S551" i="1"/>
  <c r="G546" i="1"/>
  <c r="H545" i="1"/>
  <c r="K544" i="1"/>
  <c r="L544" i="1" s="1"/>
  <c r="M544" i="1" s="1"/>
  <c r="N544" i="1" s="1"/>
  <c r="P544" i="1" s="1"/>
  <c r="B544" i="1" s="1"/>
  <c r="C545" i="1"/>
  <c r="I554" i="1"/>
  <c r="A552" i="1"/>
  <c r="D552" i="1" s="1"/>
  <c r="J552" i="1" l="1"/>
  <c r="E552" i="1"/>
  <c r="O552" i="1"/>
  <c r="R552" i="1" s="1"/>
  <c r="F552" i="1"/>
  <c r="S552" i="1"/>
  <c r="T552" i="1"/>
  <c r="G547" i="1"/>
  <c r="H546" i="1"/>
  <c r="K545" i="1"/>
  <c r="L545" i="1" s="1"/>
  <c r="M545" i="1" s="1"/>
  <c r="N545" i="1" s="1"/>
  <c r="P545" i="1" s="1"/>
  <c r="B545" i="1" s="1"/>
  <c r="I555" i="1"/>
  <c r="U551" i="1"/>
  <c r="A553" i="1"/>
  <c r="D553" i="1" s="1"/>
  <c r="C546" i="1"/>
  <c r="E553" i="1" l="1"/>
  <c r="O553" i="1"/>
  <c r="R553" i="1" s="1"/>
  <c r="J553" i="1"/>
  <c r="F553" i="1"/>
  <c r="T553" i="1"/>
  <c r="S553" i="1"/>
  <c r="G548" i="1"/>
  <c r="H547" i="1"/>
  <c r="K546" i="1"/>
  <c r="L546" i="1" s="1"/>
  <c r="M546" i="1" s="1"/>
  <c r="N546" i="1" s="1"/>
  <c r="P546" i="1" s="1"/>
  <c r="B546" i="1" s="1"/>
  <c r="A554" i="1"/>
  <c r="D554" i="1" s="1"/>
  <c r="U552" i="1"/>
  <c r="I556" i="1"/>
  <c r="C547" i="1"/>
  <c r="J554" i="1" l="1"/>
  <c r="E554" i="1"/>
  <c r="O554" i="1"/>
  <c r="F554" i="1"/>
  <c r="S554" i="1"/>
  <c r="T554" i="1"/>
  <c r="G549" i="1"/>
  <c r="H548" i="1"/>
  <c r="K547" i="1"/>
  <c r="L547" i="1" s="1"/>
  <c r="M547" i="1" s="1"/>
  <c r="N547" i="1" s="1"/>
  <c r="P547" i="1" s="1"/>
  <c r="C548" i="1"/>
  <c r="I557" i="1"/>
  <c r="A555" i="1"/>
  <c r="D555" i="1" s="1"/>
  <c r="U553" i="1"/>
  <c r="J555" i="1" l="1"/>
  <c r="R554" i="1"/>
  <c r="E555" i="1"/>
  <c r="O555" i="1"/>
  <c r="R555" i="1" s="1"/>
  <c r="F555" i="1"/>
  <c r="U547" i="1"/>
  <c r="B547" i="1"/>
  <c r="T555" i="1"/>
  <c r="S555" i="1"/>
  <c r="G550" i="1"/>
  <c r="H549" i="1"/>
  <c r="K548" i="1"/>
  <c r="L548" i="1" s="1"/>
  <c r="M548" i="1" s="1"/>
  <c r="N548" i="1" s="1"/>
  <c r="P548" i="1" s="1"/>
  <c r="A556" i="1"/>
  <c r="D556" i="1" s="1"/>
  <c r="I558" i="1"/>
  <c r="U554" i="1"/>
  <c r="C549" i="1"/>
  <c r="J556" i="1" l="1"/>
  <c r="E556" i="1"/>
  <c r="O556" i="1"/>
  <c r="R556" i="1" s="1"/>
  <c r="F556" i="1"/>
  <c r="U548" i="1"/>
  <c r="B548" i="1"/>
  <c r="S556" i="1"/>
  <c r="T556" i="1"/>
  <c r="G551" i="1"/>
  <c r="H550" i="1"/>
  <c r="K549" i="1"/>
  <c r="L549" i="1" s="1"/>
  <c r="M549" i="1" s="1"/>
  <c r="N549" i="1" s="1"/>
  <c r="P549" i="1" s="1"/>
  <c r="B549" i="1" s="1"/>
  <c r="I559" i="1"/>
  <c r="C550" i="1"/>
  <c r="A557" i="1"/>
  <c r="D557" i="1" s="1"/>
  <c r="U555" i="1"/>
  <c r="E557" i="1" l="1"/>
  <c r="O557" i="1"/>
  <c r="R557" i="1" s="1"/>
  <c r="J557" i="1"/>
  <c r="F557" i="1"/>
  <c r="T557" i="1"/>
  <c r="S557" i="1"/>
  <c r="G552" i="1"/>
  <c r="H551" i="1"/>
  <c r="K550" i="1"/>
  <c r="L550" i="1" s="1"/>
  <c r="M550" i="1" s="1"/>
  <c r="N550" i="1" s="1"/>
  <c r="P550" i="1" s="1"/>
  <c r="B550" i="1" s="1"/>
  <c r="C551" i="1"/>
  <c r="U556" i="1"/>
  <c r="A558" i="1"/>
  <c r="D558" i="1" s="1"/>
  <c r="I560" i="1"/>
  <c r="J558" i="1" l="1"/>
  <c r="E558" i="1"/>
  <c r="O558" i="1"/>
  <c r="R558" i="1" s="1"/>
  <c r="F558" i="1"/>
  <c r="S558" i="1"/>
  <c r="T558" i="1"/>
  <c r="G553" i="1"/>
  <c r="H552" i="1"/>
  <c r="K551" i="1"/>
  <c r="L551" i="1" s="1"/>
  <c r="M551" i="1" s="1"/>
  <c r="N551" i="1" s="1"/>
  <c r="P551" i="1" s="1"/>
  <c r="B551" i="1" s="1"/>
  <c r="U550" i="1"/>
  <c r="A559" i="1"/>
  <c r="D559" i="1" s="1"/>
  <c r="I561" i="1"/>
  <c r="U557" i="1"/>
  <c r="C552" i="1"/>
  <c r="J559" i="1" l="1"/>
  <c r="E559" i="1"/>
  <c r="O559" i="1"/>
  <c r="R559" i="1" s="1"/>
  <c r="F559" i="1"/>
  <c r="T559" i="1"/>
  <c r="S559" i="1"/>
  <c r="G554" i="1"/>
  <c r="H553" i="1"/>
  <c r="K552" i="1"/>
  <c r="L552" i="1" s="1"/>
  <c r="M552" i="1" s="1"/>
  <c r="N552" i="1" s="1"/>
  <c r="P552" i="1" s="1"/>
  <c r="B552" i="1" s="1"/>
  <c r="C553" i="1"/>
  <c r="I562" i="1"/>
  <c r="A560" i="1"/>
  <c r="D560" i="1" s="1"/>
  <c r="J560" i="1" l="1"/>
  <c r="E560" i="1"/>
  <c r="O560" i="1"/>
  <c r="R560" i="1" s="1"/>
  <c r="F560" i="1"/>
  <c r="S560" i="1"/>
  <c r="T560" i="1"/>
  <c r="G555" i="1"/>
  <c r="H554" i="1"/>
  <c r="K553" i="1"/>
  <c r="L553" i="1" s="1"/>
  <c r="M553" i="1" s="1"/>
  <c r="N553" i="1" s="1"/>
  <c r="P553" i="1" s="1"/>
  <c r="B553" i="1" s="1"/>
  <c r="A561" i="1"/>
  <c r="D561" i="1" s="1"/>
  <c r="I563" i="1"/>
  <c r="C554" i="1"/>
  <c r="E561" i="1" l="1"/>
  <c r="O561" i="1"/>
  <c r="R561" i="1" s="1"/>
  <c r="J561" i="1"/>
  <c r="F561" i="1"/>
  <c r="T561" i="1"/>
  <c r="S561" i="1"/>
  <c r="G556" i="1"/>
  <c r="H555" i="1"/>
  <c r="K554" i="1"/>
  <c r="L554" i="1" s="1"/>
  <c r="M554" i="1" s="1"/>
  <c r="N554" i="1" s="1"/>
  <c r="P554" i="1" s="1"/>
  <c r="B554" i="1" s="1"/>
  <c r="C555" i="1"/>
  <c r="I564" i="1"/>
  <c r="A562" i="1"/>
  <c r="D562" i="1" s="1"/>
  <c r="J562" i="1" l="1"/>
  <c r="E562" i="1"/>
  <c r="O562" i="1"/>
  <c r="R562" i="1" s="1"/>
  <c r="F562" i="1"/>
  <c r="T562" i="1"/>
  <c r="S562" i="1"/>
  <c r="G557" i="1"/>
  <c r="H556" i="1"/>
  <c r="K555" i="1"/>
  <c r="L555" i="1" s="1"/>
  <c r="M555" i="1" s="1"/>
  <c r="N555" i="1" s="1"/>
  <c r="P555" i="1" s="1"/>
  <c r="B555" i="1" s="1"/>
  <c r="I565" i="1"/>
  <c r="A563" i="1"/>
  <c r="D563" i="1" s="1"/>
  <c r="C556" i="1"/>
  <c r="J563" i="1" l="1"/>
  <c r="E563" i="1"/>
  <c r="O563" i="1"/>
  <c r="R563" i="1" s="1"/>
  <c r="F563" i="1"/>
  <c r="S563" i="1"/>
  <c r="T563" i="1"/>
  <c r="G558" i="1"/>
  <c r="H557" i="1"/>
  <c r="K556" i="1"/>
  <c r="L556" i="1" s="1"/>
  <c r="M556" i="1" s="1"/>
  <c r="N556" i="1" s="1"/>
  <c r="P556" i="1" s="1"/>
  <c r="B556" i="1" s="1"/>
  <c r="I566" i="1"/>
  <c r="A564" i="1"/>
  <c r="D564" i="1" s="1"/>
  <c r="C557" i="1"/>
  <c r="E564" i="1" l="1"/>
  <c r="O564" i="1"/>
  <c r="R564" i="1" s="1"/>
  <c r="J564" i="1"/>
  <c r="F564" i="1"/>
  <c r="T564" i="1"/>
  <c r="S564" i="1"/>
  <c r="G559" i="1"/>
  <c r="H558" i="1"/>
  <c r="K557" i="1"/>
  <c r="L557" i="1" s="1"/>
  <c r="M557" i="1" s="1"/>
  <c r="N557" i="1" s="1"/>
  <c r="P557" i="1" s="1"/>
  <c r="B557" i="1" s="1"/>
  <c r="C558" i="1"/>
  <c r="U563" i="1"/>
  <c r="I567" i="1"/>
  <c r="A565" i="1"/>
  <c r="D565" i="1" s="1"/>
  <c r="J565" i="1" l="1"/>
  <c r="E565" i="1"/>
  <c r="O565" i="1"/>
  <c r="R565" i="1" s="1"/>
  <c r="F565" i="1"/>
  <c r="S565" i="1"/>
  <c r="T565" i="1"/>
  <c r="H559" i="1"/>
  <c r="G560" i="1"/>
  <c r="K558" i="1"/>
  <c r="L558" i="1" s="1"/>
  <c r="M558" i="1" s="1"/>
  <c r="N558" i="1" s="1"/>
  <c r="P558" i="1" s="1"/>
  <c r="A566" i="1"/>
  <c r="D566" i="1" s="1"/>
  <c r="U564" i="1"/>
  <c r="C559" i="1"/>
  <c r="I568" i="1"/>
  <c r="E566" i="1" l="1"/>
  <c r="O566" i="1"/>
  <c r="R566" i="1" s="1"/>
  <c r="J566" i="1"/>
  <c r="F566" i="1"/>
  <c r="U558" i="1"/>
  <c r="B558" i="1"/>
  <c r="T566" i="1"/>
  <c r="S566" i="1"/>
  <c r="H560" i="1"/>
  <c r="G561" i="1"/>
  <c r="K559" i="1"/>
  <c r="L559" i="1" s="1"/>
  <c r="M559" i="1" s="1"/>
  <c r="N559" i="1" s="1"/>
  <c r="P559" i="1" s="1"/>
  <c r="I569" i="1"/>
  <c r="A567" i="1"/>
  <c r="D567" i="1" s="1"/>
  <c r="C560" i="1"/>
  <c r="U565" i="1"/>
  <c r="F567" i="1" l="1"/>
  <c r="J567" i="1"/>
  <c r="E567" i="1"/>
  <c r="O567" i="1"/>
  <c r="R567" i="1" s="1"/>
  <c r="U559" i="1"/>
  <c r="B559" i="1"/>
  <c r="S567" i="1"/>
  <c r="T567" i="1"/>
  <c r="H561" i="1"/>
  <c r="G562" i="1"/>
  <c r="K560" i="1"/>
  <c r="C561" i="1"/>
  <c r="A568" i="1"/>
  <c r="D568" i="1" s="1"/>
  <c r="I570" i="1"/>
  <c r="U566" i="1"/>
  <c r="E568" i="1" l="1"/>
  <c r="O568" i="1"/>
  <c r="R568" i="1" s="1"/>
  <c r="J568" i="1"/>
  <c r="F568" i="1"/>
  <c r="T568" i="1"/>
  <c r="S568" i="1"/>
  <c r="H562" i="1"/>
  <c r="G563" i="1"/>
  <c r="L560" i="1"/>
  <c r="M560" i="1" s="1"/>
  <c r="N560" i="1" s="1"/>
  <c r="P560" i="1" s="1"/>
  <c r="K561" i="1"/>
  <c r="L561" i="1" s="1"/>
  <c r="M561" i="1" s="1"/>
  <c r="N561" i="1" s="1"/>
  <c r="P561" i="1" s="1"/>
  <c r="I571" i="1"/>
  <c r="A569" i="1"/>
  <c r="D569" i="1" s="1"/>
  <c r="C562" i="1"/>
  <c r="U567" i="1"/>
  <c r="J569" i="1" l="1"/>
  <c r="E569" i="1"/>
  <c r="O569" i="1"/>
  <c r="R569" i="1" s="1"/>
  <c r="F569" i="1"/>
  <c r="U560" i="1"/>
  <c r="B560" i="1"/>
  <c r="U561" i="1"/>
  <c r="B561" i="1"/>
  <c r="S569" i="1"/>
  <c r="T569" i="1"/>
  <c r="K562" i="1"/>
  <c r="L562" i="1" s="1"/>
  <c r="M562" i="1" s="1"/>
  <c r="N562" i="1" s="1"/>
  <c r="P562" i="1" s="1"/>
  <c r="H563" i="1"/>
  <c r="G564" i="1"/>
  <c r="A570" i="1"/>
  <c r="D570" i="1" s="1"/>
  <c r="I572" i="1"/>
  <c r="C563" i="1"/>
  <c r="U568" i="1"/>
  <c r="E570" i="1" l="1"/>
  <c r="O570" i="1"/>
  <c r="R570" i="1" s="1"/>
  <c r="J570" i="1"/>
  <c r="F570" i="1"/>
  <c r="U562" i="1"/>
  <c r="B562" i="1"/>
  <c r="T570" i="1"/>
  <c r="S570" i="1"/>
  <c r="H564" i="1"/>
  <c r="G565" i="1"/>
  <c r="K563" i="1"/>
  <c r="L563" i="1" s="1"/>
  <c r="M563" i="1" s="1"/>
  <c r="N563" i="1" s="1"/>
  <c r="P563" i="1" s="1"/>
  <c r="B563" i="1" s="1"/>
  <c r="I573" i="1"/>
  <c r="U569" i="1"/>
  <c r="C564" i="1"/>
  <c r="A571" i="1"/>
  <c r="D571" i="1" s="1"/>
  <c r="J571" i="1" l="1"/>
  <c r="E571" i="1"/>
  <c r="O571" i="1"/>
  <c r="R571" i="1" s="1"/>
  <c r="F571" i="1"/>
  <c r="S571" i="1"/>
  <c r="T571" i="1"/>
  <c r="H565" i="1"/>
  <c r="G566" i="1"/>
  <c r="K564" i="1"/>
  <c r="L564" i="1" s="1"/>
  <c r="M564" i="1" s="1"/>
  <c r="N564" i="1" s="1"/>
  <c r="P564" i="1" s="1"/>
  <c r="B564" i="1" s="1"/>
  <c r="A572" i="1"/>
  <c r="D572" i="1" s="1"/>
  <c r="U570" i="1"/>
  <c r="C565" i="1"/>
  <c r="I574" i="1"/>
  <c r="J572" i="1" l="1"/>
  <c r="E572" i="1"/>
  <c r="O572" i="1"/>
  <c r="R572" i="1" s="1"/>
  <c r="F572" i="1"/>
  <c r="T572" i="1"/>
  <c r="S572" i="1"/>
  <c r="H566" i="1"/>
  <c r="G567" i="1"/>
  <c r="K565" i="1"/>
  <c r="L565" i="1" s="1"/>
  <c r="M565" i="1" s="1"/>
  <c r="N565" i="1" s="1"/>
  <c r="P565" i="1" s="1"/>
  <c r="B565" i="1" s="1"/>
  <c r="C566" i="1"/>
  <c r="A573" i="1"/>
  <c r="D573" i="1" s="1"/>
  <c r="I575" i="1"/>
  <c r="U571" i="1"/>
  <c r="E573" i="1" l="1"/>
  <c r="O573" i="1"/>
  <c r="R573" i="1" s="1"/>
  <c r="J573" i="1"/>
  <c r="F573" i="1"/>
  <c r="S573" i="1"/>
  <c r="T573" i="1"/>
  <c r="H567" i="1"/>
  <c r="G568" i="1"/>
  <c r="K566" i="1"/>
  <c r="L566" i="1" s="1"/>
  <c r="M566" i="1" s="1"/>
  <c r="N566" i="1" s="1"/>
  <c r="P566" i="1" s="1"/>
  <c r="B566" i="1" s="1"/>
  <c r="A574" i="1"/>
  <c r="D574" i="1" s="1"/>
  <c r="U572" i="1"/>
  <c r="C567" i="1"/>
  <c r="I576" i="1"/>
  <c r="J574" i="1" l="1"/>
  <c r="E574" i="1"/>
  <c r="O574" i="1"/>
  <c r="R574" i="1" s="1"/>
  <c r="F574" i="1"/>
  <c r="T574" i="1"/>
  <c r="S574" i="1"/>
  <c r="K567" i="1"/>
  <c r="L567" i="1" s="1"/>
  <c r="M567" i="1" s="1"/>
  <c r="N567" i="1" s="1"/>
  <c r="P567" i="1" s="1"/>
  <c r="B567" i="1" s="1"/>
  <c r="H568" i="1"/>
  <c r="G569" i="1"/>
  <c r="I577" i="1"/>
  <c r="U573" i="1"/>
  <c r="A575" i="1"/>
  <c r="D575" i="1" s="1"/>
  <c r="C568" i="1"/>
  <c r="J575" i="1" l="1"/>
  <c r="E575" i="1"/>
  <c r="O575" i="1"/>
  <c r="R575" i="1" s="1"/>
  <c r="F575" i="1"/>
  <c r="S575" i="1"/>
  <c r="T575" i="1"/>
  <c r="K568" i="1"/>
  <c r="L568" i="1" s="1"/>
  <c r="M568" i="1" s="1"/>
  <c r="N568" i="1" s="1"/>
  <c r="P568" i="1" s="1"/>
  <c r="B568" i="1" s="1"/>
  <c r="H569" i="1"/>
  <c r="G570" i="1"/>
  <c r="U574" i="1"/>
  <c r="I578" i="1"/>
  <c r="C569" i="1"/>
  <c r="A576" i="1"/>
  <c r="D576" i="1" s="1"/>
  <c r="J576" i="1" l="1"/>
  <c r="E576" i="1"/>
  <c r="O576" i="1"/>
  <c r="F576" i="1"/>
  <c r="T576" i="1"/>
  <c r="S576" i="1"/>
  <c r="H570" i="1"/>
  <c r="G571" i="1"/>
  <c r="K569" i="1"/>
  <c r="L569" i="1" s="1"/>
  <c r="M569" i="1" s="1"/>
  <c r="N569" i="1" s="1"/>
  <c r="P569" i="1" s="1"/>
  <c r="B569" i="1" s="1"/>
  <c r="U575" i="1"/>
  <c r="A577" i="1"/>
  <c r="D577" i="1" s="1"/>
  <c r="C570" i="1"/>
  <c r="I579" i="1"/>
  <c r="J577" i="1" l="1"/>
  <c r="R576" i="1"/>
  <c r="E577" i="1"/>
  <c r="O577" i="1"/>
  <c r="R577" i="1" s="1"/>
  <c r="F577" i="1"/>
  <c r="S577" i="1"/>
  <c r="T577" i="1"/>
  <c r="K570" i="1"/>
  <c r="L570" i="1" s="1"/>
  <c r="M570" i="1" s="1"/>
  <c r="N570" i="1" s="1"/>
  <c r="P570" i="1" s="1"/>
  <c r="B570" i="1" s="1"/>
  <c r="H571" i="1"/>
  <c r="G572" i="1"/>
  <c r="I580" i="1"/>
  <c r="C571" i="1"/>
  <c r="A578" i="1"/>
  <c r="D578" i="1" s="1"/>
  <c r="E578" i="1" l="1"/>
  <c r="O578" i="1"/>
  <c r="R578" i="1" s="1"/>
  <c r="J578" i="1"/>
  <c r="F578" i="1"/>
  <c r="S578" i="1"/>
  <c r="T578" i="1"/>
  <c r="K571" i="1"/>
  <c r="L571" i="1" s="1"/>
  <c r="M571" i="1" s="1"/>
  <c r="N571" i="1" s="1"/>
  <c r="P571" i="1" s="1"/>
  <c r="B571" i="1" s="1"/>
  <c r="H572" i="1"/>
  <c r="G573" i="1"/>
  <c r="C572" i="1"/>
  <c r="A579" i="1"/>
  <c r="D579" i="1" s="1"/>
  <c r="I581" i="1"/>
  <c r="J579" i="1" l="1"/>
  <c r="E579" i="1"/>
  <c r="O579" i="1"/>
  <c r="R579" i="1" s="1"/>
  <c r="F579" i="1"/>
  <c r="S579" i="1"/>
  <c r="T579" i="1"/>
  <c r="H573" i="1"/>
  <c r="G574" i="1"/>
  <c r="K572" i="1"/>
  <c r="L572" i="1" s="1"/>
  <c r="M572" i="1" s="1"/>
  <c r="N572" i="1" s="1"/>
  <c r="P572" i="1" s="1"/>
  <c r="B572" i="1" s="1"/>
  <c r="C573" i="1"/>
  <c r="I582" i="1"/>
  <c r="A580" i="1"/>
  <c r="D580" i="1" s="1"/>
  <c r="U578" i="1"/>
  <c r="J580" i="1" l="1"/>
  <c r="E580" i="1"/>
  <c r="O580" i="1"/>
  <c r="R580" i="1" s="1"/>
  <c r="F580" i="1"/>
  <c r="T580" i="1"/>
  <c r="S580" i="1"/>
  <c r="K573" i="1"/>
  <c r="L573" i="1" s="1"/>
  <c r="M573" i="1" s="1"/>
  <c r="N573" i="1" s="1"/>
  <c r="P573" i="1" s="1"/>
  <c r="B573" i="1" s="1"/>
  <c r="H574" i="1"/>
  <c r="G575" i="1"/>
  <c r="C574" i="1"/>
  <c r="I583" i="1"/>
  <c r="A581" i="1"/>
  <c r="D581" i="1" s="1"/>
  <c r="J581" i="1" l="1"/>
  <c r="E581" i="1"/>
  <c r="O581" i="1"/>
  <c r="R581" i="1" s="1"/>
  <c r="F581" i="1"/>
  <c r="S581" i="1"/>
  <c r="T581" i="1"/>
  <c r="H575" i="1"/>
  <c r="G576" i="1"/>
  <c r="K574" i="1"/>
  <c r="L574" i="1" s="1"/>
  <c r="M574" i="1" s="1"/>
  <c r="N574" i="1" s="1"/>
  <c r="P574" i="1" s="1"/>
  <c r="B574" i="1" s="1"/>
  <c r="U580" i="1"/>
  <c r="I584" i="1"/>
  <c r="A582" i="1"/>
  <c r="D582" i="1" s="1"/>
  <c r="C575" i="1"/>
  <c r="E582" i="1" l="1"/>
  <c r="O582" i="1"/>
  <c r="R582" i="1" s="1"/>
  <c r="J582" i="1"/>
  <c r="F582" i="1"/>
  <c r="T582" i="1"/>
  <c r="S582" i="1"/>
  <c r="K575" i="1"/>
  <c r="L575" i="1" s="1"/>
  <c r="M575" i="1" s="1"/>
  <c r="N575" i="1" s="1"/>
  <c r="P575" i="1" s="1"/>
  <c r="B575" i="1" s="1"/>
  <c r="H576" i="1"/>
  <c r="G577" i="1"/>
  <c r="C576" i="1"/>
  <c r="U581" i="1"/>
  <c r="A583" i="1"/>
  <c r="D583" i="1" s="1"/>
  <c r="I585" i="1"/>
  <c r="J583" i="1" l="1"/>
  <c r="E583" i="1"/>
  <c r="O583" i="1"/>
  <c r="R583" i="1" s="1"/>
  <c r="F583" i="1"/>
  <c r="S583" i="1"/>
  <c r="T583" i="1"/>
  <c r="K576" i="1"/>
  <c r="L576" i="1" s="1"/>
  <c r="M576" i="1" s="1"/>
  <c r="N576" i="1" s="1"/>
  <c r="P576" i="1" s="1"/>
  <c r="H577" i="1"/>
  <c r="G578" i="1"/>
  <c r="I586" i="1"/>
  <c r="A584" i="1"/>
  <c r="D584" i="1" s="1"/>
  <c r="C577" i="1"/>
  <c r="U582" i="1"/>
  <c r="E584" i="1" l="1"/>
  <c r="O584" i="1"/>
  <c r="R584" i="1" s="1"/>
  <c r="J584" i="1"/>
  <c r="F584" i="1"/>
  <c r="U576" i="1"/>
  <c r="B576" i="1"/>
  <c r="T584" i="1"/>
  <c r="S584" i="1"/>
  <c r="K577" i="1"/>
  <c r="L577" i="1" s="1"/>
  <c r="M577" i="1" s="1"/>
  <c r="N577" i="1" s="1"/>
  <c r="P577" i="1" s="1"/>
  <c r="H578" i="1"/>
  <c r="G579" i="1"/>
  <c r="A585" i="1"/>
  <c r="D585" i="1" s="1"/>
  <c r="I587" i="1"/>
  <c r="C578" i="1"/>
  <c r="U583" i="1"/>
  <c r="E585" i="1" l="1"/>
  <c r="O585" i="1"/>
  <c r="R585" i="1" s="1"/>
  <c r="J585" i="1"/>
  <c r="F585" i="1"/>
  <c r="U577" i="1"/>
  <c r="B577" i="1"/>
  <c r="S585" i="1"/>
  <c r="T585" i="1"/>
  <c r="K578" i="1"/>
  <c r="L578" i="1" s="1"/>
  <c r="M578" i="1" s="1"/>
  <c r="N578" i="1" s="1"/>
  <c r="P578" i="1" s="1"/>
  <c r="B578" i="1" s="1"/>
  <c r="H579" i="1"/>
  <c r="G580" i="1"/>
  <c r="C579" i="1"/>
  <c r="I588" i="1"/>
  <c r="A586" i="1"/>
  <c r="D586" i="1" s="1"/>
  <c r="U584" i="1"/>
  <c r="J586" i="1" l="1"/>
  <c r="E586" i="1"/>
  <c r="O586" i="1"/>
  <c r="R586" i="1" s="1"/>
  <c r="F586" i="1"/>
  <c r="T586" i="1"/>
  <c r="S586" i="1"/>
  <c r="H580" i="1"/>
  <c r="G581" i="1"/>
  <c r="K579" i="1"/>
  <c r="L579" i="1" s="1"/>
  <c r="M579" i="1" s="1"/>
  <c r="N579" i="1" s="1"/>
  <c r="U585" i="1"/>
  <c r="A587" i="1"/>
  <c r="D587" i="1" s="1"/>
  <c r="I589" i="1"/>
  <c r="C580" i="1"/>
  <c r="E587" i="1" l="1"/>
  <c r="O587" i="1"/>
  <c r="R587" i="1" s="1"/>
  <c r="J587" i="1"/>
  <c r="F587" i="1"/>
  <c r="U579" i="1"/>
  <c r="P579" i="1"/>
  <c r="B579" i="1" s="1"/>
  <c r="S587" i="1"/>
  <c r="T587" i="1"/>
  <c r="K580" i="1"/>
  <c r="L580" i="1" s="1"/>
  <c r="M580" i="1" s="1"/>
  <c r="N580" i="1" s="1"/>
  <c r="P580" i="1" s="1"/>
  <c r="B580" i="1" s="1"/>
  <c r="H581" i="1"/>
  <c r="G582" i="1"/>
  <c r="C581" i="1"/>
  <c r="I590" i="1"/>
  <c r="A588" i="1"/>
  <c r="D588" i="1" s="1"/>
  <c r="U586" i="1"/>
  <c r="J588" i="1" l="1"/>
  <c r="E588" i="1"/>
  <c r="O588" i="1"/>
  <c r="R588" i="1" s="1"/>
  <c r="F588" i="1"/>
  <c r="T588" i="1"/>
  <c r="S588" i="1"/>
  <c r="K581" i="1"/>
  <c r="L581" i="1" s="1"/>
  <c r="M581" i="1" s="1"/>
  <c r="N581" i="1" s="1"/>
  <c r="P581" i="1" s="1"/>
  <c r="B581" i="1" s="1"/>
  <c r="H582" i="1"/>
  <c r="G583" i="1"/>
  <c r="U587" i="1"/>
  <c r="A589" i="1"/>
  <c r="D589" i="1" s="1"/>
  <c r="I591" i="1"/>
  <c r="C582" i="1"/>
  <c r="E589" i="1" l="1"/>
  <c r="O589" i="1"/>
  <c r="R589" i="1" s="1"/>
  <c r="J589" i="1"/>
  <c r="F589" i="1"/>
  <c r="T589" i="1"/>
  <c r="S589" i="1"/>
  <c r="K582" i="1"/>
  <c r="L582" i="1" s="1"/>
  <c r="M582" i="1" s="1"/>
  <c r="N582" i="1" s="1"/>
  <c r="P582" i="1" s="1"/>
  <c r="B582" i="1" s="1"/>
  <c r="H583" i="1"/>
  <c r="G584" i="1"/>
  <c r="C583" i="1"/>
  <c r="I592" i="1"/>
  <c r="A590" i="1"/>
  <c r="D590" i="1" s="1"/>
  <c r="U588" i="1"/>
  <c r="J590" i="1" l="1"/>
  <c r="E590" i="1"/>
  <c r="O590" i="1"/>
  <c r="R590" i="1" s="1"/>
  <c r="F590" i="1"/>
  <c r="S590" i="1"/>
  <c r="T590" i="1"/>
  <c r="H584" i="1"/>
  <c r="G585" i="1"/>
  <c r="K583" i="1"/>
  <c r="L583" i="1" s="1"/>
  <c r="M583" i="1" s="1"/>
  <c r="N583" i="1" s="1"/>
  <c r="P583" i="1" s="1"/>
  <c r="B583" i="1" s="1"/>
  <c r="I593" i="1"/>
  <c r="A591" i="1"/>
  <c r="D591" i="1" s="1"/>
  <c r="C584" i="1"/>
  <c r="U589" i="1"/>
  <c r="J591" i="1" l="1"/>
  <c r="E591" i="1"/>
  <c r="O591" i="1"/>
  <c r="R591" i="1" s="1"/>
  <c r="F591" i="1"/>
  <c r="S591" i="1"/>
  <c r="T591" i="1"/>
  <c r="K584" i="1"/>
  <c r="L584" i="1" s="1"/>
  <c r="M584" i="1" s="1"/>
  <c r="N584" i="1" s="1"/>
  <c r="P584" i="1" s="1"/>
  <c r="B584" i="1" s="1"/>
  <c r="H585" i="1"/>
  <c r="G586" i="1"/>
  <c r="C585" i="1"/>
  <c r="A592" i="1"/>
  <c r="D592" i="1" s="1"/>
  <c r="I594" i="1"/>
  <c r="J592" i="1" l="1"/>
  <c r="E592" i="1"/>
  <c r="O592" i="1"/>
  <c r="R592" i="1" s="1"/>
  <c r="F592" i="1"/>
  <c r="S592" i="1"/>
  <c r="T592" i="1"/>
  <c r="H586" i="1"/>
  <c r="G587" i="1"/>
  <c r="K585" i="1"/>
  <c r="L585" i="1" s="1"/>
  <c r="M585" i="1" s="1"/>
  <c r="N585" i="1" s="1"/>
  <c r="P585" i="1" s="1"/>
  <c r="B585" i="1" s="1"/>
  <c r="U591" i="1"/>
  <c r="I595" i="1"/>
  <c r="A593" i="1"/>
  <c r="D593" i="1" s="1"/>
  <c r="C586" i="1"/>
  <c r="E593" i="1" l="1"/>
  <c r="O593" i="1"/>
  <c r="R593" i="1" s="1"/>
  <c r="J593" i="1"/>
  <c r="F593" i="1"/>
  <c r="T593" i="1"/>
  <c r="S593" i="1"/>
  <c r="H587" i="1"/>
  <c r="G588" i="1"/>
  <c r="K586" i="1"/>
  <c r="L586" i="1" s="1"/>
  <c r="M586" i="1" s="1"/>
  <c r="N586" i="1" s="1"/>
  <c r="P586" i="1" s="1"/>
  <c r="B586" i="1" s="1"/>
  <c r="U592" i="1"/>
  <c r="C587" i="1"/>
  <c r="A594" i="1"/>
  <c r="D594" i="1" s="1"/>
  <c r="I596" i="1"/>
  <c r="E594" i="1" l="1"/>
  <c r="O594" i="1"/>
  <c r="R594" i="1" s="1"/>
  <c r="J594" i="1"/>
  <c r="F594" i="1"/>
  <c r="S594" i="1"/>
  <c r="T594" i="1"/>
  <c r="H588" i="1"/>
  <c r="G589" i="1"/>
  <c r="K587" i="1"/>
  <c r="L587" i="1" s="1"/>
  <c r="M587" i="1" s="1"/>
  <c r="N587" i="1" s="1"/>
  <c r="P587" i="1" s="1"/>
  <c r="B587" i="1" s="1"/>
  <c r="A595" i="1"/>
  <c r="D595" i="1" s="1"/>
  <c r="I597" i="1"/>
  <c r="U593" i="1"/>
  <c r="C588" i="1"/>
  <c r="J595" i="1" l="1"/>
  <c r="E595" i="1"/>
  <c r="O595" i="1"/>
  <c r="R595" i="1" s="1"/>
  <c r="F595" i="1"/>
  <c r="T595" i="1"/>
  <c r="S595" i="1"/>
  <c r="H589" i="1"/>
  <c r="G590" i="1"/>
  <c r="K588" i="1"/>
  <c r="L588" i="1" s="1"/>
  <c r="M588" i="1" s="1"/>
  <c r="N588" i="1" s="1"/>
  <c r="P588" i="1" s="1"/>
  <c r="B588" i="1" s="1"/>
  <c r="U594" i="1"/>
  <c r="C589" i="1"/>
  <c r="I598" i="1"/>
  <c r="A596" i="1"/>
  <c r="D596" i="1" s="1"/>
  <c r="J596" i="1" l="1"/>
  <c r="E596" i="1"/>
  <c r="O596" i="1"/>
  <c r="R596" i="1" s="1"/>
  <c r="F596" i="1"/>
  <c r="S596" i="1"/>
  <c r="T596" i="1"/>
  <c r="H590" i="1"/>
  <c r="G591" i="1"/>
  <c r="K589" i="1"/>
  <c r="L589" i="1" s="1"/>
  <c r="M589" i="1" s="1"/>
  <c r="N589" i="1" s="1"/>
  <c r="P589" i="1" s="1"/>
  <c r="B589" i="1" s="1"/>
  <c r="C590" i="1"/>
  <c r="I599" i="1"/>
  <c r="U595" i="1"/>
  <c r="A597" i="1"/>
  <c r="D597" i="1" s="1"/>
  <c r="J597" i="1" l="1"/>
  <c r="E597" i="1"/>
  <c r="O597" i="1"/>
  <c r="R597" i="1" s="1"/>
  <c r="F597" i="1"/>
  <c r="T597" i="1"/>
  <c r="S597" i="1"/>
  <c r="K590" i="1"/>
  <c r="L590" i="1" s="1"/>
  <c r="M590" i="1" s="1"/>
  <c r="N590" i="1" s="1"/>
  <c r="H591" i="1"/>
  <c r="G592" i="1"/>
  <c r="C591" i="1"/>
  <c r="I600" i="1"/>
  <c r="U596" i="1"/>
  <c r="A598" i="1"/>
  <c r="D598" i="1" s="1"/>
  <c r="J598" i="1" l="1"/>
  <c r="E598" i="1"/>
  <c r="O598" i="1"/>
  <c r="R598" i="1" s="1"/>
  <c r="F598" i="1"/>
  <c r="U590" i="1"/>
  <c r="P590" i="1"/>
  <c r="B590" i="1" s="1"/>
  <c r="S598" i="1"/>
  <c r="T598" i="1"/>
  <c r="K591" i="1"/>
  <c r="L591" i="1" s="1"/>
  <c r="M591" i="1" s="1"/>
  <c r="N591" i="1" s="1"/>
  <c r="P591" i="1" s="1"/>
  <c r="B591" i="1" s="1"/>
  <c r="H592" i="1"/>
  <c r="G593" i="1"/>
  <c r="C592" i="1"/>
  <c r="U597" i="1"/>
  <c r="A599" i="1"/>
  <c r="D599" i="1" s="1"/>
  <c r="I601" i="1"/>
  <c r="J599" i="1" l="1"/>
  <c r="E599" i="1"/>
  <c r="O599" i="1"/>
  <c r="R599" i="1" s="1"/>
  <c r="F599" i="1"/>
  <c r="T599" i="1"/>
  <c r="S599" i="1"/>
  <c r="H593" i="1"/>
  <c r="G594" i="1"/>
  <c r="K592" i="1"/>
  <c r="L592" i="1" s="1"/>
  <c r="M592" i="1" s="1"/>
  <c r="N592" i="1" s="1"/>
  <c r="P592" i="1" s="1"/>
  <c r="B592" i="1" s="1"/>
  <c r="A600" i="1"/>
  <c r="D600" i="1" s="1"/>
  <c r="I602" i="1"/>
  <c r="C593" i="1"/>
  <c r="U598" i="1"/>
  <c r="J600" i="1" l="1"/>
  <c r="E600" i="1"/>
  <c r="O600" i="1"/>
  <c r="R600" i="1" s="1"/>
  <c r="F600" i="1"/>
  <c r="S600" i="1"/>
  <c r="T600" i="1"/>
  <c r="K593" i="1"/>
  <c r="L593" i="1" s="1"/>
  <c r="M593" i="1" s="1"/>
  <c r="N593" i="1" s="1"/>
  <c r="P593" i="1" s="1"/>
  <c r="B593" i="1" s="1"/>
  <c r="H594" i="1"/>
  <c r="G595" i="1"/>
  <c r="C594" i="1"/>
  <c r="U599" i="1"/>
  <c r="I603" i="1"/>
  <c r="A601" i="1"/>
  <c r="D601" i="1" s="1"/>
  <c r="E601" i="1" l="1"/>
  <c r="O601" i="1"/>
  <c r="R601" i="1" s="1"/>
  <c r="J601" i="1"/>
  <c r="F601" i="1"/>
  <c r="T601" i="1"/>
  <c r="S601" i="1"/>
  <c r="K594" i="1"/>
  <c r="L594" i="1" s="1"/>
  <c r="M594" i="1" s="1"/>
  <c r="N594" i="1" s="1"/>
  <c r="P594" i="1" s="1"/>
  <c r="B594" i="1" s="1"/>
  <c r="H595" i="1"/>
  <c r="G596" i="1"/>
  <c r="I604" i="1"/>
  <c r="C595" i="1"/>
  <c r="A602" i="1"/>
  <c r="D602" i="1" s="1"/>
  <c r="U600" i="1"/>
  <c r="E602" i="1" l="1"/>
  <c r="O602" i="1"/>
  <c r="R602" i="1" s="1"/>
  <c r="J602" i="1"/>
  <c r="F602" i="1"/>
  <c r="S602" i="1"/>
  <c r="T602" i="1"/>
  <c r="H596" i="1"/>
  <c r="G597" i="1"/>
  <c r="K595" i="1"/>
  <c r="L595" i="1" s="1"/>
  <c r="M595" i="1" s="1"/>
  <c r="N595" i="1" s="1"/>
  <c r="P595" i="1" s="1"/>
  <c r="B595" i="1" s="1"/>
  <c r="U601" i="1"/>
  <c r="I605" i="1"/>
  <c r="A603" i="1"/>
  <c r="D603" i="1" s="1"/>
  <c r="C596" i="1"/>
  <c r="E603" i="1" l="1"/>
  <c r="O603" i="1"/>
  <c r="R603" i="1" s="1"/>
  <c r="J603" i="1"/>
  <c r="F603" i="1"/>
  <c r="T603" i="1"/>
  <c r="S603" i="1"/>
  <c r="H597" i="1"/>
  <c r="G598" i="1"/>
  <c r="K596" i="1"/>
  <c r="L596" i="1" s="1"/>
  <c r="M596" i="1" s="1"/>
  <c r="N596" i="1" s="1"/>
  <c r="P596" i="1" s="1"/>
  <c r="B596" i="1" s="1"/>
  <c r="C597" i="1"/>
  <c r="I606" i="1"/>
  <c r="U602" i="1"/>
  <c r="A604" i="1"/>
  <c r="D604" i="1" s="1"/>
  <c r="J604" i="1" l="1"/>
  <c r="E604" i="1"/>
  <c r="O604" i="1"/>
  <c r="R604" i="1" s="1"/>
  <c r="F604" i="1"/>
  <c r="S604" i="1"/>
  <c r="T604" i="1"/>
  <c r="K597" i="1"/>
  <c r="L597" i="1" s="1"/>
  <c r="M597" i="1" s="1"/>
  <c r="N597" i="1" s="1"/>
  <c r="P597" i="1" s="1"/>
  <c r="B597" i="1" s="1"/>
  <c r="H598" i="1"/>
  <c r="G599" i="1"/>
  <c r="A605" i="1"/>
  <c r="D605" i="1" s="1"/>
  <c r="I607" i="1"/>
  <c r="C598" i="1"/>
  <c r="U603" i="1"/>
  <c r="E605" i="1" l="1"/>
  <c r="O605" i="1"/>
  <c r="R605" i="1" s="1"/>
  <c r="J605" i="1"/>
  <c r="F605" i="1"/>
  <c r="T605" i="1"/>
  <c r="S605" i="1"/>
  <c r="H599" i="1"/>
  <c r="G600" i="1"/>
  <c r="K598" i="1"/>
  <c r="L598" i="1" s="1"/>
  <c r="M598" i="1" s="1"/>
  <c r="N598" i="1" s="1"/>
  <c r="P598" i="1" s="1"/>
  <c r="B598" i="1" s="1"/>
  <c r="C599" i="1"/>
  <c r="I608" i="1"/>
  <c r="A606" i="1"/>
  <c r="D606" i="1" s="1"/>
  <c r="U604" i="1"/>
  <c r="E606" i="1" l="1"/>
  <c r="O606" i="1"/>
  <c r="R606" i="1" s="1"/>
  <c r="J606" i="1"/>
  <c r="F606" i="1"/>
  <c r="S606" i="1"/>
  <c r="T606" i="1"/>
  <c r="K599" i="1"/>
  <c r="L599" i="1" s="1"/>
  <c r="M599" i="1" s="1"/>
  <c r="N599" i="1" s="1"/>
  <c r="P599" i="1" s="1"/>
  <c r="B599" i="1" s="1"/>
  <c r="H600" i="1"/>
  <c r="G601" i="1"/>
  <c r="I609" i="1"/>
  <c r="U605" i="1"/>
  <c r="A607" i="1"/>
  <c r="D607" i="1" s="1"/>
  <c r="C600" i="1"/>
  <c r="E607" i="1" l="1"/>
  <c r="O607" i="1"/>
  <c r="J607" i="1"/>
  <c r="F607" i="1"/>
  <c r="T607" i="1"/>
  <c r="S607" i="1"/>
  <c r="H601" i="1"/>
  <c r="G602" i="1"/>
  <c r="K600" i="1"/>
  <c r="L600" i="1" s="1"/>
  <c r="M600" i="1" s="1"/>
  <c r="N600" i="1" s="1"/>
  <c r="P600" i="1" s="1"/>
  <c r="B600" i="1" s="1"/>
  <c r="C601" i="1"/>
  <c r="I610" i="1"/>
  <c r="U606" i="1"/>
  <c r="A608" i="1"/>
  <c r="D608" i="1" s="1"/>
  <c r="R607" i="1" l="1"/>
  <c r="J608" i="1"/>
  <c r="E608" i="1"/>
  <c r="O608" i="1"/>
  <c r="R608" i="1" s="1"/>
  <c r="F608" i="1"/>
  <c r="S608" i="1"/>
  <c r="T608" i="1"/>
  <c r="K601" i="1"/>
  <c r="L601" i="1" s="1"/>
  <c r="M601" i="1" s="1"/>
  <c r="N601" i="1" s="1"/>
  <c r="P601" i="1" s="1"/>
  <c r="B601" i="1" s="1"/>
  <c r="H602" i="1"/>
  <c r="G603" i="1"/>
  <c r="A609" i="1"/>
  <c r="D609" i="1" s="1"/>
  <c r="C602" i="1"/>
  <c r="I611" i="1"/>
  <c r="E609" i="1" l="1"/>
  <c r="O609" i="1"/>
  <c r="R609" i="1" s="1"/>
  <c r="J609" i="1"/>
  <c r="F609" i="1"/>
  <c r="S609" i="1"/>
  <c r="T609" i="1"/>
  <c r="K602" i="1"/>
  <c r="L602" i="1" s="1"/>
  <c r="M602" i="1" s="1"/>
  <c r="N602" i="1" s="1"/>
  <c r="P602" i="1" s="1"/>
  <c r="B602" i="1" s="1"/>
  <c r="H603" i="1"/>
  <c r="G604" i="1"/>
  <c r="I612" i="1"/>
  <c r="A610" i="1"/>
  <c r="D610" i="1" s="1"/>
  <c r="C603" i="1"/>
  <c r="E610" i="1" l="1"/>
  <c r="O610" i="1"/>
  <c r="R610" i="1" s="1"/>
  <c r="J610" i="1"/>
  <c r="F610" i="1"/>
  <c r="T610" i="1"/>
  <c r="S610" i="1"/>
  <c r="H604" i="1"/>
  <c r="G605" i="1"/>
  <c r="K603" i="1"/>
  <c r="L603" i="1" s="1"/>
  <c r="M603" i="1" s="1"/>
  <c r="N603" i="1" s="1"/>
  <c r="P603" i="1" s="1"/>
  <c r="B603" i="1" s="1"/>
  <c r="U609" i="1"/>
  <c r="C604" i="1"/>
  <c r="A611" i="1"/>
  <c r="D611" i="1" s="1"/>
  <c r="I613" i="1"/>
  <c r="E611" i="1" l="1"/>
  <c r="O611" i="1"/>
  <c r="R611" i="1" s="1"/>
  <c r="J611" i="1"/>
  <c r="F611" i="1"/>
  <c r="S611" i="1"/>
  <c r="T611" i="1"/>
  <c r="H605" i="1"/>
  <c r="G606" i="1"/>
  <c r="K604" i="1"/>
  <c r="L604" i="1" s="1"/>
  <c r="M604" i="1" s="1"/>
  <c r="N604" i="1" s="1"/>
  <c r="P604" i="1" s="1"/>
  <c r="B604" i="1" s="1"/>
  <c r="C605" i="1"/>
  <c r="A612" i="1"/>
  <c r="D612" i="1" s="1"/>
  <c r="I614" i="1"/>
  <c r="E612" i="1" l="1"/>
  <c r="O612" i="1"/>
  <c r="R612" i="1" s="1"/>
  <c r="J612" i="1"/>
  <c r="F612" i="1"/>
  <c r="T612" i="1"/>
  <c r="S612" i="1"/>
  <c r="H606" i="1"/>
  <c r="G607" i="1"/>
  <c r="K605" i="1"/>
  <c r="L605" i="1" s="1"/>
  <c r="M605" i="1" s="1"/>
  <c r="N605" i="1" s="1"/>
  <c r="P605" i="1" s="1"/>
  <c r="B605" i="1" s="1"/>
  <c r="I615" i="1"/>
  <c r="C606" i="1"/>
  <c r="A613" i="1"/>
  <c r="D613" i="1" s="1"/>
  <c r="U611" i="1"/>
  <c r="J613" i="1" l="1"/>
  <c r="E613" i="1"/>
  <c r="O613" i="1"/>
  <c r="R613" i="1" s="1"/>
  <c r="F613" i="1"/>
  <c r="S613" i="1"/>
  <c r="T613" i="1"/>
  <c r="K606" i="1"/>
  <c r="L606" i="1" s="1"/>
  <c r="M606" i="1" s="1"/>
  <c r="N606" i="1" s="1"/>
  <c r="P606" i="1" s="1"/>
  <c r="B606" i="1" s="1"/>
  <c r="H607" i="1"/>
  <c r="G608" i="1"/>
  <c r="I616" i="1"/>
  <c r="A614" i="1"/>
  <c r="D614" i="1" s="1"/>
  <c r="U612" i="1"/>
  <c r="C607" i="1"/>
  <c r="E614" i="1" l="1"/>
  <c r="O614" i="1"/>
  <c r="R614" i="1" s="1"/>
  <c r="J614" i="1"/>
  <c r="F614" i="1"/>
  <c r="T614" i="1"/>
  <c r="S614" i="1"/>
  <c r="K607" i="1"/>
  <c r="L607" i="1" s="1"/>
  <c r="M607" i="1" s="1"/>
  <c r="N607" i="1" s="1"/>
  <c r="H608" i="1"/>
  <c r="G609" i="1"/>
  <c r="A615" i="1"/>
  <c r="D615" i="1" s="1"/>
  <c r="I617" i="1"/>
  <c r="C608" i="1"/>
  <c r="U613" i="1"/>
  <c r="E615" i="1" l="1"/>
  <c r="O615" i="1"/>
  <c r="R615" i="1" s="1"/>
  <c r="J615" i="1"/>
  <c r="F615" i="1"/>
  <c r="P607" i="1"/>
  <c r="S615" i="1"/>
  <c r="T615" i="1"/>
  <c r="K608" i="1"/>
  <c r="L608" i="1" s="1"/>
  <c r="M608" i="1" s="1"/>
  <c r="N608" i="1" s="1"/>
  <c r="P608" i="1" s="1"/>
  <c r="H609" i="1"/>
  <c r="G610" i="1"/>
  <c r="A616" i="1"/>
  <c r="D616" i="1" s="1"/>
  <c r="C609" i="1"/>
  <c r="I618" i="1"/>
  <c r="U614" i="1"/>
  <c r="E616" i="1" l="1"/>
  <c r="O616" i="1"/>
  <c r="R616" i="1" s="1"/>
  <c r="J616" i="1"/>
  <c r="F616" i="1"/>
  <c r="U608" i="1"/>
  <c r="B608" i="1"/>
  <c r="U607" i="1"/>
  <c r="B607" i="1"/>
  <c r="T616" i="1"/>
  <c r="S616" i="1"/>
  <c r="H610" i="1"/>
  <c r="G611" i="1"/>
  <c r="K609" i="1"/>
  <c r="L609" i="1" s="1"/>
  <c r="M609" i="1" s="1"/>
  <c r="N609" i="1" s="1"/>
  <c r="P609" i="1" s="1"/>
  <c r="B609" i="1" s="1"/>
  <c r="C610" i="1"/>
  <c r="U615" i="1"/>
  <c r="I619" i="1"/>
  <c r="A617" i="1"/>
  <c r="D617" i="1" s="1"/>
  <c r="J617" i="1" l="1"/>
  <c r="E617" i="1"/>
  <c r="O617" i="1"/>
  <c r="R617" i="1" s="1"/>
  <c r="F617" i="1"/>
  <c r="S617" i="1"/>
  <c r="T617" i="1"/>
  <c r="K610" i="1"/>
  <c r="L610" i="1" s="1"/>
  <c r="M610" i="1" s="1"/>
  <c r="N610" i="1" s="1"/>
  <c r="P610" i="1" s="1"/>
  <c r="H611" i="1"/>
  <c r="G612" i="1"/>
  <c r="I620" i="1"/>
  <c r="C611" i="1"/>
  <c r="A618" i="1"/>
  <c r="D618" i="1" s="1"/>
  <c r="U616" i="1"/>
  <c r="E618" i="1" l="1"/>
  <c r="O618" i="1"/>
  <c r="R618" i="1" s="1"/>
  <c r="J618" i="1"/>
  <c r="F618" i="1"/>
  <c r="U610" i="1"/>
  <c r="B610" i="1"/>
  <c r="T618" i="1"/>
  <c r="S618" i="1"/>
  <c r="H612" i="1"/>
  <c r="G613" i="1"/>
  <c r="K611" i="1"/>
  <c r="L611" i="1" s="1"/>
  <c r="M611" i="1" s="1"/>
  <c r="N611" i="1" s="1"/>
  <c r="P611" i="1" s="1"/>
  <c r="B611" i="1" s="1"/>
  <c r="I621" i="1"/>
  <c r="A619" i="1"/>
  <c r="D619" i="1" s="1"/>
  <c r="C612" i="1"/>
  <c r="U617" i="1"/>
  <c r="J619" i="1" l="1"/>
  <c r="E619" i="1"/>
  <c r="O619" i="1"/>
  <c r="R619" i="1" s="1"/>
  <c r="F619" i="1"/>
  <c r="S619" i="1"/>
  <c r="T619" i="1"/>
  <c r="K612" i="1"/>
  <c r="L612" i="1" s="1"/>
  <c r="M612" i="1" s="1"/>
  <c r="N612" i="1" s="1"/>
  <c r="P612" i="1" s="1"/>
  <c r="B612" i="1" s="1"/>
  <c r="H613" i="1"/>
  <c r="G614" i="1"/>
  <c r="A620" i="1"/>
  <c r="D620" i="1" s="1"/>
  <c r="I622" i="1"/>
  <c r="C613" i="1"/>
  <c r="U618" i="1"/>
  <c r="J620" i="1" l="1"/>
  <c r="E620" i="1"/>
  <c r="O620" i="1"/>
  <c r="R620" i="1" s="1"/>
  <c r="F620" i="1"/>
  <c r="T620" i="1"/>
  <c r="S620" i="1"/>
  <c r="H614" i="1"/>
  <c r="G615" i="1"/>
  <c r="K613" i="1"/>
  <c r="L613" i="1" s="1"/>
  <c r="M613" i="1" s="1"/>
  <c r="N613" i="1" s="1"/>
  <c r="P613" i="1" s="1"/>
  <c r="B613" i="1" s="1"/>
  <c r="I623" i="1"/>
  <c r="A621" i="1"/>
  <c r="D621" i="1" s="1"/>
  <c r="C614" i="1"/>
  <c r="U619" i="1"/>
  <c r="E621" i="1" l="1"/>
  <c r="O621" i="1"/>
  <c r="R621" i="1" s="1"/>
  <c r="J621" i="1"/>
  <c r="F621" i="1"/>
  <c r="S621" i="1"/>
  <c r="T621" i="1"/>
  <c r="K614" i="1"/>
  <c r="L614" i="1" s="1"/>
  <c r="M614" i="1" s="1"/>
  <c r="N614" i="1" s="1"/>
  <c r="P614" i="1" s="1"/>
  <c r="B614" i="1" s="1"/>
  <c r="H615" i="1"/>
  <c r="G616" i="1"/>
  <c r="U620" i="1"/>
  <c r="C615" i="1"/>
  <c r="A622" i="1"/>
  <c r="D622" i="1" s="1"/>
  <c r="I624" i="1"/>
  <c r="J622" i="1" l="1"/>
  <c r="E622" i="1"/>
  <c r="O622" i="1"/>
  <c r="R622" i="1" s="1"/>
  <c r="F622" i="1"/>
  <c r="T622" i="1"/>
  <c r="S622" i="1"/>
  <c r="K615" i="1"/>
  <c r="L615" i="1" s="1"/>
  <c r="M615" i="1" s="1"/>
  <c r="N615" i="1" s="1"/>
  <c r="P615" i="1" s="1"/>
  <c r="B615" i="1" s="1"/>
  <c r="H616" i="1"/>
  <c r="G617" i="1"/>
  <c r="C616" i="1"/>
  <c r="I625" i="1"/>
  <c r="A623" i="1"/>
  <c r="D623" i="1" s="1"/>
  <c r="J623" i="1" l="1"/>
  <c r="E623" i="1"/>
  <c r="O623" i="1"/>
  <c r="R623" i="1" s="1"/>
  <c r="F623" i="1"/>
  <c r="T623" i="1"/>
  <c r="S623" i="1"/>
  <c r="H617" i="1"/>
  <c r="G618" i="1"/>
  <c r="K616" i="1"/>
  <c r="L616" i="1" s="1"/>
  <c r="M616" i="1" s="1"/>
  <c r="N616" i="1" s="1"/>
  <c r="P616" i="1" s="1"/>
  <c r="B616" i="1" s="1"/>
  <c r="C617" i="1"/>
  <c r="U622" i="1"/>
  <c r="I626" i="1"/>
  <c r="A624" i="1"/>
  <c r="D624" i="1" s="1"/>
  <c r="E624" i="1" l="1"/>
  <c r="O624" i="1"/>
  <c r="R624" i="1" s="1"/>
  <c r="J624" i="1"/>
  <c r="F624" i="1"/>
  <c r="S624" i="1"/>
  <c r="T624" i="1"/>
  <c r="K617" i="1"/>
  <c r="L617" i="1" s="1"/>
  <c r="M617" i="1" s="1"/>
  <c r="N617" i="1" s="1"/>
  <c r="P617" i="1" s="1"/>
  <c r="B617" i="1" s="1"/>
  <c r="H618" i="1"/>
  <c r="G619" i="1"/>
  <c r="A625" i="1"/>
  <c r="D625" i="1" s="1"/>
  <c r="I627" i="1"/>
  <c r="U623" i="1"/>
  <c r="C618" i="1"/>
  <c r="J625" i="1" l="1"/>
  <c r="E625" i="1"/>
  <c r="O625" i="1"/>
  <c r="R625" i="1" s="1"/>
  <c r="F625" i="1"/>
  <c r="T625" i="1"/>
  <c r="S625" i="1"/>
  <c r="K618" i="1"/>
  <c r="L618" i="1" s="1"/>
  <c r="M618" i="1" s="1"/>
  <c r="N618" i="1" s="1"/>
  <c r="P618" i="1" s="1"/>
  <c r="B618" i="1" s="1"/>
  <c r="H619" i="1"/>
  <c r="G620" i="1"/>
  <c r="C619" i="1"/>
  <c r="I628" i="1"/>
  <c r="U624" i="1"/>
  <c r="A626" i="1"/>
  <c r="D626" i="1" s="1"/>
  <c r="J626" i="1" l="1"/>
  <c r="E626" i="1"/>
  <c r="O626" i="1"/>
  <c r="R626" i="1" s="1"/>
  <c r="F626" i="1"/>
  <c r="S626" i="1"/>
  <c r="T626" i="1"/>
  <c r="H620" i="1"/>
  <c r="G621" i="1"/>
  <c r="K619" i="1"/>
  <c r="L619" i="1" s="1"/>
  <c r="M619" i="1" s="1"/>
  <c r="N619" i="1" s="1"/>
  <c r="P619" i="1" s="1"/>
  <c r="B619" i="1" s="1"/>
  <c r="U625" i="1"/>
  <c r="I629" i="1"/>
  <c r="A627" i="1"/>
  <c r="D627" i="1" s="1"/>
  <c r="C620" i="1"/>
  <c r="E627" i="1" l="1"/>
  <c r="O627" i="1"/>
  <c r="R627" i="1" s="1"/>
  <c r="J627" i="1"/>
  <c r="F627" i="1"/>
  <c r="T627" i="1"/>
  <c r="S627" i="1"/>
  <c r="K620" i="1"/>
  <c r="L620" i="1" s="1"/>
  <c r="M620" i="1" s="1"/>
  <c r="N620" i="1" s="1"/>
  <c r="P620" i="1" s="1"/>
  <c r="B620" i="1" s="1"/>
  <c r="H621" i="1"/>
  <c r="G622" i="1"/>
  <c r="C621" i="1"/>
  <c r="A628" i="1"/>
  <c r="D628" i="1" s="1"/>
  <c r="U626" i="1"/>
  <c r="I630" i="1"/>
  <c r="E628" i="1" l="1"/>
  <c r="O628" i="1"/>
  <c r="R628" i="1" s="1"/>
  <c r="J628" i="1"/>
  <c r="F628" i="1"/>
  <c r="S628" i="1"/>
  <c r="T628" i="1"/>
  <c r="K621" i="1"/>
  <c r="L621" i="1" s="1"/>
  <c r="M621" i="1" s="1"/>
  <c r="N621" i="1" s="1"/>
  <c r="P621" i="1" s="1"/>
  <c r="H622" i="1"/>
  <c r="G623" i="1"/>
  <c r="U627" i="1"/>
  <c r="A629" i="1"/>
  <c r="D629" i="1" s="1"/>
  <c r="I631" i="1"/>
  <c r="C622" i="1"/>
  <c r="J629" i="1" l="1"/>
  <c r="E629" i="1"/>
  <c r="O629" i="1"/>
  <c r="R629" i="1" s="1"/>
  <c r="F629" i="1"/>
  <c r="U621" i="1"/>
  <c r="B621" i="1"/>
  <c r="T629" i="1"/>
  <c r="S629" i="1"/>
  <c r="H623" i="1"/>
  <c r="G624" i="1"/>
  <c r="K622" i="1"/>
  <c r="L622" i="1" s="1"/>
  <c r="M622" i="1" s="1"/>
  <c r="N622" i="1" s="1"/>
  <c r="P622" i="1" s="1"/>
  <c r="B622" i="1" s="1"/>
  <c r="I632" i="1"/>
  <c r="C623" i="1"/>
  <c r="U628" i="1"/>
  <c r="A630" i="1"/>
  <c r="D630" i="1" s="1"/>
  <c r="E630" i="1" l="1"/>
  <c r="O630" i="1"/>
  <c r="R630" i="1" s="1"/>
  <c r="J630" i="1"/>
  <c r="F630" i="1"/>
  <c r="S630" i="1"/>
  <c r="T630" i="1"/>
  <c r="K623" i="1"/>
  <c r="L623" i="1" s="1"/>
  <c r="M623" i="1" s="1"/>
  <c r="N623" i="1" s="1"/>
  <c r="P623" i="1" s="1"/>
  <c r="B623" i="1" s="1"/>
  <c r="H624" i="1"/>
  <c r="G625" i="1"/>
  <c r="I633" i="1"/>
  <c r="U629" i="1"/>
  <c r="C624" i="1"/>
  <c r="A631" i="1"/>
  <c r="D631" i="1" s="1"/>
  <c r="E631" i="1" l="1"/>
  <c r="O631" i="1"/>
  <c r="R631" i="1" s="1"/>
  <c r="J631" i="1"/>
  <c r="F631" i="1"/>
  <c r="T631" i="1"/>
  <c r="S631" i="1"/>
  <c r="K624" i="1"/>
  <c r="L624" i="1" s="1"/>
  <c r="M624" i="1" s="1"/>
  <c r="N624" i="1" s="1"/>
  <c r="P624" i="1" s="1"/>
  <c r="B624" i="1" s="1"/>
  <c r="H625" i="1"/>
  <c r="G626" i="1"/>
  <c r="C625" i="1"/>
  <c r="I634" i="1"/>
  <c r="A632" i="1"/>
  <c r="D632" i="1" s="1"/>
  <c r="U630" i="1"/>
  <c r="J632" i="1" l="1"/>
  <c r="E632" i="1"/>
  <c r="O632" i="1"/>
  <c r="R632" i="1" s="1"/>
  <c r="F632" i="1"/>
  <c r="S632" i="1"/>
  <c r="T632" i="1"/>
  <c r="K625" i="1"/>
  <c r="L625" i="1" s="1"/>
  <c r="M625" i="1" s="1"/>
  <c r="N625" i="1" s="1"/>
  <c r="P625" i="1" s="1"/>
  <c r="B625" i="1" s="1"/>
  <c r="H626" i="1"/>
  <c r="G627" i="1"/>
  <c r="U631" i="1"/>
  <c r="A633" i="1"/>
  <c r="D633" i="1" s="1"/>
  <c r="C626" i="1"/>
  <c r="I635" i="1"/>
  <c r="J633" i="1" l="1"/>
  <c r="E633" i="1"/>
  <c r="O633" i="1"/>
  <c r="R633" i="1" s="1"/>
  <c r="F633" i="1"/>
  <c r="T633" i="1"/>
  <c r="S633" i="1"/>
  <c r="H627" i="1"/>
  <c r="G628" i="1"/>
  <c r="K626" i="1"/>
  <c r="L626" i="1" s="1"/>
  <c r="M626" i="1" s="1"/>
  <c r="N626" i="1" s="1"/>
  <c r="P626" i="1" s="1"/>
  <c r="B626" i="1" s="1"/>
  <c r="U632" i="1"/>
  <c r="A634" i="1"/>
  <c r="D634" i="1" s="1"/>
  <c r="I636" i="1"/>
  <c r="C627" i="1"/>
  <c r="E634" i="1" l="1"/>
  <c r="O634" i="1"/>
  <c r="R634" i="1" s="1"/>
  <c r="J634" i="1"/>
  <c r="F634" i="1"/>
  <c r="S634" i="1"/>
  <c r="T634" i="1"/>
  <c r="K627" i="1"/>
  <c r="L627" i="1" s="1"/>
  <c r="M627" i="1" s="1"/>
  <c r="N627" i="1" s="1"/>
  <c r="P627" i="1" s="1"/>
  <c r="B627" i="1" s="1"/>
  <c r="H628" i="1"/>
  <c r="G629" i="1"/>
  <c r="I637" i="1"/>
  <c r="U633" i="1"/>
  <c r="C628" i="1"/>
  <c r="A635" i="1"/>
  <c r="D635" i="1" s="1"/>
  <c r="E635" i="1" l="1"/>
  <c r="O635" i="1"/>
  <c r="R635" i="1" s="1"/>
  <c r="J635" i="1"/>
  <c r="F635" i="1"/>
  <c r="T635" i="1"/>
  <c r="S635" i="1"/>
  <c r="K628" i="1"/>
  <c r="L628" i="1" s="1"/>
  <c r="M628" i="1" s="1"/>
  <c r="N628" i="1" s="1"/>
  <c r="P628" i="1" s="1"/>
  <c r="B628" i="1" s="1"/>
  <c r="H629" i="1"/>
  <c r="G630" i="1"/>
  <c r="C629" i="1"/>
  <c r="A636" i="1"/>
  <c r="D636" i="1" s="1"/>
  <c r="U634" i="1"/>
  <c r="I638" i="1"/>
  <c r="J636" i="1" l="1"/>
  <c r="E636" i="1"/>
  <c r="O636" i="1"/>
  <c r="R636" i="1" s="1"/>
  <c r="F636" i="1"/>
  <c r="S636" i="1"/>
  <c r="T636" i="1"/>
  <c r="H630" i="1"/>
  <c r="G631" i="1"/>
  <c r="K629" i="1"/>
  <c r="L629" i="1" s="1"/>
  <c r="M629" i="1" s="1"/>
  <c r="N629" i="1" s="1"/>
  <c r="P629" i="1" s="1"/>
  <c r="B629" i="1" s="1"/>
  <c r="C630" i="1"/>
  <c r="I639" i="1"/>
  <c r="A637" i="1"/>
  <c r="D637" i="1" s="1"/>
  <c r="U635" i="1"/>
  <c r="J637" i="1" l="1"/>
  <c r="E637" i="1"/>
  <c r="O637" i="1"/>
  <c r="R637" i="1" s="1"/>
  <c r="F637" i="1"/>
  <c r="T637" i="1"/>
  <c r="S637" i="1"/>
  <c r="K630" i="1"/>
  <c r="L630" i="1" s="1"/>
  <c r="M630" i="1" s="1"/>
  <c r="N630" i="1" s="1"/>
  <c r="P630" i="1" s="1"/>
  <c r="B630" i="1" s="1"/>
  <c r="H631" i="1"/>
  <c r="G632" i="1"/>
  <c r="C631" i="1"/>
  <c r="I640" i="1"/>
  <c r="A638" i="1"/>
  <c r="D638" i="1" s="1"/>
  <c r="U636" i="1"/>
  <c r="E638" i="1" l="1"/>
  <c r="O638" i="1"/>
  <c r="J638" i="1"/>
  <c r="F638" i="1"/>
  <c r="S638" i="1"/>
  <c r="T638" i="1"/>
  <c r="K631" i="1"/>
  <c r="L631" i="1" s="1"/>
  <c r="M631" i="1" s="1"/>
  <c r="N631" i="1" s="1"/>
  <c r="P631" i="1" s="1"/>
  <c r="B631" i="1" s="1"/>
  <c r="H632" i="1"/>
  <c r="G633" i="1"/>
  <c r="I641" i="1"/>
  <c r="U637" i="1"/>
  <c r="A639" i="1"/>
  <c r="D639" i="1" s="1"/>
  <c r="C632" i="1"/>
  <c r="E639" i="1" l="1"/>
  <c r="O639" i="1"/>
  <c r="R639" i="1" s="1"/>
  <c r="R638" i="1"/>
  <c r="J639" i="1"/>
  <c r="F639" i="1"/>
  <c r="T639" i="1"/>
  <c r="S639" i="1"/>
  <c r="K632" i="1"/>
  <c r="L632" i="1" s="1"/>
  <c r="M632" i="1" s="1"/>
  <c r="N632" i="1" s="1"/>
  <c r="P632" i="1" s="1"/>
  <c r="B632" i="1" s="1"/>
  <c r="H633" i="1"/>
  <c r="G634" i="1"/>
  <c r="C633" i="1"/>
  <c r="A640" i="1"/>
  <c r="D640" i="1" s="1"/>
  <c r="I642" i="1"/>
  <c r="J640" i="1" l="1"/>
  <c r="E640" i="1"/>
  <c r="O640" i="1"/>
  <c r="R640" i="1" s="1"/>
  <c r="F640" i="1"/>
  <c r="S640" i="1"/>
  <c r="T640" i="1"/>
  <c r="H634" i="1"/>
  <c r="G635" i="1"/>
  <c r="K633" i="1"/>
  <c r="L633" i="1" s="1"/>
  <c r="M633" i="1" s="1"/>
  <c r="N633" i="1" s="1"/>
  <c r="P633" i="1" s="1"/>
  <c r="B633" i="1" s="1"/>
  <c r="C634" i="1"/>
  <c r="A641" i="1"/>
  <c r="D641" i="1" s="1"/>
  <c r="I643" i="1"/>
  <c r="E641" i="1" l="1"/>
  <c r="O641" i="1"/>
  <c r="R641" i="1" s="1"/>
  <c r="J641" i="1"/>
  <c r="F641" i="1"/>
  <c r="T641" i="1"/>
  <c r="S641" i="1"/>
  <c r="H635" i="1"/>
  <c r="G636" i="1"/>
  <c r="K634" i="1"/>
  <c r="L634" i="1" s="1"/>
  <c r="M634" i="1" s="1"/>
  <c r="N634" i="1" s="1"/>
  <c r="P634" i="1" s="1"/>
  <c r="B634" i="1" s="1"/>
  <c r="A642" i="1"/>
  <c r="D642" i="1" s="1"/>
  <c r="C635" i="1"/>
  <c r="I644" i="1"/>
  <c r="U640" i="1"/>
  <c r="J642" i="1" l="1"/>
  <c r="E642" i="1"/>
  <c r="O642" i="1"/>
  <c r="R642" i="1" s="1"/>
  <c r="F642" i="1"/>
  <c r="S642" i="1"/>
  <c r="T642" i="1"/>
  <c r="H636" i="1"/>
  <c r="G637" i="1"/>
  <c r="K635" i="1"/>
  <c r="L635" i="1" s="1"/>
  <c r="M635" i="1" s="1"/>
  <c r="N635" i="1" s="1"/>
  <c r="P635" i="1" s="1"/>
  <c r="B635" i="1" s="1"/>
  <c r="A643" i="1"/>
  <c r="D643" i="1" s="1"/>
  <c r="I645" i="1"/>
  <c r="C636" i="1"/>
  <c r="J643" i="1" l="1"/>
  <c r="E643" i="1"/>
  <c r="O643" i="1"/>
  <c r="R643" i="1" s="1"/>
  <c r="F643" i="1"/>
  <c r="T643" i="1"/>
  <c r="S643" i="1"/>
  <c r="K636" i="1"/>
  <c r="L636" i="1" s="1"/>
  <c r="M636" i="1" s="1"/>
  <c r="N636" i="1" s="1"/>
  <c r="P636" i="1" s="1"/>
  <c r="B636" i="1" s="1"/>
  <c r="H637" i="1"/>
  <c r="G638" i="1"/>
  <c r="I646" i="1"/>
  <c r="U642" i="1"/>
  <c r="C637" i="1"/>
  <c r="A644" i="1"/>
  <c r="D644" i="1" s="1"/>
  <c r="J644" i="1" l="1"/>
  <c r="E644" i="1"/>
  <c r="O644" i="1"/>
  <c r="R644" i="1" s="1"/>
  <c r="F644" i="1"/>
  <c r="S644" i="1"/>
  <c r="T644" i="1"/>
  <c r="K637" i="1"/>
  <c r="L637" i="1" s="1"/>
  <c r="M637" i="1" s="1"/>
  <c r="N637" i="1" s="1"/>
  <c r="P637" i="1" s="1"/>
  <c r="B637" i="1" s="1"/>
  <c r="H638" i="1"/>
  <c r="G639" i="1"/>
  <c r="I647" i="1"/>
  <c r="C638" i="1"/>
  <c r="A645" i="1"/>
  <c r="D645" i="1" s="1"/>
  <c r="U643" i="1"/>
  <c r="J645" i="1" l="1"/>
  <c r="E645" i="1"/>
  <c r="O645" i="1"/>
  <c r="R645" i="1" s="1"/>
  <c r="F645" i="1"/>
  <c r="T645" i="1"/>
  <c r="S645" i="1"/>
  <c r="H639" i="1"/>
  <c r="G640" i="1"/>
  <c r="K638" i="1"/>
  <c r="L638" i="1" s="1"/>
  <c r="M638" i="1" s="1"/>
  <c r="N638" i="1" s="1"/>
  <c r="P638" i="1" s="1"/>
  <c r="U644" i="1"/>
  <c r="I648" i="1"/>
  <c r="A646" i="1"/>
  <c r="D646" i="1" s="1"/>
  <c r="C639" i="1"/>
  <c r="J646" i="1" l="1"/>
  <c r="E646" i="1"/>
  <c r="O646" i="1"/>
  <c r="R646" i="1" s="1"/>
  <c r="F646" i="1"/>
  <c r="U638" i="1"/>
  <c r="B638" i="1"/>
  <c r="S646" i="1"/>
  <c r="T646" i="1"/>
  <c r="H640" i="1"/>
  <c r="G641" i="1"/>
  <c r="K639" i="1"/>
  <c r="L639" i="1" s="1"/>
  <c r="M639" i="1" s="1"/>
  <c r="N639" i="1" s="1"/>
  <c r="P639" i="1" s="1"/>
  <c r="C640" i="1"/>
  <c r="A647" i="1"/>
  <c r="D647" i="1" s="1"/>
  <c r="I649" i="1"/>
  <c r="U645" i="1"/>
  <c r="J647" i="1" l="1"/>
  <c r="E647" i="1"/>
  <c r="O647" i="1"/>
  <c r="R647" i="1" s="1"/>
  <c r="F647" i="1"/>
  <c r="U639" i="1"/>
  <c r="B639" i="1"/>
  <c r="T647" i="1"/>
  <c r="S647" i="1"/>
  <c r="H641" i="1"/>
  <c r="G642" i="1"/>
  <c r="K640" i="1"/>
  <c r="L640" i="1" s="1"/>
  <c r="M640" i="1" s="1"/>
  <c r="N640" i="1" s="1"/>
  <c r="P640" i="1" s="1"/>
  <c r="B640" i="1" s="1"/>
  <c r="C641" i="1"/>
  <c r="U646" i="1"/>
  <c r="I650" i="1"/>
  <c r="A648" i="1"/>
  <c r="D648" i="1" s="1"/>
  <c r="J648" i="1" l="1"/>
  <c r="E648" i="1"/>
  <c r="O648" i="1"/>
  <c r="R648" i="1" s="1"/>
  <c r="F648" i="1"/>
  <c r="S648" i="1"/>
  <c r="T648" i="1"/>
  <c r="H642" i="1"/>
  <c r="G643" i="1"/>
  <c r="K641" i="1"/>
  <c r="L641" i="1" s="1"/>
  <c r="M641" i="1" s="1"/>
  <c r="N641" i="1" s="1"/>
  <c r="P641" i="1" s="1"/>
  <c r="U647" i="1"/>
  <c r="A649" i="1"/>
  <c r="D649" i="1" s="1"/>
  <c r="I651" i="1"/>
  <c r="C642" i="1"/>
  <c r="J649" i="1" l="1"/>
  <c r="E649" i="1"/>
  <c r="O649" i="1"/>
  <c r="R649" i="1" s="1"/>
  <c r="F649" i="1"/>
  <c r="U641" i="1"/>
  <c r="B641" i="1"/>
  <c r="T649" i="1"/>
  <c r="S649" i="1"/>
  <c r="H643" i="1"/>
  <c r="G644" i="1"/>
  <c r="K642" i="1"/>
  <c r="L642" i="1" s="1"/>
  <c r="M642" i="1" s="1"/>
  <c r="N642" i="1" s="1"/>
  <c r="P642" i="1" s="1"/>
  <c r="B642" i="1" s="1"/>
  <c r="A650" i="1"/>
  <c r="D650" i="1" s="1"/>
  <c r="C643" i="1"/>
  <c r="U648" i="1"/>
  <c r="I652" i="1"/>
  <c r="E650" i="1" l="1"/>
  <c r="O650" i="1"/>
  <c r="R650" i="1" s="1"/>
  <c r="J650" i="1"/>
  <c r="F650" i="1"/>
  <c r="S650" i="1"/>
  <c r="T650" i="1"/>
  <c r="K643" i="1"/>
  <c r="L643" i="1" s="1"/>
  <c r="M643" i="1" s="1"/>
  <c r="N643" i="1" s="1"/>
  <c r="P643" i="1" s="1"/>
  <c r="B643" i="1" s="1"/>
  <c r="H644" i="1"/>
  <c r="G645" i="1"/>
  <c r="I653" i="1"/>
  <c r="U649" i="1"/>
  <c r="C644" i="1"/>
  <c r="A651" i="1"/>
  <c r="D651" i="1" s="1"/>
  <c r="J651" i="1" l="1"/>
  <c r="E651" i="1"/>
  <c r="O651" i="1"/>
  <c r="R651" i="1" s="1"/>
  <c r="F651" i="1"/>
  <c r="S651" i="1"/>
  <c r="T651" i="1"/>
  <c r="K644" i="1"/>
  <c r="L644" i="1" s="1"/>
  <c r="M644" i="1" s="1"/>
  <c r="N644" i="1" s="1"/>
  <c r="P644" i="1" s="1"/>
  <c r="B644" i="1" s="1"/>
  <c r="H645" i="1"/>
  <c r="G646" i="1"/>
  <c r="A652" i="1"/>
  <c r="D652" i="1" s="1"/>
  <c r="C645" i="1"/>
  <c r="U650" i="1"/>
  <c r="I654" i="1"/>
  <c r="J652" i="1" l="1"/>
  <c r="E652" i="1"/>
  <c r="O652" i="1"/>
  <c r="R652" i="1" s="1"/>
  <c r="F652" i="1"/>
  <c r="T652" i="1"/>
  <c r="S652" i="1"/>
  <c r="K645" i="1"/>
  <c r="L645" i="1" s="1"/>
  <c r="M645" i="1" s="1"/>
  <c r="N645" i="1" s="1"/>
  <c r="P645" i="1" s="1"/>
  <c r="B645" i="1" s="1"/>
  <c r="H646" i="1"/>
  <c r="G647" i="1"/>
  <c r="A653" i="1"/>
  <c r="D653" i="1" s="1"/>
  <c r="U651" i="1"/>
  <c r="I655" i="1"/>
  <c r="C646" i="1"/>
  <c r="J653" i="1" l="1"/>
  <c r="E653" i="1"/>
  <c r="O653" i="1"/>
  <c r="R653" i="1" s="1"/>
  <c r="F653" i="1"/>
  <c r="S653" i="1"/>
  <c r="T653" i="1"/>
  <c r="K646" i="1"/>
  <c r="L646" i="1" s="1"/>
  <c r="M646" i="1" s="1"/>
  <c r="N646" i="1" s="1"/>
  <c r="P646" i="1" s="1"/>
  <c r="B646" i="1" s="1"/>
  <c r="H647" i="1"/>
  <c r="G648" i="1"/>
  <c r="C647" i="1"/>
  <c r="A654" i="1"/>
  <c r="D654" i="1" s="1"/>
  <c r="I656" i="1"/>
  <c r="J654" i="1" l="1"/>
  <c r="E654" i="1"/>
  <c r="O654" i="1"/>
  <c r="R654" i="1" s="1"/>
  <c r="F654" i="1"/>
  <c r="T654" i="1"/>
  <c r="S654" i="1"/>
  <c r="H648" i="1"/>
  <c r="G649" i="1"/>
  <c r="K647" i="1"/>
  <c r="L647" i="1" s="1"/>
  <c r="M647" i="1" s="1"/>
  <c r="N647" i="1" s="1"/>
  <c r="P647" i="1" s="1"/>
  <c r="B647" i="1" s="1"/>
  <c r="U653" i="1"/>
  <c r="A655" i="1"/>
  <c r="D655" i="1" s="1"/>
  <c r="I657" i="1"/>
  <c r="C648" i="1"/>
  <c r="J655" i="1" l="1"/>
  <c r="E655" i="1"/>
  <c r="O655" i="1"/>
  <c r="R655" i="1" s="1"/>
  <c r="F655" i="1"/>
  <c r="T655" i="1"/>
  <c r="S655" i="1"/>
  <c r="K648" i="1"/>
  <c r="L648" i="1" s="1"/>
  <c r="M648" i="1" s="1"/>
  <c r="N648" i="1" s="1"/>
  <c r="P648" i="1" s="1"/>
  <c r="B648" i="1" s="1"/>
  <c r="H649" i="1"/>
  <c r="G650" i="1"/>
  <c r="U654" i="1"/>
  <c r="C649" i="1"/>
  <c r="I658" i="1"/>
  <c r="A656" i="1"/>
  <c r="D656" i="1" s="1"/>
  <c r="J656" i="1" l="1"/>
  <c r="E656" i="1"/>
  <c r="O656" i="1"/>
  <c r="R656" i="1" s="1"/>
  <c r="F656" i="1"/>
  <c r="T656" i="1"/>
  <c r="S656" i="1"/>
  <c r="K649" i="1"/>
  <c r="L649" i="1" s="1"/>
  <c r="M649" i="1" s="1"/>
  <c r="N649" i="1" s="1"/>
  <c r="P649" i="1" s="1"/>
  <c r="B649" i="1" s="1"/>
  <c r="H650" i="1"/>
  <c r="G651" i="1"/>
  <c r="A657" i="1"/>
  <c r="D657" i="1" s="1"/>
  <c r="I659" i="1"/>
  <c r="U655" i="1"/>
  <c r="C650" i="1"/>
  <c r="E657" i="1" l="1"/>
  <c r="O657" i="1"/>
  <c r="R657" i="1" s="1"/>
  <c r="J657" i="1"/>
  <c r="F657" i="1"/>
  <c r="S657" i="1"/>
  <c r="T657" i="1"/>
  <c r="K650" i="1"/>
  <c r="L650" i="1" s="1"/>
  <c r="M650" i="1" s="1"/>
  <c r="N650" i="1" s="1"/>
  <c r="P650" i="1" s="1"/>
  <c r="B650" i="1" s="1"/>
  <c r="H651" i="1"/>
  <c r="G652" i="1"/>
  <c r="I660" i="1"/>
  <c r="U656" i="1"/>
  <c r="C651" i="1"/>
  <c r="A658" i="1"/>
  <c r="D658" i="1" s="1"/>
  <c r="J658" i="1" l="1"/>
  <c r="E658" i="1"/>
  <c r="O658" i="1"/>
  <c r="R658" i="1" s="1"/>
  <c r="F658" i="1"/>
  <c r="S658" i="1"/>
  <c r="T658" i="1"/>
  <c r="H652" i="1"/>
  <c r="G653" i="1"/>
  <c r="K651" i="1"/>
  <c r="L651" i="1" s="1"/>
  <c r="M651" i="1" s="1"/>
  <c r="N651" i="1" s="1"/>
  <c r="P651" i="1" s="1"/>
  <c r="B651" i="1" s="1"/>
  <c r="A659" i="1"/>
  <c r="D659" i="1" s="1"/>
  <c r="I661" i="1"/>
  <c r="U657" i="1"/>
  <c r="C652" i="1"/>
  <c r="E659" i="1" l="1"/>
  <c r="O659" i="1"/>
  <c r="R659" i="1" s="1"/>
  <c r="J659" i="1"/>
  <c r="F659" i="1"/>
  <c r="T659" i="1"/>
  <c r="S659" i="1"/>
  <c r="K652" i="1"/>
  <c r="L652" i="1" s="1"/>
  <c r="M652" i="1" s="1"/>
  <c r="N652" i="1" s="1"/>
  <c r="P652" i="1" s="1"/>
  <c r="H653" i="1"/>
  <c r="G654" i="1"/>
  <c r="U658" i="1"/>
  <c r="A660" i="1"/>
  <c r="D660" i="1" s="1"/>
  <c r="C653" i="1"/>
  <c r="I662" i="1"/>
  <c r="J660" i="1" l="1"/>
  <c r="E660" i="1"/>
  <c r="O660" i="1"/>
  <c r="R660" i="1" s="1"/>
  <c r="F660" i="1"/>
  <c r="U652" i="1"/>
  <c r="B652" i="1"/>
  <c r="T660" i="1"/>
  <c r="S660" i="1"/>
  <c r="K653" i="1"/>
  <c r="L653" i="1" s="1"/>
  <c r="M653" i="1" s="1"/>
  <c r="N653" i="1" s="1"/>
  <c r="P653" i="1" s="1"/>
  <c r="B653" i="1" s="1"/>
  <c r="H654" i="1"/>
  <c r="G655" i="1"/>
  <c r="C654" i="1"/>
  <c r="I663" i="1"/>
  <c r="U659" i="1"/>
  <c r="A661" i="1"/>
  <c r="D661" i="1" s="1"/>
  <c r="J661" i="1" l="1"/>
  <c r="E661" i="1"/>
  <c r="O661" i="1"/>
  <c r="R661" i="1" s="1"/>
  <c r="F661" i="1"/>
  <c r="S661" i="1"/>
  <c r="T661" i="1"/>
  <c r="H655" i="1"/>
  <c r="G656" i="1"/>
  <c r="K654" i="1"/>
  <c r="L654" i="1" s="1"/>
  <c r="M654" i="1" s="1"/>
  <c r="N654" i="1" s="1"/>
  <c r="P654" i="1" s="1"/>
  <c r="B654" i="1" s="1"/>
  <c r="I664" i="1"/>
  <c r="A662" i="1"/>
  <c r="D662" i="1" s="1"/>
  <c r="U660" i="1"/>
  <c r="C655" i="1"/>
  <c r="E662" i="1" l="1"/>
  <c r="O662" i="1"/>
  <c r="R662" i="1" s="1"/>
  <c r="J662" i="1"/>
  <c r="F662" i="1"/>
  <c r="S662" i="1"/>
  <c r="T662" i="1"/>
  <c r="K655" i="1"/>
  <c r="L655" i="1" s="1"/>
  <c r="M655" i="1" s="1"/>
  <c r="N655" i="1" s="1"/>
  <c r="P655" i="1" s="1"/>
  <c r="B655" i="1" s="1"/>
  <c r="H656" i="1"/>
  <c r="G657" i="1"/>
  <c r="C656" i="1"/>
  <c r="I665" i="1"/>
  <c r="U661" i="1"/>
  <c r="A663" i="1"/>
  <c r="D663" i="1" s="1"/>
  <c r="J663" i="1" l="1"/>
  <c r="E663" i="1"/>
  <c r="O663" i="1"/>
  <c r="R663" i="1" s="1"/>
  <c r="F663" i="1"/>
  <c r="T663" i="1"/>
  <c r="S663" i="1"/>
  <c r="K656" i="1"/>
  <c r="L656" i="1" s="1"/>
  <c r="M656" i="1" s="1"/>
  <c r="N656" i="1" s="1"/>
  <c r="P656" i="1" s="1"/>
  <c r="B656" i="1" s="1"/>
  <c r="H657" i="1"/>
  <c r="G658" i="1"/>
  <c r="A664" i="1"/>
  <c r="D664" i="1" s="1"/>
  <c r="U662" i="1"/>
  <c r="I666" i="1"/>
  <c r="C657" i="1"/>
  <c r="E664" i="1" l="1"/>
  <c r="O664" i="1"/>
  <c r="R664" i="1" s="1"/>
  <c r="J664" i="1"/>
  <c r="F664" i="1"/>
  <c r="S664" i="1"/>
  <c r="T664" i="1"/>
  <c r="K657" i="1"/>
  <c r="L657" i="1" s="1"/>
  <c r="M657" i="1" s="1"/>
  <c r="N657" i="1" s="1"/>
  <c r="P657" i="1" s="1"/>
  <c r="B657" i="1" s="1"/>
  <c r="H658" i="1"/>
  <c r="G659" i="1"/>
  <c r="I667" i="1"/>
  <c r="U663" i="1"/>
  <c r="A665" i="1"/>
  <c r="D665" i="1" s="1"/>
  <c r="C658" i="1"/>
  <c r="J665" i="1" l="1"/>
  <c r="E665" i="1"/>
  <c r="O665" i="1"/>
  <c r="R665" i="1" s="1"/>
  <c r="F665" i="1"/>
  <c r="T665" i="1"/>
  <c r="S665" i="1"/>
  <c r="H659" i="1"/>
  <c r="G660" i="1"/>
  <c r="K658" i="1"/>
  <c r="L658" i="1" s="1"/>
  <c r="M658" i="1" s="1"/>
  <c r="N658" i="1" s="1"/>
  <c r="P658" i="1" s="1"/>
  <c r="B658" i="1" s="1"/>
  <c r="C659" i="1"/>
  <c r="U664" i="1"/>
  <c r="A666" i="1"/>
  <c r="D666" i="1" s="1"/>
  <c r="I668" i="1"/>
  <c r="E666" i="1" l="1"/>
  <c r="O666" i="1"/>
  <c r="R666" i="1" s="1"/>
  <c r="J666" i="1"/>
  <c r="F666" i="1"/>
  <c r="S666" i="1"/>
  <c r="T666" i="1"/>
  <c r="K659" i="1"/>
  <c r="L659" i="1" s="1"/>
  <c r="M659" i="1" s="1"/>
  <c r="N659" i="1" s="1"/>
  <c r="P659" i="1" s="1"/>
  <c r="B659" i="1" s="1"/>
  <c r="H660" i="1"/>
  <c r="G661" i="1"/>
  <c r="A667" i="1"/>
  <c r="D667" i="1" s="1"/>
  <c r="I669" i="1"/>
  <c r="U665" i="1"/>
  <c r="C660" i="1"/>
  <c r="J667" i="1" l="1"/>
  <c r="E667" i="1"/>
  <c r="O667" i="1"/>
  <c r="R667" i="1" s="1"/>
  <c r="F667" i="1"/>
  <c r="T667" i="1"/>
  <c r="S667" i="1"/>
  <c r="K660" i="1"/>
  <c r="L660" i="1" s="1"/>
  <c r="M660" i="1" s="1"/>
  <c r="N660" i="1" s="1"/>
  <c r="P660" i="1" s="1"/>
  <c r="B660" i="1" s="1"/>
  <c r="H661" i="1"/>
  <c r="G662" i="1"/>
  <c r="U666" i="1"/>
  <c r="C661" i="1"/>
  <c r="I670" i="1"/>
  <c r="A668" i="1"/>
  <c r="D668" i="1" s="1"/>
  <c r="J668" i="1" l="1"/>
  <c r="E668" i="1"/>
  <c r="O668" i="1"/>
  <c r="F668" i="1"/>
  <c r="S668" i="1"/>
  <c r="T668" i="1"/>
  <c r="H662" i="1"/>
  <c r="G663" i="1"/>
  <c r="K661" i="1"/>
  <c r="L661" i="1" s="1"/>
  <c r="M661" i="1" s="1"/>
  <c r="N661" i="1" s="1"/>
  <c r="P661" i="1" s="1"/>
  <c r="B661" i="1" s="1"/>
  <c r="A669" i="1"/>
  <c r="D669" i="1" s="1"/>
  <c r="U667" i="1"/>
  <c r="C662" i="1"/>
  <c r="I671" i="1"/>
  <c r="J669" i="1" l="1"/>
  <c r="R668" i="1"/>
  <c r="E669" i="1"/>
  <c r="O669" i="1"/>
  <c r="R669" i="1" s="1"/>
  <c r="F669" i="1"/>
  <c r="S669" i="1"/>
  <c r="T669" i="1"/>
  <c r="K662" i="1"/>
  <c r="L662" i="1" s="1"/>
  <c r="M662" i="1" s="1"/>
  <c r="N662" i="1" s="1"/>
  <c r="P662" i="1" s="1"/>
  <c r="B662" i="1" s="1"/>
  <c r="H663" i="1"/>
  <c r="G664" i="1"/>
  <c r="I672" i="1"/>
  <c r="A670" i="1"/>
  <c r="D670" i="1" s="1"/>
  <c r="C663" i="1"/>
  <c r="J670" i="1" l="1"/>
  <c r="E670" i="1"/>
  <c r="O670" i="1"/>
  <c r="R670" i="1" s="1"/>
  <c r="F670" i="1"/>
  <c r="T670" i="1"/>
  <c r="S670" i="1"/>
  <c r="K663" i="1"/>
  <c r="L663" i="1" s="1"/>
  <c r="M663" i="1" s="1"/>
  <c r="N663" i="1" s="1"/>
  <c r="P663" i="1" s="1"/>
  <c r="B663" i="1" s="1"/>
  <c r="H664" i="1"/>
  <c r="G665" i="1"/>
  <c r="C664" i="1"/>
  <c r="A671" i="1"/>
  <c r="D671" i="1" s="1"/>
  <c r="I673" i="1"/>
  <c r="J671" i="1" l="1"/>
  <c r="E671" i="1"/>
  <c r="O671" i="1"/>
  <c r="R671" i="1" s="1"/>
  <c r="F671" i="1"/>
  <c r="T671" i="1"/>
  <c r="S671" i="1"/>
  <c r="H665" i="1"/>
  <c r="G666" i="1"/>
  <c r="K664" i="1"/>
  <c r="L664" i="1" s="1"/>
  <c r="M664" i="1" s="1"/>
  <c r="N664" i="1" s="1"/>
  <c r="P664" i="1" s="1"/>
  <c r="B664" i="1" s="1"/>
  <c r="I674" i="1"/>
  <c r="A672" i="1"/>
  <c r="D672" i="1" s="1"/>
  <c r="C665" i="1"/>
  <c r="U670" i="1"/>
  <c r="J672" i="1" l="1"/>
  <c r="E672" i="1"/>
  <c r="O672" i="1"/>
  <c r="R672" i="1" s="1"/>
  <c r="F672" i="1"/>
  <c r="S672" i="1"/>
  <c r="T672" i="1"/>
  <c r="K665" i="1"/>
  <c r="L665" i="1" s="1"/>
  <c r="M665" i="1" s="1"/>
  <c r="N665" i="1" s="1"/>
  <c r="P665" i="1" s="1"/>
  <c r="B665" i="1" s="1"/>
  <c r="H666" i="1"/>
  <c r="G667" i="1"/>
  <c r="A673" i="1"/>
  <c r="D673" i="1" s="1"/>
  <c r="C666" i="1"/>
  <c r="I675" i="1"/>
  <c r="J673" i="1" l="1"/>
  <c r="E673" i="1"/>
  <c r="O673" i="1"/>
  <c r="R673" i="1" s="1"/>
  <c r="F673" i="1"/>
  <c r="T673" i="1"/>
  <c r="S673" i="1"/>
  <c r="K666" i="1"/>
  <c r="L666" i="1" s="1"/>
  <c r="M666" i="1" s="1"/>
  <c r="N666" i="1" s="1"/>
  <c r="P666" i="1" s="1"/>
  <c r="B666" i="1" s="1"/>
  <c r="H667" i="1"/>
  <c r="G668" i="1"/>
  <c r="I676" i="1"/>
  <c r="C667" i="1"/>
  <c r="A674" i="1"/>
  <c r="D674" i="1" s="1"/>
  <c r="U672" i="1"/>
  <c r="J674" i="1" l="1"/>
  <c r="E674" i="1"/>
  <c r="O674" i="1"/>
  <c r="R674" i="1" s="1"/>
  <c r="F674" i="1"/>
  <c r="S674" i="1"/>
  <c r="T674" i="1"/>
  <c r="K667" i="1"/>
  <c r="L667" i="1" s="1"/>
  <c r="M667" i="1" s="1"/>
  <c r="N667" i="1" s="1"/>
  <c r="P667" i="1" s="1"/>
  <c r="B667" i="1" s="1"/>
  <c r="H668" i="1"/>
  <c r="G669" i="1"/>
  <c r="C668" i="1"/>
  <c r="I677" i="1"/>
  <c r="A675" i="1"/>
  <c r="D675" i="1" s="1"/>
  <c r="E675" i="1" l="1"/>
  <c r="O675" i="1"/>
  <c r="R675" i="1" s="1"/>
  <c r="J675" i="1"/>
  <c r="F675" i="1"/>
  <c r="T675" i="1"/>
  <c r="S675" i="1"/>
  <c r="H669" i="1"/>
  <c r="G670" i="1"/>
  <c r="K668" i="1"/>
  <c r="L668" i="1" s="1"/>
  <c r="M668" i="1" s="1"/>
  <c r="N668" i="1" s="1"/>
  <c r="P668" i="1" s="1"/>
  <c r="U674" i="1"/>
  <c r="C669" i="1"/>
  <c r="A676" i="1"/>
  <c r="D676" i="1" s="1"/>
  <c r="I678" i="1"/>
  <c r="E676" i="1" l="1"/>
  <c r="O676" i="1"/>
  <c r="R676" i="1" s="1"/>
  <c r="J676" i="1"/>
  <c r="F676" i="1"/>
  <c r="U668" i="1"/>
  <c r="B668" i="1"/>
  <c r="S676" i="1"/>
  <c r="T676" i="1"/>
  <c r="K669" i="1"/>
  <c r="L669" i="1" s="1"/>
  <c r="M669" i="1" s="1"/>
  <c r="N669" i="1" s="1"/>
  <c r="P669" i="1" s="1"/>
  <c r="H670" i="1"/>
  <c r="G671" i="1"/>
  <c r="I679" i="1"/>
  <c r="U675" i="1"/>
  <c r="C670" i="1"/>
  <c r="A677" i="1"/>
  <c r="D677" i="1" s="1"/>
  <c r="J677" i="1" l="1"/>
  <c r="E677" i="1"/>
  <c r="O677" i="1"/>
  <c r="R677" i="1" s="1"/>
  <c r="F677" i="1"/>
  <c r="U669" i="1"/>
  <c r="B669" i="1"/>
  <c r="T677" i="1"/>
  <c r="S677" i="1"/>
  <c r="K670" i="1"/>
  <c r="L670" i="1" s="1"/>
  <c r="M670" i="1" s="1"/>
  <c r="N670" i="1" s="1"/>
  <c r="P670" i="1" s="1"/>
  <c r="B670" i="1" s="1"/>
  <c r="H671" i="1"/>
  <c r="G672" i="1"/>
  <c r="U676" i="1"/>
  <c r="A678" i="1"/>
  <c r="D678" i="1" s="1"/>
  <c r="I680" i="1"/>
  <c r="C671" i="1"/>
  <c r="E678" i="1" l="1"/>
  <c r="O678" i="1"/>
  <c r="R678" i="1" s="1"/>
  <c r="J678" i="1"/>
  <c r="F678" i="1"/>
  <c r="S678" i="1"/>
  <c r="T678" i="1"/>
  <c r="H672" i="1"/>
  <c r="G673" i="1"/>
  <c r="K671" i="1"/>
  <c r="L671" i="1" s="1"/>
  <c r="M671" i="1" s="1"/>
  <c r="N671" i="1" s="1"/>
  <c r="P671" i="1" s="1"/>
  <c r="U677" i="1"/>
  <c r="I681" i="1"/>
  <c r="C672" i="1"/>
  <c r="A679" i="1"/>
  <c r="D679" i="1" s="1"/>
  <c r="E679" i="1" l="1"/>
  <c r="O679" i="1"/>
  <c r="R679" i="1" s="1"/>
  <c r="J679" i="1"/>
  <c r="F679" i="1"/>
  <c r="U671" i="1"/>
  <c r="B671" i="1"/>
  <c r="T679" i="1"/>
  <c r="S679" i="1"/>
  <c r="H673" i="1"/>
  <c r="G674" i="1"/>
  <c r="K672" i="1"/>
  <c r="L672" i="1" s="1"/>
  <c r="M672" i="1" s="1"/>
  <c r="N672" i="1" s="1"/>
  <c r="P672" i="1" s="1"/>
  <c r="B672" i="1" s="1"/>
  <c r="U678" i="1"/>
  <c r="I682" i="1"/>
  <c r="A680" i="1"/>
  <c r="D680" i="1" s="1"/>
  <c r="C673" i="1"/>
  <c r="E680" i="1" l="1"/>
  <c r="O680" i="1"/>
  <c r="R680" i="1" s="1"/>
  <c r="J680" i="1"/>
  <c r="F680" i="1"/>
  <c r="S680" i="1"/>
  <c r="T680" i="1"/>
  <c r="H674" i="1"/>
  <c r="G675" i="1"/>
  <c r="K673" i="1"/>
  <c r="L673" i="1" s="1"/>
  <c r="M673" i="1" s="1"/>
  <c r="N673" i="1" s="1"/>
  <c r="P673" i="1" s="1"/>
  <c r="C674" i="1"/>
  <c r="A681" i="1"/>
  <c r="D681" i="1" s="1"/>
  <c r="U679" i="1"/>
  <c r="I683" i="1"/>
  <c r="J681" i="1" l="1"/>
  <c r="E681" i="1"/>
  <c r="O681" i="1"/>
  <c r="R681" i="1" s="1"/>
  <c r="F681" i="1"/>
  <c r="U673" i="1"/>
  <c r="B673" i="1"/>
  <c r="T681" i="1"/>
  <c r="S681" i="1"/>
  <c r="H675" i="1"/>
  <c r="G676" i="1"/>
  <c r="K674" i="1"/>
  <c r="L674" i="1" s="1"/>
  <c r="M674" i="1" s="1"/>
  <c r="N674" i="1" s="1"/>
  <c r="P674" i="1" s="1"/>
  <c r="B674" i="1" s="1"/>
  <c r="U680" i="1"/>
  <c r="C675" i="1"/>
  <c r="I684" i="1"/>
  <c r="A682" i="1"/>
  <c r="D682" i="1" s="1"/>
  <c r="E682" i="1" l="1"/>
  <c r="O682" i="1"/>
  <c r="R682" i="1" s="1"/>
  <c r="J682" i="1"/>
  <c r="F682" i="1"/>
  <c r="T682" i="1"/>
  <c r="S682" i="1"/>
  <c r="H676" i="1"/>
  <c r="G677" i="1"/>
  <c r="K675" i="1"/>
  <c r="L675" i="1" s="1"/>
  <c r="M675" i="1" s="1"/>
  <c r="N675" i="1" s="1"/>
  <c r="P675" i="1" s="1"/>
  <c r="B675" i="1" s="1"/>
  <c r="C676" i="1"/>
  <c r="U681" i="1"/>
  <c r="A683" i="1"/>
  <c r="D683" i="1" s="1"/>
  <c r="I685" i="1"/>
  <c r="J683" i="1" l="1"/>
  <c r="E683" i="1"/>
  <c r="O683" i="1"/>
  <c r="R683" i="1" s="1"/>
  <c r="F683" i="1"/>
  <c r="S683" i="1"/>
  <c r="T683" i="1"/>
  <c r="K676" i="1"/>
  <c r="L676" i="1" s="1"/>
  <c r="M676" i="1" s="1"/>
  <c r="N676" i="1" s="1"/>
  <c r="P676" i="1" s="1"/>
  <c r="B676" i="1" s="1"/>
  <c r="H677" i="1"/>
  <c r="G678" i="1"/>
  <c r="A684" i="1"/>
  <c r="D684" i="1" s="1"/>
  <c r="I686" i="1"/>
  <c r="C677" i="1"/>
  <c r="J684" i="1" l="1"/>
  <c r="E684" i="1"/>
  <c r="O684" i="1"/>
  <c r="R684" i="1" s="1"/>
  <c r="F684" i="1"/>
  <c r="T684" i="1"/>
  <c r="S684" i="1"/>
  <c r="K677" i="1"/>
  <c r="L677" i="1" s="1"/>
  <c r="M677" i="1" s="1"/>
  <c r="N677" i="1" s="1"/>
  <c r="P677" i="1" s="1"/>
  <c r="B677" i="1" s="1"/>
  <c r="H678" i="1"/>
  <c r="G679" i="1"/>
  <c r="C678" i="1"/>
  <c r="U683" i="1"/>
  <c r="I687" i="1"/>
  <c r="A685" i="1"/>
  <c r="D685" i="1" s="1"/>
  <c r="E685" i="1" l="1"/>
  <c r="O685" i="1"/>
  <c r="R685" i="1" s="1"/>
  <c r="J685" i="1"/>
  <c r="F685" i="1"/>
  <c r="S685" i="1"/>
  <c r="T685" i="1"/>
  <c r="H679" i="1"/>
  <c r="G680" i="1"/>
  <c r="K678" i="1"/>
  <c r="L678" i="1" s="1"/>
  <c r="M678" i="1" s="1"/>
  <c r="N678" i="1" s="1"/>
  <c r="P678" i="1" s="1"/>
  <c r="B678" i="1" s="1"/>
  <c r="A686" i="1"/>
  <c r="D686" i="1" s="1"/>
  <c r="U684" i="1"/>
  <c r="I688" i="1"/>
  <c r="C679" i="1"/>
  <c r="J686" i="1" l="1"/>
  <c r="E686" i="1"/>
  <c r="O686" i="1"/>
  <c r="R686" i="1" s="1"/>
  <c r="F686" i="1"/>
  <c r="T686" i="1"/>
  <c r="S686" i="1"/>
  <c r="H680" i="1"/>
  <c r="G681" i="1"/>
  <c r="K679" i="1"/>
  <c r="L679" i="1" s="1"/>
  <c r="M679" i="1" s="1"/>
  <c r="N679" i="1" s="1"/>
  <c r="P679" i="1" s="1"/>
  <c r="B679" i="1" s="1"/>
  <c r="C680" i="1"/>
  <c r="I689" i="1"/>
  <c r="A687" i="1"/>
  <c r="D687" i="1" s="1"/>
  <c r="U685" i="1"/>
  <c r="E687" i="1" l="1"/>
  <c r="O687" i="1"/>
  <c r="R687" i="1" s="1"/>
  <c r="J687" i="1"/>
  <c r="F687" i="1"/>
  <c r="S687" i="1"/>
  <c r="T687" i="1"/>
  <c r="H681" i="1"/>
  <c r="G682" i="1"/>
  <c r="K680" i="1"/>
  <c r="L680" i="1" s="1"/>
  <c r="M680" i="1" s="1"/>
  <c r="N680" i="1" s="1"/>
  <c r="P680" i="1" s="1"/>
  <c r="B680" i="1" s="1"/>
  <c r="A688" i="1"/>
  <c r="D688" i="1" s="1"/>
  <c r="C681" i="1"/>
  <c r="U686" i="1"/>
  <c r="I690" i="1"/>
  <c r="J688" i="1" l="1"/>
  <c r="E688" i="1"/>
  <c r="O688" i="1"/>
  <c r="R688" i="1" s="1"/>
  <c r="F688" i="1"/>
  <c r="T688" i="1"/>
  <c r="S688" i="1"/>
  <c r="K681" i="1"/>
  <c r="L681" i="1" s="1"/>
  <c r="M681" i="1" s="1"/>
  <c r="N681" i="1" s="1"/>
  <c r="P681" i="1" s="1"/>
  <c r="B681" i="1" s="1"/>
  <c r="H682" i="1"/>
  <c r="G683" i="1"/>
  <c r="A689" i="1"/>
  <c r="D689" i="1" s="1"/>
  <c r="U687" i="1"/>
  <c r="I691" i="1"/>
  <c r="C682" i="1"/>
  <c r="E689" i="1" l="1"/>
  <c r="O689" i="1"/>
  <c r="R689" i="1" s="1"/>
  <c r="J689" i="1"/>
  <c r="F689" i="1"/>
  <c r="S689" i="1"/>
  <c r="T689" i="1"/>
  <c r="K682" i="1"/>
  <c r="L682" i="1" s="1"/>
  <c r="M682" i="1" s="1"/>
  <c r="N682" i="1" s="1"/>
  <c r="P682" i="1" s="1"/>
  <c r="H683" i="1"/>
  <c r="G684" i="1"/>
  <c r="A690" i="1"/>
  <c r="D690" i="1" s="1"/>
  <c r="C683" i="1"/>
  <c r="I692" i="1"/>
  <c r="U688" i="1"/>
  <c r="J690" i="1" l="1"/>
  <c r="E690" i="1"/>
  <c r="O690" i="1"/>
  <c r="R690" i="1" s="1"/>
  <c r="F690" i="1"/>
  <c r="U682" i="1"/>
  <c r="B682" i="1"/>
  <c r="T690" i="1"/>
  <c r="S690" i="1"/>
  <c r="H684" i="1"/>
  <c r="G685" i="1"/>
  <c r="K683" i="1"/>
  <c r="L683" i="1" s="1"/>
  <c r="M683" i="1" s="1"/>
  <c r="N683" i="1" s="1"/>
  <c r="P683" i="1" s="1"/>
  <c r="B683" i="1" s="1"/>
  <c r="U689" i="1"/>
  <c r="I693" i="1"/>
  <c r="C684" i="1"/>
  <c r="A691" i="1"/>
  <c r="D691" i="1" s="1"/>
  <c r="E691" i="1" l="1"/>
  <c r="O691" i="1"/>
  <c r="R691" i="1" s="1"/>
  <c r="J691" i="1"/>
  <c r="F691" i="1"/>
  <c r="S691" i="1"/>
  <c r="T691" i="1"/>
  <c r="K684" i="1"/>
  <c r="L684" i="1" s="1"/>
  <c r="M684" i="1" s="1"/>
  <c r="N684" i="1" s="1"/>
  <c r="P684" i="1" s="1"/>
  <c r="B684" i="1" s="1"/>
  <c r="H685" i="1"/>
  <c r="G686" i="1"/>
  <c r="I694" i="1"/>
  <c r="A692" i="1"/>
  <c r="D692" i="1" s="1"/>
  <c r="U690" i="1"/>
  <c r="C685" i="1"/>
  <c r="J692" i="1" l="1"/>
  <c r="E692" i="1"/>
  <c r="O692" i="1"/>
  <c r="R692" i="1" s="1"/>
  <c r="F692" i="1"/>
  <c r="T692" i="1"/>
  <c r="S692" i="1"/>
  <c r="K685" i="1"/>
  <c r="L685" i="1" s="1"/>
  <c r="M685" i="1" s="1"/>
  <c r="N685" i="1" s="1"/>
  <c r="P685" i="1" s="1"/>
  <c r="B685" i="1" s="1"/>
  <c r="H686" i="1"/>
  <c r="G687" i="1"/>
  <c r="U691" i="1"/>
  <c r="A693" i="1"/>
  <c r="D693" i="1" s="1"/>
  <c r="C686" i="1"/>
  <c r="I695" i="1"/>
  <c r="J693" i="1" l="1"/>
  <c r="E693" i="1"/>
  <c r="O693" i="1"/>
  <c r="R693" i="1" s="1"/>
  <c r="F693" i="1"/>
  <c r="S693" i="1"/>
  <c r="T693" i="1"/>
  <c r="H687" i="1"/>
  <c r="G688" i="1"/>
  <c r="K686" i="1"/>
  <c r="L686" i="1" s="1"/>
  <c r="M686" i="1" s="1"/>
  <c r="N686" i="1" s="1"/>
  <c r="P686" i="1" s="1"/>
  <c r="B686" i="1" s="1"/>
  <c r="C687" i="1"/>
  <c r="U692" i="1"/>
  <c r="I696" i="1"/>
  <c r="A694" i="1"/>
  <c r="D694" i="1" s="1"/>
  <c r="E694" i="1" l="1"/>
  <c r="O694" i="1"/>
  <c r="R694" i="1" s="1"/>
  <c r="J694" i="1"/>
  <c r="F694" i="1"/>
  <c r="T694" i="1"/>
  <c r="S694" i="1"/>
  <c r="K687" i="1"/>
  <c r="L687" i="1" s="1"/>
  <c r="M687" i="1" s="1"/>
  <c r="N687" i="1" s="1"/>
  <c r="P687" i="1" s="1"/>
  <c r="B687" i="1" s="1"/>
  <c r="H688" i="1"/>
  <c r="G689" i="1"/>
  <c r="U693" i="1"/>
  <c r="A695" i="1"/>
  <c r="D695" i="1" s="1"/>
  <c r="I697" i="1"/>
  <c r="C688" i="1"/>
  <c r="J695" i="1" l="1"/>
  <c r="E695" i="1"/>
  <c r="O695" i="1"/>
  <c r="R695" i="1" s="1"/>
  <c r="F695" i="1"/>
  <c r="S695" i="1"/>
  <c r="T695" i="1"/>
  <c r="H689" i="1"/>
  <c r="G690" i="1"/>
  <c r="K688" i="1"/>
  <c r="L688" i="1" s="1"/>
  <c r="M688" i="1" s="1"/>
  <c r="N688" i="1" s="1"/>
  <c r="P688" i="1" s="1"/>
  <c r="B688" i="1" s="1"/>
  <c r="A696" i="1"/>
  <c r="D696" i="1" s="1"/>
  <c r="C689" i="1"/>
  <c r="U694" i="1"/>
  <c r="I698" i="1"/>
  <c r="E696" i="1" l="1"/>
  <c r="O696" i="1"/>
  <c r="R696" i="1" s="1"/>
  <c r="J696" i="1"/>
  <c r="F696" i="1"/>
  <c r="T696" i="1"/>
  <c r="S696" i="1"/>
  <c r="K689" i="1"/>
  <c r="L689" i="1" s="1"/>
  <c r="M689" i="1" s="1"/>
  <c r="N689" i="1" s="1"/>
  <c r="P689" i="1" s="1"/>
  <c r="B689" i="1" s="1"/>
  <c r="H690" i="1"/>
  <c r="G691" i="1"/>
  <c r="C690" i="1"/>
  <c r="U695" i="1"/>
  <c r="I699" i="1"/>
  <c r="A697" i="1"/>
  <c r="D697" i="1" s="1"/>
  <c r="E697" i="1" l="1"/>
  <c r="O697" i="1"/>
  <c r="R697" i="1" s="1"/>
  <c r="J697" i="1"/>
  <c r="F697" i="1"/>
  <c r="S697" i="1"/>
  <c r="T697" i="1"/>
  <c r="K690" i="1"/>
  <c r="L690" i="1" s="1"/>
  <c r="M690" i="1" s="1"/>
  <c r="N690" i="1" s="1"/>
  <c r="P690" i="1" s="1"/>
  <c r="B690" i="1" s="1"/>
  <c r="H691" i="1"/>
  <c r="G692" i="1"/>
  <c r="I700" i="1"/>
  <c r="A698" i="1"/>
  <c r="D698" i="1" s="1"/>
  <c r="U696" i="1"/>
  <c r="C691" i="1"/>
  <c r="J698" i="1" l="1"/>
  <c r="E698" i="1"/>
  <c r="O698" i="1"/>
  <c r="R698" i="1" s="1"/>
  <c r="F698" i="1"/>
  <c r="T698" i="1"/>
  <c r="S698" i="1"/>
  <c r="H692" i="1"/>
  <c r="G693" i="1"/>
  <c r="K691" i="1"/>
  <c r="L691" i="1" s="1"/>
  <c r="M691" i="1" s="1"/>
  <c r="N691" i="1" s="1"/>
  <c r="P691" i="1" s="1"/>
  <c r="B691" i="1" s="1"/>
  <c r="U697" i="1"/>
  <c r="I701" i="1"/>
  <c r="C692" i="1"/>
  <c r="A699" i="1"/>
  <c r="D699" i="1" s="1"/>
  <c r="E699" i="1" l="1"/>
  <c r="O699" i="1"/>
  <c r="R699" i="1" s="1"/>
  <c r="J699" i="1"/>
  <c r="F699" i="1"/>
  <c r="S699" i="1"/>
  <c r="T699" i="1"/>
  <c r="H693" i="1"/>
  <c r="G694" i="1"/>
  <c r="K692" i="1"/>
  <c r="L692" i="1" s="1"/>
  <c r="M692" i="1" s="1"/>
  <c r="N692" i="1" s="1"/>
  <c r="P692" i="1" s="1"/>
  <c r="B692" i="1" s="1"/>
  <c r="U698" i="1"/>
  <c r="C693" i="1"/>
  <c r="A700" i="1"/>
  <c r="D700" i="1" s="1"/>
  <c r="I702" i="1"/>
  <c r="E700" i="1" l="1"/>
  <c r="O700" i="1"/>
  <c r="R700" i="1" s="1"/>
  <c r="J700" i="1"/>
  <c r="F700" i="1"/>
  <c r="T700" i="1"/>
  <c r="S700" i="1"/>
  <c r="K693" i="1"/>
  <c r="L693" i="1" s="1"/>
  <c r="M693" i="1" s="1"/>
  <c r="N693" i="1" s="1"/>
  <c r="P693" i="1" s="1"/>
  <c r="B693" i="1" s="1"/>
  <c r="H694" i="1"/>
  <c r="G695" i="1"/>
  <c r="C694" i="1"/>
  <c r="I703" i="1"/>
  <c r="A701" i="1"/>
  <c r="D701" i="1" s="1"/>
  <c r="U699" i="1"/>
  <c r="J701" i="1" l="1"/>
  <c r="E701" i="1"/>
  <c r="O701" i="1"/>
  <c r="F701" i="1"/>
  <c r="S701" i="1"/>
  <c r="T701" i="1"/>
  <c r="K694" i="1"/>
  <c r="L694" i="1" s="1"/>
  <c r="M694" i="1" s="1"/>
  <c r="N694" i="1" s="1"/>
  <c r="P694" i="1" s="1"/>
  <c r="B694" i="1" s="1"/>
  <c r="H695" i="1"/>
  <c r="G696" i="1"/>
  <c r="I704" i="1"/>
  <c r="A702" i="1"/>
  <c r="D702" i="1" s="1"/>
  <c r="U700" i="1"/>
  <c r="C695" i="1"/>
  <c r="J702" i="1" l="1"/>
  <c r="R701" i="1"/>
  <c r="E702" i="1"/>
  <c r="O702" i="1"/>
  <c r="R702" i="1" s="1"/>
  <c r="F702" i="1"/>
  <c r="T702" i="1"/>
  <c r="S702" i="1"/>
  <c r="H696" i="1"/>
  <c r="G697" i="1"/>
  <c r="K695" i="1"/>
  <c r="L695" i="1" s="1"/>
  <c r="M695" i="1" s="1"/>
  <c r="N695" i="1" s="1"/>
  <c r="P695" i="1" s="1"/>
  <c r="B695" i="1" s="1"/>
  <c r="C696" i="1"/>
  <c r="I705" i="1"/>
  <c r="A703" i="1"/>
  <c r="D703" i="1" s="1"/>
  <c r="E703" i="1" l="1"/>
  <c r="O703" i="1"/>
  <c r="R703" i="1" s="1"/>
  <c r="J703" i="1"/>
  <c r="F703" i="1"/>
  <c r="S703" i="1"/>
  <c r="T703" i="1"/>
  <c r="K696" i="1"/>
  <c r="L696" i="1" s="1"/>
  <c r="M696" i="1" s="1"/>
  <c r="N696" i="1" s="1"/>
  <c r="P696" i="1" s="1"/>
  <c r="B696" i="1" s="1"/>
  <c r="H697" i="1"/>
  <c r="G698" i="1"/>
  <c r="C697" i="1"/>
  <c r="A704" i="1"/>
  <c r="D704" i="1" s="1"/>
  <c r="I706" i="1"/>
  <c r="J704" i="1" l="1"/>
  <c r="E704" i="1"/>
  <c r="O704" i="1"/>
  <c r="R704" i="1" s="1"/>
  <c r="F704" i="1"/>
  <c r="T704" i="1"/>
  <c r="S704" i="1"/>
  <c r="K697" i="1"/>
  <c r="L697" i="1" s="1"/>
  <c r="M697" i="1" s="1"/>
  <c r="N697" i="1" s="1"/>
  <c r="P697" i="1" s="1"/>
  <c r="B697" i="1" s="1"/>
  <c r="H698" i="1"/>
  <c r="G699" i="1"/>
  <c r="U703" i="1"/>
  <c r="A705" i="1"/>
  <c r="D705" i="1" s="1"/>
  <c r="C698" i="1"/>
  <c r="I707" i="1"/>
  <c r="E705" i="1" l="1"/>
  <c r="O705" i="1"/>
  <c r="R705" i="1" s="1"/>
  <c r="J705" i="1"/>
  <c r="F705" i="1"/>
  <c r="S705" i="1"/>
  <c r="T705" i="1"/>
  <c r="K698" i="1"/>
  <c r="L698" i="1" s="1"/>
  <c r="M698" i="1" s="1"/>
  <c r="N698" i="1" s="1"/>
  <c r="P698" i="1" s="1"/>
  <c r="B698" i="1" s="1"/>
  <c r="H699" i="1"/>
  <c r="G700" i="1"/>
  <c r="A706" i="1"/>
  <c r="D706" i="1" s="1"/>
  <c r="I708" i="1"/>
  <c r="C699" i="1"/>
  <c r="E706" i="1" l="1"/>
  <c r="O706" i="1"/>
  <c r="R706" i="1" s="1"/>
  <c r="J706" i="1"/>
  <c r="F706" i="1"/>
  <c r="T706" i="1"/>
  <c r="S706" i="1"/>
  <c r="K699" i="1"/>
  <c r="L699" i="1" s="1"/>
  <c r="M699" i="1" s="1"/>
  <c r="N699" i="1" s="1"/>
  <c r="P699" i="1" s="1"/>
  <c r="B699" i="1" s="1"/>
  <c r="H700" i="1"/>
  <c r="G701" i="1"/>
  <c r="I709" i="1"/>
  <c r="U705" i="1"/>
  <c r="A707" i="1"/>
  <c r="D707" i="1" s="1"/>
  <c r="C700" i="1"/>
  <c r="J707" i="1" l="1"/>
  <c r="E707" i="1"/>
  <c r="O707" i="1"/>
  <c r="R707" i="1" s="1"/>
  <c r="F707" i="1"/>
  <c r="S707" i="1"/>
  <c r="T707" i="1"/>
  <c r="H701" i="1"/>
  <c r="G702" i="1"/>
  <c r="K700" i="1"/>
  <c r="L700" i="1" s="1"/>
  <c r="M700" i="1" s="1"/>
  <c r="N700" i="1" s="1"/>
  <c r="P700" i="1" s="1"/>
  <c r="B700" i="1" s="1"/>
  <c r="C701" i="1"/>
  <c r="U706" i="1"/>
  <c r="I710" i="1"/>
  <c r="A708" i="1"/>
  <c r="D708" i="1" s="1"/>
  <c r="E708" i="1" l="1"/>
  <c r="O708" i="1"/>
  <c r="R708" i="1" s="1"/>
  <c r="J708" i="1"/>
  <c r="F708" i="1"/>
  <c r="T708" i="1"/>
  <c r="S708" i="1"/>
  <c r="H702" i="1"/>
  <c r="G703" i="1"/>
  <c r="K701" i="1"/>
  <c r="L701" i="1" s="1"/>
  <c r="M701" i="1" s="1"/>
  <c r="N701" i="1" s="1"/>
  <c r="P701" i="1" s="1"/>
  <c r="U707" i="1"/>
  <c r="I711" i="1"/>
  <c r="C702" i="1"/>
  <c r="A709" i="1"/>
  <c r="D709" i="1" s="1"/>
  <c r="E709" i="1" l="1"/>
  <c r="O709" i="1"/>
  <c r="R709" i="1" s="1"/>
  <c r="J709" i="1"/>
  <c r="F709" i="1"/>
  <c r="U701" i="1"/>
  <c r="B701" i="1"/>
  <c r="S709" i="1"/>
  <c r="T709" i="1"/>
  <c r="K702" i="1"/>
  <c r="L702" i="1" s="1"/>
  <c r="M702" i="1" s="1"/>
  <c r="N702" i="1" s="1"/>
  <c r="P702" i="1" s="1"/>
  <c r="H703" i="1"/>
  <c r="G704" i="1"/>
  <c r="I712" i="1"/>
  <c r="A710" i="1"/>
  <c r="D710" i="1" s="1"/>
  <c r="U708" i="1"/>
  <c r="C703" i="1"/>
  <c r="J710" i="1" l="1"/>
  <c r="E710" i="1"/>
  <c r="O710" i="1"/>
  <c r="R710" i="1" s="1"/>
  <c r="F710" i="1"/>
  <c r="U702" i="1"/>
  <c r="B702" i="1"/>
  <c r="T710" i="1"/>
  <c r="S710" i="1"/>
  <c r="K703" i="1"/>
  <c r="L703" i="1" s="1"/>
  <c r="M703" i="1" s="1"/>
  <c r="N703" i="1" s="1"/>
  <c r="P703" i="1" s="1"/>
  <c r="B703" i="1" s="1"/>
  <c r="H704" i="1"/>
  <c r="G705" i="1"/>
  <c r="C704" i="1"/>
  <c r="U709" i="1"/>
  <c r="A711" i="1"/>
  <c r="D711" i="1" s="1"/>
  <c r="I713" i="1"/>
  <c r="J711" i="1" l="1"/>
  <c r="E711" i="1"/>
  <c r="O711" i="1"/>
  <c r="R711" i="1" s="1"/>
  <c r="F711" i="1"/>
  <c r="S711" i="1"/>
  <c r="T711" i="1"/>
  <c r="H705" i="1"/>
  <c r="G706" i="1"/>
  <c r="K704" i="1"/>
  <c r="L704" i="1" s="1"/>
  <c r="M704" i="1" s="1"/>
  <c r="N704" i="1" s="1"/>
  <c r="P704" i="1" s="1"/>
  <c r="I714" i="1"/>
  <c r="U710" i="1"/>
  <c r="A712" i="1"/>
  <c r="D712" i="1" s="1"/>
  <c r="C705" i="1"/>
  <c r="E712" i="1" l="1"/>
  <c r="O712" i="1"/>
  <c r="R712" i="1" s="1"/>
  <c r="J712" i="1"/>
  <c r="F712" i="1"/>
  <c r="U704" i="1"/>
  <c r="B704" i="1"/>
  <c r="T712" i="1"/>
  <c r="S712" i="1"/>
  <c r="H706" i="1"/>
  <c r="G707" i="1"/>
  <c r="K705" i="1"/>
  <c r="L705" i="1" s="1"/>
  <c r="M705" i="1" s="1"/>
  <c r="N705" i="1" s="1"/>
  <c r="P705" i="1" s="1"/>
  <c r="B705" i="1" s="1"/>
  <c r="U711" i="1"/>
  <c r="I715" i="1"/>
  <c r="C706" i="1"/>
  <c r="A713" i="1"/>
  <c r="D713" i="1" s="1"/>
  <c r="J713" i="1" l="1"/>
  <c r="E713" i="1"/>
  <c r="O713" i="1"/>
  <c r="R713" i="1" s="1"/>
  <c r="F713" i="1"/>
  <c r="S713" i="1"/>
  <c r="T713" i="1"/>
  <c r="K706" i="1"/>
  <c r="L706" i="1" s="1"/>
  <c r="M706" i="1" s="1"/>
  <c r="N706" i="1" s="1"/>
  <c r="P706" i="1" s="1"/>
  <c r="B706" i="1" s="1"/>
  <c r="H707" i="1"/>
  <c r="G708" i="1"/>
  <c r="A714" i="1"/>
  <c r="D714" i="1" s="1"/>
  <c r="C707" i="1"/>
  <c r="I716" i="1"/>
  <c r="U712" i="1"/>
  <c r="E714" i="1" l="1"/>
  <c r="O714" i="1"/>
  <c r="R714" i="1" s="1"/>
  <c r="J714" i="1"/>
  <c r="F714" i="1"/>
  <c r="T714" i="1"/>
  <c r="S714" i="1"/>
  <c r="K707" i="1"/>
  <c r="L707" i="1" s="1"/>
  <c r="M707" i="1" s="1"/>
  <c r="N707" i="1" s="1"/>
  <c r="P707" i="1" s="1"/>
  <c r="B707" i="1" s="1"/>
  <c r="H708" i="1"/>
  <c r="G709" i="1"/>
  <c r="A715" i="1"/>
  <c r="D715" i="1" s="1"/>
  <c r="I717" i="1"/>
  <c r="C708" i="1"/>
  <c r="U713" i="1"/>
  <c r="J715" i="1" l="1"/>
  <c r="E715" i="1"/>
  <c r="O715" i="1"/>
  <c r="R715" i="1" s="1"/>
  <c r="F715" i="1"/>
  <c r="S715" i="1"/>
  <c r="T715" i="1"/>
  <c r="K708" i="1"/>
  <c r="L708" i="1" s="1"/>
  <c r="M708" i="1" s="1"/>
  <c r="N708" i="1" s="1"/>
  <c r="P708" i="1" s="1"/>
  <c r="B708" i="1" s="1"/>
  <c r="H709" i="1"/>
  <c r="G710" i="1"/>
  <c r="U714" i="1"/>
  <c r="C709" i="1"/>
  <c r="I718" i="1"/>
  <c r="A716" i="1"/>
  <c r="D716" i="1" s="1"/>
  <c r="E716" i="1" l="1"/>
  <c r="O716" i="1"/>
  <c r="R716" i="1" s="1"/>
  <c r="J716" i="1"/>
  <c r="F716" i="1"/>
  <c r="S716" i="1"/>
  <c r="T716" i="1"/>
  <c r="H710" i="1"/>
  <c r="G711" i="1"/>
  <c r="K709" i="1"/>
  <c r="L709" i="1" s="1"/>
  <c r="M709" i="1" s="1"/>
  <c r="N709" i="1" s="1"/>
  <c r="P709" i="1" s="1"/>
  <c r="B709" i="1" s="1"/>
  <c r="I719" i="1"/>
  <c r="C710" i="1"/>
  <c r="A717" i="1"/>
  <c r="D717" i="1" s="1"/>
  <c r="J717" i="1" l="1"/>
  <c r="E717" i="1"/>
  <c r="O717" i="1"/>
  <c r="R717" i="1" s="1"/>
  <c r="F717" i="1"/>
  <c r="T717" i="1"/>
  <c r="S717" i="1"/>
  <c r="H711" i="1"/>
  <c r="G712" i="1"/>
  <c r="K710" i="1"/>
  <c r="L710" i="1" s="1"/>
  <c r="M710" i="1" s="1"/>
  <c r="N710" i="1" s="1"/>
  <c r="P710" i="1" s="1"/>
  <c r="B710" i="1" s="1"/>
  <c r="U716" i="1"/>
  <c r="A718" i="1"/>
  <c r="D718" i="1" s="1"/>
  <c r="I720" i="1"/>
  <c r="C711" i="1"/>
  <c r="E718" i="1" l="1"/>
  <c r="O718" i="1"/>
  <c r="R718" i="1" s="1"/>
  <c r="J718" i="1"/>
  <c r="F718" i="1"/>
  <c r="S718" i="1"/>
  <c r="T718" i="1"/>
  <c r="H712" i="1"/>
  <c r="G713" i="1"/>
  <c r="K711" i="1"/>
  <c r="L711" i="1" s="1"/>
  <c r="M711" i="1" s="1"/>
  <c r="N711" i="1" s="1"/>
  <c r="P711" i="1" s="1"/>
  <c r="B711" i="1" s="1"/>
  <c r="U717" i="1"/>
  <c r="C712" i="1"/>
  <c r="I721" i="1"/>
  <c r="A719" i="1"/>
  <c r="D719" i="1" s="1"/>
  <c r="S719" i="1" l="1"/>
  <c r="J719" i="1"/>
  <c r="E719" i="1"/>
  <c r="O719" i="1"/>
  <c r="R719" i="1" s="1"/>
  <c r="F719" i="1"/>
  <c r="T719" i="1"/>
  <c r="H713" i="1"/>
  <c r="G714" i="1"/>
  <c r="K712" i="1"/>
  <c r="L712" i="1" s="1"/>
  <c r="M712" i="1" s="1"/>
  <c r="N712" i="1" s="1"/>
  <c r="P712" i="1" s="1"/>
  <c r="B712" i="1" s="1"/>
  <c r="U718" i="1"/>
  <c r="I722" i="1"/>
  <c r="C713" i="1"/>
  <c r="A720" i="1"/>
  <c r="D720" i="1" s="1"/>
  <c r="E720" i="1" l="1"/>
  <c r="O720" i="1"/>
  <c r="R720" i="1" s="1"/>
  <c r="J720" i="1"/>
  <c r="F720" i="1"/>
  <c r="T720" i="1"/>
  <c r="S720" i="1"/>
  <c r="H714" i="1"/>
  <c r="G715" i="1"/>
  <c r="K713" i="1"/>
  <c r="L713" i="1" s="1"/>
  <c r="M713" i="1" s="1"/>
  <c r="N713" i="1" s="1"/>
  <c r="P713" i="1" s="1"/>
  <c r="B713" i="1" s="1"/>
  <c r="I723" i="1"/>
  <c r="A721" i="1"/>
  <c r="D721" i="1" s="1"/>
  <c r="C714" i="1"/>
  <c r="U719" i="1"/>
  <c r="E721" i="1" l="1"/>
  <c r="O721" i="1"/>
  <c r="R721" i="1" s="1"/>
  <c r="J721" i="1"/>
  <c r="F721" i="1"/>
  <c r="T721" i="1"/>
  <c r="S721" i="1"/>
  <c r="H715" i="1"/>
  <c r="G716" i="1"/>
  <c r="K714" i="1"/>
  <c r="L714" i="1" s="1"/>
  <c r="M714" i="1" s="1"/>
  <c r="N714" i="1" s="1"/>
  <c r="P714" i="1" s="1"/>
  <c r="B714" i="1" s="1"/>
  <c r="A722" i="1"/>
  <c r="D722" i="1" s="1"/>
  <c r="C715" i="1"/>
  <c r="U720" i="1"/>
  <c r="I724" i="1"/>
  <c r="E722" i="1" l="1"/>
  <c r="O722" i="1"/>
  <c r="R722" i="1" s="1"/>
  <c r="J722" i="1"/>
  <c r="F722" i="1"/>
  <c r="S722" i="1"/>
  <c r="T722" i="1"/>
  <c r="K715" i="1"/>
  <c r="L715" i="1" s="1"/>
  <c r="M715" i="1" s="1"/>
  <c r="N715" i="1" s="1"/>
  <c r="P715" i="1" s="1"/>
  <c r="H716" i="1"/>
  <c r="G717" i="1"/>
  <c r="U721" i="1"/>
  <c r="I725" i="1"/>
  <c r="C716" i="1"/>
  <c r="A723" i="1"/>
  <c r="D723" i="1" s="1"/>
  <c r="J723" i="1" l="1"/>
  <c r="E723" i="1"/>
  <c r="O723" i="1"/>
  <c r="R723" i="1" s="1"/>
  <c r="F723" i="1"/>
  <c r="U715" i="1"/>
  <c r="B715" i="1"/>
  <c r="S723" i="1"/>
  <c r="T723" i="1"/>
  <c r="K716" i="1"/>
  <c r="L716" i="1" s="1"/>
  <c r="M716" i="1" s="1"/>
  <c r="N716" i="1" s="1"/>
  <c r="P716" i="1" s="1"/>
  <c r="B716" i="1" s="1"/>
  <c r="H717" i="1"/>
  <c r="G718" i="1"/>
  <c r="U722" i="1"/>
  <c r="A724" i="1"/>
  <c r="D724" i="1" s="1"/>
  <c r="I726" i="1"/>
  <c r="C717" i="1"/>
  <c r="J724" i="1" l="1"/>
  <c r="E724" i="1"/>
  <c r="O724" i="1"/>
  <c r="R724" i="1" s="1"/>
  <c r="F724" i="1"/>
  <c r="T724" i="1"/>
  <c r="S724" i="1"/>
  <c r="K717" i="1"/>
  <c r="L717" i="1" s="1"/>
  <c r="M717" i="1" s="1"/>
  <c r="N717" i="1" s="1"/>
  <c r="P717" i="1" s="1"/>
  <c r="B717" i="1" s="1"/>
  <c r="H718" i="1"/>
  <c r="G719" i="1"/>
  <c r="U723" i="1"/>
  <c r="C718" i="1"/>
  <c r="I727" i="1"/>
  <c r="A725" i="1"/>
  <c r="D725" i="1" s="1"/>
  <c r="E725" i="1" l="1"/>
  <c r="O725" i="1"/>
  <c r="R725" i="1" s="1"/>
  <c r="J725" i="1"/>
  <c r="F725" i="1"/>
  <c r="S725" i="1"/>
  <c r="T725" i="1"/>
  <c r="H719" i="1"/>
  <c r="G720" i="1"/>
  <c r="K718" i="1"/>
  <c r="L718" i="1" s="1"/>
  <c r="M718" i="1" s="1"/>
  <c r="N718" i="1" s="1"/>
  <c r="P718" i="1" s="1"/>
  <c r="B718" i="1" s="1"/>
  <c r="A726" i="1"/>
  <c r="D726" i="1" s="1"/>
  <c r="I728" i="1"/>
  <c r="U724" i="1"/>
  <c r="C719" i="1"/>
  <c r="J726" i="1" l="1"/>
  <c r="E726" i="1"/>
  <c r="O726" i="1"/>
  <c r="R726" i="1" s="1"/>
  <c r="F726" i="1"/>
  <c r="T726" i="1"/>
  <c r="S726" i="1"/>
  <c r="H720" i="1"/>
  <c r="G721" i="1"/>
  <c r="K719" i="1"/>
  <c r="L719" i="1" s="1"/>
  <c r="M719" i="1" s="1"/>
  <c r="N719" i="1" s="1"/>
  <c r="P719" i="1" s="1"/>
  <c r="B719" i="1" s="1"/>
  <c r="I729" i="1"/>
  <c r="C720" i="1"/>
  <c r="A727" i="1"/>
  <c r="D727" i="1" s="1"/>
  <c r="U725" i="1"/>
  <c r="E727" i="1" l="1"/>
  <c r="O727" i="1"/>
  <c r="R727" i="1" s="1"/>
  <c r="J727" i="1"/>
  <c r="F727" i="1"/>
  <c r="S727" i="1"/>
  <c r="T727" i="1"/>
  <c r="K720" i="1"/>
  <c r="L720" i="1" s="1"/>
  <c r="M720" i="1" s="1"/>
  <c r="N720" i="1" s="1"/>
  <c r="P720" i="1" s="1"/>
  <c r="B720" i="1" s="1"/>
  <c r="H721" i="1"/>
  <c r="G722" i="1"/>
  <c r="C721" i="1"/>
  <c r="A728" i="1"/>
  <c r="D728" i="1" s="1"/>
  <c r="U726" i="1"/>
  <c r="I730" i="1"/>
  <c r="E728" i="1" l="1"/>
  <c r="O728" i="1"/>
  <c r="R728" i="1" s="1"/>
  <c r="J728" i="1"/>
  <c r="F728" i="1"/>
  <c r="T728" i="1"/>
  <c r="S728" i="1"/>
  <c r="K721" i="1"/>
  <c r="L721" i="1" s="1"/>
  <c r="M721" i="1" s="1"/>
  <c r="N721" i="1" s="1"/>
  <c r="P721" i="1" s="1"/>
  <c r="B721" i="1" s="1"/>
  <c r="H722" i="1"/>
  <c r="G723" i="1"/>
  <c r="A729" i="1"/>
  <c r="D729" i="1" s="1"/>
  <c r="C722" i="1"/>
  <c r="I731" i="1"/>
  <c r="U727" i="1"/>
  <c r="J729" i="1" l="1"/>
  <c r="E729" i="1"/>
  <c r="O729" i="1"/>
  <c r="F729" i="1"/>
  <c r="S729" i="1"/>
  <c r="T729" i="1"/>
  <c r="H723" i="1"/>
  <c r="G724" i="1"/>
  <c r="K722" i="1"/>
  <c r="L722" i="1" s="1"/>
  <c r="M722" i="1" s="1"/>
  <c r="N722" i="1" s="1"/>
  <c r="P722" i="1" s="1"/>
  <c r="B722" i="1" s="1"/>
  <c r="C723" i="1"/>
  <c r="A730" i="1"/>
  <c r="D730" i="1" s="1"/>
  <c r="I732" i="1"/>
  <c r="U728" i="1"/>
  <c r="E730" i="1" l="1"/>
  <c r="O730" i="1"/>
  <c r="R730" i="1" s="1"/>
  <c r="J730" i="1"/>
  <c r="R729" i="1"/>
  <c r="F730" i="1"/>
  <c r="T730" i="1"/>
  <c r="S730" i="1"/>
  <c r="K723" i="1"/>
  <c r="L723" i="1" s="1"/>
  <c r="M723" i="1" s="1"/>
  <c r="N723" i="1" s="1"/>
  <c r="P723" i="1" s="1"/>
  <c r="B723" i="1" s="1"/>
  <c r="H724" i="1"/>
  <c r="G725" i="1"/>
  <c r="A731" i="1"/>
  <c r="D731" i="1" s="1"/>
  <c r="C724" i="1"/>
  <c r="I733" i="1"/>
  <c r="J731" i="1" l="1"/>
  <c r="E731" i="1"/>
  <c r="F732" i="1" s="1"/>
  <c r="O731" i="1"/>
  <c r="R731" i="1" s="1"/>
  <c r="F731" i="1"/>
  <c r="S731" i="1"/>
  <c r="T731" i="1"/>
  <c r="K724" i="1"/>
  <c r="L724" i="1" s="1"/>
  <c r="M724" i="1" s="1"/>
  <c r="N724" i="1" s="1"/>
  <c r="P724" i="1" s="1"/>
  <c r="B724" i="1" s="1"/>
  <c r="H725" i="1"/>
  <c r="G726" i="1"/>
  <c r="I734" i="1"/>
  <c r="C725" i="1"/>
  <c r="A732" i="1"/>
  <c r="D732" i="1" s="1"/>
  <c r="J732" i="1" l="1"/>
  <c r="E732" i="1"/>
  <c r="O732" i="1"/>
  <c r="R732" i="1" s="1"/>
  <c r="T732" i="1"/>
  <c r="S732" i="1"/>
  <c r="H726" i="1"/>
  <c r="G727" i="1"/>
  <c r="K725" i="1"/>
  <c r="L725" i="1" s="1"/>
  <c r="M725" i="1" s="1"/>
  <c r="N725" i="1" s="1"/>
  <c r="P725" i="1" s="1"/>
  <c r="B725" i="1" s="1"/>
  <c r="C726" i="1"/>
  <c r="A733" i="1"/>
  <c r="D733" i="1" s="1"/>
  <c r="I735" i="1"/>
  <c r="U731" i="1"/>
  <c r="E733" i="1" l="1"/>
  <c r="O733" i="1"/>
  <c r="R733" i="1" s="1"/>
  <c r="J733" i="1"/>
  <c r="F733" i="1"/>
  <c r="S733" i="1"/>
  <c r="T733" i="1"/>
  <c r="H727" i="1"/>
  <c r="G728" i="1"/>
  <c r="K726" i="1"/>
  <c r="L726" i="1" s="1"/>
  <c r="M726" i="1" s="1"/>
  <c r="N726" i="1" s="1"/>
  <c r="P726" i="1" s="1"/>
  <c r="B726" i="1" s="1"/>
  <c r="C727" i="1"/>
  <c r="A734" i="1"/>
  <c r="D734" i="1" s="1"/>
  <c r="I736" i="1"/>
  <c r="J734" i="1" l="1"/>
  <c r="E734" i="1"/>
  <c r="O734" i="1"/>
  <c r="R734" i="1" s="1"/>
  <c r="F734" i="1"/>
  <c r="T734" i="1"/>
  <c r="S734" i="1"/>
  <c r="K727" i="1"/>
  <c r="L727" i="1" s="1"/>
  <c r="M727" i="1" s="1"/>
  <c r="N727" i="1" s="1"/>
  <c r="P727" i="1" s="1"/>
  <c r="B727" i="1" s="1"/>
  <c r="H728" i="1"/>
  <c r="G729" i="1"/>
  <c r="U733" i="1"/>
  <c r="A735" i="1"/>
  <c r="D735" i="1" s="1"/>
  <c r="C728" i="1"/>
  <c r="I737" i="1"/>
  <c r="J735" i="1" l="1"/>
  <c r="E735" i="1"/>
  <c r="O735" i="1"/>
  <c r="R735" i="1" s="1"/>
  <c r="F735" i="1"/>
  <c r="S735" i="1"/>
  <c r="T735" i="1"/>
  <c r="K728" i="1"/>
  <c r="L728" i="1" s="1"/>
  <c r="M728" i="1" s="1"/>
  <c r="N728" i="1" s="1"/>
  <c r="P728" i="1" s="1"/>
  <c r="B728" i="1" s="1"/>
  <c r="H729" i="1"/>
  <c r="G730" i="1"/>
  <c r="U734" i="1"/>
  <c r="I738" i="1"/>
  <c r="C729" i="1"/>
  <c r="A736" i="1"/>
  <c r="D736" i="1" s="1"/>
  <c r="J736" i="1" l="1"/>
  <c r="E736" i="1"/>
  <c r="O736" i="1"/>
  <c r="R736" i="1" s="1"/>
  <c r="F736" i="1"/>
  <c r="T736" i="1"/>
  <c r="S736" i="1"/>
  <c r="K729" i="1"/>
  <c r="L729" i="1" s="1"/>
  <c r="M729" i="1" s="1"/>
  <c r="N729" i="1" s="1"/>
  <c r="P729" i="1" s="1"/>
  <c r="H730" i="1"/>
  <c r="G731" i="1"/>
  <c r="U735" i="1"/>
  <c r="I739" i="1"/>
  <c r="A737" i="1"/>
  <c r="D737" i="1" s="1"/>
  <c r="C730" i="1"/>
  <c r="J737" i="1" l="1"/>
  <c r="E737" i="1"/>
  <c r="O737" i="1"/>
  <c r="R737" i="1" s="1"/>
  <c r="F737" i="1"/>
  <c r="U729" i="1"/>
  <c r="B729" i="1"/>
  <c r="S737" i="1"/>
  <c r="T737" i="1"/>
  <c r="H731" i="1"/>
  <c r="G732" i="1"/>
  <c r="K730" i="1"/>
  <c r="L730" i="1" s="1"/>
  <c r="M730" i="1" s="1"/>
  <c r="N730" i="1" s="1"/>
  <c r="I740" i="1"/>
  <c r="C731" i="1"/>
  <c r="A738" i="1"/>
  <c r="D738" i="1" s="1"/>
  <c r="J738" i="1" l="1"/>
  <c r="E738" i="1"/>
  <c r="O738" i="1"/>
  <c r="R738" i="1" s="1"/>
  <c r="F738" i="1"/>
  <c r="P730" i="1"/>
  <c r="B730" i="1" s="1"/>
  <c r="U730" i="1"/>
  <c r="T738" i="1"/>
  <c r="S738" i="1"/>
  <c r="H732" i="1"/>
  <c r="G733" i="1"/>
  <c r="K731" i="1"/>
  <c r="L731" i="1" s="1"/>
  <c r="M731" i="1" s="1"/>
  <c r="N731" i="1" s="1"/>
  <c r="P731" i="1" s="1"/>
  <c r="B731" i="1" s="1"/>
  <c r="A739" i="1"/>
  <c r="D739" i="1" s="1"/>
  <c r="C732" i="1"/>
  <c r="U737" i="1"/>
  <c r="I741" i="1"/>
  <c r="E739" i="1" l="1"/>
  <c r="O739" i="1"/>
  <c r="R739" i="1" s="1"/>
  <c r="J739" i="1"/>
  <c r="F739" i="1"/>
  <c r="S739" i="1"/>
  <c r="T739" i="1"/>
  <c r="H733" i="1"/>
  <c r="G734" i="1"/>
  <c r="K732" i="1"/>
  <c r="L732" i="1" s="1"/>
  <c r="M732" i="1" s="1"/>
  <c r="N732" i="1" s="1"/>
  <c r="P732" i="1" s="1"/>
  <c r="U738" i="1"/>
  <c r="C733" i="1"/>
  <c r="I742" i="1"/>
  <c r="A740" i="1"/>
  <c r="D740" i="1" s="1"/>
  <c r="J740" i="1" l="1"/>
  <c r="E740" i="1"/>
  <c r="O740" i="1"/>
  <c r="R740" i="1" s="1"/>
  <c r="F740" i="1"/>
  <c r="U732" i="1"/>
  <c r="B732" i="1"/>
  <c r="T740" i="1"/>
  <c r="S740" i="1"/>
  <c r="H734" i="1"/>
  <c r="G735" i="1"/>
  <c r="K733" i="1"/>
  <c r="L733" i="1" s="1"/>
  <c r="M733" i="1" s="1"/>
  <c r="N733" i="1" s="1"/>
  <c r="P733" i="1" s="1"/>
  <c r="B733" i="1" s="1"/>
  <c r="U739" i="1"/>
  <c r="I743" i="1"/>
  <c r="C734" i="1"/>
  <c r="A741" i="1"/>
  <c r="D741" i="1" s="1"/>
  <c r="J741" i="1" l="1"/>
  <c r="E741" i="1"/>
  <c r="O741" i="1"/>
  <c r="R741" i="1" s="1"/>
  <c r="F741" i="1"/>
  <c r="S741" i="1"/>
  <c r="T741" i="1"/>
  <c r="H735" i="1"/>
  <c r="G736" i="1"/>
  <c r="K734" i="1"/>
  <c r="L734" i="1" s="1"/>
  <c r="M734" i="1" s="1"/>
  <c r="N734" i="1" s="1"/>
  <c r="P734" i="1" s="1"/>
  <c r="B734" i="1" s="1"/>
  <c r="A742" i="1"/>
  <c r="D742" i="1" s="1"/>
  <c r="C735" i="1"/>
  <c r="I744" i="1"/>
  <c r="J742" i="1" l="1"/>
  <c r="E742" i="1"/>
  <c r="O742" i="1"/>
  <c r="R742" i="1" s="1"/>
  <c r="F742" i="1"/>
  <c r="T742" i="1"/>
  <c r="S742" i="1"/>
  <c r="H736" i="1"/>
  <c r="G737" i="1"/>
  <c r="K735" i="1"/>
  <c r="L735" i="1" s="1"/>
  <c r="M735" i="1" s="1"/>
  <c r="N735" i="1" s="1"/>
  <c r="P735" i="1" s="1"/>
  <c r="B735" i="1" s="1"/>
  <c r="C736" i="1"/>
  <c r="U741" i="1"/>
  <c r="I745" i="1"/>
  <c r="A743" i="1"/>
  <c r="D743" i="1" s="1"/>
  <c r="J743" i="1" l="1"/>
  <c r="E743" i="1"/>
  <c r="O743" i="1"/>
  <c r="R743" i="1" s="1"/>
  <c r="F743" i="1"/>
  <c r="S743" i="1"/>
  <c r="T743" i="1"/>
  <c r="H737" i="1"/>
  <c r="G738" i="1"/>
  <c r="K736" i="1"/>
  <c r="L736" i="1" s="1"/>
  <c r="M736" i="1" s="1"/>
  <c r="N736" i="1" s="1"/>
  <c r="P736" i="1" s="1"/>
  <c r="U742" i="1"/>
  <c r="A744" i="1"/>
  <c r="D744" i="1" s="1"/>
  <c r="C737" i="1"/>
  <c r="I746" i="1"/>
  <c r="J744" i="1" l="1"/>
  <c r="E744" i="1"/>
  <c r="O744" i="1"/>
  <c r="R744" i="1" s="1"/>
  <c r="F744" i="1"/>
  <c r="B736" i="1"/>
  <c r="S744" i="1"/>
  <c r="T744" i="1"/>
  <c r="H738" i="1"/>
  <c r="G739" i="1"/>
  <c r="K737" i="1"/>
  <c r="L737" i="1" s="1"/>
  <c r="M737" i="1" s="1"/>
  <c r="N737" i="1" s="1"/>
  <c r="P737" i="1" s="1"/>
  <c r="B737" i="1" s="1"/>
  <c r="C738" i="1"/>
  <c r="I747" i="1"/>
  <c r="A745" i="1"/>
  <c r="D745" i="1" s="1"/>
  <c r="U736" i="1"/>
  <c r="E745" i="1" l="1"/>
  <c r="O745" i="1"/>
  <c r="R745" i="1" s="1"/>
  <c r="J745" i="1"/>
  <c r="F745" i="1"/>
  <c r="T745" i="1"/>
  <c r="S745" i="1"/>
  <c r="K738" i="1"/>
  <c r="L738" i="1" s="1"/>
  <c r="M738" i="1" s="1"/>
  <c r="N738" i="1" s="1"/>
  <c r="P738" i="1" s="1"/>
  <c r="H739" i="1"/>
  <c r="G740" i="1"/>
  <c r="I748" i="1"/>
  <c r="A746" i="1"/>
  <c r="D746" i="1" s="1"/>
  <c r="U744" i="1"/>
  <c r="C739" i="1"/>
  <c r="J746" i="1" l="1"/>
  <c r="E746" i="1"/>
  <c r="O746" i="1"/>
  <c r="R746" i="1" s="1"/>
  <c r="F746" i="1"/>
  <c r="B738" i="1"/>
  <c r="S746" i="1"/>
  <c r="T746" i="1"/>
  <c r="H740" i="1"/>
  <c r="G741" i="1"/>
  <c r="K739" i="1"/>
  <c r="L739" i="1" s="1"/>
  <c r="M739" i="1" s="1"/>
  <c r="N739" i="1" s="1"/>
  <c r="P739" i="1" s="1"/>
  <c r="B739" i="1" s="1"/>
  <c r="U745" i="1"/>
  <c r="A747" i="1"/>
  <c r="D747" i="1" s="1"/>
  <c r="C740" i="1"/>
  <c r="I749" i="1"/>
  <c r="J747" i="1" l="1"/>
  <c r="E747" i="1"/>
  <c r="O747" i="1"/>
  <c r="R747" i="1" s="1"/>
  <c r="F747" i="1"/>
  <c r="T747" i="1"/>
  <c r="S747" i="1"/>
  <c r="K740" i="1"/>
  <c r="L740" i="1" s="1"/>
  <c r="M740" i="1" s="1"/>
  <c r="N740" i="1" s="1"/>
  <c r="P740" i="1" s="1"/>
  <c r="U740" i="1" s="1"/>
  <c r="H741" i="1"/>
  <c r="G742" i="1"/>
  <c r="I750" i="1"/>
  <c r="U746" i="1"/>
  <c r="C741" i="1"/>
  <c r="A748" i="1"/>
  <c r="D748" i="1" s="1"/>
  <c r="J748" i="1" l="1"/>
  <c r="E748" i="1"/>
  <c r="O748" i="1"/>
  <c r="R748" i="1" s="1"/>
  <c r="F748" i="1"/>
  <c r="B740" i="1"/>
  <c r="S748" i="1"/>
  <c r="T748" i="1"/>
  <c r="K741" i="1"/>
  <c r="L741" i="1" s="1"/>
  <c r="M741" i="1" s="1"/>
  <c r="N741" i="1" s="1"/>
  <c r="P741" i="1" s="1"/>
  <c r="B741" i="1" s="1"/>
  <c r="H742" i="1"/>
  <c r="G743" i="1"/>
  <c r="A749" i="1"/>
  <c r="D749" i="1" s="1"/>
  <c r="C742" i="1"/>
  <c r="U747" i="1"/>
  <c r="I751" i="1"/>
  <c r="E749" i="1" l="1"/>
  <c r="O749" i="1"/>
  <c r="R749" i="1" s="1"/>
  <c r="J749" i="1"/>
  <c r="F749" i="1"/>
  <c r="T749" i="1"/>
  <c r="S749" i="1"/>
  <c r="H743" i="1"/>
  <c r="G744" i="1"/>
  <c r="K742" i="1"/>
  <c r="L742" i="1" s="1"/>
  <c r="M742" i="1" s="1"/>
  <c r="N742" i="1" s="1"/>
  <c r="P742" i="1" s="1"/>
  <c r="B742" i="1" s="1"/>
  <c r="I752" i="1"/>
  <c r="C743" i="1"/>
  <c r="A750" i="1"/>
  <c r="D750" i="1" s="1"/>
  <c r="U748" i="1"/>
  <c r="J750" i="1" l="1"/>
  <c r="E750" i="1"/>
  <c r="O750" i="1"/>
  <c r="R750" i="1" s="1"/>
  <c r="F750" i="1"/>
  <c r="S750" i="1"/>
  <c r="T750" i="1"/>
  <c r="K743" i="1"/>
  <c r="L743" i="1" s="1"/>
  <c r="M743" i="1" s="1"/>
  <c r="N743" i="1" s="1"/>
  <c r="P743" i="1" s="1"/>
  <c r="H744" i="1"/>
  <c r="G745" i="1"/>
  <c r="I753" i="1"/>
  <c r="U749" i="1"/>
  <c r="C744" i="1"/>
  <c r="A751" i="1"/>
  <c r="D751" i="1" s="1"/>
  <c r="E751" i="1" l="1"/>
  <c r="O751" i="1"/>
  <c r="R751" i="1" s="1"/>
  <c r="J751" i="1"/>
  <c r="F751" i="1"/>
  <c r="U743" i="1"/>
  <c r="B743" i="1"/>
  <c r="T751" i="1"/>
  <c r="S751" i="1"/>
  <c r="H745" i="1"/>
  <c r="G746" i="1"/>
  <c r="K744" i="1"/>
  <c r="L744" i="1" s="1"/>
  <c r="M744" i="1" s="1"/>
  <c r="N744" i="1" s="1"/>
  <c r="P744" i="1" s="1"/>
  <c r="B744" i="1" s="1"/>
  <c r="C745" i="1"/>
  <c r="U750" i="1"/>
  <c r="I754" i="1"/>
  <c r="A752" i="1"/>
  <c r="D752" i="1" s="1"/>
  <c r="J752" i="1" l="1"/>
  <c r="E752" i="1"/>
  <c r="O752" i="1"/>
  <c r="R752" i="1" s="1"/>
  <c r="F752" i="1"/>
  <c r="S752" i="1"/>
  <c r="T752" i="1"/>
  <c r="H746" i="1"/>
  <c r="G747" i="1"/>
  <c r="K745" i="1"/>
  <c r="L745" i="1" s="1"/>
  <c r="M745" i="1" s="1"/>
  <c r="N745" i="1" s="1"/>
  <c r="P745" i="1" s="1"/>
  <c r="B745" i="1" s="1"/>
  <c r="A753" i="1"/>
  <c r="D753" i="1" s="1"/>
  <c r="U751" i="1"/>
  <c r="I755" i="1"/>
  <c r="C746" i="1"/>
  <c r="E753" i="1" l="1"/>
  <c r="O753" i="1"/>
  <c r="R753" i="1" s="1"/>
  <c r="J753" i="1"/>
  <c r="F753" i="1"/>
  <c r="T753" i="1"/>
  <c r="S753" i="1"/>
  <c r="H747" i="1"/>
  <c r="G748" i="1"/>
  <c r="K746" i="1"/>
  <c r="L746" i="1" s="1"/>
  <c r="M746" i="1" s="1"/>
  <c r="N746" i="1" s="1"/>
  <c r="P746" i="1" s="1"/>
  <c r="B746" i="1" s="1"/>
  <c r="C747" i="1"/>
  <c r="A754" i="1"/>
  <c r="D754" i="1" s="1"/>
  <c r="I756" i="1"/>
  <c r="U752" i="1"/>
  <c r="J754" i="1" l="1"/>
  <c r="E754" i="1"/>
  <c r="O754" i="1"/>
  <c r="R754" i="1" s="1"/>
  <c r="F754" i="1"/>
  <c r="S754" i="1"/>
  <c r="T754" i="1"/>
  <c r="H748" i="1"/>
  <c r="G749" i="1"/>
  <c r="K747" i="1"/>
  <c r="L747" i="1" s="1"/>
  <c r="M747" i="1" s="1"/>
  <c r="N747" i="1" s="1"/>
  <c r="P747" i="1" s="1"/>
  <c r="B747" i="1" s="1"/>
  <c r="U753" i="1"/>
  <c r="C748" i="1"/>
  <c r="I757" i="1"/>
  <c r="A755" i="1"/>
  <c r="D755" i="1" s="1"/>
  <c r="E755" i="1" l="1"/>
  <c r="O755" i="1"/>
  <c r="R755" i="1" s="1"/>
  <c r="J755" i="1"/>
  <c r="F755" i="1"/>
  <c r="T755" i="1"/>
  <c r="S755" i="1"/>
  <c r="H749" i="1"/>
  <c r="G750" i="1"/>
  <c r="K748" i="1"/>
  <c r="L748" i="1" s="1"/>
  <c r="M748" i="1" s="1"/>
  <c r="N748" i="1" s="1"/>
  <c r="P748" i="1" s="1"/>
  <c r="B748" i="1" s="1"/>
  <c r="A756" i="1"/>
  <c r="D756" i="1" s="1"/>
  <c r="C749" i="1"/>
  <c r="U754" i="1"/>
  <c r="I758" i="1"/>
  <c r="J756" i="1" l="1"/>
  <c r="E756" i="1"/>
  <c r="O756" i="1"/>
  <c r="R756" i="1" s="1"/>
  <c r="F756" i="1"/>
  <c r="S756" i="1"/>
  <c r="T756" i="1"/>
  <c r="H750" i="1"/>
  <c r="G751" i="1"/>
  <c r="K749" i="1"/>
  <c r="L749" i="1" s="1"/>
  <c r="M749" i="1" s="1"/>
  <c r="N749" i="1" s="1"/>
  <c r="P749" i="1" s="1"/>
  <c r="B749" i="1" s="1"/>
  <c r="U755" i="1"/>
  <c r="A757" i="1"/>
  <c r="D757" i="1" s="1"/>
  <c r="I759" i="1"/>
  <c r="C750" i="1"/>
  <c r="J757" i="1" l="1"/>
  <c r="E757" i="1"/>
  <c r="O757" i="1"/>
  <c r="R757" i="1" s="1"/>
  <c r="F757" i="1"/>
  <c r="T757" i="1"/>
  <c r="S757" i="1"/>
  <c r="H751" i="1"/>
  <c r="G752" i="1"/>
  <c r="K750" i="1"/>
  <c r="L750" i="1" s="1"/>
  <c r="M750" i="1" s="1"/>
  <c r="N750" i="1" s="1"/>
  <c r="P750" i="1" s="1"/>
  <c r="B750" i="1" s="1"/>
  <c r="U756" i="1"/>
  <c r="I760" i="1"/>
  <c r="C751" i="1"/>
  <c r="A758" i="1"/>
  <c r="D758" i="1" s="1"/>
  <c r="J758" i="1" l="1"/>
  <c r="E758" i="1"/>
  <c r="O758" i="1"/>
  <c r="R758" i="1" s="1"/>
  <c r="F758" i="1"/>
  <c r="S758" i="1"/>
  <c r="T758" i="1"/>
  <c r="K751" i="1"/>
  <c r="L751" i="1" s="1"/>
  <c r="M751" i="1" s="1"/>
  <c r="N751" i="1" s="1"/>
  <c r="P751" i="1" s="1"/>
  <c r="H752" i="1"/>
  <c r="G753" i="1"/>
  <c r="U757" i="1"/>
  <c r="I761" i="1"/>
  <c r="C752" i="1"/>
  <c r="A759" i="1"/>
  <c r="D759" i="1" s="1"/>
  <c r="E759" i="1" l="1"/>
  <c r="O759" i="1"/>
  <c r="R759" i="1" s="1"/>
  <c r="J759" i="1"/>
  <c r="F759" i="1"/>
  <c r="B751" i="1"/>
  <c r="S759" i="1"/>
  <c r="T759" i="1"/>
  <c r="K752" i="1"/>
  <c r="L752" i="1" s="1"/>
  <c r="M752" i="1" s="1"/>
  <c r="N752" i="1" s="1"/>
  <c r="P752" i="1" s="1"/>
  <c r="B752" i="1" s="1"/>
  <c r="H753" i="1"/>
  <c r="G754" i="1"/>
  <c r="A760" i="1"/>
  <c r="D760" i="1" s="1"/>
  <c r="C753" i="1"/>
  <c r="U758" i="1"/>
  <c r="I762" i="1"/>
  <c r="J760" i="1" l="1"/>
  <c r="E760" i="1"/>
  <c r="O760" i="1"/>
  <c r="R760" i="1" s="1"/>
  <c r="F760" i="1"/>
  <c r="S760" i="1"/>
  <c r="T760" i="1"/>
  <c r="H754" i="1"/>
  <c r="G755" i="1"/>
  <c r="K753" i="1"/>
  <c r="L753" i="1" s="1"/>
  <c r="M753" i="1" s="1"/>
  <c r="N753" i="1" s="1"/>
  <c r="P753" i="1" s="1"/>
  <c r="B753" i="1" s="1"/>
  <c r="I763" i="1"/>
  <c r="C754" i="1"/>
  <c r="A761" i="1"/>
  <c r="D761" i="1" s="1"/>
  <c r="U759" i="1"/>
  <c r="E761" i="1" l="1"/>
  <c r="O761" i="1"/>
  <c r="R761" i="1" s="1"/>
  <c r="J761" i="1"/>
  <c r="F761" i="1"/>
  <c r="T761" i="1"/>
  <c r="S761" i="1"/>
  <c r="K754" i="1"/>
  <c r="L754" i="1" s="1"/>
  <c r="M754" i="1" s="1"/>
  <c r="N754" i="1" s="1"/>
  <c r="P754" i="1" s="1"/>
  <c r="B754" i="1" s="1"/>
  <c r="H755" i="1"/>
  <c r="G756" i="1"/>
  <c r="C755" i="1"/>
  <c r="A762" i="1"/>
  <c r="D762" i="1" s="1"/>
  <c r="I764" i="1"/>
  <c r="J762" i="1" l="1"/>
  <c r="E762" i="1"/>
  <c r="O762" i="1"/>
  <c r="R762" i="1" s="1"/>
  <c r="F762" i="1"/>
  <c r="S762" i="1"/>
  <c r="T762" i="1"/>
  <c r="H756" i="1"/>
  <c r="G757" i="1"/>
  <c r="K755" i="1"/>
  <c r="L755" i="1" s="1"/>
  <c r="M755" i="1" s="1"/>
  <c r="N755" i="1" s="1"/>
  <c r="P755" i="1" s="1"/>
  <c r="B755" i="1" s="1"/>
  <c r="I765" i="1"/>
  <c r="A763" i="1"/>
  <c r="D763" i="1" s="1"/>
  <c r="C756" i="1"/>
  <c r="J763" i="1" l="1"/>
  <c r="E763" i="1"/>
  <c r="O763" i="1"/>
  <c r="R763" i="1" s="1"/>
  <c r="F763" i="1"/>
  <c r="T763" i="1"/>
  <c r="S763" i="1"/>
  <c r="K756" i="1"/>
  <c r="L756" i="1" s="1"/>
  <c r="M756" i="1" s="1"/>
  <c r="N756" i="1" s="1"/>
  <c r="P756" i="1" s="1"/>
  <c r="B756" i="1" s="1"/>
  <c r="H757" i="1"/>
  <c r="G758" i="1"/>
  <c r="U762" i="1"/>
  <c r="C757" i="1"/>
  <c r="A764" i="1"/>
  <c r="D764" i="1" s="1"/>
  <c r="I766" i="1"/>
  <c r="J764" i="1" l="1"/>
  <c r="E764" i="1"/>
  <c r="O764" i="1"/>
  <c r="R764" i="1" s="1"/>
  <c r="F764" i="1"/>
  <c r="S764" i="1"/>
  <c r="T764" i="1"/>
  <c r="K757" i="1"/>
  <c r="L757" i="1" s="1"/>
  <c r="M757" i="1" s="1"/>
  <c r="N757" i="1" s="1"/>
  <c r="P757" i="1" s="1"/>
  <c r="H758" i="1"/>
  <c r="G759" i="1"/>
  <c r="A765" i="1"/>
  <c r="D765" i="1" s="1"/>
  <c r="I767" i="1"/>
  <c r="C758" i="1"/>
  <c r="E765" i="1" l="1"/>
  <c r="O765" i="1"/>
  <c r="R765" i="1" s="1"/>
  <c r="J765" i="1"/>
  <c r="F765" i="1"/>
  <c r="B757" i="1"/>
  <c r="T765" i="1"/>
  <c r="S765" i="1"/>
  <c r="K758" i="1"/>
  <c r="L758" i="1" s="1"/>
  <c r="M758" i="1" s="1"/>
  <c r="N758" i="1" s="1"/>
  <c r="P758" i="1" s="1"/>
  <c r="B758" i="1" s="1"/>
  <c r="H759" i="1"/>
  <c r="G760" i="1"/>
  <c r="U764" i="1"/>
  <c r="C759" i="1"/>
  <c r="I768" i="1"/>
  <c r="A766" i="1"/>
  <c r="D766" i="1" s="1"/>
  <c r="J766" i="1" l="1"/>
  <c r="E766" i="1"/>
  <c r="O766" i="1"/>
  <c r="R766" i="1" s="1"/>
  <c r="F766" i="1"/>
  <c r="S766" i="1"/>
  <c r="T766" i="1"/>
  <c r="H760" i="1"/>
  <c r="G761" i="1"/>
  <c r="K759" i="1"/>
  <c r="L759" i="1" s="1"/>
  <c r="M759" i="1" s="1"/>
  <c r="N759" i="1" s="1"/>
  <c r="P759" i="1" s="1"/>
  <c r="B759" i="1" s="1"/>
  <c r="U765" i="1"/>
  <c r="C760" i="1"/>
  <c r="A767" i="1"/>
  <c r="D767" i="1" s="1"/>
  <c r="I769" i="1"/>
  <c r="E767" i="1" l="1"/>
  <c r="O767" i="1"/>
  <c r="R767" i="1" s="1"/>
  <c r="J767" i="1"/>
  <c r="F767" i="1"/>
  <c r="T767" i="1"/>
  <c r="S767" i="1"/>
  <c r="K760" i="1"/>
  <c r="L760" i="1" s="1"/>
  <c r="M760" i="1" s="1"/>
  <c r="N760" i="1" s="1"/>
  <c r="P760" i="1" s="1"/>
  <c r="H761" i="1"/>
  <c r="G762" i="1"/>
  <c r="I770" i="1"/>
  <c r="A768" i="1"/>
  <c r="D768" i="1" s="1"/>
  <c r="U766" i="1"/>
  <c r="C761" i="1"/>
  <c r="E768" i="1" l="1"/>
  <c r="O768" i="1"/>
  <c r="R768" i="1" s="1"/>
  <c r="J768" i="1"/>
  <c r="F768" i="1"/>
  <c r="U760" i="1"/>
  <c r="B760" i="1"/>
  <c r="S768" i="1"/>
  <c r="T768" i="1"/>
  <c r="K761" i="1"/>
  <c r="L761" i="1" s="1"/>
  <c r="M761" i="1" s="1"/>
  <c r="N761" i="1" s="1"/>
  <c r="P761" i="1" s="1"/>
  <c r="U761" i="1" s="1"/>
  <c r="H762" i="1"/>
  <c r="G763" i="1"/>
  <c r="A769" i="1"/>
  <c r="D769" i="1" s="1"/>
  <c r="I771" i="1"/>
  <c r="C762" i="1"/>
  <c r="U767" i="1"/>
  <c r="J769" i="1" l="1"/>
  <c r="E769" i="1"/>
  <c r="O769" i="1"/>
  <c r="R769" i="1" s="1"/>
  <c r="F769" i="1"/>
  <c r="B761" i="1"/>
  <c r="T769" i="1"/>
  <c r="S769" i="1"/>
  <c r="K762" i="1"/>
  <c r="L762" i="1" s="1"/>
  <c r="M762" i="1" s="1"/>
  <c r="N762" i="1" s="1"/>
  <c r="P762" i="1" s="1"/>
  <c r="B762" i="1" s="1"/>
  <c r="H763" i="1"/>
  <c r="G764" i="1"/>
  <c r="C763" i="1"/>
  <c r="A770" i="1"/>
  <c r="D770" i="1" s="1"/>
  <c r="I772" i="1"/>
  <c r="U768" i="1"/>
  <c r="E770" i="1" l="1"/>
  <c r="O770" i="1"/>
  <c r="R770" i="1" s="1"/>
  <c r="J770" i="1"/>
  <c r="F770" i="1"/>
  <c r="S770" i="1"/>
  <c r="T770" i="1"/>
  <c r="K763" i="1"/>
  <c r="L763" i="1" s="1"/>
  <c r="M763" i="1" s="1"/>
  <c r="N763" i="1" s="1"/>
  <c r="P763" i="1" s="1"/>
  <c r="U763" i="1" s="1"/>
  <c r="H764" i="1"/>
  <c r="G765" i="1"/>
  <c r="C764" i="1"/>
  <c r="U769" i="1"/>
  <c r="I773" i="1"/>
  <c r="A771" i="1"/>
  <c r="D771" i="1" s="1"/>
  <c r="J771" i="1" l="1"/>
  <c r="E771" i="1"/>
  <c r="O771" i="1"/>
  <c r="R771" i="1" s="1"/>
  <c r="F771" i="1"/>
  <c r="B763" i="1"/>
  <c r="T771" i="1"/>
  <c r="S771" i="1"/>
  <c r="K764" i="1"/>
  <c r="L764" i="1" s="1"/>
  <c r="M764" i="1" s="1"/>
  <c r="N764" i="1" s="1"/>
  <c r="P764" i="1" s="1"/>
  <c r="H765" i="1"/>
  <c r="G766" i="1"/>
  <c r="I774" i="1"/>
  <c r="C765" i="1"/>
  <c r="A772" i="1"/>
  <c r="D772" i="1" s="1"/>
  <c r="U770" i="1"/>
  <c r="J772" i="1" l="1"/>
  <c r="E772" i="1"/>
  <c r="O772" i="1"/>
  <c r="R772" i="1" s="1"/>
  <c r="F772" i="1"/>
  <c r="B764" i="1"/>
  <c r="S772" i="1"/>
  <c r="T772" i="1"/>
  <c r="K765" i="1"/>
  <c r="L765" i="1" s="1"/>
  <c r="M765" i="1" s="1"/>
  <c r="N765" i="1" s="1"/>
  <c r="P765" i="1" s="1"/>
  <c r="H766" i="1"/>
  <c r="G767" i="1"/>
  <c r="A773" i="1"/>
  <c r="D773" i="1" s="1"/>
  <c r="C766" i="1"/>
  <c r="I775" i="1"/>
  <c r="U771" i="1"/>
  <c r="J773" i="1" l="1"/>
  <c r="E773" i="1"/>
  <c r="O773" i="1"/>
  <c r="R773" i="1" s="1"/>
  <c r="F773" i="1"/>
  <c r="B765" i="1"/>
  <c r="T773" i="1"/>
  <c r="S773" i="1"/>
  <c r="H767" i="1"/>
  <c r="G768" i="1"/>
  <c r="K766" i="1"/>
  <c r="L766" i="1" s="1"/>
  <c r="M766" i="1" s="1"/>
  <c r="N766" i="1" s="1"/>
  <c r="P766" i="1" s="1"/>
  <c r="B766" i="1" s="1"/>
  <c r="U772" i="1"/>
  <c r="I776" i="1"/>
  <c r="A774" i="1"/>
  <c r="D774" i="1" s="1"/>
  <c r="C767" i="1"/>
  <c r="J774" i="1" l="1"/>
  <c r="E774" i="1"/>
  <c r="O774" i="1"/>
  <c r="R774" i="1" s="1"/>
  <c r="F774" i="1"/>
  <c r="S774" i="1"/>
  <c r="T774" i="1"/>
  <c r="K767" i="1"/>
  <c r="L767" i="1" s="1"/>
  <c r="M767" i="1" s="1"/>
  <c r="N767" i="1" s="1"/>
  <c r="P767" i="1" s="1"/>
  <c r="B767" i="1" s="1"/>
  <c r="H768" i="1"/>
  <c r="G769" i="1"/>
  <c r="U773" i="1"/>
  <c r="C768" i="1"/>
  <c r="A775" i="1"/>
  <c r="D775" i="1" s="1"/>
  <c r="I777" i="1"/>
  <c r="E775" i="1" l="1"/>
  <c r="O775" i="1"/>
  <c r="R775" i="1" s="1"/>
  <c r="J775" i="1"/>
  <c r="F775" i="1"/>
  <c r="T775" i="1"/>
  <c r="S775" i="1"/>
  <c r="K768" i="1"/>
  <c r="L768" i="1" s="1"/>
  <c r="M768" i="1" s="1"/>
  <c r="N768" i="1" s="1"/>
  <c r="P768" i="1" s="1"/>
  <c r="B768" i="1" s="1"/>
  <c r="H769" i="1"/>
  <c r="G770" i="1"/>
  <c r="C769" i="1"/>
  <c r="I778" i="1"/>
  <c r="A776" i="1"/>
  <c r="D776" i="1" s="1"/>
  <c r="J776" i="1" l="1"/>
  <c r="E776" i="1"/>
  <c r="O776" i="1"/>
  <c r="R776" i="1" s="1"/>
  <c r="F776" i="1"/>
  <c r="S776" i="1"/>
  <c r="T776" i="1"/>
  <c r="K769" i="1"/>
  <c r="L769" i="1" s="1"/>
  <c r="M769" i="1" s="1"/>
  <c r="N769" i="1" s="1"/>
  <c r="P769" i="1" s="1"/>
  <c r="B769" i="1" s="1"/>
  <c r="H770" i="1"/>
  <c r="G771" i="1"/>
  <c r="U775" i="1"/>
  <c r="I779" i="1"/>
  <c r="A777" i="1"/>
  <c r="D777" i="1" s="1"/>
  <c r="C770" i="1"/>
  <c r="J777" i="1" l="1"/>
  <c r="E777" i="1"/>
  <c r="O777" i="1"/>
  <c r="R777" i="1" s="1"/>
  <c r="F777" i="1"/>
  <c r="T777" i="1"/>
  <c r="S777" i="1"/>
  <c r="K770" i="1"/>
  <c r="L770" i="1" s="1"/>
  <c r="M770" i="1" s="1"/>
  <c r="N770" i="1" s="1"/>
  <c r="P770" i="1" s="1"/>
  <c r="B770" i="1" s="1"/>
  <c r="H771" i="1"/>
  <c r="G772" i="1"/>
  <c r="C771" i="1"/>
  <c r="U776" i="1"/>
  <c r="I780" i="1"/>
  <c r="A778" i="1"/>
  <c r="D778" i="1" s="1"/>
  <c r="J778" i="1" l="1"/>
  <c r="E778" i="1"/>
  <c r="O778" i="1"/>
  <c r="R778" i="1" s="1"/>
  <c r="F778" i="1"/>
  <c r="S778" i="1"/>
  <c r="T778" i="1"/>
  <c r="K771" i="1"/>
  <c r="L771" i="1" s="1"/>
  <c r="M771" i="1" s="1"/>
  <c r="N771" i="1" s="1"/>
  <c r="P771" i="1" s="1"/>
  <c r="H772" i="1"/>
  <c r="G773" i="1"/>
  <c r="C772" i="1"/>
  <c r="I781" i="1"/>
  <c r="U777" i="1"/>
  <c r="A779" i="1"/>
  <c r="D779" i="1" s="1"/>
  <c r="J779" i="1" l="1"/>
  <c r="E779" i="1"/>
  <c r="O779" i="1"/>
  <c r="R779" i="1" s="1"/>
  <c r="F779" i="1"/>
  <c r="B771" i="1"/>
  <c r="T779" i="1"/>
  <c r="S779" i="1"/>
  <c r="H773" i="1"/>
  <c r="G774" i="1"/>
  <c r="K772" i="1"/>
  <c r="L772" i="1" s="1"/>
  <c r="M772" i="1" s="1"/>
  <c r="N772" i="1" s="1"/>
  <c r="P772" i="1" s="1"/>
  <c r="B772" i="1" s="1"/>
  <c r="U778" i="1"/>
  <c r="I782" i="1"/>
  <c r="A780" i="1"/>
  <c r="D780" i="1" s="1"/>
  <c r="C773" i="1"/>
  <c r="E780" i="1" l="1"/>
  <c r="O780" i="1"/>
  <c r="R780" i="1" s="1"/>
  <c r="J780" i="1"/>
  <c r="F780" i="1"/>
  <c r="S780" i="1"/>
  <c r="T780" i="1"/>
  <c r="H774" i="1"/>
  <c r="G775" i="1"/>
  <c r="K773" i="1"/>
  <c r="L773" i="1" s="1"/>
  <c r="M773" i="1" s="1"/>
  <c r="N773" i="1" s="1"/>
  <c r="P773" i="1" s="1"/>
  <c r="B773" i="1" s="1"/>
  <c r="I783" i="1"/>
  <c r="U779" i="1"/>
  <c r="A781" i="1"/>
  <c r="D781" i="1" s="1"/>
  <c r="C774" i="1"/>
  <c r="J781" i="1" l="1"/>
  <c r="E781" i="1"/>
  <c r="O781" i="1"/>
  <c r="R781" i="1" s="1"/>
  <c r="F781" i="1"/>
  <c r="T781" i="1"/>
  <c r="S781" i="1"/>
  <c r="H775" i="1"/>
  <c r="G776" i="1"/>
  <c r="K774" i="1"/>
  <c r="L774" i="1" s="1"/>
  <c r="M774" i="1" s="1"/>
  <c r="N774" i="1" s="1"/>
  <c r="P774" i="1" s="1"/>
  <c r="U774" i="1" s="1"/>
  <c r="U780" i="1"/>
  <c r="C775" i="1"/>
  <c r="A782" i="1"/>
  <c r="D782" i="1" s="1"/>
  <c r="I784" i="1"/>
  <c r="J782" i="1" l="1"/>
  <c r="E782" i="1"/>
  <c r="O782" i="1"/>
  <c r="R782" i="1" s="1"/>
  <c r="F782" i="1"/>
  <c r="B774" i="1"/>
  <c r="S782" i="1"/>
  <c r="T782" i="1"/>
  <c r="H776" i="1"/>
  <c r="G777" i="1"/>
  <c r="K775" i="1"/>
  <c r="L775" i="1" s="1"/>
  <c r="M775" i="1" s="1"/>
  <c r="N775" i="1" s="1"/>
  <c r="P775" i="1" s="1"/>
  <c r="B775" i="1" s="1"/>
  <c r="A783" i="1"/>
  <c r="D783" i="1" s="1"/>
  <c r="I785" i="1"/>
  <c r="U781" i="1"/>
  <c r="C776" i="1"/>
  <c r="E783" i="1" l="1"/>
  <c r="O783" i="1"/>
  <c r="R783" i="1" s="1"/>
  <c r="J783" i="1"/>
  <c r="F783" i="1"/>
  <c r="T783" i="1"/>
  <c r="S783" i="1"/>
  <c r="K776" i="1"/>
  <c r="L776" i="1" s="1"/>
  <c r="M776" i="1" s="1"/>
  <c r="N776" i="1" s="1"/>
  <c r="P776" i="1" s="1"/>
  <c r="B776" i="1" s="1"/>
  <c r="H777" i="1"/>
  <c r="G778" i="1"/>
  <c r="C777" i="1"/>
  <c r="I786" i="1"/>
  <c r="A784" i="1"/>
  <c r="D784" i="1" s="1"/>
  <c r="U782" i="1"/>
  <c r="J784" i="1" l="1"/>
  <c r="E784" i="1"/>
  <c r="O784" i="1"/>
  <c r="R784" i="1" s="1"/>
  <c r="F784" i="1"/>
  <c r="S784" i="1"/>
  <c r="T784" i="1"/>
  <c r="K777" i="1"/>
  <c r="L777" i="1" s="1"/>
  <c r="M777" i="1" s="1"/>
  <c r="N777" i="1" s="1"/>
  <c r="P777" i="1" s="1"/>
  <c r="B777" i="1" s="1"/>
  <c r="H778" i="1"/>
  <c r="G779" i="1"/>
  <c r="A785" i="1"/>
  <c r="D785" i="1" s="1"/>
  <c r="I787" i="1"/>
  <c r="U783" i="1"/>
  <c r="C778" i="1"/>
  <c r="E785" i="1" l="1"/>
  <c r="O785" i="1"/>
  <c r="R785" i="1" s="1"/>
  <c r="J785" i="1"/>
  <c r="F785" i="1"/>
  <c r="T785" i="1"/>
  <c r="S785" i="1"/>
  <c r="H779" i="1"/>
  <c r="G780" i="1"/>
  <c r="K778" i="1"/>
  <c r="L778" i="1" s="1"/>
  <c r="M778" i="1" s="1"/>
  <c r="N778" i="1" s="1"/>
  <c r="P778" i="1" s="1"/>
  <c r="I788" i="1"/>
  <c r="U784" i="1"/>
  <c r="C779" i="1"/>
  <c r="A786" i="1"/>
  <c r="D786" i="1" s="1"/>
  <c r="E786" i="1" l="1"/>
  <c r="O786" i="1"/>
  <c r="R786" i="1" s="1"/>
  <c r="J786" i="1"/>
  <c r="F786" i="1"/>
  <c r="B778" i="1"/>
  <c r="S786" i="1"/>
  <c r="T786" i="1"/>
  <c r="K779" i="1"/>
  <c r="L779" i="1" s="1"/>
  <c r="M779" i="1" s="1"/>
  <c r="N779" i="1" s="1"/>
  <c r="P779" i="1" s="1"/>
  <c r="B779" i="1" s="1"/>
  <c r="H780" i="1"/>
  <c r="G781" i="1"/>
  <c r="U785" i="1"/>
  <c r="C780" i="1"/>
  <c r="I789" i="1"/>
  <c r="A787" i="1"/>
  <c r="D787" i="1" s="1"/>
  <c r="J787" i="1" l="1"/>
  <c r="E787" i="1"/>
  <c r="O787" i="1"/>
  <c r="R787" i="1" s="1"/>
  <c r="F787" i="1"/>
  <c r="T787" i="1"/>
  <c r="S787" i="1"/>
  <c r="K780" i="1"/>
  <c r="L780" i="1" s="1"/>
  <c r="M780" i="1" s="1"/>
  <c r="N780" i="1" s="1"/>
  <c r="P780" i="1" s="1"/>
  <c r="B780" i="1" s="1"/>
  <c r="H781" i="1"/>
  <c r="G782" i="1"/>
  <c r="I790" i="1"/>
  <c r="U786" i="1"/>
  <c r="C781" i="1"/>
  <c r="A788" i="1"/>
  <c r="D788" i="1" s="1"/>
  <c r="J788" i="1" l="1"/>
  <c r="E788" i="1"/>
  <c r="O788" i="1"/>
  <c r="R788" i="1" s="1"/>
  <c r="F788" i="1"/>
  <c r="S788" i="1"/>
  <c r="T788" i="1"/>
  <c r="H782" i="1"/>
  <c r="G783" i="1"/>
  <c r="K781" i="1"/>
  <c r="L781" i="1" s="1"/>
  <c r="M781" i="1" s="1"/>
  <c r="N781" i="1" s="1"/>
  <c r="P781" i="1" s="1"/>
  <c r="B781" i="1" s="1"/>
  <c r="A789" i="1"/>
  <c r="D789" i="1" s="1"/>
  <c r="U787" i="1"/>
  <c r="C782" i="1"/>
  <c r="I791" i="1"/>
  <c r="E789" i="1" l="1"/>
  <c r="O789" i="1"/>
  <c r="R789" i="1" s="1"/>
  <c r="J789" i="1"/>
  <c r="F789" i="1"/>
  <c r="T789" i="1"/>
  <c r="S789" i="1"/>
  <c r="K782" i="1"/>
  <c r="L782" i="1" s="1"/>
  <c r="M782" i="1" s="1"/>
  <c r="N782" i="1" s="1"/>
  <c r="P782" i="1" s="1"/>
  <c r="B782" i="1" s="1"/>
  <c r="H783" i="1"/>
  <c r="G784" i="1"/>
  <c r="I792" i="1"/>
  <c r="U788" i="1"/>
  <c r="C783" i="1"/>
  <c r="A790" i="1"/>
  <c r="D790" i="1" s="1"/>
  <c r="E790" i="1" l="1"/>
  <c r="O790" i="1"/>
  <c r="R790" i="1" s="1"/>
  <c r="J790" i="1"/>
  <c r="F790" i="1"/>
  <c r="S790" i="1"/>
  <c r="T790" i="1"/>
  <c r="K783" i="1"/>
  <c r="L783" i="1" s="1"/>
  <c r="M783" i="1" s="1"/>
  <c r="N783" i="1" s="1"/>
  <c r="P783" i="1" s="1"/>
  <c r="B783" i="1" s="1"/>
  <c r="H784" i="1"/>
  <c r="G785" i="1"/>
  <c r="A791" i="1"/>
  <c r="D791" i="1" s="1"/>
  <c r="C784" i="1"/>
  <c r="I793" i="1"/>
  <c r="U789" i="1"/>
  <c r="J791" i="1" l="1"/>
  <c r="E791" i="1"/>
  <c r="O791" i="1"/>
  <c r="R791" i="1" s="1"/>
  <c r="F791" i="1"/>
  <c r="T791" i="1"/>
  <c r="S791" i="1"/>
  <c r="H785" i="1"/>
  <c r="G786" i="1"/>
  <c r="K784" i="1"/>
  <c r="L784" i="1" s="1"/>
  <c r="M784" i="1" s="1"/>
  <c r="N784" i="1" s="1"/>
  <c r="P784" i="1" s="1"/>
  <c r="B784" i="1" s="1"/>
  <c r="U790" i="1"/>
  <c r="I794" i="1"/>
  <c r="C785" i="1"/>
  <c r="A792" i="1"/>
  <c r="D792" i="1" s="1"/>
  <c r="E792" i="1" l="1"/>
  <c r="O792" i="1"/>
  <c r="J792" i="1"/>
  <c r="F792" i="1"/>
  <c r="S792" i="1"/>
  <c r="T792" i="1"/>
  <c r="K785" i="1"/>
  <c r="L785" i="1" s="1"/>
  <c r="M785" i="1" s="1"/>
  <c r="N785" i="1" s="1"/>
  <c r="P785" i="1" s="1"/>
  <c r="H786" i="1"/>
  <c r="G787" i="1"/>
  <c r="U791" i="1"/>
  <c r="A793" i="1"/>
  <c r="D793" i="1" s="1"/>
  <c r="I795" i="1"/>
  <c r="C786" i="1"/>
  <c r="R792" i="1" l="1"/>
  <c r="J793" i="1"/>
  <c r="E793" i="1"/>
  <c r="O793" i="1"/>
  <c r="R793" i="1" s="1"/>
  <c r="F793" i="1"/>
  <c r="B785" i="1"/>
  <c r="T793" i="1"/>
  <c r="S793" i="1"/>
  <c r="K786" i="1"/>
  <c r="L786" i="1" s="1"/>
  <c r="M786" i="1" s="1"/>
  <c r="N786" i="1" s="1"/>
  <c r="P786" i="1" s="1"/>
  <c r="B786" i="1" s="1"/>
  <c r="H787" i="1"/>
  <c r="G788" i="1"/>
  <c r="C787" i="1"/>
  <c r="I796" i="1"/>
  <c r="A794" i="1"/>
  <c r="D794" i="1" s="1"/>
  <c r="E794" i="1" l="1"/>
  <c r="O794" i="1"/>
  <c r="R794" i="1" s="1"/>
  <c r="J794" i="1"/>
  <c r="F794" i="1"/>
  <c r="S794" i="1"/>
  <c r="T794" i="1"/>
  <c r="H788" i="1"/>
  <c r="G789" i="1"/>
  <c r="K787" i="1"/>
  <c r="L787" i="1" s="1"/>
  <c r="M787" i="1" s="1"/>
  <c r="N787" i="1" s="1"/>
  <c r="P787" i="1" s="1"/>
  <c r="B787" i="1" s="1"/>
  <c r="I797" i="1"/>
  <c r="A795" i="1"/>
  <c r="D795" i="1" s="1"/>
  <c r="C788" i="1"/>
  <c r="J795" i="1" l="1"/>
  <c r="E795" i="1"/>
  <c r="O795" i="1"/>
  <c r="R795" i="1" s="1"/>
  <c r="F795" i="1"/>
  <c r="S795" i="1"/>
  <c r="T795" i="1"/>
  <c r="K788" i="1"/>
  <c r="L788" i="1" s="1"/>
  <c r="M788" i="1" s="1"/>
  <c r="N788" i="1" s="1"/>
  <c r="P788" i="1" s="1"/>
  <c r="B788" i="1" s="1"/>
  <c r="H789" i="1"/>
  <c r="G790" i="1"/>
  <c r="C789" i="1"/>
  <c r="U794" i="1"/>
  <c r="I798" i="1"/>
  <c r="A796" i="1"/>
  <c r="D796" i="1" s="1"/>
  <c r="J796" i="1" l="1"/>
  <c r="E796" i="1"/>
  <c r="O796" i="1"/>
  <c r="R796" i="1" s="1"/>
  <c r="F796" i="1"/>
  <c r="S796" i="1"/>
  <c r="T796" i="1"/>
  <c r="K789" i="1"/>
  <c r="L789" i="1" s="1"/>
  <c r="M789" i="1" s="1"/>
  <c r="N789" i="1" s="1"/>
  <c r="P789" i="1" s="1"/>
  <c r="B789" i="1" s="1"/>
  <c r="H790" i="1"/>
  <c r="G791" i="1"/>
  <c r="I799" i="1"/>
  <c r="C790" i="1"/>
  <c r="A797" i="1"/>
  <c r="D797" i="1" s="1"/>
  <c r="J797" i="1" l="1"/>
  <c r="E797" i="1"/>
  <c r="O797" i="1"/>
  <c r="R797" i="1" s="1"/>
  <c r="F797" i="1"/>
  <c r="S797" i="1"/>
  <c r="T797" i="1"/>
  <c r="H791" i="1"/>
  <c r="G792" i="1"/>
  <c r="K790" i="1"/>
  <c r="L790" i="1" s="1"/>
  <c r="M790" i="1" s="1"/>
  <c r="N790" i="1" s="1"/>
  <c r="P790" i="1" s="1"/>
  <c r="B790" i="1" s="1"/>
  <c r="A798" i="1"/>
  <c r="D798" i="1" s="1"/>
  <c r="I800" i="1"/>
  <c r="U796" i="1"/>
  <c r="C791" i="1"/>
  <c r="J798" i="1" l="1"/>
  <c r="E798" i="1"/>
  <c r="O798" i="1"/>
  <c r="R798" i="1" s="1"/>
  <c r="F798" i="1"/>
  <c r="S798" i="1"/>
  <c r="T798" i="1"/>
  <c r="H792" i="1"/>
  <c r="G793" i="1"/>
  <c r="K791" i="1"/>
  <c r="L791" i="1" s="1"/>
  <c r="M791" i="1" s="1"/>
  <c r="N791" i="1" s="1"/>
  <c r="P791" i="1" s="1"/>
  <c r="B791" i="1" s="1"/>
  <c r="I801" i="1"/>
  <c r="C792" i="1"/>
  <c r="U797" i="1"/>
  <c r="A799" i="1"/>
  <c r="D799" i="1" s="1"/>
  <c r="E799" i="1" l="1"/>
  <c r="O799" i="1"/>
  <c r="R799" i="1" s="1"/>
  <c r="J799" i="1"/>
  <c r="F799" i="1"/>
  <c r="S799" i="1"/>
  <c r="T799" i="1"/>
  <c r="H793" i="1"/>
  <c r="G794" i="1"/>
  <c r="K792" i="1"/>
  <c r="L792" i="1" s="1"/>
  <c r="M792" i="1" s="1"/>
  <c r="N792" i="1" s="1"/>
  <c r="P792" i="1" s="1"/>
  <c r="U798" i="1"/>
  <c r="A800" i="1"/>
  <c r="D800" i="1" s="1"/>
  <c r="I802" i="1"/>
  <c r="C793" i="1"/>
  <c r="J800" i="1" l="1"/>
  <c r="E800" i="1"/>
  <c r="O800" i="1"/>
  <c r="R800" i="1" s="1"/>
  <c r="F800" i="1"/>
  <c r="U792" i="1"/>
  <c r="B792" i="1"/>
  <c r="T800" i="1"/>
  <c r="S800" i="1"/>
  <c r="K793" i="1"/>
  <c r="L793" i="1" s="1"/>
  <c r="M793" i="1" s="1"/>
  <c r="N793" i="1" s="1"/>
  <c r="H794" i="1"/>
  <c r="G795" i="1"/>
  <c r="A801" i="1"/>
  <c r="D801" i="1" s="1"/>
  <c r="C794" i="1"/>
  <c r="I803" i="1"/>
  <c r="U799" i="1"/>
  <c r="E801" i="1" l="1"/>
  <c r="O801" i="1"/>
  <c r="R801" i="1" s="1"/>
  <c r="J801" i="1"/>
  <c r="F801" i="1"/>
  <c r="P793" i="1"/>
  <c r="S801" i="1"/>
  <c r="T801" i="1"/>
  <c r="K794" i="1"/>
  <c r="L794" i="1" s="1"/>
  <c r="M794" i="1" s="1"/>
  <c r="N794" i="1" s="1"/>
  <c r="H795" i="1"/>
  <c r="G796" i="1"/>
  <c r="U800" i="1"/>
  <c r="C795" i="1"/>
  <c r="I804" i="1"/>
  <c r="A802" i="1"/>
  <c r="D802" i="1" s="1"/>
  <c r="J802" i="1" l="1"/>
  <c r="E802" i="1"/>
  <c r="O802" i="1"/>
  <c r="R802" i="1" s="1"/>
  <c r="F802" i="1"/>
  <c r="P794" i="1"/>
  <c r="B794" i="1" s="1"/>
  <c r="U793" i="1"/>
  <c r="B793" i="1"/>
  <c r="T802" i="1"/>
  <c r="S802" i="1"/>
  <c r="K795" i="1"/>
  <c r="L795" i="1" s="1"/>
  <c r="M795" i="1" s="1"/>
  <c r="N795" i="1" s="1"/>
  <c r="P795" i="1" s="1"/>
  <c r="U795" i="1" s="1"/>
  <c r="H796" i="1"/>
  <c r="G797" i="1"/>
  <c r="U801" i="1"/>
  <c r="A803" i="1"/>
  <c r="D803" i="1" s="1"/>
  <c r="C796" i="1"/>
  <c r="I805" i="1"/>
  <c r="E803" i="1" l="1"/>
  <c r="O803" i="1"/>
  <c r="R803" i="1" s="1"/>
  <c r="J803" i="1"/>
  <c r="F803" i="1"/>
  <c r="B795" i="1"/>
  <c r="S803" i="1"/>
  <c r="T803" i="1"/>
  <c r="K796" i="1"/>
  <c r="L796" i="1" s="1"/>
  <c r="M796" i="1" s="1"/>
  <c r="N796" i="1" s="1"/>
  <c r="P796" i="1" s="1"/>
  <c r="B796" i="1" s="1"/>
  <c r="H797" i="1"/>
  <c r="G798" i="1"/>
  <c r="A804" i="1"/>
  <c r="D804" i="1" s="1"/>
  <c r="C797" i="1"/>
  <c r="I806" i="1"/>
  <c r="U802" i="1"/>
  <c r="J804" i="1" l="1"/>
  <c r="E804" i="1"/>
  <c r="O804" i="1"/>
  <c r="R804" i="1" s="1"/>
  <c r="F804" i="1"/>
  <c r="T804" i="1"/>
  <c r="S804" i="1"/>
  <c r="K797" i="1"/>
  <c r="L797" i="1" s="1"/>
  <c r="M797" i="1" s="1"/>
  <c r="N797" i="1" s="1"/>
  <c r="P797" i="1" s="1"/>
  <c r="B797" i="1" s="1"/>
  <c r="H798" i="1"/>
  <c r="G799" i="1"/>
  <c r="U803" i="1"/>
  <c r="I807" i="1"/>
  <c r="A805" i="1"/>
  <c r="D805" i="1" s="1"/>
  <c r="C798" i="1"/>
  <c r="J805" i="1" l="1"/>
  <c r="E805" i="1"/>
  <c r="O805" i="1"/>
  <c r="R805" i="1" s="1"/>
  <c r="F805" i="1"/>
  <c r="S805" i="1"/>
  <c r="T805" i="1"/>
  <c r="H799" i="1"/>
  <c r="G800" i="1"/>
  <c r="K798" i="1"/>
  <c r="L798" i="1" s="1"/>
  <c r="M798" i="1" s="1"/>
  <c r="N798" i="1" s="1"/>
  <c r="P798" i="1" s="1"/>
  <c r="B798" i="1" s="1"/>
  <c r="C799" i="1"/>
  <c r="U804" i="1"/>
  <c r="I808" i="1"/>
  <c r="A806" i="1"/>
  <c r="D806" i="1" s="1"/>
  <c r="J806" i="1" l="1"/>
  <c r="E806" i="1"/>
  <c r="O806" i="1"/>
  <c r="R806" i="1" s="1"/>
  <c r="F806" i="1"/>
  <c r="T806" i="1"/>
  <c r="S806" i="1"/>
  <c r="K799" i="1"/>
  <c r="L799" i="1" s="1"/>
  <c r="M799" i="1" s="1"/>
  <c r="N799" i="1" s="1"/>
  <c r="P799" i="1" s="1"/>
  <c r="H800" i="1"/>
  <c r="G801" i="1"/>
  <c r="C800" i="1"/>
  <c r="U805" i="1"/>
  <c r="A807" i="1"/>
  <c r="D807" i="1" s="1"/>
  <c r="I809" i="1"/>
  <c r="E807" i="1" l="1"/>
  <c r="O807" i="1"/>
  <c r="R807" i="1" s="1"/>
  <c r="J807" i="1"/>
  <c r="F807" i="1"/>
  <c r="B799" i="1"/>
  <c r="T807" i="1"/>
  <c r="S807" i="1"/>
  <c r="K800" i="1"/>
  <c r="L800" i="1" s="1"/>
  <c r="M800" i="1" s="1"/>
  <c r="N800" i="1" s="1"/>
  <c r="P800" i="1" s="1"/>
  <c r="B800" i="1" s="1"/>
  <c r="H801" i="1"/>
  <c r="G802" i="1"/>
  <c r="C801" i="1"/>
  <c r="I810" i="1"/>
  <c r="A808" i="1"/>
  <c r="D808" i="1" s="1"/>
  <c r="J808" i="1" l="1"/>
  <c r="E808" i="1"/>
  <c r="O808" i="1"/>
  <c r="R808" i="1" s="1"/>
  <c r="F808" i="1"/>
  <c r="S808" i="1"/>
  <c r="T808" i="1"/>
  <c r="K801" i="1"/>
  <c r="L801" i="1" s="1"/>
  <c r="M801" i="1" s="1"/>
  <c r="N801" i="1" s="1"/>
  <c r="P801" i="1" s="1"/>
  <c r="B801" i="1" s="1"/>
  <c r="H802" i="1"/>
  <c r="G803" i="1"/>
  <c r="U807" i="1"/>
  <c r="A809" i="1"/>
  <c r="D809" i="1" s="1"/>
  <c r="C802" i="1"/>
  <c r="I811" i="1"/>
  <c r="E809" i="1" l="1"/>
  <c r="O809" i="1"/>
  <c r="R809" i="1" s="1"/>
  <c r="J809" i="1"/>
  <c r="F809" i="1"/>
  <c r="S809" i="1"/>
  <c r="T809" i="1"/>
  <c r="K802" i="1"/>
  <c r="L802" i="1" s="1"/>
  <c r="M802" i="1" s="1"/>
  <c r="N802" i="1" s="1"/>
  <c r="P802" i="1" s="1"/>
  <c r="B802" i="1" s="1"/>
  <c r="H803" i="1"/>
  <c r="G804" i="1"/>
  <c r="C803" i="1"/>
  <c r="U808" i="1"/>
  <c r="I812" i="1"/>
  <c r="A810" i="1"/>
  <c r="D810" i="1" s="1"/>
  <c r="E810" i="1" l="1"/>
  <c r="O810" i="1"/>
  <c r="R810" i="1" s="1"/>
  <c r="J810" i="1"/>
  <c r="F810" i="1"/>
  <c r="T810" i="1"/>
  <c r="S810" i="1"/>
  <c r="H804" i="1"/>
  <c r="G805" i="1"/>
  <c r="K803" i="1"/>
  <c r="L803" i="1" s="1"/>
  <c r="M803" i="1" s="1"/>
  <c r="N803" i="1" s="1"/>
  <c r="P803" i="1" s="1"/>
  <c r="B803" i="1" s="1"/>
  <c r="A811" i="1"/>
  <c r="D811" i="1" s="1"/>
  <c r="U809" i="1"/>
  <c r="I813" i="1"/>
  <c r="C804" i="1"/>
  <c r="J811" i="1" l="1"/>
  <c r="E811" i="1"/>
  <c r="O811" i="1"/>
  <c r="R811" i="1" s="1"/>
  <c r="F811" i="1"/>
  <c r="S811" i="1"/>
  <c r="T811" i="1"/>
  <c r="H805" i="1"/>
  <c r="G806" i="1"/>
  <c r="K804" i="1"/>
  <c r="L804" i="1" s="1"/>
  <c r="M804" i="1" s="1"/>
  <c r="N804" i="1" s="1"/>
  <c r="P804" i="1" s="1"/>
  <c r="B804" i="1" s="1"/>
  <c r="C805" i="1"/>
  <c r="U810" i="1"/>
  <c r="I814" i="1"/>
  <c r="A812" i="1"/>
  <c r="D812" i="1" s="1"/>
  <c r="E812" i="1" l="1"/>
  <c r="O812" i="1"/>
  <c r="R812" i="1" s="1"/>
  <c r="J812" i="1"/>
  <c r="F812" i="1"/>
  <c r="T812" i="1"/>
  <c r="S812" i="1"/>
  <c r="H806" i="1"/>
  <c r="G807" i="1"/>
  <c r="K805" i="1"/>
  <c r="L805" i="1" s="1"/>
  <c r="M805" i="1" s="1"/>
  <c r="N805" i="1" s="1"/>
  <c r="P805" i="1" s="1"/>
  <c r="B805" i="1" s="1"/>
  <c r="U811" i="1"/>
  <c r="I815" i="1"/>
  <c r="A813" i="1"/>
  <c r="D813" i="1" s="1"/>
  <c r="C806" i="1"/>
  <c r="J813" i="1" l="1"/>
  <c r="E813" i="1"/>
  <c r="O813" i="1"/>
  <c r="R813" i="1" s="1"/>
  <c r="F813" i="1"/>
  <c r="S813" i="1"/>
  <c r="T813" i="1"/>
  <c r="H807" i="1"/>
  <c r="G808" i="1"/>
  <c r="K806" i="1"/>
  <c r="L806" i="1" s="1"/>
  <c r="M806" i="1" s="1"/>
  <c r="N806" i="1" s="1"/>
  <c r="P806" i="1" s="1"/>
  <c r="U812" i="1"/>
  <c r="I816" i="1"/>
  <c r="A814" i="1"/>
  <c r="D814" i="1" s="1"/>
  <c r="C807" i="1"/>
  <c r="J814" i="1" l="1"/>
  <c r="E814" i="1"/>
  <c r="O814" i="1"/>
  <c r="R814" i="1" s="1"/>
  <c r="F814" i="1"/>
  <c r="U806" i="1"/>
  <c r="B806" i="1"/>
  <c r="S814" i="1"/>
  <c r="T814" i="1"/>
  <c r="H808" i="1"/>
  <c r="G809" i="1"/>
  <c r="K807" i="1"/>
  <c r="L807" i="1" s="1"/>
  <c r="M807" i="1" s="1"/>
  <c r="N807" i="1" s="1"/>
  <c r="P807" i="1" s="1"/>
  <c r="B807" i="1" s="1"/>
  <c r="C808" i="1"/>
  <c r="U813" i="1"/>
  <c r="A815" i="1"/>
  <c r="D815" i="1" s="1"/>
  <c r="I817" i="1"/>
  <c r="E815" i="1" l="1"/>
  <c r="O815" i="1"/>
  <c r="R815" i="1" s="1"/>
  <c r="J815" i="1"/>
  <c r="F815" i="1"/>
  <c r="S815" i="1"/>
  <c r="T815" i="1"/>
  <c r="H809" i="1"/>
  <c r="G810" i="1"/>
  <c r="K808" i="1"/>
  <c r="L808" i="1" s="1"/>
  <c r="M808" i="1" s="1"/>
  <c r="N808" i="1" s="1"/>
  <c r="P808" i="1" s="1"/>
  <c r="B808" i="1" s="1"/>
  <c r="I818" i="1"/>
  <c r="U814" i="1"/>
  <c r="C809" i="1"/>
  <c r="A816" i="1"/>
  <c r="D816" i="1" s="1"/>
  <c r="J816" i="1" l="1"/>
  <c r="E816" i="1"/>
  <c r="O816" i="1"/>
  <c r="R816" i="1" s="1"/>
  <c r="F816" i="1"/>
  <c r="T816" i="1"/>
  <c r="S816" i="1"/>
  <c r="K809" i="1"/>
  <c r="L809" i="1" s="1"/>
  <c r="M809" i="1" s="1"/>
  <c r="N809" i="1" s="1"/>
  <c r="P809" i="1" s="1"/>
  <c r="B809" i="1" s="1"/>
  <c r="H810" i="1"/>
  <c r="G811" i="1"/>
  <c r="C810" i="1"/>
  <c r="I819" i="1"/>
  <c r="A817" i="1"/>
  <c r="D817" i="1" s="1"/>
  <c r="U815" i="1"/>
  <c r="E817" i="1" l="1"/>
  <c r="O817" i="1"/>
  <c r="R817" i="1" s="1"/>
  <c r="J817" i="1"/>
  <c r="F817" i="1"/>
  <c r="S817" i="1"/>
  <c r="T817" i="1"/>
  <c r="K810" i="1"/>
  <c r="L810" i="1" s="1"/>
  <c r="M810" i="1" s="1"/>
  <c r="N810" i="1" s="1"/>
  <c r="P810" i="1" s="1"/>
  <c r="B810" i="1" s="1"/>
  <c r="H811" i="1"/>
  <c r="G812" i="1"/>
  <c r="C811" i="1"/>
  <c r="U816" i="1"/>
  <c r="A818" i="1"/>
  <c r="D818" i="1" s="1"/>
  <c r="I820" i="1"/>
  <c r="J818" i="1" l="1"/>
  <c r="E818" i="1"/>
  <c r="O818" i="1"/>
  <c r="R818" i="1" s="1"/>
  <c r="F818" i="1"/>
  <c r="T818" i="1"/>
  <c r="S818" i="1"/>
  <c r="H812" i="1"/>
  <c r="G813" i="1"/>
  <c r="K811" i="1"/>
  <c r="L811" i="1" s="1"/>
  <c r="M811" i="1" s="1"/>
  <c r="N811" i="1" s="1"/>
  <c r="P811" i="1" s="1"/>
  <c r="B811" i="1" s="1"/>
  <c r="I821" i="1"/>
  <c r="U817" i="1"/>
  <c r="C812" i="1"/>
  <c r="A819" i="1"/>
  <c r="D819" i="1" s="1"/>
  <c r="E819" i="1" l="1"/>
  <c r="O819" i="1"/>
  <c r="R819" i="1" s="1"/>
  <c r="J819" i="1"/>
  <c r="F819" i="1"/>
  <c r="S819" i="1"/>
  <c r="T819" i="1"/>
  <c r="H813" i="1"/>
  <c r="G814" i="1"/>
  <c r="K812" i="1"/>
  <c r="L812" i="1" s="1"/>
  <c r="M812" i="1" s="1"/>
  <c r="N812" i="1" s="1"/>
  <c r="P812" i="1" s="1"/>
  <c r="B812" i="1" s="1"/>
  <c r="A820" i="1"/>
  <c r="D820" i="1" s="1"/>
  <c r="C813" i="1"/>
  <c r="I822" i="1"/>
  <c r="U818" i="1"/>
  <c r="J820" i="1" l="1"/>
  <c r="E820" i="1"/>
  <c r="O820" i="1"/>
  <c r="R820" i="1" s="1"/>
  <c r="F820" i="1"/>
  <c r="T820" i="1"/>
  <c r="S820" i="1"/>
  <c r="K813" i="1"/>
  <c r="L813" i="1" s="1"/>
  <c r="M813" i="1" s="1"/>
  <c r="N813" i="1" s="1"/>
  <c r="P813" i="1" s="1"/>
  <c r="H814" i="1"/>
  <c r="G815" i="1"/>
  <c r="U819" i="1"/>
  <c r="C814" i="1"/>
  <c r="A821" i="1"/>
  <c r="D821" i="1" s="1"/>
  <c r="I823" i="1"/>
  <c r="J821" i="1" l="1"/>
  <c r="E821" i="1"/>
  <c r="O821" i="1"/>
  <c r="F821" i="1"/>
  <c r="B813" i="1"/>
  <c r="S821" i="1"/>
  <c r="T821" i="1"/>
  <c r="K814" i="1"/>
  <c r="L814" i="1" s="1"/>
  <c r="M814" i="1" s="1"/>
  <c r="N814" i="1" s="1"/>
  <c r="P814" i="1" s="1"/>
  <c r="B814" i="1" s="1"/>
  <c r="H815" i="1"/>
  <c r="G816" i="1"/>
  <c r="C815" i="1"/>
  <c r="I824" i="1"/>
  <c r="A822" i="1"/>
  <c r="D822" i="1" s="1"/>
  <c r="U820" i="1"/>
  <c r="E822" i="1" l="1"/>
  <c r="O822" i="1"/>
  <c r="R822" i="1" s="1"/>
  <c r="J822" i="1"/>
  <c r="R821" i="1"/>
  <c r="F822" i="1"/>
  <c r="T822" i="1"/>
  <c r="S822" i="1"/>
  <c r="H816" i="1"/>
  <c r="G817" i="1"/>
  <c r="K815" i="1"/>
  <c r="L815" i="1" s="1"/>
  <c r="M815" i="1" s="1"/>
  <c r="N815" i="1" s="1"/>
  <c r="P815" i="1" s="1"/>
  <c r="B815" i="1" s="1"/>
  <c r="A823" i="1"/>
  <c r="D823" i="1" s="1"/>
  <c r="I825" i="1"/>
  <c r="C816" i="1"/>
  <c r="E823" i="1" l="1"/>
  <c r="O823" i="1"/>
  <c r="R823" i="1" s="1"/>
  <c r="J823" i="1"/>
  <c r="F823" i="1"/>
  <c r="S823" i="1"/>
  <c r="T823" i="1"/>
  <c r="K816" i="1"/>
  <c r="L816" i="1" s="1"/>
  <c r="M816" i="1" s="1"/>
  <c r="N816" i="1" s="1"/>
  <c r="P816" i="1" s="1"/>
  <c r="B816" i="1" s="1"/>
  <c r="H817" i="1"/>
  <c r="G818" i="1"/>
  <c r="C817" i="1"/>
  <c r="I826" i="1"/>
  <c r="A824" i="1"/>
  <c r="D824" i="1" s="1"/>
  <c r="J824" i="1" l="1"/>
  <c r="E824" i="1"/>
  <c r="O824" i="1"/>
  <c r="R824" i="1" s="1"/>
  <c r="F824" i="1"/>
  <c r="T824" i="1"/>
  <c r="S824" i="1"/>
  <c r="H818" i="1"/>
  <c r="G819" i="1"/>
  <c r="K817" i="1"/>
  <c r="L817" i="1" s="1"/>
  <c r="M817" i="1" s="1"/>
  <c r="N817" i="1" s="1"/>
  <c r="P817" i="1" s="1"/>
  <c r="B817" i="1" s="1"/>
  <c r="I827" i="1"/>
  <c r="C818" i="1"/>
  <c r="A825" i="1"/>
  <c r="D825" i="1" s="1"/>
  <c r="U823" i="1"/>
  <c r="J825" i="1" l="1"/>
  <c r="E825" i="1"/>
  <c r="O825" i="1"/>
  <c r="R825" i="1" s="1"/>
  <c r="F825" i="1"/>
  <c r="S825" i="1"/>
  <c r="T825" i="1"/>
  <c r="H819" i="1"/>
  <c r="G820" i="1"/>
  <c r="K818" i="1"/>
  <c r="L818" i="1" s="1"/>
  <c r="M818" i="1" s="1"/>
  <c r="N818" i="1" s="1"/>
  <c r="P818" i="1" s="1"/>
  <c r="B818" i="1" s="1"/>
  <c r="I828" i="1"/>
  <c r="A826" i="1"/>
  <c r="D826" i="1" s="1"/>
  <c r="C819" i="1"/>
  <c r="J826" i="1" l="1"/>
  <c r="E826" i="1"/>
  <c r="O826" i="1"/>
  <c r="R826" i="1" s="1"/>
  <c r="F826" i="1"/>
  <c r="T826" i="1"/>
  <c r="S826" i="1"/>
  <c r="H820" i="1"/>
  <c r="G821" i="1"/>
  <c r="K819" i="1"/>
  <c r="L819" i="1" s="1"/>
  <c r="M819" i="1" s="1"/>
  <c r="N819" i="1" s="1"/>
  <c r="P819" i="1" s="1"/>
  <c r="B819" i="1" s="1"/>
  <c r="C820" i="1"/>
  <c r="U825" i="1"/>
  <c r="A827" i="1"/>
  <c r="D827" i="1" s="1"/>
  <c r="I829" i="1"/>
  <c r="E827" i="1" l="1"/>
  <c r="O827" i="1"/>
  <c r="R827" i="1" s="1"/>
  <c r="J827" i="1"/>
  <c r="F827" i="1"/>
  <c r="S827" i="1"/>
  <c r="T827" i="1"/>
  <c r="H821" i="1"/>
  <c r="G822" i="1"/>
  <c r="K820" i="1"/>
  <c r="L820" i="1" s="1"/>
  <c r="M820" i="1" s="1"/>
  <c r="N820" i="1" s="1"/>
  <c r="P820" i="1" s="1"/>
  <c r="U826" i="1"/>
  <c r="C821" i="1"/>
  <c r="I830" i="1"/>
  <c r="A828" i="1"/>
  <c r="D828" i="1" s="1"/>
  <c r="J828" i="1" l="1"/>
  <c r="E828" i="1"/>
  <c r="O828" i="1"/>
  <c r="R828" i="1" s="1"/>
  <c r="F828" i="1"/>
  <c r="B820" i="1"/>
  <c r="T828" i="1"/>
  <c r="S828" i="1"/>
  <c r="H822" i="1"/>
  <c r="G823" i="1"/>
  <c r="K821" i="1"/>
  <c r="L821" i="1" s="1"/>
  <c r="M821" i="1" s="1"/>
  <c r="N821" i="1" s="1"/>
  <c r="P821" i="1" s="1"/>
  <c r="C822" i="1"/>
  <c r="I831" i="1"/>
  <c r="A829" i="1"/>
  <c r="D829" i="1" s="1"/>
  <c r="U827" i="1"/>
  <c r="E829" i="1" l="1"/>
  <c r="O829" i="1"/>
  <c r="R829" i="1" s="1"/>
  <c r="J829" i="1"/>
  <c r="F829" i="1"/>
  <c r="U821" i="1"/>
  <c r="B821" i="1"/>
  <c r="S829" i="1"/>
  <c r="T829" i="1"/>
  <c r="K822" i="1"/>
  <c r="L822" i="1" s="1"/>
  <c r="M822" i="1" s="1"/>
  <c r="N822" i="1" s="1"/>
  <c r="P822" i="1" s="1"/>
  <c r="U822" i="1" s="1"/>
  <c r="H823" i="1"/>
  <c r="G824" i="1"/>
  <c r="A830" i="1"/>
  <c r="D830" i="1" s="1"/>
  <c r="I832" i="1"/>
  <c r="U828" i="1"/>
  <c r="C823" i="1"/>
  <c r="J830" i="1" l="1"/>
  <c r="E830" i="1"/>
  <c r="O830" i="1"/>
  <c r="R830" i="1" s="1"/>
  <c r="F830" i="1"/>
  <c r="B822" i="1"/>
  <c r="T830" i="1"/>
  <c r="S830" i="1"/>
  <c r="H824" i="1"/>
  <c r="G825" i="1"/>
  <c r="K823" i="1"/>
  <c r="L823" i="1" s="1"/>
  <c r="M823" i="1" s="1"/>
  <c r="N823" i="1" s="1"/>
  <c r="P823" i="1" s="1"/>
  <c r="B823" i="1" s="1"/>
  <c r="C824" i="1"/>
  <c r="A831" i="1"/>
  <c r="D831" i="1" s="1"/>
  <c r="I833" i="1"/>
  <c r="U829" i="1"/>
  <c r="E831" i="1" l="1"/>
  <c r="O831" i="1"/>
  <c r="R831" i="1" s="1"/>
  <c r="J831" i="1"/>
  <c r="F831" i="1"/>
  <c r="S831" i="1"/>
  <c r="T831" i="1"/>
  <c r="K824" i="1"/>
  <c r="L824" i="1" s="1"/>
  <c r="M824" i="1" s="1"/>
  <c r="N824" i="1" s="1"/>
  <c r="P824" i="1" s="1"/>
  <c r="U824" i="1" s="1"/>
  <c r="H825" i="1"/>
  <c r="G826" i="1"/>
  <c r="A832" i="1"/>
  <c r="D832" i="1" s="1"/>
  <c r="U830" i="1"/>
  <c r="I834" i="1"/>
  <c r="C825" i="1"/>
  <c r="J832" i="1" l="1"/>
  <c r="E832" i="1"/>
  <c r="O832" i="1"/>
  <c r="R832" i="1" s="1"/>
  <c r="F832" i="1"/>
  <c r="B824" i="1"/>
  <c r="T832" i="1"/>
  <c r="S832" i="1"/>
  <c r="H826" i="1"/>
  <c r="G827" i="1"/>
  <c r="K825" i="1"/>
  <c r="L825" i="1" s="1"/>
  <c r="M825" i="1" s="1"/>
  <c r="N825" i="1" s="1"/>
  <c r="P825" i="1" s="1"/>
  <c r="B825" i="1" s="1"/>
  <c r="C826" i="1"/>
  <c r="I835" i="1"/>
  <c r="U831" i="1"/>
  <c r="A833" i="1"/>
  <c r="D833" i="1" s="1"/>
  <c r="E833" i="1" l="1"/>
  <c r="O833" i="1"/>
  <c r="R833" i="1" s="1"/>
  <c r="J833" i="1"/>
  <c r="F833" i="1"/>
  <c r="S833" i="1"/>
  <c r="T833" i="1"/>
  <c r="K826" i="1"/>
  <c r="L826" i="1" s="1"/>
  <c r="M826" i="1" s="1"/>
  <c r="N826" i="1" s="1"/>
  <c r="P826" i="1" s="1"/>
  <c r="B826" i="1" s="1"/>
  <c r="H827" i="1"/>
  <c r="G828" i="1"/>
  <c r="U832" i="1"/>
  <c r="C827" i="1"/>
  <c r="A834" i="1"/>
  <c r="D834" i="1" s="1"/>
  <c r="I836" i="1"/>
  <c r="J834" i="1" l="1"/>
  <c r="E834" i="1"/>
  <c r="O834" i="1"/>
  <c r="R834" i="1" s="1"/>
  <c r="F834" i="1"/>
  <c r="S834" i="1"/>
  <c r="T834" i="1"/>
  <c r="K827" i="1"/>
  <c r="L827" i="1" s="1"/>
  <c r="M827" i="1" s="1"/>
  <c r="N827" i="1" s="1"/>
  <c r="P827" i="1" s="1"/>
  <c r="H828" i="1"/>
  <c r="G829" i="1"/>
  <c r="I837" i="1"/>
  <c r="U833" i="1"/>
  <c r="A835" i="1"/>
  <c r="D835" i="1" s="1"/>
  <c r="C828" i="1"/>
  <c r="E835" i="1" l="1"/>
  <c r="O835" i="1"/>
  <c r="R835" i="1" s="1"/>
  <c r="J835" i="1"/>
  <c r="F835" i="1"/>
  <c r="B827" i="1"/>
  <c r="S835" i="1"/>
  <c r="T835" i="1"/>
  <c r="H829" i="1"/>
  <c r="G830" i="1"/>
  <c r="K828" i="1"/>
  <c r="L828" i="1" s="1"/>
  <c r="M828" i="1" s="1"/>
  <c r="N828" i="1" s="1"/>
  <c r="P828" i="1" s="1"/>
  <c r="B828" i="1" s="1"/>
  <c r="C829" i="1"/>
  <c r="A836" i="1"/>
  <c r="D836" i="1" s="1"/>
  <c r="I838" i="1"/>
  <c r="U834" i="1"/>
  <c r="J836" i="1" l="1"/>
  <c r="E836" i="1"/>
  <c r="O836" i="1"/>
  <c r="R836" i="1" s="1"/>
  <c r="F836" i="1"/>
  <c r="T836" i="1"/>
  <c r="S836" i="1"/>
  <c r="H830" i="1"/>
  <c r="G831" i="1"/>
  <c r="K829" i="1"/>
  <c r="L829" i="1" s="1"/>
  <c r="M829" i="1" s="1"/>
  <c r="N829" i="1" s="1"/>
  <c r="P829" i="1" s="1"/>
  <c r="B829" i="1" s="1"/>
  <c r="A837" i="1"/>
  <c r="D837" i="1" s="1"/>
  <c r="C830" i="1"/>
  <c r="I839" i="1"/>
  <c r="J837" i="1" l="1"/>
  <c r="E837" i="1"/>
  <c r="O837" i="1"/>
  <c r="R837" i="1" s="1"/>
  <c r="F837" i="1"/>
  <c r="S837" i="1"/>
  <c r="T837" i="1"/>
  <c r="H831" i="1"/>
  <c r="G832" i="1"/>
  <c r="K830" i="1"/>
  <c r="L830" i="1" s="1"/>
  <c r="M830" i="1" s="1"/>
  <c r="N830" i="1" s="1"/>
  <c r="P830" i="1" s="1"/>
  <c r="B830" i="1" s="1"/>
  <c r="I840" i="1"/>
  <c r="A838" i="1"/>
  <c r="D838" i="1" s="1"/>
  <c r="U836" i="1"/>
  <c r="C831" i="1"/>
  <c r="J838" i="1" l="1"/>
  <c r="E838" i="1"/>
  <c r="O838" i="1"/>
  <c r="R838" i="1" s="1"/>
  <c r="F838" i="1"/>
  <c r="T838" i="1"/>
  <c r="S838" i="1"/>
  <c r="H832" i="1"/>
  <c r="G833" i="1"/>
  <c r="K831" i="1"/>
  <c r="L831" i="1" s="1"/>
  <c r="M831" i="1" s="1"/>
  <c r="N831" i="1" s="1"/>
  <c r="P831" i="1" s="1"/>
  <c r="B831" i="1" s="1"/>
  <c r="A839" i="1"/>
  <c r="D839" i="1" s="1"/>
  <c r="I841" i="1"/>
  <c r="C832" i="1"/>
  <c r="U837" i="1"/>
  <c r="J839" i="1" l="1"/>
  <c r="E839" i="1"/>
  <c r="O839" i="1"/>
  <c r="R839" i="1" s="1"/>
  <c r="F839" i="1"/>
  <c r="S839" i="1"/>
  <c r="T839" i="1"/>
  <c r="H833" i="1"/>
  <c r="G834" i="1"/>
  <c r="K832" i="1"/>
  <c r="L832" i="1" s="1"/>
  <c r="M832" i="1" s="1"/>
  <c r="N832" i="1" s="1"/>
  <c r="P832" i="1" s="1"/>
  <c r="B832" i="1" s="1"/>
  <c r="I842" i="1"/>
  <c r="U838" i="1"/>
  <c r="C833" i="1"/>
  <c r="A840" i="1"/>
  <c r="D840" i="1" s="1"/>
  <c r="J840" i="1" l="1"/>
  <c r="E840" i="1"/>
  <c r="O840" i="1"/>
  <c r="R840" i="1" s="1"/>
  <c r="F840" i="1"/>
  <c r="T840" i="1"/>
  <c r="S840" i="1"/>
  <c r="H834" i="1"/>
  <c r="G835" i="1"/>
  <c r="K833" i="1"/>
  <c r="L833" i="1" s="1"/>
  <c r="M833" i="1" s="1"/>
  <c r="N833" i="1" s="1"/>
  <c r="P833" i="1" s="1"/>
  <c r="B833" i="1" s="1"/>
  <c r="U839" i="1"/>
  <c r="C834" i="1"/>
  <c r="I843" i="1"/>
  <c r="A841" i="1"/>
  <c r="D841" i="1" s="1"/>
  <c r="J841" i="1" l="1"/>
  <c r="E841" i="1"/>
  <c r="O841" i="1"/>
  <c r="R841" i="1" s="1"/>
  <c r="F841" i="1"/>
  <c r="S841" i="1"/>
  <c r="T841" i="1"/>
  <c r="H835" i="1"/>
  <c r="G836" i="1"/>
  <c r="K834" i="1"/>
  <c r="L834" i="1" s="1"/>
  <c r="M834" i="1" s="1"/>
  <c r="N834" i="1" s="1"/>
  <c r="P834" i="1" s="1"/>
  <c r="I844" i="1"/>
  <c r="A842" i="1"/>
  <c r="D842" i="1" s="1"/>
  <c r="C835" i="1"/>
  <c r="U840" i="1"/>
  <c r="J842" i="1" l="1"/>
  <c r="E842" i="1"/>
  <c r="O842" i="1"/>
  <c r="R842" i="1" s="1"/>
  <c r="F842" i="1"/>
  <c r="B834" i="1"/>
  <c r="T842" i="1"/>
  <c r="S842" i="1"/>
  <c r="H836" i="1"/>
  <c r="G837" i="1"/>
  <c r="K835" i="1"/>
  <c r="L835" i="1" s="1"/>
  <c r="M835" i="1" s="1"/>
  <c r="N835" i="1" s="1"/>
  <c r="P835" i="1" s="1"/>
  <c r="U835" i="1" s="1"/>
  <c r="C836" i="1"/>
  <c r="A843" i="1"/>
  <c r="D843" i="1" s="1"/>
  <c r="U841" i="1"/>
  <c r="I845" i="1"/>
  <c r="J843" i="1" l="1"/>
  <c r="E843" i="1"/>
  <c r="O843" i="1"/>
  <c r="R843" i="1" s="1"/>
  <c r="F843" i="1"/>
  <c r="B835" i="1"/>
  <c r="S843" i="1"/>
  <c r="T843" i="1"/>
  <c r="K836" i="1"/>
  <c r="L836" i="1" s="1"/>
  <c r="M836" i="1" s="1"/>
  <c r="N836" i="1" s="1"/>
  <c r="P836" i="1" s="1"/>
  <c r="B836" i="1" s="1"/>
  <c r="H837" i="1"/>
  <c r="G838" i="1"/>
  <c r="C837" i="1"/>
  <c r="I846" i="1"/>
  <c r="A844" i="1"/>
  <c r="D844" i="1" s="1"/>
  <c r="U842" i="1"/>
  <c r="E844" i="1" l="1"/>
  <c r="O844" i="1"/>
  <c r="R844" i="1" s="1"/>
  <c r="J844" i="1"/>
  <c r="F844" i="1"/>
  <c r="T844" i="1"/>
  <c r="S844" i="1"/>
  <c r="K837" i="1"/>
  <c r="L837" i="1" s="1"/>
  <c r="M837" i="1" s="1"/>
  <c r="N837" i="1" s="1"/>
  <c r="P837" i="1" s="1"/>
  <c r="B837" i="1" s="1"/>
  <c r="H838" i="1"/>
  <c r="G839" i="1"/>
  <c r="C838" i="1"/>
  <c r="U843" i="1"/>
  <c r="A845" i="1"/>
  <c r="D845" i="1" s="1"/>
  <c r="I847" i="1"/>
  <c r="J845" i="1" l="1"/>
  <c r="E845" i="1"/>
  <c r="O845" i="1"/>
  <c r="R845" i="1" s="1"/>
  <c r="F845" i="1"/>
  <c r="S845" i="1"/>
  <c r="T845" i="1"/>
  <c r="H839" i="1"/>
  <c r="G840" i="1"/>
  <c r="K838" i="1"/>
  <c r="L838" i="1" s="1"/>
  <c r="M838" i="1" s="1"/>
  <c r="N838" i="1" s="1"/>
  <c r="P838" i="1" s="1"/>
  <c r="B838" i="1" s="1"/>
  <c r="C839" i="1"/>
  <c r="U844" i="1"/>
  <c r="I848" i="1"/>
  <c r="A846" i="1"/>
  <c r="D846" i="1" s="1"/>
  <c r="J846" i="1" l="1"/>
  <c r="E846" i="1"/>
  <c r="O846" i="1"/>
  <c r="R846" i="1" s="1"/>
  <c r="F846" i="1"/>
  <c r="T846" i="1"/>
  <c r="S846" i="1"/>
  <c r="K839" i="1"/>
  <c r="L839" i="1" s="1"/>
  <c r="M839" i="1" s="1"/>
  <c r="N839" i="1" s="1"/>
  <c r="P839" i="1" s="1"/>
  <c r="B839" i="1" s="1"/>
  <c r="H840" i="1"/>
  <c r="G841" i="1"/>
  <c r="A847" i="1"/>
  <c r="D847" i="1" s="1"/>
  <c r="C840" i="1"/>
  <c r="U845" i="1"/>
  <c r="I849" i="1"/>
  <c r="E847" i="1" l="1"/>
  <c r="O847" i="1"/>
  <c r="R847" i="1" s="1"/>
  <c r="J847" i="1"/>
  <c r="F847" i="1"/>
  <c r="S847" i="1"/>
  <c r="T847" i="1"/>
  <c r="K840" i="1"/>
  <c r="L840" i="1" s="1"/>
  <c r="M840" i="1" s="1"/>
  <c r="N840" i="1" s="1"/>
  <c r="P840" i="1" s="1"/>
  <c r="B840" i="1" s="1"/>
  <c r="H841" i="1"/>
  <c r="G842" i="1"/>
  <c r="C841" i="1"/>
  <c r="U846" i="1"/>
  <c r="I850" i="1"/>
  <c r="A848" i="1"/>
  <c r="D848" i="1" s="1"/>
  <c r="J848" i="1" l="1"/>
  <c r="E848" i="1"/>
  <c r="O848" i="1"/>
  <c r="R848" i="1" s="1"/>
  <c r="F848" i="1"/>
  <c r="T848" i="1"/>
  <c r="S848" i="1"/>
  <c r="H842" i="1"/>
  <c r="G843" i="1"/>
  <c r="K841" i="1"/>
  <c r="L841" i="1" s="1"/>
  <c r="M841" i="1" s="1"/>
  <c r="N841" i="1" s="1"/>
  <c r="P841" i="1" s="1"/>
  <c r="A849" i="1"/>
  <c r="D849" i="1" s="1"/>
  <c r="I851" i="1"/>
  <c r="C842" i="1"/>
  <c r="U847" i="1"/>
  <c r="J849" i="1" l="1"/>
  <c r="E849" i="1"/>
  <c r="O849" i="1"/>
  <c r="R849" i="1" s="1"/>
  <c r="F849" i="1"/>
  <c r="B841" i="1"/>
  <c r="S849" i="1"/>
  <c r="T849" i="1"/>
  <c r="K842" i="1"/>
  <c r="L842" i="1" s="1"/>
  <c r="M842" i="1" s="1"/>
  <c r="N842" i="1" s="1"/>
  <c r="P842" i="1" s="1"/>
  <c r="B842" i="1" s="1"/>
  <c r="H843" i="1"/>
  <c r="G844" i="1"/>
  <c r="I852" i="1"/>
  <c r="U848" i="1"/>
  <c r="A850" i="1"/>
  <c r="D850" i="1" s="1"/>
  <c r="C843" i="1"/>
  <c r="E850" i="1" l="1"/>
  <c r="O850" i="1"/>
  <c r="R850" i="1" s="1"/>
  <c r="J850" i="1"/>
  <c r="F850" i="1"/>
  <c r="T850" i="1"/>
  <c r="S850" i="1"/>
  <c r="K843" i="1"/>
  <c r="L843" i="1" s="1"/>
  <c r="M843" i="1" s="1"/>
  <c r="N843" i="1" s="1"/>
  <c r="P843" i="1" s="1"/>
  <c r="B843" i="1" s="1"/>
  <c r="H844" i="1"/>
  <c r="G845" i="1"/>
  <c r="C844" i="1"/>
  <c r="U849" i="1"/>
  <c r="A851" i="1"/>
  <c r="D851" i="1" s="1"/>
  <c r="I853" i="1"/>
  <c r="J851" i="1" l="1"/>
  <c r="E851" i="1"/>
  <c r="O851" i="1"/>
  <c r="R851" i="1" s="1"/>
  <c r="F851" i="1"/>
  <c r="S851" i="1"/>
  <c r="T851" i="1"/>
  <c r="K844" i="1"/>
  <c r="L844" i="1" s="1"/>
  <c r="M844" i="1" s="1"/>
  <c r="N844" i="1" s="1"/>
  <c r="P844" i="1" s="1"/>
  <c r="B844" i="1" s="1"/>
  <c r="H845" i="1"/>
  <c r="G846" i="1"/>
  <c r="I854" i="1"/>
  <c r="U850" i="1"/>
  <c r="C845" i="1"/>
  <c r="A852" i="1"/>
  <c r="D852" i="1" s="1"/>
  <c r="E852" i="1" l="1"/>
  <c r="O852" i="1"/>
  <c r="J852" i="1"/>
  <c r="F852" i="1"/>
  <c r="T852" i="1"/>
  <c r="S852" i="1"/>
  <c r="H846" i="1"/>
  <c r="G847" i="1"/>
  <c r="K845" i="1"/>
  <c r="L845" i="1" s="1"/>
  <c r="M845" i="1" s="1"/>
  <c r="N845" i="1" s="1"/>
  <c r="P845" i="1" s="1"/>
  <c r="B845" i="1" s="1"/>
  <c r="C846" i="1"/>
  <c r="A853" i="1"/>
  <c r="D853" i="1" s="1"/>
  <c r="U851" i="1"/>
  <c r="I855" i="1"/>
  <c r="E853" i="1" l="1"/>
  <c r="O853" i="1"/>
  <c r="R853" i="1" s="1"/>
  <c r="J853" i="1"/>
  <c r="R852" i="1"/>
  <c r="F853" i="1"/>
  <c r="S853" i="1"/>
  <c r="T853" i="1"/>
  <c r="K846" i="1"/>
  <c r="L846" i="1" s="1"/>
  <c r="M846" i="1" s="1"/>
  <c r="N846" i="1" s="1"/>
  <c r="P846" i="1" s="1"/>
  <c r="B846" i="1" s="1"/>
  <c r="H847" i="1"/>
  <c r="G848" i="1"/>
  <c r="A854" i="1"/>
  <c r="D854" i="1" s="1"/>
  <c r="I856" i="1"/>
  <c r="C847" i="1"/>
  <c r="J854" i="1" l="1"/>
  <c r="E854" i="1"/>
  <c r="O854" i="1"/>
  <c r="R854" i="1" s="1"/>
  <c r="F854" i="1"/>
  <c r="T854" i="1"/>
  <c r="S854" i="1"/>
  <c r="H848" i="1"/>
  <c r="G849" i="1"/>
  <c r="K847" i="1"/>
  <c r="L847" i="1" s="1"/>
  <c r="M847" i="1" s="1"/>
  <c r="N847" i="1" s="1"/>
  <c r="P847" i="1" s="1"/>
  <c r="B847" i="1" s="1"/>
  <c r="A855" i="1"/>
  <c r="D855" i="1" s="1"/>
  <c r="I857" i="1"/>
  <c r="C848" i="1"/>
  <c r="E855" i="1" l="1"/>
  <c r="O855" i="1"/>
  <c r="R855" i="1" s="1"/>
  <c r="J855" i="1"/>
  <c r="F855" i="1"/>
  <c r="S855" i="1"/>
  <c r="T855" i="1"/>
  <c r="K848" i="1"/>
  <c r="L848" i="1" s="1"/>
  <c r="M848" i="1" s="1"/>
  <c r="N848" i="1" s="1"/>
  <c r="P848" i="1" s="1"/>
  <c r="H849" i="1"/>
  <c r="G850" i="1"/>
  <c r="C849" i="1"/>
  <c r="A856" i="1"/>
  <c r="D856" i="1" s="1"/>
  <c r="U854" i="1"/>
  <c r="I858" i="1"/>
  <c r="J856" i="1" l="1"/>
  <c r="E856" i="1"/>
  <c r="O856" i="1"/>
  <c r="R856" i="1" s="1"/>
  <c r="F856" i="1"/>
  <c r="B848" i="1"/>
  <c r="T856" i="1"/>
  <c r="S856" i="1"/>
  <c r="K849" i="1"/>
  <c r="L849" i="1" s="1"/>
  <c r="M849" i="1" s="1"/>
  <c r="N849" i="1" s="1"/>
  <c r="P849" i="1" s="1"/>
  <c r="B849" i="1" s="1"/>
  <c r="H850" i="1"/>
  <c r="G851" i="1"/>
  <c r="C850" i="1"/>
  <c r="I859" i="1"/>
  <c r="A857" i="1"/>
  <c r="D857" i="1" s="1"/>
  <c r="E857" i="1" l="1"/>
  <c r="O857" i="1"/>
  <c r="R857" i="1" s="1"/>
  <c r="J857" i="1"/>
  <c r="F857" i="1"/>
  <c r="S857" i="1"/>
  <c r="T857" i="1"/>
  <c r="H851" i="1"/>
  <c r="G852" i="1"/>
  <c r="K850" i="1"/>
  <c r="L850" i="1" s="1"/>
  <c r="M850" i="1" s="1"/>
  <c r="N850" i="1" s="1"/>
  <c r="P850" i="1" s="1"/>
  <c r="B850" i="1" s="1"/>
  <c r="C851" i="1"/>
  <c r="U856" i="1"/>
  <c r="A858" i="1"/>
  <c r="D858" i="1" s="1"/>
  <c r="I860" i="1"/>
  <c r="J858" i="1" l="1"/>
  <c r="E858" i="1"/>
  <c r="O858" i="1"/>
  <c r="R858" i="1" s="1"/>
  <c r="F858" i="1"/>
  <c r="T858" i="1"/>
  <c r="S858" i="1"/>
  <c r="H852" i="1"/>
  <c r="G853" i="1"/>
  <c r="K851" i="1"/>
  <c r="L851" i="1" s="1"/>
  <c r="M851" i="1" s="1"/>
  <c r="N851" i="1" s="1"/>
  <c r="P851" i="1" s="1"/>
  <c r="B851" i="1" s="1"/>
  <c r="C852" i="1"/>
  <c r="I861" i="1"/>
  <c r="A859" i="1"/>
  <c r="D859" i="1" s="1"/>
  <c r="J859" i="1" l="1"/>
  <c r="E859" i="1"/>
  <c r="O859" i="1"/>
  <c r="R859" i="1" s="1"/>
  <c r="F859" i="1"/>
  <c r="S859" i="1"/>
  <c r="T859" i="1"/>
  <c r="H853" i="1"/>
  <c r="G854" i="1"/>
  <c r="K852" i="1"/>
  <c r="L852" i="1" s="1"/>
  <c r="M852" i="1" s="1"/>
  <c r="N852" i="1" s="1"/>
  <c r="P852" i="1" s="1"/>
  <c r="U858" i="1"/>
  <c r="C853" i="1"/>
  <c r="A860" i="1"/>
  <c r="D860" i="1" s="1"/>
  <c r="I862" i="1"/>
  <c r="E860" i="1" l="1"/>
  <c r="O860" i="1"/>
  <c r="R860" i="1" s="1"/>
  <c r="J860" i="1"/>
  <c r="F860" i="1"/>
  <c r="U852" i="1"/>
  <c r="B852" i="1"/>
  <c r="T860" i="1"/>
  <c r="S860" i="1"/>
  <c r="K853" i="1"/>
  <c r="L853" i="1" s="1"/>
  <c r="M853" i="1" s="1"/>
  <c r="N853" i="1" s="1"/>
  <c r="P853" i="1" s="1"/>
  <c r="U853" i="1" s="1"/>
  <c r="H854" i="1"/>
  <c r="G855" i="1"/>
  <c r="I863" i="1"/>
  <c r="A861" i="1"/>
  <c r="D861" i="1" s="1"/>
  <c r="U859" i="1"/>
  <c r="C854" i="1"/>
  <c r="J861" i="1" l="1"/>
  <c r="E861" i="1"/>
  <c r="O861" i="1"/>
  <c r="R861" i="1" s="1"/>
  <c r="F861" i="1"/>
  <c r="B853" i="1"/>
  <c r="S861" i="1"/>
  <c r="T861" i="1"/>
  <c r="K854" i="1"/>
  <c r="L854" i="1" s="1"/>
  <c r="M854" i="1" s="1"/>
  <c r="N854" i="1" s="1"/>
  <c r="P854" i="1" s="1"/>
  <c r="B854" i="1" s="1"/>
  <c r="H855" i="1"/>
  <c r="G856" i="1"/>
  <c r="U860" i="1"/>
  <c r="C855" i="1"/>
  <c r="A862" i="1"/>
  <c r="D862" i="1" s="1"/>
  <c r="E862" i="1" l="1"/>
  <c r="O862" i="1"/>
  <c r="R862" i="1" s="1"/>
  <c r="J862" i="1"/>
  <c r="F862" i="1"/>
  <c r="T862" i="1"/>
  <c r="S862" i="1"/>
  <c r="H856" i="1"/>
  <c r="G857" i="1"/>
  <c r="K855" i="1"/>
  <c r="L855" i="1" s="1"/>
  <c r="M855" i="1" s="1"/>
  <c r="N855" i="1" s="1"/>
  <c r="P855" i="1" s="1"/>
  <c r="U855" i="1" s="1"/>
  <c r="I865" i="1"/>
  <c r="A863" i="1"/>
  <c r="D863" i="1" s="1"/>
  <c r="U861" i="1"/>
  <c r="C856" i="1"/>
  <c r="E863" i="1" l="1"/>
  <c r="O863" i="1"/>
  <c r="J863" i="1"/>
  <c r="F863" i="1"/>
  <c r="B855" i="1"/>
  <c r="S863" i="1"/>
  <c r="T863" i="1"/>
  <c r="K856" i="1"/>
  <c r="L856" i="1" s="1"/>
  <c r="M856" i="1" s="1"/>
  <c r="N856" i="1" s="1"/>
  <c r="P856" i="1" s="1"/>
  <c r="B856" i="1" s="1"/>
  <c r="H857" i="1"/>
  <c r="G858" i="1"/>
  <c r="C857" i="1"/>
  <c r="A864" i="1"/>
  <c r="D864" i="1" s="1"/>
  <c r="U862" i="1"/>
  <c r="I866" i="1"/>
  <c r="E864" i="1" l="1"/>
  <c r="O864" i="1"/>
  <c r="R864" i="1" s="1"/>
  <c r="J864" i="1"/>
  <c r="R863" i="1"/>
  <c r="F864" i="1"/>
  <c r="T864" i="1"/>
  <c r="K857" i="1"/>
  <c r="L857" i="1" s="1"/>
  <c r="M857" i="1" s="1"/>
  <c r="N857" i="1" s="1"/>
  <c r="P857" i="1" s="1"/>
  <c r="H858" i="1"/>
  <c r="G859" i="1"/>
  <c r="A865" i="1"/>
  <c r="D865" i="1" s="1"/>
  <c r="C858" i="1"/>
  <c r="I867" i="1"/>
  <c r="J865" i="1" l="1"/>
  <c r="E865" i="1"/>
  <c r="O865" i="1"/>
  <c r="R865" i="1" s="1"/>
  <c r="F865" i="1"/>
  <c r="U857" i="1"/>
  <c r="B857" i="1"/>
  <c r="S865" i="1"/>
  <c r="T865" i="1"/>
  <c r="H859" i="1"/>
  <c r="G860" i="1"/>
  <c r="K858" i="1"/>
  <c r="L858" i="1" s="1"/>
  <c r="M858" i="1" s="1"/>
  <c r="N858" i="1" s="1"/>
  <c r="P858" i="1" s="1"/>
  <c r="B858" i="1" s="1"/>
  <c r="U864" i="1"/>
  <c r="C859" i="1"/>
  <c r="I868" i="1"/>
  <c r="A866" i="1"/>
  <c r="D866" i="1" s="1"/>
  <c r="J866" i="1" l="1"/>
  <c r="E866" i="1"/>
  <c r="O866" i="1"/>
  <c r="R866" i="1" s="1"/>
  <c r="F866" i="1"/>
  <c r="T866" i="1"/>
  <c r="S866" i="1"/>
  <c r="K859" i="1"/>
  <c r="L859" i="1" s="1"/>
  <c r="M859" i="1" s="1"/>
  <c r="N859" i="1" s="1"/>
  <c r="P859" i="1" s="1"/>
  <c r="B859" i="1" s="1"/>
  <c r="H860" i="1"/>
  <c r="G861" i="1"/>
  <c r="A867" i="1"/>
  <c r="D867" i="1" s="1"/>
  <c r="C860" i="1"/>
  <c r="U865" i="1"/>
  <c r="I869" i="1"/>
  <c r="J867" i="1" l="1"/>
  <c r="E867" i="1"/>
  <c r="O867" i="1"/>
  <c r="R867" i="1" s="1"/>
  <c r="F867" i="1"/>
  <c r="S867" i="1"/>
  <c r="T867" i="1"/>
  <c r="K860" i="1"/>
  <c r="L860" i="1" s="1"/>
  <c r="M860" i="1" s="1"/>
  <c r="N860" i="1" s="1"/>
  <c r="P860" i="1" s="1"/>
  <c r="B860" i="1" s="1"/>
  <c r="H861" i="1"/>
  <c r="G862" i="1"/>
  <c r="C861" i="1"/>
  <c r="I870" i="1"/>
  <c r="A868" i="1"/>
  <c r="D868" i="1" s="1"/>
  <c r="E868" i="1" l="1"/>
  <c r="O868" i="1"/>
  <c r="R868" i="1" s="1"/>
  <c r="J868" i="1"/>
  <c r="F868" i="1"/>
  <c r="S868" i="1"/>
  <c r="T868" i="1"/>
  <c r="K861" i="1"/>
  <c r="L861" i="1" s="1"/>
  <c r="M861" i="1" s="1"/>
  <c r="N861" i="1" s="1"/>
  <c r="P861" i="1" s="1"/>
  <c r="B861" i="1" s="1"/>
  <c r="H862" i="1"/>
  <c r="G863" i="1"/>
  <c r="A869" i="1"/>
  <c r="D869" i="1" s="1"/>
  <c r="C862" i="1"/>
  <c r="I871" i="1"/>
  <c r="U867" i="1"/>
  <c r="J869" i="1" l="1"/>
  <c r="E869" i="1"/>
  <c r="O869" i="1"/>
  <c r="R869" i="1" s="1"/>
  <c r="F869" i="1"/>
  <c r="S869" i="1"/>
  <c r="T869" i="1"/>
  <c r="H863" i="1"/>
  <c r="G864" i="1"/>
  <c r="K862" i="1"/>
  <c r="L862" i="1" s="1"/>
  <c r="M862" i="1" s="1"/>
  <c r="N862" i="1" s="1"/>
  <c r="P862" i="1" s="1"/>
  <c r="I872" i="1"/>
  <c r="U868" i="1"/>
  <c r="C863" i="1"/>
  <c r="A870" i="1"/>
  <c r="D870" i="1" s="1"/>
  <c r="J870" i="1" l="1"/>
  <c r="E870" i="1"/>
  <c r="O870" i="1"/>
  <c r="R870" i="1" s="1"/>
  <c r="F870" i="1"/>
  <c r="B862" i="1"/>
  <c r="T870" i="1"/>
  <c r="S870" i="1"/>
  <c r="H864" i="1"/>
  <c r="G865" i="1"/>
  <c r="K863" i="1"/>
  <c r="L863" i="1" s="1"/>
  <c r="M863" i="1" s="1"/>
  <c r="N863" i="1" s="1"/>
  <c r="P863" i="1" s="1"/>
  <c r="C864" i="1" s="1"/>
  <c r="U869" i="1"/>
  <c r="A871" i="1"/>
  <c r="D871" i="1" s="1"/>
  <c r="I873" i="1"/>
  <c r="J871" i="1" l="1"/>
  <c r="E871" i="1"/>
  <c r="O871" i="1"/>
  <c r="R871" i="1" s="1"/>
  <c r="F871" i="1"/>
  <c r="B863" i="1"/>
  <c r="S871" i="1"/>
  <c r="T871" i="1"/>
  <c r="H865" i="1"/>
  <c r="G866" i="1"/>
  <c r="K864" i="1"/>
  <c r="L864" i="1" s="1"/>
  <c r="M864" i="1" s="1"/>
  <c r="N864" i="1" s="1"/>
  <c r="I874" i="1"/>
  <c r="A872" i="1"/>
  <c r="D872" i="1" s="1"/>
  <c r="U870" i="1"/>
  <c r="E872" i="1" l="1"/>
  <c r="O872" i="1"/>
  <c r="R872" i="1" s="1"/>
  <c r="J872" i="1"/>
  <c r="F872" i="1"/>
  <c r="T872" i="1"/>
  <c r="S872" i="1"/>
  <c r="K865" i="1"/>
  <c r="L865" i="1" s="1"/>
  <c r="M865" i="1" s="1"/>
  <c r="N865" i="1" s="1"/>
  <c r="H866" i="1"/>
  <c r="G867" i="1"/>
  <c r="A873" i="1"/>
  <c r="D873" i="1" s="1"/>
  <c r="U871" i="1"/>
  <c r="I875" i="1"/>
  <c r="J873" i="1" l="1"/>
  <c r="E873" i="1"/>
  <c r="O873" i="1"/>
  <c r="R873" i="1" s="1"/>
  <c r="F873" i="1"/>
  <c r="S873" i="1"/>
  <c r="T873" i="1"/>
  <c r="K866" i="1"/>
  <c r="L866" i="1" s="1"/>
  <c r="M866" i="1" s="1"/>
  <c r="N866" i="1" s="1"/>
  <c r="H867" i="1"/>
  <c r="G868" i="1"/>
  <c r="I876" i="1"/>
  <c r="A874" i="1"/>
  <c r="D874" i="1" s="1"/>
  <c r="U872" i="1"/>
  <c r="E874" i="1" l="1"/>
  <c r="O874" i="1"/>
  <c r="R874" i="1" s="1"/>
  <c r="J874" i="1"/>
  <c r="F874" i="1"/>
  <c r="T874" i="1"/>
  <c r="S874" i="1"/>
  <c r="H868" i="1"/>
  <c r="G869" i="1"/>
  <c r="K867" i="1"/>
  <c r="L867" i="1" s="1"/>
  <c r="M867" i="1" s="1"/>
  <c r="N867" i="1" s="1"/>
  <c r="A875" i="1"/>
  <c r="D875" i="1" s="1"/>
  <c r="U873" i="1"/>
  <c r="I877" i="1"/>
  <c r="J875" i="1" l="1"/>
  <c r="E875" i="1"/>
  <c r="O875" i="1"/>
  <c r="R875" i="1" s="1"/>
  <c r="F875" i="1"/>
  <c r="S875" i="1"/>
  <c r="T875" i="1"/>
  <c r="H869" i="1"/>
  <c r="G870" i="1"/>
  <c r="K868" i="1"/>
  <c r="L868" i="1" s="1"/>
  <c r="M868" i="1" s="1"/>
  <c r="N868" i="1" s="1"/>
  <c r="I878" i="1"/>
  <c r="U874" i="1"/>
  <c r="A876" i="1"/>
  <c r="D876" i="1" s="1"/>
  <c r="E876" i="1" l="1"/>
  <c r="O876" i="1"/>
  <c r="R876" i="1" s="1"/>
  <c r="J876" i="1"/>
  <c r="F876" i="1"/>
  <c r="T876" i="1"/>
  <c r="S876" i="1"/>
  <c r="H870" i="1"/>
  <c r="G871" i="1"/>
  <c r="K869" i="1"/>
  <c r="L869" i="1" s="1"/>
  <c r="M869" i="1" s="1"/>
  <c r="N869" i="1" s="1"/>
  <c r="U875" i="1"/>
  <c r="A877" i="1"/>
  <c r="D877" i="1" s="1"/>
  <c r="I879" i="1"/>
  <c r="E877" i="1" l="1"/>
  <c r="O877" i="1"/>
  <c r="R877" i="1" s="1"/>
  <c r="J877" i="1"/>
  <c r="F877" i="1"/>
  <c r="S877" i="1"/>
  <c r="T877" i="1"/>
  <c r="H871" i="1"/>
  <c r="G872" i="1"/>
  <c r="K870" i="1"/>
  <c r="L870" i="1" s="1"/>
  <c r="M870" i="1" s="1"/>
  <c r="N870" i="1" s="1"/>
  <c r="A878" i="1"/>
  <c r="D878" i="1" s="1"/>
  <c r="I880" i="1"/>
  <c r="U876" i="1"/>
  <c r="J878" i="1" l="1"/>
  <c r="E878" i="1"/>
  <c r="O878" i="1"/>
  <c r="R878" i="1" s="1"/>
  <c r="F878" i="1"/>
  <c r="T878" i="1"/>
  <c r="S878" i="1"/>
  <c r="H872" i="1"/>
  <c r="G873" i="1"/>
  <c r="K871" i="1"/>
  <c r="L871" i="1" s="1"/>
  <c r="M871" i="1" s="1"/>
  <c r="N871" i="1" s="1"/>
  <c r="A879" i="1"/>
  <c r="D879" i="1" s="1"/>
  <c r="I881" i="1"/>
  <c r="U877" i="1"/>
  <c r="E879" i="1" l="1"/>
  <c r="O879" i="1"/>
  <c r="R879" i="1" s="1"/>
  <c r="J879" i="1"/>
  <c r="F879" i="1"/>
  <c r="S879" i="1"/>
  <c r="T879" i="1"/>
  <c r="K872" i="1"/>
  <c r="L872" i="1" s="1"/>
  <c r="M872" i="1" s="1"/>
  <c r="N872" i="1" s="1"/>
  <c r="H873" i="1"/>
  <c r="G874" i="1"/>
  <c r="I882" i="1"/>
  <c r="A880" i="1"/>
  <c r="D880" i="1" s="1"/>
  <c r="U878" i="1"/>
  <c r="E880" i="1" l="1"/>
  <c r="O880" i="1"/>
  <c r="R880" i="1" s="1"/>
  <c r="J880" i="1"/>
  <c r="F880" i="1"/>
  <c r="T880" i="1"/>
  <c r="S880" i="1"/>
  <c r="K873" i="1"/>
  <c r="L873" i="1" s="1"/>
  <c r="M873" i="1" s="1"/>
  <c r="N873" i="1" s="1"/>
  <c r="H874" i="1"/>
  <c r="G875" i="1"/>
  <c r="A881" i="1"/>
  <c r="D881" i="1" s="1"/>
  <c r="U879" i="1"/>
  <c r="I883" i="1"/>
  <c r="J881" i="1" l="1"/>
  <c r="E881" i="1"/>
  <c r="O881" i="1"/>
  <c r="R881" i="1" s="1"/>
  <c r="F881" i="1"/>
  <c r="S881" i="1"/>
  <c r="T881" i="1"/>
  <c r="H875" i="1"/>
  <c r="G876" i="1"/>
  <c r="K874" i="1"/>
  <c r="L874" i="1" s="1"/>
  <c r="M874" i="1" s="1"/>
  <c r="N874" i="1" s="1"/>
  <c r="I884" i="1"/>
  <c r="A882" i="1"/>
  <c r="D882" i="1" s="1"/>
  <c r="E882" i="1" l="1"/>
  <c r="O882" i="1"/>
  <c r="R882" i="1" s="1"/>
  <c r="J882" i="1"/>
  <c r="F882" i="1"/>
  <c r="T882" i="1"/>
  <c r="S882" i="1"/>
  <c r="K875" i="1"/>
  <c r="L875" i="1" s="1"/>
  <c r="M875" i="1" s="1"/>
  <c r="N875" i="1" s="1"/>
  <c r="H876" i="1"/>
  <c r="G877" i="1"/>
  <c r="A883" i="1"/>
  <c r="D883" i="1" s="1"/>
  <c r="I885" i="1"/>
  <c r="J883" i="1" l="1"/>
  <c r="E883" i="1"/>
  <c r="O883" i="1"/>
  <c r="R883" i="1" s="1"/>
  <c r="F883" i="1"/>
  <c r="S883" i="1"/>
  <c r="T883" i="1"/>
  <c r="K876" i="1"/>
  <c r="L876" i="1" s="1"/>
  <c r="M876" i="1" s="1"/>
  <c r="N876" i="1" s="1"/>
  <c r="H877" i="1"/>
  <c r="G878" i="1"/>
  <c r="U882" i="1"/>
  <c r="A884" i="1"/>
  <c r="D884" i="1" s="1"/>
  <c r="I886" i="1"/>
  <c r="E884" i="1" l="1"/>
  <c r="O884" i="1"/>
  <c r="R884" i="1" s="1"/>
  <c r="J884" i="1"/>
  <c r="F884" i="1"/>
  <c r="T884" i="1"/>
  <c r="S884" i="1"/>
  <c r="K877" i="1"/>
  <c r="L877" i="1" s="1"/>
  <c r="M877" i="1" s="1"/>
  <c r="N877" i="1" s="1"/>
  <c r="H878" i="1"/>
  <c r="G879" i="1"/>
  <c r="I887" i="1"/>
  <c r="A885" i="1"/>
  <c r="D885" i="1" s="1"/>
  <c r="E885" i="1" l="1"/>
  <c r="O885" i="1"/>
  <c r="R885" i="1" s="1"/>
  <c r="J885" i="1"/>
  <c r="F885" i="1"/>
  <c r="S885" i="1"/>
  <c r="T885" i="1"/>
  <c r="K878" i="1"/>
  <c r="L878" i="1" s="1"/>
  <c r="M878" i="1" s="1"/>
  <c r="N878" i="1" s="1"/>
  <c r="H879" i="1"/>
  <c r="G880" i="1"/>
  <c r="A886" i="1"/>
  <c r="D886" i="1" s="1"/>
  <c r="I888" i="1"/>
  <c r="U884" i="1"/>
  <c r="J886" i="1" l="1"/>
  <c r="E886" i="1"/>
  <c r="O886" i="1"/>
  <c r="R886" i="1" s="1"/>
  <c r="F886" i="1"/>
  <c r="T886" i="1"/>
  <c r="S886" i="1"/>
  <c r="H880" i="1"/>
  <c r="G881" i="1"/>
  <c r="K879" i="1"/>
  <c r="L879" i="1" s="1"/>
  <c r="M879" i="1" s="1"/>
  <c r="N879" i="1" s="1"/>
  <c r="U885" i="1"/>
  <c r="I889" i="1"/>
  <c r="A887" i="1"/>
  <c r="D887" i="1" s="1"/>
  <c r="E887" i="1" l="1"/>
  <c r="O887" i="1"/>
  <c r="R887" i="1" s="1"/>
  <c r="J887" i="1"/>
  <c r="F887" i="1"/>
  <c r="S887" i="1"/>
  <c r="T887" i="1"/>
  <c r="K880" i="1"/>
  <c r="L880" i="1" s="1"/>
  <c r="M880" i="1" s="1"/>
  <c r="N880" i="1" s="1"/>
  <c r="H881" i="1"/>
  <c r="G882" i="1"/>
  <c r="A888" i="1"/>
  <c r="D888" i="1" s="1"/>
  <c r="I890" i="1"/>
  <c r="U886" i="1"/>
  <c r="E888" i="1" l="1"/>
  <c r="O888" i="1"/>
  <c r="R888" i="1" s="1"/>
  <c r="J888" i="1"/>
  <c r="F888" i="1"/>
  <c r="T888" i="1"/>
  <c r="S888" i="1"/>
  <c r="H882" i="1"/>
  <c r="G883" i="1"/>
  <c r="K881" i="1"/>
  <c r="L881" i="1" s="1"/>
  <c r="M881" i="1" s="1"/>
  <c r="N881" i="1" s="1"/>
  <c r="U887" i="1"/>
  <c r="A889" i="1"/>
  <c r="D889" i="1" s="1"/>
  <c r="I891" i="1"/>
  <c r="J889" i="1" l="1"/>
  <c r="E889" i="1"/>
  <c r="O889" i="1"/>
  <c r="R889" i="1" s="1"/>
  <c r="F889" i="1"/>
  <c r="S889" i="1"/>
  <c r="T889" i="1"/>
  <c r="H883" i="1"/>
  <c r="G884" i="1"/>
  <c r="K882" i="1"/>
  <c r="L882" i="1" s="1"/>
  <c r="M882" i="1" s="1"/>
  <c r="N882" i="1" s="1"/>
  <c r="I892" i="1"/>
  <c r="A890" i="1"/>
  <c r="D890" i="1" s="1"/>
  <c r="U888" i="1"/>
  <c r="J890" i="1" l="1"/>
  <c r="E890" i="1"/>
  <c r="O890" i="1"/>
  <c r="R890" i="1" s="1"/>
  <c r="F890" i="1"/>
  <c r="T890" i="1"/>
  <c r="S890" i="1"/>
  <c r="K883" i="1"/>
  <c r="L883" i="1" s="1"/>
  <c r="M883" i="1" s="1"/>
  <c r="N883" i="1" s="1"/>
  <c r="H884" i="1"/>
  <c r="G885" i="1"/>
  <c r="U889" i="1"/>
  <c r="A891" i="1"/>
  <c r="D891" i="1" s="1"/>
  <c r="I893" i="1"/>
  <c r="E891" i="1" l="1"/>
  <c r="O891" i="1"/>
  <c r="R891" i="1" s="1"/>
  <c r="J891" i="1"/>
  <c r="F891" i="1"/>
  <c r="S891" i="1"/>
  <c r="T891" i="1"/>
  <c r="K884" i="1"/>
  <c r="L884" i="1" s="1"/>
  <c r="M884" i="1" s="1"/>
  <c r="N884" i="1" s="1"/>
  <c r="H885" i="1"/>
  <c r="G886" i="1"/>
  <c r="U890" i="1"/>
  <c r="A892" i="1"/>
  <c r="D892" i="1" s="1"/>
  <c r="I894" i="1"/>
  <c r="J892" i="1" l="1"/>
  <c r="E892" i="1"/>
  <c r="O892" i="1"/>
  <c r="R892" i="1" s="1"/>
  <c r="F892" i="1"/>
  <c r="T892" i="1"/>
  <c r="S892" i="1"/>
  <c r="H886" i="1"/>
  <c r="G887" i="1"/>
  <c r="K885" i="1"/>
  <c r="L885" i="1" s="1"/>
  <c r="M885" i="1" s="1"/>
  <c r="N885" i="1" s="1"/>
  <c r="A893" i="1"/>
  <c r="D893" i="1" s="1"/>
  <c r="I895" i="1"/>
  <c r="U891" i="1"/>
  <c r="E893" i="1" l="1"/>
  <c r="O893" i="1"/>
  <c r="R893" i="1" s="1"/>
  <c r="J893" i="1"/>
  <c r="F893" i="1"/>
  <c r="S893" i="1"/>
  <c r="T893" i="1"/>
  <c r="K886" i="1"/>
  <c r="L886" i="1" s="1"/>
  <c r="M886" i="1" s="1"/>
  <c r="N886" i="1" s="1"/>
  <c r="H887" i="1"/>
  <c r="G888" i="1"/>
  <c r="I896" i="1"/>
  <c r="A894" i="1"/>
  <c r="D894" i="1" s="1"/>
  <c r="U892" i="1"/>
  <c r="J894" i="1" l="1"/>
  <c r="E894" i="1"/>
  <c r="O894" i="1"/>
  <c r="R894" i="1" s="1"/>
  <c r="F894" i="1"/>
  <c r="T894" i="1"/>
  <c r="S894" i="1"/>
  <c r="K887" i="1"/>
  <c r="L887" i="1" s="1"/>
  <c r="M887" i="1" s="1"/>
  <c r="N887" i="1" s="1"/>
  <c r="H888" i="1"/>
  <c r="G889" i="1"/>
  <c r="I897" i="1"/>
  <c r="A895" i="1"/>
  <c r="D895" i="1" s="1"/>
  <c r="U893" i="1"/>
  <c r="E895" i="1" l="1"/>
  <c r="O895" i="1"/>
  <c r="R895" i="1" s="1"/>
  <c r="J895" i="1"/>
  <c r="F895" i="1"/>
  <c r="T895" i="1"/>
  <c r="S895" i="1"/>
  <c r="H889" i="1"/>
  <c r="G890" i="1"/>
  <c r="K888" i="1"/>
  <c r="L888" i="1" s="1"/>
  <c r="M888" i="1" s="1"/>
  <c r="N888" i="1" s="1"/>
  <c r="A896" i="1"/>
  <c r="D896" i="1" s="1"/>
  <c r="I898" i="1"/>
  <c r="J896" i="1" l="1"/>
  <c r="E896" i="1"/>
  <c r="O896" i="1"/>
  <c r="R896" i="1" s="1"/>
  <c r="F896" i="1"/>
  <c r="S896" i="1"/>
  <c r="T896" i="1"/>
  <c r="H890" i="1"/>
  <c r="G891" i="1"/>
  <c r="K889" i="1"/>
  <c r="L889" i="1" s="1"/>
  <c r="M889" i="1" s="1"/>
  <c r="N889" i="1" s="1"/>
  <c r="I899" i="1"/>
  <c r="U895" i="1"/>
  <c r="A897" i="1"/>
  <c r="D897" i="1" s="1"/>
  <c r="E897" i="1" l="1"/>
  <c r="O897" i="1"/>
  <c r="R897" i="1" s="1"/>
  <c r="J897" i="1"/>
  <c r="F897" i="1"/>
  <c r="T897" i="1"/>
  <c r="S897" i="1"/>
  <c r="H891" i="1"/>
  <c r="G892" i="1"/>
  <c r="K890" i="1"/>
  <c r="L890" i="1" s="1"/>
  <c r="M890" i="1" s="1"/>
  <c r="N890" i="1" s="1"/>
  <c r="A898" i="1"/>
  <c r="D898" i="1" s="1"/>
  <c r="I900" i="1"/>
  <c r="U896" i="1"/>
  <c r="J898" i="1" l="1"/>
  <c r="E898" i="1"/>
  <c r="O898" i="1"/>
  <c r="R898" i="1" s="1"/>
  <c r="F898" i="1"/>
  <c r="S898" i="1"/>
  <c r="T898" i="1"/>
  <c r="H892" i="1"/>
  <c r="G893" i="1"/>
  <c r="K891" i="1"/>
  <c r="L891" i="1" s="1"/>
  <c r="M891" i="1" s="1"/>
  <c r="N891" i="1" s="1"/>
  <c r="U897" i="1"/>
  <c r="I901" i="1"/>
  <c r="A899" i="1"/>
  <c r="D899" i="1" s="1"/>
  <c r="E899" i="1" l="1"/>
  <c r="O899" i="1"/>
  <c r="R899" i="1" s="1"/>
  <c r="J899" i="1"/>
  <c r="F899" i="1"/>
  <c r="T899" i="1"/>
  <c r="S899" i="1"/>
  <c r="H893" i="1"/>
  <c r="G894" i="1"/>
  <c r="K892" i="1"/>
  <c r="L892" i="1" s="1"/>
  <c r="M892" i="1" s="1"/>
  <c r="N892" i="1" s="1"/>
  <c r="U898" i="1"/>
  <c r="A900" i="1"/>
  <c r="D900" i="1" s="1"/>
  <c r="I902" i="1"/>
  <c r="J900" i="1" l="1"/>
  <c r="E900" i="1"/>
  <c r="O900" i="1"/>
  <c r="R900" i="1" s="1"/>
  <c r="F900" i="1"/>
  <c r="S900" i="1"/>
  <c r="T900" i="1"/>
  <c r="K893" i="1"/>
  <c r="L893" i="1" s="1"/>
  <c r="M893" i="1" s="1"/>
  <c r="N893" i="1" s="1"/>
  <c r="H894" i="1"/>
  <c r="G895" i="1"/>
  <c r="I903" i="1"/>
  <c r="A901" i="1"/>
  <c r="D901" i="1" s="1"/>
  <c r="U899" i="1"/>
  <c r="J901" i="1" l="1"/>
  <c r="E901" i="1"/>
  <c r="O901" i="1"/>
  <c r="R901" i="1" s="1"/>
  <c r="F901" i="1"/>
  <c r="T901" i="1"/>
  <c r="S901" i="1"/>
  <c r="K894" i="1"/>
  <c r="L894" i="1" s="1"/>
  <c r="M894" i="1" s="1"/>
  <c r="N894" i="1" s="1"/>
  <c r="H895" i="1"/>
  <c r="G896" i="1"/>
  <c r="I904" i="1"/>
  <c r="A902" i="1"/>
  <c r="D902" i="1" s="1"/>
  <c r="U900" i="1"/>
  <c r="E902" i="1" l="1"/>
  <c r="O902" i="1"/>
  <c r="R902" i="1" s="1"/>
  <c r="J902" i="1"/>
  <c r="F902" i="1"/>
  <c r="S902" i="1"/>
  <c r="T902" i="1"/>
  <c r="K895" i="1"/>
  <c r="L895" i="1" s="1"/>
  <c r="M895" i="1" s="1"/>
  <c r="N895" i="1" s="1"/>
  <c r="H896" i="1"/>
  <c r="G897" i="1"/>
  <c r="I905" i="1"/>
  <c r="U901" i="1"/>
  <c r="A903" i="1"/>
  <c r="D903" i="1" s="1"/>
  <c r="J903" i="1" l="1"/>
  <c r="E903" i="1"/>
  <c r="O903" i="1"/>
  <c r="R903" i="1" s="1"/>
  <c r="F903" i="1"/>
  <c r="T903" i="1"/>
  <c r="S903" i="1"/>
  <c r="K896" i="1"/>
  <c r="L896" i="1" s="1"/>
  <c r="M896" i="1" s="1"/>
  <c r="N896" i="1" s="1"/>
  <c r="H897" i="1"/>
  <c r="G898" i="1"/>
  <c r="A904" i="1"/>
  <c r="D904" i="1" s="1"/>
  <c r="U902" i="1"/>
  <c r="I906" i="1"/>
  <c r="J904" i="1" l="1"/>
  <c r="E904" i="1"/>
  <c r="O904" i="1"/>
  <c r="R904" i="1" s="1"/>
  <c r="F904" i="1"/>
  <c r="S904" i="1"/>
  <c r="T904" i="1"/>
  <c r="H898" i="1"/>
  <c r="G899" i="1"/>
  <c r="K897" i="1"/>
  <c r="L897" i="1" s="1"/>
  <c r="M897" i="1" s="1"/>
  <c r="N897" i="1" s="1"/>
  <c r="U903" i="1"/>
  <c r="I907" i="1"/>
  <c r="A905" i="1"/>
  <c r="D905" i="1" s="1"/>
  <c r="E905" i="1" l="1"/>
  <c r="O905" i="1"/>
  <c r="R905" i="1" s="1"/>
  <c r="J905" i="1"/>
  <c r="F905" i="1"/>
  <c r="T905" i="1"/>
  <c r="S905" i="1"/>
  <c r="K898" i="1"/>
  <c r="L898" i="1" s="1"/>
  <c r="M898" i="1" s="1"/>
  <c r="N898" i="1" s="1"/>
  <c r="H899" i="1"/>
  <c r="G900" i="1"/>
  <c r="A906" i="1"/>
  <c r="D906" i="1" s="1"/>
  <c r="I908" i="1"/>
  <c r="U904" i="1"/>
  <c r="J906" i="1" l="1"/>
  <c r="E906" i="1"/>
  <c r="O906" i="1"/>
  <c r="R906" i="1" s="1"/>
  <c r="F906" i="1"/>
  <c r="S906" i="1"/>
  <c r="T906" i="1"/>
  <c r="H900" i="1"/>
  <c r="G901" i="1"/>
  <c r="K899" i="1"/>
  <c r="L899" i="1" s="1"/>
  <c r="M899" i="1" s="1"/>
  <c r="N899" i="1" s="1"/>
  <c r="A907" i="1"/>
  <c r="D907" i="1" s="1"/>
  <c r="I909" i="1"/>
  <c r="U905" i="1"/>
  <c r="E907" i="1" l="1"/>
  <c r="O907" i="1"/>
  <c r="R907" i="1" s="1"/>
  <c r="J907" i="1"/>
  <c r="F907" i="1"/>
  <c r="T907" i="1"/>
  <c r="S907" i="1"/>
  <c r="K900" i="1"/>
  <c r="L900" i="1" s="1"/>
  <c r="M900" i="1" s="1"/>
  <c r="N900" i="1" s="1"/>
  <c r="H901" i="1"/>
  <c r="G902" i="1"/>
  <c r="I910" i="1"/>
  <c r="U906" i="1"/>
  <c r="A908" i="1"/>
  <c r="D908" i="1" s="1"/>
  <c r="J908" i="1" l="1"/>
  <c r="E908" i="1"/>
  <c r="O908" i="1"/>
  <c r="R908" i="1" s="1"/>
  <c r="F908" i="1"/>
  <c r="S908" i="1"/>
  <c r="T908" i="1"/>
  <c r="K901" i="1"/>
  <c r="L901" i="1" s="1"/>
  <c r="M901" i="1" s="1"/>
  <c r="N901" i="1" s="1"/>
  <c r="H902" i="1"/>
  <c r="G903" i="1"/>
  <c r="A909" i="1"/>
  <c r="D909" i="1" s="1"/>
  <c r="I911" i="1"/>
  <c r="U907" i="1"/>
  <c r="E909" i="1" l="1"/>
  <c r="O909" i="1"/>
  <c r="R909" i="1" s="1"/>
  <c r="J909" i="1"/>
  <c r="F909" i="1"/>
  <c r="T909" i="1"/>
  <c r="S909" i="1"/>
  <c r="K902" i="1"/>
  <c r="L902" i="1" s="1"/>
  <c r="M902" i="1" s="1"/>
  <c r="N902" i="1" s="1"/>
  <c r="H903" i="1"/>
  <c r="G904" i="1"/>
  <c r="U908" i="1"/>
  <c r="I912" i="1"/>
  <c r="A910" i="1"/>
  <c r="D910" i="1" s="1"/>
  <c r="J910" i="1" l="1"/>
  <c r="E910" i="1"/>
  <c r="O910" i="1"/>
  <c r="R910" i="1" s="1"/>
  <c r="F910" i="1"/>
  <c r="S910" i="1"/>
  <c r="T910" i="1"/>
  <c r="H904" i="1"/>
  <c r="G905" i="1"/>
  <c r="K903" i="1"/>
  <c r="L903" i="1" s="1"/>
  <c r="M903" i="1" s="1"/>
  <c r="N903" i="1" s="1"/>
  <c r="I913" i="1"/>
  <c r="A911" i="1"/>
  <c r="D911" i="1" s="1"/>
  <c r="U909" i="1"/>
  <c r="J911" i="1" l="1"/>
  <c r="E911" i="1"/>
  <c r="O911" i="1"/>
  <c r="R911" i="1" s="1"/>
  <c r="F911" i="1"/>
  <c r="T911" i="1"/>
  <c r="S911" i="1"/>
  <c r="H905" i="1"/>
  <c r="G906" i="1"/>
  <c r="K904" i="1"/>
  <c r="L904" i="1" s="1"/>
  <c r="M904" i="1" s="1"/>
  <c r="N904" i="1" s="1"/>
  <c r="A912" i="1"/>
  <c r="D912" i="1" s="1"/>
  <c r="I914" i="1"/>
  <c r="U910" i="1"/>
  <c r="E912" i="1" l="1"/>
  <c r="O912" i="1"/>
  <c r="R912" i="1" s="1"/>
  <c r="J912" i="1"/>
  <c r="F912" i="1"/>
  <c r="S912" i="1"/>
  <c r="T912" i="1"/>
  <c r="H906" i="1"/>
  <c r="G907" i="1"/>
  <c r="K905" i="1"/>
  <c r="L905" i="1" s="1"/>
  <c r="M905" i="1" s="1"/>
  <c r="N905" i="1" s="1"/>
  <c r="I915" i="1"/>
  <c r="A913" i="1"/>
  <c r="D913" i="1" s="1"/>
  <c r="J913" i="1" l="1"/>
  <c r="E913" i="1"/>
  <c r="O913" i="1"/>
  <c r="R913" i="1" s="1"/>
  <c r="F913" i="1"/>
  <c r="T913" i="1"/>
  <c r="S913" i="1"/>
  <c r="H907" i="1"/>
  <c r="G908" i="1"/>
  <c r="K906" i="1"/>
  <c r="L906" i="1" s="1"/>
  <c r="M906" i="1" s="1"/>
  <c r="N906" i="1" s="1"/>
  <c r="A914" i="1"/>
  <c r="D914" i="1" s="1"/>
  <c r="I916" i="1"/>
  <c r="J914" i="1" l="1"/>
  <c r="E914" i="1"/>
  <c r="O914" i="1"/>
  <c r="R914" i="1" s="1"/>
  <c r="F914" i="1"/>
  <c r="S914" i="1"/>
  <c r="T914" i="1"/>
  <c r="K907" i="1"/>
  <c r="L907" i="1" s="1"/>
  <c r="M907" i="1" s="1"/>
  <c r="N907" i="1" s="1"/>
  <c r="H908" i="1"/>
  <c r="G909" i="1"/>
  <c r="A915" i="1"/>
  <c r="D915" i="1" s="1"/>
  <c r="I917" i="1"/>
  <c r="U913" i="1"/>
  <c r="E915" i="1" l="1"/>
  <c r="O915" i="1"/>
  <c r="R915" i="1" s="1"/>
  <c r="J915" i="1"/>
  <c r="F915" i="1"/>
  <c r="T915" i="1"/>
  <c r="S915" i="1"/>
  <c r="H909" i="1"/>
  <c r="G910" i="1"/>
  <c r="K908" i="1"/>
  <c r="L908" i="1" s="1"/>
  <c r="M908" i="1" s="1"/>
  <c r="N908" i="1" s="1"/>
  <c r="I918" i="1"/>
  <c r="A916" i="1"/>
  <c r="D916" i="1" s="1"/>
  <c r="J916" i="1" l="1"/>
  <c r="E916" i="1"/>
  <c r="O916" i="1"/>
  <c r="R916" i="1" s="1"/>
  <c r="F916" i="1"/>
  <c r="S916" i="1"/>
  <c r="T916" i="1"/>
  <c r="K909" i="1"/>
  <c r="L909" i="1" s="1"/>
  <c r="M909" i="1" s="1"/>
  <c r="N909" i="1" s="1"/>
  <c r="H910" i="1"/>
  <c r="G911" i="1"/>
  <c r="U915" i="1"/>
  <c r="I919" i="1"/>
  <c r="A917" i="1"/>
  <c r="D917" i="1" s="1"/>
  <c r="E917" i="1" l="1"/>
  <c r="O917" i="1"/>
  <c r="R917" i="1" s="1"/>
  <c r="J917" i="1"/>
  <c r="F917" i="1"/>
  <c r="T917" i="1"/>
  <c r="S917" i="1"/>
  <c r="K910" i="1"/>
  <c r="L910" i="1" s="1"/>
  <c r="M910" i="1" s="1"/>
  <c r="N910" i="1" s="1"/>
  <c r="H911" i="1"/>
  <c r="G912" i="1"/>
  <c r="A918" i="1"/>
  <c r="D918" i="1" s="1"/>
  <c r="U916" i="1"/>
  <c r="I920" i="1"/>
  <c r="J918" i="1" l="1"/>
  <c r="E918" i="1"/>
  <c r="O918" i="1"/>
  <c r="R918" i="1" s="1"/>
  <c r="F918" i="1"/>
  <c r="S918" i="1"/>
  <c r="T918" i="1"/>
  <c r="H912" i="1"/>
  <c r="G913" i="1"/>
  <c r="K911" i="1"/>
  <c r="L911" i="1" s="1"/>
  <c r="M911" i="1" s="1"/>
  <c r="N911" i="1" s="1"/>
  <c r="U917" i="1"/>
  <c r="I921" i="1"/>
  <c r="A919" i="1"/>
  <c r="D919" i="1" s="1"/>
  <c r="E919" i="1" l="1"/>
  <c r="O919" i="1"/>
  <c r="R919" i="1" s="1"/>
  <c r="J919" i="1"/>
  <c r="F919" i="1"/>
  <c r="T919" i="1"/>
  <c r="S919" i="1"/>
  <c r="K912" i="1"/>
  <c r="L912" i="1" s="1"/>
  <c r="M912" i="1" s="1"/>
  <c r="N912" i="1" s="1"/>
  <c r="H913" i="1"/>
  <c r="G914" i="1"/>
  <c r="A920" i="1"/>
  <c r="D920" i="1" s="1"/>
  <c r="I922" i="1"/>
  <c r="J920" i="1" l="1"/>
  <c r="E920" i="1"/>
  <c r="O920" i="1"/>
  <c r="R920" i="1" s="1"/>
  <c r="F920" i="1"/>
  <c r="S920" i="1"/>
  <c r="T920" i="1"/>
  <c r="K913" i="1"/>
  <c r="L913" i="1" s="1"/>
  <c r="M913" i="1" s="1"/>
  <c r="N913" i="1" s="1"/>
  <c r="H914" i="1"/>
  <c r="G915" i="1"/>
  <c r="A921" i="1"/>
  <c r="D921" i="1" s="1"/>
  <c r="U919" i="1"/>
  <c r="I923" i="1"/>
  <c r="E921" i="1" l="1"/>
  <c r="O921" i="1"/>
  <c r="R921" i="1" s="1"/>
  <c r="J921" i="1"/>
  <c r="F921" i="1"/>
  <c r="T921" i="1"/>
  <c r="S921" i="1"/>
  <c r="K914" i="1"/>
  <c r="L914" i="1" s="1"/>
  <c r="M914" i="1" s="1"/>
  <c r="N914" i="1" s="1"/>
  <c r="H915" i="1"/>
  <c r="G916" i="1"/>
  <c r="I924" i="1"/>
  <c r="A922" i="1"/>
  <c r="D922" i="1" s="1"/>
  <c r="U920" i="1"/>
  <c r="J922" i="1" l="1"/>
  <c r="E922" i="1"/>
  <c r="O922" i="1"/>
  <c r="R922" i="1" s="1"/>
  <c r="F922" i="1"/>
  <c r="S922" i="1"/>
  <c r="T922" i="1"/>
  <c r="K915" i="1"/>
  <c r="L915" i="1" s="1"/>
  <c r="M915" i="1" s="1"/>
  <c r="N915" i="1" s="1"/>
  <c r="H916" i="1"/>
  <c r="G917" i="1"/>
  <c r="U921" i="1"/>
  <c r="I925" i="1"/>
  <c r="A923" i="1"/>
  <c r="D923" i="1" s="1"/>
  <c r="J923" i="1" l="1"/>
  <c r="E923" i="1"/>
  <c r="O923" i="1"/>
  <c r="R923" i="1" s="1"/>
  <c r="F923" i="1"/>
  <c r="T923" i="1"/>
  <c r="S923" i="1"/>
  <c r="H917" i="1"/>
  <c r="G918" i="1"/>
  <c r="K916" i="1"/>
  <c r="L916" i="1" s="1"/>
  <c r="M916" i="1" s="1"/>
  <c r="N916" i="1" s="1"/>
  <c r="U922" i="1"/>
  <c r="A924" i="1"/>
  <c r="D924" i="1" s="1"/>
  <c r="I926" i="1"/>
  <c r="J924" i="1" l="1"/>
  <c r="E924" i="1"/>
  <c r="O924" i="1"/>
  <c r="R924" i="1" s="1"/>
  <c r="F924" i="1"/>
  <c r="S924" i="1"/>
  <c r="T924" i="1"/>
  <c r="K917" i="1"/>
  <c r="L917" i="1" s="1"/>
  <c r="M917" i="1" s="1"/>
  <c r="N917" i="1" s="1"/>
  <c r="H918" i="1"/>
  <c r="G919" i="1"/>
  <c r="I927" i="1"/>
  <c r="A925" i="1"/>
  <c r="D925" i="1" s="1"/>
  <c r="J925" i="1" l="1"/>
  <c r="E925" i="1"/>
  <c r="O925" i="1"/>
  <c r="R925" i="1" s="1"/>
  <c r="F925" i="1"/>
  <c r="T925" i="1"/>
  <c r="S925" i="1"/>
  <c r="H919" i="1"/>
  <c r="G920" i="1"/>
  <c r="K918" i="1"/>
  <c r="L918" i="1" s="1"/>
  <c r="M918" i="1" s="1"/>
  <c r="N918" i="1" s="1"/>
  <c r="A926" i="1"/>
  <c r="D926" i="1" s="1"/>
  <c r="U918" i="1"/>
  <c r="I928" i="1"/>
  <c r="J926" i="1" l="1"/>
  <c r="E926" i="1"/>
  <c r="O926" i="1"/>
  <c r="R926" i="1" s="1"/>
  <c r="F926" i="1"/>
  <c r="T926" i="1"/>
  <c r="S926" i="1"/>
  <c r="K919" i="1"/>
  <c r="L919" i="1" s="1"/>
  <c r="M919" i="1" s="1"/>
  <c r="N919" i="1" s="1"/>
  <c r="H920" i="1"/>
  <c r="G921" i="1"/>
  <c r="I929" i="1"/>
  <c r="A927" i="1"/>
  <c r="D927" i="1" s="1"/>
  <c r="E927" i="1" l="1"/>
  <c r="O927" i="1"/>
  <c r="R927" i="1" s="1"/>
  <c r="J927" i="1"/>
  <c r="F927" i="1"/>
  <c r="S927" i="1"/>
  <c r="T927" i="1"/>
  <c r="H921" i="1"/>
  <c r="G922" i="1"/>
  <c r="K920" i="1"/>
  <c r="L920" i="1" s="1"/>
  <c r="M920" i="1" s="1"/>
  <c r="N920" i="1" s="1"/>
  <c r="A928" i="1"/>
  <c r="D928" i="1" s="1"/>
  <c r="U926" i="1"/>
  <c r="I930" i="1"/>
  <c r="J928" i="1" l="1"/>
  <c r="E928" i="1"/>
  <c r="O928" i="1"/>
  <c r="R928" i="1" s="1"/>
  <c r="F928" i="1"/>
  <c r="S928" i="1"/>
  <c r="T928" i="1"/>
  <c r="K921" i="1"/>
  <c r="L921" i="1" s="1"/>
  <c r="M921" i="1" s="1"/>
  <c r="N921" i="1" s="1"/>
  <c r="H922" i="1"/>
  <c r="G923" i="1"/>
  <c r="I931" i="1"/>
  <c r="A929" i="1"/>
  <c r="D929" i="1" s="1"/>
  <c r="U927" i="1"/>
  <c r="E929" i="1" l="1"/>
  <c r="O929" i="1"/>
  <c r="R929" i="1" s="1"/>
  <c r="J929" i="1"/>
  <c r="F929" i="1"/>
  <c r="S929" i="1"/>
  <c r="T929" i="1"/>
  <c r="H923" i="1"/>
  <c r="G924" i="1"/>
  <c r="K922" i="1"/>
  <c r="L922" i="1" s="1"/>
  <c r="M922" i="1" s="1"/>
  <c r="N922" i="1" s="1"/>
  <c r="U928" i="1"/>
  <c r="A930" i="1"/>
  <c r="D930" i="1" s="1"/>
  <c r="I932" i="1"/>
  <c r="J930" i="1" l="1"/>
  <c r="E930" i="1"/>
  <c r="O930" i="1"/>
  <c r="R930" i="1" s="1"/>
  <c r="F930" i="1"/>
  <c r="T930" i="1"/>
  <c r="S930" i="1"/>
  <c r="K923" i="1"/>
  <c r="L923" i="1" s="1"/>
  <c r="M923" i="1" s="1"/>
  <c r="N923" i="1" s="1"/>
  <c r="H924" i="1"/>
  <c r="G925" i="1"/>
  <c r="A931" i="1"/>
  <c r="D931" i="1" s="1"/>
  <c r="I933" i="1"/>
  <c r="J931" i="1" l="1"/>
  <c r="E931" i="1"/>
  <c r="O931" i="1"/>
  <c r="R931" i="1" s="1"/>
  <c r="F931" i="1"/>
  <c r="S931" i="1"/>
  <c r="T931" i="1"/>
  <c r="K924" i="1"/>
  <c r="L924" i="1" s="1"/>
  <c r="M924" i="1" s="1"/>
  <c r="N924" i="1" s="1"/>
  <c r="H925" i="1"/>
  <c r="G926" i="1"/>
  <c r="U924" i="1"/>
  <c r="A932" i="1"/>
  <c r="D932" i="1" s="1"/>
  <c r="I934" i="1"/>
  <c r="U930" i="1"/>
  <c r="E932" i="1" l="1"/>
  <c r="O932" i="1"/>
  <c r="R932" i="1" s="1"/>
  <c r="J932" i="1"/>
  <c r="F932" i="1"/>
  <c r="T932" i="1"/>
  <c r="S932" i="1"/>
  <c r="K925" i="1"/>
  <c r="L925" i="1" s="1"/>
  <c r="M925" i="1" s="1"/>
  <c r="N925" i="1" s="1"/>
  <c r="H926" i="1"/>
  <c r="G927" i="1"/>
  <c r="U931" i="1"/>
  <c r="I935" i="1"/>
  <c r="A933" i="1"/>
  <c r="D933" i="1" s="1"/>
  <c r="J933" i="1" l="1"/>
  <c r="E933" i="1"/>
  <c r="O933" i="1"/>
  <c r="R933" i="1" s="1"/>
  <c r="F933" i="1"/>
  <c r="S933" i="1"/>
  <c r="T933" i="1"/>
  <c r="K926" i="1"/>
  <c r="L926" i="1" s="1"/>
  <c r="M926" i="1" s="1"/>
  <c r="N926" i="1" s="1"/>
  <c r="H927" i="1"/>
  <c r="G928" i="1"/>
  <c r="A934" i="1"/>
  <c r="D934" i="1" s="1"/>
  <c r="U932" i="1"/>
  <c r="I936" i="1"/>
  <c r="E934" i="1" l="1"/>
  <c r="F935" i="1" s="1"/>
  <c r="O934" i="1"/>
  <c r="R934" i="1" s="1"/>
  <c r="J934" i="1"/>
  <c r="F934" i="1"/>
  <c r="T934" i="1"/>
  <c r="S934" i="1"/>
  <c r="H928" i="1"/>
  <c r="G929" i="1"/>
  <c r="K927" i="1"/>
  <c r="L927" i="1" s="1"/>
  <c r="M927" i="1" s="1"/>
  <c r="N927" i="1" s="1"/>
  <c r="A935" i="1"/>
  <c r="D935" i="1" s="1"/>
  <c r="U933" i="1"/>
  <c r="I937" i="1"/>
  <c r="J935" i="1" l="1"/>
  <c r="E935" i="1"/>
  <c r="O935" i="1"/>
  <c r="R935" i="1" s="1"/>
  <c r="S935" i="1"/>
  <c r="T935" i="1"/>
  <c r="K928" i="1"/>
  <c r="L928" i="1" s="1"/>
  <c r="M928" i="1" s="1"/>
  <c r="N928" i="1" s="1"/>
  <c r="H929" i="1"/>
  <c r="G930" i="1"/>
  <c r="A936" i="1"/>
  <c r="D936" i="1" s="1"/>
  <c r="I938" i="1"/>
  <c r="U934" i="1"/>
  <c r="E936" i="1" l="1"/>
  <c r="O936" i="1"/>
  <c r="R936" i="1" s="1"/>
  <c r="J936" i="1"/>
  <c r="F936" i="1"/>
  <c r="T936" i="1"/>
  <c r="S936" i="1"/>
  <c r="H930" i="1"/>
  <c r="G931" i="1"/>
  <c r="K929" i="1"/>
  <c r="L929" i="1" s="1"/>
  <c r="M929" i="1" s="1"/>
  <c r="N929" i="1" s="1"/>
  <c r="I939" i="1"/>
  <c r="A937" i="1"/>
  <c r="D937" i="1" s="1"/>
  <c r="U935" i="1"/>
  <c r="E937" i="1" l="1"/>
  <c r="O937" i="1"/>
  <c r="R937" i="1" s="1"/>
  <c r="J937" i="1"/>
  <c r="F937" i="1"/>
  <c r="S937" i="1"/>
  <c r="T937" i="1"/>
  <c r="H931" i="1"/>
  <c r="G932" i="1"/>
  <c r="K930" i="1"/>
  <c r="L930" i="1" s="1"/>
  <c r="M930" i="1" s="1"/>
  <c r="N930" i="1" s="1"/>
  <c r="U936" i="1"/>
  <c r="I940" i="1"/>
  <c r="A938" i="1"/>
  <c r="D938" i="1" s="1"/>
  <c r="J938" i="1" l="1"/>
  <c r="E938" i="1"/>
  <c r="O938" i="1"/>
  <c r="R938" i="1" s="1"/>
  <c r="F938" i="1"/>
  <c r="T938" i="1"/>
  <c r="S938" i="1"/>
  <c r="K931" i="1"/>
  <c r="L931" i="1" s="1"/>
  <c r="M931" i="1" s="1"/>
  <c r="N931" i="1" s="1"/>
  <c r="H932" i="1"/>
  <c r="G933" i="1"/>
  <c r="I941" i="1"/>
  <c r="U937" i="1"/>
  <c r="A939" i="1"/>
  <c r="D939" i="1" s="1"/>
  <c r="E939" i="1" l="1"/>
  <c r="O939" i="1"/>
  <c r="R939" i="1" s="1"/>
  <c r="J939" i="1"/>
  <c r="F939" i="1"/>
  <c r="S939" i="1"/>
  <c r="T939" i="1"/>
  <c r="K932" i="1"/>
  <c r="L932" i="1" s="1"/>
  <c r="M932" i="1" s="1"/>
  <c r="N932" i="1" s="1"/>
  <c r="H933" i="1"/>
  <c r="G934" i="1"/>
  <c r="A940" i="1"/>
  <c r="D940" i="1" s="1"/>
  <c r="U938" i="1"/>
  <c r="I942" i="1"/>
  <c r="J940" i="1" l="1"/>
  <c r="E940" i="1"/>
  <c r="O940" i="1"/>
  <c r="R940" i="1" s="1"/>
  <c r="F940" i="1"/>
  <c r="T940" i="1"/>
  <c r="S940" i="1"/>
  <c r="K933" i="1"/>
  <c r="L933" i="1" s="1"/>
  <c r="M933" i="1" s="1"/>
  <c r="N933" i="1" s="1"/>
  <c r="H934" i="1"/>
  <c r="G935" i="1"/>
  <c r="U939" i="1"/>
  <c r="A941" i="1"/>
  <c r="D941" i="1" s="1"/>
  <c r="I943" i="1"/>
  <c r="E941" i="1" l="1"/>
  <c r="O941" i="1"/>
  <c r="R941" i="1" s="1"/>
  <c r="J941" i="1"/>
  <c r="F941" i="1"/>
  <c r="S941" i="1"/>
  <c r="T941" i="1"/>
  <c r="K934" i="1"/>
  <c r="L934" i="1" s="1"/>
  <c r="M934" i="1" s="1"/>
  <c r="N934" i="1" s="1"/>
  <c r="H935" i="1"/>
  <c r="G936" i="1"/>
  <c r="U940" i="1"/>
  <c r="A942" i="1"/>
  <c r="D942" i="1" s="1"/>
  <c r="I944" i="1"/>
  <c r="E942" i="1" l="1"/>
  <c r="O942" i="1"/>
  <c r="R942" i="1" s="1"/>
  <c r="J942" i="1"/>
  <c r="F942" i="1"/>
  <c r="T942" i="1"/>
  <c r="S942" i="1"/>
  <c r="K935" i="1"/>
  <c r="L935" i="1" s="1"/>
  <c r="M935" i="1" s="1"/>
  <c r="N935" i="1" s="1"/>
  <c r="H936" i="1"/>
  <c r="G937" i="1"/>
  <c r="I945" i="1"/>
  <c r="A943" i="1"/>
  <c r="D943" i="1" s="1"/>
  <c r="E943" i="1" l="1"/>
  <c r="O943" i="1"/>
  <c r="R943" i="1" s="1"/>
  <c r="J943" i="1"/>
  <c r="F943" i="1"/>
  <c r="S943" i="1"/>
  <c r="T943" i="1"/>
  <c r="H937" i="1"/>
  <c r="G938" i="1"/>
  <c r="K936" i="1"/>
  <c r="L936" i="1" s="1"/>
  <c r="M936" i="1" s="1"/>
  <c r="N936" i="1" s="1"/>
  <c r="A944" i="1"/>
  <c r="D944" i="1" s="1"/>
  <c r="I946" i="1"/>
  <c r="J944" i="1" l="1"/>
  <c r="E944" i="1"/>
  <c r="O944" i="1"/>
  <c r="R944" i="1" s="1"/>
  <c r="F944" i="1"/>
  <c r="T944" i="1"/>
  <c r="S944" i="1"/>
  <c r="K937" i="1"/>
  <c r="L937" i="1" s="1"/>
  <c r="M937" i="1" s="1"/>
  <c r="N937" i="1" s="1"/>
  <c r="H938" i="1"/>
  <c r="G939" i="1"/>
  <c r="U943" i="1"/>
  <c r="A945" i="1"/>
  <c r="D945" i="1" s="1"/>
  <c r="I947" i="1"/>
  <c r="E945" i="1" l="1"/>
  <c r="O945" i="1"/>
  <c r="R945" i="1" s="1"/>
  <c r="J945" i="1"/>
  <c r="F945" i="1"/>
  <c r="S945" i="1"/>
  <c r="T945" i="1"/>
  <c r="K938" i="1"/>
  <c r="L938" i="1" s="1"/>
  <c r="M938" i="1" s="1"/>
  <c r="N938" i="1" s="1"/>
  <c r="H939" i="1"/>
  <c r="G940" i="1"/>
  <c r="I948" i="1"/>
  <c r="A946" i="1"/>
  <c r="D946" i="1" s="1"/>
  <c r="E946" i="1" l="1"/>
  <c r="O946" i="1"/>
  <c r="R946" i="1" s="1"/>
  <c r="J946" i="1"/>
  <c r="F946" i="1"/>
  <c r="T946" i="1"/>
  <c r="S946" i="1"/>
  <c r="K939" i="1"/>
  <c r="L939" i="1" s="1"/>
  <c r="M939" i="1" s="1"/>
  <c r="N939" i="1" s="1"/>
  <c r="H940" i="1"/>
  <c r="G941" i="1"/>
  <c r="U945" i="1"/>
  <c r="I949" i="1"/>
  <c r="A947" i="1"/>
  <c r="D947" i="1" s="1"/>
  <c r="J947" i="1" l="1"/>
  <c r="E947" i="1"/>
  <c r="O947" i="1"/>
  <c r="R947" i="1" s="1"/>
  <c r="F947" i="1"/>
  <c r="S947" i="1"/>
  <c r="T947" i="1"/>
  <c r="H941" i="1"/>
  <c r="G942" i="1"/>
  <c r="K940" i="1"/>
  <c r="L940" i="1" s="1"/>
  <c r="M940" i="1" s="1"/>
  <c r="N940" i="1" s="1"/>
  <c r="A948" i="1"/>
  <c r="D948" i="1" s="1"/>
  <c r="I950" i="1"/>
  <c r="U946" i="1"/>
  <c r="J948" i="1" l="1"/>
  <c r="E948" i="1"/>
  <c r="O948" i="1"/>
  <c r="R948" i="1" s="1"/>
  <c r="F948" i="1"/>
  <c r="T948" i="1"/>
  <c r="S948" i="1"/>
  <c r="K941" i="1"/>
  <c r="L941" i="1" s="1"/>
  <c r="M941" i="1" s="1"/>
  <c r="N941" i="1" s="1"/>
  <c r="H942" i="1"/>
  <c r="G943" i="1"/>
  <c r="U947" i="1"/>
  <c r="I951" i="1"/>
  <c r="A949" i="1"/>
  <c r="D949" i="1" s="1"/>
  <c r="E949" i="1" l="1"/>
  <c r="O949" i="1"/>
  <c r="R949" i="1" s="1"/>
  <c r="J949" i="1"/>
  <c r="F949" i="1"/>
  <c r="S949" i="1"/>
  <c r="T949" i="1"/>
  <c r="K942" i="1"/>
  <c r="L942" i="1" s="1"/>
  <c r="M942" i="1" s="1"/>
  <c r="N942" i="1" s="1"/>
  <c r="H943" i="1"/>
  <c r="G944" i="1"/>
  <c r="U948" i="1"/>
  <c r="A950" i="1"/>
  <c r="D950" i="1" s="1"/>
  <c r="I952" i="1"/>
  <c r="J950" i="1" l="1"/>
  <c r="E950" i="1"/>
  <c r="O950" i="1"/>
  <c r="R950" i="1" s="1"/>
  <c r="F950" i="1"/>
  <c r="T950" i="1"/>
  <c r="S950" i="1"/>
  <c r="H944" i="1"/>
  <c r="G945" i="1"/>
  <c r="K943" i="1"/>
  <c r="L943" i="1" s="1"/>
  <c r="M943" i="1" s="1"/>
  <c r="N943" i="1" s="1"/>
  <c r="A951" i="1"/>
  <c r="D951" i="1" s="1"/>
  <c r="U949" i="1"/>
  <c r="I953" i="1"/>
  <c r="J951" i="1" l="1"/>
  <c r="E951" i="1"/>
  <c r="O951" i="1"/>
  <c r="R951" i="1" s="1"/>
  <c r="F951" i="1"/>
  <c r="S951" i="1"/>
  <c r="T951" i="1"/>
  <c r="H945" i="1"/>
  <c r="G946" i="1"/>
  <c r="K944" i="1"/>
  <c r="L944" i="1" s="1"/>
  <c r="M944" i="1" s="1"/>
  <c r="N944" i="1" s="1"/>
  <c r="A952" i="1"/>
  <c r="D952" i="1" s="1"/>
  <c r="U950" i="1"/>
  <c r="I954" i="1"/>
  <c r="J952" i="1" l="1"/>
  <c r="E952" i="1"/>
  <c r="O952" i="1"/>
  <c r="R952" i="1" s="1"/>
  <c r="F952" i="1"/>
  <c r="T952" i="1"/>
  <c r="S952" i="1"/>
  <c r="K945" i="1"/>
  <c r="L945" i="1" s="1"/>
  <c r="M945" i="1" s="1"/>
  <c r="N945" i="1" s="1"/>
  <c r="H946" i="1"/>
  <c r="G947" i="1"/>
  <c r="I955" i="1"/>
  <c r="A953" i="1"/>
  <c r="D953" i="1" s="1"/>
  <c r="U951" i="1"/>
  <c r="E953" i="1" l="1"/>
  <c r="O953" i="1"/>
  <c r="R953" i="1" s="1"/>
  <c r="J953" i="1"/>
  <c r="F953" i="1"/>
  <c r="S953" i="1"/>
  <c r="T953" i="1"/>
  <c r="K946" i="1"/>
  <c r="L946" i="1" s="1"/>
  <c r="M946" i="1" s="1"/>
  <c r="N946" i="1" s="1"/>
  <c r="H947" i="1"/>
  <c r="G948" i="1"/>
  <c r="A954" i="1"/>
  <c r="D954" i="1" s="1"/>
  <c r="I956" i="1"/>
  <c r="U952" i="1"/>
  <c r="E954" i="1" l="1"/>
  <c r="O954" i="1"/>
  <c r="R954" i="1" s="1"/>
  <c r="J954" i="1"/>
  <c r="F954" i="1"/>
  <c r="T954" i="1"/>
  <c r="S954" i="1"/>
  <c r="H948" i="1"/>
  <c r="G949" i="1"/>
  <c r="K947" i="1"/>
  <c r="L947" i="1" s="1"/>
  <c r="M947" i="1" s="1"/>
  <c r="N947" i="1" s="1"/>
  <c r="I957" i="1"/>
  <c r="A955" i="1"/>
  <c r="D955" i="1" s="1"/>
  <c r="U953" i="1"/>
  <c r="J955" i="1" l="1"/>
  <c r="E955" i="1"/>
  <c r="O955" i="1"/>
  <c r="R955" i="1" s="1"/>
  <c r="F955" i="1"/>
  <c r="S955" i="1"/>
  <c r="T955" i="1"/>
  <c r="H949" i="1"/>
  <c r="G950" i="1"/>
  <c r="K948" i="1"/>
  <c r="L948" i="1" s="1"/>
  <c r="M948" i="1" s="1"/>
  <c r="N948" i="1" s="1"/>
  <c r="A956" i="1"/>
  <c r="D956" i="1" s="1"/>
  <c r="I958" i="1"/>
  <c r="U954" i="1"/>
  <c r="E956" i="1" l="1"/>
  <c r="O956" i="1"/>
  <c r="R956" i="1" s="1"/>
  <c r="J956" i="1"/>
  <c r="F956" i="1"/>
  <c r="T956" i="1"/>
  <c r="S956" i="1"/>
  <c r="H950" i="1"/>
  <c r="G951" i="1"/>
  <c r="K949" i="1"/>
  <c r="L949" i="1" s="1"/>
  <c r="M949" i="1" s="1"/>
  <c r="N949" i="1" s="1"/>
  <c r="I959" i="1"/>
  <c r="A957" i="1"/>
  <c r="D957" i="1" s="1"/>
  <c r="J957" i="1" l="1"/>
  <c r="E957" i="1"/>
  <c r="O957" i="1"/>
  <c r="R957" i="1" s="1"/>
  <c r="F957" i="1"/>
  <c r="S957" i="1"/>
  <c r="T957" i="1"/>
  <c r="K950" i="1"/>
  <c r="L950" i="1" s="1"/>
  <c r="M950" i="1" s="1"/>
  <c r="N950" i="1" s="1"/>
  <c r="H951" i="1"/>
  <c r="G952" i="1"/>
  <c r="A958" i="1"/>
  <c r="D958" i="1" s="1"/>
  <c r="U956" i="1"/>
  <c r="I960" i="1"/>
  <c r="E958" i="1" l="1"/>
  <c r="O958" i="1"/>
  <c r="R958" i="1" s="1"/>
  <c r="J958" i="1"/>
  <c r="F958" i="1"/>
  <c r="T958" i="1"/>
  <c r="S958" i="1"/>
  <c r="H952" i="1"/>
  <c r="G953" i="1"/>
  <c r="K951" i="1"/>
  <c r="L951" i="1" s="1"/>
  <c r="M951" i="1" s="1"/>
  <c r="N951" i="1" s="1"/>
  <c r="I961" i="1"/>
  <c r="U957" i="1"/>
  <c r="A959" i="1"/>
  <c r="D959" i="1" s="1"/>
  <c r="J959" i="1" l="1"/>
  <c r="E959" i="1"/>
  <c r="O959" i="1"/>
  <c r="R959" i="1" s="1"/>
  <c r="F959" i="1"/>
  <c r="S959" i="1"/>
  <c r="T959" i="1"/>
  <c r="K952" i="1"/>
  <c r="L952" i="1" s="1"/>
  <c r="M952" i="1" s="1"/>
  <c r="N952" i="1" s="1"/>
  <c r="H953" i="1"/>
  <c r="G954" i="1"/>
  <c r="U958" i="1"/>
  <c r="A960" i="1"/>
  <c r="D960" i="1" s="1"/>
  <c r="I962" i="1"/>
  <c r="J960" i="1" l="1"/>
  <c r="E960" i="1"/>
  <c r="O960" i="1"/>
  <c r="R960" i="1" s="1"/>
  <c r="F960" i="1"/>
  <c r="T960" i="1"/>
  <c r="S960" i="1"/>
  <c r="K953" i="1"/>
  <c r="L953" i="1" s="1"/>
  <c r="M953" i="1" s="1"/>
  <c r="N953" i="1" s="1"/>
  <c r="H954" i="1"/>
  <c r="G955" i="1"/>
  <c r="A961" i="1"/>
  <c r="D961" i="1" s="1"/>
  <c r="I963" i="1"/>
  <c r="U959" i="1"/>
  <c r="E961" i="1" l="1"/>
  <c r="O961" i="1"/>
  <c r="R961" i="1" s="1"/>
  <c r="J961" i="1"/>
  <c r="F961" i="1"/>
  <c r="S961" i="1"/>
  <c r="T961" i="1"/>
  <c r="K954" i="1"/>
  <c r="L954" i="1" s="1"/>
  <c r="M954" i="1" s="1"/>
  <c r="N954" i="1" s="1"/>
  <c r="H955" i="1"/>
  <c r="G956" i="1"/>
  <c r="U960" i="1"/>
  <c r="A962" i="1"/>
  <c r="D962" i="1" s="1"/>
  <c r="I964" i="1"/>
  <c r="J962" i="1" l="1"/>
  <c r="E962" i="1"/>
  <c r="O962" i="1"/>
  <c r="R962" i="1" s="1"/>
  <c r="F962" i="1"/>
  <c r="T962" i="1"/>
  <c r="S962" i="1"/>
  <c r="K955" i="1"/>
  <c r="L955" i="1" s="1"/>
  <c r="M955" i="1" s="1"/>
  <c r="N955" i="1" s="1"/>
  <c r="H956" i="1"/>
  <c r="G957" i="1"/>
  <c r="U961" i="1"/>
  <c r="I965" i="1"/>
  <c r="A963" i="1"/>
  <c r="D963" i="1" s="1"/>
  <c r="J963" i="1" l="1"/>
  <c r="E963" i="1"/>
  <c r="O963" i="1"/>
  <c r="R963" i="1" s="1"/>
  <c r="F963" i="1"/>
  <c r="S963" i="1"/>
  <c r="T963" i="1"/>
  <c r="H957" i="1"/>
  <c r="G958" i="1"/>
  <c r="K956" i="1"/>
  <c r="L956" i="1" s="1"/>
  <c r="M956" i="1" s="1"/>
  <c r="N956" i="1" s="1"/>
  <c r="A964" i="1"/>
  <c r="D964" i="1" s="1"/>
  <c r="I966" i="1"/>
  <c r="U962" i="1"/>
  <c r="E964" i="1" l="1"/>
  <c r="O964" i="1"/>
  <c r="R964" i="1" s="1"/>
  <c r="J964" i="1"/>
  <c r="F964" i="1"/>
  <c r="T964" i="1"/>
  <c r="S964" i="1"/>
  <c r="K957" i="1"/>
  <c r="L957" i="1" s="1"/>
  <c r="M957" i="1" s="1"/>
  <c r="N957" i="1" s="1"/>
  <c r="H958" i="1"/>
  <c r="G959" i="1"/>
  <c r="I967" i="1"/>
  <c r="A965" i="1"/>
  <c r="D965" i="1" s="1"/>
  <c r="U963" i="1"/>
  <c r="J965" i="1" l="1"/>
  <c r="E965" i="1"/>
  <c r="O965" i="1"/>
  <c r="R965" i="1" s="1"/>
  <c r="F965" i="1"/>
  <c r="S965" i="1"/>
  <c r="T965" i="1"/>
  <c r="H959" i="1"/>
  <c r="G960" i="1"/>
  <c r="K958" i="1"/>
  <c r="L958" i="1" s="1"/>
  <c r="M958" i="1" s="1"/>
  <c r="N958" i="1" s="1"/>
  <c r="U964" i="1"/>
  <c r="I968" i="1"/>
  <c r="A966" i="1"/>
  <c r="D966" i="1" s="1"/>
  <c r="J966" i="1" l="1"/>
  <c r="E966" i="1"/>
  <c r="O966" i="1"/>
  <c r="R966" i="1" s="1"/>
  <c r="F966" i="1"/>
  <c r="T966" i="1"/>
  <c r="S966" i="1"/>
  <c r="K959" i="1"/>
  <c r="L959" i="1" s="1"/>
  <c r="M959" i="1" s="1"/>
  <c r="N959" i="1" s="1"/>
  <c r="H960" i="1"/>
  <c r="G961" i="1"/>
  <c r="A967" i="1"/>
  <c r="D967" i="1" s="1"/>
  <c r="U965" i="1"/>
  <c r="I969" i="1"/>
  <c r="J967" i="1" l="1"/>
  <c r="E967" i="1"/>
  <c r="O967" i="1"/>
  <c r="R967" i="1" s="1"/>
  <c r="F967" i="1"/>
  <c r="S967" i="1"/>
  <c r="T967" i="1"/>
  <c r="H961" i="1"/>
  <c r="G962" i="1"/>
  <c r="K960" i="1"/>
  <c r="L960" i="1" s="1"/>
  <c r="M960" i="1" s="1"/>
  <c r="N960" i="1" s="1"/>
  <c r="U966" i="1"/>
  <c r="I970" i="1"/>
  <c r="A968" i="1"/>
  <c r="D968" i="1" s="1"/>
  <c r="E968" i="1" l="1"/>
  <c r="O968" i="1"/>
  <c r="R968" i="1" s="1"/>
  <c r="J968" i="1"/>
  <c r="F968" i="1"/>
  <c r="T968" i="1"/>
  <c r="S968" i="1"/>
  <c r="K961" i="1"/>
  <c r="L961" i="1" s="1"/>
  <c r="M961" i="1" s="1"/>
  <c r="N961" i="1" s="1"/>
  <c r="H962" i="1"/>
  <c r="G963" i="1"/>
  <c r="A969" i="1"/>
  <c r="D969" i="1" s="1"/>
  <c r="I971" i="1"/>
  <c r="U967" i="1"/>
  <c r="J969" i="1" l="1"/>
  <c r="E969" i="1"/>
  <c r="O969" i="1"/>
  <c r="R969" i="1" s="1"/>
  <c r="F969" i="1"/>
  <c r="S969" i="1"/>
  <c r="T969" i="1"/>
  <c r="K962" i="1"/>
  <c r="L962" i="1" s="1"/>
  <c r="M962" i="1" s="1"/>
  <c r="N962" i="1" s="1"/>
  <c r="H963" i="1"/>
  <c r="G964" i="1"/>
  <c r="I972" i="1"/>
  <c r="A970" i="1"/>
  <c r="D970" i="1" s="1"/>
  <c r="U968" i="1"/>
  <c r="E970" i="1" l="1"/>
  <c r="O970" i="1"/>
  <c r="R970" i="1" s="1"/>
  <c r="J970" i="1"/>
  <c r="F970" i="1"/>
  <c r="T970" i="1"/>
  <c r="S970" i="1"/>
  <c r="K963" i="1"/>
  <c r="L963" i="1" s="1"/>
  <c r="M963" i="1" s="1"/>
  <c r="N963" i="1" s="1"/>
  <c r="H964" i="1"/>
  <c r="G965" i="1"/>
  <c r="U969" i="1"/>
  <c r="I973" i="1"/>
  <c r="A971" i="1"/>
  <c r="D971" i="1" s="1"/>
  <c r="J971" i="1" l="1"/>
  <c r="E971" i="1"/>
  <c r="O971" i="1"/>
  <c r="R971" i="1" s="1"/>
  <c r="S971" i="1"/>
  <c r="T971" i="1"/>
  <c r="F971" i="1"/>
  <c r="H965" i="1"/>
  <c r="G966" i="1"/>
  <c r="K964" i="1"/>
  <c r="L964" i="1" s="1"/>
  <c r="M964" i="1" s="1"/>
  <c r="N964" i="1" s="1"/>
  <c r="I974" i="1"/>
  <c r="A972" i="1"/>
  <c r="D972" i="1" s="1"/>
  <c r="U970" i="1"/>
  <c r="J972" i="1" l="1"/>
  <c r="E972" i="1"/>
  <c r="O972" i="1"/>
  <c r="R972" i="1" s="1"/>
  <c r="F972" i="1"/>
  <c r="T972" i="1"/>
  <c r="S972" i="1"/>
  <c r="K965" i="1"/>
  <c r="L965" i="1" s="1"/>
  <c r="M965" i="1" s="1"/>
  <c r="N965" i="1" s="1"/>
  <c r="H966" i="1"/>
  <c r="G967" i="1"/>
  <c r="U971" i="1"/>
  <c r="A973" i="1"/>
  <c r="D973" i="1" s="1"/>
  <c r="I975" i="1"/>
  <c r="E973" i="1" l="1"/>
  <c r="O973" i="1"/>
  <c r="R973" i="1" s="1"/>
  <c r="J973" i="1"/>
  <c r="F973" i="1"/>
  <c r="S973" i="1"/>
  <c r="T973" i="1"/>
  <c r="K966" i="1"/>
  <c r="L966" i="1" s="1"/>
  <c r="M966" i="1" s="1"/>
  <c r="N966" i="1" s="1"/>
  <c r="H967" i="1"/>
  <c r="G968" i="1"/>
  <c r="I976" i="1"/>
  <c r="A974" i="1"/>
  <c r="D974" i="1" s="1"/>
  <c r="U972" i="1"/>
  <c r="J974" i="1" l="1"/>
  <c r="E974" i="1"/>
  <c r="O974" i="1"/>
  <c r="R974" i="1" s="1"/>
  <c r="F974" i="1"/>
  <c r="T974" i="1"/>
  <c r="S974" i="1"/>
  <c r="H968" i="1"/>
  <c r="G969" i="1"/>
  <c r="K967" i="1"/>
  <c r="L967" i="1" s="1"/>
  <c r="M967" i="1" s="1"/>
  <c r="N967" i="1" s="1"/>
  <c r="I977" i="1"/>
  <c r="U973" i="1"/>
  <c r="A975" i="1"/>
  <c r="D975" i="1" s="1"/>
  <c r="J975" i="1" l="1"/>
  <c r="E975" i="1"/>
  <c r="O975" i="1"/>
  <c r="R975" i="1" s="1"/>
  <c r="F975" i="1"/>
  <c r="S975" i="1"/>
  <c r="T975" i="1"/>
  <c r="H969" i="1"/>
  <c r="G970" i="1"/>
  <c r="K968" i="1"/>
  <c r="L968" i="1" s="1"/>
  <c r="M968" i="1" s="1"/>
  <c r="N968" i="1" s="1"/>
  <c r="A976" i="1"/>
  <c r="D976" i="1" s="1"/>
  <c r="I978" i="1"/>
  <c r="E976" i="1" l="1"/>
  <c r="O976" i="1"/>
  <c r="R976" i="1" s="1"/>
  <c r="J976" i="1"/>
  <c r="F976" i="1"/>
  <c r="T976" i="1"/>
  <c r="S976" i="1"/>
  <c r="K969" i="1"/>
  <c r="L969" i="1" s="1"/>
  <c r="M969" i="1" s="1"/>
  <c r="N969" i="1" s="1"/>
  <c r="H970" i="1"/>
  <c r="G971" i="1"/>
  <c r="A977" i="1"/>
  <c r="D977" i="1" s="1"/>
  <c r="I979" i="1"/>
  <c r="J977" i="1" l="1"/>
  <c r="E977" i="1"/>
  <c r="O977" i="1"/>
  <c r="R977" i="1" s="1"/>
  <c r="F977" i="1"/>
  <c r="S977" i="1"/>
  <c r="T977" i="1"/>
  <c r="K970" i="1"/>
  <c r="L970" i="1" s="1"/>
  <c r="M970" i="1" s="1"/>
  <c r="N970" i="1" s="1"/>
  <c r="H971" i="1"/>
  <c r="G972" i="1"/>
  <c r="I980" i="1"/>
  <c r="A978" i="1"/>
  <c r="D978" i="1" s="1"/>
  <c r="U976" i="1"/>
  <c r="E978" i="1" l="1"/>
  <c r="O978" i="1"/>
  <c r="R978" i="1" s="1"/>
  <c r="J978" i="1"/>
  <c r="F978" i="1"/>
  <c r="T978" i="1"/>
  <c r="S978" i="1"/>
  <c r="H972" i="1"/>
  <c r="G973" i="1"/>
  <c r="K971" i="1"/>
  <c r="L971" i="1" s="1"/>
  <c r="M971" i="1" s="1"/>
  <c r="N971" i="1" s="1"/>
  <c r="A979" i="1"/>
  <c r="D979" i="1" s="1"/>
  <c r="I981" i="1"/>
  <c r="E979" i="1" l="1"/>
  <c r="O979" i="1"/>
  <c r="R979" i="1" s="1"/>
  <c r="J979" i="1"/>
  <c r="F979" i="1"/>
  <c r="S979" i="1"/>
  <c r="T979" i="1"/>
  <c r="K972" i="1"/>
  <c r="L972" i="1" s="1"/>
  <c r="M972" i="1" s="1"/>
  <c r="N972" i="1" s="1"/>
  <c r="H973" i="1"/>
  <c r="G974" i="1"/>
  <c r="A980" i="1"/>
  <c r="D980" i="1" s="1"/>
  <c r="I982" i="1"/>
  <c r="U978" i="1"/>
  <c r="J980" i="1" l="1"/>
  <c r="E980" i="1"/>
  <c r="O980" i="1"/>
  <c r="R980" i="1" s="1"/>
  <c r="F980" i="1"/>
  <c r="T980" i="1"/>
  <c r="S980" i="1"/>
  <c r="K973" i="1"/>
  <c r="L973" i="1" s="1"/>
  <c r="M973" i="1" s="1"/>
  <c r="N973" i="1" s="1"/>
  <c r="H974" i="1"/>
  <c r="G975" i="1"/>
  <c r="A981" i="1"/>
  <c r="D981" i="1" s="1"/>
  <c r="U979" i="1"/>
  <c r="I983" i="1"/>
  <c r="J981" i="1" l="1"/>
  <c r="E981" i="1"/>
  <c r="O981" i="1"/>
  <c r="R981" i="1" s="1"/>
  <c r="F981" i="1"/>
  <c r="S981" i="1"/>
  <c r="T981" i="1"/>
  <c r="K974" i="1"/>
  <c r="L974" i="1" s="1"/>
  <c r="M974" i="1" s="1"/>
  <c r="N974" i="1" s="1"/>
  <c r="H975" i="1"/>
  <c r="G976" i="1"/>
  <c r="I984" i="1"/>
  <c r="U980" i="1"/>
  <c r="A982" i="1"/>
  <c r="D982" i="1" s="1"/>
  <c r="J982" i="1" l="1"/>
  <c r="E982" i="1"/>
  <c r="O982" i="1"/>
  <c r="R982" i="1" s="1"/>
  <c r="F982" i="1"/>
  <c r="T982" i="1"/>
  <c r="S982" i="1"/>
  <c r="K975" i="1"/>
  <c r="L975" i="1" s="1"/>
  <c r="M975" i="1" s="1"/>
  <c r="N975" i="1" s="1"/>
  <c r="H976" i="1"/>
  <c r="G977" i="1"/>
  <c r="A983" i="1"/>
  <c r="D983" i="1" s="1"/>
  <c r="U981" i="1"/>
  <c r="I985" i="1"/>
  <c r="E983" i="1" l="1"/>
  <c r="O983" i="1"/>
  <c r="R983" i="1" s="1"/>
  <c r="J983" i="1"/>
  <c r="F983" i="1"/>
  <c r="S983" i="1"/>
  <c r="T983" i="1"/>
  <c r="H977" i="1"/>
  <c r="G978" i="1"/>
  <c r="K976" i="1"/>
  <c r="L976" i="1" s="1"/>
  <c r="M976" i="1" s="1"/>
  <c r="N976" i="1" s="1"/>
  <c r="I986" i="1"/>
  <c r="U982" i="1"/>
  <c r="A984" i="1"/>
  <c r="D984" i="1" s="1"/>
  <c r="E984" i="1" l="1"/>
  <c r="O984" i="1"/>
  <c r="R984" i="1" s="1"/>
  <c r="J984" i="1"/>
  <c r="F984" i="1"/>
  <c r="S984" i="1"/>
  <c r="T984" i="1"/>
  <c r="H978" i="1"/>
  <c r="G979" i="1"/>
  <c r="K977" i="1"/>
  <c r="L977" i="1" s="1"/>
  <c r="M977" i="1" s="1"/>
  <c r="N977" i="1" s="1"/>
  <c r="A985" i="1"/>
  <c r="D985" i="1" s="1"/>
  <c r="U983" i="1"/>
  <c r="I987" i="1"/>
  <c r="J985" i="1" l="1"/>
  <c r="E985" i="1"/>
  <c r="O985" i="1"/>
  <c r="R985" i="1" s="1"/>
  <c r="F985" i="1"/>
  <c r="T985" i="1"/>
  <c r="S985" i="1"/>
  <c r="H979" i="1"/>
  <c r="G980" i="1"/>
  <c r="K978" i="1"/>
  <c r="L978" i="1" s="1"/>
  <c r="M978" i="1" s="1"/>
  <c r="N978" i="1" s="1"/>
  <c r="I988" i="1"/>
  <c r="A986" i="1"/>
  <c r="D986" i="1" s="1"/>
  <c r="U984" i="1"/>
  <c r="E986" i="1" l="1"/>
  <c r="O986" i="1"/>
  <c r="R986" i="1" s="1"/>
  <c r="J986" i="1"/>
  <c r="F986" i="1"/>
  <c r="S986" i="1"/>
  <c r="T986" i="1"/>
  <c r="K979" i="1"/>
  <c r="L979" i="1" s="1"/>
  <c r="M979" i="1" s="1"/>
  <c r="N979" i="1" s="1"/>
  <c r="H980" i="1"/>
  <c r="G981" i="1"/>
  <c r="I989" i="1"/>
  <c r="A987" i="1"/>
  <c r="D987" i="1" s="1"/>
  <c r="U985" i="1"/>
  <c r="J987" i="1" l="1"/>
  <c r="E987" i="1"/>
  <c r="O987" i="1"/>
  <c r="R987" i="1" s="1"/>
  <c r="F987" i="1"/>
  <c r="T987" i="1"/>
  <c r="S987" i="1"/>
  <c r="K980" i="1"/>
  <c r="L980" i="1" s="1"/>
  <c r="M980" i="1" s="1"/>
  <c r="N980" i="1" s="1"/>
  <c r="H981" i="1"/>
  <c r="G982" i="1"/>
  <c r="A988" i="1"/>
  <c r="D988" i="1" s="1"/>
  <c r="I990" i="1"/>
  <c r="U986" i="1"/>
  <c r="J988" i="1" l="1"/>
  <c r="E988" i="1"/>
  <c r="O988" i="1"/>
  <c r="R988" i="1" s="1"/>
  <c r="F988" i="1"/>
  <c r="S988" i="1"/>
  <c r="T988" i="1"/>
  <c r="H982" i="1"/>
  <c r="G983" i="1"/>
  <c r="K981" i="1"/>
  <c r="L981" i="1" s="1"/>
  <c r="M981" i="1" s="1"/>
  <c r="N981" i="1" s="1"/>
  <c r="U987" i="1"/>
  <c r="I991" i="1"/>
  <c r="A989" i="1"/>
  <c r="D989" i="1" s="1"/>
  <c r="E989" i="1" l="1"/>
  <c r="O989" i="1"/>
  <c r="R989" i="1" s="1"/>
  <c r="J989" i="1"/>
  <c r="F989" i="1"/>
  <c r="T989" i="1"/>
  <c r="S989" i="1"/>
  <c r="K982" i="1"/>
  <c r="L982" i="1" s="1"/>
  <c r="M982" i="1" s="1"/>
  <c r="N982" i="1" s="1"/>
  <c r="H983" i="1"/>
  <c r="G984" i="1"/>
  <c r="A990" i="1"/>
  <c r="D990" i="1" s="1"/>
  <c r="I992" i="1"/>
  <c r="J990" i="1" l="1"/>
  <c r="E990" i="1"/>
  <c r="O990" i="1"/>
  <c r="R990" i="1" s="1"/>
  <c r="F990" i="1"/>
  <c r="T990" i="1"/>
  <c r="S990" i="1"/>
  <c r="K983" i="1"/>
  <c r="L983" i="1" s="1"/>
  <c r="M983" i="1" s="1"/>
  <c r="N983" i="1" s="1"/>
  <c r="H984" i="1"/>
  <c r="G985" i="1"/>
  <c r="I993" i="1"/>
  <c r="U989" i="1"/>
  <c r="A991" i="1"/>
  <c r="D991" i="1" s="1"/>
  <c r="J991" i="1" l="1"/>
  <c r="E991" i="1"/>
  <c r="O991" i="1"/>
  <c r="R991" i="1" s="1"/>
  <c r="F991" i="1"/>
  <c r="S991" i="1"/>
  <c r="T991" i="1"/>
  <c r="H985" i="1"/>
  <c r="G986" i="1"/>
  <c r="K984" i="1"/>
  <c r="L984" i="1" s="1"/>
  <c r="M984" i="1" s="1"/>
  <c r="N984" i="1" s="1"/>
  <c r="U990" i="1"/>
  <c r="A992" i="1"/>
  <c r="D992" i="1" s="1"/>
  <c r="I994" i="1"/>
  <c r="J992" i="1" l="1"/>
  <c r="E992" i="1"/>
  <c r="O992" i="1"/>
  <c r="R992" i="1" s="1"/>
  <c r="F992" i="1"/>
  <c r="T992" i="1"/>
  <c r="S992" i="1"/>
  <c r="K985" i="1"/>
  <c r="L985" i="1" s="1"/>
  <c r="M985" i="1" s="1"/>
  <c r="N985" i="1" s="1"/>
  <c r="H986" i="1"/>
  <c r="G987" i="1"/>
  <c r="U991" i="1"/>
  <c r="I995" i="1"/>
  <c r="A993" i="1"/>
  <c r="D993" i="1" s="1"/>
  <c r="J993" i="1" l="1"/>
  <c r="E993" i="1"/>
  <c r="O993" i="1"/>
  <c r="R993" i="1" s="1"/>
  <c r="F993" i="1"/>
  <c r="S993" i="1"/>
  <c r="T993" i="1"/>
  <c r="K986" i="1"/>
  <c r="L986" i="1" s="1"/>
  <c r="M986" i="1" s="1"/>
  <c r="N986" i="1" s="1"/>
  <c r="H987" i="1"/>
  <c r="G988" i="1"/>
  <c r="U992" i="1"/>
  <c r="A994" i="1"/>
  <c r="D994" i="1" s="1"/>
  <c r="I996" i="1"/>
  <c r="E994" i="1" l="1"/>
  <c r="O994" i="1"/>
  <c r="R994" i="1" s="1"/>
  <c r="J994" i="1"/>
  <c r="F994" i="1"/>
  <c r="T994" i="1"/>
  <c r="S994" i="1"/>
  <c r="K987" i="1"/>
  <c r="L987" i="1" s="1"/>
  <c r="M987" i="1" s="1"/>
  <c r="N987" i="1" s="1"/>
  <c r="H988" i="1"/>
  <c r="G989" i="1"/>
  <c r="U993" i="1"/>
  <c r="I997" i="1"/>
  <c r="A995" i="1"/>
  <c r="D995" i="1" s="1"/>
  <c r="J995" i="1" l="1"/>
  <c r="E995" i="1"/>
  <c r="O995" i="1"/>
  <c r="R995" i="1" s="1"/>
  <c r="F995" i="1"/>
  <c r="S995" i="1"/>
  <c r="T995" i="1"/>
  <c r="H989" i="1"/>
  <c r="G990" i="1"/>
  <c r="K988" i="1"/>
  <c r="L988" i="1" s="1"/>
  <c r="M988" i="1" s="1"/>
  <c r="N988" i="1" s="1"/>
  <c r="U994" i="1"/>
  <c r="I998" i="1"/>
  <c r="A996" i="1"/>
  <c r="D996" i="1" s="1"/>
  <c r="E996" i="1" l="1"/>
  <c r="O996" i="1"/>
  <c r="R996" i="1" s="1"/>
  <c r="J996" i="1"/>
  <c r="F996" i="1"/>
  <c r="T996" i="1"/>
  <c r="S996" i="1"/>
  <c r="H990" i="1"/>
  <c r="G991" i="1"/>
  <c r="K989" i="1"/>
  <c r="L989" i="1" s="1"/>
  <c r="M989" i="1" s="1"/>
  <c r="N989" i="1" s="1"/>
  <c r="A997" i="1"/>
  <c r="D997" i="1" s="1"/>
  <c r="U995" i="1"/>
  <c r="I999" i="1"/>
  <c r="J997" i="1" l="1"/>
  <c r="E997" i="1"/>
  <c r="O997" i="1"/>
  <c r="R997" i="1" s="1"/>
  <c r="F997" i="1"/>
  <c r="S997" i="1"/>
  <c r="T997" i="1"/>
  <c r="K990" i="1"/>
  <c r="L990" i="1" s="1"/>
  <c r="M990" i="1" s="1"/>
  <c r="N990" i="1" s="1"/>
  <c r="H991" i="1"/>
  <c r="G992" i="1"/>
  <c r="I1000" i="1"/>
  <c r="A998" i="1"/>
  <c r="D998" i="1" s="1"/>
  <c r="U996" i="1"/>
  <c r="E998" i="1" l="1"/>
  <c r="O998" i="1"/>
  <c r="R998" i="1" s="1"/>
  <c r="J998" i="1"/>
  <c r="F998" i="1"/>
  <c r="S998" i="1"/>
  <c r="T998" i="1"/>
  <c r="K991" i="1"/>
  <c r="L991" i="1" s="1"/>
  <c r="M991" i="1" s="1"/>
  <c r="N991" i="1" s="1"/>
  <c r="H992" i="1"/>
  <c r="G993" i="1"/>
  <c r="U997" i="1"/>
  <c r="A999" i="1"/>
  <c r="D999" i="1" s="1"/>
  <c r="I1001" i="1"/>
  <c r="J999" i="1" l="1"/>
  <c r="E999" i="1"/>
  <c r="O999" i="1"/>
  <c r="R999" i="1" s="1"/>
  <c r="F999" i="1"/>
  <c r="S999" i="1"/>
  <c r="T999" i="1"/>
  <c r="K992" i="1"/>
  <c r="L992" i="1" s="1"/>
  <c r="M992" i="1" s="1"/>
  <c r="N992" i="1" s="1"/>
  <c r="H993" i="1"/>
  <c r="G994" i="1"/>
  <c r="A1000" i="1"/>
  <c r="D1000" i="1" s="1"/>
  <c r="I1002" i="1"/>
  <c r="U998" i="1"/>
  <c r="J1000" i="1" l="1"/>
  <c r="E1000" i="1"/>
  <c r="O1000" i="1"/>
  <c r="R1000" i="1" s="1"/>
  <c r="F1000" i="1"/>
  <c r="T1000" i="1"/>
  <c r="S1000" i="1"/>
  <c r="H994" i="1"/>
  <c r="G995" i="1"/>
  <c r="K993" i="1"/>
  <c r="L993" i="1" s="1"/>
  <c r="M993" i="1" s="1"/>
  <c r="N993" i="1" s="1"/>
  <c r="U999" i="1"/>
  <c r="A1001" i="1"/>
  <c r="D1001" i="1" s="1"/>
  <c r="I1003" i="1"/>
  <c r="E1001" i="1" l="1"/>
  <c r="O1001" i="1"/>
  <c r="R1001" i="1" s="1"/>
  <c r="J1001" i="1"/>
  <c r="F1001" i="1"/>
  <c r="S1001" i="1"/>
  <c r="T1001" i="1"/>
  <c r="K994" i="1"/>
  <c r="L994" i="1" s="1"/>
  <c r="M994" i="1" s="1"/>
  <c r="N994" i="1" s="1"/>
  <c r="H995" i="1"/>
  <c r="G996" i="1"/>
  <c r="I1004" i="1"/>
  <c r="A1002" i="1"/>
  <c r="D1002" i="1" s="1"/>
  <c r="U1000" i="1"/>
  <c r="J1002" i="1" l="1"/>
  <c r="E1002" i="1"/>
  <c r="O1002" i="1"/>
  <c r="R1002" i="1" s="1"/>
  <c r="F1002" i="1"/>
  <c r="T1002" i="1"/>
  <c r="S1002" i="1"/>
  <c r="H996" i="1"/>
  <c r="G997" i="1"/>
  <c r="K995" i="1"/>
  <c r="L995" i="1" s="1"/>
  <c r="M995" i="1" s="1"/>
  <c r="N995" i="1" s="1"/>
  <c r="U1001" i="1"/>
  <c r="A1003" i="1"/>
  <c r="D1003" i="1" s="1"/>
  <c r="I1005" i="1"/>
  <c r="E1003" i="1" l="1"/>
  <c r="O1003" i="1"/>
  <c r="R1003" i="1" s="1"/>
  <c r="J1003" i="1"/>
  <c r="F1003" i="1"/>
  <c r="S1003" i="1"/>
  <c r="T1003" i="1"/>
  <c r="K996" i="1"/>
  <c r="L996" i="1" s="1"/>
  <c r="M996" i="1" s="1"/>
  <c r="N996" i="1" s="1"/>
  <c r="H997" i="1"/>
  <c r="G998" i="1"/>
  <c r="I1006" i="1"/>
  <c r="A1004" i="1"/>
  <c r="D1004" i="1" s="1"/>
  <c r="J1004" i="1" l="1"/>
  <c r="E1004" i="1"/>
  <c r="O1004" i="1"/>
  <c r="R1004" i="1" s="1"/>
  <c r="F1004" i="1"/>
  <c r="T1004" i="1"/>
  <c r="S1004" i="1"/>
  <c r="K997" i="1"/>
  <c r="L997" i="1" s="1"/>
  <c r="M997" i="1" s="1"/>
  <c r="N997" i="1" s="1"/>
  <c r="H998" i="1"/>
  <c r="G999" i="1"/>
  <c r="A1005" i="1"/>
  <c r="D1005" i="1" s="1"/>
  <c r="I1007" i="1"/>
  <c r="J1005" i="1" l="1"/>
  <c r="E1005" i="1"/>
  <c r="O1005" i="1"/>
  <c r="R1005" i="1" s="1"/>
  <c r="F1005" i="1"/>
  <c r="S1005" i="1"/>
  <c r="T1005" i="1"/>
  <c r="H999" i="1"/>
  <c r="G1000" i="1"/>
  <c r="K998" i="1"/>
  <c r="L998" i="1" s="1"/>
  <c r="M998" i="1" s="1"/>
  <c r="N998" i="1" s="1"/>
  <c r="U1004" i="1"/>
  <c r="A1006" i="1"/>
  <c r="D1006" i="1" s="1"/>
  <c r="I1008" i="1"/>
  <c r="E1006" i="1" l="1"/>
  <c r="O1006" i="1"/>
  <c r="R1006" i="1" s="1"/>
  <c r="J1006" i="1"/>
  <c r="F1006" i="1"/>
  <c r="T1006" i="1"/>
  <c r="S1006" i="1"/>
  <c r="H1000" i="1"/>
  <c r="G1001" i="1"/>
  <c r="K999" i="1"/>
  <c r="L999" i="1" s="1"/>
  <c r="M999" i="1" s="1"/>
  <c r="N999" i="1" s="1"/>
  <c r="I1009" i="1"/>
  <c r="A1007" i="1"/>
  <c r="D1007" i="1" s="1"/>
  <c r="J1007" i="1" l="1"/>
  <c r="E1007" i="1"/>
  <c r="O1007" i="1"/>
  <c r="R1007" i="1" s="1"/>
  <c r="F1007" i="1"/>
  <c r="S1007" i="1"/>
  <c r="T1007" i="1"/>
  <c r="K1000" i="1"/>
  <c r="L1000" i="1" s="1"/>
  <c r="M1000" i="1" s="1"/>
  <c r="N1000" i="1" s="1"/>
  <c r="H1001" i="1"/>
  <c r="G1002" i="1"/>
  <c r="U1006" i="1"/>
  <c r="A1008" i="1"/>
  <c r="D1008" i="1" s="1"/>
  <c r="I1010" i="1"/>
  <c r="J1008" i="1" l="1"/>
  <c r="E1008" i="1"/>
  <c r="O1008" i="1"/>
  <c r="R1008" i="1" s="1"/>
  <c r="F1008" i="1"/>
  <c r="T1008" i="1"/>
  <c r="S1008" i="1"/>
  <c r="K1001" i="1"/>
  <c r="L1001" i="1" s="1"/>
  <c r="M1001" i="1" s="1"/>
  <c r="N1001" i="1" s="1"/>
  <c r="H1002" i="1"/>
  <c r="G1003" i="1"/>
  <c r="U1007" i="1"/>
  <c r="I1011" i="1"/>
  <c r="A1009" i="1"/>
  <c r="D1009" i="1" s="1"/>
  <c r="J1009" i="1" l="1"/>
  <c r="E1009" i="1"/>
  <c r="O1009" i="1"/>
  <c r="R1009" i="1" s="1"/>
  <c r="F1009" i="1"/>
  <c r="S1009" i="1"/>
  <c r="T1009" i="1"/>
  <c r="H1003" i="1"/>
  <c r="G1004" i="1"/>
  <c r="K1002" i="1"/>
  <c r="L1002" i="1" s="1"/>
  <c r="M1002" i="1" s="1"/>
  <c r="N1002" i="1" s="1"/>
  <c r="U1008" i="1"/>
  <c r="A1010" i="1"/>
  <c r="D1010" i="1" s="1"/>
  <c r="I1012" i="1"/>
  <c r="J1010" i="1" l="1"/>
  <c r="E1010" i="1"/>
  <c r="O1010" i="1"/>
  <c r="R1010" i="1" s="1"/>
  <c r="F1010" i="1"/>
  <c r="T1010" i="1"/>
  <c r="S1010" i="1"/>
  <c r="K1003" i="1"/>
  <c r="L1003" i="1" s="1"/>
  <c r="M1003" i="1" s="1"/>
  <c r="N1003" i="1" s="1"/>
  <c r="H1004" i="1"/>
  <c r="G1005" i="1"/>
  <c r="U1009" i="1"/>
  <c r="A1011" i="1"/>
  <c r="D1011" i="1" s="1"/>
  <c r="I1013" i="1"/>
  <c r="E1011" i="1" l="1"/>
  <c r="O1011" i="1"/>
  <c r="R1011" i="1" s="1"/>
  <c r="J1011" i="1"/>
  <c r="F1011" i="1"/>
  <c r="S1011" i="1"/>
  <c r="T1011" i="1"/>
  <c r="K1004" i="1"/>
  <c r="L1004" i="1" s="1"/>
  <c r="M1004" i="1" s="1"/>
  <c r="N1004" i="1" s="1"/>
  <c r="H1005" i="1"/>
  <c r="G1006" i="1"/>
  <c r="I1014" i="1"/>
  <c r="A1012" i="1"/>
  <c r="D1012" i="1" s="1"/>
  <c r="U1010" i="1"/>
  <c r="J1012" i="1" l="1"/>
  <c r="E1012" i="1"/>
  <c r="O1012" i="1"/>
  <c r="R1012" i="1" s="1"/>
  <c r="F1012" i="1"/>
  <c r="T1012" i="1"/>
  <c r="S1012" i="1"/>
  <c r="H1006" i="1"/>
  <c r="G1007" i="1"/>
  <c r="K1005" i="1"/>
  <c r="L1005" i="1" s="1"/>
  <c r="M1005" i="1" s="1"/>
  <c r="N1005" i="1" s="1"/>
  <c r="U1011" i="1"/>
  <c r="A1013" i="1"/>
  <c r="D1013" i="1" s="1"/>
  <c r="I1015" i="1"/>
  <c r="E1013" i="1" l="1"/>
  <c r="O1013" i="1"/>
  <c r="R1013" i="1" s="1"/>
  <c r="J1013" i="1"/>
  <c r="F1013" i="1"/>
  <c r="S1013" i="1"/>
  <c r="T1013" i="1"/>
  <c r="H1007" i="1"/>
  <c r="G1008" i="1"/>
  <c r="K1006" i="1"/>
  <c r="L1006" i="1" s="1"/>
  <c r="M1006" i="1" s="1"/>
  <c r="N1006" i="1" s="1"/>
  <c r="U1012" i="1"/>
  <c r="A1014" i="1"/>
  <c r="D1014" i="1" s="1"/>
  <c r="I1016" i="1"/>
  <c r="J1014" i="1" l="1"/>
  <c r="E1014" i="1"/>
  <c r="O1014" i="1"/>
  <c r="R1014" i="1" s="1"/>
  <c r="F1014" i="1"/>
  <c r="T1014" i="1"/>
  <c r="S1014" i="1"/>
  <c r="K1007" i="1"/>
  <c r="L1007" i="1" s="1"/>
  <c r="M1007" i="1" s="1"/>
  <c r="N1007" i="1" s="1"/>
  <c r="H1008" i="1"/>
  <c r="G1009" i="1"/>
  <c r="A1015" i="1"/>
  <c r="D1015" i="1" s="1"/>
  <c r="I1017" i="1"/>
  <c r="U1013" i="1"/>
  <c r="E1015" i="1" l="1"/>
  <c r="O1015" i="1"/>
  <c r="R1015" i="1" s="1"/>
  <c r="J1015" i="1"/>
  <c r="F1015" i="1"/>
  <c r="S1015" i="1"/>
  <c r="T1015" i="1"/>
  <c r="K1008" i="1"/>
  <c r="L1008" i="1" s="1"/>
  <c r="M1008" i="1" s="1"/>
  <c r="N1008" i="1" s="1"/>
  <c r="H1009" i="1"/>
  <c r="G1010" i="1"/>
  <c r="I1018" i="1"/>
  <c r="U1014" i="1"/>
  <c r="A1016" i="1"/>
  <c r="D1016" i="1" s="1"/>
  <c r="J1016" i="1" l="1"/>
  <c r="E1016" i="1"/>
  <c r="O1016" i="1"/>
  <c r="R1016" i="1" s="1"/>
  <c r="F1016" i="1"/>
  <c r="T1016" i="1"/>
  <c r="S1016" i="1"/>
  <c r="K1009" i="1"/>
  <c r="L1009" i="1" s="1"/>
  <c r="M1009" i="1" s="1"/>
  <c r="N1009" i="1" s="1"/>
  <c r="H1010" i="1"/>
  <c r="G1011" i="1"/>
  <c r="A1017" i="1"/>
  <c r="D1017" i="1" s="1"/>
  <c r="U1015" i="1"/>
  <c r="I1019" i="1"/>
  <c r="E1017" i="1" l="1"/>
  <c r="O1017" i="1"/>
  <c r="R1017" i="1" s="1"/>
  <c r="J1017" i="1"/>
  <c r="F1017" i="1"/>
  <c r="S1017" i="1"/>
  <c r="T1017" i="1"/>
  <c r="H1011" i="1"/>
  <c r="G1012" i="1"/>
  <c r="K1010" i="1"/>
  <c r="L1010" i="1" s="1"/>
  <c r="M1010" i="1" s="1"/>
  <c r="N1010" i="1" s="1"/>
  <c r="I1020" i="1"/>
  <c r="A1018" i="1"/>
  <c r="D1018" i="1" s="1"/>
  <c r="J1018" i="1" l="1"/>
  <c r="E1018" i="1"/>
  <c r="O1018" i="1"/>
  <c r="R1018" i="1" s="1"/>
  <c r="F1018" i="1"/>
  <c r="T1018" i="1"/>
  <c r="S1018" i="1"/>
  <c r="K1011" i="1"/>
  <c r="L1011" i="1" s="1"/>
  <c r="M1011" i="1" s="1"/>
  <c r="N1011" i="1" s="1"/>
  <c r="H1012" i="1"/>
  <c r="G1013" i="1"/>
  <c r="A1019" i="1"/>
  <c r="D1019" i="1" s="1"/>
  <c r="U1017" i="1"/>
  <c r="I1021" i="1"/>
  <c r="J1019" i="1" l="1"/>
  <c r="E1019" i="1"/>
  <c r="O1019" i="1"/>
  <c r="R1019" i="1" s="1"/>
  <c r="F1019" i="1"/>
  <c r="S1019" i="1"/>
  <c r="T1019" i="1"/>
  <c r="H1013" i="1"/>
  <c r="G1014" i="1"/>
  <c r="K1012" i="1"/>
  <c r="L1012" i="1" s="1"/>
  <c r="M1012" i="1" s="1"/>
  <c r="N1012" i="1" s="1"/>
  <c r="U1018" i="1"/>
  <c r="A1020" i="1"/>
  <c r="D1020" i="1" s="1"/>
  <c r="I1022" i="1"/>
  <c r="E1020" i="1" l="1"/>
  <c r="O1020" i="1"/>
  <c r="R1020" i="1" s="1"/>
  <c r="J1020" i="1"/>
  <c r="F1020" i="1"/>
  <c r="T1020" i="1"/>
  <c r="S1020" i="1"/>
  <c r="K1013" i="1"/>
  <c r="L1013" i="1" s="1"/>
  <c r="M1013" i="1" s="1"/>
  <c r="N1013" i="1" s="1"/>
  <c r="H1014" i="1"/>
  <c r="G1015" i="1"/>
  <c r="I1023" i="1"/>
  <c r="A1021" i="1"/>
  <c r="D1021" i="1" s="1"/>
  <c r="U1019" i="1"/>
  <c r="J1021" i="1" l="1"/>
  <c r="E1021" i="1"/>
  <c r="O1021" i="1"/>
  <c r="R1021" i="1" s="1"/>
  <c r="F1021" i="1"/>
  <c r="S1021" i="1"/>
  <c r="T1021" i="1"/>
  <c r="K1014" i="1"/>
  <c r="L1014" i="1" s="1"/>
  <c r="M1014" i="1" s="1"/>
  <c r="N1014" i="1" s="1"/>
  <c r="H1015" i="1"/>
  <c r="G1016" i="1"/>
  <c r="U1020" i="1"/>
  <c r="A1022" i="1"/>
  <c r="D1022" i="1" s="1"/>
  <c r="I1024" i="1"/>
  <c r="E1022" i="1" l="1"/>
  <c r="O1022" i="1"/>
  <c r="R1022" i="1" s="1"/>
  <c r="J1022" i="1"/>
  <c r="F1022" i="1"/>
  <c r="S1022" i="1"/>
  <c r="T1022" i="1"/>
  <c r="H1016" i="1"/>
  <c r="G1017" i="1"/>
  <c r="K1015" i="1"/>
  <c r="L1015" i="1" s="1"/>
  <c r="M1015" i="1" s="1"/>
  <c r="N1015" i="1" s="1"/>
  <c r="A1023" i="1"/>
  <c r="D1023" i="1" s="1"/>
  <c r="I1025" i="1"/>
  <c r="U1021" i="1"/>
  <c r="E1023" i="1" l="1"/>
  <c r="O1023" i="1"/>
  <c r="R1023" i="1" s="1"/>
  <c r="J1023" i="1"/>
  <c r="F1023" i="1"/>
  <c r="T1023" i="1"/>
  <c r="S1023" i="1"/>
  <c r="H1017" i="1"/>
  <c r="G1018" i="1"/>
  <c r="K1016" i="1"/>
  <c r="L1016" i="1" s="1"/>
  <c r="M1016" i="1" s="1"/>
  <c r="N1016" i="1" s="1"/>
  <c r="U1022" i="1"/>
  <c r="A1024" i="1"/>
  <c r="D1024" i="1" s="1"/>
  <c r="I1026" i="1"/>
  <c r="J1024" i="1" l="1"/>
  <c r="E1024" i="1"/>
  <c r="O1024" i="1"/>
  <c r="R1024" i="1" s="1"/>
  <c r="F1024" i="1"/>
  <c r="S1024" i="1"/>
  <c r="T1024" i="1"/>
  <c r="K1017" i="1"/>
  <c r="L1017" i="1" s="1"/>
  <c r="M1017" i="1" s="1"/>
  <c r="N1017" i="1" s="1"/>
  <c r="H1018" i="1"/>
  <c r="G1019" i="1"/>
  <c r="U1023" i="1"/>
  <c r="A1025" i="1"/>
  <c r="D1025" i="1" s="1"/>
  <c r="I1027" i="1"/>
  <c r="E1025" i="1" l="1"/>
  <c r="O1025" i="1"/>
  <c r="R1025" i="1" s="1"/>
  <c r="J1025" i="1"/>
  <c r="F1025" i="1"/>
  <c r="T1025" i="1"/>
  <c r="S1025" i="1"/>
  <c r="H1019" i="1"/>
  <c r="G1020" i="1"/>
  <c r="K1018" i="1"/>
  <c r="L1018" i="1" s="1"/>
  <c r="M1018" i="1" s="1"/>
  <c r="N1018" i="1" s="1"/>
  <c r="A1026" i="1"/>
  <c r="D1026" i="1" s="1"/>
  <c r="I1028" i="1"/>
  <c r="U1024" i="1"/>
  <c r="J1026" i="1" l="1"/>
  <c r="E1026" i="1"/>
  <c r="O1026" i="1"/>
  <c r="R1026" i="1" s="1"/>
  <c r="F1026" i="1"/>
  <c r="S1026" i="1"/>
  <c r="T1026" i="1"/>
  <c r="K1019" i="1"/>
  <c r="L1019" i="1" s="1"/>
  <c r="M1019" i="1" s="1"/>
  <c r="N1019" i="1" s="1"/>
  <c r="H1020" i="1"/>
  <c r="G1021" i="1"/>
  <c r="U1025" i="1"/>
  <c r="I1029" i="1"/>
  <c r="A1027" i="1"/>
  <c r="D1027" i="1" s="1"/>
  <c r="E1027" i="1" l="1"/>
  <c r="O1027" i="1"/>
  <c r="R1027" i="1" s="1"/>
  <c r="J1027" i="1"/>
  <c r="F1027" i="1"/>
  <c r="T1027" i="1"/>
  <c r="S1027" i="1"/>
  <c r="K1020" i="1"/>
  <c r="L1020" i="1" s="1"/>
  <c r="M1020" i="1" s="1"/>
  <c r="N1020" i="1" s="1"/>
  <c r="H1021" i="1"/>
  <c r="G1022" i="1"/>
  <c r="I1030" i="1"/>
  <c r="U1026" i="1"/>
  <c r="A1028" i="1"/>
  <c r="D1028" i="1" s="1"/>
  <c r="E1028" i="1" l="1"/>
  <c r="O1028" i="1"/>
  <c r="R1028" i="1" s="1"/>
  <c r="J1028" i="1"/>
  <c r="F1028" i="1"/>
  <c r="S1028" i="1"/>
  <c r="T1028" i="1"/>
  <c r="H1022" i="1"/>
  <c r="G1023" i="1"/>
  <c r="K1021" i="1"/>
  <c r="L1021" i="1" s="1"/>
  <c r="M1021" i="1" s="1"/>
  <c r="N1021" i="1" s="1"/>
  <c r="A1029" i="1"/>
  <c r="D1029" i="1" s="1"/>
  <c r="U1027" i="1"/>
  <c r="I1031" i="1"/>
  <c r="E1029" i="1" l="1"/>
  <c r="O1029" i="1"/>
  <c r="R1029" i="1" s="1"/>
  <c r="J1029" i="1"/>
  <c r="F1029" i="1"/>
  <c r="T1029" i="1"/>
  <c r="S1029" i="1"/>
  <c r="K1022" i="1"/>
  <c r="L1022" i="1" s="1"/>
  <c r="M1022" i="1" s="1"/>
  <c r="N1022" i="1" s="1"/>
  <c r="H1023" i="1"/>
  <c r="G1024" i="1"/>
  <c r="U1028" i="1"/>
  <c r="I1032" i="1"/>
  <c r="A1030" i="1"/>
  <c r="D1030" i="1" s="1"/>
  <c r="J1030" i="1" l="1"/>
  <c r="E1030" i="1"/>
  <c r="O1030" i="1"/>
  <c r="R1030" i="1" s="1"/>
  <c r="F1030" i="1"/>
  <c r="S1030" i="1"/>
  <c r="T1030" i="1"/>
  <c r="K1023" i="1"/>
  <c r="L1023" i="1" s="1"/>
  <c r="M1023" i="1" s="1"/>
  <c r="N1023" i="1" s="1"/>
  <c r="H1024" i="1"/>
  <c r="G1025" i="1"/>
  <c r="U1029" i="1"/>
  <c r="I1033" i="1"/>
  <c r="A1031" i="1"/>
  <c r="D1031" i="1" s="1"/>
  <c r="J1031" i="1" l="1"/>
  <c r="E1031" i="1"/>
  <c r="O1031" i="1"/>
  <c r="R1031" i="1" s="1"/>
  <c r="F1031" i="1"/>
  <c r="T1031" i="1"/>
  <c r="S1031" i="1"/>
  <c r="H1025" i="1"/>
  <c r="G1026" i="1"/>
  <c r="K1024" i="1"/>
  <c r="L1024" i="1" s="1"/>
  <c r="M1024" i="1" s="1"/>
  <c r="N1024" i="1" s="1"/>
  <c r="U1030" i="1"/>
  <c r="I1034" i="1"/>
  <c r="A1032" i="1"/>
  <c r="D1032" i="1" s="1"/>
  <c r="E1032" i="1" l="1"/>
  <c r="O1032" i="1"/>
  <c r="R1032" i="1" s="1"/>
  <c r="J1032" i="1"/>
  <c r="F1032" i="1"/>
  <c r="S1032" i="1"/>
  <c r="T1032" i="1"/>
  <c r="K1025" i="1"/>
  <c r="L1025" i="1" s="1"/>
  <c r="M1025" i="1" s="1"/>
  <c r="N1025" i="1" s="1"/>
  <c r="H1026" i="1"/>
  <c r="G1027" i="1"/>
  <c r="A1033" i="1"/>
  <c r="D1033" i="1" s="1"/>
  <c r="I1035" i="1"/>
  <c r="U1031" i="1"/>
  <c r="J1033" i="1" l="1"/>
  <c r="E1033" i="1"/>
  <c r="O1033" i="1"/>
  <c r="R1033" i="1" s="1"/>
  <c r="F1033" i="1"/>
  <c r="T1033" i="1"/>
  <c r="S1033" i="1"/>
  <c r="K1026" i="1"/>
  <c r="L1026" i="1" s="1"/>
  <c r="M1026" i="1" s="1"/>
  <c r="N1026" i="1" s="1"/>
  <c r="H1027" i="1"/>
  <c r="G1028" i="1"/>
  <c r="U1032" i="1"/>
  <c r="I1036" i="1"/>
  <c r="A1034" i="1"/>
  <c r="D1034" i="1" s="1"/>
  <c r="E1034" i="1" l="1"/>
  <c r="O1034" i="1"/>
  <c r="R1034" i="1" s="1"/>
  <c r="J1034" i="1"/>
  <c r="F1034" i="1"/>
  <c r="S1034" i="1"/>
  <c r="T1034" i="1"/>
  <c r="H1028" i="1"/>
  <c r="G1029" i="1"/>
  <c r="K1027" i="1"/>
  <c r="L1027" i="1" s="1"/>
  <c r="M1027" i="1" s="1"/>
  <c r="N1027" i="1" s="1"/>
  <c r="A1035" i="1"/>
  <c r="D1035" i="1" s="1"/>
  <c r="I1037" i="1"/>
  <c r="J1035" i="1" l="1"/>
  <c r="E1035" i="1"/>
  <c r="O1035" i="1"/>
  <c r="R1035" i="1" s="1"/>
  <c r="F1035" i="1"/>
  <c r="T1035" i="1"/>
  <c r="S1035" i="1"/>
  <c r="K1028" i="1"/>
  <c r="L1028" i="1" s="1"/>
  <c r="M1028" i="1" s="1"/>
  <c r="N1028" i="1" s="1"/>
  <c r="H1029" i="1"/>
  <c r="G1030" i="1"/>
  <c r="A1036" i="1"/>
  <c r="D1036" i="1" s="1"/>
  <c r="I1038" i="1"/>
  <c r="E1036" i="1" l="1"/>
  <c r="O1036" i="1"/>
  <c r="R1036" i="1" s="1"/>
  <c r="J1036" i="1"/>
  <c r="F1036" i="1"/>
  <c r="S1036" i="1"/>
  <c r="T1036" i="1"/>
  <c r="K1029" i="1"/>
  <c r="L1029" i="1" s="1"/>
  <c r="M1029" i="1" s="1"/>
  <c r="N1029" i="1" s="1"/>
  <c r="H1030" i="1"/>
  <c r="G1031" i="1"/>
  <c r="I1039" i="1"/>
  <c r="U1035" i="1"/>
  <c r="A1037" i="1"/>
  <c r="D1037" i="1" s="1"/>
  <c r="J1037" i="1" l="1"/>
  <c r="E1037" i="1"/>
  <c r="O1037" i="1"/>
  <c r="R1037" i="1" s="1"/>
  <c r="F1037" i="1"/>
  <c r="S1037" i="1"/>
  <c r="T1037" i="1"/>
  <c r="K1030" i="1"/>
  <c r="L1030" i="1" s="1"/>
  <c r="M1030" i="1" s="1"/>
  <c r="N1030" i="1" s="1"/>
  <c r="H1031" i="1"/>
  <c r="G1032" i="1"/>
  <c r="A1038" i="1"/>
  <c r="D1038" i="1" s="1"/>
  <c r="I1040" i="1"/>
  <c r="E1038" i="1" l="1"/>
  <c r="O1038" i="1"/>
  <c r="R1038" i="1" s="1"/>
  <c r="J1038" i="1"/>
  <c r="F1038" i="1"/>
  <c r="T1038" i="1"/>
  <c r="S1038" i="1"/>
  <c r="H1032" i="1"/>
  <c r="G1033" i="1"/>
  <c r="K1031" i="1"/>
  <c r="L1031" i="1" s="1"/>
  <c r="M1031" i="1" s="1"/>
  <c r="N1031" i="1" s="1"/>
  <c r="U1037" i="1"/>
  <c r="I1041" i="1"/>
  <c r="A1039" i="1"/>
  <c r="D1039" i="1" s="1"/>
  <c r="J1039" i="1" l="1"/>
  <c r="E1039" i="1"/>
  <c r="O1039" i="1"/>
  <c r="R1039" i="1" s="1"/>
  <c r="F1039" i="1"/>
  <c r="S1039" i="1"/>
  <c r="T1039" i="1"/>
  <c r="H1033" i="1"/>
  <c r="G1034" i="1"/>
  <c r="K1032" i="1"/>
  <c r="L1032" i="1" s="1"/>
  <c r="M1032" i="1" s="1"/>
  <c r="N1032" i="1" s="1"/>
  <c r="A1040" i="1"/>
  <c r="D1040" i="1" s="1"/>
  <c r="I1042" i="1"/>
  <c r="E1040" i="1" l="1"/>
  <c r="O1040" i="1"/>
  <c r="R1040" i="1" s="1"/>
  <c r="J1040" i="1"/>
  <c r="F1040" i="1"/>
  <c r="T1040" i="1"/>
  <c r="S1040" i="1"/>
  <c r="K1033" i="1"/>
  <c r="L1033" i="1" s="1"/>
  <c r="M1033" i="1" s="1"/>
  <c r="N1033" i="1" s="1"/>
  <c r="H1034" i="1"/>
  <c r="G1035" i="1"/>
  <c r="I1043" i="1"/>
  <c r="U1039" i="1"/>
  <c r="A1041" i="1"/>
  <c r="D1041" i="1" s="1"/>
  <c r="J1041" i="1" l="1"/>
  <c r="E1041" i="1"/>
  <c r="O1041" i="1"/>
  <c r="R1041" i="1" s="1"/>
  <c r="F1041" i="1"/>
  <c r="S1041" i="1"/>
  <c r="T1041" i="1"/>
  <c r="K1034" i="1"/>
  <c r="L1034" i="1" s="1"/>
  <c r="M1034" i="1" s="1"/>
  <c r="N1034" i="1" s="1"/>
  <c r="H1035" i="1"/>
  <c r="G1036" i="1"/>
  <c r="A1042" i="1"/>
  <c r="D1042" i="1" s="1"/>
  <c r="U1040" i="1"/>
  <c r="I1044" i="1"/>
  <c r="J1042" i="1" l="1"/>
  <c r="E1042" i="1"/>
  <c r="O1042" i="1"/>
  <c r="R1042" i="1" s="1"/>
  <c r="F1042" i="1"/>
  <c r="T1042" i="1"/>
  <c r="S1042" i="1"/>
  <c r="H1036" i="1"/>
  <c r="G1037" i="1"/>
  <c r="K1035" i="1"/>
  <c r="L1035" i="1" s="1"/>
  <c r="M1035" i="1" s="1"/>
  <c r="N1035" i="1" s="1"/>
  <c r="I1045" i="1"/>
  <c r="A1043" i="1"/>
  <c r="D1043" i="1" s="1"/>
  <c r="U1041" i="1"/>
  <c r="J1043" i="1" l="1"/>
  <c r="E1043" i="1"/>
  <c r="O1043" i="1"/>
  <c r="R1043" i="1" s="1"/>
  <c r="F1043" i="1"/>
  <c r="S1043" i="1"/>
  <c r="T1043" i="1"/>
  <c r="K1036" i="1"/>
  <c r="L1036" i="1" s="1"/>
  <c r="M1036" i="1" s="1"/>
  <c r="N1036" i="1" s="1"/>
  <c r="H1037" i="1"/>
  <c r="G1038" i="1"/>
  <c r="U1042" i="1"/>
  <c r="A1044" i="1"/>
  <c r="D1044" i="1" s="1"/>
  <c r="I1046" i="1"/>
  <c r="E1044" i="1" l="1"/>
  <c r="O1044" i="1"/>
  <c r="R1044" i="1" s="1"/>
  <c r="J1044" i="1"/>
  <c r="F1044" i="1"/>
  <c r="T1044" i="1"/>
  <c r="S1044" i="1"/>
  <c r="H1038" i="1"/>
  <c r="G1039" i="1"/>
  <c r="K1037" i="1"/>
  <c r="L1037" i="1" s="1"/>
  <c r="M1037" i="1" s="1"/>
  <c r="N1037" i="1" s="1"/>
  <c r="U1043" i="1"/>
  <c r="I1047" i="1"/>
  <c r="A1045" i="1"/>
  <c r="D1045" i="1" s="1"/>
  <c r="J1045" i="1" l="1"/>
  <c r="E1045" i="1"/>
  <c r="O1045" i="1"/>
  <c r="R1045" i="1" s="1"/>
  <c r="F1045" i="1"/>
  <c r="S1045" i="1"/>
  <c r="T1045" i="1"/>
  <c r="K1038" i="1"/>
  <c r="L1038" i="1" s="1"/>
  <c r="M1038" i="1" s="1"/>
  <c r="N1038" i="1" s="1"/>
  <c r="H1039" i="1"/>
  <c r="G1040" i="1"/>
  <c r="U1044" i="1"/>
  <c r="A1046" i="1"/>
  <c r="D1046" i="1" s="1"/>
  <c r="I1048" i="1"/>
  <c r="J1046" i="1" l="1"/>
  <c r="E1046" i="1"/>
  <c r="O1046" i="1"/>
  <c r="R1046" i="1" s="1"/>
  <c r="F1046" i="1"/>
  <c r="S1046" i="1"/>
  <c r="T1046" i="1"/>
  <c r="K1039" i="1"/>
  <c r="L1039" i="1" s="1"/>
  <c r="M1039" i="1" s="1"/>
  <c r="N1039" i="1" s="1"/>
  <c r="H1040" i="1"/>
  <c r="G1041" i="1"/>
  <c r="I1049" i="1"/>
  <c r="A1047" i="1"/>
  <c r="D1047" i="1" s="1"/>
  <c r="U1045" i="1"/>
  <c r="E1047" i="1" l="1"/>
  <c r="O1047" i="1"/>
  <c r="R1047" i="1" s="1"/>
  <c r="J1047" i="1"/>
  <c r="F1047" i="1"/>
  <c r="S1047" i="1"/>
  <c r="T1047" i="1"/>
  <c r="H1041" i="1"/>
  <c r="G1042" i="1"/>
  <c r="K1040" i="1"/>
  <c r="L1040" i="1" s="1"/>
  <c r="M1040" i="1" s="1"/>
  <c r="N1040" i="1" s="1"/>
  <c r="U1046" i="1"/>
  <c r="A1048" i="1"/>
  <c r="D1048" i="1" s="1"/>
  <c r="I1050" i="1"/>
  <c r="J1048" i="1" l="1"/>
  <c r="E1048" i="1"/>
  <c r="O1048" i="1"/>
  <c r="R1048" i="1" s="1"/>
  <c r="F1048" i="1"/>
  <c r="T1048" i="1"/>
  <c r="S1048" i="1"/>
  <c r="H1042" i="1"/>
  <c r="G1043" i="1"/>
  <c r="K1041" i="1"/>
  <c r="L1041" i="1" s="1"/>
  <c r="M1041" i="1" s="1"/>
  <c r="N1041" i="1" s="1"/>
  <c r="I1051" i="1"/>
  <c r="A1049" i="1"/>
  <c r="D1049" i="1" s="1"/>
  <c r="J1049" i="1" l="1"/>
  <c r="E1049" i="1"/>
  <c r="O1049" i="1"/>
  <c r="R1049" i="1" s="1"/>
  <c r="F1049" i="1"/>
  <c r="S1049" i="1"/>
  <c r="T1049" i="1"/>
  <c r="K1042" i="1"/>
  <c r="L1042" i="1" s="1"/>
  <c r="M1042" i="1" s="1"/>
  <c r="N1042" i="1" s="1"/>
  <c r="H1043" i="1"/>
  <c r="G1044" i="1"/>
  <c r="A1050" i="1"/>
  <c r="D1050" i="1" s="1"/>
  <c r="U1048" i="1"/>
  <c r="I1052" i="1"/>
  <c r="E1050" i="1" l="1"/>
  <c r="O1050" i="1"/>
  <c r="R1050" i="1" s="1"/>
  <c r="J1050" i="1"/>
  <c r="F1050" i="1"/>
  <c r="T1050" i="1"/>
  <c r="S1050" i="1"/>
  <c r="K1043" i="1"/>
  <c r="L1043" i="1" s="1"/>
  <c r="M1043" i="1" s="1"/>
  <c r="N1043" i="1" s="1"/>
  <c r="H1044" i="1"/>
  <c r="G1045" i="1"/>
  <c r="I1053" i="1"/>
  <c r="A1051" i="1"/>
  <c r="D1051" i="1" s="1"/>
  <c r="U1049" i="1"/>
  <c r="E1051" i="1" l="1"/>
  <c r="O1051" i="1"/>
  <c r="R1051" i="1" s="1"/>
  <c r="J1051" i="1"/>
  <c r="F1051" i="1"/>
  <c r="S1051" i="1"/>
  <c r="T1051" i="1"/>
  <c r="H1045" i="1"/>
  <c r="G1046" i="1"/>
  <c r="K1044" i="1"/>
  <c r="L1044" i="1" s="1"/>
  <c r="M1044" i="1" s="1"/>
  <c r="N1044" i="1" s="1"/>
  <c r="A1052" i="1"/>
  <c r="D1052" i="1" s="1"/>
  <c r="I1054" i="1"/>
  <c r="U1050" i="1"/>
  <c r="J1052" i="1" l="1"/>
  <c r="E1052" i="1"/>
  <c r="O1052" i="1"/>
  <c r="R1052" i="1" s="1"/>
  <c r="F1052" i="1"/>
  <c r="T1052" i="1"/>
  <c r="S1052" i="1"/>
  <c r="K1045" i="1"/>
  <c r="L1045" i="1" s="1"/>
  <c r="M1045" i="1" s="1"/>
  <c r="N1045" i="1" s="1"/>
  <c r="H1046" i="1"/>
  <c r="G1047" i="1"/>
  <c r="U1051" i="1"/>
  <c r="A1053" i="1"/>
  <c r="D1053" i="1" s="1"/>
  <c r="I1055" i="1"/>
  <c r="J1053" i="1" l="1"/>
  <c r="E1053" i="1"/>
  <c r="O1053" i="1"/>
  <c r="R1053" i="1" s="1"/>
  <c r="F1053" i="1"/>
  <c r="S1053" i="1"/>
  <c r="T1053" i="1"/>
  <c r="K1046" i="1"/>
  <c r="L1046" i="1" s="1"/>
  <c r="M1046" i="1" s="1"/>
  <c r="N1046" i="1" s="1"/>
  <c r="H1047" i="1"/>
  <c r="G1048" i="1"/>
  <c r="I1056" i="1"/>
  <c r="A1054" i="1"/>
  <c r="D1054" i="1" s="1"/>
  <c r="U1052" i="1"/>
  <c r="E1054" i="1" l="1"/>
  <c r="O1054" i="1"/>
  <c r="R1054" i="1" s="1"/>
  <c r="J1054" i="1"/>
  <c r="F1054" i="1"/>
  <c r="T1054" i="1"/>
  <c r="S1054" i="1"/>
  <c r="H1048" i="1"/>
  <c r="G1049" i="1"/>
  <c r="K1047" i="1"/>
  <c r="L1047" i="1" s="1"/>
  <c r="M1047" i="1" s="1"/>
  <c r="N1047" i="1" s="1"/>
  <c r="I1057" i="1"/>
  <c r="A1055" i="1"/>
  <c r="D1055" i="1" s="1"/>
  <c r="U1053" i="1"/>
  <c r="J1055" i="1" l="1"/>
  <c r="E1055" i="1"/>
  <c r="O1055" i="1"/>
  <c r="R1055" i="1" s="1"/>
  <c r="F1055" i="1"/>
  <c r="S1055" i="1"/>
  <c r="T1055" i="1"/>
  <c r="K1048" i="1"/>
  <c r="L1048" i="1" s="1"/>
  <c r="M1048" i="1" s="1"/>
  <c r="N1048" i="1" s="1"/>
  <c r="H1049" i="1"/>
  <c r="G1050" i="1"/>
  <c r="U1054" i="1"/>
  <c r="I1058" i="1"/>
  <c r="A1056" i="1"/>
  <c r="D1056" i="1" s="1"/>
  <c r="E1056" i="1" l="1"/>
  <c r="O1056" i="1"/>
  <c r="R1056" i="1" s="1"/>
  <c r="J1056" i="1"/>
  <c r="F1056" i="1"/>
  <c r="T1056" i="1"/>
  <c r="S1056" i="1"/>
  <c r="K1049" i="1"/>
  <c r="L1049" i="1" s="1"/>
  <c r="M1049" i="1" s="1"/>
  <c r="N1049" i="1" s="1"/>
  <c r="H1050" i="1"/>
  <c r="G1051" i="1"/>
  <c r="A1057" i="1"/>
  <c r="D1057" i="1" s="1"/>
  <c r="I1059" i="1"/>
  <c r="U1055" i="1"/>
  <c r="J1057" i="1" l="1"/>
  <c r="E1057" i="1"/>
  <c r="O1057" i="1"/>
  <c r="R1057" i="1" s="1"/>
  <c r="F1057" i="1"/>
  <c r="S1057" i="1"/>
  <c r="T1057" i="1"/>
  <c r="K1050" i="1"/>
  <c r="L1050" i="1" s="1"/>
  <c r="M1050" i="1" s="1"/>
  <c r="N1050" i="1" s="1"/>
  <c r="H1051" i="1"/>
  <c r="G1052" i="1"/>
  <c r="I1060" i="1"/>
  <c r="A1058" i="1"/>
  <c r="D1058" i="1" s="1"/>
  <c r="U1056" i="1"/>
  <c r="E1058" i="1" l="1"/>
  <c r="O1058" i="1"/>
  <c r="R1058" i="1" s="1"/>
  <c r="J1058" i="1"/>
  <c r="F1058" i="1"/>
  <c r="T1058" i="1"/>
  <c r="S1058" i="1"/>
  <c r="H1052" i="1"/>
  <c r="G1053" i="1"/>
  <c r="K1051" i="1"/>
  <c r="L1051" i="1" s="1"/>
  <c r="M1051" i="1" s="1"/>
  <c r="N1051" i="1" s="1"/>
  <c r="I1061" i="1"/>
  <c r="U1057" i="1"/>
  <c r="A1059" i="1"/>
  <c r="D1059" i="1" s="1"/>
  <c r="J1059" i="1" l="1"/>
  <c r="E1059" i="1"/>
  <c r="O1059" i="1"/>
  <c r="R1059" i="1" s="1"/>
  <c r="F1059" i="1"/>
  <c r="S1059" i="1"/>
  <c r="T1059" i="1"/>
  <c r="K1052" i="1"/>
  <c r="L1052" i="1" s="1"/>
  <c r="M1052" i="1" s="1"/>
  <c r="N1052" i="1" s="1"/>
  <c r="H1053" i="1"/>
  <c r="G1054" i="1"/>
  <c r="U1058" i="1"/>
  <c r="I1062" i="1"/>
  <c r="A1060" i="1"/>
  <c r="D1060" i="1" s="1"/>
  <c r="E1060" i="1" l="1"/>
  <c r="O1060" i="1"/>
  <c r="R1060" i="1" s="1"/>
  <c r="J1060" i="1"/>
  <c r="F1060" i="1"/>
  <c r="T1060" i="1"/>
  <c r="S1060" i="1"/>
  <c r="K1053" i="1"/>
  <c r="L1053" i="1" s="1"/>
  <c r="M1053" i="1" s="1"/>
  <c r="N1053" i="1" s="1"/>
  <c r="H1054" i="1"/>
  <c r="G1055" i="1"/>
  <c r="U1059" i="1"/>
  <c r="A1061" i="1"/>
  <c r="D1061" i="1" s="1"/>
  <c r="I1063" i="1"/>
  <c r="E1061" i="1" l="1"/>
  <c r="O1061" i="1"/>
  <c r="R1061" i="1" s="1"/>
  <c r="J1061" i="1"/>
  <c r="F1061" i="1"/>
  <c r="S1061" i="1"/>
  <c r="T1061" i="1"/>
  <c r="K1054" i="1"/>
  <c r="L1054" i="1" s="1"/>
  <c r="M1054" i="1" s="1"/>
  <c r="N1054" i="1" s="1"/>
  <c r="H1055" i="1"/>
  <c r="G1056" i="1"/>
  <c r="I1064" i="1"/>
  <c r="A1062" i="1"/>
  <c r="D1062" i="1" s="1"/>
  <c r="U1060" i="1"/>
  <c r="E1062" i="1" l="1"/>
  <c r="O1062" i="1"/>
  <c r="R1062" i="1" s="1"/>
  <c r="J1062" i="1"/>
  <c r="F1062" i="1"/>
  <c r="T1062" i="1"/>
  <c r="S1062" i="1"/>
  <c r="K1055" i="1"/>
  <c r="L1055" i="1" s="1"/>
  <c r="M1055" i="1" s="1"/>
  <c r="N1055" i="1" s="1"/>
  <c r="H1056" i="1"/>
  <c r="G1057" i="1"/>
  <c r="A1063" i="1"/>
  <c r="D1063" i="1" s="1"/>
  <c r="I1065" i="1"/>
  <c r="U1061" i="1"/>
  <c r="J1063" i="1" l="1"/>
  <c r="E1063" i="1"/>
  <c r="O1063" i="1"/>
  <c r="R1063" i="1" s="1"/>
  <c r="F1063" i="1"/>
  <c r="S1063" i="1"/>
  <c r="T1063" i="1"/>
  <c r="K1056" i="1"/>
  <c r="L1056" i="1" s="1"/>
  <c r="M1056" i="1" s="1"/>
  <c r="N1056" i="1" s="1"/>
  <c r="H1057" i="1"/>
  <c r="G1058" i="1"/>
  <c r="U1062" i="1"/>
  <c r="I1066" i="1"/>
  <c r="A1064" i="1"/>
  <c r="D1064" i="1" s="1"/>
  <c r="E1064" i="1" l="1"/>
  <c r="O1064" i="1"/>
  <c r="R1064" i="1" s="1"/>
  <c r="J1064" i="1"/>
  <c r="F1064" i="1"/>
  <c r="T1064" i="1"/>
  <c r="S1064" i="1"/>
  <c r="H1058" i="1"/>
  <c r="G1059" i="1"/>
  <c r="K1057" i="1"/>
  <c r="L1057" i="1" s="1"/>
  <c r="M1057" i="1" s="1"/>
  <c r="N1057" i="1" s="1"/>
  <c r="U1063" i="1"/>
  <c r="I1067" i="1"/>
  <c r="A1065" i="1"/>
  <c r="D1065" i="1" s="1"/>
  <c r="J1065" i="1" l="1"/>
  <c r="E1065" i="1"/>
  <c r="O1065" i="1"/>
  <c r="R1065" i="1" s="1"/>
  <c r="F1065" i="1"/>
  <c r="S1065" i="1"/>
  <c r="T1065" i="1"/>
  <c r="K1058" i="1"/>
  <c r="L1058" i="1" s="1"/>
  <c r="M1058" i="1" s="1"/>
  <c r="N1058" i="1" s="1"/>
  <c r="H1059" i="1"/>
  <c r="G1060" i="1"/>
  <c r="A1066" i="1"/>
  <c r="D1066" i="1" s="1"/>
  <c r="U1064" i="1"/>
  <c r="I1068" i="1"/>
  <c r="E1066" i="1" l="1"/>
  <c r="O1066" i="1"/>
  <c r="R1066" i="1" s="1"/>
  <c r="J1066" i="1"/>
  <c r="F1066" i="1"/>
  <c r="T1066" i="1"/>
  <c r="S1066" i="1"/>
  <c r="K1059" i="1"/>
  <c r="L1059" i="1" s="1"/>
  <c r="M1059" i="1" s="1"/>
  <c r="N1059" i="1" s="1"/>
  <c r="H1060" i="1"/>
  <c r="G1061" i="1"/>
  <c r="I1069" i="1"/>
  <c r="A1067" i="1"/>
  <c r="D1067" i="1" s="1"/>
  <c r="S1067" i="1" l="1"/>
  <c r="J1067" i="1"/>
  <c r="E1067" i="1"/>
  <c r="O1067" i="1"/>
  <c r="R1067" i="1" s="1"/>
  <c r="F1067" i="1"/>
  <c r="T1067" i="1"/>
  <c r="H1061" i="1"/>
  <c r="G1062" i="1"/>
  <c r="K1060" i="1"/>
  <c r="L1060" i="1" s="1"/>
  <c r="M1060" i="1" s="1"/>
  <c r="N1060" i="1" s="1"/>
  <c r="A1068" i="1"/>
  <c r="D1068" i="1" s="1"/>
  <c r="I1070" i="1"/>
  <c r="E1068" i="1" l="1"/>
  <c r="O1068" i="1"/>
  <c r="R1068" i="1" s="1"/>
  <c r="J1068" i="1"/>
  <c r="F1068" i="1"/>
  <c r="T1068" i="1"/>
  <c r="S1068" i="1"/>
  <c r="K1061" i="1"/>
  <c r="L1061" i="1" s="1"/>
  <c r="M1061" i="1" s="1"/>
  <c r="N1061" i="1" s="1"/>
  <c r="H1062" i="1"/>
  <c r="G1063" i="1"/>
  <c r="I1071" i="1"/>
  <c r="A1069" i="1"/>
  <c r="D1069" i="1" s="1"/>
  <c r="U1067" i="1"/>
  <c r="E1069" i="1" l="1"/>
  <c r="O1069" i="1"/>
  <c r="R1069" i="1" s="1"/>
  <c r="J1069" i="1"/>
  <c r="F1069" i="1"/>
  <c r="S1069" i="1"/>
  <c r="T1069" i="1"/>
  <c r="K1062" i="1"/>
  <c r="L1062" i="1" s="1"/>
  <c r="M1062" i="1" s="1"/>
  <c r="N1062" i="1" s="1"/>
  <c r="H1063" i="1"/>
  <c r="G1064" i="1"/>
  <c r="A1070" i="1"/>
  <c r="D1070" i="1" s="1"/>
  <c r="I1072" i="1"/>
  <c r="J1070" i="1" l="1"/>
  <c r="E1070" i="1"/>
  <c r="O1070" i="1"/>
  <c r="R1070" i="1" s="1"/>
  <c r="F1070" i="1"/>
  <c r="T1070" i="1"/>
  <c r="S1070" i="1"/>
  <c r="H1064" i="1"/>
  <c r="G1065" i="1"/>
  <c r="K1063" i="1"/>
  <c r="L1063" i="1" s="1"/>
  <c r="M1063" i="1" s="1"/>
  <c r="N1063" i="1" s="1"/>
  <c r="I1073" i="1"/>
  <c r="U1069" i="1"/>
  <c r="A1071" i="1"/>
  <c r="D1071" i="1" s="1"/>
  <c r="E1071" i="1" l="1"/>
  <c r="O1071" i="1"/>
  <c r="R1071" i="1" s="1"/>
  <c r="J1071" i="1"/>
  <c r="F1071" i="1"/>
  <c r="S1071" i="1"/>
  <c r="T1071" i="1"/>
  <c r="K1064" i="1"/>
  <c r="L1064" i="1" s="1"/>
  <c r="M1064" i="1" s="1"/>
  <c r="N1064" i="1" s="1"/>
  <c r="H1065" i="1"/>
  <c r="G1066" i="1"/>
  <c r="A1072" i="1"/>
  <c r="D1072" i="1" s="1"/>
  <c r="I1074" i="1"/>
  <c r="U1070" i="1"/>
  <c r="J1072" i="1" l="1"/>
  <c r="E1072" i="1"/>
  <c r="O1072" i="1"/>
  <c r="R1072" i="1" s="1"/>
  <c r="F1072" i="1"/>
  <c r="T1072" i="1"/>
  <c r="S1072" i="1"/>
  <c r="K1065" i="1"/>
  <c r="L1065" i="1" s="1"/>
  <c r="M1065" i="1" s="1"/>
  <c r="N1065" i="1" s="1"/>
  <c r="H1066" i="1"/>
  <c r="G1067" i="1"/>
  <c r="A1073" i="1"/>
  <c r="D1073" i="1" s="1"/>
  <c r="U1071" i="1"/>
  <c r="I1075" i="1"/>
  <c r="E1073" i="1" l="1"/>
  <c r="O1073" i="1"/>
  <c r="R1073" i="1" s="1"/>
  <c r="J1073" i="1"/>
  <c r="F1073" i="1"/>
  <c r="S1073" i="1"/>
  <c r="T1073" i="1"/>
  <c r="K1066" i="1"/>
  <c r="L1066" i="1" s="1"/>
  <c r="M1066" i="1" s="1"/>
  <c r="N1066" i="1" s="1"/>
  <c r="H1067" i="1"/>
  <c r="G1068" i="1"/>
  <c r="A1074" i="1"/>
  <c r="D1074" i="1" s="1"/>
  <c r="I1076" i="1"/>
  <c r="U1072" i="1"/>
  <c r="J1074" i="1" l="1"/>
  <c r="E1074" i="1"/>
  <c r="O1074" i="1"/>
  <c r="R1074" i="1" s="1"/>
  <c r="F1074" i="1"/>
  <c r="T1074" i="1"/>
  <c r="S1074" i="1"/>
  <c r="H1068" i="1"/>
  <c r="G1069" i="1"/>
  <c r="K1067" i="1"/>
  <c r="L1067" i="1" s="1"/>
  <c r="M1067" i="1" s="1"/>
  <c r="N1067" i="1" s="1"/>
  <c r="I1077" i="1"/>
  <c r="A1075" i="1"/>
  <c r="D1075" i="1" s="1"/>
  <c r="U1073" i="1"/>
  <c r="E1075" i="1" l="1"/>
  <c r="O1075" i="1"/>
  <c r="R1075" i="1" s="1"/>
  <c r="J1075" i="1"/>
  <c r="F1075" i="1"/>
  <c r="S1075" i="1"/>
  <c r="T1075" i="1"/>
  <c r="K1068" i="1"/>
  <c r="L1068" i="1" s="1"/>
  <c r="M1068" i="1" s="1"/>
  <c r="N1068" i="1" s="1"/>
  <c r="H1069" i="1"/>
  <c r="G1070" i="1"/>
  <c r="A1076" i="1"/>
  <c r="D1076" i="1" s="1"/>
  <c r="I1078" i="1"/>
  <c r="U1074" i="1"/>
  <c r="J1076" i="1" l="1"/>
  <c r="E1076" i="1"/>
  <c r="O1076" i="1"/>
  <c r="R1076" i="1" s="1"/>
  <c r="F1076" i="1"/>
  <c r="T1076" i="1"/>
  <c r="S1076" i="1"/>
  <c r="H1070" i="1"/>
  <c r="G1071" i="1"/>
  <c r="K1069" i="1"/>
  <c r="L1069" i="1" s="1"/>
  <c r="M1069" i="1" s="1"/>
  <c r="N1069" i="1" s="1"/>
  <c r="A1077" i="1"/>
  <c r="D1077" i="1" s="1"/>
  <c r="I1079" i="1"/>
  <c r="U1075" i="1"/>
  <c r="J1077" i="1" l="1"/>
  <c r="E1077" i="1"/>
  <c r="O1077" i="1"/>
  <c r="R1077" i="1" s="1"/>
  <c r="F1077" i="1"/>
  <c r="S1077" i="1"/>
  <c r="T1077" i="1"/>
  <c r="K1070" i="1"/>
  <c r="L1070" i="1" s="1"/>
  <c r="M1070" i="1" s="1"/>
  <c r="N1070" i="1" s="1"/>
  <c r="H1071" i="1"/>
  <c r="G1072" i="1"/>
  <c r="U1076" i="1"/>
  <c r="I1080" i="1"/>
  <c r="A1078" i="1"/>
  <c r="D1078" i="1" s="1"/>
  <c r="E1078" i="1" l="1"/>
  <c r="O1078" i="1"/>
  <c r="R1078" i="1" s="1"/>
  <c r="J1078" i="1"/>
  <c r="F1078" i="1"/>
  <c r="T1078" i="1"/>
  <c r="S1078" i="1"/>
  <c r="K1071" i="1"/>
  <c r="L1071" i="1" s="1"/>
  <c r="M1071" i="1" s="1"/>
  <c r="N1071" i="1" s="1"/>
  <c r="H1072" i="1"/>
  <c r="G1073" i="1"/>
  <c r="A1079" i="1"/>
  <c r="D1079" i="1" s="1"/>
  <c r="U1077" i="1"/>
  <c r="I1081" i="1"/>
  <c r="J1079" i="1" l="1"/>
  <c r="E1079" i="1"/>
  <c r="O1079" i="1"/>
  <c r="R1079" i="1" s="1"/>
  <c r="F1079" i="1"/>
  <c r="S1079" i="1"/>
  <c r="T1079" i="1"/>
  <c r="H1073" i="1"/>
  <c r="G1074" i="1"/>
  <c r="K1072" i="1"/>
  <c r="L1072" i="1" s="1"/>
  <c r="M1072" i="1" s="1"/>
  <c r="N1072" i="1" s="1"/>
  <c r="U1078" i="1"/>
  <c r="I1082" i="1"/>
  <c r="A1080" i="1"/>
  <c r="D1080" i="1" s="1"/>
  <c r="E1080" i="1" l="1"/>
  <c r="O1080" i="1"/>
  <c r="R1080" i="1" s="1"/>
  <c r="J1080" i="1"/>
  <c r="F1080" i="1"/>
  <c r="T1080" i="1"/>
  <c r="S1080" i="1"/>
  <c r="K1073" i="1"/>
  <c r="L1073" i="1" s="1"/>
  <c r="M1073" i="1" s="1"/>
  <c r="N1073" i="1" s="1"/>
  <c r="H1074" i="1"/>
  <c r="G1075" i="1"/>
  <c r="I1083" i="1"/>
  <c r="A1081" i="1"/>
  <c r="D1081" i="1" s="1"/>
  <c r="E1081" i="1" l="1"/>
  <c r="O1081" i="1"/>
  <c r="R1081" i="1" s="1"/>
  <c r="J1081" i="1"/>
  <c r="F1081" i="1"/>
  <c r="S1081" i="1"/>
  <c r="T1081" i="1"/>
  <c r="K1074" i="1"/>
  <c r="L1074" i="1" s="1"/>
  <c r="M1074" i="1" s="1"/>
  <c r="N1074" i="1" s="1"/>
  <c r="H1075" i="1"/>
  <c r="G1076" i="1"/>
  <c r="I1084" i="1"/>
  <c r="U1080" i="1"/>
  <c r="A1082" i="1"/>
  <c r="D1082" i="1" s="1"/>
  <c r="J1082" i="1" l="1"/>
  <c r="E1082" i="1"/>
  <c r="O1082" i="1"/>
  <c r="R1082" i="1" s="1"/>
  <c r="F1082" i="1"/>
  <c r="T1082" i="1"/>
  <c r="S1082" i="1"/>
  <c r="H1076" i="1"/>
  <c r="G1077" i="1"/>
  <c r="K1075" i="1"/>
  <c r="L1075" i="1" s="1"/>
  <c r="M1075" i="1" s="1"/>
  <c r="N1075" i="1" s="1"/>
  <c r="I1085" i="1"/>
  <c r="A1083" i="1"/>
  <c r="D1083" i="1" s="1"/>
  <c r="U1081" i="1"/>
  <c r="E1083" i="1" l="1"/>
  <c r="O1083" i="1"/>
  <c r="R1083" i="1" s="1"/>
  <c r="J1083" i="1"/>
  <c r="F1083" i="1"/>
  <c r="S1083" i="1"/>
  <c r="T1083" i="1"/>
  <c r="H1077" i="1"/>
  <c r="G1078" i="1"/>
  <c r="K1076" i="1"/>
  <c r="L1076" i="1" s="1"/>
  <c r="M1076" i="1" s="1"/>
  <c r="N1076" i="1" s="1"/>
  <c r="I1086" i="1"/>
  <c r="A1084" i="1"/>
  <c r="D1084" i="1" s="1"/>
  <c r="U1082" i="1"/>
  <c r="J1084" i="1" l="1"/>
  <c r="E1084" i="1"/>
  <c r="O1084" i="1"/>
  <c r="R1084" i="1" s="1"/>
  <c r="F1084" i="1"/>
  <c r="T1084" i="1"/>
  <c r="S1084" i="1"/>
  <c r="H1078" i="1"/>
  <c r="G1079" i="1"/>
  <c r="K1077" i="1"/>
  <c r="L1077" i="1" s="1"/>
  <c r="M1077" i="1" s="1"/>
  <c r="N1077" i="1" s="1"/>
  <c r="U1083" i="1"/>
  <c r="A1085" i="1"/>
  <c r="D1085" i="1" s="1"/>
  <c r="I1087" i="1"/>
  <c r="J1085" i="1" l="1"/>
  <c r="E1085" i="1"/>
  <c r="O1085" i="1"/>
  <c r="R1085" i="1" s="1"/>
  <c r="F1085" i="1"/>
  <c r="S1085" i="1"/>
  <c r="T1085" i="1"/>
  <c r="K1078" i="1"/>
  <c r="L1078" i="1" s="1"/>
  <c r="M1078" i="1" s="1"/>
  <c r="N1078" i="1" s="1"/>
  <c r="H1079" i="1"/>
  <c r="G1080" i="1"/>
  <c r="U1084" i="1"/>
  <c r="A1086" i="1"/>
  <c r="D1086" i="1" s="1"/>
  <c r="I1088" i="1"/>
  <c r="J1086" i="1" l="1"/>
  <c r="E1086" i="1"/>
  <c r="O1086" i="1"/>
  <c r="R1086" i="1" s="1"/>
  <c r="F1086" i="1"/>
  <c r="T1086" i="1"/>
  <c r="S1086" i="1"/>
  <c r="K1079" i="1"/>
  <c r="L1079" i="1" s="1"/>
  <c r="M1079" i="1" s="1"/>
  <c r="N1079" i="1" s="1"/>
  <c r="H1080" i="1"/>
  <c r="G1081" i="1"/>
  <c r="I1089" i="1"/>
  <c r="A1087" i="1"/>
  <c r="D1087" i="1" s="1"/>
  <c r="U1085" i="1"/>
  <c r="E1087" i="1" l="1"/>
  <c r="O1087" i="1"/>
  <c r="R1087" i="1" s="1"/>
  <c r="J1087" i="1"/>
  <c r="F1087" i="1"/>
  <c r="S1087" i="1"/>
  <c r="T1087" i="1"/>
  <c r="K1080" i="1"/>
  <c r="L1080" i="1" s="1"/>
  <c r="M1080" i="1" s="1"/>
  <c r="N1080" i="1" s="1"/>
  <c r="H1081" i="1"/>
  <c r="G1082" i="1"/>
  <c r="A1088" i="1"/>
  <c r="D1088" i="1" s="1"/>
  <c r="I1090" i="1"/>
  <c r="U1086" i="1"/>
  <c r="E1088" i="1" l="1"/>
  <c r="O1088" i="1"/>
  <c r="R1088" i="1" s="1"/>
  <c r="J1088" i="1"/>
  <c r="F1088" i="1"/>
  <c r="S1088" i="1"/>
  <c r="T1088" i="1"/>
  <c r="K1081" i="1"/>
  <c r="L1081" i="1" s="1"/>
  <c r="M1081" i="1" s="1"/>
  <c r="N1081" i="1" s="1"/>
  <c r="H1082" i="1"/>
  <c r="G1083" i="1"/>
  <c r="A1089" i="1"/>
  <c r="D1089" i="1" s="1"/>
  <c r="U1087" i="1"/>
  <c r="I1091" i="1"/>
  <c r="J1089" i="1" l="1"/>
  <c r="E1089" i="1"/>
  <c r="O1089" i="1"/>
  <c r="R1089" i="1" s="1"/>
  <c r="F1089" i="1"/>
  <c r="T1089" i="1"/>
  <c r="S1089" i="1"/>
  <c r="H1083" i="1"/>
  <c r="G1084" i="1"/>
  <c r="K1082" i="1"/>
  <c r="L1082" i="1" s="1"/>
  <c r="M1082" i="1" s="1"/>
  <c r="N1082" i="1" s="1"/>
  <c r="I1092" i="1"/>
  <c r="A1090" i="1"/>
  <c r="D1090" i="1" s="1"/>
  <c r="U1088" i="1"/>
  <c r="E1090" i="1" l="1"/>
  <c r="O1090" i="1"/>
  <c r="R1090" i="1" s="1"/>
  <c r="J1090" i="1"/>
  <c r="F1090" i="1"/>
  <c r="S1090" i="1"/>
  <c r="T1090" i="1"/>
  <c r="K1083" i="1"/>
  <c r="L1083" i="1" s="1"/>
  <c r="M1083" i="1" s="1"/>
  <c r="N1083" i="1" s="1"/>
  <c r="H1084" i="1"/>
  <c r="G1085" i="1"/>
  <c r="U1089" i="1"/>
  <c r="A1091" i="1"/>
  <c r="D1091" i="1" s="1"/>
  <c r="I1093" i="1"/>
  <c r="J1091" i="1" l="1"/>
  <c r="E1091" i="1"/>
  <c r="O1091" i="1"/>
  <c r="R1091" i="1" s="1"/>
  <c r="F1091" i="1"/>
  <c r="T1091" i="1"/>
  <c r="S1091" i="1"/>
  <c r="K1084" i="1"/>
  <c r="L1084" i="1" s="1"/>
  <c r="M1084" i="1" s="1"/>
  <c r="N1084" i="1" s="1"/>
  <c r="H1085" i="1"/>
  <c r="G1086" i="1"/>
  <c r="I1094" i="1"/>
  <c r="U1090" i="1"/>
  <c r="A1092" i="1"/>
  <c r="D1092" i="1" s="1"/>
  <c r="E1092" i="1" l="1"/>
  <c r="O1092" i="1"/>
  <c r="R1092" i="1" s="1"/>
  <c r="J1092" i="1"/>
  <c r="F1092" i="1"/>
  <c r="S1092" i="1"/>
  <c r="T1092" i="1"/>
  <c r="H1086" i="1"/>
  <c r="G1087" i="1"/>
  <c r="K1085" i="1"/>
  <c r="L1085" i="1" s="1"/>
  <c r="M1085" i="1" s="1"/>
  <c r="N1085" i="1" s="1"/>
  <c r="A1093" i="1"/>
  <c r="D1093" i="1" s="1"/>
  <c r="U1091" i="1"/>
  <c r="I1095" i="1"/>
  <c r="J1093" i="1" l="1"/>
  <c r="E1093" i="1"/>
  <c r="O1093" i="1"/>
  <c r="R1093" i="1" s="1"/>
  <c r="F1093" i="1"/>
  <c r="T1093" i="1"/>
  <c r="S1093" i="1"/>
  <c r="H1087" i="1"/>
  <c r="G1088" i="1"/>
  <c r="K1086" i="1"/>
  <c r="L1086" i="1" s="1"/>
  <c r="M1086" i="1" s="1"/>
  <c r="N1086" i="1" s="1"/>
  <c r="I1096" i="1"/>
  <c r="A1094" i="1"/>
  <c r="D1094" i="1" s="1"/>
  <c r="U1092" i="1"/>
  <c r="E1094" i="1" l="1"/>
  <c r="O1094" i="1"/>
  <c r="R1094" i="1" s="1"/>
  <c r="J1094" i="1"/>
  <c r="F1094" i="1"/>
  <c r="S1094" i="1"/>
  <c r="T1094" i="1"/>
  <c r="K1087" i="1"/>
  <c r="L1087" i="1" s="1"/>
  <c r="M1087" i="1" s="1"/>
  <c r="N1087" i="1" s="1"/>
  <c r="H1088" i="1"/>
  <c r="G1089" i="1"/>
  <c r="U1093" i="1"/>
  <c r="A1095" i="1"/>
  <c r="D1095" i="1" s="1"/>
  <c r="I1097" i="1"/>
  <c r="J1095" i="1" l="1"/>
  <c r="E1095" i="1"/>
  <c r="O1095" i="1"/>
  <c r="R1095" i="1" s="1"/>
  <c r="F1095" i="1"/>
  <c r="T1095" i="1"/>
  <c r="S1095" i="1"/>
  <c r="K1088" i="1"/>
  <c r="L1088" i="1" s="1"/>
  <c r="M1088" i="1" s="1"/>
  <c r="N1088" i="1" s="1"/>
  <c r="H1089" i="1"/>
  <c r="G1090" i="1"/>
  <c r="A1096" i="1"/>
  <c r="D1096" i="1" s="1"/>
  <c r="I1098" i="1"/>
  <c r="J1096" i="1" l="1"/>
  <c r="E1096" i="1"/>
  <c r="O1096" i="1"/>
  <c r="R1096" i="1" s="1"/>
  <c r="F1096" i="1"/>
  <c r="S1096" i="1"/>
  <c r="T1096" i="1"/>
  <c r="K1089" i="1"/>
  <c r="L1089" i="1" s="1"/>
  <c r="M1089" i="1" s="1"/>
  <c r="N1089" i="1" s="1"/>
  <c r="H1090" i="1"/>
  <c r="G1091" i="1"/>
  <c r="I1099" i="1"/>
  <c r="A1097" i="1"/>
  <c r="D1097" i="1" s="1"/>
  <c r="J1097" i="1" l="1"/>
  <c r="E1097" i="1"/>
  <c r="O1097" i="1"/>
  <c r="R1097" i="1" s="1"/>
  <c r="F1097" i="1"/>
  <c r="S1097" i="1"/>
  <c r="T1097" i="1"/>
  <c r="K1090" i="1"/>
  <c r="L1090" i="1" s="1"/>
  <c r="M1090" i="1" s="1"/>
  <c r="N1090" i="1" s="1"/>
  <c r="H1091" i="1"/>
  <c r="G1092" i="1"/>
  <c r="U1096" i="1"/>
  <c r="A1098" i="1"/>
  <c r="D1098" i="1" s="1"/>
  <c r="I1100" i="1"/>
  <c r="E1098" i="1" l="1"/>
  <c r="O1098" i="1"/>
  <c r="R1098" i="1" s="1"/>
  <c r="J1098" i="1"/>
  <c r="F1098" i="1"/>
  <c r="S1098" i="1"/>
  <c r="T1098" i="1"/>
  <c r="K1091" i="1"/>
  <c r="L1091" i="1" s="1"/>
  <c r="M1091" i="1" s="1"/>
  <c r="N1091" i="1" s="1"/>
  <c r="H1092" i="1"/>
  <c r="G1093" i="1"/>
  <c r="A1099" i="1"/>
  <c r="D1099" i="1" s="1"/>
  <c r="I1101" i="1"/>
  <c r="J1099" i="1" l="1"/>
  <c r="E1099" i="1"/>
  <c r="O1099" i="1"/>
  <c r="R1099" i="1" s="1"/>
  <c r="F1099" i="1"/>
  <c r="S1099" i="1"/>
  <c r="T1099" i="1"/>
  <c r="H1093" i="1"/>
  <c r="G1094" i="1"/>
  <c r="K1092" i="1"/>
  <c r="L1092" i="1" s="1"/>
  <c r="M1092" i="1" s="1"/>
  <c r="N1092" i="1" s="1"/>
  <c r="A1100" i="1"/>
  <c r="D1100" i="1" s="1"/>
  <c r="I1102" i="1"/>
  <c r="U1098" i="1"/>
  <c r="E1100" i="1" l="1"/>
  <c r="O1100" i="1"/>
  <c r="R1100" i="1" s="1"/>
  <c r="J1100" i="1"/>
  <c r="F1100" i="1"/>
  <c r="S1100" i="1"/>
  <c r="T1100" i="1"/>
  <c r="K1093" i="1"/>
  <c r="L1093" i="1" s="1"/>
  <c r="M1093" i="1" s="1"/>
  <c r="N1093" i="1" s="1"/>
  <c r="H1094" i="1"/>
  <c r="G1095" i="1"/>
  <c r="I1103" i="1"/>
  <c r="A1101" i="1"/>
  <c r="D1101" i="1" s="1"/>
  <c r="U1099" i="1"/>
  <c r="E1101" i="1" l="1"/>
  <c r="O1101" i="1"/>
  <c r="R1101" i="1" s="1"/>
  <c r="J1101" i="1"/>
  <c r="F1101" i="1"/>
  <c r="S1101" i="1"/>
  <c r="T1101" i="1"/>
  <c r="K1094" i="1"/>
  <c r="L1094" i="1" s="1"/>
  <c r="M1094" i="1" s="1"/>
  <c r="N1094" i="1" s="1"/>
  <c r="H1095" i="1"/>
  <c r="G1096" i="1"/>
  <c r="A1102" i="1"/>
  <c r="D1102" i="1" s="1"/>
  <c r="I1104" i="1"/>
  <c r="J1102" i="1" l="1"/>
  <c r="E1102" i="1"/>
  <c r="O1102" i="1"/>
  <c r="R1102" i="1" s="1"/>
  <c r="F1102" i="1"/>
  <c r="S1102" i="1"/>
  <c r="T1102" i="1"/>
  <c r="K1095" i="1"/>
  <c r="L1095" i="1" s="1"/>
  <c r="M1095" i="1" s="1"/>
  <c r="N1095" i="1" s="1"/>
  <c r="H1096" i="1"/>
  <c r="G1097" i="1"/>
  <c r="A1103" i="1"/>
  <c r="D1103" i="1" s="1"/>
  <c r="I1105" i="1"/>
  <c r="U1101" i="1"/>
  <c r="J1103" i="1" l="1"/>
  <c r="E1103" i="1"/>
  <c r="O1103" i="1"/>
  <c r="R1103" i="1" s="1"/>
  <c r="F1103" i="1"/>
  <c r="T1103" i="1"/>
  <c r="S1103" i="1"/>
  <c r="H1097" i="1"/>
  <c r="G1098" i="1"/>
  <c r="K1096" i="1"/>
  <c r="L1096" i="1" s="1"/>
  <c r="M1096" i="1" s="1"/>
  <c r="N1096" i="1" s="1"/>
  <c r="U1102" i="1"/>
  <c r="A1104" i="1"/>
  <c r="D1104" i="1" s="1"/>
  <c r="I1106" i="1"/>
  <c r="E1104" i="1" l="1"/>
  <c r="O1104" i="1"/>
  <c r="R1104" i="1" s="1"/>
  <c r="J1104" i="1"/>
  <c r="F1104" i="1"/>
  <c r="S1104" i="1"/>
  <c r="T1104" i="1"/>
  <c r="K1097" i="1"/>
  <c r="L1097" i="1" s="1"/>
  <c r="M1097" i="1" s="1"/>
  <c r="N1097" i="1" s="1"/>
  <c r="H1098" i="1"/>
  <c r="G1099" i="1"/>
  <c r="I1107" i="1"/>
  <c r="U1103" i="1"/>
  <c r="A1105" i="1"/>
  <c r="D1105" i="1" s="1"/>
  <c r="J1105" i="1" l="1"/>
  <c r="E1105" i="1"/>
  <c r="O1105" i="1"/>
  <c r="R1105" i="1" s="1"/>
  <c r="F1105" i="1"/>
  <c r="T1105" i="1"/>
  <c r="S1105" i="1"/>
  <c r="K1098" i="1"/>
  <c r="L1098" i="1" s="1"/>
  <c r="M1098" i="1" s="1"/>
  <c r="N1098" i="1" s="1"/>
  <c r="H1099" i="1"/>
  <c r="G1100" i="1"/>
  <c r="A1106" i="1"/>
  <c r="D1106" i="1" s="1"/>
  <c r="I1108" i="1"/>
  <c r="E1106" i="1" l="1"/>
  <c r="O1106" i="1"/>
  <c r="R1106" i="1" s="1"/>
  <c r="J1106" i="1"/>
  <c r="F1106" i="1"/>
  <c r="S1106" i="1"/>
  <c r="T1106" i="1"/>
  <c r="H1100" i="1"/>
  <c r="G1101" i="1"/>
  <c r="K1099" i="1"/>
  <c r="L1099" i="1" s="1"/>
  <c r="M1099" i="1" s="1"/>
  <c r="N1099" i="1" s="1"/>
  <c r="I1109" i="1"/>
  <c r="A1107" i="1"/>
  <c r="D1107" i="1" s="1"/>
  <c r="J1107" i="1" l="1"/>
  <c r="E1107" i="1"/>
  <c r="O1107" i="1"/>
  <c r="R1107" i="1" s="1"/>
  <c r="F1107" i="1"/>
  <c r="T1107" i="1"/>
  <c r="S1107" i="1"/>
  <c r="K1100" i="1"/>
  <c r="L1100" i="1" s="1"/>
  <c r="M1100" i="1" s="1"/>
  <c r="N1100" i="1" s="1"/>
  <c r="H1101" i="1"/>
  <c r="G1102" i="1"/>
  <c r="A1108" i="1"/>
  <c r="D1108" i="1" s="1"/>
  <c r="I1110" i="1"/>
  <c r="U1100" i="1"/>
  <c r="U1106" i="1"/>
  <c r="E1108" i="1" l="1"/>
  <c r="O1108" i="1"/>
  <c r="R1108" i="1" s="1"/>
  <c r="J1108" i="1"/>
  <c r="F1108" i="1"/>
  <c r="S1108" i="1"/>
  <c r="T1108" i="1"/>
  <c r="H1102" i="1"/>
  <c r="G1103" i="1"/>
  <c r="K1101" i="1"/>
  <c r="L1101" i="1" s="1"/>
  <c r="M1101" i="1" s="1"/>
  <c r="N1101" i="1" s="1"/>
  <c r="I1111" i="1"/>
  <c r="A1109" i="1"/>
  <c r="D1109" i="1" s="1"/>
  <c r="U1107" i="1"/>
  <c r="S1109" i="1" l="1"/>
  <c r="J1109" i="1"/>
  <c r="E1109" i="1"/>
  <c r="O1109" i="1"/>
  <c r="R1109" i="1" s="1"/>
  <c r="T1109" i="1"/>
  <c r="F1109" i="1"/>
  <c r="H1103" i="1"/>
  <c r="G1104" i="1"/>
  <c r="K1102" i="1"/>
  <c r="L1102" i="1" s="1"/>
  <c r="M1102" i="1" s="1"/>
  <c r="N1102" i="1" s="1"/>
  <c r="I1112" i="1"/>
  <c r="A1110" i="1"/>
  <c r="D1110" i="1" s="1"/>
  <c r="E1110" i="1" l="1"/>
  <c r="O1110" i="1"/>
  <c r="R1110" i="1" s="1"/>
  <c r="J1110" i="1"/>
  <c r="F1110" i="1"/>
  <c r="S1110" i="1"/>
  <c r="T1110" i="1"/>
  <c r="K1103" i="1"/>
  <c r="L1103" i="1" s="1"/>
  <c r="M1103" i="1" s="1"/>
  <c r="N1103" i="1" s="1"/>
  <c r="H1104" i="1"/>
  <c r="G1105" i="1"/>
  <c r="U1109" i="1"/>
  <c r="I1113" i="1"/>
  <c r="A1111" i="1"/>
  <c r="D1111" i="1" s="1"/>
  <c r="J1111" i="1" l="1"/>
  <c r="E1111" i="1"/>
  <c r="O1111" i="1"/>
  <c r="R1111" i="1" s="1"/>
  <c r="F1111" i="1"/>
  <c r="T1111" i="1"/>
  <c r="S1111" i="1"/>
  <c r="K1104" i="1"/>
  <c r="L1104" i="1" s="1"/>
  <c r="M1104" i="1" s="1"/>
  <c r="N1104" i="1" s="1"/>
  <c r="H1105" i="1"/>
  <c r="G1106" i="1"/>
  <c r="U1110" i="1"/>
  <c r="A1112" i="1"/>
  <c r="D1112" i="1" s="1"/>
  <c r="I1114" i="1"/>
  <c r="J1112" i="1" l="1"/>
  <c r="E1112" i="1"/>
  <c r="O1112" i="1"/>
  <c r="R1112" i="1" s="1"/>
  <c r="F1112" i="1"/>
  <c r="S1112" i="1"/>
  <c r="T1112" i="1"/>
  <c r="H1106" i="1"/>
  <c r="G1107" i="1"/>
  <c r="K1105" i="1"/>
  <c r="L1105" i="1" s="1"/>
  <c r="M1105" i="1" s="1"/>
  <c r="N1105" i="1" s="1"/>
  <c r="A1113" i="1"/>
  <c r="D1113" i="1" s="1"/>
  <c r="I1115" i="1"/>
  <c r="U1111" i="1"/>
  <c r="J1113" i="1" l="1"/>
  <c r="E1113" i="1"/>
  <c r="O1113" i="1"/>
  <c r="R1113" i="1" s="1"/>
  <c r="F1113" i="1"/>
  <c r="T1113" i="1"/>
  <c r="S1113" i="1"/>
  <c r="K1106" i="1"/>
  <c r="L1106" i="1" s="1"/>
  <c r="M1106" i="1" s="1"/>
  <c r="N1106" i="1" s="1"/>
  <c r="H1107" i="1"/>
  <c r="G1108" i="1"/>
  <c r="A1114" i="1"/>
  <c r="D1114" i="1" s="1"/>
  <c r="U1112" i="1"/>
  <c r="I1116" i="1"/>
  <c r="J1114" i="1" l="1"/>
  <c r="E1114" i="1"/>
  <c r="O1114" i="1"/>
  <c r="R1114" i="1" s="1"/>
  <c r="F1114" i="1"/>
  <c r="S1114" i="1"/>
  <c r="T1114" i="1"/>
  <c r="H1108" i="1"/>
  <c r="G1109" i="1"/>
  <c r="K1107" i="1"/>
  <c r="L1107" i="1" s="1"/>
  <c r="M1107" i="1" s="1"/>
  <c r="N1107" i="1" s="1"/>
  <c r="I1117" i="1"/>
  <c r="U1113" i="1"/>
  <c r="A1115" i="1"/>
  <c r="D1115" i="1" s="1"/>
  <c r="J1115" i="1" l="1"/>
  <c r="E1115" i="1"/>
  <c r="O1115" i="1"/>
  <c r="R1115" i="1" s="1"/>
  <c r="F1115" i="1"/>
  <c r="T1115" i="1"/>
  <c r="S1115" i="1"/>
  <c r="K1108" i="1"/>
  <c r="L1108" i="1" s="1"/>
  <c r="M1108" i="1" s="1"/>
  <c r="N1108" i="1" s="1"/>
  <c r="H1109" i="1"/>
  <c r="G1110" i="1"/>
  <c r="I1118" i="1"/>
  <c r="U1114" i="1"/>
  <c r="A1116" i="1"/>
  <c r="D1116" i="1" s="1"/>
  <c r="E1116" i="1" l="1"/>
  <c r="O1116" i="1"/>
  <c r="R1116" i="1" s="1"/>
  <c r="J1116" i="1"/>
  <c r="F1116" i="1"/>
  <c r="S1116" i="1"/>
  <c r="T1116" i="1"/>
  <c r="K1109" i="1"/>
  <c r="L1109" i="1" s="1"/>
  <c r="M1109" i="1" s="1"/>
  <c r="N1109" i="1" s="1"/>
  <c r="H1110" i="1"/>
  <c r="G1111" i="1"/>
  <c r="A1117" i="1"/>
  <c r="D1117" i="1" s="1"/>
  <c r="U1115" i="1"/>
  <c r="I1119" i="1"/>
  <c r="J1117" i="1" l="1"/>
  <c r="E1117" i="1"/>
  <c r="O1117" i="1"/>
  <c r="R1117" i="1" s="1"/>
  <c r="F1117" i="1"/>
  <c r="T1117" i="1"/>
  <c r="S1117" i="1"/>
  <c r="H1111" i="1"/>
  <c r="G1112" i="1"/>
  <c r="K1110" i="1"/>
  <c r="L1110" i="1" s="1"/>
  <c r="M1110" i="1" s="1"/>
  <c r="N1110" i="1" s="1"/>
  <c r="I1120" i="1"/>
  <c r="A1118" i="1"/>
  <c r="D1118" i="1" s="1"/>
  <c r="U1116" i="1"/>
  <c r="E1118" i="1" l="1"/>
  <c r="O1118" i="1"/>
  <c r="R1118" i="1" s="1"/>
  <c r="J1118" i="1"/>
  <c r="F1118" i="1"/>
  <c r="S1118" i="1"/>
  <c r="T1118" i="1"/>
  <c r="H1112" i="1"/>
  <c r="G1113" i="1"/>
  <c r="K1111" i="1"/>
  <c r="L1111" i="1" s="1"/>
  <c r="M1111" i="1" s="1"/>
  <c r="N1111" i="1" s="1"/>
  <c r="U1117" i="1"/>
  <c r="A1119" i="1"/>
  <c r="D1119" i="1" s="1"/>
  <c r="I1121" i="1"/>
  <c r="J1119" i="1" l="1"/>
  <c r="E1119" i="1"/>
  <c r="F1120" i="1" s="1"/>
  <c r="O1119" i="1"/>
  <c r="R1119" i="1" s="1"/>
  <c r="F1119" i="1"/>
  <c r="T1119" i="1"/>
  <c r="S1119" i="1"/>
  <c r="H1113" i="1"/>
  <c r="G1114" i="1"/>
  <c r="K1112" i="1"/>
  <c r="L1112" i="1" s="1"/>
  <c r="M1112" i="1" s="1"/>
  <c r="N1112" i="1" s="1"/>
  <c r="A1120" i="1"/>
  <c r="D1120" i="1" s="1"/>
  <c r="I1122" i="1"/>
  <c r="U1118" i="1"/>
  <c r="E1120" i="1" l="1"/>
  <c r="O1120" i="1"/>
  <c r="R1120" i="1" s="1"/>
  <c r="J1120" i="1"/>
  <c r="S1120" i="1"/>
  <c r="T1120" i="1"/>
  <c r="K1113" i="1"/>
  <c r="L1113" i="1" s="1"/>
  <c r="M1113" i="1" s="1"/>
  <c r="N1113" i="1" s="1"/>
  <c r="H1114" i="1"/>
  <c r="G1115" i="1"/>
  <c r="I1123" i="1"/>
  <c r="U1119" i="1"/>
  <c r="A1121" i="1"/>
  <c r="D1121" i="1" s="1"/>
  <c r="J1121" i="1" l="1"/>
  <c r="E1121" i="1"/>
  <c r="O1121" i="1"/>
  <c r="R1121" i="1" s="1"/>
  <c r="F1121" i="1"/>
  <c r="T1121" i="1"/>
  <c r="S1121" i="1"/>
  <c r="K1114" i="1"/>
  <c r="L1114" i="1" s="1"/>
  <c r="M1114" i="1" s="1"/>
  <c r="N1114" i="1" s="1"/>
  <c r="H1115" i="1"/>
  <c r="G1116" i="1"/>
  <c r="A1122" i="1"/>
  <c r="D1122" i="1" s="1"/>
  <c r="I1124" i="1"/>
  <c r="U1120" i="1"/>
  <c r="E1122" i="1" l="1"/>
  <c r="O1122" i="1"/>
  <c r="R1122" i="1" s="1"/>
  <c r="J1122" i="1"/>
  <c r="F1122" i="1"/>
  <c r="S1122" i="1"/>
  <c r="T1122" i="1"/>
  <c r="K1115" i="1"/>
  <c r="L1115" i="1" s="1"/>
  <c r="M1115" i="1" s="1"/>
  <c r="N1115" i="1" s="1"/>
  <c r="H1116" i="1"/>
  <c r="G1117" i="1"/>
  <c r="I1125" i="1"/>
  <c r="A1123" i="1"/>
  <c r="D1123" i="1" s="1"/>
  <c r="U1121" i="1"/>
  <c r="J1123" i="1" l="1"/>
  <c r="E1123" i="1"/>
  <c r="O1123" i="1"/>
  <c r="R1123" i="1" s="1"/>
  <c r="F1123" i="1"/>
  <c r="T1123" i="1"/>
  <c r="S1123" i="1"/>
  <c r="H1117" i="1"/>
  <c r="G1118" i="1"/>
  <c r="K1116" i="1"/>
  <c r="L1116" i="1" s="1"/>
  <c r="M1116" i="1" s="1"/>
  <c r="N1116" i="1" s="1"/>
  <c r="U1122" i="1"/>
  <c r="A1124" i="1"/>
  <c r="D1124" i="1" s="1"/>
  <c r="I1126" i="1"/>
  <c r="J1124" i="1" l="1"/>
  <c r="E1124" i="1"/>
  <c r="O1124" i="1"/>
  <c r="R1124" i="1" s="1"/>
  <c r="F1124" i="1"/>
  <c r="S1124" i="1"/>
  <c r="T1124" i="1"/>
  <c r="H1118" i="1"/>
  <c r="G1119" i="1"/>
  <c r="K1117" i="1"/>
  <c r="L1117" i="1" s="1"/>
  <c r="M1117" i="1" s="1"/>
  <c r="N1117" i="1" s="1"/>
  <c r="I1127" i="1"/>
  <c r="U1123" i="1"/>
  <c r="A1125" i="1"/>
  <c r="D1125" i="1" s="1"/>
  <c r="J1125" i="1" l="1"/>
  <c r="E1125" i="1"/>
  <c r="O1125" i="1"/>
  <c r="R1125" i="1" s="1"/>
  <c r="F1125" i="1"/>
  <c r="T1125" i="1"/>
  <c r="S1125" i="1"/>
  <c r="K1118" i="1"/>
  <c r="L1118" i="1" s="1"/>
  <c r="M1118" i="1" s="1"/>
  <c r="N1118" i="1" s="1"/>
  <c r="H1119" i="1"/>
  <c r="G1120" i="1"/>
  <c r="A1126" i="1"/>
  <c r="D1126" i="1" s="1"/>
  <c r="U1124" i="1"/>
  <c r="I1128" i="1"/>
  <c r="J1126" i="1" l="1"/>
  <c r="E1126" i="1"/>
  <c r="O1126" i="1"/>
  <c r="R1126" i="1" s="1"/>
  <c r="F1126" i="1"/>
  <c r="S1126" i="1"/>
  <c r="T1126" i="1"/>
  <c r="K1119" i="1"/>
  <c r="L1119" i="1" s="1"/>
  <c r="M1119" i="1" s="1"/>
  <c r="N1119" i="1" s="1"/>
  <c r="H1120" i="1"/>
  <c r="G1121" i="1"/>
  <c r="I1129" i="1"/>
  <c r="A1127" i="1"/>
  <c r="D1127" i="1" s="1"/>
  <c r="E1127" i="1" l="1"/>
  <c r="O1127" i="1"/>
  <c r="R1127" i="1" s="1"/>
  <c r="J1127" i="1"/>
  <c r="F1127" i="1"/>
  <c r="T1127" i="1"/>
  <c r="S1127" i="1"/>
  <c r="H1121" i="1"/>
  <c r="G1122" i="1"/>
  <c r="K1120" i="1"/>
  <c r="L1120" i="1" s="1"/>
  <c r="M1120" i="1" s="1"/>
  <c r="N1120" i="1" s="1"/>
  <c r="A1128" i="1"/>
  <c r="D1128" i="1" s="1"/>
  <c r="I1130" i="1"/>
  <c r="J1128" i="1" l="1"/>
  <c r="E1128" i="1"/>
  <c r="O1128" i="1"/>
  <c r="R1128" i="1" s="1"/>
  <c r="F1128" i="1"/>
  <c r="S1128" i="1"/>
  <c r="T1128" i="1"/>
  <c r="H1122" i="1"/>
  <c r="G1123" i="1"/>
  <c r="K1121" i="1"/>
  <c r="L1121" i="1" s="1"/>
  <c r="M1121" i="1" s="1"/>
  <c r="N1121" i="1" s="1"/>
  <c r="A1129" i="1"/>
  <c r="D1129" i="1" s="1"/>
  <c r="U1127" i="1"/>
  <c r="I1131" i="1"/>
  <c r="E1129" i="1" l="1"/>
  <c r="O1129" i="1"/>
  <c r="R1129" i="1" s="1"/>
  <c r="J1129" i="1"/>
  <c r="F1129" i="1"/>
  <c r="T1129" i="1"/>
  <c r="S1129" i="1"/>
  <c r="K1122" i="1"/>
  <c r="L1122" i="1" s="1"/>
  <c r="M1122" i="1" s="1"/>
  <c r="N1122" i="1" s="1"/>
  <c r="H1123" i="1"/>
  <c r="G1124" i="1"/>
  <c r="I1132" i="1"/>
  <c r="A1130" i="1"/>
  <c r="D1130" i="1" s="1"/>
  <c r="J1130" i="1" l="1"/>
  <c r="E1130" i="1"/>
  <c r="O1130" i="1"/>
  <c r="R1130" i="1" s="1"/>
  <c r="F1130" i="1"/>
  <c r="S1130" i="1"/>
  <c r="T1130" i="1"/>
  <c r="H1124" i="1"/>
  <c r="G1125" i="1"/>
  <c r="K1123" i="1"/>
  <c r="L1123" i="1" s="1"/>
  <c r="M1123" i="1" s="1"/>
  <c r="N1123" i="1" s="1"/>
  <c r="U1129" i="1"/>
  <c r="I1133" i="1"/>
  <c r="A1131" i="1"/>
  <c r="D1131" i="1" s="1"/>
  <c r="J1131" i="1" l="1"/>
  <c r="E1131" i="1"/>
  <c r="O1131" i="1"/>
  <c r="R1131" i="1" s="1"/>
  <c r="F1131" i="1"/>
  <c r="T1131" i="1"/>
  <c r="S1131" i="1"/>
  <c r="K1124" i="1"/>
  <c r="L1124" i="1" s="1"/>
  <c r="M1124" i="1" s="1"/>
  <c r="N1124" i="1" s="1"/>
  <c r="H1125" i="1"/>
  <c r="G1126" i="1"/>
  <c r="U1130" i="1"/>
  <c r="A1132" i="1"/>
  <c r="D1132" i="1" s="1"/>
  <c r="I1134" i="1"/>
  <c r="E1132" i="1" l="1"/>
  <c r="O1132" i="1"/>
  <c r="R1132" i="1" s="1"/>
  <c r="J1132" i="1"/>
  <c r="F1132" i="1"/>
  <c r="S1132" i="1"/>
  <c r="T1132" i="1"/>
  <c r="K1125" i="1"/>
  <c r="L1125" i="1" s="1"/>
  <c r="M1125" i="1" s="1"/>
  <c r="N1125" i="1" s="1"/>
  <c r="H1126" i="1"/>
  <c r="G1127" i="1"/>
  <c r="A1133" i="1"/>
  <c r="D1133" i="1" s="1"/>
  <c r="I1135" i="1"/>
  <c r="U1131" i="1"/>
  <c r="J1133" i="1" l="1"/>
  <c r="E1133" i="1"/>
  <c r="O1133" i="1"/>
  <c r="R1133" i="1" s="1"/>
  <c r="F1133" i="1"/>
  <c r="T1133" i="1"/>
  <c r="S1133" i="1"/>
  <c r="H1127" i="1"/>
  <c r="G1128" i="1"/>
  <c r="K1126" i="1"/>
  <c r="L1126" i="1" s="1"/>
  <c r="M1126" i="1" s="1"/>
  <c r="N1126" i="1" s="1"/>
  <c r="A1134" i="1"/>
  <c r="D1134" i="1" s="1"/>
  <c r="I1136" i="1"/>
  <c r="U1132" i="1"/>
  <c r="E1134" i="1" l="1"/>
  <c r="O1134" i="1"/>
  <c r="R1134" i="1" s="1"/>
  <c r="J1134" i="1"/>
  <c r="F1134" i="1"/>
  <c r="S1134" i="1"/>
  <c r="T1134" i="1"/>
  <c r="K1127" i="1"/>
  <c r="L1127" i="1" s="1"/>
  <c r="M1127" i="1" s="1"/>
  <c r="N1127" i="1" s="1"/>
  <c r="H1128" i="1"/>
  <c r="G1129" i="1"/>
  <c r="U1133" i="1"/>
  <c r="A1135" i="1"/>
  <c r="D1135" i="1" s="1"/>
  <c r="I1137" i="1"/>
  <c r="J1135" i="1" l="1"/>
  <c r="E1135" i="1"/>
  <c r="O1135" i="1"/>
  <c r="R1135" i="1" s="1"/>
  <c r="F1135" i="1"/>
  <c r="T1135" i="1"/>
  <c r="S1135" i="1"/>
  <c r="K1128" i="1"/>
  <c r="L1128" i="1" s="1"/>
  <c r="M1128" i="1" s="1"/>
  <c r="N1128" i="1" s="1"/>
  <c r="H1129" i="1"/>
  <c r="G1130" i="1"/>
  <c r="I1138" i="1"/>
  <c r="A1136" i="1"/>
  <c r="D1136" i="1" s="1"/>
  <c r="U1134" i="1"/>
  <c r="E1136" i="1" l="1"/>
  <c r="O1136" i="1"/>
  <c r="R1136" i="1" s="1"/>
  <c r="J1136" i="1"/>
  <c r="F1136" i="1"/>
  <c r="S1136" i="1"/>
  <c r="T1136" i="1"/>
  <c r="H1130" i="1"/>
  <c r="G1131" i="1"/>
  <c r="K1129" i="1"/>
  <c r="L1129" i="1" s="1"/>
  <c r="M1129" i="1" s="1"/>
  <c r="N1129" i="1" s="1"/>
  <c r="U1135" i="1"/>
  <c r="A1137" i="1"/>
  <c r="D1137" i="1" s="1"/>
  <c r="I1139" i="1"/>
  <c r="J1137" i="1" l="1"/>
  <c r="E1137" i="1"/>
  <c r="O1137" i="1"/>
  <c r="R1137" i="1" s="1"/>
  <c r="F1137" i="1"/>
  <c r="T1137" i="1"/>
  <c r="S1137" i="1"/>
  <c r="K1130" i="1"/>
  <c r="L1130" i="1" s="1"/>
  <c r="M1130" i="1" s="1"/>
  <c r="N1130" i="1" s="1"/>
  <c r="H1131" i="1"/>
  <c r="G1132" i="1"/>
  <c r="U1136" i="1"/>
  <c r="I1140" i="1"/>
  <c r="A1138" i="1"/>
  <c r="D1138" i="1" s="1"/>
  <c r="J1138" i="1" l="1"/>
  <c r="E1138" i="1"/>
  <c r="O1138" i="1"/>
  <c r="R1138" i="1" s="1"/>
  <c r="F1138" i="1"/>
  <c r="S1138" i="1"/>
  <c r="T1138" i="1"/>
  <c r="K1131" i="1"/>
  <c r="L1131" i="1" s="1"/>
  <c r="M1131" i="1" s="1"/>
  <c r="N1131" i="1" s="1"/>
  <c r="H1132" i="1"/>
  <c r="G1133" i="1"/>
  <c r="I1141" i="1"/>
  <c r="U1137" i="1"/>
  <c r="A1139" i="1"/>
  <c r="D1139" i="1" s="1"/>
  <c r="J1139" i="1" l="1"/>
  <c r="E1139" i="1"/>
  <c r="O1139" i="1"/>
  <c r="R1139" i="1" s="1"/>
  <c r="F1139" i="1"/>
  <c r="T1139" i="1"/>
  <c r="S1139" i="1"/>
  <c r="H1133" i="1"/>
  <c r="G1134" i="1"/>
  <c r="K1132" i="1"/>
  <c r="L1132" i="1" s="1"/>
  <c r="M1132" i="1" s="1"/>
  <c r="N1132" i="1" s="1"/>
  <c r="U1138" i="1"/>
  <c r="I1142" i="1"/>
  <c r="A1140" i="1"/>
  <c r="D1140" i="1" s="1"/>
  <c r="J1140" i="1" l="1"/>
  <c r="E1140" i="1"/>
  <c r="O1140" i="1"/>
  <c r="R1140" i="1" s="1"/>
  <c r="F1140" i="1"/>
  <c r="T1140" i="1"/>
  <c r="S1140" i="1"/>
  <c r="K1133" i="1"/>
  <c r="L1133" i="1" s="1"/>
  <c r="M1133" i="1" s="1"/>
  <c r="N1133" i="1" s="1"/>
  <c r="H1134" i="1"/>
  <c r="G1135" i="1"/>
  <c r="A1141" i="1"/>
  <c r="D1141" i="1" s="1"/>
  <c r="I1143" i="1"/>
  <c r="E1141" i="1" l="1"/>
  <c r="F1142" i="1" s="1"/>
  <c r="O1141" i="1"/>
  <c r="R1141" i="1" s="1"/>
  <c r="J1141" i="1"/>
  <c r="F1141" i="1"/>
  <c r="S1141" i="1"/>
  <c r="T1141" i="1"/>
  <c r="K1134" i="1"/>
  <c r="L1134" i="1" s="1"/>
  <c r="M1134" i="1" s="1"/>
  <c r="N1134" i="1" s="1"/>
  <c r="H1135" i="1"/>
  <c r="G1136" i="1"/>
  <c r="A1142" i="1"/>
  <c r="D1142" i="1" s="1"/>
  <c r="I1144" i="1"/>
  <c r="U1140" i="1"/>
  <c r="J1142" i="1" l="1"/>
  <c r="E1142" i="1"/>
  <c r="O1142" i="1"/>
  <c r="R1142" i="1" s="1"/>
  <c r="T1142" i="1"/>
  <c r="S1142" i="1"/>
  <c r="H1136" i="1"/>
  <c r="G1137" i="1"/>
  <c r="K1135" i="1"/>
  <c r="L1135" i="1" s="1"/>
  <c r="M1135" i="1" s="1"/>
  <c r="N1135" i="1" s="1"/>
  <c r="I1145" i="1"/>
  <c r="A1143" i="1"/>
  <c r="D1143" i="1" s="1"/>
  <c r="U1141" i="1"/>
  <c r="E1143" i="1" l="1"/>
  <c r="O1143" i="1"/>
  <c r="R1143" i="1" s="1"/>
  <c r="J1143" i="1"/>
  <c r="F1143" i="1"/>
  <c r="S1143" i="1"/>
  <c r="T1143" i="1"/>
  <c r="H1137" i="1"/>
  <c r="G1138" i="1"/>
  <c r="K1136" i="1"/>
  <c r="L1136" i="1" s="1"/>
  <c r="M1136" i="1" s="1"/>
  <c r="N1136" i="1" s="1"/>
  <c r="U1142" i="1"/>
  <c r="I1146" i="1"/>
  <c r="A1144" i="1"/>
  <c r="D1144" i="1" s="1"/>
  <c r="E1144" i="1" l="1"/>
  <c r="O1144" i="1"/>
  <c r="R1144" i="1" s="1"/>
  <c r="J1144" i="1"/>
  <c r="F1144" i="1"/>
  <c r="T1144" i="1"/>
  <c r="S1144" i="1"/>
  <c r="K1137" i="1"/>
  <c r="L1137" i="1" s="1"/>
  <c r="M1137" i="1" s="1"/>
  <c r="N1137" i="1" s="1"/>
  <c r="H1138" i="1"/>
  <c r="G1139" i="1"/>
  <c r="I1147" i="1"/>
  <c r="U1143" i="1"/>
  <c r="A1145" i="1"/>
  <c r="D1145" i="1" s="1"/>
  <c r="E1145" i="1" l="1"/>
  <c r="O1145" i="1"/>
  <c r="R1145" i="1" s="1"/>
  <c r="J1145" i="1"/>
  <c r="F1145" i="1"/>
  <c r="S1145" i="1"/>
  <c r="T1145" i="1"/>
  <c r="K1138" i="1"/>
  <c r="L1138" i="1" s="1"/>
  <c r="M1138" i="1" s="1"/>
  <c r="N1138" i="1" s="1"/>
  <c r="H1139" i="1"/>
  <c r="G1140" i="1"/>
  <c r="I1148" i="1"/>
  <c r="A1146" i="1"/>
  <c r="D1146" i="1" s="1"/>
  <c r="U1144" i="1"/>
  <c r="E1146" i="1" l="1"/>
  <c r="O1146" i="1"/>
  <c r="R1146" i="1" s="1"/>
  <c r="J1146" i="1"/>
  <c r="F1146" i="1"/>
  <c r="T1146" i="1"/>
  <c r="S1146" i="1"/>
  <c r="K1139" i="1"/>
  <c r="L1139" i="1" s="1"/>
  <c r="M1139" i="1" s="1"/>
  <c r="N1139" i="1" s="1"/>
  <c r="H1140" i="1"/>
  <c r="G1141" i="1"/>
  <c r="U1145" i="1"/>
  <c r="I1149" i="1"/>
  <c r="A1147" i="1"/>
  <c r="D1147" i="1" s="1"/>
  <c r="J1147" i="1" l="1"/>
  <c r="E1147" i="1"/>
  <c r="O1147" i="1"/>
  <c r="R1147" i="1" s="1"/>
  <c r="F1147" i="1"/>
  <c r="S1147" i="1"/>
  <c r="T1147" i="1"/>
  <c r="H1141" i="1"/>
  <c r="G1142" i="1"/>
  <c r="K1140" i="1"/>
  <c r="L1140" i="1" s="1"/>
  <c r="M1140" i="1" s="1"/>
  <c r="N1140" i="1" s="1"/>
  <c r="U1146" i="1"/>
  <c r="A1148" i="1"/>
  <c r="D1148" i="1" s="1"/>
  <c r="I1150" i="1"/>
  <c r="J1148" i="1" l="1"/>
  <c r="E1148" i="1"/>
  <c r="O1148" i="1"/>
  <c r="R1148" i="1" s="1"/>
  <c r="F1148" i="1"/>
  <c r="T1148" i="1"/>
  <c r="S1148" i="1"/>
  <c r="K1141" i="1"/>
  <c r="L1141" i="1" s="1"/>
  <c r="M1141" i="1" s="1"/>
  <c r="N1141" i="1" s="1"/>
  <c r="H1142" i="1"/>
  <c r="G1143" i="1"/>
  <c r="A1149" i="1"/>
  <c r="D1149" i="1" s="1"/>
  <c r="U1147" i="1"/>
  <c r="I1151" i="1"/>
  <c r="J1149" i="1" l="1"/>
  <c r="E1149" i="1"/>
  <c r="O1149" i="1"/>
  <c r="R1149" i="1" s="1"/>
  <c r="F1149" i="1"/>
  <c r="S1149" i="1"/>
  <c r="T1149" i="1"/>
  <c r="K1142" i="1"/>
  <c r="L1142" i="1" s="1"/>
  <c r="M1142" i="1" s="1"/>
  <c r="N1142" i="1" s="1"/>
  <c r="H1143" i="1"/>
  <c r="G1144" i="1"/>
  <c r="U1148" i="1"/>
  <c r="A1150" i="1"/>
  <c r="D1150" i="1" s="1"/>
  <c r="I1152" i="1"/>
  <c r="E1150" i="1" l="1"/>
  <c r="F1151" i="1" s="1"/>
  <c r="O1150" i="1"/>
  <c r="R1150" i="1" s="1"/>
  <c r="J1150" i="1"/>
  <c r="F1150" i="1"/>
  <c r="T1150" i="1"/>
  <c r="S1150" i="1"/>
  <c r="K1143" i="1"/>
  <c r="L1143" i="1" s="1"/>
  <c r="M1143" i="1" s="1"/>
  <c r="N1143" i="1" s="1"/>
  <c r="H1144" i="1"/>
  <c r="G1145" i="1"/>
  <c r="U1149" i="1"/>
  <c r="A1151" i="1"/>
  <c r="D1151" i="1" s="1"/>
  <c r="I1153" i="1"/>
  <c r="J1151" i="1" l="1"/>
  <c r="E1151" i="1"/>
  <c r="O1151" i="1"/>
  <c r="R1151" i="1" s="1"/>
  <c r="S1151" i="1"/>
  <c r="T1151" i="1"/>
  <c r="H1145" i="1"/>
  <c r="G1146" i="1"/>
  <c r="K1144" i="1"/>
  <c r="L1144" i="1" s="1"/>
  <c r="M1144" i="1" s="1"/>
  <c r="N1144" i="1" s="1"/>
  <c r="I1154" i="1"/>
  <c r="U1150" i="1"/>
  <c r="A1152" i="1"/>
  <c r="D1152" i="1" s="1"/>
  <c r="E1152" i="1" l="1"/>
  <c r="O1152" i="1"/>
  <c r="R1152" i="1" s="1"/>
  <c r="J1152" i="1"/>
  <c r="F1152" i="1"/>
  <c r="T1152" i="1"/>
  <c r="S1152" i="1"/>
  <c r="H1146" i="1"/>
  <c r="G1147" i="1"/>
  <c r="K1145" i="1"/>
  <c r="L1145" i="1" s="1"/>
  <c r="M1145" i="1" s="1"/>
  <c r="N1145" i="1" s="1"/>
  <c r="U1151" i="1"/>
  <c r="A1153" i="1"/>
  <c r="D1153" i="1" s="1"/>
  <c r="I1155" i="1"/>
  <c r="J1153" i="1" l="1"/>
  <c r="E1153" i="1"/>
  <c r="O1153" i="1"/>
  <c r="R1153" i="1" s="1"/>
  <c r="F1153" i="1"/>
  <c r="S1153" i="1"/>
  <c r="T1153" i="1"/>
  <c r="K1146" i="1"/>
  <c r="L1146" i="1" s="1"/>
  <c r="M1146" i="1" s="1"/>
  <c r="N1146" i="1" s="1"/>
  <c r="H1147" i="1"/>
  <c r="G1148" i="1"/>
  <c r="A1154" i="1"/>
  <c r="D1154" i="1" s="1"/>
  <c r="U1152" i="1"/>
  <c r="I1156" i="1"/>
  <c r="J1154" i="1" l="1"/>
  <c r="E1154" i="1"/>
  <c r="O1154" i="1"/>
  <c r="R1154" i="1" s="1"/>
  <c r="F1154" i="1"/>
  <c r="T1154" i="1"/>
  <c r="S1154" i="1"/>
  <c r="K1147" i="1"/>
  <c r="L1147" i="1" s="1"/>
  <c r="M1147" i="1" s="1"/>
  <c r="N1147" i="1" s="1"/>
  <c r="H1148" i="1"/>
  <c r="G1149" i="1"/>
  <c r="A1155" i="1"/>
  <c r="D1155" i="1" s="1"/>
  <c r="I1157" i="1"/>
  <c r="U1153" i="1"/>
  <c r="E1155" i="1" l="1"/>
  <c r="O1155" i="1"/>
  <c r="R1155" i="1" s="1"/>
  <c r="J1155" i="1"/>
  <c r="F1155" i="1"/>
  <c r="S1155" i="1"/>
  <c r="T1155" i="1"/>
  <c r="H1149" i="1"/>
  <c r="G1150" i="1"/>
  <c r="K1148" i="1"/>
  <c r="L1148" i="1" s="1"/>
  <c r="M1148" i="1" s="1"/>
  <c r="N1148" i="1" s="1"/>
  <c r="A1156" i="1"/>
  <c r="D1156" i="1" s="1"/>
  <c r="I1158" i="1"/>
  <c r="U1154" i="1"/>
  <c r="J1156" i="1" l="1"/>
  <c r="E1156" i="1"/>
  <c r="O1156" i="1"/>
  <c r="R1156" i="1" s="1"/>
  <c r="F1156" i="1"/>
  <c r="T1156" i="1"/>
  <c r="S1156" i="1"/>
  <c r="K1149" i="1"/>
  <c r="L1149" i="1" s="1"/>
  <c r="M1149" i="1" s="1"/>
  <c r="N1149" i="1" s="1"/>
  <c r="H1150" i="1"/>
  <c r="G1151" i="1"/>
  <c r="A1157" i="1"/>
  <c r="D1157" i="1" s="1"/>
  <c r="I1159" i="1"/>
  <c r="U1155" i="1"/>
  <c r="E1157" i="1" l="1"/>
  <c r="O1157" i="1"/>
  <c r="R1157" i="1" s="1"/>
  <c r="J1157" i="1"/>
  <c r="F1157" i="1"/>
  <c r="S1157" i="1"/>
  <c r="T1157" i="1"/>
  <c r="K1150" i="1"/>
  <c r="L1150" i="1" s="1"/>
  <c r="M1150" i="1" s="1"/>
  <c r="N1150" i="1" s="1"/>
  <c r="H1151" i="1"/>
  <c r="G1152" i="1"/>
  <c r="A1158" i="1"/>
  <c r="D1158" i="1" s="1"/>
  <c r="I1160" i="1"/>
  <c r="J1158" i="1" l="1"/>
  <c r="E1158" i="1"/>
  <c r="O1158" i="1"/>
  <c r="R1158" i="1" s="1"/>
  <c r="F1158" i="1"/>
  <c r="T1158" i="1"/>
  <c r="S1158" i="1"/>
  <c r="H1152" i="1"/>
  <c r="G1153" i="1"/>
  <c r="K1151" i="1"/>
  <c r="L1151" i="1" s="1"/>
  <c r="M1151" i="1" s="1"/>
  <c r="N1151" i="1" s="1"/>
  <c r="A1159" i="1"/>
  <c r="D1159" i="1" s="1"/>
  <c r="I1161" i="1"/>
  <c r="E1159" i="1" l="1"/>
  <c r="O1159" i="1"/>
  <c r="R1159" i="1" s="1"/>
  <c r="J1159" i="1"/>
  <c r="F1159" i="1"/>
  <c r="S1159" i="1"/>
  <c r="T1159" i="1"/>
  <c r="K1152" i="1"/>
  <c r="L1152" i="1" s="1"/>
  <c r="M1152" i="1" s="1"/>
  <c r="N1152" i="1" s="1"/>
  <c r="H1153" i="1"/>
  <c r="G1154" i="1"/>
  <c r="U1158" i="1"/>
  <c r="A1160" i="1"/>
  <c r="D1160" i="1" s="1"/>
  <c r="I1162" i="1"/>
  <c r="J1160" i="1" l="1"/>
  <c r="E1160" i="1"/>
  <c r="O1160" i="1"/>
  <c r="R1160" i="1" s="1"/>
  <c r="F1160" i="1"/>
  <c r="T1160" i="1"/>
  <c r="S1160" i="1"/>
  <c r="H1154" i="1"/>
  <c r="G1155" i="1"/>
  <c r="K1153" i="1"/>
  <c r="L1153" i="1" s="1"/>
  <c r="M1153" i="1" s="1"/>
  <c r="N1153" i="1" s="1"/>
  <c r="I1163" i="1"/>
  <c r="A1161" i="1"/>
  <c r="D1161" i="1" s="1"/>
  <c r="J1161" i="1" l="1"/>
  <c r="E1161" i="1"/>
  <c r="O1161" i="1"/>
  <c r="R1161" i="1" s="1"/>
  <c r="F1161" i="1"/>
  <c r="S1161" i="1"/>
  <c r="T1161" i="1"/>
  <c r="K1154" i="1"/>
  <c r="L1154" i="1" s="1"/>
  <c r="M1154" i="1" s="1"/>
  <c r="N1154" i="1" s="1"/>
  <c r="H1155" i="1"/>
  <c r="G1156" i="1"/>
  <c r="U1160" i="1"/>
  <c r="I1164" i="1"/>
  <c r="A1162" i="1"/>
  <c r="D1162" i="1" s="1"/>
  <c r="E1162" i="1" l="1"/>
  <c r="O1162" i="1"/>
  <c r="R1162" i="1" s="1"/>
  <c r="J1162" i="1"/>
  <c r="F1162" i="1"/>
  <c r="T1162" i="1"/>
  <c r="S1162" i="1"/>
  <c r="K1155" i="1"/>
  <c r="L1155" i="1" s="1"/>
  <c r="M1155" i="1" s="1"/>
  <c r="N1155" i="1" s="1"/>
  <c r="H1156" i="1"/>
  <c r="G1157" i="1"/>
  <c r="A1163" i="1"/>
  <c r="D1163" i="1" s="1"/>
  <c r="I1165" i="1"/>
  <c r="U1161" i="1"/>
  <c r="E1163" i="1" l="1"/>
  <c r="O1163" i="1"/>
  <c r="R1163" i="1" s="1"/>
  <c r="J1163" i="1"/>
  <c r="F1163" i="1"/>
  <c r="S1163" i="1"/>
  <c r="T1163" i="1"/>
  <c r="K1156" i="1"/>
  <c r="L1156" i="1" s="1"/>
  <c r="M1156" i="1" s="1"/>
  <c r="N1156" i="1" s="1"/>
  <c r="H1157" i="1"/>
  <c r="G1158" i="1"/>
  <c r="U1162" i="1"/>
  <c r="I1166" i="1"/>
  <c r="A1164" i="1"/>
  <c r="D1164" i="1" s="1"/>
  <c r="J1164" i="1" l="1"/>
  <c r="E1164" i="1"/>
  <c r="O1164" i="1"/>
  <c r="R1164" i="1" s="1"/>
  <c r="F1164" i="1"/>
  <c r="T1164" i="1"/>
  <c r="S1164" i="1"/>
  <c r="H1158" i="1"/>
  <c r="G1159" i="1"/>
  <c r="K1157" i="1"/>
  <c r="L1157" i="1" s="1"/>
  <c r="M1157" i="1" s="1"/>
  <c r="N1157" i="1" s="1"/>
  <c r="I1167" i="1"/>
  <c r="A1165" i="1"/>
  <c r="D1165" i="1" s="1"/>
  <c r="U1163" i="1"/>
  <c r="E1165" i="1" l="1"/>
  <c r="O1165" i="1"/>
  <c r="R1165" i="1" s="1"/>
  <c r="J1165" i="1"/>
  <c r="F1165" i="1"/>
  <c r="S1165" i="1"/>
  <c r="T1165" i="1"/>
  <c r="K1158" i="1"/>
  <c r="L1158" i="1" s="1"/>
  <c r="M1158" i="1" s="1"/>
  <c r="N1158" i="1" s="1"/>
  <c r="H1159" i="1"/>
  <c r="G1160" i="1"/>
  <c r="A1166" i="1"/>
  <c r="D1166" i="1" s="1"/>
  <c r="I1168" i="1"/>
  <c r="U1164" i="1"/>
  <c r="E1166" i="1" l="1"/>
  <c r="O1166" i="1"/>
  <c r="R1166" i="1" s="1"/>
  <c r="J1166" i="1"/>
  <c r="F1166" i="1"/>
  <c r="T1166" i="1"/>
  <c r="S1166" i="1"/>
  <c r="K1159" i="1"/>
  <c r="L1159" i="1" s="1"/>
  <c r="M1159" i="1" s="1"/>
  <c r="N1159" i="1" s="1"/>
  <c r="H1160" i="1"/>
  <c r="G1161" i="1"/>
  <c r="I1169" i="1"/>
  <c r="A1167" i="1"/>
  <c r="D1167" i="1" s="1"/>
  <c r="U1165" i="1"/>
  <c r="E1167" i="1" l="1"/>
  <c r="O1167" i="1"/>
  <c r="R1167" i="1" s="1"/>
  <c r="J1167" i="1"/>
  <c r="F1167" i="1"/>
  <c r="S1167" i="1"/>
  <c r="T1167" i="1"/>
  <c r="K1160" i="1"/>
  <c r="L1160" i="1" s="1"/>
  <c r="M1160" i="1" s="1"/>
  <c r="N1160" i="1" s="1"/>
  <c r="H1161" i="1"/>
  <c r="G1162" i="1"/>
  <c r="A1168" i="1"/>
  <c r="D1168" i="1" s="1"/>
  <c r="U1166" i="1"/>
  <c r="I1170" i="1"/>
  <c r="J1168" i="1" l="1"/>
  <c r="E1168" i="1"/>
  <c r="O1168" i="1"/>
  <c r="R1168" i="1" s="1"/>
  <c r="F1168" i="1"/>
  <c r="T1168" i="1"/>
  <c r="S1168" i="1"/>
  <c r="K1161" i="1"/>
  <c r="L1161" i="1" s="1"/>
  <c r="M1161" i="1" s="1"/>
  <c r="N1161" i="1" s="1"/>
  <c r="H1162" i="1"/>
  <c r="G1163" i="1"/>
  <c r="I1171" i="1"/>
  <c r="U1167" i="1"/>
  <c r="A1169" i="1"/>
  <c r="D1169" i="1" s="1"/>
  <c r="E1169" i="1" l="1"/>
  <c r="O1169" i="1"/>
  <c r="R1169" i="1" s="1"/>
  <c r="J1169" i="1"/>
  <c r="F1169" i="1"/>
  <c r="S1169" i="1"/>
  <c r="T1169" i="1"/>
  <c r="H1163" i="1"/>
  <c r="G1164" i="1"/>
  <c r="K1162" i="1"/>
  <c r="L1162" i="1" s="1"/>
  <c r="M1162" i="1" s="1"/>
  <c r="N1162" i="1" s="1"/>
  <c r="A1170" i="1"/>
  <c r="D1170" i="1" s="1"/>
  <c r="I1172" i="1"/>
  <c r="U1168" i="1"/>
  <c r="J1170" i="1" l="1"/>
  <c r="E1170" i="1"/>
  <c r="O1170" i="1"/>
  <c r="R1170" i="1" s="1"/>
  <c r="F1170" i="1"/>
  <c r="T1170" i="1"/>
  <c r="S1170" i="1"/>
  <c r="K1163" i="1"/>
  <c r="L1163" i="1" s="1"/>
  <c r="M1163" i="1" s="1"/>
  <c r="N1163" i="1" s="1"/>
  <c r="H1164" i="1"/>
  <c r="G1165" i="1"/>
  <c r="U1169" i="1"/>
  <c r="A1171" i="1"/>
  <c r="D1171" i="1" s="1"/>
  <c r="I1173" i="1"/>
  <c r="E1171" i="1" l="1"/>
  <c r="O1171" i="1"/>
  <c r="R1171" i="1" s="1"/>
  <c r="J1171" i="1"/>
  <c r="F1171" i="1"/>
  <c r="T1171" i="1"/>
  <c r="S1171" i="1"/>
  <c r="K1164" i="1"/>
  <c r="L1164" i="1" s="1"/>
  <c r="M1164" i="1" s="1"/>
  <c r="N1164" i="1" s="1"/>
  <c r="H1165" i="1"/>
  <c r="G1166" i="1"/>
  <c r="I1174" i="1"/>
  <c r="A1172" i="1"/>
  <c r="D1172" i="1" s="1"/>
  <c r="E1172" i="1" l="1"/>
  <c r="O1172" i="1"/>
  <c r="R1172" i="1" s="1"/>
  <c r="J1172" i="1"/>
  <c r="F1172" i="1"/>
  <c r="S1172" i="1"/>
  <c r="T1172" i="1"/>
  <c r="H1166" i="1"/>
  <c r="G1167" i="1"/>
  <c r="K1165" i="1"/>
  <c r="L1165" i="1" s="1"/>
  <c r="M1165" i="1" s="1"/>
  <c r="N1165" i="1" s="1"/>
  <c r="I1175" i="1"/>
  <c r="U1171" i="1"/>
  <c r="A1173" i="1"/>
  <c r="D1173" i="1" s="1"/>
  <c r="J1173" i="1" l="1"/>
  <c r="E1173" i="1"/>
  <c r="O1173" i="1"/>
  <c r="R1173" i="1" s="1"/>
  <c r="F1173" i="1"/>
  <c r="T1173" i="1"/>
  <c r="S1173" i="1"/>
  <c r="K1166" i="1"/>
  <c r="L1166" i="1" s="1"/>
  <c r="M1166" i="1" s="1"/>
  <c r="N1166" i="1" s="1"/>
  <c r="H1167" i="1"/>
  <c r="G1168" i="1"/>
  <c r="A1174" i="1"/>
  <c r="D1174" i="1" s="1"/>
  <c r="I1176" i="1"/>
  <c r="U1172" i="1"/>
  <c r="E1174" i="1" l="1"/>
  <c r="O1174" i="1"/>
  <c r="R1174" i="1" s="1"/>
  <c r="J1174" i="1"/>
  <c r="F1174" i="1"/>
  <c r="S1174" i="1"/>
  <c r="T1174" i="1"/>
  <c r="K1167" i="1"/>
  <c r="L1167" i="1" s="1"/>
  <c r="M1167" i="1" s="1"/>
  <c r="N1167" i="1" s="1"/>
  <c r="H1168" i="1"/>
  <c r="G1169" i="1"/>
  <c r="U1173" i="1"/>
  <c r="A1175" i="1"/>
  <c r="D1175" i="1" s="1"/>
  <c r="I1177" i="1"/>
  <c r="E1175" i="1" l="1"/>
  <c r="O1175" i="1"/>
  <c r="R1175" i="1" s="1"/>
  <c r="J1175" i="1"/>
  <c r="F1175" i="1"/>
  <c r="T1175" i="1"/>
  <c r="S1175" i="1"/>
  <c r="K1168" i="1"/>
  <c r="L1168" i="1" s="1"/>
  <c r="M1168" i="1" s="1"/>
  <c r="N1168" i="1" s="1"/>
  <c r="H1169" i="1"/>
  <c r="G1170" i="1"/>
  <c r="I1178" i="1"/>
  <c r="A1176" i="1"/>
  <c r="D1176" i="1" s="1"/>
  <c r="U1174" i="1"/>
  <c r="J1176" i="1" l="1"/>
  <c r="E1176" i="1"/>
  <c r="O1176" i="1"/>
  <c r="R1176" i="1" s="1"/>
  <c r="F1176" i="1"/>
  <c r="S1176" i="1"/>
  <c r="T1176" i="1"/>
  <c r="H1170" i="1"/>
  <c r="G1171" i="1"/>
  <c r="K1169" i="1"/>
  <c r="L1169" i="1" s="1"/>
  <c r="M1169" i="1" s="1"/>
  <c r="N1169" i="1" s="1"/>
  <c r="A1177" i="1"/>
  <c r="D1177" i="1" s="1"/>
  <c r="I1179" i="1"/>
  <c r="U1175" i="1"/>
  <c r="E1177" i="1" l="1"/>
  <c r="O1177" i="1"/>
  <c r="R1177" i="1" s="1"/>
  <c r="J1177" i="1"/>
  <c r="F1177" i="1"/>
  <c r="T1177" i="1"/>
  <c r="S1177" i="1"/>
  <c r="K1170" i="1"/>
  <c r="L1170" i="1" s="1"/>
  <c r="M1170" i="1" s="1"/>
  <c r="N1170" i="1" s="1"/>
  <c r="H1171" i="1"/>
  <c r="G1172" i="1"/>
  <c r="A1178" i="1"/>
  <c r="D1178" i="1" s="1"/>
  <c r="U1176" i="1"/>
  <c r="I1180" i="1"/>
  <c r="J1178" i="1" l="1"/>
  <c r="E1178" i="1"/>
  <c r="O1178" i="1"/>
  <c r="R1178" i="1" s="1"/>
  <c r="F1178" i="1"/>
  <c r="S1178" i="1"/>
  <c r="T1178" i="1"/>
  <c r="K1171" i="1"/>
  <c r="L1171" i="1" s="1"/>
  <c r="M1171" i="1" s="1"/>
  <c r="N1171" i="1" s="1"/>
  <c r="H1172" i="1"/>
  <c r="G1173" i="1"/>
  <c r="U1177" i="1"/>
  <c r="A1179" i="1"/>
  <c r="D1179" i="1" s="1"/>
  <c r="I1181" i="1"/>
  <c r="E1179" i="1" l="1"/>
  <c r="O1179" i="1"/>
  <c r="R1179" i="1" s="1"/>
  <c r="J1179" i="1"/>
  <c r="F1179" i="1"/>
  <c r="T1179" i="1"/>
  <c r="S1179" i="1"/>
  <c r="K1172" i="1"/>
  <c r="L1172" i="1" s="1"/>
  <c r="M1172" i="1" s="1"/>
  <c r="N1172" i="1" s="1"/>
  <c r="H1173" i="1"/>
  <c r="G1174" i="1"/>
  <c r="A1180" i="1"/>
  <c r="D1180" i="1" s="1"/>
  <c r="I1182" i="1"/>
  <c r="U1178" i="1"/>
  <c r="J1180" i="1" l="1"/>
  <c r="E1180" i="1"/>
  <c r="O1180" i="1"/>
  <c r="R1180" i="1" s="1"/>
  <c r="F1180" i="1"/>
  <c r="S1180" i="1"/>
  <c r="T1180" i="1"/>
  <c r="K1173" i="1"/>
  <c r="L1173" i="1" s="1"/>
  <c r="M1173" i="1" s="1"/>
  <c r="N1173" i="1" s="1"/>
  <c r="H1174" i="1"/>
  <c r="G1175" i="1"/>
  <c r="I1183" i="1"/>
  <c r="U1179" i="1"/>
  <c r="A1181" i="1"/>
  <c r="D1181" i="1" s="1"/>
  <c r="E1181" i="1" l="1"/>
  <c r="O1181" i="1"/>
  <c r="R1181" i="1" s="1"/>
  <c r="J1181" i="1"/>
  <c r="F1181" i="1"/>
  <c r="T1181" i="1"/>
  <c r="S1181" i="1"/>
  <c r="H1175" i="1"/>
  <c r="G1176" i="1"/>
  <c r="K1174" i="1"/>
  <c r="L1174" i="1" s="1"/>
  <c r="M1174" i="1" s="1"/>
  <c r="N1174" i="1" s="1"/>
  <c r="U1180" i="1"/>
  <c r="I1184" i="1"/>
  <c r="A1182" i="1"/>
  <c r="D1182" i="1" s="1"/>
  <c r="J1182" i="1" l="1"/>
  <c r="E1182" i="1"/>
  <c r="O1182" i="1"/>
  <c r="R1182" i="1" s="1"/>
  <c r="F1182" i="1"/>
  <c r="S1182" i="1"/>
  <c r="T1182" i="1"/>
  <c r="H1176" i="1"/>
  <c r="G1177" i="1"/>
  <c r="K1175" i="1"/>
  <c r="L1175" i="1" s="1"/>
  <c r="M1175" i="1" s="1"/>
  <c r="N1175" i="1" s="1"/>
  <c r="A1183" i="1"/>
  <c r="D1183" i="1" s="1"/>
  <c r="I1185" i="1"/>
  <c r="U1181" i="1"/>
  <c r="J1183" i="1" l="1"/>
  <c r="E1183" i="1"/>
  <c r="O1183" i="1"/>
  <c r="R1183" i="1" s="1"/>
  <c r="F1183" i="1"/>
  <c r="T1183" i="1"/>
  <c r="S1183" i="1"/>
  <c r="H1177" i="1"/>
  <c r="G1178" i="1"/>
  <c r="K1176" i="1"/>
  <c r="L1176" i="1" s="1"/>
  <c r="M1176" i="1" s="1"/>
  <c r="N1176" i="1" s="1"/>
  <c r="I1186" i="1"/>
  <c r="A1184" i="1"/>
  <c r="D1184" i="1" s="1"/>
  <c r="U1182" i="1"/>
  <c r="E1184" i="1" l="1"/>
  <c r="O1184" i="1"/>
  <c r="R1184" i="1" s="1"/>
  <c r="J1184" i="1"/>
  <c r="F1184" i="1"/>
  <c r="S1184" i="1"/>
  <c r="T1184" i="1"/>
  <c r="H1178" i="1"/>
  <c r="G1179" i="1"/>
  <c r="K1177" i="1"/>
  <c r="L1177" i="1" s="1"/>
  <c r="M1177" i="1" s="1"/>
  <c r="N1177" i="1" s="1"/>
  <c r="A1185" i="1"/>
  <c r="D1185" i="1" s="1"/>
  <c r="I1187" i="1"/>
  <c r="U1183" i="1"/>
  <c r="J1185" i="1" l="1"/>
  <c r="E1185" i="1"/>
  <c r="O1185" i="1"/>
  <c r="R1185" i="1" s="1"/>
  <c r="F1185" i="1"/>
  <c r="T1185" i="1"/>
  <c r="S1185" i="1"/>
  <c r="H1179" i="1"/>
  <c r="G1180" i="1"/>
  <c r="K1178" i="1"/>
  <c r="L1178" i="1" s="1"/>
  <c r="M1178" i="1" s="1"/>
  <c r="N1178" i="1" s="1"/>
  <c r="A1186" i="1"/>
  <c r="D1186" i="1" s="1"/>
  <c r="I1188" i="1"/>
  <c r="U1184" i="1"/>
  <c r="E1186" i="1" l="1"/>
  <c r="O1186" i="1"/>
  <c r="R1186" i="1" s="1"/>
  <c r="J1186" i="1"/>
  <c r="F1186" i="1"/>
  <c r="S1186" i="1"/>
  <c r="T1186" i="1"/>
  <c r="H1180" i="1"/>
  <c r="G1181" i="1"/>
  <c r="K1179" i="1"/>
  <c r="L1179" i="1" s="1"/>
  <c r="M1179" i="1" s="1"/>
  <c r="N1179" i="1" s="1"/>
  <c r="U1185" i="1"/>
  <c r="I1189" i="1"/>
  <c r="A1187" i="1"/>
  <c r="D1187" i="1" s="1"/>
  <c r="J1187" i="1" l="1"/>
  <c r="E1187" i="1"/>
  <c r="O1187" i="1"/>
  <c r="R1187" i="1" s="1"/>
  <c r="F1187" i="1"/>
  <c r="T1187" i="1"/>
  <c r="S1187" i="1"/>
  <c r="H1181" i="1"/>
  <c r="G1182" i="1"/>
  <c r="K1180" i="1"/>
  <c r="L1180" i="1" s="1"/>
  <c r="M1180" i="1" s="1"/>
  <c r="N1180" i="1" s="1"/>
  <c r="A1188" i="1"/>
  <c r="D1188" i="1" s="1"/>
  <c r="I1190" i="1"/>
  <c r="E1188" i="1" l="1"/>
  <c r="O1188" i="1"/>
  <c r="R1188" i="1" s="1"/>
  <c r="J1188" i="1"/>
  <c r="F1188" i="1"/>
  <c r="S1188" i="1"/>
  <c r="T1188" i="1"/>
  <c r="K1181" i="1"/>
  <c r="L1181" i="1" s="1"/>
  <c r="M1181" i="1" s="1"/>
  <c r="N1181" i="1" s="1"/>
  <c r="H1182" i="1"/>
  <c r="G1183" i="1"/>
  <c r="I1191" i="1"/>
  <c r="A1189" i="1"/>
  <c r="D1189" i="1" s="1"/>
  <c r="E1189" i="1" l="1"/>
  <c r="O1189" i="1"/>
  <c r="R1189" i="1" s="1"/>
  <c r="J1189" i="1"/>
  <c r="F1189" i="1"/>
  <c r="T1189" i="1"/>
  <c r="S1189" i="1"/>
  <c r="K1182" i="1"/>
  <c r="L1182" i="1" s="1"/>
  <c r="M1182" i="1" s="1"/>
  <c r="N1182" i="1" s="1"/>
  <c r="H1183" i="1"/>
  <c r="G1184" i="1"/>
  <c r="U1188" i="1"/>
  <c r="A1190" i="1"/>
  <c r="D1190" i="1" s="1"/>
  <c r="I1192" i="1"/>
  <c r="J1190" i="1" l="1"/>
  <c r="E1190" i="1"/>
  <c r="O1190" i="1"/>
  <c r="R1190" i="1" s="1"/>
  <c r="F1190" i="1"/>
  <c r="S1190" i="1"/>
  <c r="T1190" i="1"/>
  <c r="K1183" i="1"/>
  <c r="L1183" i="1" s="1"/>
  <c r="M1183" i="1" s="1"/>
  <c r="N1183" i="1" s="1"/>
  <c r="H1184" i="1"/>
  <c r="G1185" i="1"/>
  <c r="A1191" i="1"/>
  <c r="D1191" i="1" s="1"/>
  <c r="I1193" i="1"/>
  <c r="E1191" i="1" l="1"/>
  <c r="O1191" i="1"/>
  <c r="R1191" i="1" s="1"/>
  <c r="J1191" i="1"/>
  <c r="F1191" i="1"/>
  <c r="T1191" i="1"/>
  <c r="S1191" i="1"/>
  <c r="H1185" i="1"/>
  <c r="G1186" i="1"/>
  <c r="K1184" i="1"/>
  <c r="L1184" i="1" s="1"/>
  <c r="M1184" i="1" s="1"/>
  <c r="N1184" i="1" s="1"/>
  <c r="A1192" i="1"/>
  <c r="D1192" i="1" s="1"/>
  <c r="I1194" i="1"/>
  <c r="U1190" i="1"/>
  <c r="J1192" i="1" l="1"/>
  <c r="E1192" i="1"/>
  <c r="O1192" i="1"/>
  <c r="R1192" i="1" s="1"/>
  <c r="F1192" i="1"/>
  <c r="S1192" i="1"/>
  <c r="T1192" i="1"/>
  <c r="K1185" i="1"/>
  <c r="L1185" i="1" s="1"/>
  <c r="M1185" i="1" s="1"/>
  <c r="N1185" i="1" s="1"/>
  <c r="H1186" i="1"/>
  <c r="G1187" i="1"/>
  <c r="A1193" i="1"/>
  <c r="D1193" i="1" s="1"/>
  <c r="U1191" i="1"/>
  <c r="I1195" i="1"/>
  <c r="E1193" i="1" l="1"/>
  <c r="O1193" i="1"/>
  <c r="R1193" i="1" s="1"/>
  <c r="J1193" i="1"/>
  <c r="F1193" i="1"/>
  <c r="T1193" i="1"/>
  <c r="S1193" i="1"/>
  <c r="H1187" i="1"/>
  <c r="G1188" i="1"/>
  <c r="K1186" i="1"/>
  <c r="L1186" i="1" s="1"/>
  <c r="M1186" i="1" s="1"/>
  <c r="N1186" i="1" s="1"/>
  <c r="U1192" i="1"/>
  <c r="A1194" i="1"/>
  <c r="D1194" i="1" s="1"/>
  <c r="I1196" i="1"/>
  <c r="J1194" i="1" l="1"/>
  <c r="E1194" i="1"/>
  <c r="O1194" i="1"/>
  <c r="R1194" i="1" s="1"/>
  <c r="F1194" i="1"/>
  <c r="S1194" i="1"/>
  <c r="T1194" i="1"/>
  <c r="H1188" i="1"/>
  <c r="G1189" i="1"/>
  <c r="K1187" i="1"/>
  <c r="L1187" i="1" s="1"/>
  <c r="M1187" i="1" s="1"/>
  <c r="N1187" i="1" s="1"/>
  <c r="I1197" i="1"/>
  <c r="A1195" i="1"/>
  <c r="D1195" i="1" s="1"/>
  <c r="U1193" i="1"/>
  <c r="J1195" i="1" l="1"/>
  <c r="E1195" i="1"/>
  <c r="O1195" i="1"/>
  <c r="R1195" i="1" s="1"/>
  <c r="F1195" i="1"/>
  <c r="T1195" i="1"/>
  <c r="S1195" i="1"/>
  <c r="K1188" i="1"/>
  <c r="L1188" i="1" s="1"/>
  <c r="M1188" i="1" s="1"/>
  <c r="N1188" i="1" s="1"/>
  <c r="H1189" i="1"/>
  <c r="G1190" i="1"/>
  <c r="I1198" i="1"/>
  <c r="A1196" i="1"/>
  <c r="D1196" i="1" s="1"/>
  <c r="U1194" i="1"/>
  <c r="E1196" i="1" l="1"/>
  <c r="O1196" i="1"/>
  <c r="R1196" i="1" s="1"/>
  <c r="J1196" i="1"/>
  <c r="F1196" i="1"/>
  <c r="S1196" i="1"/>
  <c r="T1196" i="1"/>
  <c r="K1189" i="1"/>
  <c r="L1189" i="1" s="1"/>
  <c r="M1189" i="1" s="1"/>
  <c r="N1189" i="1" s="1"/>
  <c r="H1190" i="1"/>
  <c r="G1191" i="1"/>
  <c r="U1195" i="1"/>
  <c r="I1199" i="1"/>
  <c r="A1197" i="1"/>
  <c r="D1197" i="1" s="1"/>
  <c r="E1197" i="1" l="1"/>
  <c r="O1197" i="1"/>
  <c r="R1197" i="1" s="1"/>
  <c r="J1197" i="1"/>
  <c r="F1197" i="1"/>
  <c r="T1197" i="1"/>
  <c r="S1197" i="1"/>
  <c r="H1191" i="1"/>
  <c r="G1192" i="1"/>
  <c r="K1190" i="1"/>
  <c r="L1190" i="1" s="1"/>
  <c r="M1190" i="1" s="1"/>
  <c r="N1190" i="1" s="1"/>
  <c r="A1198" i="1"/>
  <c r="D1198" i="1" s="1"/>
  <c r="U1196" i="1"/>
  <c r="I1200" i="1"/>
  <c r="J1198" i="1" l="1"/>
  <c r="E1198" i="1"/>
  <c r="O1198" i="1"/>
  <c r="R1198" i="1" s="1"/>
  <c r="F1198" i="1"/>
  <c r="S1198" i="1"/>
  <c r="T1198" i="1"/>
  <c r="K1191" i="1"/>
  <c r="L1191" i="1" s="1"/>
  <c r="M1191" i="1" s="1"/>
  <c r="N1191" i="1" s="1"/>
  <c r="H1192" i="1"/>
  <c r="G1193" i="1"/>
  <c r="U1197" i="1"/>
  <c r="A1199" i="1"/>
  <c r="D1199" i="1" s="1"/>
  <c r="I1201" i="1"/>
  <c r="E1199" i="1" l="1"/>
  <c r="O1199" i="1"/>
  <c r="R1199" i="1" s="1"/>
  <c r="J1199" i="1"/>
  <c r="F1199" i="1"/>
  <c r="T1199" i="1"/>
  <c r="S1199" i="1"/>
  <c r="K1192" i="1"/>
  <c r="L1192" i="1" s="1"/>
  <c r="M1192" i="1" s="1"/>
  <c r="N1192" i="1" s="1"/>
  <c r="H1193" i="1"/>
  <c r="G1194" i="1"/>
  <c r="U1198" i="1"/>
  <c r="A1200" i="1"/>
  <c r="D1200" i="1" s="1"/>
  <c r="I1202" i="1"/>
  <c r="J1200" i="1" l="1"/>
  <c r="E1200" i="1"/>
  <c r="O1200" i="1"/>
  <c r="R1200" i="1" s="1"/>
  <c r="F1200" i="1"/>
  <c r="S1200" i="1"/>
  <c r="T1200" i="1"/>
  <c r="H1194" i="1"/>
  <c r="G1195" i="1"/>
  <c r="K1193" i="1"/>
  <c r="L1193" i="1" s="1"/>
  <c r="M1193" i="1" s="1"/>
  <c r="N1193" i="1" s="1"/>
  <c r="U1199" i="1"/>
  <c r="I1203" i="1"/>
  <c r="A1201" i="1"/>
  <c r="D1201" i="1" s="1"/>
  <c r="J1201" i="1" l="1"/>
  <c r="E1201" i="1"/>
  <c r="O1201" i="1"/>
  <c r="R1201" i="1" s="1"/>
  <c r="F1201" i="1"/>
  <c r="T1201" i="1"/>
  <c r="S1201" i="1"/>
  <c r="K1194" i="1"/>
  <c r="L1194" i="1" s="1"/>
  <c r="M1194" i="1" s="1"/>
  <c r="N1194" i="1" s="1"/>
  <c r="H1195" i="1"/>
  <c r="G1196" i="1"/>
  <c r="I1204" i="1"/>
  <c r="A1202" i="1"/>
  <c r="D1202" i="1" s="1"/>
  <c r="E1202" i="1" l="1"/>
  <c r="O1202" i="1"/>
  <c r="R1202" i="1" s="1"/>
  <c r="J1202" i="1"/>
  <c r="F1202" i="1"/>
  <c r="S1202" i="1"/>
  <c r="T1202" i="1"/>
  <c r="K1195" i="1"/>
  <c r="L1195" i="1" s="1"/>
  <c r="M1195" i="1" s="1"/>
  <c r="N1195" i="1" s="1"/>
  <c r="H1196" i="1"/>
  <c r="G1197" i="1"/>
  <c r="A1203" i="1"/>
  <c r="D1203" i="1" s="1"/>
  <c r="U1201" i="1"/>
  <c r="I1205" i="1"/>
  <c r="J1203" i="1" l="1"/>
  <c r="E1203" i="1"/>
  <c r="O1203" i="1"/>
  <c r="R1203" i="1" s="1"/>
  <c r="F1203" i="1"/>
  <c r="T1203" i="1"/>
  <c r="S1203" i="1"/>
  <c r="H1197" i="1"/>
  <c r="G1198" i="1"/>
  <c r="K1196" i="1"/>
  <c r="L1196" i="1" s="1"/>
  <c r="M1196" i="1" s="1"/>
  <c r="N1196" i="1" s="1"/>
  <c r="U1202" i="1"/>
  <c r="A1204" i="1"/>
  <c r="D1204" i="1" s="1"/>
  <c r="I1206" i="1"/>
  <c r="E1204" i="1" l="1"/>
  <c r="O1204" i="1"/>
  <c r="R1204" i="1" s="1"/>
  <c r="J1204" i="1"/>
  <c r="F1204" i="1"/>
  <c r="S1204" i="1"/>
  <c r="T1204" i="1"/>
  <c r="K1197" i="1"/>
  <c r="L1197" i="1" s="1"/>
  <c r="M1197" i="1" s="1"/>
  <c r="N1197" i="1" s="1"/>
  <c r="H1198" i="1"/>
  <c r="G1199" i="1"/>
  <c r="U1203" i="1"/>
  <c r="I1207" i="1"/>
  <c r="A1205" i="1"/>
  <c r="D1205" i="1" s="1"/>
  <c r="J1205" i="1" l="1"/>
  <c r="E1205" i="1"/>
  <c r="O1205" i="1"/>
  <c r="R1205" i="1" s="1"/>
  <c r="F1205" i="1"/>
  <c r="T1205" i="1"/>
  <c r="S1205" i="1"/>
  <c r="K1198" i="1"/>
  <c r="L1198" i="1" s="1"/>
  <c r="M1198" i="1" s="1"/>
  <c r="N1198" i="1" s="1"/>
  <c r="H1199" i="1"/>
  <c r="G1200" i="1"/>
  <c r="I1208" i="1"/>
  <c r="U1204" i="1"/>
  <c r="A1206" i="1"/>
  <c r="D1206" i="1" s="1"/>
  <c r="E1206" i="1" l="1"/>
  <c r="O1206" i="1"/>
  <c r="R1206" i="1" s="1"/>
  <c r="J1206" i="1"/>
  <c r="F1206" i="1"/>
  <c r="S1206" i="1"/>
  <c r="T1206" i="1"/>
  <c r="H1200" i="1"/>
  <c r="G1201" i="1"/>
  <c r="K1199" i="1"/>
  <c r="L1199" i="1" s="1"/>
  <c r="M1199" i="1" s="1"/>
  <c r="N1199" i="1" s="1"/>
  <c r="U1205" i="1"/>
  <c r="I1209" i="1"/>
  <c r="A1207" i="1"/>
  <c r="D1207" i="1" s="1"/>
  <c r="J1207" i="1" l="1"/>
  <c r="E1207" i="1"/>
  <c r="O1207" i="1"/>
  <c r="R1207" i="1" s="1"/>
  <c r="F1207" i="1"/>
  <c r="T1207" i="1"/>
  <c r="S1207" i="1"/>
  <c r="K1200" i="1"/>
  <c r="L1200" i="1" s="1"/>
  <c r="M1200" i="1" s="1"/>
  <c r="N1200" i="1" s="1"/>
  <c r="H1201" i="1"/>
  <c r="G1202" i="1"/>
  <c r="A1208" i="1"/>
  <c r="D1208" i="1" s="1"/>
  <c r="U1206" i="1"/>
  <c r="I1210" i="1"/>
  <c r="E1208" i="1" l="1"/>
  <c r="O1208" i="1"/>
  <c r="R1208" i="1" s="1"/>
  <c r="J1208" i="1"/>
  <c r="F1208" i="1"/>
  <c r="S1208" i="1"/>
  <c r="T1208" i="1"/>
  <c r="K1201" i="1"/>
  <c r="L1201" i="1" s="1"/>
  <c r="M1201" i="1" s="1"/>
  <c r="N1201" i="1" s="1"/>
  <c r="H1202" i="1"/>
  <c r="G1203" i="1"/>
  <c r="A1209" i="1"/>
  <c r="D1209" i="1" s="1"/>
  <c r="U1207" i="1"/>
  <c r="I1211" i="1"/>
  <c r="J1209" i="1" l="1"/>
  <c r="E1209" i="1"/>
  <c r="O1209" i="1"/>
  <c r="R1209" i="1" s="1"/>
  <c r="F1209" i="1"/>
  <c r="T1209" i="1"/>
  <c r="S1209" i="1"/>
  <c r="H1203" i="1"/>
  <c r="G1204" i="1"/>
  <c r="K1202" i="1"/>
  <c r="L1202" i="1" s="1"/>
  <c r="M1202" i="1" s="1"/>
  <c r="N1202" i="1" s="1"/>
  <c r="U1208" i="1"/>
  <c r="A1210" i="1"/>
  <c r="D1210" i="1" s="1"/>
  <c r="I1212" i="1"/>
  <c r="E1210" i="1" l="1"/>
  <c r="O1210" i="1"/>
  <c r="R1210" i="1" s="1"/>
  <c r="J1210" i="1"/>
  <c r="F1210" i="1"/>
  <c r="S1210" i="1"/>
  <c r="T1210" i="1"/>
  <c r="K1203" i="1"/>
  <c r="L1203" i="1" s="1"/>
  <c r="M1203" i="1" s="1"/>
  <c r="N1203" i="1" s="1"/>
  <c r="H1204" i="1"/>
  <c r="G1205" i="1"/>
  <c r="I1213" i="1"/>
  <c r="A1211" i="1"/>
  <c r="D1211" i="1" s="1"/>
  <c r="U1209" i="1"/>
  <c r="J1211" i="1" l="1"/>
  <c r="E1211" i="1"/>
  <c r="O1211" i="1"/>
  <c r="R1211" i="1" s="1"/>
  <c r="F1211" i="1"/>
  <c r="T1211" i="1"/>
  <c r="S1211" i="1"/>
  <c r="K1204" i="1"/>
  <c r="L1204" i="1" s="1"/>
  <c r="M1204" i="1" s="1"/>
  <c r="N1204" i="1" s="1"/>
  <c r="H1205" i="1"/>
  <c r="G1206" i="1"/>
  <c r="U1210" i="1"/>
  <c r="A1212" i="1"/>
  <c r="D1212" i="1" s="1"/>
  <c r="I1214" i="1"/>
  <c r="E1212" i="1" l="1"/>
  <c r="O1212" i="1"/>
  <c r="R1212" i="1" s="1"/>
  <c r="J1212" i="1"/>
  <c r="F1212" i="1"/>
  <c r="S1212" i="1"/>
  <c r="T1212" i="1"/>
  <c r="K1205" i="1"/>
  <c r="L1205" i="1" s="1"/>
  <c r="M1205" i="1" s="1"/>
  <c r="N1205" i="1" s="1"/>
  <c r="H1206" i="1"/>
  <c r="G1207" i="1"/>
  <c r="A1213" i="1"/>
  <c r="D1213" i="1" s="1"/>
  <c r="I1215" i="1"/>
  <c r="U1211" i="1"/>
  <c r="E1213" i="1" l="1"/>
  <c r="O1213" i="1"/>
  <c r="R1213" i="1" s="1"/>
  <c r="J1213" i="1"/>
  <c r="F1213" i="1"/>
  <c r="T1213" i="1"/>
  <c r="S1213" i="1"/>
  <c r="H1207" i="1"/>
  <c r="G1208" i="1"/>
  <c r="K1206" i="1"/>
  <c r="L1206" i="1" s="1"/>
  <c r="M1206" i="1" s="1"/>
  <c r="N1206" i="1" s="1"/>
  <c r="I1216" i="1"/>
  <c r="A1214" i="1"/>
  <c r="D1214" i="1" s="1"/>
  <c r="U1212" i="1"/>
  <c r="J1214" i="1" l="1"/>
  <c r="E1214" i="1"/>
  <c r="O1214" i="1"/>
  <c r="R1214" i="1" s="1"/>
  <c r="F1214" i="1"/>
  <c r="S1214" i="1"/>
  <c r="T1214" i="1"/>
  <c r="K1207" i="1"/>
  <c r="L1207" i="1" s="1"/>
  <c r="M1207" i="1" s="1"/>
  <c r="N1207" i="1" s="1"/>
  <c r="H1208" i="1"/>
  <c r="G1209" i="1"/>
  <c r="U1213" i="1"/>
  <c r="I1217" i="1"/>
  <c r="A1215" i="1"/>
  <c r="D1215" i="1" s="1"/>
  <c r="J1215" i="1" l="1"/>
  <c r="E1215" i="1"/>
  <c r="O1215" i="1"/>
  <c r="R1215" i="1" s="1"/>
  <c r="F1215" i="1"/>
  <c r="T1215" i="1"/>
  <c r="S1215" i="1"/>
  <c r="K1208" i="1"/>
  <c r="L1208" i="1" s="1"/>
  <c r="M1208" i="1" s="1"/>
  <c r="N1208" i="1" s="1"/>
  <c r="H1209" i="1"/>
  <c r="G1210" i="1"/>
  <c r="A1216" i="1"/>
  <c r="D1216" i="1" s="1"/>
  <c r="U1214" i="1"/>
  <c r="I1218" i="1"/>
  <c r="E1216" i="1" l="1"/>
  <c r="O1216" i="1"/>
  <c r="R1216" i="1" s="1"/>
  <c r="J1216" i="1"/>
  <c r="F1216" i="1"/>
  <c r="S1216" i="1"/>
  <c r="T1216" i="1"/>
  <c r="H1210" i="1"/>
  <c r="G1211" i="1"/>
  <c r="K1209" i="1"/>
  <c r="L1209" i="1" s="1"/>
  <c r="M1209" i="1" s="1"/>
  <c r="N1209" i="1" s="1"/>
  <c r="U1215" i="1"/>
  <c r="A1217" i="1"/>
  <c r="D1217" i="1" s="1"/>
  <c r="I1219" i="1"/>
  <c r="J1217" i="1" l="1"/>
  <c r="E1217" i="1"/>
  <c r="O1217" i="1"/>
  <c r="R1217" i="1" s="1"/>
  <c r="F1217" i="1"/>
  <c r="T1217" i="1"/>
  <c r="S1217" i="1"/>
  <c r="K1210" i="1"/>
  <c r="L1210" i="1" s="1"/>
  <c r="M1210" i="1" s="1"/>
  <c r="N1210" i="1" s="1"/>
  <c r="H1211" i="1"/>
  <c r="G1212" i="1"/>
  <c r="U1216" i="1"/>
  <c r="A1218" i="1"/>
  <c r="D1218" i="1" s="1"/>
  <c r="I1220" i="1"/>
  <c r="E1218" i="1" l="1"/>
  <c r="O1218" i="1"/>
  <c r="R1218" i="1" s="1"/>
  <c r="J1218" i="1"/>
  <c r="F1218" i="1"/>
  <c r="S1218" i="1"/>
  <c r="T1218" i="1"/>
  <c r="K1211" i="1"/>
  <c r="L1211" i="1" s="1"/>
  <c r="M1211" i="1" s="1"/>
  <c r="N1211" i="1" s="1"/>
  <c r="H1212" i="1"/>
  <c r="G1213" i="1"/>
  <c r="I1221" i="1"/>
  <c r="U1217" i="1"/>
  <c r="A1219" i="1"/>
  <c r="D1219" i="1" l="1"/>
  <c r="E1219" i="1" s="1"/>
  <c r="O1219" i="1"/>
  <c r="J1219" i="1"/>
  <c r="F1219" i="1"/>
  <c r="T1219" i="1"/>
  <c r="S1219" i="1"/>
  <c r="H1213" i="1"/>
  <c r="G1214" i="1"/>
  <c r="K1212" i="1"/>
  <c r="L1212" i="1" s="1"/>
  <c r="M1212" i="1" s="1"/>
  <c r="N1212" i="1" s="1"/>
  <c r="U1218" i="1"/>
  <c r="A1220" i="1"/>
  <c r="D1220" i="1" s="1"/>
  <c r="I1222" i="1"/>
  <c r="J1220" i="1" l="1"/>
  <c r="E1220" i="1"/>
  <c r="O1220" i="1"/>
  <c r="Q1220" i="1" s="1"/>
  <c r="R1220" i="1" s="1"/>
  <c r="F1220" i="1"/>
  <c r="S1220" i="1"/>
  <c r="T1220" i="1"/>
  <c r="K1213" i="1"/>
  <c r="L1213" i="1" s="1"/>
  <c r="M1213" i="1" s="1"/>
  <c r="N1213" i="1" s="1"/>
  <c r="H1214" i="1"/>
  <c r="G1215" i="1"/>
  <c r="I1223" i="1"/>
  <c r="A1221" i="1"/>
  <c r="D1221" i="1" s="1"/>
  <c r="E1221" i="1" l="1"/>
  <c r="O1221" i="1"/>
  <c r="Q1221" i="1" s="1"/>
  <c r="R1221" i="1" s="1"/>
  <c r="J1221" i="1"/>
  <c r="F1221" i="1"/>
  <c r="T1221" i="1"/>
  <c r="S1221" i="1"/>
  <c r="H1215" i="1"/>
  <c r="G1216" i="1"/>
  <c r="K1214" i="1"/>
  <c r="L1214" i="1" s="1"/>
  <c r="M1214" i="1" s="1"/>
  <c r="N1214" i="1" s="1"/>
  <c r="A1222" i="1"/>
  <c r="D1222" i="1" s="1"/>
  <c r="I1224" i="1"/>
  <c r="J1222" i="1" l="1"/>
  <c r="E1222" i="1"/>
  <c r="O1222" i="1"/>
  <c r="Q1222" i="1" s="1"/>
  <c r="R1222" i="1" s="1"/>
  <c r="F1222" i="1"/>
  <c r="S1222" i="1"/>
  <c r="T1222" i="1"/>
  <c r="H1216" i="1"/>
  <c r="G1217" i="1"/>
  <c r="K1215" i="1"/>
  <c r="L1215" i="1" s="1"/>
  <c r="M1215" i="1" s="1"/>
  <c r="N1215" i="1" s="1"/>
  <c r="I1225" i="1"/>
  <c r="A1223" i="1"/>
  <c r="D1223" i="1" s="1"/>
  <c r="U1221" i="1"/>
  <c r="J1223" i="1" l="1"/>
  <c r="E1223" i="1"/>
  <c r="O1223" i="1"/>
  <c r="Q1223" i="1" s="1"/>
  <c r="R1223" i="1" s="1"/>
  <c r="F1223" i="1"/>
  <c r="T1223" i="1"/>
  <c r="S1223" i="1"/>
  <c r="H1217" i="1"/>
  <c r="G1218" i="1"/>
  <c r="K1216" i="1"/>
  <c r="L1216" i="1" s="1"/>
  <c r="M1216" i="1" s="1"/>
  <c r="N1216" i="1" s="1"/>
  <c r="A1224" i="1"/>
  <c r="D1224" i="1" s="1"/>
  <c r="I1226" i="1"/>
  <c r="J1224" i="1" l="1"/>
  <c r="E1224" i="1"/>
  <c r="O1224" i="1"/>
  <c r="Q1224" i="1" s="1"/>
  <c r="R1224" i="1" s="1"/>
  <c r="F1224" i="1"/>
  <c r="S1224" i="1"/>
  <c r="T1224" i="1"/>
  <c r="H1218" i="1"/>
  <c r="G1219" i="1"/>
  <c r="K1217" i="1"/>
  <c r="L1217" i="1" s="1"/>
  <c r="M1217" i="1" s="1"/>
  <c r="N1217" i="1" s="1"/>
  <c r="I1227" i="1"/>
  <c r="A1225" i="1"/>
  <c r="D1225" i="1" s="1"/>
  <c r="U1223" i="1"/>
  <c r="J1225" i="1" l="1"/>
  <c r="E1225" i="1"/>
  <c r="O1225" i="1"/>
  <c r="Q1225" i="1" s="1"/>
  <c r="R1225" i="1" s="1"/>
  <c r="F1225" i="1"/>
  <c r="T1225" i="1"/>
  <c r="S1225" i="1"/>
  <c r="H1219" i="1"/>
  <c r="G1220" i="1"/>
  <c r="K1218" i="1"/>
  <c r="L1218" i="1" s="1"/>
  <c r="M1218" i="1" s="1"/>
  <c r="N1218" i="1" s="1"/>
  <c r="U1224" i="1"/>
  <c r="A1226" i="1"/>
  <c r="D1226" i="1" s="1"/>
  <c r="I1228" i="1"/>
  <c r="J1226" i="1" l="1"/>
  <c r="E1226" i="1"/>
  <c r="O1226" i="1"/>
  <c r="Q1226" i="1" s="1"/>
  <c r="R1226" i="1" s="1"/>
  <c r="F1226" i="1"/>
  <c r="S1226" i="1"/>
  <c r="T1226" i="1"/>
  <c r="K1219" i="1"/>
  <c r="L1219" i="1" s="1"/>
  <c r="M1219" i="1" s="1"/>
  <c r="N1219" i="1" s="1"/>
  <c r="H1220" i="1"/>
  <c r="G1221" i="1"/>
  <c r="I1229" i="1"/>
  <c r="A1227" i="1"/>
  <c r="D1227" i="1" s="1"/>
  <c r="U1225" i="1"/>
  <c r="E1227" i="1" l="1"/>
  <c r="O1227" i="1"/>
  <c r="Q1227" i="1" s="1"/>
  <c r="R1227" i="1" s="1"/>
  <c r="J1227" i="1"/>
  <c r="F1227" i="1"/>
  <c r="T1227" i="1"/>
  <c r="S1227" i="1"/>
  <c r="K1220" i="1"/>
  <c r="L1220" i="1" s="1"/>
  <c r="M1220" i="1" s="1"/>
  <c r="N1220" i="1" s="1"/>
  <c r="H1221" i="1"/>
  <c r="G1222" i="1"/>
  <c r="A1228" i="1"/>
  <c r="D1228" i="1" s="1"/>
  <c r="U1226" i="1"/>
  <c r="I1230" i="1"/>
  <c r="J1228" i="1" l="1"/>
  <c r="E1228" i="1"/>
  <c r="O1228" i="1"/>
  <c r="Q1228" i="1" s="1"/>
  <c r="R1228" i="1" s="1"/>
  <c r="F1228" i="1"/>
  <c r="S1228" i="1"/>
  <c r="T1228" i="1"/>
  <c r="K1221" i="1"/>
  <c r="L1221" i="1" s="1"/>
  <c r="M1221" i="1" s="1"/>
  <c r="N1221" i="1" s="1"/>
  <c r="H1222" i="1"/>
  <c r="G1223" i="1"/>
  <c r="I1231" i="1"/>
  <c r="A1229" i="1"/>
  <c r="D1229" i="1" s="1"/>
  <c r="U1227" i="1"/>
  <c r="E1229" i="1" l="1"/>
  <c r="O1229" i="1"/>
  <c r="Q1229" i="1" s="1"/>
  <c r="R1229" i="1" s="1"/>
  <c r="J1229" i="1"/>
  <c r="F1229" i="1"/>
  <c r="T1229" i="1"/>
  <c r="S1229" i="1"/>
  <c r="K1222" i="1"/>
  <c r="L1222" i="1" s="1"/>
  <c r="M1222" i="1" s="1"/>
  <c r="N1222" i="1" s="1"/>
  <c r="H1223" i="1"/>
  <c r="G1224" i="1"/>
  <c r="I1232" i="1"/>
  <c r="A1230" i="1"/>
  <c r="D1230" i="1" s="1"/>
  <c r="U1228" i="1"/>
  <c r="E1230" i="1" l="1"/>
  <c r="O1230" i="1"/>
  <c r="Q1230" i="1" s="1"/>
  <c r="R1230" i="1" s="1"/>
  <c r="J1230" i="1"/>
  <c r="F1230" i="1"/>
  <c r="S1230" i="1"/>
  <c r="T1230" i="1"/>
  <c r="K1223" i="1"/>
  <c r="L1223" i="1" s="1"/>
  <c r="M1223" i="1" s="1"/>
  <c r="N1223" i="1" s="1"/>
  <c r="H1224" i="1"/>
  <c r="G1225" i="1"/>
  <c r="U1229" i="1"/>
  <c r="I1233" i="1"/>
  <c r="A1231" i="1"/>
  <c r="D1231" i="1" s="1"/>
  <c r="E1231" i="1" l="1"/>
  <c r="O1231" i="1"/>
  <c r="Q1231" i="1" s="1"/>
  <c r="R1231" i="1" s="1"/>
  <c r="J1231" i="1"/>
  <c r="F1231" i="1"/>
  <c r="T1231" i="1"/>
  <c r="S1231" i="1"/>
  <c r="H1225" i="1"/>
  <c r="G1226" i="1"/>
  <c r="K1224" i="1"/>
  <c r="L1224" i="1" s="1"/>
  <c r="M1224" i="1" s="1"/>
  <c r="N1224" i="1" s="1"/>
  <c r="U1230" i="1"/>
  <c r="I1234" i="1"/>
  <c r="A1232" i="1"/>
  <c r="D1232" i="1" s="1"/>
  <c r="J1232" i="1" l="1"/>
  <c r="E1232" i="1"/>
  <c r="O1232" i="1"/>
  <c r="Q1232" i="1" s="1"/>
  <c r="R1232" i="1" s="1"/>
  <c r="F1232" i="1"/>
  <c r="S1232" i="1"/>
  <c r="T1232" i="1"/>
  <c r="K1225" i="1"/>
  <c r="L1225" i="1" s="1"/>
  <c r="M1225" i="1" s="1"/>
  <c r="N1225" i="1" s="1"/>
  <c r="H1226" i="1"/>
  <c r="G1227" i="1"/>
  <c r="A1233" i="1"/>
  <c r="D1233" i="1" s="1"/>
  <c r="U1231" i="1"/>
  <c r="I1235" i="1"/>
  <c r="E1233" i="1" l="1"/>
  <c r="O1233" i="1"/>
  <c r="Q1233" i="1" s="1"/>
  <c r="R1233" i="1" s="1"/>
  <c r="J1233" i="1"/>
  <c r="F1233" i="1"/>
  <c r="T1233" i="1"/>
  <c r="S1233" i="1"/>
  <c r="H1227" i="1"/>
  <c r="G1228" i="1"/>
  <c r="K1226" i="1"/>
  <c r="L1226" i="1" s="1"/>
  <c r="M1226" i="1" s="1"/>
  <c r="N1226" i="1" s="1"/>
  <c r="U1232" i="1"/>
  <c r="I1236" i="1"/>
  <c r="A1234" i="1"/>
  <c r="D1234" i="1" s="1"/>
  <c r="J1234" i="1" l="1"/>
  <c r="E1234" i="1"/>
  <c r="O1234" i="1"/>
  <c r="Q1234" i="1" s="1"/>
  <c r="R1234" i="1" s="1"/>
  <c r="F1234" i="1"/>
  <c r="S1234" i="1"/>
  <c r="T1234" i="1"/>
  <c r="K1227" i="1"/>
  <c r="L1227" i="1" s="1"/>
  <c r="M1227" i="1" s="1"/>
  <c r="N1227" i="1" s="1"/>
  <c r="H1228" i="1"/>
  <c r="G1229" i="1"/>
  <c r="A1235" i="1"/>
  <c r="D1235" i="1" s="1"/>
  <c r="I1237" i="1"/>
  <c r="J1235" i="1" l="1"/>
  <c r="E1235" i="1"/>
  <c r="O1235" i="1"/>
  <c r="Q1235" i="1" s="1"/>
  <c r="R1235" i="1" s="1"/>
  <c r="F1235" i="1"/>
  <c r="T1235" i="1"/>
  <c r="S1235" i="1"/>
  <c r="K1228" i="1"/>
  <c r="L1228" i="1" s="1"/>
  <c r="M1228" i="1" s="1"/>
  <c r="N1228" i="1" s="1"/>
  <c r="H1229" i="1"/>
  <c r="G1230" i="1"/>
  <c r="U1234" i="1"/>
  <c r="I1238" i="1"/>
  <c r="A1236" i="1"/>
  <c r="D1236" i="1" s="1"/>
  <c r="E1236" i="1" l="1"/>
  <c r="O1236" i="1"/>
  <c r="Q1236" i="1" s="1"/>
  <c r="R1236" i="1" s="1"/>
  <c r="J1236" i="1"/>
  <c r="F1236" i="1"/>
  <c r="S1236" i="1"/>
  <c r="T1236" i="1"/>
  <c r="H1230" i="1"/>
  <c r="G1231" i="1"/>
  <c r="K1229" i="1"/>
  <c r="L1229" i="1" s="1"/>
  <c r="M1229" i="1" s="1"/>
  <c r="N1229" i="1" s="1"/>
  <c r="U1235" i="1"/>
  <c r="A1237" i="1"/>
  <c r="D1237" i="1" s="1"/>
  <c r="I1239" i="1"/>
  <c r="J1237" i="1" l="1"/>
  <c r="E1237" i="1"/>
  <c r="O1237" i="1"/>
  <c r="Q1237" i="1" s="1"/>
  <c r="R1237" i="1" s="1"/>
  <c r="F1237" i="1"/>
  <c r="T1237" i="1"/>
  <c r="S1237" i="1"/>
  <c r="K1230" i="1"/>
  <c r="L1230" i="1" s="1"/>
  <c r="M1230" i="1" s="1"/>
  <c r="N1230" i="1" s="1"/>
  <c r="H1231" i="1"/>
  <c r="G1232" i="1"/>
  <c r="A1238" i="1"/>
  <c r="D1238" i="1" s="1"/>
  <c r="U1236" i="1"/>
  <c r="I1240" i="1"/>
  <c r="E1238" i="1" l="1"/>
  <c r="O1238" i="1"/>
  <c r="Q1238" i="1" s="1"/>
  <c r="R1238" i="1" s="1"/>
  <c r="J1238" i="1"/>
  <c r="F1238" i="1"/>
  <c r="S1238" i="1"/>
  <c r="T1238" i="1"/>
  <c r="K1231" i="1"/>
  <c r="L1231" i="1" s="1"/>
  <c r="M1231" i="1" s="1"/>
  <c r="N1231" i="1" s="1"/>
  <c r="H1232" i="1"/>
  <c r="G1233" i="1"/>
  <c r="A1239" i="1"/>
  <c r="D1239" i="1" s="1"/>
  <c r="I1241" i="1"/>
  <c r="U1237" i="1"/>
  <c r="J1239" i="1" l="1"/>
  <c r="E1239" i="1"/>
  <c r="O1239" i="1"/>
  <c r="Q1239" i="1" s="1"/>
  <c r="R1239" i="1" s="1"/>
  <c r="F1239" i="1"/>
  <c r="T1239" i="1"/>
  <c r="S1239" i="1"/>
  <c r="K1232" i="1"/>
  <c r="L1232" i="1" s="1"/>
  <c r="M1232" i="1" s="1"/>
  <c r="N1232" i="1" s="1"/>
  <c r="H1233" i="1"/>
  <c r="G1234" i="1"/>
  <c r="U1238" i="1"/>
  <c r="I1242" i="1"/>
  <c r="A1240" i="1"/>
  <c r="D1240" i="1" s="1"/>
  <c r="E1240" i="1" l="1"/>
  <c r="O1240" i="1"/>
  <c r="Q1240" i="1" s="1"/>
  <c r="R1240" i="1" s="1"/>
  <c r="J1240" i="1"/>
  <c r="F1240" i="1"/>
  <c r="S1240" i="1"/>
  <c r="T1240" i="1"/>
  <c r="H1234" i="1"/>
  <c r="G1235" i="1"/>
  <c r="K1233" i="1"/>
  <c r="L1233" i="1" s="1"/>
  <c r="M1233" i="1" s="1"/>
  <c r="N1233" i="1" s="1"/>
  <c r="A1241" i="1"/>
  <c r="D1241" i="1" s="1"/>
  <c r="U1239" i="1"/>
  <c r="I1243" i="1"/>
  <c r="J1241" i="1" l="1"/>
  <c r="E1241" i="1"/>
  <c r="O1241" i="1"/>
  <c r="Q1241" i="1" s="1"/>
  <c r="R1241" i="1" s="1"/>
  <c r="F1241" i="1"/>
  <c r="T1241" i="1"/>
  <c r="S1241" i="1"/>
  <c r="K1234" i="1"/>
  <c r="L1234" i="1" s="1"/>
  <c r="M1234" i="1" s="1"/>
  <c r="N1234" i="1" s="1"/>
  <c r="H1235" i="1"/>
  <c r="G1236" i="1"/>
  <c r="I1244" i="1"/>
  <c r="U1240" i="1"/>
  <c r="A1242" i="1"/>
  <c r="D1242" i="1" s="1"/>
  <c r="E1242" i="1" l="1"/>
  <c r="O1242" i="1"/>
  <c r="Q1242" i="1" s="1"/>
  <c r="R1242" i="1" s="1"/>
  <c r="J1242" i="1"/>
  <c r="F1242" i="1"/>
  <c r="S1242" i="1"/>
  <c r="T1242" i="1"/>
  <c r="K1235" i="1"/>
  <c r="L1235" i="1" s="1"/>
  <c r="M1235" i="1" s="1"/>
  <c r="N1235" i="1" s="1"/>
  <c r="H1236" i="1"/>
  <c r="G1237" i="1"/>
  <c r="U1241" i="1"/>
  <c r="I1245" i="1"/>
  <c r="A1243" i="1"/>
  <c r="D1243" i="1" s="1"/>
  <c r="J1243" i="1" l="1"/>
  <c r="E1243" i="1"/>
  <c r="O1243" i="1"/>
  <c r="Q1243" i="1" s="1"/>
  <c r="R1243" i="1" s="1"/>
  <c r="F1243" i="1"/>
  <c r="T1243" i="1"/>
  <c r="S1243" i="1"/>
  <c r="K1236" i="1"/>
  <c r="L1236" i="1" s="1"/>
  <c r="M1236" i="1" s="1"/>
  <c r="N1236" i="1" s="1"/>
  <c r="H1237" i="1"/>
  <c r="G1238" i="1"/>
  <c r="A1244" i="1"/>
  <c r="D1244" i="1" s="1"/>
  <c r="I1246" i="1"/>
  <c r="U1242" i="1"/>
  <c r="J1244" i="1" l="1"/>
  <c r="E1244" i="1"/>
  <c r="O1244" i="1"/>
  <c r="Q1244" i="1" s="1"/>
  <c r="R1244" i="1" s="1"/>
  <c r="F1244" i="1"/>
  <c r="S1244" i="1"/>
  <c r="T1244" i="1"/>
  <c r="H1238" i="1"/>
  <c r="G1239" i="1"/>
  <c r="K1237" i="1"/>
  <c r="L1237" i="1" s="1"/>
  <c r="M1237" i="1" s="1"/>
  <c r="N1237" i="1" s="1"/>
  <c r="I1247" i="1"/>
  <c r="U1243" i="1"/>
  <c r="A1245" i="1"/>
  <c r="D1245" i="1" s="1"/>
  <c r="E1245" i="1" l="1"/>
  <c r="O1245" i="1"/>
  <c r="Q1245" i="1" s="1"/>
  <c r="R1245" i="1" s="1"/>
  <c r="J1245" i="1"/>
  <c r="F1245" i="1"/>
  <c r="T1245" i="1"/>
  <c r="S1245" i="1"/>
  <c r="H1239" i="1"/>
  <c r="G1240" i="1"/>
  <c r="K1238" i="1"/>
  <c r="L1238" i="1" s="1"/>
  <c r="M1238" i="1" s="1"/>
  <c r="N1238" i="1" s="1"/>
  <c r="U1244" i="1"/>
  <c r="A1246" i="1"/>
  <c r="D1246" i="1" s="1"/>
  <c r="I1248" i="1"/>
  <c r="J1246" i="1" l="1"/>
  <c r="E1246" i="1"/>
  <c r="O1246" i="1"/>
  <c r="Q1246" i="1" s="1"/>
  <c r="R1246" i="1" s="1"/>
  <c r="F1246" i="1"/>
  <c r="S1246" i="1"/>
  <c r="T1246" i="1"/>
  <c r="K1239" i="1"/>
  <c r="L1239" i="1" s="1"/>
  <c r="M1239" i="1" s="1"/>
  <c r="N1239" i="1" s="1"/>
  <c r="H1240" i="1"/>
  <c r="G1241" i="1"/>
  <c r="I1249" i="1"/>
  <c r="U1245" i="1"/>
  <c r="A1247" i="1"/>
  <c r="D1247" i="1" s="1"/>
  <c r="E1247" i="1" l="1"/>
  <c r="O1247" i="1"/>
  <c r="Q1247" i="1" s="1"/>
  <c r="J1247" i="1"/>
  <c r="F1247" i="1"/>
  <c r="T1247" i="1"/>
  <c r="S1247" i="1"/>
  <c r="K1240" i="1"/>
  <c r="L1240" i="1" s="1"/>
  <c r="M1240" i="1" s="1"/>
  <c r="N1240" i="1" s="1"/>
  <c r="H1241" i="1"/>
  <c r="G1242" i="1"/>
  <c r="U1246" i="1"/>
  <c r="I1250" i="1"/>
  <c r="A1248" i="1"/>
  <c r="D1248" i="1" s="1"/>
  <c r="J1248" i="1" l="1"/>
  <c r="E1248" i="1"/>
  <c r="O1248" i="1"/>
  <c r="Q1248" i="1" s="1"/>
  <c r="R1248" i="1" s="1"/>
  <c r="F1248" i="1"/>
  <c r="S1248" i="1"/>
  <c r="T1248" i="1"/>
  <c r="K1241" i="1"/>
  <c r="L1241" i="1" s="1"/>
  <c r="M1241" i="1" s="1"/>
  <c r="N1241" i="1" s="1"/>
  <c r="H1242" i="1"/>
  <c r="G1243" i="1"/>
  <c r="I1251" i="1"/>
  <c r="A1249" i="1"/>
  <c r="D1249" i="1" s="1"/>
  <c r="E1249" i="1" l="1"/>
  <c r="O1249" i="1"/>
  <c r="Q1249" i="1" s="1"/>
  <c r="R1249" i="1" s="1"/>
  <c r="J1249" i="1"/>
  <c r="F1249" i="1"/>
  <c r="T1249" i="1"/>
  <c r="S1249" i="1"/>
  <c r="H1243" i="1"/>
  <c r="G1244" i="1"/>
  <c r="K1242" i="1"/>
  <c r="L1242" i="1" s="1"/>
  <c r="M1242" i="1" s="1"/>
  <c r="N1242" i="1" s="1"/>
  <c r="A1250" i="1"/>
  <c r="D1250" i="1" s="1"/>
  <c r="I1252" i="1"/>
  <c r="J1250" i="1" l="1"/>
  <c r="E1250" i="1"/>
  <c r="O1250" i="1"/>
  <c r="Q1250" i="1" s="1"/>
  <c r="R1250" i="1" s="1"/>
  <c r="F1250" i="1"/>
  <c r="S1250" i="1"/>
  <c r="T1250" i="1"/>
  <c r="H1244" i="1"/>
  <c r="G1245" i="1"/>
  <c r="K1243" i="1"/>
  <c r="L1243" i="1" s="1"/>
  <c r="M1243" i="1" s="1"/>
  <c r="N1243" i="1" s="1"/>
  <c r="A1251" i="1"/>
  <c r="D1251" i="1" s="1"/>
  <c r="I1253" i="1"/>
  <c r="U1249" i="1"/>
  <c r="E1251" i="1" l="1"/>
  <c r="O1251" i="1"/>
  <c r="Q1251" i="1" s="1"/>
  <c r="R1251" i="1" s="1"/>
  <c r="J1251" i="1"/>
  <c r="F1251" i="1"/>
  <c r="T1251" i="1"/>
  <c r="S1251" i="1"/>
  <c r="K1244" i="1"/>
  <c r="L1244" i="1" s="1"/>
  <c r="M1244" i="1" s="1"/>
  <c r="N1244" i="1" s="1"/>
  <c r="H1245" i="1"/>
  <c r="G1246" i="1"/>
  <c r="A1252" i="1"/>
  <c r="D1252" i="1" s="1"/>
  <c r="I1254" i="1"/>
  <c r="J1252" i="1" l="1"/>
  <c r="E1252" i="1"/>
  <c r="O1252" i="1"/>
  <c r="Q1252" i="1" s="1"/>
  <c r="R1252" i="1" s="1"/>
  <c r="F1252" i="1"/>
  <c r="S1252" i="1"/>
  <c r="T1252" i="1"/>
  <c r="K1245" i="1"/>
  <c r="L1245" i="1" s="1"/>
  <c r="M1245" i="1" s="1"/>
  <c r="N1245" i="1" s="1"/>
  <c r="H1246" i="1"/>
  <c r="G1247" i="1"/>
  <c r="I1255" i="1"/>
  <c r="A1253" i="1"/>
  <c r="D1253" i="1" s="1"/>
  <c r="U1251" i="1"/>
  <c r="J1253" i="1" l="1"/>
  <c r="E1253" i="1"/>
  <c r="O1253" i="1"/>
  <c r="Q1253" i="1" s="1"/>
  <c r="R1253" i="1" s="1"/>
  <c r="F1253" i="1"/>
  <c r="T1253" i="1"/>
  <c r="S1253" i="1"/>
  <c r="H1247" i="1"/>
  <c r="G1248" i="1"/>
  <c r="K1246" i="1"/>
  <c r="L1246" i="1" s="1"/>
  <c r="M1246" i="1" s="1"/>
  <c r="N1246" i="1" s="1"/>
  <c r="I1256" i="1"/>
  <c r="U1252" i="1"/>
  <c r="A1254" i="1"/>
  <c r="D1254" i="1" s="1"/>
  <c r="E1254" i="1" l="1"/>
  <c r="O1254" i="1"/>
  <c r="Q1254" i="1" s="1"/>
  <c r="R1254" i="1" s="1"/>
  <c r="J1254" i="1"/>
  <c r="F1254" i="1"/>
  <c r="S1254" i="1"/>
  <c r="T1254" i="1"/>
  <c r="K1247" i="1"/>
  <c r="L1247" i="1" s="1"/>
  <c r="M1247" i="1" s="1"/>
  <c r="N1247" i="1" s="1"/>
  <c r="H1248" i="1"/>
  <c r="G1249" i="1"/>
  <c r="I1257" i="1"/>
  <c r="A1255" i="1"/>
  <c r="D1255" i="1" s="1"/>
  <c r="U1253" i="1"/>
  <c r="J1255" i="1" l="1"/>
  <c r="E1255" i="1"/>
  <c r="O1255" i="1"/>
  <c r="Q1255" i="1" s="1"/>
  <c r="R1255" i="1" s="1"/>
  <c r="F1255" i="1"/>
  <c r="T1255" i="1"/>
  <c r="S1255" i="1"/>
  <c r="K1248" i="1"/>
  <c r="L1248" i="1" s="1"/>
  <c r="M1248" i="1" s="1"/>
  <c r="N1248" i="1" s="1"/>
  <c r="H1249" i="1"/>
  <c r="G1250" i="1"/>
  <c r="U1254" i="1"/>
  <c r="A1256" i="1"/>
  <c r="D1256" i="1" s="1"/>
  <c r="I1258" i="1"/>
  <c r="E1256" i="1" l="1"/>
  <c r="O1256" i="1"/>
  <c r="Q1256" i="1" s="1"/>
  <c r="R1256" i="1" s="1"/>
  <c r="J1256" i="1"/>
  <c r="F1256" i="1"/>
  <c r="S1256" i="1"/>
  <c r="T1256" i="1"/>
  <c r="H1250" i="1"/>
  <c r="G1251" i="1"/>
  <c r="K1249" i="1"/>
  <c r="L1249" i="1" s="1"/>
  <c r="M1249" i="1" s="1"/>
  <c r="N1249" i="1" s="1"/>
  <c r="I1259" i="1"/>
  <c r="U1255" i="1"/>
  <c r="A1257" i="1"/>
  <c r="D1257" i="1" s="1"/>
  <c r="J1257" i="1" l="1"/>
  <c r="E1257" i="1"/>
  <c r="O1257" i="1"/>
  <c r="Q1257" i="1" s="1"/>
  <c r="R1257" i="1" s="1"/>
  <c r="F1257" i="1"/>
  <c r="T1257" i="1"/>
  <c r="S1257" i="1"/>
  <c r="H1251" i="1"/>
  <c r="G1252" i="1"/>
  <c r="K1250" i="1"/>
  <c r="L1250" i="1" s="1"/>
  <c r="M1250" i="1" s="1"/>
  <c r="N1250" i="1" s="1"/>
  <c r="I1260" i="1"/>
  <c r="A1258" i="1"/>
  <c r="D1258" i="1" s="1"/>
  <c r="U1256" i="1"/>
  <c r="E1258" i="1" l="1"/>
  <c r="O1258" i="1"/>
  <c r="Q1258" i="1" s="1"/>
  <c r="R1258" i="1" s="1"/>
  <c r="J1258" i="1"/>
  <c r="F1258" i="1"/>
  <c r="S1258" i="1"/>
  <c r="T1258" i="1"/>
  <c r="K1251" i="1"/>
  <c r="L1251" i="1" s="1"/>
  <c r="M1251" i="1" s="1"/>
  <c r="N1251" i="1" s="1"/>
  <c r="H1252" i="1"/>
  <c r="G1253" i="1"/>
  <c r="A1259" i="1"/>
  <c r="D1259" i="1" s="1"/>
  <c r="U1257" i="1"/>
  <c r="I1261" i="1"/>
  <c r="J1259" i="1" l="1"/>
  <c r="E1259" i="1"/>
  <c r="O1259" i="1"/>
  <c r="Q1259" i="1" s="1"/>
  <c r="R1259" i="1" s="1"/>
  <c r="F1259" i="1"/>
  <c r="T1259" i="1"/>
  <c r="S1259" i="1"/>
  <c r="H1253" i="1"/>
  <c r="G1254" i="1"/>
  <c r="K1252" i="1"/>
  <c r="L1252" i="1" s="1"/>
  <c r="M1252" i="1" s="1"/>
  <c r="N1252" i="1" s="1"/>
  <c r="U1258" i="1"/>
  <c r="I1262" i="1"/>
  <c r="A1260" i="1"/>
  <c r="D1260" i="1" s="1"/>
  <c r="J1260" i="1" l="1"/>
  <c r="E1260" i="1"/>
  <c r="O1260" i="1"/>
  <c r="Q1260" i="1" s="1"/>
  <c r="R1260" i="1" s="1"/>
  <c r="F1260" i="1"/>
  <c r="S1260" i="1"/>
  <c r="T1260" i="1"/>
  <c r="K1253" i="1"/>
  <c r="L1253" i="1" s="1"/>
  <c r="M1253" i="1" s="1"/>
  <c r="N1253" i="1" s="1"/>
  <c r="H1254" i="1"/>
  <c r="G1255" i="1"/>
  <c r="A1261" i="1"/>
  <c r="D1261" i="1" s="1"/>
  <c r="I1263" i="1"/>
  <c r="U1259" i="1"/>
  <c r="J1261" i="1" l="1"/>
  <c r="E1261" i="1"/>
  <c r="O1261" i="1"/>
  <c r="Q1261" i="1" s="1"/>
  <c r="R1261" i="1" s="1"/>
  <c r="F1261" i="1"/>
  <c r="T1261" i="1"/>
  <c r="S1261" i="1"/>
  <c r="K1254" i="1"/>
  <c r="L1254" i="1" s="1"/>
  <c r="M1254" i="1" s="1"/>
  <c r="N1254" i="1" s="1"/>
  <c r="H1255" i="1"/>
  <c r="G1256" i="1"/>
  <c r="I1264" i="1"/>
  <c r="A1262" i="1"/>
  <c r="D1262" i="1" s="1"/>
  <c r="U1260" i="1"/>
  <c r="J1262" i="1" l="1"/>
  <c r="E1262" i="1"/>
  <c r="O1262" i="1"/>
  <c r="Q1262" i="1" s="1"/>
  <c r="R1262" i="1" s="1"/>
  <c r="F1262" i="1"/>
  <c r="T1262" i="1"/>
  <c r="S1262" i="1"/>
  <c r="H1256" i="1"/>
  <c r="G1257" i="1"/>
  <c r="K1255" i="1"/>
  <c r="L1255" i="1" s="1"/>
  <c r="M1255" i="1" s="1"/>
  <c r="N1255" i="1" s="1"/>
  <c r="A1263" i="1"/>
  <c r="D1263" i="1" s="1"/>
  <c r="I1265" i="1"/>
  <c r="J1263" i="1" l="1"/>
  <c r="E1263" i="1"/>
  <c r="O1263" i="1"/>
  <c r="Q1263" i="1" s="1"/>
  <c r="R1263" i="1" s="1"/>
  <c r="F1263" i="1"/>
  <c r="S1263" i="1"/>
  <c r="T1263" i="1"/>
  <c r="H1257" i="1"/>
  <c r="G1258" i="1"/>
  <c r="K1256" i="1"/>
  <c r="L1256" i="1" s="1"/>
  <c r="M1256" i="1" s="1"/>
  <c r="N1256" i="1" s="1"/>
  <c r="I1266" i="1"/>
  <c r="A1264" i="1"/>
  <c r="D1264" i="1" s="1"/>
  <c r="U1262" i="1"/>
  <c r="J1264" i="1" l="1"/>
  <c r="E1264" i="1"/>
  <c r="O1264" i="1"/>
  <c r="Q1264" i="1" s="1"/>
  <c r="R1264" i="1" s="1"/>
  <c r="F1264" i="1"/>
  <c r="T1264" i="1"/>
  <c r="S1264" i="1"/>
  <c r="H1258" i="1"/>
  <c r="G1259" i="1"/>
  <c r="K1257" i="1"/>
  <c r="L1257" i="1" s="1"/>
  <c r="M1257" i="1" s="1"/>
  <c r="N1257" i="1" s="1"/>
  <c r="A1265" i="1"/>
  <c r="D1265" i="1" s="1"/>
  <c r="I1267" i="1"/>
  <c r="U1263" i="1"/>
  <c r="J1265" i="1" l="1"/>
  <c r="E1265" i="1"/>
  <c r="O1265" i="1"/>
  <c r="Q1265" i="1" s="1"/>
  <c r="R1265" i="1" s="1"/>
  <c r="F1265" i="1"/>
  <c r="S1265" i="1"/>
  <c r="T1265" i="1"/>
  <c r="H1259" i="1"/>
  <c r="G1260" i="1"/>
  <c r="K1258" i="1"/>
  <c r="L1258" i="1" s="1"/>
  <c r="M1258" i="1" s="1"/>
  <c r="N1258" i="1" s="1"/>
  <c r="I1268" i="1"/>
  <c r="A1266" i="1"/>
  <c r="D1266" i="1" s="1"/>
  <c r="U1264" i="1"/>
  <c r="J1266" i="1" l="1"/>
  <c r="E1266" i="1"/>
  <c r="O1266" i="1"/>
  <c r="Q1266" i="1" s="1"/>
  <c r="R1266" i="1" s="1"/>
  <c r="F1266" i="1"/>
  <c r="T1266" i="1"/>
  <c r="S1266" i="1"/>
  <c r="K1259" i="1"/>
  <c r="L1259" i="1" s="1"/>
  <c r="M1259" i="1" s="1"/>
  <c r="N1259" i="1" s="1"/>
  <c r="H1260" i="1"/>
  <c r="G1261" i="1"/>
  <c r="A1267" i="1"/>
  <c r="D1267" i="1" s="1"/>
  <c r="I1269" i="1"/>
  <c r="U1265" i="1"/>
  <c r="J1267" i="1" l="1"/>
  <c r="E1267" i="1"/>
  <c r="O1267" i="1"/>
  <c r="Q1267" i="1" s="1"/>
  <c r="R1267" i="1" s="1"/>
  <c r="F1267" i="1"/>
  <c r="S1267" i="1"/>
  <c r="T1267" i="1"/>
  <c r="K1260" i="1"/>
  <c r="L1260" i="1" s="1"/>
  <c r="M1260" i="1" s="1"/>
  <c r="N1260" i="1" s="1"/>
  <c r="H1261" i="1"/>
  <c r="G1262" i="1"/>
  <c r="U1266" i="1"/>
  <c r="I1270" i="1"/>
  <c r="A1268" i="1"/>
  <c r="D1268" i="1" s="1"/>
  <c r="J1268" i="1" l="1"/>
  <c r="E1268" i="1"/>
  <c r="O1268" i="1"/>
  <c r="Q1268" i="1" s="1"/>
  <c r="R1268" i="1" s="1"/>
  <c r="F1268" i="1"/>
  <c r="T1268" i="1"/>
  <c r="S1268" i="1"/>
  <c r="K1261" i="1"/>
  <c r="L1261" i="1" s="1"/>
  <c r="M1261" i="1" s="1"/>
  <c r="N1261" i="1" s="1"/>
  <c r="H1262" i="1"/>
  <c r="G1263" i="1"/>
  <c r="A1269" i="1"/>
  <c r="D1269" i="1" s="1"/>
  <c r="I1271" i="1"/>
  <c r="U1267" i="1"/>
  <c r="E1269" i="1" l="1"/>
  <c r="O1269" i="1"/>
  <c r="Q1269" i="1" s="1"/>
  <c r="R1269" i="1" s="1"/>
  <c r="J1269" i="1"/>
  <c r="F1269" i="1"/>
  <c r="S1269" i="1"/>
  <c r="T1269" i="1"/>
  <c r="K1262" i="1"/>
  <c r="L1262" i="1" s="1"/>
  <c r="M1262" i="1" s="1"/>
  <c r="N1262" i="1" s="1"/>
  <c r="H1263" i="1"/>
  <c r="G1264" i="1"/>
  <c r="I1272" i="1"/>
  <c r="A1270" i="1"/>
  <c r="D1270" i="1" s="1"/>
  <c r="U1268" i="1"/>
  <c r="J1270" i="1" l="1"/>
  <c r="E1270" i="1"/>
  <c r="O1270" i="1"/>
  <c r="Q1270" i="1" s="1"/>
  <c r="R1270" i="1" s="1"/>
  <c r="F1270" i="1"/>
  <c r="T1270" i="1"/>
  <c r="S1270" i="1"/>
  <c r="H1264" i="1"/>
  <c r="G1265" i="1"/>
  <c r="K1263" i="1"/>
  <c r="L1263" i="1" s="1"/>
  <c r="M1263" i="1" s="1"/>
  <c r="N1263" i="1" s="1"/>
  <c r="A1271" i="1"/>
  <c r="D1271" i="1" s="1"/>
  <c r="U1269" i="1"/>
  <c r="I1273" i="1"/>
  <c r="J1271" i="1" l="1"/>
  <c r="E1271" i="1"/>
  <c r="O1271" i="1"/>
  <c r="Q1271" i="1" s="1"/>
  <c r="R1271" i="1" s="1"/>
  <c r="F1271" i="1"/>
  <c r="S1271" i="1"/>
  <c r="T1271" i="1"/>
  <c r="H1265" i="1"/>
  <c r="G1266" i="1"/>
  <c r="K1264" i="1"/>
  <c r="L1264" i="1" s="1"/>
  <c r="M1264" i="1" s="1"/>
  <c r="N1264" i="1" s="1"/>
  <c r="I1274" i="1"/>
  <c r="A1272" i="1"/>
  <c r="D1272" i="1" s="1"/>
  <c r="U1270" i="1"/>
  <c r="J1272" i="1" l="1"/>
  <c r="E1272" i="1"/>
  <c r="O1272" i="1"/>
  <c r="Q1272" i="1" s="1"/>
  <c r="R1272" i="1" s="1"/>
  <c r="F1272" i="1"/>
  <c r="T1272" i="1"/>
  <c r="S1272" i="1"/>
  <c r="K1265" i="1"/>
  <c r="L1265" i="1" s="1"/>
  <c r="M1265" i="1" s="1"/>
  <c r="N1265" i="1" s="1"/>
  <c r="H1266" i="1"/>
  <c r="G1267" i="1"/>
  <c r="U1271" i="1"/>
  <c r="A1273" i="1"/>
  <c r="D1273" i="1" s="1"/>
  <c r="I1275" i="1"/>
  <c r="J1273" i="1" l="1"/>
  <c r="E1273" i="1"/>
  <c r="O1273" i="1"/>
  <c r="Q1273" i="1" s="1"/>
  <c r="R1273" i="1" s="1"/>
  <c r="F1273" i="1"/>
  <c r="S1273" i="1"/>
  <c r="T1273" i="1"/>
  <c r="K1266" i="1"/>
  <c r="L1266" i="1" s="1"/>
  <c r="M1266" i="1" s="1"/>
  <c r="N1266" i="1" s="1"/>
  <c r="H1267" i="1"/>
  <c r="G1268" i="1"/>
  <c r="U1272" i="1"/>
  <c r="I1276" i="1"/>
  <c r="A1274" i="1"/>
  <c r="D1274" i="1" s="1"/>
  <c r="E1274" i="1" l="1"/>
  <c r="O1274" i="1"/>
  <c r="Q1274" i="1" s="1"/>
  <c r="R1274" i="1" s="1"/>
  <c r="J1274" i="1"/>
  <c r="F1274" i="1"/>
  <c r="T1274" i="1"/>
  <c r="S1274" i="1"/>
  <c r="H1268" i="1"/>
  <c r="G1269" i="1"/>
  <c r="K1267" i="1"/>
  <c r="L1267" i="1" s="1"/>
  <c r="M1267" i="1" s="1"/>
  <c r="N1267" i="1" s="1"/>
  <c r="U1273" i="1"/>
  <c r="I1277" i="1"/>
  <c r="A1275" i="1"/>
  <c r="D1275" i="1" s="1"/>
  <c r="J1275" i="1" l="1"/>
  <c r="E1275" i="1"/>
  <c r="O1275" i="1"/>
  <c r="Q1275" i="1" s="1"/>
  <c r="R1275" i="1" s="1"/>
  <c r="F1275" i="1"/>
  <c r="S1275" i="1"/>
  <c r="T1275" i="1"/>
  <c r="H1269" i="1"/>
  <c r="G1270" i="1"/>
  <c r="K1268" i="1"/>
  <c r="L1268" i="1" s="1"/>
  <c r="M1268" i="1" s="1"/>
  <c r="N1268" i="1" s="1"/>
  <c r="I1278" i="1"/>
  <c r="U1274" i="1"/>
  <c r="A1276" i="1"/>
  <c r="D1276" i="1" s="1"/>
  <c r="E1276" i="1" l="1"/>
  <c r="O1276" i="1"/>
  <c r="J1276" i="1"/>
  <c r="F1276" i="1"/>
  <c r="T1276" i="1"/>
  <c r="S1276" i="1"/>
  <c r="K1269" i="1"/>
  <c r="L1269" i="1" s="1"/>
  <c r="M1269" i="1" s="1"/>
  <c r="N1269" i="1" s="1"/>
  <c r="H1270" i="1"/>
  <c r="G1271" i="1"/>
  <c r="U1275" i="1"/>
  <c r="I1279" i="1"/>
  <c r="A1277" i="1"/>
  <c r="D1277" i="1" s="1"/>
  <c r="J1277" i="1" l="1"/>
  <c r="Q1276" i="1"/>
  <c r="E1277" i="1"/>
  <c r="O1277" i="1"/>
  <c r="Q1277" i="1" s="1"/>
  <c r="R1277" i="1" s="1"/>
  <c r="F1277" i="1"/>
  <c r="S1277" i="1"/>
  <c r="T1277" i="1"/>
  <c r="K1270" i="1"/>
  <c r="L1270" i="1" s="1"/>
  <c r="M1270" i="1" s="1"/>
  <c r="N1270" i="1" s="1"/>
  <c r="H1271" i="1"/>
  <c r="G1272" i="1"/>
  <c r="A1278" i="1"/>
  <c r="D1278" i="1" s="1"/>
  <c r="I1280" i="1"/>
  <c r="J1278" i="1" l="1"/>
  <c r="E1278" i="1"/>
  <c r="O1278" i="1"/>
  <c r="Q1278" i="1" s="1"/>
  <c r="R1278" i="1" s="1"/>
  <c r="F1278" i="1"/>
  <c r="T1278" i="1"/>
  <c r="S1278" i="1"/>
  <c r="K1271" i="1"/>
  <c r="L1271" i="1" s="1"/>
  <c r="M1271" i="1" s="1"/>
  <c r="N1271" i="1" s="1"/>
  <c r="H1272" i="1"/>
  <c r="G1273" i="1"/>
  <c r="I1281" i="1"/>
  <c r="A1279" i="1"/>
  <c r="D1279" i="1" s="1"/>
  <c r="E1279" i="1" l="1"/>
  <c r="O1279" i="1"/>
  <c r="Q1279" i="1" s="1"/>
  <c r="R1279" i="1" s="1"/>
  <c r="J1279" i="1"/>
  <c r="F1279" i="1"/>
  <c r="S1279" i="1"/>
  <c r="T1279" i="1"/>
  <c r="K1272" i="1"/>
  <c r="L1272" i="1" s="1"/>
  <c r="M1272" i="1" s="1"/>
  <c r="N1272" i="1" s="1"/>
  <c r="H1273" i="1"/>
  <c r="G1274" i="1"/>
  <c r="A1280" i="1"/>
  <c r="D1280" i="1" s="1"/>
  <c r="I1282" i="1"/>
  <c r="U1278" i="1"/>
  <c r="J1280" i="1" l="1"/>
  <c r="E1280" i="1"/>
  <c r="O1280" i="1"/>
  <c r="Q1280" i="1" s="1"/>
  <c r="R1280" i="1" s="1"/>
  <c r="F1280" i="1"/>
  <c r="T1280" i="1"/>
  <c r="S1280" i="1"/>
  <c r="H1274" i="1"/>
  <c r="G1275" i="1"/>
  <c r="K1273" i="1"/>
  <c r="L1273" i="1" s="1"/>
  <c r="M1273" i="1" s="1"/>
  <c r="N1273" i="1" s="1"/>
  <c r="I1283" i="1"/>
  <c r="A1281" i="1"/>
  <c r="D1281" i="1" s="1"/>
  <c r="J1281" i="1" l="1"/>
  <c r="E1281" i="1"/>
  <c r="O1281" i="1"/>
  <c r="Q1281" i="1" s="1"/>
  <c r="R1281" i="1" s="1"/>
  <c r="F1281" i="1"/>
  <c r="S1281" i="1"/>
  <c r="T1281" i="1"/>
  <c r="K1274" i="1"/>
  <c r="L1274" i="1" s="1"/>
  <c r="M1274" i="1" s="1"/>
  <c r="N1274" i="1" s="1"/>
  <c r="H1275" i="1"/>
  <c r="G1276" i="1"/>
  <c r="U1280" i="1"/>
  <c r="A1282" i="1"/>
  <c r="D1282" i="1" s="1"/>
  <c r="I1284" i="1"/>
  <c r="E1282" i="1" l="1"/>
  <c r="O1282" i="1"/>
  <c r="Q1282" i="1" s="1"/>
  <c r="R1282" i="1" s="1"/>
  <c r="J1282" i="1"/>
  <c r="F1282" i="1"/>
  <c r="T1282" i="1"/>
  <c r="S1282" i="1"/>
  <c r="K1275" i="1"/>
  <c r="L1275" i="1" s="1"/>
  <c r="M1275" i="1" s="1"/>
  <c r="N1275" i="1" s="1"/>
  <c r="H1276" i="1"/>
  <c r="G1277" i="1"/>
  <c r="A1283" i="1"/>
  <c r="D1283" i="1" s="1"/>
  <c r="I1285" i="1"/>
  <c r="U1281" i="1"/>
  <c r="J1283" i="1" l="1"/>
  <c r="E1283" i="1"/>
  <c r="O1283" i="1"/>
  <c r="Q1283" i="1" s="1"/>
  <c r="R1283" i="1" s="1"/>
  <c r="F1283" i="1"/>
  <c r="S1283" i="1"/>
  <c r="T1283" i="1"/>
  <c r="H1277" i="1"/>
  <c r="G1278" i="1"/>
  <c r="K1276" i="1"/>
  <c r="L1276" i="1" s="1"/>
  <c r="M1276" i="1" s="1"/>
  <c r="N1276" i="1" s="1"/>
  <c r="A1284" i="1"/>
  <c r="D1284" i="1" s="1"/>
  <c r="I1286" i="1"/>
  <c r="J1284" i="1" l="1"/>
  <c r="E1284" i="1"/>
  <c r="O1284" i="1"/>
  <c r="Q1284" i="1" s="1"/>
  <c r="R1284" i="1" s="1"/>
  <c r="F1284" i="1"/>
  <c r="T1284" i="1"/>
  <c r="S1284" i="1"/>
  <c r="K1277" i="1"/>
  <c r="L1277" i="1" s="1"/>
  <c r="M1277" i="1" s="1"/>
  <c r="N1277" i="1" s="1"/>
  <c r="H1278" i="1"/>
  <c r="G1279" i="1"/>
  <c r="U1283" i="1"/>
  <c r="A1285" i="1"/>
  <c r="D1285" i="1" s="1"/>
  <c r="I1287" i="1"/>
  <c r="J1285" i="1" l="1"/>
  <c r="E1285" i="1"/>
  <c r="O1285" i="1"/>
  <c r="Q1285" i="1" s="1"/>
  <c r="R1285" i="1" s="1"/>
  <c r="F1285" i="1"/>
  <c r="S1285" i="1"/>
  <c r="T1285" i="1"/>
  <c r="H1279" i="1"/>
  <c r="G1280" i="1"/>
  <c r="K1278" i="1"/>
  <c r="L1278" i="1" s="1"/>
  <c r="M1278" i="1" s="1"/>
  <c r="N1278" i="1" s="1"/>
  <c r="A1286" i="1"/>
  <c r="D1286" i="1" s="1"/>
  <c r="I1288" i="1"/>
  <c r="U1284" i="1"/>
  <c r="E1286" i="1" l="1"/>
  <c r="O1286" i="1"/>
  <c r="Q1286" i="1" s="1"/>
  <c r="R1286" i="1" s="1"/>
  <c r="J1286" i="1"/>
  <c r="F1286" i="1"/>
  <c r="T1286" i="1"/>
  <c r="S1286" i="1"/>
  <c r="K1279" i="1"/>
  <c r="L1279" i="1" s="1"/>
  <c r="M1279" i="1" s="1"/>
  <c r="N1279" i="1" s="1"/>
  <c r="H1280" i="1"/>
  <c r="G1281" i="1"/>
  <c r="U1285" i="1"/>
  <c r="A1287" i="1"/>
  <c r="D1287" i="1" s="1"/>
  <c r="I1289" i="1"/>
  <c r="J1287" i="1" l="1"/>
  <c r="E1287" i="1"/>
  <c r="O1287" i="1"/>
  <c r="Q1287" i="1" s="1"/>
  <c r="R1287" i="1" s="1"/>
  <c r="F1287" i="1"/>
  <c r="S1287" i="1"/>
  <c r="T1287" i="1"/>
  <c r="H1281" i="1"/>
  <c r="G1282" i="1"/>
  <c r="K1280" i="1"/>
  <c r="L1280" i="1" s="1"/>
  <c r="M1280" i="1" s="1"/>
  <c r="N1280" i="1" s="1"/>
  <c r="A1288" i="1"/>
  <c r="D1288" i="1" s="1"/>
  <c r="I1290" i="1"/>
  <c r="U1286" i="1"/>
  <c r="J1288" i="1" l="1"/>
  <c r="E1288" i="1"/>
  <c r="O1288" i="1"/>
  <c r="Q1288" i="1" s="1"/>
  <c r="R1288" i="1" s="1"/>
  <c r="F1288" i="1"/>
  <c r="T1288" i="1"/>
  <c r="S1288" i="1"/>
  <c r="K1281" i="1"/>
  <c r="L1281" i="1" s="1"/>
  <c r="M1281" i="1" s="1"/>
  <c r="N1281" i="1" s="1"/>
  <c r="H1282" i="1"/>
  <c r="G1283" i="1"/>
  <c r="A1289" i="1"/>
  <c r="D1289" i="1" s="1"/>
  <c r="I1291" i="1"/>
  <c r="U1287" i="1"/>
  <c r="J1289" i="1" l="1"/>
  <c r="E1289" i="1"/>
  <c r="O1289" i="1"/>
  <c r="Q1289" i="1" s="1"/>
  <c r="R1289" i="1" s="1"/>
  <c r="F1289" i="1"/>
  <c r="S1289" i="1"/>
  <c r="T1289" i="1"/>
  <c r="K1282" i="1"/>
  <c r="L1282" i="1" s="1"/>
  <c r="M1282" i="1" s="1"/>
  <c r="N1282" i="1" s="1"/>
  <c r="H1283" i="1"/>
  <c r="G1284" i="1"/>
  <c r="I1292" i="1"/>
  <c r="U1282" i="1"/>
  <c r="A1290" i="1"/>
  <c r="D1290" i="1" s="1"/>
  <c r="J1290" i="1" l="1"/>
  <c r="E1290" i="1"/>
  <c r="O1290" i="1"/>
  <c r="Q1290" i="1" s="1"/>
  <c r="R1290" i="1" s="1"/>
  <c r="F1290" i="1"/>
  <c r="T1290" i="1"/>
  <c r="S1290" i="1"/>
  <c r="K1283" i="1"/>
  <c r="L1283" i="1" s="1"/>
  <c r="M1283" i="1" s="1"/>
  <c r="N1283" i="1" s="1"/>
  <c r="H1284" i="1"/>
  <c r="G1285" i="1"/>
  <c r="I1293" i="1"/>
  <c r="A1291" i="1"/>
  <c r="D1291" i="1" s="1"/>
  <c r="J1291" i="1" l="1"/>
  <c r="E1291" i="1"/>
  <c r="O1291" i="1"/>
  <c r="Q1291" i="1" s="1"/>
  <c r="R1291" i="1" s="1"/>
  <c r="F1291" i="1"/>
  <c r="T1291" i="1"/>
  <c r="S1291" i="1"/>
  <c r="H1285" i="1"/>
  <c r="G1286" i="1"/>
  <c r="K1284" i="1"/>
  <c r="L1284" i="1" s="1"/>
  <c r="M1284" i="1" s="1"/>
  <c r="N1284" i="1" s="1"/>
  <c r="A1292" i="1"/>
  <c r="D1292" i="1" s="1"/>
  <c r="I1294" i="1"/>
  <c r="J1292" i="1" l="1"/>
  <c r="E1292" i="1"/>
  <c r="O1292" i="1"/>
  <c r="Q1292" i="1" s="1"/>
  <c r="R1292" i="1" s="1"/>
  <c r="F1292" i="1"/>
  <c r="S1292" i="1"/>
  <c r="T1292" i="1"/>
  <c r="K1285" i="1"/>
  <c r="L1285" i="1" s="1"/>
  <c r="M1285" i="1" s="1"/>
  <c r="N1285" i="1" s="1"/>
  <c r="H1286" i="1"/>
  <c r="G1287" i="1"/>
  <c r="I1295" i="1"/>
  <c r="A1293" i="1"/>
  <c r="D1293" i="1" s="1"/>
  <c r="U1291" i="1"/>
  <c r="J1293" i="1" l="1"/>
  <c r="E1293" i="1"/>
  <c r="O1293" i="1"/>
  <c r="Q1293" i="1" s="1"/>
  <c r="R1293" i="1" s="1"/>
  <c r="F1293" i="1"/>
  <c r="T1293" i="1"/>
  <c r="S1293" i="1"/>
  <c r="K1286" i="1"/>
  <c r="L1286" i="1" s="1"/>
  <c r="M1286" i="1" s="1"/>
  <c r="N1286" i="1" s="1"/>
  <c r="H1287" i="1"/>
  <c r="G1288" i="1"/>
  <c r="U1292" i="1"/>
  <c r="I1296" i="1"/>
  <c r="A1294" i="1"/>
  <c r="D1294" i="1" s="1"/>
  <c r="J1294" i="1" l="1"/>
  <c r="E1294" i="1"/>
  <c r="O1294" i="1"/>
  <c r="Q1294" i="1" s="1"/>
  <c r="R1294" i="1" s="1"/>
  <c r="F1294" i="1"/>
  <c r="S1294" i="1"/>
  <c r="T1294" i="1"/>
  <c r="H1288" i="1"/>
  <c r="G1289" i="1"/>
  <c r="K1287" i="1"/>
  <c r="L1287" i="1" s="1"/>
  <c r="M1287" i="1" s="1"/>
  <c r="N1287" i="1" s="1"/>
  <c r="I1297" i="1"/>
  <c r="A1295" i="1"/>
  <c r="D1295" i="1" s="1"/>
  <c r="E1295" i="1" l="1"/>
  <c r="O1295" i="1"/>
  <c r="Q1295" i="1" s="1"/>
  <c r="R1295" i="1" s="1"/>
  <c r="J1295" i="1"/>
  <c r="F1295" i="1"/>
  <c r="T1295" i="1"/>
  <c r="S1295" i="1"/>
  <c r="H1289" i="1"/>
  <c r="G1290" i="1"/>
  <c r="K1288" i="1"/>
  <c r="L1288" i="1" s="1"/>
  <c r="M1288" i="1" s="1"/>
  <c r="N1288" i="1" s="1"/>
  <c r="A1296" i="1"/>
  <c r="D1296" i="1" s="1"/>
  <c r="I1298" i="1"/>
  <c r="U1294" i="1"/>
  <c r="J1296" i="1" l="1"/>
  <c r="E1296" i="1"/>
  <c r="O1296" i="1"/>
  <c r="Q1296" i="1" s="1"/>
  <c r="R1296" i="1" s="1"/>
  <c r="F1296" i="1"/>
  <c r="S1296" i="1"/>
  <c r="T1296" i="1"/>
  <c r="H1290" i="1"/>
  <c r="G1291" i="1"/>
  <c r="K1289" i="1"/>
  <c r="L1289" i="1" s="1"/>
  <c r="M1289" i="1" s="1"/>
  <c r="N1289" i="1" s="1"/>
  <c r="I1299" i="1"/>
  <c r="U1295" i="1"/>
  <c r="A1297" i="1"/>
  <c r="D1297" i="1" s="1"/>
  <c r="J1297" i="1" l="1"/>
  <c r="E1297" i="1"/>
  <c r="O1297" i="1"/>
  <c r="Q1297" i="1" s="1"/>
  <c r="R1297" i="1" s="1"/>
  <c r="F1297" i="1"/>
  <c r="T1297" i="1"/>
  <c r="S1297" i="1"/>
  <c r="H1291" i="1"/>
  <c r="G1292" i="1"/>
  <c r="K1290" i="1"/>
  <c r="L1290" i="1" s="1"/>
  <c r="M1290" i="1" s="1"/>
  <c r="N1290" i="1" s="1"/>
  <c r="I1300" i="1"/>
  <c r="U1296" i="1"/>
  <c r="A1298" i="1"/>
  <c r="D1298" i="1" s="1"/>
  <c r="E1298" i="1" l="1"/>
  <c r="O1298" i="1"/>
  <c r="Q1298" i="1" s="1"/>
  <c r="R1298" i="1" s="1"/>
  <c r="J1298" i="1"/>
  <c r="F1298" i="1"/>
  <c r="S1298" i="1"/>
  <c r="T1298" i="1"/>
  <c r="H1292" i="1"/>
  <c r="G1293" i="1"/>
  <c r="K1291" i="1"/>
  <c r="L1291" i="1" s="1"/>
  <c r="M1291" i="1" s="1"/>
  <c r="N1291" i="1" s="1"/>
  <c r="U1297" i="1"/>
  <c r="A1299" i="1"/>
  <c r="D1299" i="1" s="1"/>
  <c r="I1301" i="1"/>
  <c r="E1299" i="1" l="1"/>
  <c r="O1299" i="1"/>
  <c r="Q1299" i="1" s="1"/>
  <c r="R1299" i="1" s="1"/>
  <c r="J1299" i="1"/>
  <c r="F1299" i="1"/>
  <c r="T1299" i="1"/>
  <c r="S1299" i="1"/>
  <c r="K1292" i="1"/>
  <c r="L1292" i="1" s="1"/>
  <c r="M1292" i="1" s="1"/>
  <c r="N1292" i="1" s="1"/>
  <c r="H1293" i="1"/>
  <c r="G1294" i="1"/>
  <c r="I1302" i="1"/>
  <c r="U1298" i="1"/>
  <c r="A1300" i="1"/>
  <c r="D1300" i="1" s="1"/>
  <c r="J1300" i="1" l="1"/>
  <c r="E1300" i="1"/>
  <c r="O1300" i="1"/>
  <c r="Q1300" i="1" s="1"/>
  <c r="R1300" i="1" s="1"/>
  <c r="F1300" i="1"/>
  <c r="S1300" i="1"/>
  <c r="T1300" i="1"/>
  <c r="K1293" i="1"/>
  <c r="L1293" i="1" s="1"/>
  <c r="M1293" i="1" s="1"/>
  <c r="N1293" i="1" s="1"/>
  <c r="H1294" i="1"/>
  <c r="G1295" i="1"/>
  <c r="A1301" i="1"/>
  <c r="D1301" i="1" s="1"/>
  <c r="U1299" i="1"/>
  <c r="I1303" i="1"/>
  <c r="J1301" i="1" l="1"/>
  <c r="E1301" i="1"/>
  <c r="O1301" i="1"/>
  <c r="Q1301" i="1" s="1"/>
  <c r="R1301" i="1" s="1"/>
  <c r="F1301" i="1"/>
  <c r="T1301" i="1"/>
  <c r="S1301" i="1"/>
  <c r="H1295" i="1"/>
  <c r="G1296" i="1"/>
  <c r="K1294" i="1"/>
  <c r="L1294" i="1" s="1"/>
  <c r="M1294" i="1" s="1"/>
  <c r="N1294" i="1" s="1"/>
  <c r="I1304" i="1"/>
  <c r="A1302" i="1"/>
  <c r="D1302" i="1" s="1"/>
  <c r="U1300" i="1"/>
  <c r="J1302" i="1" l="1"/>
  <c r="E1302" i="1"/>
  <c r="O1302" i="1"/>
  <c r="Q1302" i="1" s="1"/>
  <c r="R1302" i="1" s="1"/>
  <c r="F1302" i="1"/>
  <c r="S1302" i="1"/>
  <c r="T1302" i="1"/>
  <c r="K1295" i="1"/>
  <c r="L1295" i="1" s="1"/>
  <c r="M1295" i="1" s="1"/>
  <c r="N1295" i="1" s="1"/>
  <c r="H1296" i="1"/>
  <c r="G1297" i="1"/>
  <c r="A1303" i="1"/>
  <c r="D1303" i="1" s="1"/>
  <c r="U1301" i="1"/>
  <c r="I1305" i="1"/>
  <c r="J1303" i="1" l="1"/>
  <c r="E1303" i="1"/>
  <c r="O1303" i="1"/>
  <c r="Q1303" i="1" s="1"/>
  <c r="R1303" i="1" s="1"/>
  <c r="F1303" i="1"/>
  <c r="T1303" i="1"/>
  <c r="S1303" i="1"/>
  <c r="K1296" i="1"/>
  <c r="L1296" i="1" s="1"/>
  <c r="M1296" i="1" s="1"/>
  <c r="N1296" i="1" s="1"/>
  <c r="H1297" i="1"/>
  <c r="G1298" i="1"/>
  <c r="I1306" i="1"/>
  <c r="A1304" i="1"/>
  <c r="D1304" i="1" s="1"/>
  <c r="U1302" i="1"/>
  <c r="J1304" i="1" l="1"/>
  <c r="E1304" i="1"/>
  <c r="O1304" i="1"/>
  <c r="Q1304" i="1" s="1"/>
  <c r="R1304" i="1" s="1"/>
  <c r="F1304" i="1"/>
  <c r="S1304" i="1"/>
  <c r="T1304" i="1"/>
  <c r="K1297" i="1"/>
  <c r="L1297" i="1" s="1"/>
  <c r="M1297" i="1" s="1"/>
  <c r="N1297" i="1" s="1"/>
  <c r="H1298" i="1"/>
  <c r="G1299" i="1"/>
  <c r="U1303" i="1"/>
  <c r="I1307" i="1"/>
  <c r="A1305" i="1"/>
  <c r="D1305" i="1" s="1"/>
  <c r="J1305" i="1" l="1"/>
  <c r="E1305" i="1"/>
  <c r="O1305" i="1"/>
  <c r="Q1305" i="1" s="1"/>
  <c r="R1305" i="1" s="1"/>
  <c r="F1305" i="1"/>
  <c r="T1305" i="1"/>
  <c r="S1305" i="1"/>
  <c r="H1299" i="1"/>
  <c r="G1300" i="1"/>
  <c r="K1298" i="1"/>
  <c r="L1298" i="1" s="1"/>
  <c r="M1298" i="1" s="1"/>
  <c r="N1298" i="1" s="1"/>
  <c r="A1306" i="1"/>
  <c r="D1306" i="1" s="1"/>
  <c r="I1308" i="1"/>
  <c r="U1304" i="1"/>
  <c r="J1306" i="1" l="1"/>
  <c r="E1306" i="1"/>
  <c r="O1306" i="1"/>
  <c r="F1306" i="1"/>
  <c r="S1306" i="1"/>
  <c r="T1306" i="1"/>
  <c r="K1299" i="1"/>
  <c r="L1299" i="1" s="1"/>
  <c r="M1299" i="1" s="1"/>
  <c r="N1299" i="1" s="1"/>
  <c r="H1300" i="1"/>
  <c r="G1301" i="1"/>
  <c r="I1309" i="1"/>
  <c r="A1307" i="1"/>
  <c r="D1307" i="1" s="1"/>
  <c r="U1305" i="1"/>
  <c r="J1307" i="1" l="1"/>
  <c r="Q1306" i="1"/>
  <c r="E1307" i="1"/>
  <c r="O1307" i="1"/>
  <c r="Q1307" i="1" s="1"/>
  <c r="R1307" i="1" s="1"/>
  <c r="F1307" i="1"/>
  <c r="T1307" i="1"/>
  <c r="S1307" i="1"/>
  <c r="K1300" i="1"/>
  <c r="L1300" i="1" s="1"/>
  <c r="M1300" i="1" s="1"/>
  <c r="N1300" i="1" s="1"/>
  <c r="H1301" i="1"/>
  <c r="G1302" i="1"/>
  <c r="I1310" i="1"/>
  <c r="A1308" i="1"/>
  <c r="D1308" i="1" s="1"/>
  <c r="E1308" i="1" l="1"/>
  <c r="O1308" i="1"/>
  <c r="Q1308" i="1" s="1"/>
  <c r="R1308" i="1" s="1"/>
  <c r="J1308" i="1"/>
  <c r="F1308" i="1"/>
  <c r="S1308" i="1"/>
  <c r="T1308" i="1"/>
  <c r="H1302" i="1"/>
  <c r="G1303" i="1"/>
  <c r="K1301" i="1"/>
  <c r="L1301" i="1" s="1"/>
  <c r="M1301" i="1" s="1"/>
  <c r="N1301" i="1" s="1"/>
  <c r="I1311" i="1"/>
  <c r="A1309" i="1"/>
  <c r="D1309" i="1" s="1"/>
  <c r="J1309" i="1" l="1"/>
  <c r="E1309" i="1"/>
  <c r="O1309" i="1"/>
  <c r="Q1309" i="1" s="1"/>
  <c r="R1309" i="1" s="1"/>
  <c r="F1309" i="1"/>
  <c r="T1309" i="1"/>
  <c r="S1309" i="1"/>
  <c r="H1303" i="1"/>
  <c r="G1304" i="1"/>
  <c r="K1302" i="1"/>
  <c r="L1302" i="1" s="1"/>
  <c r="M1302" i="1" s="1"/>
  <c r="N1302" i="1" s="1"/>
  <c r="A1310" i="1"/>
  <c r="D1310" i="1" s="1"/>
  <c r="U1308" i="1"/>
  <c r="I1312" i="1"/>
  <c r="J1310" i="1" l="1"/>
  <c r="E1310" i="1"/>
  <c r="O1310" i="1"/>
  <c r="Q1310" i="1" s="1"/>
  <c r="R1310" i="1" s="1"/>
  <c r="F1310" i="1"/>
  <c r="S1310" i="1"/>
  <c r="T1310" i="1"/>
  <c r="H1304" i="1"/>
  <c r="G1305" i="1"/>
  <c r="K1303" i="1"/>
  <c r="L1303" i="1" s="1"/>
  <c r="M1303" i="1" s="1"/>
  <c r="N1303" i="1" s="1"/>
  <c r="I1313" i="1"/>
  <c r="A1311" i="1"/>
  <c r="D1311" i="1" s="1"/>
  <c r="J1311" i="1" l="1"/>
  <c r="E1311" i="1"/>
  <c r="O1311" i="1"/>
  <c r="Q1311" i="1" s="1"/>
  <c r="R1311" i="1" s="1"/>
  <c r="F1311" i="1"/>
  <c r="T1311" i="1"/>
  <c r="S1311" i="1"/>
  <c r="K1304" i="1"/>
  <c r="L1304" i="1" s="1"/>
  <c r="M1304" i="1" s="1"/>
  <c r="N1304" i="1" s="1"/>
  <c r="H1305" i="1"/>
  <c r="G1306" i="1"/>
  <c r="A1312" i="1"/>
  <c r="D1312" i="1" s="1"/>
  <c r="I1314" i="1"/>
  <c r="U1310" i="1"/>
  <c r="E1312" i="1" l="1"/>
  <c r="O1312" i="1"/>
  <c r="Q1312" i="1" s="1"/>
  <c r="R1312" i="1" s="1"/>
  <c r="J1312" i="1"/>
  <c r="F1312" i="1"/>
  <c r="S1312" i="1"/>
  <c r="T1312" i="1"/>
  <c r="K1305" i="1"/>
  <c r="L1305" i="1" s="1"/>
  <c r="M1305" i="1" s="1"/>
  <c r="N1305" i="1" s="1"/>
  <c r="H1306" i="1"/>
  <c r="G1307" i="1"/>
  <c r="A1313" i="1"/>
  <c r="D1313" i="1" s="1"/>
  <c r="I1315" i="1"/>
  <c r="U1311" i="1"/>
  <c r="J1313" i="1" l="1"/>
  <c r="E1313" i="1"/>
  <c r="O1313" i="1"/>
  <c r="Q1313" i="1" s="1"/>
  <c r="R1313" i="1" s="1"/>
  <c r="F1313" i="1"/>
  <c r="T1313" i="1"/>
  <c r="S1313" i="1"/>
  <c r="K1306" i="1"/>
  <c r="L1306" i="1" s="1"/>
  <c r="M1306" i="1" s="1"/>
  <c r="N1306" i="1" s="1"/>
  <c r="H1307" i="1"/>
  <c r="G1308" i="1"/>
  <c r="I1316" i="1"/>
  <c r="A1314" i="1"/>
  <c r="D1314" i="1" s="1"/>
  <c r="U1312" i="1"/>
  <c r="J1314" i="1" l="1"/>
  <c r="E1314" i="1"/>
  <c r="O1314" i="1"/>
  <c r="Q1314" i="1" s="1"/>
  <c r="R1314" i="1" s="1"/>
  <c r="F1314" i="1"/>
  <c r="S1314" i="1"/>
  <c r="T1314" i="1"/>
  <c r="K1307" i="1"/>
  <c r="L1307" i="1" s="1"/>
  <c r="M1307" i="1" s="1"/>
  <c r="N1307" i="1" s="1"/>
  <c r="H1308" i="1"/>
  <c r="G1309" i="1"/>
  <c r="A1315" i="1"/>
  <c r="D1315" i="1" s="1"/>
  <c r="U1313" i="1"/>
  <c r="I1317" i="1"/>
  <c r="J1315" i="1" l="1"/>
  <c r="E1315" i="1"/>
  <c r="O1315" i="1"/>
  <c r="Q1315" i="1" s="1"/>
  <c r="R1315" i="1" s="1"/>
  <c r="F1315" i="1"/>
  <c r="T1315" i="1"/>
  <c r="S1315" i="1"/>
  <c r="H1309" i="1"/>
  <c r="G1310" i="1"/>
  <c r="K1308" i="1"/>
  <c r="L1308" i="1" s="1"/>
  <c r="M1308" i="1" s="1"/>
  <c r="N1308" i="1" s="1"/>
  <c r="U1314" i="1"/>
  <c r="I1318" i="1"/>
  <c r="A1316" i="1"/>
  <c r="D1316" i="1" s="1"/>
  <c r="J1316" i="1" l="1"/>
  <c r="E1316" i="1"/>
  <c r="O1316" i="1"/>
  <c r="Q1316" i="1" s="1"/>
  <c r="R1316" i="1" s="1"/>
  <c r="F1316" i="1"/>
  <c r="S1316" i="1"/>
  <c r="T1316" i="1"/>
  <c r="H1310" i="1"/>
  <c r="G1311" i="1"/>
  <c r="K1309" i="1"/>
  <c r="L1309" i="1" s="1"/>
  <c r="M1309" i="1" s="1"/>
  <c r="N1309" i="1" s="1"/>
  <c r="I1319" i="1"/>
  <c r="U1315" i="1"/>
  <c r="A1317" i="1"/>
  <c r="D1317" i="1" s="1"/>
  <c r="J1317" i="1" l="1"/>
  <c r="E1317" i="1"/>
  <c r="O1317" i="1"/>
  <c r="Q1317" i="1" s="1"/>
  <c r="R1317" i="1" s="1"/>
  <c r="F1317" i="1"/>
  <c r="T1317" i="1"/>
  <c r="S1317" i="1"/>
  <c r="H1311" i="1"/>
  <c r="G1312" i="1"/>
  <c r="K1310" i="1"/>
  <c r="L1310" i="1" s="1"/>
  <c r="M1310" i="1" s="1"/>
  <c r="N1310" i="1" s="1"/>
  <c r="U1316" i="1"/>
  <c r="A1318" i="1"/>
  <c r="D1318" i="1" s="1"/>
  <c r="I1320" i="1"/>
  <c r="J1318" i="1" l="1"/>
  <c r="E1318" i="1"/>
  <c r="O1318" i="1"/>
  <c r="Q1318" i="1" s="1"/>
  <c r="R1318" i="1" s="1"/>
  <c r="F1318" i="1"/>
  <c r="S1318" i="1"/>
  <c r="T1318" i="1"/>
  <c r="H1312" i="1"/>
  <c r="G1313" i="1"/>
  <c r="K1311" i="1"/>
  <c r="L1311" i="1" s="1"/>
  <c r="M1311" i="1" s="1"/>
  <c r="N1311" i="1" s="1"/>
  <c r="A1319" i="1"/>
  <c r="D1319" i="1" s="1"/>
  <c r="I1321" i="1"/>
  <c r="U1317" i="1"/>
  <c r="E1319" i="1" l="1"/>
  <c r="O1319" i="1"/>
  <c r="Q1319" i="1" s="1"/>
  <c r="R1319" i="1" s="1"/>
  <c r="J1319" i="1"/>
  <c r="F1319" i="1"/>
  <c r="T1319" i="1"/>
  <c r="S1319" i="1"/>
  <c r="K1312" i="1"/>
  <c r="L1312" i="1" s="1"/>
  <c r="M1312" i="1" s="1"/>
  <c r="N1312" i="1" s="1"/>
  <c r="H1313" i="1"/>
  <c r="G1314" i="1"/>
  <c r="U1318" i="1"/>
  <c r="I1322" i="1"/>
  <c r="A1320" i="1"/>
  <c r="D1320" i="1" s="1"/>
  <c r="E1320" i="1" l="1"/>
  <c r="O1320" i="1"/>
  <c r="Q1320" i="1" s="1"/>
  <c r="R1320" i="1" s="1"/>
  <c r="J1320" i="1"/>
  <c r="F1320" i="1"/>
  <c r="S1320" i="1"/>
  <c r="T1320" i="1"/>
  <c r="K1313" i="1"/>
  <c r="L1313" i="1" s="1"/>
  <c r="M1313" i="1" s="1"/>
  <c r="N1313" i="1" s="1"/>
  <c r="H1314" i="1"/>
  <c r="G1315" i="1"/>
  <c r="A1321" i="1"/>
  <c r="D1321" i="1" s="1"/>
  <c r="I1323" i="1"/>
  <c r="U1319" i="1"/>
  <c r="E1321" i="1" l="1"/>
  <c r="O1321" i="1"/>
  <c r="Q1321" i="1" s="1"/>
  <c r="R1321" i="1" s="1"/>
  <c r="J1321" i="1"/>
  <c r="F1321" i="1"/>
  <c r="T1321" i="1"/>
  <c r="S1321" i="1"/>
  <c r="K1314" i="1"/>
  <c r="L1314" i="1" s="1"/>
  <c r="M1314" i="1" s="1"/>
  <c r="N1314" i="1" s="1"/>
  <c r="H1315" i="1"/>
  <c r="G1316" i="1"/>
  <c r="A1322" i="1"/>
  <c r="D1322" i="1" s="1"/>
  <c r="I1324" i="1"/>
  <c r="E1322" i="1" l="1"/>
  <c r="O1322" i="1"/>
  <c r="Q1322" i="1" s="1"/>
  <c r="R1322" i="1" s="1"/>
  <c r="J1322" i="1"/>
  <c r="F1322" i="1"/>
  <c r="S1322" i="1"/>
  <c r="T1322" i="1"/>
  <c r="H1316" i="1"/>
  <c r="G1317" i="1"/>
  <c r="K1315" i="1"/>
  <c r="L1315" i="1" s="1"/>
  <c r="M1315" i="1" s="1"/>
  <c r="N1315" i="1" s="1"/>
  <c r="A1323" i="1"/>
  <c r="D1323" i="1" s="1"/>
  <c r="I1325" i="1"/>
  <c r="U1321" i="1"/>
  <c r="E1323" i="1" l="1"/>
  <c r="O1323" i="1"/>
  <c r="Q1323" i="1" s="1"/>
  <c r="R1323" i="1" s="1"/>
  <c r="J1323" i="1"/>
  <c r="F1323" i="1"/>
  <c r="S1323" i="1"/>
  <c r="T1323" i="1"/>
  <c r="K1316" i="1"/>
  <c r="L1316" i="1" s="1"/>
  <c r="M1316" i="1" s="1"/>
  <c r="N1316" i="1" s="1"/>
  <c r="H1317" i="1"/>
  <c r="G1318" i="1"/>
  <c r="U1322" i="1"/>
  <c r="A1324" i="1"/>
  <c r="D1324" i="1" s="1"/>
  <c r="I1326" i="1"/>
  <c r="E1324" i="1" l="1"/>
  <c r="O1324" i="1"/>
  <c r="Q1324" i="1" s="1"/>
  <c r="R1324" i="1" s="1"/>
  <c r="J1324" i="1"/>
  <c r="F1324" i="1"/>
  <c r="T1324" i="1"/>
  <c r="S1324" i="1"/>
  <c r="K1317" i="1"/>
  <c r="L1317" i="1" s="1"/>
  <c r="M1317" i="1" s="1"/>
  <c r="N1317" i="1" s="1"/>
  <c r="H1318" i="1"/>
  <c r="G1319" i="1"/>
  <c r="U1323" i="1"/>
  <c r="I1327" i="1"/>
  <c r="A1325" i="1"/>
  <c r="D1325" i="1" s="1"/>
  <c r="E1325" i="1" l="1"/>
  <c r="O1325" i="1"/>
  <c r="Q1325" i="1" s="1"/>
  <c r="R1325" i="1" s="1"/>
  <c r="J1325" i="1"/>
  <c r="F1325" i="1"/>
  <c r="S1325" i="1"/>
  <c r="T1325" i="1"/>
  <c r="H1319" i="1"/>
  <c r="G1320" i="1"/>
  <c r="K1318" i="1"/>
  <c r="L1318" i="1" s="1"/>
  <c r="M1318" i="1" s="1"/>
  <c r="N1318" i="1" s="1"/>
  <c r="A1326" i="1"/>
  <c r="D1326" i="1" s="1"/>
  <c r="I1328" i="1"/>
  <c r="U1324" i="1"/>
  <c r="E1326" i="1" l="1"/>
  <c r="O1326" i="1"/>
  <c r="Q1326" i="1" s="1"/>
  <c r="R1326" i="1" s="1"/>
  <c r="J1326" i="1"/>
  <c r="F1326" i="1"/>
  <c r="T1326" i="1"/>
  <c r="S1326" i="1"/>
  <c r="H1320" i="1"/>
  <c r="G1321" i="1"/>
  <c r="K1319" i="1"/>
  <c r="L1319" i="1" s="1"/>
  <c r="M1319" i="1" s="1"/>
  <c r="N1319" i="1" s="1"/>
  <c r="A1327" i="1"/>
  <c r="D1327" i="1" s="1"/>
  <c r="I1329" i="1"/>
  <c r="U1325" i="1"/>
  <c r="E1327" i="1" l="1"/>
  <c r="O1327" i="1"/>
  <c r="Q1327" i="1" s="1"/>
  <c r="R1327" i="1" s="1"/>
  <c r="J1327" i="1"/>
  <c r="F1327" i="1"/>
  <c r="S1327" i="1"/>
  <c r="T1327" i="1"/>
  <c r="H1321" i="1"/>
  <c r="G1322" i="1"/>
  <c r="K1320" i="1"/>
  <c r="L1320" i="1" s="1"/>
  <c r="M1320" i="1" s="1"/>
  <c r="N1320" i="1" s="1"/>
  <c r="U1326" i="1"/>
  <c r="I1330" i="1"/>
  <c r="A1328" i="1"/>
  <c r="D1328" i="1" s="1"/>
  <c r="J1328" i="1" l="1"/>
  <c r="E1328" i="1"/>
  <c r="O1328" i="1"/>
  <c r="Q1328" i="1" s="1"/>
  <c r="R1328" i="1" s="1"/>
  <c r="F1328" i="1"/>
  <c r="T1328" i="1"/>
  <c r="S1328" i="1"/>
  <c r="H1322" i="1"/>
  <c r="G1323" i="1"/>
  <c r="K1321" i="1"/>
  <c r="L1321" i="1" s="1"/>
  <c r="M1321" i="1" s="1"/>
  <c r="N1321" i="1" s="1"/>
  <c r="U1327" i="1"/>
  <c r="I1331" i="1"/>
  <c r="A1329" i="1"/>
  <c r="D1329" i="1" s="1"/>
  <c r="J1329" i="1" l="1"/>
  <c r="E1329" i="1"/>
  <c r="O1329" i="1"/>
  <c r="Q1329" i="1" s="1"/>
  <c r="R1329" i="1" s="1"/>
  <c r="F1329" i="1"/>
  <c r="S1329" i="1"/>
  <c r="T1329" i="1"/>
  <c r="H1323" i="1"/>
  <c r="G1324" i="1"/>
  <c r="K1322" i="1"/>
  <c r="L1322" i="1" s="1"/>
  <c r="M1322" i="1" s="1"/>
  <c r="N1322" i="1" s="1"/>
  <c r="I1332" i="1"/>
  <c r="U1328" i="1"/>
  <c r="A1330" i="1"/>
  <c r="D1330" i="1" s="1"/>
  <c r="J1330" i="1" l="1"/>
  <c r="E1330" i="1"/>
  <c r="O1330" i="1"/>
  <c r="Q1330" i="1" s="1"/>
  <c r="R1330" i="1" s="1"/>
  <c r="F1330" i="1"/>
  <c r="T1330" i="1"/>
  <c r="S1330" i="1"/>
  <c r="H1324" i="1"/>
  <c r="G1325" i="1"/>
  <c r="K1323" i="1"/>
  <c r="L1323" i="1" s="1"/>
  <c r="M1323" i="1" s="1"/>
  <c r="N1323" i="1" s="1"/>
  <c r="U1329" i="1"/>
  <c r="I1333" i="1"/>
  <c r="A1331" i="1"/>
  <c r="D1331" i="1" s="1"/>
  <c r="E1331" i="1" l="1"/>
  <c r="O1331" i="1"/>
  <c r="Q1331" i="1" s="1"/>
  <c r="R1331" i="1" s="1"/>
  <c r="J1331" i="1"/>
  <c r="F1331" i="1"/>
  <c r="S1331" i="1"/>
  <c r="T1331" i="1"/>
  <c r="K1324" i="1"/>
  <c r="L1324" i="1" s="1"/>
  <c r="M1324" i="1" s="1"/>
  <c r="N1324" i="1" s="1"/>
  <c r="H1325" i="1"/>
  <c r="G1326" i="1"/>
  <c r="A1332" i="1"/>
  <c r="D1332" i="1" s="1"/>
  <c r="U1330" i="1"/>
  <c r="I1334" i="1"/>
  <c r="J1332" i="1" l="1"/>
  <c r="E1332" i="1"/>
  <c r="O1332" i="1"/>
  <c r="Q1332" i="1" s="1"/>
  <c r="R1332" i="1" s="1"/>
  <c r="F1332" i="1"/>
  <c r="T1332" i="1"/>
  <c r="S1332" i="1"/>
  <c r="K1325" i="1"/>
  <c r="L1325" i="1" s="1"/>
  <c r="M1325" i="1" s="1"/>
  <c r="N1325" i="1" s="1"/>
  <c r="H1326" i="1"/>
  <c r="G1327" i="1"/>
  <c r="I1335" i="1"/>
  <c r="A1333" i="1"/>
  <c r="D1333" i="1" s="1"/>
  <c r="U1331" i="1"/>
  <c r="E1333" i="1" l="1"/>
  <c r="O1333" i="1"/>
  <c r="Q1333" i="1" s="1"/>
  <c r="R1333" i="1" s="1"/>
  <c r="J1333" i="1"/>
  <c r="F1333" i="1"/>
  <c r="S1333" i="1"/>
  <c r="T1333" i="1"/>
  <c r="H1327" i="1"/>
  <c r="G1328" i="1"/>
  <c r="K1326" i="1"/>
  <c r="L1326" i="1" s="1"/>
  <c r="M1326" i="1" s="1"/>
  <c r="N1326" i="1" s="1"/>
  <c r="A1334" i="1"/>
  <c r="D1334" i="1" s="1"/>
  <c r="U1332" i="1"/>
  <c r="I1336" i="1"/>
  <c r="J1334" i="1" l="1"/>
  <c r="E1334" i="1"/>
  <c r="O1334" i="1"/>
  <c r="Q1334" i="1" s="1"/>
  <c r="R1334" i="1" s="1"/>
  <c r="F1334" i="1"/>
  <c r="T1334" i="1"/>
  <c r="S1334" i="1"/>
  <c r="K1327" i="1"/>
  <c r="L1327" i="1" s="1"/>
  <c r="M1327" i="1" s="1"/>
  <c r="N1327" i="1" s="1"/>
  <c r="H1328" i="1"/>
  <c r="G1329" i="1"/>
  <c r="A1335" i="1"/>
  <c r="D1335" i="1" s="1"/>
  <c r="U1333" i="1"/>
  <c r="I1337" i="1"/>
  <c r="E1335" i="1" l="1"/>
  <c r="O1335" i="1"/>
  <c r="Q1335" i="1" s="1"/>
  <c r="R1335" i="1" s="1"/>
  <c r="J1335" i="1"/>
  <c r="F1335" i="1"/>
  <c r="S1335" i="1"/>
  <c r="T1335" i="1"/>
  <c r="H1329" i="1"/>
  <c r="G1330" i="1"/>
  <c r="K1328" i="1"/>
  <c r="L1328" i="1" s="1"/>
  <c r="M1328" i="1" s="1"/>
  <c r="N1328" i="1" s="1"/>
  <c r="I1338" i="1"/>
  <c r="U1334" i="1"/>
  <c r="A1336" i="1"/>
  <c r="D1336" i="1" s="1"/>
  <c r="J1336" i="1" l="1"/>
  <c r="E1336" i="1"/>
  <c r="O1336" i="1"/>
  <c r="Q1336" i="1" s="1"/>
  <c r="R1336" i="1" s="1"/>
  <c r="F1336" i="1"/>
  <c r="T1336" i="1"/>
  <c r="S1336" i="1"/>
  <c r="H1330" i="1"/>
  <c r="G1331" i="1"/>
  <c r="K1329" i="1"/>
  <c r="L1329" i="1" s="1"/>
  <c r="M1329" i="1" s="1"/>
  <c r="N1329" i="1" s="1"/>
  <c r="U1335" i="1"/>
  <c r="A1337" i="1"/>
  <c r="D1337" i="1" s="1"/>
  <c r="I1339" i="1"/>
  <c r="E1337" i="1" l="1"/>
  <c r="O1337" i="1"/>
  <c r="Q1337" i="1" s="1"/>
  <c r="R1337" i="1" s="1"/>
  <c r="J1337" i="1"/>
  <c r="F1337" i="1"/>
  <c r="S1337" i="1"/>
  <c r="T1337" i="1"/>
  <c r="K1330" i="1"/>
  <c r="L1330" i="1" s="1"/>
  <c r="M1330" i="1" s="1"/>
  <c r="N1330" i="1" s="1"/>
  <c r="H1331" i="1"/>
  <c r="G1332" i="1"/>
  <c r="A1338" i="1"/>
  <c r="D1338" i="1" s="1"/>
  <c r="I1340" i="1"/>
  <c r="U1336" i="1"/>
  <c r="J1338" i="1" l="1"/>
  <c r="E1338" i="1"/>
  <c r="O1338" i="1"/>
  <c r="F1338" i="1"/>
  <c r="T1338" i="1"/>
  <c r="S1338" i="1"/>
  <c r="K1331" i="1"/>
  <c r="L1331" i="1" s="1"/>
  <c r="M1331" i="1" s="1"/>
  <c r="N1331" i="1" s="1"/>
  <c r="H1332" i="1"/>
  <c r="G1333" i="1"/>
  <c r="I1341" i="1"/>
  <c r="U1337" i="1"/>
  <c r="A1339" i="1"/>
  <c r="D1339" i="1" s="1"/>
  <c r="J1339" i="1" l="1"/>
  <c r="Q1338" i="1"/>
  <c r="E1339" i="1"/>
  <c r="O1339" i="1"/>
  <c r="Q1339" i="1" s="1"/>
  <c r="R1339" i="1" s="1"/>
  <c r="F1339" i="1"/>
  <c r="S1339" i="1"/>
  <c r="T1339" i="1"/>
  <c r="K1332" i="1"/>
  <c r="L1332" i="1" s="1"/>
  <c r="M1332" i="1" s="1"/>
  <c r="N1332" i="1" s="1"/>
  <c r="H1333" i="1"/>
  <c r="G1334" i="1"/>
  <c r="A1340" i="1"/>
  <c r="D1340" i="1" s="1"/>
  <c r="I1342" i="1"/>
  <c r="E1340" i="1" l="1"/>
  <c r="O1340" i="1"/>
  <c r="Q1340" i="1" s="1"/>
  <c r="R1340" i="1" s="1"/>
  <c r="J1340" i="1"/>
  <c r="F1340" i="1"/>
  <c r="T1340" i="1"/>
  <c r="S1340" i="1"/>
  <c r="H1334" i="1"/>
  <c r="G1335" i="1"/>
  <c r="K1333" i="1"/>
  <c r="L1333" i="1" s="1"/>
  <c r="M1333" i="1" s="1"/>
  <c r="N1333" i="1" s="1"/>
  <c r="I1343" i="1"/>
  <c r="A1341" i="1"/>
  <c r="D1341" i="1" s="1"/>
  <c r="J1341" i="1" l="1"/>
  <c r="E1341" i="1"/>
  <c r="O1341" i="1"/>
  <c r="Q1341" i="1" s="1"/>
  <c r="R1341" i="1" s="1"/>
  <c r="F1341" i="1"/>
  <c r="S1341" i="1"/>
  <c r="T1341" i="1"/>
  <c r="K1334" i="1"/>
  <c r="L1334" i="1" s="1"/>
  <c r="M1334" i="1" s="1"/>
  <c r="N1334" i="1" s="1"/>
  <c r="H1335" i="1"/>
  <c r="G1336" i="1"/>
  <c r="A1342" i="1"/>
  <c r="D1342" i="1" s="1"/>
  <c r="I1344" i="1"/>
  <c r="U1340" i="1"/>
  <c r="J1342" i="1" l="1"/>
  <c r="E1342" i="1"/>
  <c r="O1342" i="1"/>
  <c r="Q1342" i="1" s="1"/>
  <c r="R1342" i="1" s="1"/>
  <c r="F1342" i="1"/>
  <c r="T1342" i="1"/>
  <c r="S1342" i="1"/>
  <c r="K1335" i="1"/>
  <c r="L1335" i="1" s="1"/>
  <c r="M1335" i="1" s="1"/>
  <c r="N1335" i="1" s="1"/>
  <c r="H1336" i="1"/>
  <c r="G1337" i="1"/>
  <c r="A1343" i="1"/>
  <c r="D1343" i="1" s="1"/>
  <c r="I1345" i="1"/>
  <c r="J1343" i="1" l="1"/>
  <c r="E1343" i="1"/>
  <c r="O1343" i="1"/>
  <c r="Q1343" i="1" s="1"/>
  <c r="R1343" i="1" s="1"/>
  <c r="F1343" i="1"/>
  <c r="S1343" i="1"/>
  <c r="T1343" i="1"/>
  <c r="K1336" i="1"/>
  <c r="L1336" i="1" s="1"/>
  <c r="M1336" i="1" s="1"/>
  <c r="N1336" i="1" s="1"/>
  <c r="H1337" i="1"/>
  <c r="G1338" i="1"/>
  <c r="I1346" i="1"/>
  <c r="U1342" i="1"/>
  <c r="A1344" i="1"/>
  <c r="D1344" i="1" s="1"/>
  <c r="J1344" i="1" l="1"/>
  <c r="E1344" i="1"/>
  <c r="O1344" i="1"/>
  <c r="Q1344" i="1" s="1"/>
  <c r="R1344" i="1" s="1"/>
  <c r="F1344" i="1"/>
  <c r="T1344" i="1"/>
  <c r="S1344" i="1"/>
  <c r="K1337" i="1"/>
  <c r="L1337" i="1" s="1"/>
  <c r="M1337" i="1" s="1"/>
  <c r="N1337" i="1" s="1"/>
  <c r="H1338" i="1"/>
  <c r="G1339" i="1"/>
  <c r="A1345" i="1"/>
  <c r="D1345" i="1" s="1"/>
  <c r="U1343" i="1"/>
  <c r="I1347" i="1"/>
  <c r="J1345" i="1" l="1"/>
  <c r="E1345" i="1"/>
  <c r="O1345" i="1"/>
  <c r="Q1345" i="1" s="1"/>
  <c r="R1345" i="1" s="1"/>
  <c r="F1345" i="1"/>
  <c r="S1345" i="1"/>
  <c r="T1345" i="1"/>
  <c r="H1339" i="1"/>
  <c r="G1340" i="1"/>
  <c r="K1338" i="1"/>
  <c r="L1338" i="1" s="1"/>
  <c r="M1338" i="1" s="1"/>
  <c r="N1338" i="1" s="1"/>
  <c r="A1346" i="1"/>
  <c r="D1346" i="1" s="1"/>
  <c r="I1348" i="1"/>
  <c r="U1344" i="1"/>
  <c r="J1346" i="1" l="1"/>
  <c r="E1346" i="1"/>
  <c r="O1346" i="1"/>
  <c r="Q1346" i="1" s="1"/>
  <c r="R1346" i="1" s="1"/>
  <c r="F1346" i="1"/>
  <c r="T1346" i="1"/>
  <c r="S1346" i="1"/>
  <c r="H1340" i="1"/>
  <c r="G1341" i="1"/>
  <c r="K1339" i="1"/>
  <c r="L1339" i="1" s="1"/>
  <c r="M1339" i="1" s="1"/>
  <c r="N1339" i="1" s="1"/>
  <c r="I1349" i="1"/>
  <c r="A1347" i="1"/>
  <c r="D1347" i="1" s="1"/>
  <c r="U1345" i="1"/>
  <c r="J1347" i="1" l="1"/>
  <c r="E1347" i="1"/>
  <c r="O1347" i="1"/>
  <c r="Q1347" i="1" s="1"/>
  <c r="R1347" i="1" s="1"/>
  <c r="F1347" i="1"/>
  <c r="S1347" i="1"/>
  <c r="T1347" i="1"/>
  <c r="H1341" i="1"/>
  <c r="G1342" i="1"/>
  <c r="K1340" i="1"/>
  <c r="L1340" i="1" s="1"/>
  <c r="M1340" i="1" s="1"/>
  <c r="N1340" i="1" s="1"/>
  <c r="A1348" i="1"/>
  <c r="D1348" i="1" s="1"/>
  <c r="U1346" i="1"/>
  <c r="I1350" i="1"/>
  <c r="E1348" i="1" l="1"/>
  <c r="O1348" i="1"/>
  <c r="Q1348" i="1" s="1"/>
  <c r="R1348" i="1" s="1"/>
  <c r="J1348" i="1"/>
  <c r="F1348" i="1"/>
  <c r="T1348" i="1"/>
  <c r="S1348" i="1"/>
  <c r="H1342" i="1"/>
  <c r="G1343" i="1"/>
  <c r="K1341" i="1"/>
  <c r="L1341" i="1" s="1"/>
  <c r="M1341" i="1" s="1"/>
  <c r="N1341" i="1" s="1"/>
  <c r="A1349" i="1"/>
  <c r="D1349" i="1" s="1"/>
  <c r="I1351" i="1"/>
  <c r="U1347" i="1"/>
  <c r="J1349" i="1" l="1"/>
  <c r="E1349" i="1"/>
  <c r="O1349" i="1"/>
  <c r="Q1349" i="1" s="1"/>
  <c r="R1349" i="1" s="1"/>
  <c r="F1349" i="1"/>
  <c r="S1349" i="1"/>
  <c r="T1349" i="1"/>
  <c r="H1343" i="1"/>
  <c r="G1344" i="1"/>
  <c r="K1342" i="1"/>
  <c r="L1342" i="1" s="1"/>
  <c r="M1342" i="1" s="1"/>
  <c r="N1342" i="1" s="1"/>
  <c r="U1348" i="1"/>
  <c r="A1350" i="1"/>
  <c r="D1350" i="1" s="1"/>
  <c r="I1352" i="1"/>
  <c r="J1350" i="1" l="1"/>
  <c r="E1350" i="1"/>
  <c r="O1350" i="1"/>
  <c r="Q1350" i="1" s="1"/>
  <c r="R1350" i="1" s="1"/>
  <c r="F1350" i="1"/>
  <c r="T1350" i="1"/>
  <c r="S1350" i="1"/>
  <c r="H1344" i="1"/>
  <c r="G1345" i="1"/>
  <c r="K1343" i="1"/>
  <c r="L1343" i="1" s="1"/>
  <c r="M1343" i="1" s="1"/>
  <c r="N1343" i="1" s="1"/>
  <c r="I1353" i="1"/>
  <c r="A1351" i="1"/>
  <c r="D1351" i="1" s="1"/>
  <c r="U1349" i="1"/>
  <c r="J1351" i="1" l="1"/>
  <c r="E1351" i="1"/>
  <c r="O1351" i="1"/>
  <c r="Q1351" i="1" s="1"/>
  <c r="R1351" i="1" s="1"/>
  <c r="F1351" i="1"/>
  <c r="S1351" i="1"/>
  <c r="T1351" i="1"/>
  <c r="K1344" i="1"/>
  <c r="L1344" i="1" s="1"/>
  <c r="M1344" i="1" s="1"/>
  <c r="N1344" i="1" s="1"/>
  <c r="H1345" i="1"/>
  <c r="G1346" i="1"/>
  <c r="A1352" i="1"/>
  <c r="I1354" i="1"/>
  <c r="U1350" i="1"/>
  <c r="D1352" i="1" l="1"/>
  <c r="E1352" i="1" s="1"/>
  <c r="O1352" i="1"/>
  <c r="Q1352" i="1" s="1"/>
  <c r="J1352" i="1"/>
  <c r="F1352" i="1"/>
  <c r="T1352" i="1"/>
  <c r="S1352" i="1"/>
  <c r="K1345" i="1"/>
  <c r="L1345" i="1" s="1"/>
  <c r="M1345" i="1" s="1"/>
  <c r="N1345" i="1" s="1"/>
  <c r="H1346" i="1"/>
  <c r="G1347" i="1"/>
  <c r="A1353" i="1"/>
  <c r="D1353" i="1" s="1"/>
  <c r="I1355" i="1"/>
  <c r="U1351" i="1"/>
  <c r="J1353" i="1" l="1"/>
  <c r="E1353" i="1"/>
  <c r="O1353" i="1"/>
  <c r="Q1353" i="1" s="1"/>
  <c r="R1353" i="1" s="1"/>
  <c r="F1353" i="1"/>
  <c r="S1353" i="1"/>
  <c r="T1353" i="1"/>
  <c r="K1346" i="1"/>
  <c r="L1346" i="1" s="1"/>
  <c r="M1346" i="1" s="1"/>
  <c r="N1346" i="1" s="1"/>
  <c r="H1347" i="1"/>
  <c r="G1348" i="1"/>
  <c r="A1354" i="1"/>
  <c r="D1354" i="1" s="1"/>
  <c r="I1356" i="1"/>
  <c r="E1354" i="1" l="1"/>
  <c r="O1354" i="1"/>
  <c r="Q1354" i="1" s="1"/>
  <c r="R1354" i="1" s="1"/>
  <c r="J1354" i="1"/>
  <c r="F1354" i="1"/>
  <c r="S1354" i="1"/>
  <c r="T1354" i="1"/>
  <c r="K1347" i="1"/>
  <c r="L1347" i="1" s="1"/>
  <c r="M1347" i="1" s="1"/>
  <c r="N1347" i="1" s="1"/>
  <c r="H1348" i="1"/>
  <c r="G1349" i="1"/>
  <c r="U1353" i="1"/>
  <c r="I1357" i="1"/>
  <c r="A1355" i="1"/>
  <c r="D1355" i="1" s="1"/>
  <c r="J1355" i="1" l="1"/>
  <c r="E1355" i="1"/>
  <c r="O1355" i="1"/>
  <c r="Q1355" i="1" s="1"/>
  <c r="R1355" i="1" s="1"/>
  <c r="F1355" i="1"/>
  <c r="T1355" i="1"/>
  <c r="S1355" i="1"/>
  <c r="K1348" i="1"/>
  <c r="L1348" i="1" s="1"/>
  <c r="M1348" i="1" s="1"/>
  <c r="N1348" i="1" s="1"/>
  <c r="H1349" i="1"/>
  <c r="G1350" i="1"/>
  <c r="A1356" i="1"/>
  <c r="D1356" i="1" s="1"/>
  <c r="U1354" i="1"/>
  <c r="I1358" i="1"/>
  <c r="J1356" i="1" l="1"/>
  <c r="E1356" i="1"/>
  <c r="O1356" i="1"/>
  <c r="Q1356" i="1" s="1"/>
  <c r="R1356" i="1" s="1"/>
  <c r="F1356" i="1"/>
  <c r="S1356" i="1"/>
  <c r="T1356" i="1"/>
  <c r="H1350" i="1"/>
  <c r="G1351" i="1"/>
  <c r="K1349" i="1"/>
  <c r="L1349" i="1" s="1"/>
  <c r="M1349" i="1" s="1"/>
  <c r="N1349" i="1" s="1"/>
  <c r="I1359" i="1"/>
  <c r="A1357" i="1"/>
  <c r="D1357" i="1" s="1"/>
  <c r="U1355" i="1"/>
  <c r="J1357" i="1" l="1"/>
  <c r="E1357" i="1"/>
  <c r="O1357" i="1"/>
  <c r="Q1357" i="1" s="1"/>
  <c r="R1357" i="1" s="1"/>
  <c r="F1357" i="1"/>
  <c r="T1357" i="1"/>
  <c r="S1357" i="1"/>
  <c r="K1350" i="1"/>
  <c r="L1350" i="1" s="1"/>
  <c r="M1350" i="1" s="1"/>
  <c r="N1350" i="1" s="1"/>
  <c r="H1351" i="1"/>
  <c r="G1352" i="1"/>
  <c r="U1356" i="1"/>
  <c r="I1360" i="1"/>
  <c r="A1358" i="1"/>
  <c r="D1358" i="1" s="1"/>
  <c r="J1358" i="1" l="1"/>
  <c r="E1358" i="1"/>
  <c r="O1358" i="1"/>
  <c r="Q1358" i="1" s="1"/>
  <c r="R1358" i="1" s="1"/>
  <c r="F1358" i="1"/>
  <c r="S1358" i="1"/>
  <c r="T1358" i="1"/>
  <c r="K1351" i="1"/>
  <c r="L1351" i="1" s="1"/>
  <c r="M1351" i="1" s="1"/>
  <c r="N1351" i="1" s="1"/>
  <c r="H1352" i="1"/>
  <c r="G1353" i="1"/>
  <c r="U1357" i="1"/>
  <c r="I1361" i="1"/>
  <c r="A1359" i="1"/>
  <c r="D1359" i="1" s="1"/>
  <c r="E1359" i="1" l="1"/>
  <c r="O1359" i="1"/>
  <c r="Q1359" i="1" s="1"/>
  <c r="R1359" i="1" s="1"/>
  <c r="J1359" i="1"/>
  <c r="F1359" i="1"/>
  <c r="S1359" i="1"/>
  <c r="T1359" i="1"/>
  <c r="K1352" i="1"/>
  <c r="L1352" i="1" s="1"/>
  <c r="M1352" i="1" s="1"/>
  <c r="N1352" i="1" s="1"/>
  <c r="H1353" i="1"/>
  <c r="G1354" i="1"/>
  <c r="A1360" i="1"/>
  <c r="D1360" i="1" s="1"/>
  <c r="U1358" i="1"/>
  <c r="I1362" i="1"/>
  <c r="J1360" i="1" l="1"/>
  <c r="E1360" i="1"/>
  <c r="O1360" i="1"/>
  <c r="Q1360" i="1" s="1"/>
  <c r="R1360" i="1" s="1"/>
  <c r="F1360" i="1"/>
  <c r="S1360" i="1"/>
  <c r="T1360" i="1"/>
  <c r="H1354" i="1"/>
  <c r="G1355" i="1"/>
  <c r="K1353" i="1"/>
  <c r="L1353" i="1" s="1"/>
  <c r="M1353" i="1" s="1"/>
  <c r="N1353" i="1" s="1"/>
  <c r="A1361" i="1"/>
  <c r="D1361" i="1" s="1"/>
  <c r="I1363" i="1"/>
  <c r="U1359" i="1"/>
  <c r="E1361" i="1" l="1"/>
  <c r="O1361" i="1"/>
  <c r="Q1361" i="1" s="1"/>
  <c r="R1361" i="1" s="1"/>
  <c r="J1361" i="1"/>
  <c r="F1361" i="1"/>
  <c r="T1361" i="1"/>
  <c r="S1361" i="1"/>
  <c r="K1354" i="1"/>
  <c r="L1354" i="1" s="1"/>
  <c r="M1354" i="1" s="1"/>
  <c r="N1354" i="1" s="1"/>
  <c r="H1355" i="1"/>
  <c r="G1356" i="1"/>
  <c r="U1360" i="1"/>
  <c r="I1364" i="1"/>
  <c r="A1362" i="1"/>
  <c r="D1362" i="1" s="1"/>
  <c r="J1362" i="1" l="1"/>
  <c r="E1362" i="1"/>
  <c r="O1362" i="1"/>
  <c r="Q1362" i="1" s="1"/>
  <c r="R1362" i="1" s="1"/>
  <c r="F1362" i="1"/>
  <c r="S1362" i="1"/>
  <c r="T1362" i="1"/>
  <c r="K1355" i="1"/>
  <c r="L1355" i="1" s="1"/>
  <c r="M1355" i="1" s="1"/>
  <c r="N1355" i="1" s="1"/>
  <c r="H1356" i="1"/>
  <c r="G1357" i="1"/>
  <c r="A1363" i="1"/>
  <c r="D1363" i="1" s="1"/>
  <c r="U1361" i="1"/>
  <c r="I1365" i="1"/>
  <c r="J1363" i="1" l="1"/>
  <c r="E1363" i="1"/>
  <c r="O1363" i="1"/>
  <c r="Q1363" i="1" s="1"/>
  <c r="R1363" i="1" s="1"/>
  <c r="F1363" i="1"/>
  <c r="T1363" i="1"/>
  <c r="S1363" i="1"/>
  <c r="H1357" i="1"/>
  <c r="G1358" i="1"/>
  <c r="K1356" i="1"/>
  <c r="L1356" i="1" s="1"/>
  <c r="M1356" i="1" s="1"/>
  <c r="N1356" i="1" s="1"/>
  <c r="I1366" i="1"/>
  <c r="U1362" i="1"/>
  <c r="A1364" i="1"/>
  <c r="D1364" i="1" s="1"/>
  <c r="J1364" i="1" l="1"/>
  <c r="E1364" i="1"/>
  <c r="O1364" i="1"/>
  <c r="Q1364" i="1" s="1"/>
  <c r="R1364" i="1" s="1"/>
  <c r="F1364" i="1"/>
  <c r="S1364" i="1"/>
  <c r="T1364" i="1"/>
  <c r="H1358" i="1"/>
  <c r="G1359" i="1"/>
  <c r="K1357" i="1"/>
  <c r="L1357" i="1" s="1"/>
  <c r="M1357" i="1" s="1"/>
  <c r="N1357" i="1" s="1"/>
  <c r="A1365" i="1"/>
  <c r="D1365" i="1" s="1"/>
  <c r="U1363" i="1"/>
  <c r="I1367" i="1"/>
  <c r="J1365" i="1" l="1"/>
  <c r="E1365" i="1"/>
  <c r="O1365" i="1"/>
  <c r="Q1365" i="1" s="1"/>
  <c r="R1365" i="1" s="1"/>
  <c r="F1365" i="1"/>
  <c r="T1365" i="1"/>
  <c r="S1365" i="1"/>
  <c r="K1358" i="1"/>
  <c r="L1358" i="1" s="1"/>
  <c r="M1358" i="1" s="1"/>
  <c r="N1358" i="1" s="1"/>
  <c r="H1359" i="1"/>
  <c r="G1360" i="1"/>
  <c r="I1368" i="1"/>
  <c r="U1364" i="1"/>
  <c r="A1366" i="1"/>
  <c r="D1366" i="1" s="1"/>
  <c r="J1366" i="1" l="1"/>
  <c r="E1366" i="1"/>
  <c r="O1366" i="1"/>
  <c r="Q1366" i="1" s="1"/>
  <c r="R1366" i="1" s="1"/>
  <c r="F1366" i="1"/>
  <c r="S1366" i="1"/>
  <c r="T1366" i="1"/>
  <c r="K1359" i="1"/>
  <c r="L1359" i="1" s="1"/>
  <c r="M1359" i="1" s="1"/>
  <c r="N1359" i="1" s="1"/>
  <c r="H1360" i="1"/>
  <c r="G1361" i="1"/>
  <c r="U1365" i="1"/>
  <c r="A1367" i="1"/>
  <c r="D1367" i="1" s="1"/>
  <c r="I1369" i="1"/>
  <c r="J1367" i="1" l="1"/>
  <c r="E1367" i="1"/>
  <c r="O1367" i="1"/>
  <c r="Q1367" i="1" s="1"/>
  <c r="F1367" i="1"/>
  <c r="T1367" i="1"/>
  <c r="S1367" i="1"/>
  <c r="H1361" i="1"/>
  <c r="G1362" i="1"/>
  <c r="K1360" i="1"/>
  <c r="L1360" i="1" s="1"/>
  <c r="M1360" i="1" s="1"/>
  <c r="N1360" i="1" s="1"/>
  <c r="I1370" i="1"/>
  <c r="U1366" i="1"/>
  <c r="A1368" i="1"/>
  <c r="D1368" i="1" s="1"/>
  <c r="J1368" i="1" l="1"/>
  <c r="E1368" i="1"/>
  <c r="O1368" i="1"/>
  <c r="Q1368" i="1" s="1"/>
  <c r="R1368" i="1" s="1"/>
  <c r="F1368" i="1"/>
  <c r="S1368" i="1"/>
  <c r="T1368" i="1"/>
  <c r="H1362" i="1"/>
  <c r="G1363" i="1"/>
  <c r="K1361" i="1"/>
  <c r="L1361" i="1" s="1"/>
  <c r="M1361" i="1" s="1"/>
  <c r="N1361" i="1" s="1"/>
  <c r="A1369" i="1"/>
  <c r="D1369" i="1" s="1"/>
  <c r="I1371" i="1"/>
  <c r="E1369" i="1" l="1"/>
  <c r="O1369" i="1"/>
  <c r="Q1369" i="1" s="1"/>
  <c r="R1369" i="1" s="1"/>
  <c r="J1369" i="1"/>
  <c r="F1369" i="1"/>
  <c r="T1369" i="1"/>
  <c r="S1369" i="1"/>
  <c r="H1363" i="1"/>
  <c r="G1364" i="1"/>
  <c r="K1362" i="1"/>
  <c r="L1362" i="1" s="1"/>
  <c r="M1362" i="1" s="1"/>
  <c r="N1362" i="1" s="1"/>
  <c r="A1370" i="1"/>
  <c r="D1370" i="1" s="1"/>
  <c r="I1372" i="1"/>
  <c r="J1370" i="1" l="1"/>
  <c r="E1370" i="1"/>
  <c r="O1370" i="1"/>
  <c r="Q1370" i="1" s="1"/>
  <c r="R1370" i="1" s="1"/>
  <c r="F1370" i="1"/>
  <c r="S1370" i="1"/>
  <c r="T1370" i="1"/>
  <c r="K1363" i="1"/>
  <c r="L1363" i="1" s="1"/>
  <c r="M1363" i="1" s="1"/>
  <c r="N1363" i="1" s="1"/>
  <c r="H1364" i="1"/>
  <c r="G1365" i="1"/>
  <c r="U1369" i="1"/>
  <c r="A1371" i="1"/>
  <c r="D1371" i="1" s="1"/>
  <c r="I1373" i="1"/>
  <c r="E1371" i="1" l="1"/>
  <c r="O1371" i="1"/>
  <c r="Q1371" i="1" s="1"/>
  <c r="R1371" i="1" s="1"/>
  <c r="J1371" i="1"/>
  <c r="F1371" i="1"/>
  <c r="T1371" i="1"/>
  <c r="S1371" i="1"/>
  <c r="K1364" i="1"/>
  <c r="L1364" i="1" s="1"/>
  <c r="M1364" i="1" s="1"/>
  <c r="N1364" i="1" s="1"/>
  <c r="H1365" i="1"/>
  <c r="G1366" i="1"/>
  <c r="A1372" i="1"/>
  <c r="D1372" i="1" s="1"/>
  <c r="I1374" i="1"/>
  <c r="J1372" i="1" l="1"/>
  <c r="E1372" i="1"/>
  <c r="O1372" i="1"/>
  <c r="Q1372" i="1" s="1"/>
  <c r="R1372" i="1" s="1"/>
  <c r="F1372" i="1"/>
  <c r="S1372" i="1"/>
  <c r="T1372" i="1"/>
  <c r="H1366" i="1"/>
  <c r="G1367" i="1"/>
  <c r="K1365" i="1"/>
  <c r="L1365" i="1" s="1"/>
  <c r="M1365" i="1" s="1"/>
  <c r="N1365" i="1" s="1"/>
  <c r="I1375" i="1"/>
  <c r="U1371" i="1"/>
  <c r="A1373" i="1"/>
  <c r="D1373" i="1" s="1"/>
  <c r="J1373" i="1" l="1"/>
  <c r="E1373" i="1"/>
  <c r="O1373" i="1"/>
  <c r="Q1373" i="1" s="1"/>
  <c r="R1373" i="1" s="1"/>
  <c r="F1373" i="1"/>
  <c r="T1373" i="1"/>
  <c r="S1373" i="1"/>
  <c r="H1367" i="1"/>
  <c r="G1368" i="1"/>
  <c r="K1366" i="1"/>
  <c r="L1366" i="1" s="1"/>
  <c r="M1366" i="1" s="1"/>
  <c r="N1366" i="1" s="1"/>
  <c r="U1372" i="1"/>
  <c r="A1374" i="1"/>
  <c r="D1374" i="1" s="1"/>
  <c r="I1376" i="1"/>
  <c r="J1374" i="1" l="1"/>
  <c r="E1374" i="1"/>
  <c r="O1374" i="1"/>
  <c r="Q1374" i="1" s="1"/>
  <c r="R1374" i="1" s="1"/>
  <c r="F1374" i="1"/>
  <c r="S1374" i="1"/>
  <c r="T1374" i="1"/>
  <c r="H1368" i="1"/>
  <c r="G1369" i="1"/>
  <c r="K1367" i="1"/>
  <c r="L1367" i="1" s="1"/>
  <c r="M1367" i="1" s="1"/>
  <c r="N1367" i="1" s="1"/>
  <c r="I1377" i="1"/>
  <c r="U1373" i="1"/>
  <c r="A1375" i="1"/>
  <c r="D1375" i="1" s="1"/>
  <c r="J1375" i="1" l="1"/>
  <c r="E1375" i="1"/>
  <c r="O1375" i="1"/>
  <c r="Q1375" i="1" s="1"/>
  <c r="R1375" i="1" s="1"/>
  <c r="F1375" i="1"/>
  <c r="T1375" i="1"/>
  <c r="S1375" i="1"/>
  <c r="K1368" i="1"/>
  <c r="L1368" i="1" s="1"/>
  <c r="M1368" i="1" s="1"/>
  <c r="N1368" i="1" s="1"/>
  <c r="H1369" i="1"/>
  <c r="G1370" i="1"/>
  <c r="A1376" i="1"/>
  <c r="D1376" i="1" s="1"/>
  <c r="U1374" i="1"/>
  <c r="I1378" i="1"/>
  <c r="J1376" i="1" l="1"/>
  <c r="E1376" i="1"/>
  <c r="O1376" i="1"/>
  <c r="Q1376" i="1" s="1"/>
  <c r="R1376" i="1" s="1"/>
  <c r="F1376" i="1"/>
  <c r="S1376" i="1"/>
  <c r="T1376" i="1"/>
  <c r="K1369" i="1"/>
  <c r="L1369" i="1" s="1"/>
  <c r="M1369" i="1" s="1"/>
  <c r="N1369" i="1" s="1"/>
  <c r="H1370" i="1"/>
  <c r="G1371" i="1"/>
  <c r="I1379" i="1"/>
  <c r="U1375" i="1"/>
  <c r="A1377" i="1"/>
  <c r="D1377" i="1" s="1"/>
  <c r="J1377" i="1" l="1"/>
  <c r="E1377" i="1"/>
  <c r="O1377" i="1"/>
  <c r="Q1377" i="1" s="1"/>
  <c r="R1377" i="1" s="1"/>
  <c r="F1377" i="1"/>
  <c r="T1377" i="1"/>
  <c r="S1377" i="1"/>
  <c r="K1370" i="1"/>
  <c r="L1370" i="1" s="1"/>
  <c r="M1370" i="1" s="1"/>
  <c r="N1370" i="1" s="1"/>
  <c r="H1371" i="1"/>
  <c r="G1372" i="1"/>
  <c r="U1376" i="1"/>
  <c r="I1380" i="1"/>
  <c r="A1378" i="1"/>
  <c r="D1378" i="1" s="1"/>
  <c r="J1378" i="1" l="1"/>
  <c r="E1378" i="1"/>
  <c r="O1378" i="1"/>
  <c r="Q1378" i="1" s="1"/>
  <c r="R1378" i="1" s="1"/>
  <c r="F1378" i="1"/>
  <c r="S1378" i="1"/>
  <c r="T1378" i="1"/>
  <c r="H1372" i="1"/>
  <c r="G1373" i="1"/>
  <c r="K1371" i="1"/>
  <c r="L1371" i="1" s="1"/>
  <c r="M1371" i="1" s="1"/>
  <c r="N1371" i="1" s="1"/>
  <c r="I1381" i="1"/>
  <c r="U1377" i="1"/>
  <c r="A1379" i="1"/>
  <c r="D1379" i="1" s="1"/>
  <c r="J1379" i="1" l="1"/>
  <c r="E1379" i="1"/>
  <c r="O1379" i="1"/>
  <c r="Q1379" i="1" s="1"/>
  <c r="R1379" i="1" s="1"/>
  <c r="F1379" i="1"/>
  <c r="T1379" i="1"/>
  <c r="S1379" i="1"/>
  <c r="K1372" i="1"/>
  <c r="L1372" i="1" s="1"/>
  <c r="M1372" i="1" s="1"/>
  <c r="N1372" i="1" s="1"/>
  <c r="H1373" i="1"/>
  <c r="G1374" i="1"/>
  <c r="U1378" i="1"/>
  <c r="I1382" i="1"/>
  <c r="A1380" i="1"/>
  <c r="D1380" i="1" s="1"/>
  <c r="E1380" i="1" l="1"/>
  <c r="O1380" i="1"/>
  <c r="Q1380" i="1" s="1"/>
  <c r="R1380" i="1" s="1"/>
  <c r="J1380" i="1"/>
  <c r="F1380" i="1"/>
  <c r="S1380" i="1"/>
  <c r="T1380" i="1"/>
  <c r="H1374" i="1"/>
  <c r="G1375" i="1"/>
  <c r="K1373" i="1"/>
  <c r="L1373" i="1" s="1"/>
  <c r="M1373" i="1" s="1"/>
  <c r="N1373" i="1" s="1"/>
  <c r="U1379" i="1"/>
  <c r="A1381" i="1"/>
  <c r="D1381" i="1" s="1"/>
  <c r="I1383" i="1"/>
  <c r="J1381" i="1" l="1"/>
  <c r="E1381" i="1"/>
  <c r="O1381" i="1"/>
  <c r="Q1381" i="1" s="1"/>
  <c r="R1381" i="1" s="1"/>
  <c r="F1381" i="1"/>
  <c r="T1381" i="1"/>
  <c r="S1381" i="1"/>
  <c r="K1374" i="1"/>
  <c r="L1374" i="1" s="1"/>
  <c r="M1374" i="1" s="1"/>
  <c r="N1374" i="1" s="1"/>
  <c r="H1375" i="1"/>
  <c r="G1376" i="1"/>
  <c r="U1380" i="1"/>
  <c r="I1384" i="1"/>
  <c r="A1382" i="1"/>
  <c r="D1382" i="1" s="1"/>
  <c r="J1382" i="1" l="1"/>
  <c r="E1382" i="1"/>
  <c r="O1382" i="1"/>
  <c r="Q1382" i="1" s="1"/>
  <c r="R1382" i="1" s="1"/>
  <c r="F1382" i="1"/>
  <c r="S1382" i="1"/>
  <c r="T1382" i="1"/>
  <c r="K1375" i="1"/>
  <c r="L1375" i="1" s="1"/>
  <c r="M1375" i="1" s="1"/>
  <c r="N1375" i="1" s="1"/>
  <c r="H1376" i="1"/>
  <c r="G1377" i="1"/>
  <c r="I1385" i="1"/>
  <c r="A1383" i="1"/>
  <c r="D1383" i="1" s="1"/>
  <c r="J1383" i="1" l="1"/>
  <c r="E1383" i="1"/>
  <c r="O1383" i="1"/>
  <c r="Q1383" i="1" s="1"/>
  <c r="R1383" i="1" s="1"/>
  <c r="F1383" i="1"/>
  <c r="T1383" i="1"/>
  <c r="S1383" i="1"/>
  <c r="K1376" i="1"/>
  <c r="L1376" i="1" s="1"/>
  <c r="M1376" i="1" s="1"/>
  <c r="N1376" i="1" s="1"/>
  <c r="H1377" i="1"/>
  <c r="G1378" i="1"/>
  <c r="A1384" i="1"/>
  <c r="D1384" i="1" s="1"/>
  <c r="U1382" i="1"/>
  <c r="I1386" i="1"/>
  <c r="J1384" i="1" l="1"/>
  <c r="E1384" i="1"/>
  <c r="O1384" i="1"/>
  <c r="Q1384" i="1" s="1"/>
  <c r="R1384" i="1" s="1"/>
  <c r="F1384" i="1"/>
  <c r="S1384" i="1"/>
  <c r="T1384" i="1"/>
  <c r="H1378" i="1"/>
  <c r="G1379" i="1"/>
  <c r="K1377" i="1"/>
  <c r="L1377" i="1" s="1"/>
  <c r="M1377" i="1" s="1"/>
  <c r="N1377" i="1" s="1"/>
  <c r="I1387" i="1"/>
  <c r="A1385" i="1"/>
  <c r="D1385" i="1" s="1"/>
  <c r="U1383" i="1"/>
  <c r="E1385" i="1" l="1"/>
  <c r="O1385" i="1"/>
  <c r="Q1385" i="1" s="1"/>
  <c r="R1385" i="1" s="1"/>
  <c r="J1385" i="1"/>
  <c r="F1385" i="1"/>
  <c r="T1385" i="1"/>
  <c r="S1385" i="1"/>
  <c r="K1378" i="1"/>
  <c r="L1378" i="1" s="1"/>
  <c r="M1378" i="1" s="1"/>
  <c r="N1378" i="1" s="1"/>
  <c r="H1379" i="1"/>
  <c r="G1380" i="1"/>
  <c r="A1386" i="1"/>
  <c r="D1386" i="1" s="1"/>
  <c r="I1388" i="1"/>
  <c r="U1384" i="1"/>
  <c r="J1386" i="1" l="1"/>
  <c r="E1386" i="1"/>
  <c r="O1386" i="1"/>
  <c r="Q1386" i="1" s="1"/>
  <c r="R1386" i="1" s="1"/>
  <c r="F1386" i="1"/>
  <c r="S1386" i="1"/>
  <c r="T1386" i="1"/>
  <c r="K1379" i="1"/>
  <c r="L1379" i="1" s="1"/>
  <c r="M1379" i="1" s="1"/>
  <c r="N1379" i="1" s="1"/>
  <c r="H1380" i="1"/>
  <c r="G1381" i="1"/>
  <c r="A1387" i="1"/>
  <c r="D1387" i="1" s="1"/>
  <c r="U1385" i="1"/>
  <c r="I1389" i="1"/>
  <c r="J1387" i="1" l="1"/>
  <c r="E1387" i="1"/>
  <c r="O1387" i="1"/>
  <c r="Q1387" i="1" s="1"/>
  <c r="R1387" i="1" s="1"/>
  <c r="F1387" i="1"/>
  <c r="T1387" i="1"/>
  <c r="S1387" i="1"/>
  <c r="H1381" i="1"/>
  <c r="G1382" i="1"/>
  <c r="K1380" i="1"/>
  <c r="L1380" i="1" s="1"/>
  <c r="M1380" i="1" s="1"/>
  <c r="N1380" i="1" s="1"/>
  <c r="A1388" i="1"/>
  <c r="D1388" i="1" s="1"/>
  <c r="U1386" i="1"/>
  <c r="I1390" i="1"/>
  <c r="J1388" i="1" l="1"/>
  <c r="E1388" i="1"/>
  <c r="O1388" i="1"/>
  <c r="Q1388" i="1" s="1"/>
  <c r="R1388" i="1" s="1"/>
  <c r="F1388" i="1"/>
  <c r="S1388" i="1"/>
  <c r="T1388" i="1"/>
  <c r="K1381" i="1"/>
  <c r="L1381" i="1" s="1"/>
  <c r="M1381" i="1" s="1"/>
  <c r="N1381" i="1" s="1"/>
  <c r="H1382" i="1"/>
  <c r="G1383" i="1"/>
  <c r="I1391" i="1"/>
  <c r="U1387" i="1"/>
  <c r="A1389" i="1"/>
  <c r="D1389" i="1" s="1"/>
  <c r="J1389" i="1" l="1"/>
  <c r="E1389" i="1"/>
  <c r="O1389" i="1"/>
  <c r="Q1389" i="1" s="1"/>
  <c r="R1389" i="1" s="1"/>
  <c r="F1389" i="1"/>
  <c r="T1389" i="1"/>
  <c r="S1389" i="1"/>
  <c r="H1383" i="1"/>
  <c r="G1384" i="1"/>
  <c r="K1382" i="1"/>
  <c r="L1382" i="1" s="1"/>
  <c r="M1382" i="1" s="1"/>
  <c r="N1382" i="1" s="1"/>
  <c r="A1390" i="1"/>
  <c r="D1390" i="1" s="1"/>
  <c r="I1392" i="1"/>
  <c r="U1388" i="1"/>
  <c r="J1390" i="1" l="1"/>
  <c r="E1390" i="1"/>
  <c r="O1390" i="1"/>
  <c r="Q1390" i="1" s="1"/>
  <c r="R1390" i="1" s="1"/>
  <c r="F1390" i="1"/>
  <c r="S1390" i="1"/>
  <c r="T1390" i="1"/>
  <c r="H1384" i="1"/>
  <c r="G1385" i="1"/>
  <c r="K1383" i="1"/>
  <c r="L1383" i="1" s="1"/>
  <c r="M1383" i="1" s="1"/>
  <c r="N1383" i="1" s="1"/>
  <c r="A1391" i="1"/>
  <c r="D1391" i="1" s="1"/>
  <c r="I1393" i="1"/>
  <c r="U1389" i="1"/>
  <c r="J1391" i="1" l="1"/>
  <c r="E1391" i="1"/>
  <c r="O1391" i="1"/>
  <c r="Q1391" i="1" s="1"/>
  <c r="R1391" i="1" s="1"/>
  <c r="F1391" i="1"/>
  <c r="S1391" i="1"/>
  <c r="T1391" i="1"/>
  <c r="H1385" i="1"/>
  <c r="G1386" i="1"/>
  <c r="K1384" i="1"/>
  <c r="L1384" i="1" s="1"/>
  <c r="M1384" i="1" s="1"/>
  <c r="N1384" i="1" s="1"/>
  <c r="I1394" i="1"/>
  <c r="A1392" i="1"/>
  <c r="D1392" i="1" s="1"/>
  <c r="U1390" i="1"/>
  <c r="J1392" i="1" l="1"/>
  <c r="E1392" i="1"/>
  <c r="O1392" i="1"/>
  <c r="Q1392" i="1" s="1"/>
  <c r="R1392" i="1" s="1"/>
  <c r="F1392" i="1"/>
  <c r="S1392" i="1"/>
  <c r="T1392" i="1"/>
  <c r="K1385" i="1"/>
  <c r="L1385" i="1" s="1"/>
  <c r="M1385" i="1" s="1"/>
  <c r="N1385" i="1" s="1"/>
  <c r="H1386" i="1"/>
  <c r="G1387" i="1"/>
  <c r="I1395" i="1"/>
  <c r="A1393" i="1"/>
  <c r="D1393" i="1" s="1"/>
  <c r="U1391" i="1"/>
  <c r="J1393" i="1" l="1"/>
  <c r="E1393" i="1"/>
  <c r="O1393" i="1"/>
  <c r="Q1393" i="1" s="1"/>
  <c r="R1393" i="1" s="1"/>
  <c r="F1393" i="1"/>
  <c r="T1393" i="1"/>
  <c r="S1393" i="1"/>
  <c r="K1386" i="1"/>
  <c r="L1386" i="1" s="1"/>
  <c r="M1386" i="1" s="1"/>
  <c r="N1386" i="1" s="1"/>
  <c r="H1387" i="1"/>
  <c r="G1388" i="1"/>
  <c r="U1392" i="1"/>
  <c r="A1394" i="1"/>
  <c r="D1394" i="1" s="1"/>
  <c r="I1396" i="1"/>
  <c r="J1394" i="1" l="1"/>
  <c r="E1394" i="1"/>
  <c r="O1394" i="1"/>
  <c r="Q1394" i="1" s="1"/>
  <c r="R1394" i="1" s="1"/>
  <c r="F1394" i="1"/>
  <c r="S1394" i="1"/>
  <c r="T1394" i="1"/>
  <c r="H1388" i="1"/>
  <c r="G1389" i="1"/>
  <c r="K1387" i="1"/>
  <c r="L1387" i="1" s="1"/>
  <c r="M1387" i="1" s="1"/>
  <c r="N1387" i="1" s="1"/>
  <c r="U1393" i="1"/>
  <c r="A1395" i="1"/>
  <c r="D1395" i="1" s="1"/>
  <c r="I1397" i="1"/>
  <c r="E1395" i="1" l="1"/>
  <c r="O1395" i="1"/>
  <c r="Q1395" i="1" s="1"/>
  <c r="R1395" i="1" s="1"/>
  <c r="J1395" i="1"/>
  <c r="F1395" i="1"/>
  <c r="T1395" i="1"/>
  <c r="S1395" i="1"/>
  <c r="K1388" i="1"/>
  <c r="L1388" i="1" s="1"/>
  <c r="M1388" i="1" s="1"/>
  <c r="N1388" i="1" s="1"/>
  <c r="H1389" i="1"/>
  <c r="G1390" i="1"/>
  <c r="U1394" i="1"/>
  <c r="I1398" i="1"/>
  <c r="A1396" i="1"/>
  <c r="D1396" i="1" s="1"/>
  <c r="E1396" i="1" l="1"/>
  <c r="O1396" i="1"/>
  <c r="Q1396" i="1" s="1"/>
  <c r="R1396" i="1" s="1"/>
  <c r="J1396" i="1"/>
  <c r="F1396" i="1"/>
  <c r="S1396" i="1"/>
  <c r="T1396" i="1"/>
  <c r="H1390" i="1"/>
  <c r="G1391" i="1"/>
  <c r="K1389" i="1"/>
  <c r="L1389" i="1" s="1"/>
  <c r="M1389" i="1" s="1"/>
  <c r="N1389" i="1" s="1"/>
  <c r="U1395" i="1"/>
  <c r="A1397" i="1"/>
  <c r="D1397" i="1" s="1"/>
  <c r="I1399" i="1"/>
  <c r="E1397" i="1" l="1"/>
  <c r="O1397" i="1"/>
  <c r="Q1397" i="1" s="1"/>
  <c r="R1397" i="1" s="1"/>
  <c r="J1397" i="1"/>
  <c r="F1397" i="1"/>
  <c r="T1397" i="1"/>
  <c r="S1397" i="1"/>
  <c r="H1391" i="1"/>
  <c r="G1392" i="1"/>
  <c r="K1390" i="1"/>
  <c r="L1390" i="1" s="1"/>
  <c r="M1390" i="1" s="1"/>
  <c r="N1390" i="1" s="1"/>
  <c r="A1398" i="1"/>
  <c r="D1398" i="1" s="1"/>
  <c r="U1396" i="1"/>
  <c r="I1400" i="1"/>
  <c r="J1398" i="1" l="1"/>
  <c r="E1398" i="1"/>
  <c r="O1398" i="1"/>
  <c r="Q1398" i="1" s="1"/>
  <c r="F1398" i="1"/>
  <c r="S1398" i="1"/>
  <c r="T1398" i="1"/>
  <c r="K1391" i="1"/>
  <c r="L1391" i="1" s="1"/>
  <c r="M1391" i="1" s="1"/>
  <c r="N1391" i="1" s="1"/>
  <c r="H1392" i="1"/>
  <c r="G1393" i="1"/>
  <c r="I1401" i="1"/>
  <c r="U1397" i="1"/>
  <c r="A1399" i="1"/>
  <c r="D1399" i="1" s="1"/>
  <c r="J1399" i="1" l="1"/>
  <c r="E1399" i="1"/>
  <c r="O1399" i="1"/>
  <c r="Q1399" i="1" s="1"/>
  <c r="R1399" i="1" s="1"/>
  <c r="F1399" i="1"/>
  <c r="T1399" i="1"/>
  <c r="S1399" i="1"/>
  <c r="K1392" i="1"/>
  <c r="L1392" i="1" s="1"/>
  <c r="M1392" i="1" s="1"/>
  <c r="N1392" i="1" s="1"/>
  <c r="H1393" i="1"/>
  <c r="G1394" i="1"/>
  <c r="A1400" i="1"/>
  <c r="D1400" i="1" s="1"/>
  <c r="I1402" i="1"/>
  <c r="E1400" i="1" l="1"/>
  <c r="O1400" i="1"/>
  <c r="Q1400" i="1" s="1"/>
  <c r="R1400" i="1" s="1"/>
  <c r="J1400" i="1"/>
  <c r="F1400" i="1"/>
  <c r="S1400" i="1"/>
  <c r="T1400" i="1"/>
  <c r="K1393" i="1"/>
  <c r="L1393" i="1" s="1"/>
  <c r="M1393" i="1" s="1"/>
  <c r="N1393" i="1" s="1"/>
  <c r="H1394" i="1"/>
  <c r="G1395" i="1"/>
  <c r="I1403" i="1"/>
  <c r="A1401" i="1"/>
  <c r="D1401" i="1" s="1"/>
  <c r="J1401" i="1" l="1"/>
  <c r="E1401" i="1"/>
  <c r="O1401" i="1"/>
  <c r="Q1401" i="1" s="1"/>
  <c r="R1401" i="1" s="1"/>
  <c r="F1401" i="1"/>
  <c r="T1401" i="1"/>
  <c r="S1401" i="1"/>
  <c r="K1394" i="1"/>
  <c r="L1394" i="1" s="1"/>
  <c r="M1394" i="1" s="1"/>
  <c r="N1394" i="1" s="1"/>
  <c r="H1395" i="1"/>
  <c r="G1396" i="1"/>
  <c r="U1400" i="1"/>
  <c r="A1402" i="1"/>
  <c r="D1402" i="1" s="1"/>
  <c r="I1404" i="1"/>
  <c r="J1402" i="1" l="1"/>
  <c r="E1402" i="1"/>
  <c r="O1402" i="1"/>
  <c r="Q1402" i="1" s="1"/>
  <c r="R1402" i="1" s="1"/>
  <c r="F1402" i="1"/>
  <c r="S1402" i="1"/>
  <c r="T1402" i="1"/>
  <c r="H1396" i="1"/>
  <c r="G1397" i="1"/>
  <c r="K1395" i="1"/>
  <c r="L1395" i="1" s="1"/>
  <c r="M1395" i="1" s="1"/>
  <c r="N1395" i="1" s="1"/>
  <c r="I1405" i="1"/>
  <c r="A1403" i="1"/>
  <c r="D1403" i="1" s="1"/>
  <c r="J1403" i="1" l="1"/>
  <c r="E1403" i="1"/>
  <c r="O1403" i="1"/>
  <c r="Q1403" i="1" s="1"/>
  <c r="R1403" i="1" s="1"/>
  <c r="F1403" i="1"/>
  <c r="T1403" i="1"/>
  <c r="S1403" i="1"/>
  <c r="K1396" i="1"/>
  <c r="L1396" i="1" s="1"/>
  <c r="M1396" i="1" s="1"/>
  <c r="N1396" i="1" s="1"/>
  <c r="H1397" i="1"/>
  <c r="G1398" i="1"/>
  <c r="A1404" i="1"/>
  <c r="D1404" i="1" s="1"/>
  <c r="I1406" i="1"/>
  <c r="U1402" i="1"/>
  <c r="J1404" i="1" l="1"/>
  <c r="E1404" i="1"/>
  <c r="O1404" i="1"/>
  <c r="Q1404" i="1" s="1"/>
  <c r="R1404" i="1" s="1"/>
  <c r="F1404" i="1"/>
  <c r="S1404" i="1"/>
  <c r="T1404" i="1"/>
  <c r="K1397" i="1"/>
  <c r="L1397" i="1" s="1"/>
  <c r="M1397" i="1" s="1"/>
  <c r="N1397" i="1" s="1"/>
  <c r="H1398" i="1"/>
  <c r="G1399" i="1"/>
  <c r="A1405" i="1"/>
  <c r="D1405" i="1" s="1"/>
  <c r="I1407" i="1"/>
  <c r="J1405" i="1" l="1"/>
  <c r="E1405" i="1"/>
  <c r="O1405" i="1"/>
  <c r="Q1405" i="1" s="1"/>
  <c r="R1405" i="1" s="1"/>
  <c r="F1405" i="1"/>
  <c r="T1405" i="1"/>
  <c r="S1405" i="1"/>
  <c r="K1398" i="1"/>
  <c r="L1398" i="1" s="1"/>
  <c r="M1398" i="1" s="1"/>
  <c r="N1398" i="1" s="1"/>
  <c r="H1399" i="1"/>
  <c r="G1400" i="1"/>
  <c r="I1408" i="1"/>
  <c r="U1404" i="1"/>
  <c r="A1406" i="1"/>
  <c r="D1406" i="1" s="1"/>
  <c r="E1406" i="1" l="1"/>
  <c r="O1406" i="1"/>
  <c r="Q1406" i="1" s="1"/>
  <c r="R1406" i="1" s="1"/>
  <c r="J1406" i="1"/>
  <c r="F1406" i="1"/>
  <c r="S1406" i="1"/>
  <c r="T1406" i="1"/>
  <c r="K1399" i="1"/>
  <c r="L1399" i="1" s="1"/>
  <c r="M1399" i="1" s="1"/>
  <c r="N1399" i="1" s="1"/>
  <c r="H1400" i="1"/>
  <c r="G1401" i="1"/>
  <c r="A1407" i="1"/>
  <c r="D1407" i="1" s="1"/>
  <c r="U1405" i="1"/>
  <c r="I1409" i="1"/>
  <c r="J1407" i="1" l="1"/>
  <c r="E1407" i="1"/>
  <c r="O1407" i="1"/>
  <c r="Q1407" i="1" s="1"/>
  <c r="R1407" i="1" s="1"/>
  <c r="F1407" i="1"/>
  <c r="T1407" i="1"/>
  <c r="S1407" i="1"/>
  <c r="K1400" i="1"/>
  <c r="L1400" i="1" s="1"/>
  <c r="M1400" i="1" s="1"/>
  <c r="N1400" i="1" s="1"/>
  <c r="H1401" i="1"/>
  <c r="G1402" i="1"/>
  <c r="I1410" i="1"/>
  <c r="U1406" i="1"/>
  <c r="A1408" i="1"/>
  <c r="D1408" i="1" s="1"/>
  <c r="E1408" i="1" l="1"/>
  <c r="O1408" i="1"/>
  <c r="Q1408" i="1" s="1"/>
  <c r="R1408" i="1" s="1"/>
  <c r="J1408" i="1"/>
  <c r="F1408" i="1"/>
  <c r="S1408" i="1"/>
  <c r="T1408" i="1"/>
  <c r="K1401" i="1"/>
  <c r="L1401" i="1" s="1"/>
  <c r="M1401" i="1" s="1"/>
  <c r="N1401" i="1" s="1"/>
  <c r="H1402" i="1"/>
  <c r="G1403" i="1"/>
  <c r="A1409" i="1"/>
  <c r="D1409" i="1" s="1"/>
  <c r="U1407" i="1"/>
  <c r="I1411" i="1"/>
  <c r="J1409" i="1" l="1"/>
  <c r="E1409" i="1"/>
  <c r="O1409" i="1"/>
  <c r="Q1409" i="1" s="1"/>
  <c r="R1409" i="1" s="1"/>
  <c r="F1409" i="1"/>
  <c r="T1409" i="1"/>
  <c r="S1409" i="1"/>
  <c r="H1403" i="1"/>
  <c r="G1404" i="1"/>
  <c r="K1402" i="1"/>
  <c r="L1402" i="1" s="1"/>
  <c r="M1402" i="1" s="1"/>
  <c r="N1402" i="1" s="1"/>
  <c r="I1412" i="1"/>
  <c r="U1408" i="1"/>
  <c r="A1410" i="1"/>
  <c r="D1410" i="1" s="1"/>
  <c r="E1410" i="1" l="1"/>
  <c r="O1410" i="1"/>
  <c r="Q1410" i="1" s="1"/>
  <c r="R1410" i="1" s="1"/>
  <c r="J1410" i="1"/>
  <c r="F1410" i="1"/>
  <c r="S1410" i="1"/>
  <c r="T1410" i="1"/>
  <c r="K1403" i="1"/>
  <c r="L1403" i="1" s="1"/>
  <c r="M1403" i="1" s="1"/>
  <c r="N1403" i="1" s="1"/>
  <c r="H1404" i="1"/>
  <c r="G1405" i="1"/>
  <c r="A1411" i="1"/>
  <c r="D1411" i="1" s="1"/>
  <c r="U1409" i="1"/>
  <c r="I1413" i="1"/>
  <c r="E1411" i="1" l="1"/>
  <c r="O1411" i="1"/>
  <c r="Q1411" i="1" s="1"/>
  <c r="R1411" i="1" s="1"/>
  <c r="J1411" i="1"/>
  <c r="F1411" i="1"/>
  <c r="T1411" i="1"/>
  <c r="S1411" i="1"/>
  <c r="H1405" i="1"/>
  <c r="G1406" i="1"/>
  <c r="K1404" i="1"/>
  <c r="L1404" i="1" s="1"/>
  <c r="M1404" i="1" s="1"/>
  <c r="N1404" i="1" s="1"/>
  <c r="I1414" i="1"/>
  <c r="A1412" i="1"/>
  <c r="D1412" i="1" s="1"/>
  <c r="U1410" i="1"/>
  <c r="J1412" i="1" l="1"/>
  <c r="E1412" i="1"/>
  <c r="O1412" i="1"/>
  <c r="Q1412" i="1" s="1"/>
  <c r="R1412" i="1" s="1"/>
  <c r="F1412" i="1"/>
  <c r="S1412" i="1"/>
  <c r="T1412" i="1"/>
  <c r="K1405" i="1"/>
  <c r="L1405" i="1" s="1"/>
  <c r="M1405" i="1" s="1"/>
  <c r="N1405" i="1" s="1"/>
  <c r="H1406" i="1"/>
  <c r="G1407" i="1"/>
  <c r="I1415" i="1"/>
  <c r="U1411" i="1"/>
  <c r="A1413" i="1"/>
  <c r="D1413" i="1" s="1"/>
  <c r="J1413" i="1" l="1"/>
  <c r="E1413" i="1"/>
  <c r="O1413" i="1"/>
  <c r="Q1413" i="1" s="1"/>
  <c r="R1413" i="1" s="1"/>
  <c r="F1413" i="1"/>
  <c r="S1413" i="1"/>
  <c r="T1413" i="1"/>
  <c r="K1406" i="1"/>
  <c r="L1406" i="1" s="1"/>
  <c r="M1406" i="1" s="1"/>
  <c r="N1406" i="1" s="1"/>
  <c r="H1407" i="1"/>
  <c r="G1408" i="1"/>
  <c r="A1414" i="1"/>
  <c r="D1414" i="1" s="1"/>
  <c r="I1416" i="1"/>
  <c r="E1414" i="1" l="1"/>
  <c r="O1414" i="1"/>
  <c r="Q1414" i="1" s="1"/>
  <c r="R1414" i="1" s="1"/>
  <c r="J1414" i="1"/>
  <c r="F1414" i="1"/>
  <c r="S1414" i="1"/>
  <c r="T1414" i="1"/>
  <c r="H1408" i="1"/>
  <c r="G1409" i="1"/>
  <c r="K1407" i="1"/>
  <c r="L1407" i="1" s="1"/>
  <c r="M1407" i="1" s="1"/>
  <c r="N1407" i="1" s="1"/>
  <c r="I1417" i="1"/>
  <c r="A1415" i="1"/>
  <c r="D1415" i="1" s="1"/>
  <c r="U1413" i="1"/>
  <c r="J1415" i="1" l="1"/>
  <c r="E1415" i="1"/>
  <c r="O1415" i="1"/>
  <c r="Q1415" i="1" s="1"/>
  <c r="R1415" i="1" s="1"/>
  <c r="F1415" i="1"/>
  <c r="T1415" i="1"/>
  <c r="S1415" i="1"/>
  <c r="K1408" i="1"/>
  <c r="L1408" i="1" s="1"/>
  <c r="M1408" i="1" s="1"/>
  <c r="N1408" i="1" s="1"/>
  <c r="H1409" i="1"/>
  <c r="G1410" i="1"/>
  <c r="A1416" i="1"/>
  <c r="D1416" i="1" s="1"/>
  <c r="U1414" i="1"/>
  <c r="I1418" i="1"/>
  <c r="E1416" i="1" l="1"/>
  <c r="O1416" i="1"/>
  <c r="Q1416" i="1" s="1"/>
  <c r="R1416" i="1" s="1"/>
  <c r="J1416" i="1"/>
  <c r="F1416" i="1"/>
  <c r="S1416" i="1"/>
  <c r="T1416" i="1"/>
  <c r="K1409" i="1"/>
  <c r="L1409" i="1" s="1"/>
  <c r="M1409" i="1" s="1"/>
  <c r="N1409" i="1" s="1"/>
  <c r="H1410" i="1"/>
  <c r="G1411" i="1"/>
  <c r="U1415" i="1"/>
  <c r="I1419" i="1"/>
  <c r="A1417" i="1"/>
  <c r="D1417" i="1" s="1"/>
  <c r="J1417" i="1" l="1"/>
  <c r="E1417" i="1"/>
  <c r="O1417" i="1"/>
  <c r="Q1417" i="1" s="1"/>
  <c r="R1417" i="1" s="1"/>
  <c r="F1417" i="1"/>
  <c r="T1417" i="1"/>
  <c r="S1417" i="1"/>
  <c r="H1411" i="1"/>
  <c r="G1412" i="1"/>
  <c r="K1410" i="1"/>
  <c r="L1410" i="1" s="1"/>
  <c r="M1410" i="1" s="1"/>
  <c r="N1410" i="1" s="1"/>
  <c r="U1416" i="1"/>
  <c r="A1418" i="1"/>
  <c r="D1418" i="1" s="1"/>
  <c r="I1420" i="1"/>
  <c r="E1418" i="1" l="1"/>
  <c r="O1418" i="1"/>
  <c r="Q1418" i="1" s="1"/>
  <c r="R1418" i="1" s="1"/>
  <c r="J1418" i="1"/>
  <c r="F1418" i="1"/>
  <c r="S1418" i="1"/>
  <c r="T1418" i="1"/>
  <c r="H1412" i="1"/>
  <c r="G1413" i="1"/>
  <c r="K1411" i="1"/>
  <c r="L1411" i="1" s="1"/>
  <c r="M1411" i="1" s="1"/>
  <c r="N1411" i="1" s="1"/>
  <c r="I1421" i="1"/>
  <c r="A1419" i="1"/>
  <c r="D1419" i="1" s="1"/>
  <c r="U1417" i="1"/>
  <c r="J1419" i="1" l="1"/>
  <c r="E1419" i="1"/>
  <c r="O1419" i="1"/>
  <c r="Q1419" i="1" s="1"/>
  <c r="R1419" i="1" s="1"/>
  <c r="F1419" i="1"/>
  <c r="T1419" i="1"/>
  <c r="S1419" i="1"/>
  <c r="H1413" i="1"/>
  <c r="G1414" i="1"/>
  <c r="K1412" i="1"/>
  <c r="L1412" i="1" s="1"/>
  <c r="M1412" i="1" s="1"/>
  <c r="N1412" i="1" s="1"/>
  <c r="U1418" i="1"/>
  <c r="A1420" i="1"/>
  <c r="D1420" i="1" s="1"/>
  <c r="I1422" i="1"/>
  <c r="E1420" i="1" l="1"/>
  <c r="O1420" i="1"/>
  <c r="Q1420" i="1" s="1"/>
  <c r="R1420" i="1" s="1"/>
  <c r="J1420" i="1"/>
  <c r="F1420" i="1"/>
  <c r="S1420" i="1"/>
  <c r="T1420" i="1"/>
  <c r="H1414" i="1"/>
  <c r="G1415" i="1"/>
  <c r="K1413" i="1"/>
  <c r="L1413" i="1" s="1"/>
  <c r="M1413" i="1" s="1"/>
  <c r="N1413" i="1" s="1"/>
  <c r="I1423" i="1"/>
  <c r="U1419" i="1"/>
  <c r="A1421" i="1"/>
  <c r="D1421" i="1" s="1"/>
  <c r="J1421" i="1" l="1"/>
  <c r="E1421" i="1"/>
  <c r="O1421" i="1"/>
  <c r="Q1421" i="1" s="1"/>
  <c r="R1421" i="1" s="1"/>
  <c r="F1421" i="1"/>
  <c r="T1421" i="1"/>
  <c r="S1421" i="1"/>
  <c r="K1414" i="1"/>
  <c r="L1414" i="1" s="1"/>
  <c r="M1414" i="1" s="1"/>
  <c r="N1414" i="1" s="1"/>
  <c r="H1415" i="1"/>
  <c r="G1416" i="1"/>
  <c r="U1420" i="1"/>
  <c r="A1422" i="1"/>
  <c r="D1422" i="1" s="1"/>
  <c r="I1424" i="1"/>
  <c r="E1422" i="1" l="1"/>
  <c r="O1422" i="1"/>
  <c r="Q1422" i="1" s="1"/>
  <c r="R1422" i="1" s="1"/>
  <c r="J1422" i="1"/>
  <c r="F1422" i="1"/>
  <c r="S1422" i="1"/>
  <c r="T1422" i="1"/>
  <c r="K1415" i="1"/>
  <c r="L1415" i="1" s="1"/>
  <c r="M1415" i="1" s="1"/>
  <c r="N1415" i="1" s="1"/>
  <c r="H1416" i="1"/>
  <c r="G1417" i="1"/>
  <c r="I1425" i="1"/>
  <c r="A1423" i="1"/>
  <c r="D1423" i="1" s="1"/>
  <c r="U1421" i="1"/>
  <c r="J1423" i="1" l="1"/>
  <c r="E1423" i="1"/>
  <c r="O1423" i="1"/>
  <c r="Q1423" i="1" s="1"/>
  <c r="R1423" i="1" s="1"/>
  <c r="F1423" i="1"/>
  <c r="T1423" i="1"/>
  <c r="S1423" i="1"/>
  <c r="K1416" i="1"/>
  <c r="L1416" i="1" s="1"/>
  <c r="M1416" i="1" s="1"/>
  <c r="N1416" i="1" s="1"/>
  <c r="H1417" i="1"/>
  <c r="G1418" i="1"/>
  <c r="A1424" i="1"/>
  <c r="D1424" i="1" s="1"/>
  <c r="U1422" i="1"/>
  <c r="I1426" i="1"/>
  <c r="E1424" i="1" l="1"/>
  <c r="O1424" i="1"/>
  <c r="Q1424" i="1" s="1"/>
  <c r="R1424" i="1" s="1"/>
  <c r="J1424" i="1"/>
  <c r="F1424" i="1"/>
  <c r="S1424" i="1"/>
  <c r="T1424" i="1"/>
  <c r="K1417" i="1"/>
  <c r="L1417" i="1" s="1"/>
  <c r="M1417" i="1" s="1"/>
  <c r="N1417" i="1" s="1"/>
  <c r="H1418" i="1"/>
  <c r="G1419" i="1"/>
  <c r="U1423" i="1"/>
  <c r="I1427" i="1"/>
  <c r="A1425" i="1"/>
  <c r="D1425" i="1" s="1"/>
  <c r="J1425" i="1" l="1"/>
  <c r="E1425" i="1"/>
  <c r="O1425" i="1"/>
  <c r="Q1425" i="1" s="1"/>
  <c r="R1425" i="1" s="1"/>
  <c r="F1425" i="1"/>
  <c r="T1425" i="1"/>
  <c r="S1425" i="1"/>
  <c r="H1419" i="1"/>
  <c r="G1420" i="1"/>
  <c r="K1418" i="1"/>
  <c r="L1418" i="1" s="1"/>
  <c r="M1418" i="1" s="1"/>
  <c r="N1418" i="1" s="1"/>
  <c r="U1424" i="1"/>
  <c r="I1428" i="1"/>
  <c r="A1426" i="1"/>
  <c r="D1426" i="1" s="1"/>
  <c r="J1426" i="1" l="1"/>
  <c r="E1426" i="1"/>
  <c r="O1426" i="1"/>
  <c r="Q1426" i="1" s="1"/>
  <c r="R1426" i="1" s="1"/>
  <c r="F1426" i="1"/>
  <c r="S1426" i="1"/>
  <c r="T1426" i="1"/>
  <c r="K1419" i="1"/>
  <c r="L1419" i="1" s="1"/>
  <c r="M1419" i="1" s="1"/>
  <c r="N1419" i="1" s="1"/>
  <c r="H1420" i="1"/>
  <c r="G1421" i="1"/>
  <c r="U1425" i="1"/>
  <c r="A1427" i="1"/>
  <c r="D1427" i="1" s="1"/>
  <c r="I1429" i="1"/>
  <c r="J1427" i="1" l="1"/>
  <c r="E1427" i="1"/>
  <c r="O1427" i="1"/>
  <c r="Q1427" i="1" s="1"/>
  <c r="R1427" i="1" s="1"/>
  <c r="F1427" i="1"/>
  <c r="T1427" i="1"/>
  <c r="S1427" i="1"/>
  <c r="H1421" i="1"/>
  <c r="G1422" i="1"/>
  <c r="K1420" i="1"/>
  <c r="L1420" i="1" s="1"/>
  <c r="M1420" i="1" s="1"/>
  <c r="N1420" i="1" s="1"/>
  <c r="A1428" i="1"/>
  <c r="D1428" i="1" s="1"/>
  <c r="I1430" i="1"/>
  <c r="U1426" i="1"/>
  <c r="J1428" i="1" l="1"/>
  <c r="E1428" i="1"/>
  <c r="O1428" i="1"/>
  <c r="Q1428" i="1" s="1"/>
  <c r="R1428" i="1" s="1"/>
  <c r="F1428" i="1"/>
  <c r="S1428" i="1"/>
  <c r="T1428" i="1"/>
  <c r="K1421" i="1"/>
  <c r="L1421" i="1" s="1"/>
  <c r="M1421" i="1" s="1"/>
  <c r="N1421" i="1" s="1"/>
  <c r="H1422" i="1"/>
  <c r="G1423" i="1"/>
  <c r="U1427" i="1"/>
  <c r="I1431" i="1"/>
  <c r="A1429" i="1"/>
  <c r="D1429" i="1" s="1"/>
  <c r="J1429" i="1" l="1"/>
  <c r="E1429" i="1"/>
  <c r="O1429" i="1"/>
  <c r="F1429" i="1"/>
  <c r="T1429" i="1"/>
  <c r="S1429" i="1"/>
  <c r="K1422" i="1"/>
  <c r="L1422" i="1" s="1"/>
  <c r="M1422" i="1" s="1"/>
  <c r="N1422" i="1" s="1"/>
  <c r="H1423" i="1"/>
  <c r="G1424" i="1"/>
  <c r="A1430" i="1"/>
  <c r="D1430" i="1" s="1"/>
  <c r="U1428" i="1"/>
  <c r="I1432" i="1"/>
  <c r="J1430" i="1" l="1"/>
  <c r="Q1429" i="1"/>
  <c r="E1430" i="1"/>
  <c r="O1430" i="1"/>
  <c r="Q1430" i="1" s="1"/>
  <c r="R1430" i="1" s="1"/>
  <c r="F1430" i="1"/>
  <c r="S1430" i="1"/>
  <c r="T1430" i="1"/>
  <c r="K1423" i="1"/>
  <c r="L1423" i="1" s="1"/>
  <c r="M1423" i="1" s="1"/>
  <c r="N1423" i="1" s="1"/>
  <c r="H1424" i="1"/>
  <c r="G1425" i="1"/>
  <c r="I1433" i="1"/>
  <c r="A1431" i="1"/>
  <c r="D1431" i="1" s="1"/>
  <c r="J1431" i="1" l="1"/>
  <c r="E1431" i="1"/>
  <c r="O1431" i="1"/>
  <c r="Q1431" i="1" s="1"/>
  <c r="R1431" i="1" s="1"/>
  <c r="F1431" i="1"/>
  <c r="T1431" i="1"/>
  <c r="S1431" i="1"/>
  <c r="K1424" i="1"/>
  <c r="L1424" i="1" s="1"/>
  <c r="M1424" i="1" s="1"/>
  <c r="N1424" i="1" s="1"/>
  <c r="H1425" i="1"/>
  <c r="G1426" i="1"/>
  <c r="A1432" i="1"/>
  <c r="D1432" i="1" s="1"/>
  <c r="I1434" i="1"/>
  <c r="E1432" i="1" l="1"/>
  <c r="O1432" i="1"/>
  <c r="Q1432" i="1" s="1"/>
  <c r="R1432" i="1" s="1"/>
  <c r="J1432" i="1"/>
  <c r="F1432" i="1"/>
  <c r="S1432" i="1"/>
  <c r="T1432" i="1"/>
  <c r="H1426" i="1"/>
  <c r="G1427" i="1"/>
  <c r="K1425" i="1"/>
  <c r="L1425" i="1" s="1"/>
  <c r="M1425" i="1" s="1"/>
  <c r="N1425" i="1" s="1"/>
  <c r="U1431" i="1"/>
  <c r="I1435" i="1"/>
  <c r="A1433" i="1"/>
  <c r="D1433" i="1" s="1"/>
  <c r="J1433" i="1" l="1"/>
  <c r="E1433" i="1"/>
  <c r="O1433" i="1"/>
  <c r="Q1433" i="1" s="1"/>
  <c r="R1433" i="1" s="1"/>
  <c r="F1433" i="1"/>
  <c r="T1433" i="1"/>
  <c r="S1433" i="1"/>
  <c r="H1427" i="1"/>
  <c r="G1428" i="1"/>
  <c r="K1426" i="1"/>
  <c r="L1426" i="1" s="1"/>
  <c r="M1426" i="1" s="1"/>
  <c r="N1426" i="1" s="1"/>
  <c r="A1434" i="1"/>
  <c r="D1434" i="1" s="1"/>
  <c r="I1436" i="1"/>
  <c r="J1434" i="1" l="1"/>
  <c r="E1434" i="1"/>
  <c r="O1434" i="1"/>
  <c r="Q1434" i="1" s="1"/>
  <c r="R1434" i="1" s="1"/>
  <c r="F1434" i="1"/>
  <c r="S1434" i="1"/>
  <c r="T1434" i="1"/>
  <c r="H1428" i="1"/>
  <c r="G1429" i="1"/>
  <c r="K1427" i="1"/>
  <c r="L1427" i="1" s="1"/>
  <c r="M1427" i="1" s="1"/>
  <c r="N1427" i="1" s="1"/>
  <c r="I1437" i="1"/>
  <c r="A1435" i="1"/>
  <c r="D1435" i="1" s="1"/>
  <c r="U1433" i="1"/>
  <c r="J1435" i="1" l="1"/>
  <c r="E1435" i="1"/>
  <c r="O1435" i="1"/>
  <c r="Q1435" i="1" s="1"/>
  <c r="R1435" i="1" s="1"/>
  <c r="F1435" i="1"/>
  <c r="T1435" i="1"/>
  <c r="S1435" i="1"/>
  <c r="H1429" i="1"/>
  <c r="G1430" i="1"/>
  <c r="K1428" i="1"/>
  <c r="L1428" i="1" s="1"/>
  <c r="M1428" i="1" s="1"/>
  <c r="N1428" i="1" s="1"/>
  <c r="I1438" i="1"/>
  <c r="U1434" i="1"/>
  <c r="A1436" i="1"/>
  <c r="D1436" i="1" s="1"/>
  <c r="J1436" i="1" l="1"/>
  <c r="E1436" i="1"/>
  <c r="O1436" i="1"/>
  <c r="Q1436" i="1" s="1"/>
  <c r="R1436" i="1" s="1"/>
  <c r="F1436" i="1"/>
  <c r="S1436" i="1"/>
  <c r="T1436" i="1"/>
  <c r="K1429" i="1"/>
  <c r="L1429" i="1" s="1"/>
  <c r="M1429" i="1" s="1"/>
  <c r="N1429" i="1" s="1"/>
  <c r="H1430" i="1"/>
  <c r="G1431" i="1"/>
  <c r="U1435" i="1"/>
  <c r="A1437" i="1"/>
  <c r="D1437" i="1" s="1"/>
  <c r="I1439" i="1"/>
  <c r="J1437" i="1" l="1"/>
  <c r="E1437" i="1"/>
  <c r="O1437" i="1"/>
  <c r="Q1437" i="1" s="1"/>
  <c r="R1437" i="1" s="1"/>
  <c r="F1437" i="1"/>
  <c r="T1437" i="1"/>
  <c r="S1437" i="1"/>
  <c r="H1431" i="1"/>
  <c r="G1432" i="1"/>
  <c r="K1430" i="1"/>
  <c r="L1430" i="1" s="1"/>
  <c r="M1430" i="1" s="1"/>
  <c r="N1430" i="1" s="1"/>
  <c r="I1440" i="1"/>
  <c r="A1438" i="1"/>
  <c r="D1438" i="1" s="1"/>
  <c r="U1436" i="1"/>
  <c r="J1438" i="1" l="1"/>
  <c r="E1438" i="1"/>
  <c r="O1438" i="1"/>
  <c r="Q1438" i="1" s="1"/>
  <c r="R1438" i="1" s="1"/>
  <c r="F1438" i="1"/>
  <c r="S1438" i="1"/>
  <c r="T1438" i="1"/>
  <c r="K1431" i="1"/>
  <c r="L1431" i="1" s="1"/>
  <c r="M1431" i="1" s="1"/>
  <c r="N1431" i="1" s="1"/>
  <c r="H1432" i="1"/>
  <c r="G1433" i="1"/>
  <c r="U1437" i="1"/>
  <c r="I1441" i="1"/>
  <c r="A1439" i="1"/>
  <c r="D1439" i="1" s="1"/>
  <c r="J1439" i="1" l="1"/>
  <c r="E1439" i="1"/>
  <c r="O1439" i="1"/>
  <c r="Q1439" i="1" s="1"/>
  <c r="R1439" i="1" s="1"/>
  <c r="F1439" i="1"/>
  <c r="T1439" i="1"/>
  <c r="S1439" i="1"/>
  <c r="H1433" i="1"/>
  <c r="G1434" i="1"/>
  <c r="K1432" i="1"/>
  <c r="L1432" i="1" s="1"/>
  <c r="M1432" i="1" s="1"/>
  <c r="N1432" i="1" s="1"/>
  <c r="U1438" i="1"/>
  <c r="A1440" i="1"/>
  <c r="D1440" i="1" s="1"/>
  <c r="I1442" i="1"/>
  <c r="J1440" i="1" l="1"/>
  <c r="E1440" i="1"/>
  <c r="O1440" i="1"/>
  <c r="Q1440" i="1" s="1"/>
  <c r="R1440" i="1" s="1"/>
  <c r="F1440" i="1"/>
  <c r="S1440" i="1"/>
  <c r="T1440" i="1"/>
  <c r="K1433" i="1"/>
  <c r="L1433" i="1" s="1"/>
  <c r="M1433" i="1" s="1"/>
  <c r="N1433" i="1" s="1"/>
  <c r="H1434" i="1"/>
  <c r="G1435" i="1"/>
  <c r="A1441" i="1"/>
  <c r="D1441" i="1" s="1"/>
  <c r="I1443" i="1"/>
  <c r="U1439" i="1"/>
  <c r="J1441" i="1" l="1"/>
  <c r="E1441" i="1"/>
  <c r="O1441" i="1"/>
  <c r="Q1441" i="1" s="1"/>
  <c r="R1441" i="1" s="1"/>
  <c r="F1441" i="1"/>
  <c r="T1441" i="1"/>
  <c r="S1441" i="1"/>
  <c r="H1435" i="1"/>
  <c r="G1436" i="1"/>
  <c r="K1434" i="1"/>
  <c r="L1434" i="1" s="1"/>
  <c r="M1434" i="1" s="1"/>
  <c r="N1434" i="1" s="1"/>
  <c r="A1442" i="1"/>
  <c r="D1442" i="1" s="1"/>
  <c r="I1444" i="1"/>
  <c r="U1440" i="1"/>
  <c r="J1442" i="1" l="1"/>
  <c r="E1442" i="1"/>
  <c r="O1442" i="1"/>
  <c r="Q1442" i="1" s="1"/>
  <c r="R1442" i="1" s="1"/>
  <c r="F1442" i="1"/>
  <c r="S1442" i="1"/>
  <c r="T1442" i="1"/>
  <c r="K1435" i="1"/>
  <c r="L1435" i="1" s="1"/>
  <c r="M1435" i="1" s="1"/>
  <c r="N1435" i="1" s="1"/>
  <c r="H1436" i="1"/>
  <c r="G1437" i="1"/>
  <c r="U1441" i="1"/>
  <c r="A1443" i="1"/>
  <c r="D1443" i="1" s="1"/>
  <c r="I1445" i="1"/>
  <c r="J1443" i="1" l="1"/>
  <c r="E1443" i="1"/>
  <c r="O1443" i="1"/>
  <c r="Q1443" i="1" s="1"/>
  <c r="R1443" i="1" s="1"/>
  <c r="F1443" i="1"/>
  <c r="T1443" i="1"/>
  <c r="S1443" i="1"/>
  <c r="K1436" i="1"/>
  <c r="L1436" i="1" s="1"/>
  <c r="M1436" i="1" s="1"/>
  <c r="N1436" i="1" s="1"/>
  <c r="H1437" i="1"/>
  <c r="G1438" i="1"/>
  <c r="U1442" i="1"/>
  <c r="A1444" i="1"/>
  <c r="D1444" i="1" s="1"/>
  <c r="I1446" i="1"/>
  <c r="J1444" i="1" l="1"/>
  <c r="E1444" i="1"/>
  <c r="O1444" i="1"/>
  <c r="Q1444" i="1" s="1"/>
  <c r="R1444" i="1" s="1"/>
  <c r="F1444" i="1"/>
  <c r="T1444" i="1"/>
  <c r="S1444" i="1"/>
  <c r="H1438" i="1"/>
  <c r="G1439" i="1"/>
  <c r="K1437" i="1"/>
  <c r="L1437" i="1" s="1"/>
  <c r="M1437" i="1" s="1"/>
  <c r="N1437" i="1" s="1"/>
  <c r="I1447" i="1"/>
  <c r="A1445" i="1"/>
  <c r="D1445" i="1" s="1"/>
  <c r="J1445" i="1" l="1"/>
  <c r="E1445" i="1"/>
  <c r="O1445" i="1"/>
  <c r="Q1445" i="1" s="1"/>
  <c r="R1445" i="1" s="1"/>
  <c r="F1445" i="1"/>
  <c r="S1445" i="1"/>
  <c r="T1445" i="1"/>
  <c r="K1438" i="1"/>
  <c r="L1438" i="1" s="1"/>
  <c r="M1438" i="1" s="1"/>
  <c r="N1438" i="1" s="1"/>
  <c r="H1439" i="1"/>
  <c r="G1440" i="1"/>
  <c r="I1448" i="1"/>
  <c r="U1444" i="1"/>
  <c r="A1446" i="1"/>
  <c r="D1446" i="1" s="1"/>
  <c r="J1446" i="1" l="1"/>
  <c r="E1446" i="1"/>
  <c r="O1446" i="1"/>
  <c r="Q1446" i="1" s="1"/>
  <c r="R1446" i="1" s="1"/>
  <c r="F1446" i="1"/>
  <c r="T1446" i="1"/>
  <c r="S1446" i="1"/>
  <c r="H1440" i="1"/>
  <c r="G1441" i="1"/>
  <c r="K1439" i="1"/>
  <c r="L1439" i="1" s="1"/>
  <c r="M1439" i="1" s="1"/>
  <c r="N1439" i="1" s="1"/>
  <c r="I1449" i="1"/>
  <c r="A1447" i="1"/>
  <c r="D1447" i="1" s="1"/>
  <c r="U1445" i="1"/>
  <c r="J1447" i="1" l="1"/>
  <c r="E1447" i="1"/>
  <c r="O1447" i="1"/>
  <c r="Q1447" i="1" s="1"/>
  <c r="R1447" i="1" s="1"/>
  <c r="F1447" i="1"/>
  <c r="S1447" i="1"/>
  <c r="T1447" i="1"/>
  <c r="K1440" i="1"/>
  <c r="L1440" i="1" s="1"/>
  <c r="M1440" i="1" s="1"/>
  <c r="N1440" i="1" s="1"/>
  <c r="H1441" i="1"/>
  <c r="G1442" i="1"/>
  <c r="I1450" i="1"/>
  <c r="A1448" i="1"/>
  <c r="D1448" i="1" s="1"/>
  <c r="U1446" i="1"/>
  <c r="J1448" i="1" l="1"/>
  <c r="E1448" i="1"/>
  <c r="O1448" i="1"/>
  <c r="Q1448" i="1" s="1"/>
  <c r="R1448" i="1" s="1"/>
  <c r="F1448" i="1"/>
  <c r="T1448" i="1"/>
  <c r="S1448" i="1"/>
  <c r="H1442" i="1"/>
  <c r="G1443" i="1"/>
  <c r="K1441" i="1"/>
  <c r="L1441" i="1" s="1"/>
  <c r="M1441" i="1" s="1"/>
  <c r="N1441" i="1" s="1"/>
  <c r="A1449" i="1"/>
  <c r="D1449" i="1" s="1"/>
  <c r="U1447" i="1"/>
  <c r="I1451" i="1"/>
  <c r="J1449" i="1" l="1"/>
  <c r="E1449" i="1"/>
  <c r="O1449" i="1"/>
  <c r="Q1449" i="1" s="1"/>
  <c r="R1449" i="1" s="1"/>
  <c r="F1449" i="1"/>
  <c r="S1449" i="1"/>
  <c r="T1449" i="1"/>
  <c r="K1442" i="1"/>
  <c r="L1442" i="1" s="1"/>
  <c r="M1442" i="1" s="1"/>
  <c r="N1442" i="1" s="1"/>
  <c r="H1443" i="1"/>
  <c r="G1444" i="1"/>
  <c r="I1452" i="1"/>
  <c r="U1448" i="1"/>
  <c r="A1450" i="1"/>
  <c r="D1450" i="1" s="1"/>
  <c r="J1450" i="1" l="1"/>
  <c r="E1450" i="1"/>
  <c r="O1450" i="1"/>
  <c r="Q1450" i="1" s="1"/>
  <c r="R1450" i="1" s="1"/>
  <c r="F1450" i="1"/>
  <c r="T1450" i="1"/>
  <c r="S1450" i="1"/>
  <c r="H1444" i="1"/>
  <c r="G1445" i="1"/>
  <c r="K1443" i="1"/>
  <c r="L1443" i="1" s="1"/>
  <c r="M1443" i="1" s="1"/>
  <c r="N1443" i="1" s="1"/>
  <c r="A1451" i="1"/>
  <c r="D1451" i="1" s="1"/>
  <c r="U1449" i="1"/>
  <c r="I1453" i="1"/>
  <c r="J1451" i="1" l="1"/>
  <c r="E1451" i="1"/>
  <c r="O1451" i="1"/>
  <c r="Q1451" i="1" s="1"/>
  <c r="R1451" i="1" s="1"/>
  <c r="F1451" i="1"/>
  <c r="S1451" i="1"/>
  <c r="T1451" i="1"/>
  <c r="H1445" i="1"/>
  <c r="G1446" i="1"/>
  <c r="K1444" i="1"/>
  <c r="L1444" i="1" s="1"/>
  <c r="M1444" i="1" s="1"/>
  <c r="N1444" i="1" s="1"/>
  <c r="U1450" i="1"/>
  <c r="I1454" i="1"/>
  <c r="A1452" i="1"/>
  <c r="D1452" i="1" s="1"/>
  <c r="E1452" i="1" l="1"/>
  <c r="O1452" i="1"/>
  <c r="Q1452" i="1" s="1"/>
  <c r="R1452" i="1" s="1"/>
  <c r="J1452" i="1"/>
  <c r="F1452" i="1"/>
  <c r="T1452" i="1"/>
  <c r="S1452" i="1"/>
  <c r="K1445" i="1"/>
  <c r="L1445" i="1" s="1"/>
  <c r="M1445" i="1" s="1"/>
  <c r="N1445" i="1" s="1"/>
  <c r="H1446" i="1"/>
  <c r="G1447" i="1"/>
  <c r="U1451" i="1"/>
  <c r="A1453" i="1"/>
  <c r="D1453" i="1" s="1"/>
  <c r="I1455" i="1"/>
  <c r="J1453" i="1" l="1"/>
  <c r="E1453" i="1"/>
  <c r="O1453" i="1"/>
  <c r="Q1453" i="1" s="1"/>
  <c r="R1453" i="1" s="1"/>
  <c r="F1453" i="1"/>
  <c r="S1453" i="1"/>
  <c r="T1453" i="1"/>
  <c r="K1446" i="1"/>
  <c r="L1446" i="1" s="1"/>
  <c r="M1446" i="1" s="1"/>
  <c r="N1446" i="1" s="1"/>
  <c r="H1447" i="1"/>
  <c r="G1448" i="1"/>
  <c r="I1456" i="1"/>
  <c r="A1454" i="1"/>
  <c r="D1454" i="1" s="1"/>
  <c r="U1452" i="1"/>
  <c r="E1454" i="1" l="1"/>
  <c r="O1454" i="1"/>
  <c r="Q1454" i="1" s="1"/>
  <c r="R1454" i="1" s="1"/>
  <c r="J1454" i="1"/>
  <c r="F1454" i="1"/>
  <c r="T1454" i="1"/>
  <c r="S1454" i="1"/>
  <c r="K1447" i="1"/>
  <c r="L1447" i="1" s="1"/>
  <c r="M1447" i="1" s="1"/>
  <c r="N1447" i="1" s="1"/>
  <c r="H1448" i="1"/>
  <c r="G1449" i="1"/>
  <c r="A1455" i="1"/>
  <c r="D1455" i="1" s="1"/>
  <c r="I1457" i="1"/>
  <c r="U1453" i="1"/>
  <c r="E1455" i="1" l="1"/>
  <c r="O1455" i="1"/>
  <c r="Q1455" i="1" s="1"/>
  <c r="R1455" i="1" s="1"/>
  <c r="J1455" i="1"/>
  <c r="F1455" i="1"/>
  <c r="S1455" i="1"/>
  <c r="T1455" i="1"/>
  <c r="H1449" i="1"/>
  <c r="G1450" i="1"/>
  <c r="K1448" i="1"/>
  <c r="L1448" i="1" s="1"/>
  <c r="M1448" i="1" s="1"/>
  <c r="N1448" i="1" s="1"/>
  <c r="I1458" i="1"/>
  <c r="U1454" i="1"/>
  <c r="A1456" i="1"/>
  <c r="D1456" i="1" s="1"/>
  <c r="J1456" i="1" l="1"/>
  <c r="E1456" i="1"/>
  <c r="O1456" i="1"/>
  <c r="Q1456" i="1" s="1"/>
  <c r="R1456" i="1" s="1"/>
  <c r="F1456" i="1"/>
  <c r="T1456" i="1"/>
  <c r="S1456" i="1"/>
  <c r="K1449" i="1"/>
  <c r="L1449" i="1" s="1"/>
  <c r="M1449" i="1" s="1"/>
  <c r="N1449" i="1" s="1"/>
  <c r="H1450" i="1"/>
  <c r="G1451" i="1"/>
  <c r="A1457" i="1"/>
  <c r="D1457" i="1" s="1"/>
  <c r="U1455" i="1"/>
  <c r="I1459" i="1"/>
  <c r="I1460" i="1" s="1"/>
  <c r="I1461" i="1" s="1"/>
  <c r="I1462" i="1" s="1"/>
  <c r="I1463" i="1" s="1"/>
  <c r="I1464" i="1" s="1"/>
  <c r="I1465" i="1" s="1"/>
  <c r="I1466" i="1" s="1"/>
  <c r="I1467" i="1" s="1"/>
  <c r="I1468" i="1" s="1"/>
  <c r="I1469" i="1" s="1"/>
  <c r="I1470" i="1" s="1"/>
  <c r="I1471" i="1" s="1"/>
  <c r="I1472" i="1" s="1"/>
  <c r="I1473" i="1" s="1"/>
  <c r="I1474" i="1" s="1"/>
  <c r="I1475" i="1" s="1"/>
  <c r="I1476" i="1" s="1"/>
  <c r="I1477" i="1" s="1"/>
  <c r="I1478" i="1" s="1"/>
  <c r="I1479" i="1" s="1"/>
  <c r="I1480" i="1" s="1"/>
  <c r="I1481" i="1" s="1"/>
  <c r="I1482" i="1" s="1"/>
  <c r="I1483" i="1" s="1"/>
  <c r="I1484" i="1" s="1"/>
  <c r="I1485" i="1" s="1"/>
  <c r="I1486" i="1" s="1"/>
  <c r="I1487" i="1" s="1"/>
  <c r="I1488" i="1" s="1"/>
  <c r="I1489" i="1" s="1"/>
  <c r="I1490" i="1" s="1"/>
  <c r="I1491" i="1" s="1"/>
  <c r="I1492" i="1" s="1"/>
  <c r="I1493" i="1" s="1"/>
  <c r="I1494" i="1" s="1"/>
  <c r="I1495" i="1" s="1"/>
  <c r="I1496" i="1" s="1"/>
  <c r="I1497" i="1" s="1"/>
  <c r="I1498" i="1" s="1"/>
  <c r="I1499" i="1" s="1"/>
  <c r="I1500" i="1" s="1"/>
  <c r="I1501" i="1" s="1"/>
  <c r="I1502" i="1" s="1"/>
  <c r="I1503" i="1" s="1"/>
  <c r="I1504" i="1" s="1"/>
  <c r="I1505" i="1" s="1"/>
  <c r="I1506" i="1" s="1"/>
  <c r="I1507" i="1" s="1"/>
  <c r="I1508" i="1" s="1"/>
  <c r="I1509" i="1" s="1"/>
  <c r="I1510" i="1" s="1"/>
  <c r="I1511" i="1" s="1"/>
  <c r="I1512" i="1" s="1"/>
  <c r="I1513" i="1" s="1"/>
  <c r="I1514" i="1" s="1"/>
  <c r="I1515" i="1" s="1"/>
  <c r="I1516" i="1" s="1"/>
  <c r="I1517" i="1" s="1"/>
  <c r="I1518" i="1" s="1"/>
  <c r="I1519" i="1" s="1"/>
  <c r="I1520" i="1" s="1"/>
  <c r="I1521" i="1" s="1"/>
  <c r="I1522" i="1" s="1"/>
  <c r="I1523" i="1" s="1"/>
  <c r="I1524" i="1" s="1"/>
  <c r="I1525" i="1" s="1"/>
  <c r="I1526" i="1" s="1"/>
  <c r="I1527" i="1" s="1"/>
  <c r="I1528" i="1" s="1"/>
  <c r="I1529" i="1" s="1"/>
  <c r="I1530" i="1" s="1"/>
  <c r="I1531" i="1" s="1"/>
  <c r="I1532" i="1" s="1"/>
  <c r="I1533" i="1" s="1"/>
  <c r="I1534" i="1" s="1"/>
  <c r="I1535" i="1" s="1"/>
  <c r="I1536" i="1" s="1"/>
  <c r="I1537" i="1" s="1"/>
  <c r="I1538" i="1" s="1"/>
  <c r="I1539" i="1" s="1"/>
  <c r="I1540" i="1" s="1"/>
  <c r="I1541" i="1" s="1"/>
  <c r="I1542" i="1" s="1"/>
  <c r="I1543" i="1" s="1"/>
  <c r="I1544" i="1" s="1"/>
  <c r="I1545" i="1" s="1"/>
  <c r="I1546" i="1" s="1"/>
  <c r="I1547" i="1" s="1"/>
  <c r="I1548" i="1" s="1"/>
  <c r="I1549" i="1" s="1"/>
  <c r="I1550" i="1" s="1"/>
  <c r="I1551" i="1" s="1"/>
  <c r="I1552" i="1" s="1"/>
  <c r="I1553" i="1" s="1"/>
  <c r="I1554" i="1" s="1"/>
  <c r="I1555" i="1" s="1"/>
  <c r="I1556" i="1" s="1"/>
  <c r="I1557" i="1" s="1"/>
  <c r="I1558" i="1" s="1"/>
  <c r="I1559" i="1" s="1"/>
  <c r="I1560" i="1" s="1"/>
  <c r="I1561" i="1" s="1"/>
  <c r="I1562" i="1" s="1"/>
  <c r="I1563" i="1" s="1"/>
  <c r="I1564" i="1" s="1"/>
  <c r="I1565" i="1" s="1"/>
  <c r="I1566" i="1" s="1"/>
  <c r="I1567" i="1" s="1"/>
  <c r="I1568" i="1" s="1"/>
  <c r="I1569" i="1" s="1"/>
  <c r="I1570" i="1" s="1"/>
  <c r="I1571" i="1" s="1"/>
  <c r="I1572" i="1" s="1"/>
  <c r="I1573" i="1" s="1"/>
  <c r="I1574" i="1" s="1"/>
  <c r="I1575" i="1" s="1"/>
  <c r="I1576" i="1" s="1"/>
  <c r="I1577" i="1" s="1"/>
  <c r="I1578" i="1" s="1"/>
  <c r="I1579" i="1" s="1"/>
  <c r="I1581" i="1" s="1"/>
  <c r="I1582" i="1" s="1"/>
  <c r="I1583" i="1" s="1"/>
  <c r="I1584" i="1" s="1"/>
  <c r="I1585" i="1" s="1"/>
  <c r="I1586" i="1" s="1"/>
  <c r="I1587" i="1" s="1"/>
  <c r="I1588" i="1" s="1"/>
  <c r="I1589" i="1" s="1"/>
  <c r="I1590" i="1" s="1"/>
  <c r="I1591" i="1" s="1"/>
  <c r="I1592" i="1" s="1"/>
  <c r="I1593" i="1" s="1"/>
  <c r="I1594" i="1" s="1"/>
  <c r="I1595" i="1" s="1"/>
  <c r="I1596" i="1" s="1"/>
  <c r="I1597" i="1" s="1"/>
  <c r="I1598" i="1" s="1"/>
  <c r="I1599" i="1" s="1"/>
  <c r="I1600" i="1" s="1"/>
  <c r="I1601" i="1" s="1"/>
  <c r="I1602" i="1" s="1"/>
  <c r="I1603" i="1" s="1"/>
  <c r="I1604" i="1" s="1"/>
  <c r="I1605" i="1" s="1"/>
  <c r="I1606" i="1" s="1"/>
  <c r="I1607" i="1" s="1"/>
  <c r="I1608" i="1" s="1"/>
  <c r="I1609" i="1" s="1"/>
  <c r="I1610" i="1" s="1"/>
  <c r="I1611" i="1" s="1"/>
  <c r="I1612" i="1" s="1"/>
  <c r="I1613" i="1" s="1"/>
  <c r="I1614" i="1" s="1"/>
  <c r="I1615" i="1" s="1"/>
  <c r="I1616" i="1" s="1"/>
  <c r="I1617" i="1" s="1"/>
  <c r="I1618" i="1" s="1"/>
  <c r="I1619" i="1" s="1"/>
  <c r="I1620" i="1" s="1"/>
  <c r="I1621" i="1" s="1"/>
  <c r="I1622" i="1" s="1"/>
  <c r="I1623" i="1" s="1"/>
  <c r="I1624" i="1" s="1"/>
  <c r="I1625" i="1" s="1"/>
  <c r="I1626" i="1" s="1"/>
  <c r="I1627" i="1" s="1"/>
  <c r="I1628" i="1" s="1"/>
  <c r="I1629" i="1" s="1"/>
  <c r="I1630" i="1" s="1"/>
  <c r="I1631" i="1" s="1"/>
  <c r="I1632" i="1" s="1"/>
  <c r="I1633" i="1" s="1"/>
  <c r="I1634" i="1" s="1"/>
  <c r="I1635" i="1" s="1"/>
  <c r="I1636" i="1" s="1"/>
  <c r="I1637" i="1" s="1"/>
  <c r="I1638" i="1" s="1"/>
  <c r="I1639" i="1" s="1"/>
  <c r="I1640" i="1" s="1"/>
  <c r="I1641" i="1" s="1"/>
  <c r="I1642" i="1" s="1"/>
  <c r="I1643" i="1" s="1"/>
  <c r="I1644" i="1" s="1"/>
  <c r="I1645" i="1" s="1"/>
  <c r="I1646" i="1" s="1"/>
  <c r="I1647" i="1" s="1"/>
  <c r="I1648" i="1" s="1"/>
  <c r="I1649" i="1" s="1"/>
  <c r="I1650" i="1" s="1"/>
  <c r="I1651" i="1" s="1"/>
  <c r="I1652" i="1" s="1"/>
  <c r="I1653" i="1" s="1"/>
  <c r="I1654" i="1" s="1"/>
  <c r="I1655" i="1" s="1"/>
  <c r="I1656" i="1" s="1"/>
  <c r="I1657" i="1" s="1"/>
  <c r="I1658" i="1" s="1"/>
  <c r="I1659" i="1" s="1"/>
  <c r="I1660" i="1" s="1"/>
  <c r="I1661" i="1" s="1"/>
  <c r="I1662" i="1" s="1"/>
  <c r="I1663" i="1" s="1"/>
  <c r="I1664" i="1" s="1"/>
  <c r="I1665" i="1" s="1"/>
  <c r="I1666" i="1" s="1"/>
  <c r="I1667" i="1" s="1"/>
  <c r="I1668" i="1" s="1"/>
  <c r="I1669" i="1" s="1"/>
  <c r="I1670" i="1" s="1"/>
  <c r="I1671" i="1" s="1"/>
  <c r="I1672" i="1" s="1"/>
  <c r="I1673" i="1" s="1"/>
  <c r="I1674" i="1" s="1"/>
  <c r="I1675" i="1" s="1"/>
  <c r="I1676" i="1" s="1"/>
  <c r="I1677" i="1" s="1"/>
  <c r="I1678" i="1" s="1"/>
  <c r="I1679" i="1" s="1"/>
  <c r="I1680" i="1" s="1"/>
  <c r="I1681" i="1" s="1"/>
  <c r="I1682" i="1" s="1"/>
  <c r="I1683" i="1" s="1"/>
  <c r="I1684" i="1" s="1"/>
  <c r="I1685" i="1" s="1"/>
  <c r="I1686" i="1" s="1"/>
  <c r="I1687" i="1" s="1"/>
  <c r="I1688" i="1" s="1"/>
  <c r="I1689" i="1" s="1"/>
  <c r="I1690" i="1" s="1"/>
  <c r="I1691" i="1" s="1"/>
  <c r="I1692" i="1" s="1"/>
  <c r="I1693" i="1" s="1"/>
  <c r="I1694" i="1" s="1"/>
  <c r="I1695" i="1" s="1"/>
  <c r="I1696" i="1" s="1"/>
  <c r="I1697" i="1" s="1"/>
  <c r="I1698" i="1" s="1"/>
  <c r="I1699" i="1" s="1"/>
  <c r="I1700" i="1" s="1"/>
  <c r="I1701" i="1" s="1"/>
  <c r="I1702" i="1" s="1"/>
  <c r="I1703" i="1" s="1"/>
  <c r="I1704" i="1" s="1"/>
  <c r="I1705" i="1" s="1"/>
  <c r="I1706" i="1" s="1"/>
  <c r="I1707" i="1" s="1"/>
  <c r="I1708" i="1" s="1"/>
  <c r="I1709" i="1" s="1"/>
  <c r="I1710" i="1" s="1"/>
  <c r="I1711" i="1" s="1"/>
  <c r="I1712" i="1" s="1"/>
  <c r="I1713" i="1" s="1"/>
  <c r="I1714" i="1" s="1"/>
  <c r="I1715" i="1" s="1"/>
  <c r="I1716" i="1" s="1"/>
  <c r="I1717" i="1" s="1"/>
  <c r="I1718" i="1" s="1"/>
  <c r="I1719" i="1" s="1"/>
  <c r="I1720" i="1" s="1"/>
  <c r="I1721" i="1" s="1"/>
  <c r="I1722" i="1" s="1"/>
  <c r="I1723" i="1" s="1"/>
  <c r="I1724" i="1" s="1"/>
  <c r="I1725" i="1" s="1"/>
  <c r="I1726" i="1" s="1"/>
  <c r="I1727" i="1" s="1"/>
  <c r="I1728" i="1" s="1"/>
  <c r="I1729" i="1" s="1"/>
  <c r="I1730" i="1" s="1"/>
  <c r="I1731" i="1" s="1"/>
  <c r="I1732" i="1" s="1"/>
  <c r="I1733" i="1" s="1"/>
  <c r="I1734" i="1" s="1"/>
  <c r="I1735" i="1" s="1"/>
  <c r="I1736" i="1" s="1"/>
  <c r="I1737" i="1" s="1"/>
  <c r="I1738" i="1" s="1"/>
  <c r="I1739" i="1" s="1"/>
  <c r="I1740" i="1" s="1"/>
  <c r="I1741" i="1" s="1"/>
  <c r="I1742" i="1" s="1"/>
  <c r="I1743" i="1" s="1"/>
  <c r="I1744" i="1" s="1"/>
  <c r="I1745" i="1" s="1"/>
  <c r="I1746" i="1" s="1"/>
  <c r="I1747" i="1" s="1"/>
  <c r="I1748" i="1" s="1"/>
  <c r="I1749" i="1" s="1"/>
  <c r="I1750" i="1" s="1"/>
  <c r="I1751" i="1" s="1"/>
  <c r="I1752" i="1" s="1"/>
  <c r="I1753" i="1" s="1"/>
  <c r="I1754" i="1" s="1"/>
  <c r="I1755" i="1" s="1"/>
  <c r="I1756" i="1" s="1"/>
  <c r="I1757" i="1" s="1"/>
  <c r="I1758" i="1" s="1"/>
  <c r="I1759" i="1" s="1"/>
  <c r="I1760" i="1" s="1"/>
  <c r="I1761" i="1" s="1"/>
  <c r="I1762" i="1" s="1"/>
  <c r="I1763" i="1" s="1"/>
  <c r="I1764" i="1" s="1"/>
  <c r="I1765" i="1" s="1"/>
  <c r="I1766" i="1" s="1"/>
  <c r="I1767" i="1" s="1"/>
  <c r="I1768" i="1" s="1"/>
  <c r="I1769" i="1" s="1"/>
  <c r="I1770" i="1" s="1"/>
  <c r="I1771" i="1" s="1"/>
  <c r="I1772" i="1" s="1"/>
  <c r="I1773" i="1" s="1"/>
  <c r="I1774" i="1" s="1"/>
  <c r="I1775" i="1" s="1"/>
  <c r="I1776" i="1" s="1"/>
  <c r="I1777" i="1" s="1"/>
  <c r="I1778" i="1" s="1"/>
  <c r="I1779" i="1" s="1"/>
  <c r="I1780" i="1" s="1"/>
  <c r="I1781" i="1" s="1"/>
  <c r="I1782" i="1" s="1"/>
  <c r="I1783" i="1" s="1"/>
  <c r="I1784" i="1" s="1"/>
  <c r="I1785" i="1" s="1"/>
  <c r="I1786" i="1" s="1"/>
  <c r="I1787" i="1" s="1"/>
  <c r="I1788" i="1" s="1"/>
  <c r="I1789" i="1" s="1"/>
  <c r="I1790" i="1" s="1"/>
  <c r="I1791" i="1" s="1"/>
  <c r="I1792" i="1" s="1"/>
  <c r="I1793" i="1" s="1"/>
  <c r="I1794" i="1" s="1"/>
  <c r="I1795" i="1" s="1"/>
  <c r="I1796" i="1" s="1"/>
  <c r="I1797" i="1" s="1"/>
  <c r="I1798" i="1" s="1"/>
  <c r="I1799" i="1" s="1"/>
  <c r="I1800" i="1" s="1"/>
  <c r="I1801" i="1" s="1"/>
  <c r="I1802" i="1" s="1"/>
  <c r="I1803" i="1" s="1"/>
  <c r="I1804" i="1" s="1"/>
  <c r="I1805" i="1" s="1"/>
  <c r="I1806" i="1" s="1"/>
  <c r="I1807" i="1" s="1"/>
  <c r="I1808" i="1" s="1"/>
  <c r="I1809" i="1" s="1"/>
  <c r="I1810" i="1" s="1"/>
  <c r="I1811" i="1" s="1"/>
  <c r="I1812" i="1" s="1"/>
  <c r="I1813" i="1" s="1"/>
  <c r="I1814" i="1" s="1"/>
  <c r="I1815" i="1" s="1"/>
  <c r="I1816" i="1" s="1"/>
  <c r="I1817" i="1" s="1"/>
  <c r="I1818" i="1" s="1"/>
  <c r="I1819" i="1" s="1"/>
  <c r="I1820" i="1" s="1"/>
  <c r="I1821" i="1" s="1"/>
  <c r="I1822" i="1" s="1"/>
  <c r="I1823" i="1" s="1"/>
  <c r="I1824" i="1" s="1"/>
  <c r="I1825" i="1" s="1"/>
  <c r="I1826" i="1" s="1"/>
  <c r="I1827" i="1" s="1"/>
  <c r="I1828" i="1" s="1"/>
  <c r="I1829" i="1" s="1"/>
  <c r="I1830" i="1" s="1"/>
  <c r="I1831" i="1" s="1"/>
  <c r="I1832" i="1" s="1"/>
  <c r="I1833" i="1" s="1"/>
  <c r="I1834" i="1" s="1"/>
  <c r="I1835" i="1" s="1"/>
  <c r="I1836" i="1" s="1"/>
  <c r="I1837" i="1" s="1"/>
  <c r="I1838" i="1" s="1"/>
  <c r="I1839" i="1" s="1"/>
  <c r="I1840" i="1" s="1"/>
  <c r="I1841" i="1" s="1"/>
  <c r="I1842" i="1" s="1"/>
  <c r="I1843" i="1" s="1"/>
  <c r="I1844" i="1" s="1"/>
  <c r="I1845" i="1" s="1"/>
  <c r="I1846" i="1" s="1"/>
  <c r="I1847" i="1" s="1"/>
  <c r="I1848" i="1" s="1"/>
  <c r="I1849" i="1" s="1"/>
  <c r="I1850" i="1" s="1"/>
  <c r="I1851" i="1" s="1"/>
  <c r="I1852" i="1" s="1"/>
  <c r="I1853" i="1" s="1"/>
  <c r="I1854" i="1" s="1"/>
  <c r="I1855" i="1" s="1"/>
  <c r="I1856" i="1" s="1"/>
  <c r="I1857" i="1" s="1"/>
  <c r="I1858" i="1" s="1"/>
  <c r="I1859" i="1" s="1"/>
  <c r="I1860" i="1" s="1"/>
  <c r="I1861" i="1" s="1"/>
  <c r="I1862" i="1" s="1"/>
  <c r="I1863" i="1" s="1"/>
  <c r="I1864" i="1" s="1"/>
  <c r="I1865" i="1" s="1"/>
  <c r="I1866" i="1" s="1"/>
  <c r="I1867" i="1" s="1"/>
  <c r="I1868" i="1" s="1"/>
  <c r="I1869" i="1" s="1"/>
  <c r="I1870" i="1" s="1"/>
  <c r="I1871" i="1" s="1"/>
  <c r="I1872" i="1" s="1"/>
  <c r="I1873" i="1" s="1"/>
  <c r="I1874" i="1" s="1"/>
  <c r="I1875" i="1" s="1"/>
  <c r="I1876" i="1" s="1"/>
  <c r="I1877" i="1" s="1"/>
  <c r="I1878" i="1" s="1"/>
  <c r="I1879" i="1" s="1"/>
  <c r="I1880" i="1" s="1"/>
  <c r="I1881" i="1" s="1"/>
  <c r="I1882" i="1" s="1"/>
  <c r="I1883" i="1" s="1"/>
  <c r="I1884" i="1" s="1"/>
  <c r="I1885" i="1" s="1"/>
  <c r="I1886" i="1" s="1"/>
  <c r="I1887" i="1" s="1"/>
  <c r="I1888" i="1" s="1"/>
  <c r="I1889" i="1" s="1"/>
  <c r="I1890" i="1" s="1"/>
  <c r="I1891" i="1" s="1"/>
  <c r="I1892" i="1" s="1"/>
  <c r="I1893" i="1" s="1"/>
  <c r="I1894" i="1" s="1"/>
  <c r="I1895" i="1" s="1"/>
  <c r="I1896" i="1" s="1"/>
  <c r="I1897" i="1" s="1"/>
  <c r="I1898" i="1" s="1"/>
  <c r="I1899" i="1" s="1"/>
  <c r="I1900" i="1" s="1"/>
  <c r="I1901" i="1" s="1"/>
  <c r="I1902" i="1" s="1"/>
  <c r="I1903" i="1" s="1"/>
  <c r="I1904" i="1" s="1"/>
  <c r="I1905" i="1" s="1"/>
  <c r="I1906" i="1" s="1"/>
  <c r="I1907" i="1" s="1"/>
  <c r="I1908" i="1" s="1"/>
  <c r="I1909" i="1" s="1"/>
  <c r="I1910" i="1" s="1"/>
  <c r="I1911" i="1" s="1"/>
  <c r="I1912" i="1" s="1"/>
  <c r="I1913" i="1" s="1"/>
  <c r="I1914" i="1" s="1"/>
  <c r="I1915" i="1" s="1"/>
  <c r="I1916" i="1" s="1"/>
  <c r="I1917" i="1" s="1"/>
  <c r="I1918" i="1" s="1"/>
  <c r="I1919" i="1" s="1"/>
  <c r="I1920" i="1" s="1"/>
  <c r="I1921" i="1" s="1"/>
  <c r="I1922" i="1" s="1"/>
  <c r="I1923" i="1" s="1"/>
  <c r="I1924" i="1" s="1"/>
  <c r="I1925" i="1" s="1"/>
  <c r="I1926" i="1" s="1"/>
  <c r="I1927" i="1" s="1"/>
  <c r="I1928" i="1" s="1"/>
  <c r="I1929" i="1" s="1"/>
  <c r="I1930" i="1" s="1"/>
  <c r="I1931" i="1" s="1"/>
  <c r="I1932" i="1" s="1"/>
  <c r="I1933" i="1" s="1"/>
  <c r="I1934" i="1" s="1"/>
  <c r="I1935" i="1" s="1"/>
  <c r="I1936" i="1" s="1"/>
  <c r="I1937" i="1" s="1"/>
  <c r="I1938" i="1" s="1"/>
  <c r="I1939" i="1" s="1"/>
  <c r="I1940" i="1" s="1"/>
  <c r="I1941" i="1" s="1"/>
  <c r="I1942" i="1" s="1"/>
  <c r="I1943" i="1" s="1"/>
  <c r="I1944" i="1" s="1"/>
  <c r="I1945" i="1" s="1"/>
  <c r="I1946" i="1" s="1"/>
  <c r="I1947" i="1" s="1"/>
  <c r="I1948" i="1" s="1"/>
  <c r="I1949" i="1" s="1"/>
  <c r="I1950" i="1" s="1"/>
  <c r="I1951" i="1" s="1"/>
  <c r="I1952" i="1" s="1"/>
  <c r="I1953" i="1" s="1"/>
  <c r="I1954" i="1" s="1"/>
  <c r="I1955" i="1" s="1"/>
  <c r="I1956" i="1" s="1"/>
  <c r="I1957" i="1" s="1"/>
  <c r="I1958" i="1" s="1"/>
  <c r="I1959" i="1" s="1"/>
  <c r="I1960" i="1" s="1"/>
  <c r="I1961" i="1" s="1"/>
  <c r="I1962" i="1" s="1"/>
  <c r="I1963" i="1" s="1"/>
  <c r="I1964" i="1" s="1"/>
  <c r="I1965" i="1" s="1"/>
  <c r="I1966" i="1" s="1"/>
  <c r="I1967" i="1" s="1"/>
  <c r="I1968" i="1" s="1"/>
  <c r="I1969" i="1" s="1"/>
  <c r="I1970" i="1" s="1"/>
  <c r="I1971" i="1" s="1"/>
  <c r="I1972" i="1" s="1"/>
  <c r="I1973" i="1" s="1"/>
  <c r="I1974" i="1" s="1"/>
  <c r="I1975" i="1" s="1"/>
  <c r="I1976" i="1" s="1"/>
  <c r="I1977" i="1" s="1"/>
  <c r="I1978" i="1" s="1"/>
  <c r="I1979" i="1" s="1"/>
  <c r="I1980" i="1" s="1"/>
  <c r="I1981" i="1" s="1"/>
  <c r="I1982" i="1" s="1"/>
  <c r="I1983" i="1" s="1"/>
  <c r="I1984" i="1" s="1"/>
  <c r="I1985" i="1" s="1"/>
  <c r="I1986" i="1" s="1"/>
  <c r="I1987" i="1" s="1"/>
  <c r="I1988" i="1" s="1"/>
  <c r="I1989" i="1" s="1"/>
  <c r="I1990" i="1" s="1"/>
  <c r="I1991" i="1" s="1"/>
  <c r="I1992" i="1" s="1"/>
  <c r="I1993" i="1" s="1"/>
  <c r="I1994" i="1" s="1"/>
  <c r="I1995" i="1" s="1"/>
  <c r="I1996" i="1" s="1"/>
  <c r="I1997" i="1" s="1"/>
  <c r="I1998" i="1" s="1"/>
  <c r="I1999" i="1" s="1"/>
  <c r="I2000" i="1" s="1"/>
  <c r="I2001" i="1" s="1"/>
  <c r="I2002" i="1" s="1"/>
  <c r="I2003" i="1" s="1"/>
  <c r="I2004" i="1" s="1"/>
  <c r="I2005" i="1" s="1"/>
  <c r="I2006" i="1" s="1"/>
  <c r="I2007" i="1" s="1"/>
  <c r="I2008" i="1" s="1"/>
  <c r="I2009" i="1" s="1"/>
  <c r="I2010" i="1" s="1"/>
  <c r="I2011" i="1" s="1"/>
  <c r="I2012" i="1" s="1"/>
  <c r="I2013" i="1" s="1"/>
  <c r="I2014" i="1" s="1"/>
  <c r="I2015" i="1" s="1"/>
  <c r="I2016" i="1" s="1"/>
  <c r="I2017" i="1" s="1"/>
  <c r="I2018" i="1" s="1"/>
  <c r="I2019" i="1" s="1"/>
  <c r="I2020" i="1" s="1"/>
  <c r="I2021" i="1" s="1"/>
  <c r="I2022" i="1" s="1"/>
  <c r="I2023" i="1" s="1"/>
  <c r="I2024" i="1" s="1"/>
  <c r="I2025" i="1" s="1"/>
  <c r="I2026" i="1" s="1"/>
  <c r="I2027" i="1" s="1"/>
  <c r="I2028" i="1" s="1"/>
  <c r="I2029" i="1" s="1"/>
  <c r="I2030" i="1" s="1"/>
  <c r="I2031" i="1" s="1"/>
  <c r="I2032" i="1" s="1"/>
  <c r="I2033" i="1" s="1"/>
  <c r="I2034" i="1" s="1"/>
  <c r="I2035" i="1" s="1"/>
  <c r="I2036" i="1" s="1"/>
  <c r="I2037" i="1" s="1"/>
  <c r="I2038" i="1" s="1"/>
  <c r="I2039" i="1" s="1"/>
  <c r="I2040" i="1" s="1"/>
  <c r="I2041" i="1" s="1"/>
  <c r="I2042" i="1" s="1"/>
  <c r="I2043" i="1" s="1"/>
  <c r="I2044" i="1" s="1"/>
  <c r="I2045" i="1" s="1"/>
  <c r="I2046" i="1" s="1"/>
  <c r="I2047" i="1" s="1"/>
  <c r="I2048" i="1" s="1"/>
  <c r="I2049" i="1" s="1"/>
  <c r="I2050" i="1" s="1"/>
  <c r="I2051" i="1" s="1"/>
  <c r="I2052" i="1" s="1"/>
  <c r="I2053" i="1" s="1"/>
  <c r="I2054" i="1" s="1"/>
  <c r="I2055" i="1" s="1"/>
  <c r="I2056" i="1" s="1"/>
  <c r="I2057" i="1" s="1"/>
  <c r="I2058" i="1" s="1"/>
  <c r="I2059" i="1" s="1"/>
  <c r="I2060" i="1" s="1"/>
  <c r="I2061" i="1" s="1"/>
  <c r="I2062" i="1" s="1"/>
  <c r="I2063" i="1" s="1"/>
  <c r="I2064" i="1" s="1"/>
  <c r="I2065" i="1" s="1"/>
  <c r="I2066" i="1" s="1"/>
  <c r="I2067" i="1" s="1"/>
  <c r="I2068" i="1" s="1"/>
  <c r="I2069" i="1" s="1"/>
  <c r="I2070" i="1" s="1"/>
  <c r="I2071" i="1" s="1"/>
  <c r="I2072" i="1" s="1"/>
  <c r="I2073" i="1" s="1"/>
  <c r="I2074" i="1" s="1"/>
  <c r="I2075" i="1" s="1"/>
  <c r="I2076" i="1" s="1"/>
  <c r="I2077" i="1" s="1"/>
  <c r="I2078" i="1" s="1"/>
  <c r="I2079" i="1" s="1"/>
  <c r="I2080" i="1" s="1"/>
  <c r="I2081" i="1" s="1"/>
  <c r="I2082" i="1" s="1"/>
  <c r="I2083" i="1" s="1"/>
  <c r="I2084" i="1" s="1"/>
  <c r="I2085" i="1" s="1"/>
  <c r="I2086" i="1" s="1"/>
  <c r="I2087" i="1" s="1"/>
  <c r="I2088" i="1" s="1"/>
  <c r="I2089" i="1" s="1"/>
  <c r="I2090" i="1" s="1"/>
  <c r="I2091" i="1" s="1"/>
  <c r="I2092" i="1" s="1"/>
  <c r="I2093" i="1" s="1"/>
  <c r="I2094" i="1" s="1"/>
  <c r="I2095" i="1" s="1"/>
  <c r="I2096" i="1" s="1"/>
  <c r="I2097" i="1" s="1"/>
  <c r="I2098" i="1" s="1"/>
  <c r="I2099" i="1" s="1"/>
  <c r="I2100" i="1" s="1"/>
  <c r="I2101" i="1" s="1"/>
  <c r="I2102" i="1" s="1"/>
  <c r="I2103" i="1" s="1"/>
  <c r="I2104" i="1" s="1"/>
  <c r="I2105" i="1" s="1"/>
  <c r="I2106" i="1" s="1"/>
  <c r="I2107" i="1" s="1"/>
  <c r="I2108" i="1" s="1"/>
  <c r="I2109" i="1" s="1"/>
  <c r="I2110" i="1" s="1"/>
  <c r="I2111" i="1" s="1"/>
  <c r="I2112" i="1" s="1"/>
  <c r="I2113" i="1" s="1"/>
  <c r="I2114" i="1" s="1"/>
  <c r="I2115" i="1" s="1"/>
  <c r="I2116" i="1" s="1"/>
  <c r="I2117" i="1" s="1"/>
  <c r="I2118" i="1" s="1"/>
  <c r="I2119" i="1" s="1"/>
  <c r="I2120" i="1" s="1"/>
  <c r="I2121" i="1" s="1"/>
  <c r="I2122" i="1" s="1"/>
  <c r="I2123" i="1" s="1"/>
  <c r="I2124" i="1" s="1"/>
  <c r="I2125" i="1" s="1"/>
  <c r="I2126" i="1" s="1"/>
  <c r="I2127" i="1" s="1"/>
  <c r="I2128" i="1" s="1"/>
  <c r="I2129" i="1" s="1"/>
  <c r="I2130" i="1" s="1"/>
  <c r="I2131" i="1" s="1"/>
  <c r="I2132" i="1" s="1"/>
  <c r="I2133" i="1" s="1"/>
  <c r="I2134" i="1" s="1"/>
  <c r="I2135" i="1" s="1"/>
  <c r="I2136" i="1" s="1"/>
  <c r="I2137" i="1" s="1"/>
  <c r="I2138" i="1" s="1"/>
  <c r="I2139" i="1" s="1"/>
  <c r="I2140" i="1" s="1"/>
  <c r="I2141" i="1" s="1"/>
  <c r="I2142" i="1" s="1"/>
  <c r="I2143" i="1" s="1"/>
  <c r="I2144" i="1" s="1"/>
  <c r="I2145" i="1" s="1"/>
  <c r="I2146" i="1" s="1"/>
  <c r="I2147" i="1" s="1"/>
  <c r="I2148" i="1" s="1"/>
  <c r="I2149" i="1" s="1"/>
  <c r="I2150" i="1" s="1"/>
  <c r="I2151" i="1" s="1"/>
  <c r="I2152" i="1" s="1"/>
  <c r="I2153" i="1" s="1"/>
  <c r="I2154" i="1" s="1"/>
  <c r="I2155" i="1" s="1"/>
  <c r="I2156" i="1" s="1"/>
  <c r="I2157" i="1" s="1"/>
  <c r="I2158" i="1" s="1"/>
  <c r="I2159" i="1" s="1"/>
  <c r="I2160" i="1" s="1"/>
  <c r="I2161" i="1" s="1"/>
  <c r="I2162" i="1" s="1"/>
  <c r="I2163" i="1" s="1"/>
  <c r="I2164" i="1" s="1"/>
  <c r="I2165" i="1" s="1"/>
  <c r="I2166" i="1" s="1"/>
  <c r="I2167" i="1" s="1"/>
  <c r="I2168" i="1" s="1"/>
  <c r="I2169" i="1" s="1"/>
  <c r="I2170" i="1" s="1"/>
  <c r="I2171" i="1" s="1"/>
  <c r="I2172" i="1" s="1"/>
  <c r="I2173" i="1" s="1"/>
  <c r="I2174" i="1" s="1"/>
  <c r="I2175" i="1" s="1"/>
  <c r="I2176" i="1" s="1"/>
  <c r="I2177" i="1" s="1"/>
  <c r="I2178" i="1" s="1"/>
  <c r="I2179" i="1" s="1"/>
  <c r="I2180" i="1" s="1"/>
  <c r="I2181" i="1" s="1"/>
  <c r="I2182" i="1" s="1"/>
  <c r="I2183" i="1" s="1"/>
  <c r="I2184" i="1" s="1"/>
  <c r="I2185" i="1" s="1"/>
  <c r="I2186" i="1" s="1"/>
  <c r="I2187" i="1" s="1"/>
  <c r="I2188" i="1" s="1"/>
  <c r="I2189" i="1" s="1"/>
  <c r="I2190" i="1" s="1"/>
  <c r="I2191" i="1" s="1"/>
  <c r="I2192" i="1" s="1"/>
  <c r="I2193" i="1" s="1"/>
  <c r="I2194" i="1" s="1"/>
  <c r="I2195" i="1" s="1"/>
  <c r="I2196" i="1" s="1"/>
  <c r="I2197" i="1" s="1"/>
  <c r="I2198" i="1" s="1"/>
  <c r="I2199" i="1" s="1"/>
  <c r="I2200" i="1" s="1"/>
  <c r="I2201" i="1" s="1"/>
  <c r="I2202" i="1" s="1"/>
  <c r="I2203" i="1" s="1"/>
  <c r="I2204" i="1" s="1"/>
  <c r="I2205" i="1" s="1"/>
  <c r="I2206" i="1" s="1"/>
  <c r="I2207" i="1" s="1"/>
  <c r="I2208" i="1" s="1"/>
  <c r="I2209" i="1" s="1"/>
  <c r="I2210" i="1" s="1"/>
  <c r="I2211" i="1" s="1"/>
  <c r="I2212" i="1" s="1"/>
  <c r="I2213" i="1" s="1"/>
  <c r="I2214" i="1" s="1"/>
  <c r="I2215" i="1" s="1"/>
  <c r="I2216" i="1" s="1"/>
  <c r="I2217" i="1" s="1"/>
  <c r="I2218" i="1" s="1"/>
  <c r="I2219" i="1" s="1"/>
  <c r="I2220" i="1" s="1"/>
  <c r="I2221" i="1" s="1"/>
  <c r="I2222" i="1" s="1"/>
  <c r="I2223" i="1" s="1"/>
  <c r="I2224" i="1" s="1"/>
  <c r="I2225" i="1" s="1"/>
  <c r="I2226" i="1" s="1"/>
  <c r="I2227" i="1" s="1"/>
  <c r="I2228" i="1" s="1"/>
  <c r="I2229" i="1" s="1"/>
  <c r="I2230" i="1" s="1"/>
  <c r="I2231" i="1" s="1"/>
  <c r="I2232" i="1" s="1"/>
  <c r="I2233" i="1" s="1"/>
  <c r="I2234" i="1" s="1"/>
  <c r="I2235" i="1" s="1"/>
  <c r="I2236" i="1" s="1"/>
  <c r="I2237" i="1" s="1"/>
  <c r="I2238" i="1" s="1"/>
  <c r="I2239" i="1" s="1"/>
  <c r="I2240" i="1" s="1"/>
  <c r="I2241" i="1" s="1"/>
  <c r="I2242" i="1" s="1"/>
  <c r="I2243" i="1" s="1"/>
  <c r="I2244" i="1" s="1"/>
  <c r="I2245" i="1" s="1"/>
  <c r="I2246" i="1" s="1"/>
  <c r="I2247" i="1" s="1"/>
  <c r="I2248" i="1" s="1"/>
  <c r="I2249" i="1" s="1"/>
  <c r="I2250" i="1" s="1"/>
  <c r="I2251" i="1" s="1"/>
  <c r="I2252" i="1" s="1"/>
  <c r="I2253" i="1" s="1"/>
  <c r="I2254" i="1" s="1"/>
  <c r="I2255" i="1" s="1"/>
  <c r="I2256" i="1" s="1"/>
  <c r="I2257" i="1" s="1"/>
  <c r="I2258" i="1" s="1"/>
  <c r="I2259" i="1" s="1"/>
  <c r="I2260" i="1" s="1"/>
  <c r="I2261" i="1" s="1"/>
  <c r="I2262" i="1" s="1"/>
  <c r="I2263" i="1" s="1"/>
  <c r="I2264" i="1" s="1"/>
  <c r="I2265" i="1" s="1"/>
  <c r="I2266" i="1" s="1"/>
  <c r="I2267" i="1" s="1"/>
  <c r="I2268" i="1" s="1"/>
  <c r="I2269" i="1" s="1"/>
  <c r="I2270" i="1" s="1"/>
  <c r="I2271" i="1" s="1"/>
  <c r="I2272" i="1" s="1"/>
  <c r="I2273" i="1" s="1"/>
  <c r="I2274" i="1" s="1"/>
  <c r="I2275" i="1" s="1"/>
  <c r="I2276" i="1" s="1"/>
  <c r="I2277" i="1" s="1"/>
  <c r="I2278" i="1" s="1"/>
  <c r="I2279" i="1" s="1"/>
  <c r="I2280" i="1" s="1"/>
  <c r="I2281" i="1" s="1"/>
  <c r="I2282" i="1" s="1"/>
  <c r="I2283" i="1" s="1"/>
  <c r="I2284" i="1" s="1"/>
  <c r="I2285" i="1" s="1"/>
  <c r="I2286" i="1" l="1"/>
  <c r="J1457" i="1"/>
  <c r="E1457" i="1"/>
  <c r="O1457" i="1"/>
  <c r="Q1457" i="1" s="1"/>
  <c r="R1457" i="1" s="1"/>
  <c r="F1457" i="1"/>
  <c r="S1457" i="1"/>
  <c r="T1457" i="1"/>
  <c r="H1451" i="1"/>
  <c r="G1452" i="1"/>
  <c r="K1450" i="1"/>
  <c r="L1450" i="1" s="1"/>
  <c r="M1450" i="1" s="1"/>
  <c r="N1450" i="1" s="1"/>
  <c r="A1458" i="1"/>
  <c r="D1458" i="1" s="1"/>
  <c r="U1456" i="1"/>
  <c r="I2287" i="1" l="1"/>
  <c r="E1458" i="1"/>
  <c r="O1458" i="1"/>
  <c r="Q1458" i="1" s="1"/>
  <c r="R1458" i="1" s="1"/>
  <c r="J1458" i="1"/>
  <c r="F1458" i="1"/>
  <c r="T1458" i="1"/>
  <c r="S1458" i="1"/>
  <c r="H1452" i="1"/>
  <c r="G1453" i="1"/>
  <c r="K1451" i="1"/>
  <c r="L1451" i="1" s="1"/>
  <c r="M1451" i="1" s="1"/>
  <c r="N1451" i="1" s="1"/>
  <c r="U1457" i="1"/>
  <c r="A1459" i="1"/>
  <c r="D1459" i="1" s="1"/>
  <c r="I2288" i="1" l="1"/>
  <c r="J1459" i="1"/>
  <c r="A1460" i="1"/>
  <c r="D1460" i="1" s="1"/>
  <c r="E1459" i="1"/>
  <c r="O1459" i="1"/>
  <c r="Q1459" i="1" s="1"/>
  <c r="F1459" i="1"/>
  <c r="S1459" i="1"/>
  <c r="T1459" i="1"/>
  <c r="H1453" i="1"/>
  <c r="G1454" i="1"/>
  <c r="K1452" i="1"/>
  <c r="L1452" i="1" s="1"/>
  <c r="M1452" i="1" s="1"/>
  <c r="N1452" i="1" s="1"/>
  <c r="U1458" i="1"/>
  <c r="I2289" i="1" l="1"/>
  <c r="G1460" i="1"/>
  <c r="S1460" i="1"/>
  <c r="J1460" i="1"/>
  <c r="K1460" i="1" s="1"/>
  <c r="T1460" i="1"/>
  <c r="A1461" i="1"/>
  <c r="D1461" i="1" s="1"/>
  <c r="E1460" i="1"/>
  <c r="O1460" i="1"/>
  <c r="Q1460" i="1" s="1"/>
  <c r="R1460" i="1" s="1"/>
  <c r="F1460" i="1"/>
  <c r="H1454" i="1"/>
  <c r="G1455" i="1"/>
  <c r="K1453" i="1"/>
  <c r="L1453" i="1" s="1"/>
  <c r="M1453" i="1" s="1"/>
  <c r="N1453" i="1" s="1"/>
  <c r="H1460" i="1" l="1"/>
  <c r="I2290" i="1"/>
  <c r="T1461" i="1"/>
  <c r="S1461" i="1"/>
  <c r="U1460" i="1"/>
  <c r="J1461" i="1"/>
  <c r="K1461" i="1" s="1"/>
  <c r="L1461" i="1" s="1"/>
  <c r="M1461" i="1" s="1"/>
  <c r="G1461" i="1"/>
  <c r="A1462" i="1"/>
  <c r="D1462" i="1" s="1"/>
  <c r="E1461" i="1"/>
  <c r="F1462" i="1" s="1"/>
  <c r="O1461" i="1"/>
  <c r="Q1461" i="1" s="1"/>
  <c r="R1461" i="1" s="1"/>
  <c r="F1461" i="1"/>
  <c r="H1455" i="1"/>
  <c r="G1456" i="1"/>
  <c r="K1454" i="1"/>
  <c r="L1454" i="1" s="1"/>
  <c r="M1454" i="1" s="1"/>
  <c r="N1454" i="1" s="1"/>
  <c r="I2291" i="1" l="1"/>
  <c r="H1461" i="1"/>
  <c r="N1461" i="1" s="1"/>
  <c r="U1461" i="1"/>
  <c r="J1462" i="1"/>
  <c r="K1462" i="1" s="1"/>
  <c r="L1462" i="1" s="1"/>
  <c r="M1462" i="1" s="1"/>
  <c r="G1462" i="1"/>
  <c r="H1462" i="1" s="1"/>
  <c r="A1463" i="1"/>
  <c r="D1463" i="1" s="1"/>
  <c r="E1462" i="1"/>
  <c r="O1462" i="1"/>
  <c r="Q1462" i="1" s="1"/>
  <c r="R1462" i="1" s="1"/>
  <c r="S1462" i="1"/>
  <c r="T1462" i="1"/>
  <c r="H1456" i="1"/>
  <c r="G1457" i="1"/>
  <c r="K1455" i="1"/>
  <c r="L1455" i="1" s="1"/>
  <c r="M1455" i="1" s="1"/>
  <c r="N1455" i="1" s="1"/>
  <c r="I2292" i="1" l="1"/>
  <c r="T1463" i="1"/>
  <c r="N1462" i="1"/>
  <c r="S1463" i="1"/>
  <c r="A1464" i="1"/>
  <c r="D1464" i="1" s="1"/>
  <c r="E1463" i="1"/>
  <c r="O1463" i="1"/>
  <c r="Q1463" i="1" s="1"/>
  <c r="R1463" i="1" s="1"/>
  <c r="G1463" i="1"/>
  <c r="U1462" i="1"/>
  <c r="J1463" i="1"/>
  <c r="K1463" i="1" s="1"/>
  <c r="L1463" i="1" s="1"/>
  <c r="M1463" i="1" s="1"/>
  <c r="F1463" i="1"/>
  <c r="H1457" i="1"/>
  <c r="G1458" i="1"/>
  <c r="K1456" i="1"/>
  <c r="L1456" i="1" s="1"/>
  <c r="M1456" i="1" s="1"/>
  <c r="N1456" i="1" s="1"/>
  <c r="I2293" i="1" l="1"/>
  <c r="H1463" i="1"/>
  <c r="N1463" i="1" s="1"/>
  <c r="S1464" i="1"/>
  <c r="U1463" i="1"/>
  <c r="J1464" i="1"/>
  <c r="K1464" i="1" s="1"/>
  <c r="L1464" i="1" s="1"/>
  <c r="M1464" i="1" s="1"/>
  <c r="F1464" i="1"/>
  <c r="A1465" i="1"/>
  <c r="D1465" i="1" s="1"/>
  <c r="E1464" i="1"/>
  <c r="F1465" i="1" s="1"/>
  <c r="O1464" i="1"/>
  <c r="Q1464" i="1" s="1"/>
  <c r="R1464" i="1" s="1"/>
  <c r="G1464" i="1"/>
  <c r="T1464" i="1"/>
  <c r="H1458" i="1"/>
  <c r="G1459" i="1"/>
  <c r="K1457" i="1"/>
  <c r="L1457" i="1" s="1"/>
  <c r="M1457" i="1" s="1"/>
  <c r="N1457" i="1" s="1"/>
  <c r="I2294" i="1" l="1"/>
  <c r="T1465" i="1"/>
  <c r="G1465" i="1"/>
  <c r="H1465" i="1" s="1"/>
  <c r="H1464" i="1"/>
  <c r="N1464" i="1" s="1"/>
  <c r="U1464" i="1"/>
  <c r="J1465" i="1"/>
  <c r="K1465" i="1" s="1"/>
  <c r="L1465" i="1" s="1"/>
  <c r="M1465" i="1" s="1"/>
  <c r="A1466" i="1"/>
  <c r="D1466" i="1" s="1"/>
  <c r="E1465" i="1"/>
  <c r="O1465" i="1"/>
  <c r="Q1465" i="1" s="1"/>
  <c r="R1465" i="1" s="1"/>
  <c r="S1465" i="1"/>
  <c r="H1459" i="1"/>
  <c r="K1458" i="1"/>
  <c r="L1458" i="1" s="1"/>
  <c r="M1458" i="1" s="1"/>
  <c r="N1458" i="1" s="1"/>
  <c r="I2295" i="1" l="1"/>
  <c r="N1465" i="1"/>
  <c r="S1466" i="1"/>
  <c r="G1466" i="1"/>
  <c r="A1467" i="1"/>
  <c r="D1467" i="1" s="1"/>
  <c r="E1466" i="1"/>
  <c r="F1467" i="1" s="1"/>
  <c r="O1466" i="1"/>
  <c r="Q1466" i="1" s="1"/>
  <c r="R1466" i="1" s="1"/>
  <c r="F1466" i="1"/>
  <c r="U1465" i="1"/>
  <c r="J1466" i="1"/>
  <c r="K1466" i="1" s="1"/>
  <c r="L1466" i="1" s="1"/>
  <c r="M1466" i="1" s="1"/>
  <c r="T1466" i="1"/>
  <c r="K1459" i="1"/>
  <c r="I2296" i="1" l="1"/>
  <c r="H1466" i="1"/>
  <c r="N1466" i="1" s="1"/>
  <c r="T1467" i="1"/>
  <c r="U1466" i="1"/>
  <c r="J1467" i="1"/>
  <c r="K1467" i="1" s="1"/>
  <c r="L1467" i="1" s="1"/>
  <c r="M1467" i="1" s="1"/>
  <c r="S1467" i="1"/>
  <c r="G1467" i="1"/>
  <c r="H1467" i="1" s="1"/>
  <c r="E1467" i="1"/>
  <c r="A1468" i="1"/>
  <c r="D1468" i="1" s="1"/>
  <c r="O1467" i="1"/>
  <c r="Q1467" i="1" s="1"/>
  <c r="R1467" i="1" s="1"/>
  <c r="L1459" i="1"/>
  <c r="M1459" i="1" s="1"/>
  <c r="N1459" i="1" s="1"/>
  <c r="L1460" i="1"/>
  <c r="M1460" i="1" s="1"/>
  <c r="N1460" i="1" s="1"/>
  <c r="B12" i="1"/>
  <c r="I2297" i="1" l="1"/>
  <c r="N1467" i="1"/>
  <c r="A1469" i="1"/>
  <c r="D1469" i="1" s="1"/>
  <c r="E1468" i="1"/>
  <c r="O1468" i="1"/>
  <c r="Q1468" i="1" s="1"/>
  <c r="R1468" i="1" s="1"/>
  <c r="F1468" i="1"/>
  <c r="G1468" i="1"/>
  <c r="S1468" i="1"/>
  <c r="U1467" i="1"/>
  <c r="J1468" i="1"/>
  <c r="K1468" i="1" s="1"/>
  <c r="L1468" i="1" s="1"/>
  <c r="M1468" i="1" s="1"/>
  <c r="T1468" i="1"/>
  <c r="U1443" i="1"/>
  <c r="U1432" i="1"/>
  <c r="U1430" i="1"/>
  <c r="U1412" i="1"/>
  <c r="U1403" i="1"/>
  <c r="U1401" i="1"/>
  <c r="U1399" i="1"/>
  <c r="U1381" i="1"/>
  <c r="U1370" i="1"/>
  <c r="U1368" i="1"/>
  <c r="U1341" i="1"/>
  <c r="U1339" i="1"/>
  <c r="U1320" i="1"/>
  <c r="U1309" i="1"/>
  <c r="U1307" i="1"/>
  <c r="U1293" i="1"/>
  <c r="U1290" i="1"/>
  <c r="U1289" i="1"/>
  <c r="U1288" i="1"/>
  <c r="U1279" i="1"/>
  <c r="U1277" i="1"/>
  <c r="U1261" i="1"/>
  <c r="U1250" i="1"/>
  <c r="U1248" i="1"/>
  <c r="U1233" i="1"/>
  <c r="U1222" i="1"/>
  <c r="U1220" i="1"/>
  <c r="U1200" i="1"/>
  <c r="U1189" i="1"/>
  <c r="U1187" i="1"/>
  <c r="U1170" i="1"/>
  <c r="U1159" i="1"/>
  <c r="U1157" i="1"/>
  <c r="U1139" i="1"/>
  <c r="U1128" i="1"/>
  <c r="U1126" i="1"/>
  <c r="U1108" i="1"/>
  <c r="U1105" i="1"/>
  <c r="U1104" i="1"/>
  <c r="U1097" i="1"/>
  <c r="U1095" i="1"/>
  <c r="U1079" i="1"/>
  <c r="U1068" i="1"/>
  <c r="U1066" i="1"/>
  <c r="U1047" i="1"/>
  <c r="U1038" i="1"/>
  <c r="U1036" i="1"/>
  <c r="U1034" i="1"/>
  <c r="U1016" i="1"/>
  <c r="U1005" i="1"/>
  <c r="U1003" i="1"/>
  <c r="U988" i="1"/>
  <c r="U977" i="1"/>
  <c r="U975" i="1"/>
  <c r="U955" i="1"/>
  <c r="U944" i="1"/>
  <c r="U942" i="1"/>
  <c r="U929" i="1"/>
  <c r="U925" i="1"/>
  <c r="U923" i="1"/>
  <c r="U914" i="1"/>
  <c r="U912" i="1"/>
  <c r="U894" i="1"/>
  <c r="U883" i="1"/>
  <c r="U881" i="1"/>
  <c r="U866" i="1"/>
  <c r="I2298" i="1" l="1"/>
  <c r="S1469" i="1"/>
  <c r="G1469" i="1"/>
  <c r="T1469" i="1"/>
  <c r="H1468" i="1"/>
  <c r="N1468" i="1" s="1"/>
  <c r="A1470" i="1"/>
  <c r="D1470" i="1" s="1"/>
  <c r="E1469" i="1"/>
  <c r="O1469" i="1"/>
  <c r="Q1469" i="1" s="1"/>
  <c r="R1469" i="1" s="1"/>
  <c r="U1468" i="1"/>
  <c r="J1469" i="1"/>
  <c r="K1469" i="1" s="1"/>
  <c r="L1469" i="1" s="1"/>
  <c r="M1469" i="1" s="1"/>
  <c r="F1469" i="1"/>
  <c r="U863" i="1"/>
  <c r="AD40" i="1"/>
  <c r="I2299" i="1" l="1"/>
  <c r="H1469" i="1"/>
  <c r="N1469" i="1" s="1"/>
  <c r="S1470" i="1"/>
  <c r="AB41" i="1"/>
  <c r="T1470" i="1"/>
  <c r="G1470" i="1"/>
  <c r="U1469" i="1"/>
  <c r="J1470" i="1"/>
  <c r="K1470" i="1" s="1"/>
  <c r="L1470" i="1" s="1"/>
  <c r="M1470" i="1" s="1"/>
  <c r="F1470" i="1"/>
  <c r="E1470" i="1"/>
  <c r="F1471" i="1" s="1"/>
  <c r="A1471" i="1"/>
  <c r="D1471" i="1" s="1"/>
  <c r="O1470" i="1"/>
  <c r="Q1470" i="1" s="1"/>
  <c r="R1470" i="1" s="1"/>
  <c r="P864" i="1"/>
  <c r="B864" i="1" s="1"/>
  <c r="C865" i="1"/>
  <c r="I2300" i="1" l="1"/>
  <c r="H1470" i="1"/>
  <c r="N1470" i="1" s="1"/>
  <c r="AD41" i="1"/>
  <c r="A1472" i="1"/>
  <c r="D1472" i="1" s="1"/>
  <c r="E1471" i="1"/>
  <c r="F1472" i="1" s="1"/>
  <c r="O1471" i="1"/>
  <c r="Q1471" i="1" s="1"/>
  <c r="R1471" i="1" s="1"/>
  <c r="U1470" i="1"/>
  <c r="J1471" i="1"/>
  <c r="K1471" i="1" s="1"/>
  <c r="L1471" i="1" s="1"/>
  <c r="M1471" i="1" s="1"/>
  <c r="G1471" i="1"/>
  <c r="S1471" i="1"/>
  <c r="T1471" i="1"/>
  <c r="P865" i="1"/>
  <c r="B865" i="1" s="1"/>
  <c r="C866" i="1"/>
  <c r="I2301" i="1" l="1"/>
  <c r="AB42" i="1"/>
  <c r="T1472" i="1"/>
  <c r="A1473" i="1"/>
  <c r="D1473" i="1" s="1"/>
  <c r="E1472" i="1"/>
  <c r="F1473" i="1" s="1"/>
  <c r="O1472" i="1"/>
  <c r="Q1472" i="1" s="1"/>
  <c r="R1472" i="1" s="1"/>
  <c r="U1471" i="1"/>
  <c r="J1472" i="1"/>
  <c r="K1472" i="1" s="1"/>
  <c r="L1472" i="1" s="1"/>
  <c r="M1472" i="1" s="1"/>
  <c r="S1472" i="1"/>
  <c r="G1472" i="1"/>
  <c r="H1471" i="1"/>
  <c r="N1471" i="1" s="1"/>
  <c r="P866" i="1"/>
  <c r="B866" i="1" s="1"/>
  <c r="C867" i="1"/>
  <c r="I2302" i="1" l="1"/>
  <c r="AD42" i="1"/>
  <c r="T1473" i="1"/>
  <c r="U1472" i="1"/>
  <c r="J1473" i="1"/>
  <c r="K1473" i="1" s="1"/>
  <c r="L1473" i="1" s="1"/>
  <c r="M1473" i="1" s="1"/>
  <c r="G1473" i="1"/>
  <c r="S1473" i="1"/>
  <c r="A1474" i="1"/>
  <c r="D1474" i="1" s="1"/>
  <c r="E1473" i="1"/>
  <c r="F1474" i="1" s="1"/>
  <c r="O1473" i="1"/>
  <c r="Q1473" i="1" s="1"/>
  <c r="R1473" i="1" s="1"/>
  <c r="H1472" i="1"/>
  <c r="N1472" i="1" s="1"/>
  <c r="P867" i="1"/>
  <c r="B867" i="1" s="1"/>
  <c r="C868" i="1"/>
  <c r="Y42" i="1"/>
  <c r="AB43" i="1" s="1"/>
  <c r="I2303" i="1" l="1"/>
  <c r="G1474" i="1"/>
  <c r="H1474" i="1" s="1"/>
  <c r="S1474" i="1"/>
  <c r="A1475" i="1"/>
  <c r="D1475" i="1" s="1"/>
  <c r="E1474" i="1"/>
  <c r="F1475" i="1" s="1"/>
  <c r="O1474" i="1"/>
  <c r="Q1474" i="1" s="1"/>
  <c r="R1474" i="1" s="1"/>
  <c r="H1473" i="1"/>
  <c r="N1473" i="1" s="1"/>
  <c r="U1473" i="1"/>
  <c r="J1474" i="1"/>
  <c r="K1474" i="1" s="1"/>
  <c r="L1474" i="1" s="1"/>
  <c r="M1474" i="1" s="1"/>
  <c r="T1474" i="1"/>
  <c r="Y43" i="1"/>
  <c r="AB44" i="1" s="1"/>
  <c r="AD43" i="1"/>
  <c r="P868" i="1"/>
  <c r="B868" i="1" s="1"/>
  <c r="C869" i="1"/>
  <c r="I2304" i="1" l="1"/>
  <c r="N1474" i="1"/>
  <c r="T1475" i="1"/>
  <c r="U1474" i="1"/>
  <c r="J1475" i="1"/>
  <c r="K1475" i="1" s="1"/>
  <c r="L1475" i="1" s="1"/>
  <c r="M1475" i="1" s="1"/>
  <c r="S1475" i="1"/>
  <c r="G1475" i="1"/>
  <c r="E1475" i="1"/>
  <c r="F1476" i="1" s="1"/>
  <c r="A1476" i="1"/>
  <c r="D1476" i="1" s="1"/>
  <c r="O1475" i="1"/>
  <c r="Q1475" i="1" s="1"/>
  <c r="R1475" i="1" s="1"/>
  <c r="P869" i="1"/>
  <c r="B869" i="1" s="1"/>
  <c r="C870" i="1"/>
  <c r="I2305" i="1" l="1"/>
  <c r="G1476" i="1"/>
  <c r="H1476" i="1" s="1"/>
  <c r="H1475" i="1"/>
  <c r="N1475" i="1" s="1"/>
  <c r="S1476" i="1"/>
  <c r="U1475" i="1"/>
  <c r="J1476" i="1"/>
  <c r="K1476" i="1" s="1"/>
  <c r="L1476" i="1" s="1"/>
  <c r="M1476" i="1" s="1"/>
  <c r="E1476" i="1"/>
  <c r="F1477" i="1" s="1"/>
  <c r="A1477" i="1"/>
  <c r="D1477" i="1" s="1"/>
  <c r="O1476" i="1"/>
  <c r="Q1476" i="1" s="1"/>
  <c r="R1476" i="1" s="1"/>
  <c r="T1476" i="1"/>
  <c r="P870" i="1"/>
  <c r="B870" i="1" s="1"/>
  <c r="C871" i="1"/>
  <c r="AD44" i="1"/>
  <c r="I2306" i="1" l="1"/>
  <c r="N1476" i="1"/>
  <c r="S1477" i="1"/>
  <c r="T1477" i="1"/>
  <c r="A1478" i="1"/>
  <c r="D1478" i="1" s="1"/>
  <c r="E1477" i="1"/>
  <c r="F1478" i="1" s="1"/>
  <c r="O1477" i="1"/>
  <c r="Q1477" i="1" s="1"/>
  <c r="R1477" i="1" s="1"/>
  <c r="U1476" i="1"/>
  <c r="J1477" i="1"/>
  <c r="K1477" i="1" s="1"/>
  <c r="L1477" i="1" s="1"/>
  <c r="M1477" i="1" s="1"/>
  <c r="G1477" i="1"/>
  <c r="H1477" i="1" s="1"/>
  <c r="P871" i="1"/>
  <c r="B871" i="1" s="1"/>
  <c r="C872" i="1"/>
  <c r="I2307" i="1" l="1"/>
  <c r="U1477" i="1"/>
  <c r="J1478" i="1"/>
  <c r="K1478" i="1" s="1"/>
  <c r="L1478" i="1" s="1"/>
  <c r="M1478" i="1" s="1"/>
  <c r="S1478" i="1"/>
  <c r="A1479" i="1"/>
  <c r="D1479" i="1" s="1"/>
  <c r="E1478" i="1"/>
  <c r="F1479" i="1" s="1"/>
  <c r="O1478" i="1"/>
  <c r="Q1478" i="1" s="1"/>
  <c r="R1478" i="1" s="1"/>
  <c r="G1478" i="1"/>
  <c r="N1477" i="1"/>
  <c r="T1478" i="1"/>
  <c r="P872" i="1"/>
  <c r="B872" i="1" s="1"/>
  <c r="C873" i="1"/>
  <c r="I2308" i="1" l="1"/>
  <c r="S1479" i="1"/>
  <c r="T1479" i="1"/>
  <c r="A1480" i="1"/>
  <c r="D1480" i="1" s="1"/>
  <c r="E1479" i="1"/>
  <c r="F1480" i="1" s="1"/>
  <c r="O1479" i="1"/>
  <c r="G1479" i="1"/>
  <c r="H1479" i="1" s="1"/>
  <c r="U1478" i="1"/>
  <c r="J1479" i="1"/>
  <c r="K1479" i="1" s="1"/>
  <c r="L1479" i="1" s="1"/>
  <c r="M1479" i="1" s="1"/>
  <c r="H1478" i="1"/>
  <c r="N1478" i="1" s="1"/>
  <c r="P873" i="1"/>
  <c r="B873" i="1" s="1"/>
  <c r="C874" i="1"/>
  <c r="I2309" i="1" l="1"/>
  <c r="T1480" i="1"/>
  <c r="Q1479" i="1"/>
  <c r="R1479" i="1" s="1"/>
  <c r="A1481" i="1"/>
  <c r="D1481" i="1" s="1"/>
  <c r="E1480" i="1"/>
  <c r="F1481" i="1" s="1"/>
  <c r="O1480" i="1"/>
  <c r="Q1480" i="1" s="1"/>
  <c r="R1480" i="1" s="1"/>
  <c r="N1479" i="1"/>
  <c r="U1479" i="1"/>
  <c r="J1480" i="1"/>
  <c r="K1480" i="1" s="1"/>
  <c r="L1480" i="1" s="1"/>
  <c r="M1480" i="1" s="1"/>
  <c r="G1480" i="1"/>
  <c r="H1480" i="1" s="1"/>
  <c r="S1480" i="1"/>
  <c r="P874" i="1"/>
  <c r="B874" i="1" s="1"/>
  <c r="C875" i="1"/>
  <c r="I2310" i="1" l="1"/>
  <c r="S1481" i="1"/>
  <c r="U1480" i="1"/>
  <c r="J1481" i="1"/>
  <c r="K1481" i="1" s="1"/>
  <c r="L1481" i="1" s="1"/>
  <c r="M1481" i="1" s="1"/>
  <c r="G1481" i="1"/>
  <c r="N1480" i="1"/>
  <c r="A1482" i="1"/>
  <c r="D1482" i="1" s="1"/>
  <c r="E1481" i="1"/>
  <c r="F1482" i="1" s="1"/>
  <c r="O1481" i="1"/>
  <c r="Q1481" i="1" s="1"/>
  <c r="R1481" i="1" s="1"/>
  <c r="T1481" i="1"/>
  <c r="P875" i="1"/>
  <c r="B875" i="1" s="1"/>
  <c r="C876" i="1"/>
  <c r="I2311" i="1" l="1"/>
  <c r="G1482" i="1"/>
  <c r="H1482" i="1" s="1"/>
  <c r="S1482" i="1"/>
  <c r="A1483" i="1"/>
  <c r="D1483" i="1" s="1"/>
  <c r="E1482" i="1"/>
  <c r="F1483" i="1" s="1"/>
  <c r="O1482" i="1"/>
  <c r="T1482" i="1"/>
  <c r="H1481" i="1"/>
  <c r="N1481" i="1" s="1"/>
  <c r="U1481" i="1"/>
  <c r="J1482" i="1"/>
  <c r="K1482" i="1" s="1"/>
  <c r="L1482" i="1" s="1"/>
  <c r="M1482" i="1" s="1"/>
  <c r="P876" i="1"/>
  <c r="B876" i="1" s="1"/>
  <c r="C877" i="1"/>
  <c r="I2312" i="1" l="1"/>
  <c r="N1482" i="1"/>
  <c r="T1483" i="1"/>
  <c r="S1483" i="1"/>
  <c r="Q1482" i="1"/>
  <c r="R1482" i="1" s="1"/>
  <c r="U1482" i="1"/>
  <c r="J1483" i="1"/>
  <c r="K1483" i="1" s="1"/>
  <c r="L1483" i="1" s="1"/>
  <c r="M1483" i="1" s="1"/>
  <c r="G1483" i="1"/>
  <c r="E1483" i="1"/>
  <c r="F1484" i="1" s="1"/>
  <c r="A1484" i="1"/>
  <c r="D1484" i="1" s="1"/>
  <c r="O1483" i="1"/>
  <c r="Q1483" i="1" s="1"/>
  <c r="R1483" i="1" s="1"/>
  <c r="P877" i="1"/>
  <c r="B877" i="1" s="1"/>
  <c r="C878" i="1"/>
  <c r="I2313" i="1" l="1"/>
  <c r="G1484" i="1"/>
  <c r="H1484" i="1" s="1"/>
  <c r="U1483" i="1"/>
  <c r="J1484" i="1"/>
  <c r="K1484" i="1" s="1"/>
  <c r="L1484" i="1" s="1"/>
  <c r="M1484" i="1" s="1"/>
  <c r="H1483" i="1"/>
  <c r="N1483" i="1" s="1"/>
  <c r="T1484" i="1"/>
  <c r="E1484" i="1"/>
  <c r="F1485" i="1" s="1"/>
  <c r="A1485" i="1"/>
  <c r="D1485" i="1" s="1"/>
  <c r="O1484" i="1"/>
  <c r="Q1484" i="1" s="1"/>
  <c r="R1484" i="1" s="1"/>
  <c r="S1484" i="1"/>
  <c r="P878" i="1"/>
  <c r="B878" i="1" s="1"/>
  <c r="C879" i="1"/>
  <c r="I2314" i="1" l="1"/>
  <c r="T1485" i="1"/>
  <c r="N1484" i="1"/>
  <c r="S1485" i="1"/>
  <c r="U1484" i="1"/>
  <c r="J1485" i="1"/>
  <c r="K1485" i="1" s="1"/>
  <c r="L1485" i="1" s="1"/>
  <c r="M1485" i="1" s="1"/>
  <c r="G1485" i="1"/>
  <c r="E1485" i="1"/>
  <c r="F1486" i="1" s="1"/>
  <c r="A1486" i="1"/>
  <c r="D1486" i="1" s="1"/>
  <c r="O1485" i="1"/>
  <c r="Q1485" i="1" s="1"/>
  <c r="R1485" i="1" s="1"/>
  <c r="P879" i="1"/>
  <c r="B879" i="1" s="1"/>
  <c r="C880" i="1"/>
  <c r="I2315" i="1" l="1"/>
  <c r="G1486" i="1"/>
  <c r="H1486" i="1" s="1"/>
  <c r="U1485" i="1"/>
  <c r="J1486" i="1"/>
  <c r="K1486" i="1" s="1"/>
  <c r="L1486" i="1" s="1"/>
  <c r="M1486" i="1" s="1"/>
  <c r="T1486" i="1"/>
  <c r="H1485" i="1"/>
  <c r="N1485" i="1" s="1"/>
  <c r="E1486" i="1"/>
  <c r="F1487" i="1" s="1"/>
  <c r="A1487" i="1"/>
  <c r="D1487" i="1" s="1"/>
  <c r="O1486" i="1"/>
  <c r="Q1486" i="1" s="1"/>
  <c r="R1486" i="1" s="1"/>
  <c r="S1486" i="1"/>
  <c r="P880" i="1"/>
  <c r="U880" i="1" s="1"/>
  <c r="C881" i="1"/>
  <c r="I2316" i="1" l="1"/>
  <c r="T1487" i="1"/>
  <c r="S1487" i="1"/>
  <c r="N1486" i="1"/>
  <c r="U1486" i="1"/>
  <c r="J1487" i="1"/>
  <c r="K1487" i="1" s="1"/>
  <c r="L1487" i="1" s="1"/>
  <c r="M1487" i="1" s="1"/>
  <c r="G1487" i="1"/>
  <c r="A1488" i="1"/>
  <c r="D1488" i="1" s="1"/>
  <c r="E1487" i="1"/>
  <c r="F1488" i="1" s="1"/>
  <c r="O1487" i="1"/>
  <c r="Q1487" i="1" s="1"/>
  <c r="R1487" i="1" s="1"/>
  <c r="B880" i="1"/>
  <c r="P881" i="1"/>
  <c r="B881" i="1" s="1"/>
  <c r="C882" i="1"/>
  <c r="I2317" i="1" l="1"/>
  <c r="G1488" i="1"/>
  <c r="H1488" i="1" s="1"/>
  <c r="T1488" i="1"/>
  <c r="H1487" i="1"/>
  <c r="N1487" i="1" s="1"/>
  <c r="U1487" i="1"/>
  <c r="J1488" i="1"/>
  <c r="K1488" i="1" s="1"/>
  <c r="L1488" i="1" s="1"/>
  <c r="M1488" i="1" s="1"/>
  <c r="E1488" i="1"/>
  <c r="F1489" i="1" s="1"/>
  <c r="A1489" i="1"/>
  <c r="O1488" i="1"/>
  <c r="Q1488" i="1" s="1"/>
  <c r="R1488" i="1" s="1"/>
  <c r="S1488" i="1"/>
  <c r="P882" i="1"/>
  <c r="B882" i="1" s="1"/>
  <c r="C883" i="1"/>
  <c r="I2318" i="1" l="1"/>
  <c r="S1489" i="1"/>
  <c r="N1488" i="1"/>
  <c r="U1488" i="1"/>
  <c r="J1489" i="1"/>
  <c r="K1489" i="1" s="1"/>
  <c r="L1489" i="1" s="1"/>
  <c r="M1489" i="1" s="1"/>
  <c r="A1490" i="1"/>
  <c r="D1490" i="1" s="1"/>
  <c r="E1489" i="1"/>
  <c r="F1490" i="1" s="1"/>
  <c r="O1489" i="1"/>
  <c r="Q1489" i="1" s="1"/>
  <c r="R1489" i="1" s="1"/>
  <c r="T1489" i="1"/>
  <c r="G1489" i="1"/>
  <c r="P883" i="1"/>
  <c r="B883" i="1" s="1"/>
  <c r="C884" i="1"/>
  <c r="I2319" i="1" l="1"/>
  <c r="E1490" i="1"/>
  <c r="F1491" i="1" s="1"/>
  <c r="A1491" i="1"/>
  <c r="D1491" i="1" s="1"/>
  <c r="O1490" i="1"/>
  <c r="Q1490" i="1" s="1"/>
  <c r="R1490" i="1" s="1"/>
  <c r="G1490" i="1"/>
  <c r="H1489" i="1"/>
  <c r="N1489" i="1" s="1"/>
  <c r="U1489" i="1"/>
  <c r="J1490" i="1"/>
  <c r="K1490" i="1" s="1"/>
  <c r="L1490" i="1" s="1"/>
  <c r="M1490" i="1" s="1"/>
  <c r="T1490" i="1"/>
  <c r="S1490" i="1"/>
  <c r="P884" i="1"/>
  <c r="B884" i="1" s="1"/>
  <c r="C885" i="1"/>
  <c r="I2320" i="1" l="1"/>
  <c r="G1491" i="1"/>
  <c r="H1491" i="1" s="1"/>
  <c r="S1491" i="1"/>
  <c r="T1491" i="1"/>
  <c r="A1492" i="1"/>
  <c r="D1492" i="1" s="1"/>
  <c r="E1491" i="1"/>
  <c r="F1492" i="1" s="1"/>
  <c r="O1491" i="1"/>
  <c r="Q1491" i="1" s="1"/>
  <c r="R1491" i="1" s="1"/>
  <c r="U1490" i="1"/>
  <c r="J1491" i="1"/>
  <c r="K1491" i="1" s="1"/>
  <c r="L1491" i="1" s="1"/>
  <c r="M1491" i="1" s="1"/>
  <c r="H1490" i="1"/>
  <c r="N1490" i="1" s="1"/>
  <c r="P885" i="1"/>
  <c r="B885" i="1" s="1"/>
  <c r="C886" i="1"/>
  <c r="I2321" i="1" l="1"/>
  <c r="N1491" i="1"/>
  <c r="U1491" i="1"/>
  <c r="J1492" i="1"/>
  <c r="K1492" i="1" s="1"/>
  <c r="L1492" i="1" s="1"/>
  <c r="M1492" i="1" s="1"/>
  <c r="A1493" i="1"/>
  <c r="D1493" i="1" s="1"/>
  <c r="E1492" i="1"/>
  <c r="F1493" i="1" s="1"/>
  <c r="T1492" i="1"/>
  <c r="S1492" i="1"/>
  <c r="G1492" i="1"/>
  <c r="H1492" i="1" s="1"/>
  <c r="P886" i="1"/>
  <c r="B886" i="1" s="1"/>
  <c r="C887" i="1"/>
  <c r="I2322" i="1" l="1"/>
  <c r="A1494" i="1"/>
  <c r="D1494" i="1" s="1"/>
  <c r="E1493" i="1"/>
  <c r="F1494" i="1" s="1"/>
  <c r="O1493" i="1"/>
  <c r="Q1493" i="1" s="1"/>
  <c r="R1493" i="1" s="1"/>
  <c r="N1492" i="1"/>
  <c r="T1493" i="1"/>
  <c r="S1493" i="1"/>
  <c r="J1493" i="1"/>
  <c r="K1493" i="1" s="1"/>
  <c r="L1493" i="1" s="1"/>
  <c r="M1493" i="1" s="1"/>
  <c r="G1493" i="1"/>
  <c r="P887" i="1"/>
  <c r="B887" i="1" s="1"/>
  <c r="C888" i="1"/>
  <c r="I2323" i="1" l="1"/>
  <c r="G1494" i="1"/>
  <c r="E1494" i="1"/>
  <c r="F1495" i="1" s="1"/>
  <c r="A1495" i="1"/>
  <c r="D1495" i="1" s="1"/>
  <c r="O1494" i="1"/>
  <c r="Q1494" i="1" s="1"/>
  <c r="R1494" i="1" s="1"/>
  <c r="H1493" i="1"/>
  <c r="N1493" i="1" s="1"/>
  <c r="U1493" i="1"/>
  <c r="T1494" i="1"/>
  <c r="J1494" i="1"/>
  <c r="K1494" i="1" s="1"/>
  <c r="L1494" i="1" s="1"/>
  <c r="M1494" i="1" s="1"/>
  <c r="S1494" i="1"/>
  <c r="P888" i="1"/>
  <c r="B888" i="1" s="1"/>
  <c r="C889" i="1"/>
  <c r="I2324" i="1" l="1"/>
  <c r="S1495" i="1"/>
  <c r="U1494" i="1"/>
  <c r="J1495" i="1"/>
  <c r="K1495" i="1" s="1"/>
  <c r="L1495" i="1" s="1"/>
  <c r="M1495" i="1" s="1"/>
  <c r="E1495" i="1"/>
  <c r="F1496" i="1" s="1"/>
  <c r="A1496" i="1"/>
  <c r="D1496" i="1" s="1"/>
  <c r="O1495" i="1"/>
  <c r="Q1495" i="1" s="1"/>
  <c r="R1495" i="1" s="1"/>
  <c r="T1495" i="1"/>
  <c r="G1495" i="1"/>
  <c r="H1494" i="1"/>
  <c r="N1494" i="1" s="1"/>
  <c r="P889" i="1"/>
  <c r="B889" i="1" s="1"/>
  <c r="C890" i="1"/>
  <c r="I2325" i="1" l="1"/>
  <c r="U1495" i="1"/>
  <c r="J1496" i="1"/>
  <c r="K1496" i="1" s="1"/>
  <c r="L1496" i="1" s="1"/>
  <c r="M1496" i="1" s="1"/>
  <c r="E1496" i="1"/>
  <c r="F1497" i="1" s="1"/>
  <c r="A1497" i="1"/>
  <c r="D1497" i="1" s="1"/>
  <c r="O1496" i="1"/>
  <c r="Q1496" i="1" s="1"/>
  <c r="R1496" i="1" s="1"/>
  <c r="G1496" i="1"/>
  <c r="H1495" i="1"/>
  <c r="N1495" i="1" s="1"/>
  <c r="T1496" i="1"/>
  <c r="S1496" i="1"/>
  <c r="P890" i="1"/>
  <c r="B890" i="1" s="1"/>
  <c r="C891" i="1"/>
  <c r="I2326" i="1" l="1"/>
  <c r="T1497" i="1"/>
  <c r="G1497" i="1"/>
  <c r="U1496" i="1"/>
  <c r="J1497" i="1"/>
  <c r="K1497" i="1" s="1"/>
  <c r="L1497" i="1" s="1"/>
  <c r="M1497" i="1" s="1"/>
  <c r="E1497" i="1"/>
  <c r="F1498" i="1" s="1"/>
  <c r="A1498" i="1"/>
  <c r="D1498" i="1" s="1"/>
  <c r="O1497" i="1"/>
  <c r="Q1497" i="1" s="1"/>
  <c r="R1497" i="1" s="1"/>
  <c r="S1497" i="1"/>
  <c r="H1496" i="1"/>
  <c r="N1496" i="1" s="1"/>
  <c r="P891" i="1"/>
  <c r="B891" i="1" s="1"/>
  <c r="C892" i="1"/>
  <c r="I2327" i="1" l="1"/>
  <c r="S1498" i="1"/>
  <c r="U1497" i="1"/>
  <c r="J1498" i="1"/>
  <c r="K1498" i="1" s="1"/>
  <c r="L1498" i="1" s="1"/>
  <c r="M1498" i="1" s="1"/>
  <c r="T1498" i="1"/>
  <c r="G1498" i="1"/>
  <c r="H1498" i="1" s="1"/>
  <c r="A1499" i="1"/>
  <c r="D1499" i="1" s="1"/>
  <c r="E1498" i="1"/>
  <c r="F1499" i="1" s="1"/>
  <c r="O1498" i="1"/>
  <c r="H1497" i="1"/>
  <c r="N1497" i="1" s="1"/>
  <c r="P892" i="1"/>
  <c r="B892" i="1" s="1"/>
  <c r="C893" i="1"/>
  <c r="I2328" i="1" l="1"/>
  <c r="S1499" i="1"/>
  <c r="Q1498" i="1"/>
  <c r="R1498" i="1" s="1"/>
  <c r="N1498" i="1"/>
  <c r="T1499" i="1"/>
  <c r="A1500" i="1"/>
  <c r="D1500" i="1" s="1"/>
  <c r="E1499" i="1"/>
  <c r="F1500" i="1" s="1"/>
  <c r="O1499" i="1"/>
  <c r="Q1499" i="1" s="1"/>
  <c r="R1499" i="1" s="1"/>
  <c r="G1499" i="1"/>
  <c r="U1498" i="1"/>
  <c r="J1499" i="1"/>
  <c r="K1499" i="1" s="1"/>
  <c r="L1499" i="1" s="1"/>
  <c r="M1499" i="1" s="1"/>
  <c r="P893" i="1"/>
  <c r="B893" i="1" s="1"/>
  <c r="C894" i="1"/>
  <c r="I2329" i="1" l="1"/>
  <c r="G1500" i="1"/>
  <c r="H1500" i="1" s="1"/>
  <c r="U1499" i="1"/>
  <c r="J1500" i="1"/>
  <c r="K1500" i="1" s="1"/>
  <c r="L1500" i="1" s="1"/>
  <c r="M1500" i="1" s="1"/>
  <c r="H1499" i="1"/>
  <c r="N1499" i="1" s="1"/>
  <c r="E1500" i="1"/>
  <c r="F1501" i="1" s="1"/>
  <c r="A1501" i="1"/>
  <c r="D1501" i="1" s="1"/>
  <c r="O1500" i="1"/>
  <c r="Q1500" i="1" s="1"/>
  <c r="R1500" i="1" s="1"/>
  <c r="T1500" i="1"/>
  <c r="S1500" i="1"/>
  <c r="P894" i="1"/>
  <c r="B894" i="1" s="1"/>
  <c r="C895" i="1"/>
  <c r="I2330" i="1" l="1"/>
  <c r="N1500" i="1"/>
  <c r="S1501" i="1"/>
  <c r="T1501" i="1"/>
  <c r="U1500" i="1"/>
  <c r="J1501" i="1"/>
  <c r="K1501" i="1" s="1"/>
  <c r="L1501" i="1" s="1"/>
  <c r="M1501" i="1" s="1"/>
  <c r="E1501" i="1"/>
  <c r="F1502" i="1" s="1"/>
  <c r="A1502" i="1"/>
  <c r="D1502" i="1" s="1"/>
  <c r="O1501" i="1"/>
  <c r="Q1501" i="1" s="1"/>
  <c r="R1501" i="1" s="1"/>
  <c r="G1501" i="1"/>
  <c r="P895" i="1"/>
  <c r="B895" i="1" s="1"/>
  <c r="C896" i="1"/>
  <c r="I2331" i="1" l="1"/>
  <c r="U1501" i="1"/>
  <c r="J1502" i="1"/>
  <c r="K1502" i="1" s="1"/>
  <c r="L1502" i="1" s="1"/>
  <c r="M1502" i="1" s="1"/>
  <c r="A1503" i="1"/>
  <c r="D1503" i="1" s="1"/>
  <c r="E1502" i="1"/>
  <c r="F1503" i="1" s="1"/>
  <c r="O1502" i="1"/>
  <c r="Q1502" i="1" s="1"/>
  <c r="R1502" i="1" s="1"/>
  <c r="G1502" i="1"/>
  <c r="H1502" i="1" s="1"/>
  <c r="T1502" i="1"/>
  <c r="S1502" i="1"/>
  <c r="H1501" i="1"/>
  <c r="N1501" i="1" s="1"/>
  <c r="P896" i="1"/>
  <c r="B896" i="1" s="1"/>
  <c r="C897" i="1"/>
  <c r="I2332" i="1" l="1"/>
  <c r="U1502" i="1"/>
  <c r="J1503" i="1"/>
  <c r="K1503" i="1" s="1"/>
  <c r="L1503" i="1" s="1"/>
  <c r="M1503" i="1" s="1"/>
  <c r="S1503" i="1"/>
  <c r="A1504" i="1"/>
  <c r="D1504" i="1" s="1"/>
  <c r="E1503" i="1"/>
  <c r="F1504" i="1" s="1"/>
  <c r="O1503" i="1"/>
  <c r="Q1503" i="1" s="1"/>
  <c r="R1503" i="1" s="1"/>
  <c r="T1503" i="1"/>
  <c r="N1502" i="1"/>
  <c r="G1503" i="1"/>
  <c r="P897" i="1"/>
  <c r="B897" i="1" s="1"/>
  <c r="C898" i="1"/>
  <c r="I2333" i="1" l="1"/>
  <c r="T1504" i="1"/>
  <c r="S1504" i="1"/>
  <c r="G1504" i="1"/>
  <c r="H1504" i="1" s="1"/>
  <c r="A1505" i="1"/>
  <c r="D1505" i="1" s="1"/>
  <c r="E1504" i="1"/>
  <c r="F1505" i="1" s="1"/>
  <c r="O1504" i="1"/>
  <c r="Q1504" i="1" s="1"/>
  <c r="R1504" i="1" s="1"/>
  <c r="H1503" i="1"/>
  <c r="N1503" i="1" s="1"/>
  <c r="U1503" i="1"/>
  <c r="J1504" i="1"/>
  <c r="K1504" i="1" s="1"/>
  <c r="L1504" i="1" s="1"/>
  <c r="M1504" i="1" s="1"/>
  <c r="P898" i="1"/>
  <c r="B898" i="1" s="1"/>
  <c r="C899" i="1"/>
  <c r="I2334" i="1" l="1"/>
  <c r="N1504" i="1"/>
  <c r="G1505" i="1"/>
  <c r="H1505" i="1" s="1"/>
  <c r="U1504" i="1"/>
  <c r="J1505" i="1"/>
  <c r="K1505" i="1" s="1"/>
  <c r="L1505" i="1" s="1"/>
  <c r="M1505" i="1" s="1"/>
  <c r="T1505" i="1"/>
  <c r="S1505" i="1"/>
  <c r="A1506" i="1"/>
  <c r="E1505" i="1"/>
  <c r="F1506" i="1" s="1"/>
  <c r="O1505" i="1"/>
  <c r="Q1505" i="1" s="1"/>
  <c r="R1505" i="1" s="1"/>
  <c r="P899" i="1"/>
  <c r="B899" i="1" s="1"/>
  <c r="C900" i="1"/>
  <c r="I2335" i="1" l="1"/>
  <c r="D1506" i="1"/>
  <c r="E1506" i="1" s="1"/>
  <c r="F1507" i="1" s="1"/>
  <c r="S1506" i="1"/>
  <c r="T1506" i="1"/>
  <c r="G1506" i="1"/>
  <c r="H1506" i="1" s="1"/>
  <c r="N1505" i="1"/>
  <c r="A1507" i="1"/>
  <c r="D1507" i="1" s="1"/>
  <c r="O1506" i="1"/>
  <c r="Q1506" i="1" s="1"/>
  <c r="R1506" i="1" s="1"/>
  <c r="U1505" i="1"/>
  <c r="J1506" i="1"/>
  <c r="K1506" i="1" s="1"/>
  <c r="L1506" i="1" s="1"/>
  <c r="M1506" i="1" s="1"/>
  <c r="P900" i="1"/>
  <c r="B900" i="1" s="1"/>
  <c r="C901" i="1"/>
  <c r="I2336" i="1" l="1"/>
  <c r="T1507" i="1"/>
  <c r="S1507" i="1"/>
  <c r="G1507" i="1"/>
  <c r="H1507" i="1" s="1"/>
  <c r="N1506" i="1"/>
  <c r="E1507" i="1"/>
  <c r="F1508" i="1" s="1"/>
  <c r="A1508" i="1"/>
  <c r="D1508" i="1" s="1"/>
  <c r="O1507" i="1"/>
  <c r="Q1507" i="1" s="1"/>
  <c r="R1507" i="1" s="1"/>
  <c r="U1506" i="1"/>
  <c r="J1507" i="1"/>
  <c r="K1507" i="1" s="1"/>
  <c r="L1507" i="1" s="1"/>
  <c r="M1507" i="1" s="1"/>
  <c r="P901" i="1"/>
  <c r="B901" i="1" s="1"/>
  <c r="C902" i="1"/>
  <c r="I2337" i="1" l="1"/>
  <c r="N1507" i="1"/>
  <c r="T1508" i="1"/>
  <c r="U1507" i="1"/>
  <c r="J1508" i="1"/>
  <c r="K1508" i="1" s="1"/>
  <c r="L1508" i="1" s="1"/>
  <c r="M1508" i="1" s="1"/>
  <c r="A1509" i="1"/>
  <c r="D1509" i="1" s="1"/>
  <c r="E1508" i="1"/>
  <c r="F1509" i="1" s="1"/>
  <c r="O1508" i="1"/>
  <c r="Q1508" i="1" s="1"/>
  <c r="R1508" i="1" s="1"/>
  <c r="S1508" i="1"/>
  <c r="G1508" i="1"/>
  <c r="P902" i="1"/>
  <c r="B902" i="1" s="1"/>
  <c r="C903" i="1"/>
  <c r="I2338" i="1" l="1"/>
  <c r="G1509" i="1"/>
  <c r="H1509" i="1" s="1"/>
  <c r="T1509" i="1"/>
  <c r="S1509" i="1"/>
  <c r="A1510" i="1"/>
  <c r="D1510" i="1" s="1"/>
  <c r="E1509" i="1"/>
  <c r="F1510" i="1" s="1"/>
  <c r="O1509" i="1"/>
  <c r="Q1509" i="1" s="1"/>
  <c r="R1509" i="1" s="1"/>
  <c r="U1508" i="1"/>
  <c r="J1509" i="1"/>
  <c r="K1509" i="1" s="1"/>
  <c r="L1509" i="1" s="1"/>
  <c r="M1509" i="1" s="1"/>
  <c r="H1508" i="1"/>
  <c r="N1508" i="1" s="1"/>
  <c r="P903" i="1"/>
  <c r="B903" i="1" s="1"/>
  <c r="C904" i="1"/>
  <c r="I2339" i="1" l="1"/>
  <c r="N1509" i="1"/>
  <c r="U1509" i="1"/>
  <c r="J1510" i="1"/>
  <c r="K1510" i="1" s="1"/>
  <c r="L1510" i="1" s="1"/>
  <c r="M1510" i="1" s="1"/>
  <c r="T1510" i="1"/>
  <c r="G1510" i="1"/>
  <c r="S1510" i="1"/>
  <c r="E1510" i="1"/>
  <c r="F1511" i="1" s="1"/>
  <c r="A1511" i="1"/>
  <c r="D1511" i="1" s="1"/>
  <c r="O1510" i="1"/>
  <c r="Q1510" i="1" s="1"/>
  <c r="R1510" i="1" s="1"/>
  <c r="P904" i="1"/>
  <c r="B904" i="1" s="1"/>
  <c r="C905" i="1"/>
  <c r="I2340" i="1" l="1"/>
  <c r="S1511" i="1"/>
  <c r="G1511" i="1"/>
  <c r="H1511" i="1" s="1"/>
  <c r="T1511" i="1"/>
  <c r="A1512" i="1"/>
  <c r="D1512" i="1" s="1"/>
  <c r="E1511" i="1"/>
  <c r="F1512" i="1" s="1"/>
  <c r="O1511" i="1"/>
  <c r="Q1511" i="1" s="1"/>
  <c r="R1511" i="1" s="1"/>
  <c r="H1510" i="1"/>
  <c r="N1510" i="1" s="1"/>
  <c r="U1510" i="1"/>
  <c r="J1511" i="1"/>
  <c r="K1511" i="1" s="1"/>
  <c r="L1511" i="1" s="1"/>
  <c r="M1511" i="1" s="1"/>
  <c r="P905" i="1"/>
  <c r="B905" i="1" s="1"/>
  <c r="C906" i="1"/>
  <c r="I2341" i="1" l="1"/>
  <c r="N1511" i="1"/>
  <c r="G1512" i="1"/>
  <c r="H1512" i="1" s="1"/>
  <c r="T1512" i="1"/>
  <c r="S1512" i="1"/>
  <c r="U1511" i="1"/>
  <c r="J1512" i="1"/>
  <c r="K1512" i="1" s="1"/>
  <c r="L1512" i="1" s="1"/>
  <c r="M1512" i="1" s="1"/>
  <c r="E1512" i="1"/>
  <c r="F1513" i="1" s="1"/>
  <c r="A1513" i="1"/>
  <c r="D1513" i="1" s="1"/>
  <c r="O1512" i="1"/>
  <c r="Q1512" i="1" s="1"/>
  <c r="R1512" i="1" s="1"/>
  <c r="P906" i="1"/>
  <c r="B906" i="1" s="1"/>
  <c r="C907" i="1"/>
  <c r="I2342" i="1" l="1"/>
  <c r="N1512" i="1"/>
  <c r="U1512" i="1"/>
  <c r="J1513" i="1"/>
  <c r="K1513" i="1" s="1"/>
  <c r="L1513" i="1" s="1"/>
  <c r="M1513" i="1" s="1"/>
  <c r="S1513" i="1"/>
  <c r="T1513" i="1"/>
  <c r="A1514" i="1"/>
  <c r="D1514" i="1" s="1"/>
  <c r="E1513" i="1"/>
  <c r="F1514" i="1" s="1"/>
  <c r="O1513" i="1"/>
  <c r="Q1513" i="1" s="1"/>
  <c r="R1513" i="1" s="1"/>
  <c r="G1513" i="1"/>
  <c r="P907" i="1"/>
  <c r="B907" i="1" s="1"/>
  <c r="C908" i="1"/>
  <c r="I2343" i="1" l="1"/>
  <c r="T1514" i="1"/>
  <c r="E1514" i="1"/>
  <c r="F1515" i="1" s="1"/>
  <c r="A1515" i="1"/>
  <c r="D1515" i="1" s="1"/>
  <c r="O1514" i="1"/>
  <c r="Q1514" i="1" s="1"/>
  <c r="R1514" i="1" s="1"/>
  <c r="S1514" i="1"/>
  <c r="G1514" i="1"/>
  <c r="U1513" i="1"/>
  <c r="J1514" i="1"/>
  <c r="K1514" i="1" s="1"/>
  <c r="L1514" i="1" s="1"/>
  <c r="M1514" i="1" s="1"/>
  <c r="H1513" i="1"/>
  <c r="N1513" i="1" s="1"/>
  <c r="P908" i="1"/>
  <c r="B908" i="1" s="1"/>
  <c r="C909" i="1"/>
  <c r="I2344" i="1" l="1"/>
  <c r="G1515" i="1"/>
  <c r="H1515" i="1" s="1"/>
  <c r="S1515" i="1"/>
  <c r="U1514" i="1"/>
  <c r="J1515" i="1"/>
  <c r="K1515" i="1" s="1"/>
  <c r="L1515" i="1" s="1"/>
  <c r="M1515" i="1" s="1"/>
  <c r="O1515" i="1"/>
  <c r="Q1515" i="1" s="1"/>
  <c r="R1515" i="1" s="1"/>
  <c r="A1516" i="1"/>
  <c r="D1516" i="1" s="1"/>
  <c r="E1515" i="1"/>
  <c r="F1516" i="1" s="1"/>
  <c r="T1515" i="1"/>
  <c r="H1514" i="1"/>
  <c r="N1514" i="1" s="1"/>
  <c r="P909" i="1"/>
  <c r="B909" i="1" s="1"/>
  <c r="C910" i="1"/>
  <c r="I2345" i="1" l="1"/>
  <c r="N1515" i="1"/>
  <c r="O1516" i="1"/>
  <c r="Q1516" i="1" s="1"/>
  <c r="R1516" i="1" s="1"/>
  <c r="A1517" i="1"/>
  <c r="D1517" i="1" s="1"/>
  <c r="E1516" i="1"/>
  <c r="F1517" i="1" s="1"/>
  <c r="U1515" i="1"/>
  <c r="J1516" i="1"/>
  <c r="K1516" i="1" s="1"/>
  <c r="L1516" i="1" s="1"/>
  <c r="M1516" i="1" s="1"/>
  <c r="T1516" i="1"/>
  <c r="S1516" i="1"/>
  <c r="G1516" i="1"/>
  <c r="P910" i="1"/>
  <c r="B910" i="1" s="1"/>
  <c r="C911" i="1"/>
  <c r="I2346" i="1" l="1"/>
  <c r="G1517" i="1"/>
  <c r="H1517" i="1" s="1"/>
  <c r="H1516" i="1"/>
  <c r="N1516" i="1" s="1"/>
  <c r="U1516" i="1"/>
  <c r="T1517" i="1"/>
  <c r="S1517" i="1"/>
  <c r="J1517" i="1"/>
  <c r="K1517" i="1" s="1"/>
  <c r="L1517" i="1" s="1"/>
  <c r="M1517" i="1" s="1"/>
  <c r="O1517" i="1"/>
  <c r="Q1517" i="1" s="1"/>
  <c r="R1517" i="1" s="1"/>
  <c r="E1517" i="1"/>
  <c r="F1518" i="1" s="1"/>
  <c r="A1518" i="1"/>
  <c r="D1518" i="1" s="1"/>
  <c r="P911" i="1"/>
  <c r="U911" i="1" s="1"/>
  <c r="C912" i="1"/>
  <c r="I2347" i="1" l="1"/>
  <c r="G1518" i="1"/>
  <c r="H1518" i="1" s="1"/>
  <c r="N1517" i="1"/>
  <c r="O1518" i="1"/>
  <c r="Q1518" i="1" s="1"/>
  <c r="R1518" i="1" s="1"/>
  <c r="A1519" i="1"/>
  <c r="D1519" i="1" s="1"/>
  <c r="E1518" i="1"/>
  <c r="F1519" i="1" s="1"/>
  <c r="S1518" i="1"/>
  <c r="U1517" i="1"/>
  <c r="T1518" i="1"/>
  <c r="J1518" i="1"/>
  <c r="K1518" i="1" s="1"/>
  <c r="L1518" i="1" s="1"/>
  <c r="M1518" i="1" s="1"/>
  <c r="B911" i="1"/>
  <c r="P912" i="1"/>
  <c r="B912" i="1" s="1"/>
  <c r="C913" i="1"/>
  <c r="I2348" i="1" l="1"/>
  <c r="N1518" i="1"/>
  <c r="O1519" i="1"/>
  <c r="Q1519" i="1" s="1"/>
  <c r="R1519" i="1" s="1"/>
  <c r="A1520" i="1"/>
  <c r="D1520" i="1" s="1"/>
  <c r="E1519" i="1"/>
  <c r="F1520" i="1" s="1"/>
  <c r="S1519" i="1"/>
  <c r="U1518" i="1"/>
  <c r="T1519" i="1"/>
  <c r="J1519" i="1"/>
  <c r="K1519" i="1" s="1"/>
  <c r="L1519" i="1" s="1"/>
  <c r="M1519" i="1" s="1"/>
  <c r="G1519" i="1"/>
  <c r="P913" i="1"/>
  <c r="B913" i="1" s="1"/>
  <c r="C914" i="1"/>
  <c r="I2349" i="1" l="1"/>
  <c r="G1520" i="1"/>
  <c r="H1520" i="1" s="1"/>
  <c r="O1520" i="1"/>
  <c r="Q1520" i="1" s="1"/>
  <c r="R1520" i="1" s="1"/>
  <c r="E1520" i="1"/>
  <c r="F1521" i="1" s="1"/>
  <c r="A1521" i="1"/>
  <c r="D1521" i="1" s="1"/>
  <c r="T1520" i="1"/>
  <c r="S1520" i="1"/>
  <c r="U1519" i="1"/>
  <c r="J1520" i="1"/>
  <c r="K1520" i="1" s="1"/>
  <c r="L1520" i="1" s="1"/>
  <c r="M1520" i="1" s="1"/>
  <c r="H1519" i="1"/>
  <c r="N1519" i="1" s="1"/>
  <c r="P914" i="1"/>
  <c r="B914" i="1" s="1"/>
  <c r="C915" i="1"/>
  <c r="I2350" i="1" l="1"/>
  <c r="N1520" i="1"/>
  <c r="Q1521" i="1"/>
  <c r="E1521" i="1"/>
  <c r="F1522" i="1" s="1"/>
  <c r="A1522" i="1"/>
  <c r="D1522" i="1" s="1"/>
  <c r="T1521" i="1"/>
  <c r="S1521" i="1"/>
  <c r="U1520" i="1"/>
  <c r="J1521" i="1"/>
  <c r="K1521" i="1" s="1"/>
  <c r="L1521" i="1" s="1"/>
  <c r="M1521" i="1" s="1"/>
  <c r="G1521" i="1"/>
  <c r="H1521" i="1" s="1"/>
  <c r="P915" i="1"/>
  <c r="B915" i="1" s="1"/>
  <c r="C916" i="1"/>
  <c r="I2351" i="1" l="1"/>
  <c r="O1522" i="1"/>
  <c r="Q1522" i="1" s="1"/>
  <c r="R1522" i="1" s="1"/>
  <c r="A1523" i="1"/>
  <c r="D1523" i="1" s="1"/>
  <c r="E1522" i="1"/>
  <c r="F1523" i="1" s="1"/>
  <c r="N1521" i="1"/>
  <c r="J1522" i="1"/>
  <c r="K1522" i="1" s="1"/>
  <c r="L1522" i="1" s="1"/>
  <c r="M1522" i="1" s="1"/>
  <c r="T1522" i="1"/>
  <c r="S1522" i="1"/>
  <c r="G1522" i="1"/>
  <c r="P916" i="1"/>
  <c r="B916" i="1" s="1"/>
  <c r="C917" i="1"/>
  <c r="I2352" i="1" l="1"/>
  <c r="G1523" i="1"/>
  <c r="H1523" i="1" s="1"/>
  <c r="O1523" i="1"/>
  <c r="Q1523" i="1" s="1"/>
  <c r="R1523" i="1" s="1"/>
  <c r="A1524" i="1"/>
  <c r="D1524" i="1" s="1"/>
  <c r="E1523" i="1"/>
  <c r="F1524" i="1" s="1"/>
  <c r="H1522" i="1"/>
  <c r="N1522" i="1" s="1"/>
  <c r="J1523" i="1"/>
  <c r="T1523" i="1"/>
  <c r="U1522" i="1"/>
  <c r="S1523" i="1"/>
  <c r="P917" i="1"/>
  <c r="B917" i="1" s="1"/>
  <c r="C918" i="1"/>
  <c r="I2353" i="1" l="1"/>
  <c r="J1524" i="1"/>
  <c r="K1524" i="1" s="1"/>
  <c r="O1524" i="1"/>
  <c r="Q1524" i="1" s="1"/>
  <c r="R1524" i="1" s="1"/>
  <c r="A1525" i="1"/>
  <c r="D1525" i="1" s="1"/>
  <c r="E1524" i="1"/>
  <c r="F1525" i="1" s="1"/>
  <c r="K1523" i="1"/>
  <c r="L1523" i="1" s="1"/>
  <c r="M1523" i="1" s="1"/>
  <c r="N1523" i="1" s="1"/>
  <c r="S1524" i="1"/>
  <c r="T1524" i="1"/>
  <c r="U1523" i="1"/>
  <c r="G1524" i="1"/>
  <c r="P918" i="1"/>
  <c r="B918" i="1" s="1"/>
  <c r="C919" i="1"/>
  <c r="I2354" i="1" l="1"/>
  <c r="J1525" i="1"/>
  <c r="K1525" i="1" s="1"/>
  <c r="L1525" i="1" s="1"/>
  <c r="M1525" i="1" s="1"/>
  <c r="G1525" i="1"/>
  <c r="H1525" i="1" s="1"/>
  <c r="L1524" i="1"/>
  <c r="M1524" i="1" s="1"/>
  <c r="O1525" i="1"/>
  <c r="Q1525" i="1" s="1"/>
  <c r="R1525" i="1" s="1"/>
  <c r="E1525" i="1"/>
  <c r="F1526" i="1" s="1"/>
  <c r="A1526" i="1"/>
  <c r="D1526" i="1" s="1"/>
  <c r="U1524" i="1"/>
  <c r="T1525" i="1"/>
  <c r="S1525" i="1"/>
  <c r="H1524" i="1"/>
  <c r="P919" i="1"/>
  <c r="B919" i="1" s="1"/>
  <c r="C920" i="1"/>
  <c r="I2355" i="1" l="1"/>
  <c r="N1524" i="1"/>
  <c r="N1525" i="1"/>
  <c r="G1526" i="1"/>
  <c r="H1526" i="1" s="1"/>
  <c r="S1526" i="1"/>
  <c r="U1525" i="1"/>
  <c r="T1526" i="1"/>
  <c r="O1526" i="1"/>
  <c r="Q1526" i="1" s="1"/>
  <c r="R1526" i="1" s="1"/>
  <c r="A1527" i="1"/>
  <c r="D1527" i="1" s="1"/>
  <c r="E1526" i="1"/>
  <c r="F1527" i="1" s="1"/>
  <c r="J1526" i="1"/>
  <c r="P920" i="1"/>
  <c r="B920" i="1" s="1"/>
  <c r="C921" i="1"/>
  <c r="I2356" i="1" l="1"/>
  <c r="J1527" i="1"/>
  <c r="K1526" i="1"/>
  <c r="L1526" i="1" s="1"/>
  <c r="M1526" i="1" s="1"/>
  <c r="N1526" i="1" s="1"/>
  <c r="T1527" i="1"/>
  <c r="S1527" i="1"/>
  <c r="U1526" i="1"/>
  <c r="G1527" i="1"/>
  <c r="H1527" i="1" s="1"/>
  <c r="O1527" i="1"/>
  <c r="Q1527" i="1" s="1"/>
  <c r="R1527" i="1" s="1"/>
  <c r="E1527" i="1"/>
  <c r="F1528" i="1" s="1"/>
  <c r="K1527" i="1"/>
  <c r="A1528" i="1"/>
  <c r="D1528" i="1" s="1"/>
  <c r="P921" i="1"/>
  <c r="B921" i="1" s="1"/>
  <c r="C922" i="1"/>
  <c r="I2357" i="1" l="1"/>
  <c r="L1527" i="1"/>
  <c r="M1527" i="1" s="1"/>
  <c r="N1527" i="1" s="1"/>
  <c r="T1528" i="1"/>
  <c r="S1528" i="1"/>
  <c r="U1527" i="1"/>
  <c r="J1528" i="1"/>
  <c r="K1528" i="1" s="1"/>
  <c r="L1528" i="1" s="1"/>
  <c r="M1528" i="1" s="1"/>
  <c r="G1528" i="1"/>
  <c r="H1528" i="1" s="1"/>
  <c r="O1528" i="1"/>
  <c r="Q1528" i="1" s="1"/>
  <c r="R1528" i="1" s="1"/>
  <c r="E1528" i="1"/>
  <c r="F1529" i="1" s="1"/>
  <c r="A1529" i="1"/>
  <c r="D1529" i="1" s="1"/>
  <c r="P922" i="1"/>
  <c r="B922" i="1" s="1"/>
  <c r="C923" i="1"/>
  <c r="I2358" i="1" l="1"/>
  <c r="U1528" i="1"/>
  <c r="T1529" i="1"/>
  <c r="S1529" i="1"/>
  <c r="G1529" i="1"/>
  <c r="J1529" i="1"/>
  <c r="K1529" i="1" s="1"/>
  <c r="L1529" i="1" s="1"/>
  <c r="M1529" i="1" s="1"/>
  <c r="N1528" i="1"/>
  <c r="O1529" i="1"/>
  <c r="Q1529" i="1" s="1"/>
  <c r="R1529" i="1" s="1"/>
  <c r="A1530" i="1"/>
  <c r="D1530" i="1" s="1"/>
  <c r="E1529" i="1"/>
  <c r="F1530" i="1" s="1"/>
  <c r="P923" i="1"/>
  <c r="B923" i="1" s="1"/>
  <c r="C924" i="1"/>
  <c r="I2359" i="1" l="1"/>
  <c r="G1530" i="1"/>
  <c r="H1530" i="1" s="1"/>
  <c r="O1530" i="1"/>
  <c r="Q1530" i="1" s="1"/>
  <c r="R1530" i="1" s="1"/>
  <c r="A1531" i="1"/>
  <c r="D1531" i="1" s="1"/>
  <c r="E1530" i="1"/>
  <c r="F1531" i="1" s="1"/>
  <c r="J1530" i="1"/>
  <c r="K1530" i="1" s="1"/>
  <c r="L1530" i="1" s="1"/>
  <c r="M1530" i="1" s="1"/>
  <c r="T1530" i="1"/>
  <c r="S1530" i="1"/>
  <c r="U1529" i="1"/>
  <c r="H1529" i="1"/>
  <c r="N1529" i="1" s="1"/>
  <c r="P924" i="1"/>
  <c r="B924" i="1" s="1"/>
  <c r="C925" i="1"/>
  <c r="I2360" i="1" l="1"/>
  <c r="N1530" i="1"/>
  <c r="O1531" i="1"/>
  <c r="Q1531" i="1" s="1"/>
  <c r="R1531" i="1" s="1"/>
  <c r="A1532" i="1"/>
  <c r="D1532" i="1" s="1"/>
  <c r="E1531" i="1"/>
  <c r="F1532" i="1" s="1"/>
  <c r="J1531" i="1"/>
  <c r="T1531" i="1"/>
  <c r="S1531" i="1"/>
  <c r="U1530" i="1"/>
  <c r="G1531" i="1"/>
  <c r="P925" i="1"/>
  <c r="B925" i="1" s="1"/>
  <c r="C926" i="1"/>
  <c r="I2361" i="1" l="1"/>
  <c r="J1532" i="1"/>
  <c r="K1532" i="1" s="1"/>
  <c r="G1532" i="1"/>
  <c r="H1532" i="1" s="1"/>
  <c r="K1531" i="1"/>
  <c r="L1531" i="1" s="1"/>
  <c r="M1531" i="1" s="1"/>
  <c r="H1531" i="1"/>
  <c r="O1532" i="1"/>
  <c r="Q1532" i="1" s="1"/>
  <c r="R1532" i="1" s="1"/>
  <c r="E1532" i="1"/>
  <c r="F1533" i="1" s="1"/>
  <c r="A1533" i="1"/>
  <c r="D1533" i="1" s="1"/>
  <c r="U1531" i="1"/>
  <c r="T1532" i="1"/>
  <c r="S1532" i="1"/>
  <c r="P926" i="1"/>
  <c r="B926" i="1" s="1"/>
  <c r="C927" i="1"/>
  <c r="I2362" i="1" l="1"/>
  <c r="G1533" i="1"/>
  <c r="H1533" i="1" s="1"/>
  <c r="L1532" i="1"/>
  <c r="M1532" i="1" s="1"/>
  <c r="N1532" i="1" s="1"/>
  <c r="T1533" i="1"/>
  <c r="S1533" i="1"/>
  <c r="U1532" i="1"/>
  <c r="J1533" i="1"/>
  <c r="N1531" i="1"/>
  <c r="O1533" i="1"/>
  <c r="Q1533" i="1" s="1"/>
  <c r="R1533" i="1" s="1"/>
  <c r="A1534" i="1"/>
  <c r="D1534" i="1" s="1"/>
  <c r="E1533" i="1"/>
  <c r="F1534" i="1" s="1"/>
  <c r="P927" i="1"/>
  <c r="B927" i="1" s="1"/>
  <c r="C928" i="1"/>
  <c r="I2363" i="1" l="1"/>
  <c r="J1534" i="1"/>
  <c r="K1534" i="1" s="1"/>
  <c r="G1534" i="1"/>
  <c r="H1534" i="1" s="1"/>
  <c r="O1534" i="1"/>
  <c r="Q1534" i="1" s="1"/>
  <c r="R1534" i="1" s="1"/>
  <c r="A1535" i="1"/>
  <c r="D1535" i="1" s="1"/>
  <c r="E1534" i="1"/>
  <c r="F1535" i="1" s="1"/>
  <c r="K1533" i="1"/>
  <c r="L1533" i="1" s="1"/>
  <c r="M1533" i="1" s="1"/>
  <c r="N1533" i="1" s="1"/>
  <c r="U1533" i="1"/>
  <c r="T1534" i="1"/>
  <c r="S1534" i="1"/>
  <c r="P928" i="1"/>
  <c r="B928" i="1" s="1"/>
  <c r="C929" i="1"/>
  <c r="I2364" i="1" l="1"/>
  <c r="L1534" i="1"/>
  <c r="M1534" i="1" s="1"/>
  <c r="N1534" i="1" s="1"/>
  <c r="O1535" i="1"/>
  <c r="Q1535" i="1" s="1"/>
  <c r="R1535" i="1" s="1"/>
  <c r="E1535" i="1"/>
  <c r="F1536" i="1" s="1"/>
  <c r="A1536" i="1"/>
  <c r="D1536" i="1" s="1"/>
  <c r="S1535" i="1"/>
  <c r="U1534" i="1"/>
  <c r="T1535" i="1"/>
  <c r="G1535" i="1"/>
  <c r="J1535" i="1"/>
  <c r="K1535" i="1" s="1"/>
  <c r="L1535" i="1" s="1"/>
  <c r="M1535" i="1" s="1"/>
  <c r="P929" i="1"/>
  <c r="B929" i="1" s="1"/>
  <c r="C930" i="1"/>
  <c r="I2365" i="1" l="1"/>
  <c r="G1536" i="1"/>
  <c r="H1536" i="1" s="1"/>
  <c r="O1536" i="1"/>
  <c r="Q1536" i="1" s="1"/>
  <c r="R1536" i="1" s="1"/>
  <c r="A1537" i="1"/>
  <c r="D1537" i="1" s="1"/>
  <c r="E1536" i="1"/>
  <c r="F1537" i="1" s="1"/>
  <c r="J1536" i="1"/>
  <c r="S1536" i="1"/>
  <c r="T1536" i="1"/>
  <c r="U1535" i="1"/>
  <c r="H1535" i="1"/>
  <c r="N1535" i="1" s="1"/>
  <c r="P930" i="1"/>
  <c r="B930" i="1" s="1"/>
  <c r="C931" i="1"/>
  <c r="I2366" i="1" l="1"/>
  <c r="G1537" i="1"/>
  <c r="H1537" i="1" s="1"/>
  <c r="J1537" i="1"/>
  <c r="K1537" i="1" s="1"/>
  <c r="K1536" i="1"/>
  <c r="L1536" i="1" s="1"/>
  <c r="M1536" i="1" s="1"/>
  <c r="N1536" i="1" s="1"/>
  <c r="O1537" i="1"/>
  <c r="Q1537" i="1" s="1"/>
  <c r="R1537" i="1" s="1"/>
  <c r="E1537" i="1"/>
  <c r="F1538" i="1" s="1"/>
  <c r="A1538" i="1"/>
  <c r="D1538" i="1" s="1"/>
  <c r="U1536" i="1"/>
  <c r="T1537" i="1"/>
  <c r="S1537" i="1"/>
  <c r="P931" i="1"/>
  <c r="B931" i="1" s="1"/>
  <c r="C932" i="1"/>
  <c r="I2367" i="1" l="1"/>
  <c r="L1537" i="1"/>
  <c r="M1537" i="1" s="1"/>
  <c r="N1537" i="1" s="1"/>
  <c r="G1538" i="1"/>
  <c r="H1538" i="1" s="1"/>
  <c r="O1538" i="1"/>
  <c r="Q1538" i="1" s="1"/>
  <c r="R1538" i="1" s="1"/>
  <c r="A1539" i="1"/>
  <c r="D1539" i="1" s="1"/>
  <c r="E1538" i="1"/>
  <c r="F1539" i="1" s="1"/>
  <c r="T1538" i="1"/>
  <c r="S1538" i="1"/>
  <c r="U1537" i="1"/>
  <c r="J1538" i="1"/>
  <c r="P932" i="1"/>
  <c r="B932" i="1" s="1"/>
  <c r="C933" i="1"/>
  <c r="I2368" i="1" l="1"/>
  <c r="J1539" i="1"/>
  <c r="K1539" i="1" s="1"/>
  <c r="K1538" i="1"/>
  <c r="L1538" i="1" s="1"/>
  <c r="M1538" i="1" s="1"/>
  <c r="N1538" i="1" s="1"/>
  <c r="O1539" i="1"/>
  <c r="Q1539" i="1" s="1"/>
  <c r="R1539" i="1" s="1"/>
  <c r="E1539" i="1"/>
  <c r="F1540" i="1" s="1"/>
  <c r="A1540" i="1"/>
  <c r="D1540" i="1" s="1"/>
  <c r="U1538" i="1"/>
  <c r="T1539" i="1"/>
  <c r="S1539" i="1"/>
  <c r="G1539" i="1"/>
  <c r="P933" i="1"/>
  <c r="B933" i="1" s="1"/>
  <c r="C934" i="1"/>
  <c r="I2369" i="1" l="1"/>
  <c r="G1540" i="1"/>
  <c r="H1540" i="1" s="1"/>
  <c r="J1540" i="1"/>
  <c r="K1540" i="1" s="1"/>
  <c r="L1540" i="1" s="1"/>
  <c r="M1540" i="1" s="1"/>
  <c r="H1539" i="1"/>
  <c r="L1539" i="1"/>
  <c r="M1539" i="1" s="1"/>
  <c r="O1540" i="1"/>
  <c r="E1540" i="1"/>
  <c r="F1541" i="1" s="1"/>
  <c r="A1541" i="1"/>
  <c r="D1541" i="1" s="1"/>
  <c r="S1540" i="1"/>
  <c r="U1539" i="1"/>
  <c r="T1540" i="1"/>
  <c r="P934" i="1"/>
  <c r="B934" i="1" s="1"/>
  <c r="C935" i="1"/>
  <c r="I2370" i="1" l="1"/>
  <c r="N1540" i="1"/>
  <c r="G1541" i="1"/>
  <c r="H1541" i="1" s="1"/>
  <c r="Q1540" i="1"/>
  <c r="R1540" i="1" s="1"/>
  <c r="N1539" i="1"/>
  <c r="O1541" i="1"/>
  <c r="Q1541" i="1" s="1"/>
  <c r="R1541" i="1" s="1"/>
  <c r="E1541" i="1"/>
  <c r="F1542" i="1" s="1"/>
  <c r="A1542" i="1"/>
  <c r="D1542" i="1" s="1"/>
  <c r="T1541" i="1"/>
  <c r="S1541" i="1"/>
  <c r="U1540" i="1"/>
  <c r="J1541" i="1"/>
  <c r="P935" i="1"/>
  <c r="B935" i="1" s="1"/>
  <c r="C936" i="1"/>
  <c r="I2371" i="1" l="1"/>
  <c r="J1542" i="1"/>
  <c r="K1542" i="1" s="1"/>
  <c r="K1541" i="1"/>
  <c r="L1541" i="1" s="1"/>
  <c r="M1541" i="1" s="1"/>
  <c r="N1541" i="1" s="1"/>
  <c r="O1542" i="1"/>
  <c r="Q1542" i="1" s="1"/>
  <c r="R1542" i="1" s="1"/>
  <c r="A1543" i="1"/>
  <c r="D1543" i="1" s="1"/>
  <c r="E1542" i="1"/>
  <c r="F1543" i="1" s="1"/>
  <c r="T1542" i="1"/>
  <c r="S1542" i="1"/>
  <c r="U1541" i="1"/>
  <c r="G1542" i="1"/>
  <c r="P936" i="1"/>
  <c r="B936" i="1" s="1"/>
  <c r="C937" i="1"/>
  <c r="I2372" i="1" l="1"/>
  <c r="L1542" i="1"/>
  <c r="M1542" i="1" s="1"/>
  <c r="J1543" i="1"/>
  <c r="K1543" i="1" s="1"/>
  <c r="L1543" i="1" s="1"/>
  <c r="M1543" i="1" s="1"/>
  <c r="G1543" i="1"/>
  <c r="H1543" i="1" s="1"/>
  <c r="O1543" i="1"/>
  <c r="Q1543" i="1" s="1"/>
  <c r="R1543" i="1" s="1"/>
  <c r="E1543" i="1"/>
  <c r="F1544" i="1" s="1"/>
  <c r="A1544" i="1"/>
  <c r="D1544" i="1" s="1"/>
  <c r="H1542" i="1"/>
  <c r="S1543" i="1"/>
  <c r="U1542" i="1"/>
  <c r="T1543" i="1"/>
  <c r="P937" i="1"/>
  <c r="B937" i="1" s="1"/>
  <c r="C938" i="1"/>
  <c r="I2373" i="1" l="1"/>
  <c r="N1542" i="1"/>
  <c r="J1544" i="1"/>
  <c r="K1544" i="1" s="1"/>
  <c r="L1544" i="1" s="1"/>
  <c r="M1544" i="1" s="1"/>
  <c r="G1544" i="1"/>
  <c r="H1544" i="1" s="1"/>
  <c r="N1543" i="1"/>
  <c r="O1544" i="1"/>
  <c r="Q1544" i="1" s="1"/>
  <c r="R1544" i="1" s="1"/>
  <c r="A1545" i="1"/>
  <c r="D1545" i="1" s="1"/>
  <c r="E1544" i="1"/>
  <c r="F1545" i="1" s="1"/>
  <c r="T1544" i="1"/>
  <c r="S1544" i="1"/>
  <c r="U1543" i="1"/>
  <c r="P938" i="1"/>
  <c r="B938" i="1" s="1"/>
  <c r="C939" i="1"/>
  <c r="I2374" i="1" l="1"/>
  <c r="N1544" i="1"/>
  <c r="O1545" i="1"/>
  <c r="Q1545" i="1" s="1"/>
  <c r="R1545" i="1" s="1"/>
  <c r="A1546" i="1"/>
  <c r="D1546" i="1" s="1"/>
  <c r="E1545" i="1"/>
  <c r="F1546" i="1" s="1"/>
  <c r="U1544" i="1"/>
  <c r="T1545" i="1"/>
  <c r="S1545" i="1"/>
  <c r="J1545" i="1"/>
  <c r="K1545" i="1" s="1"/>
  <c r="L1545" i="1" s="1"/>
  <c r="M1545" i="1" s="1"/>
  <c r="G1545" i="1"/>
  <c r="P939" i="1"/>
  <c r="B939" i="1" s="1"/>
  <c r="C940" i="1"/>
  <c r="I2375" i="1" l="1"/>
  <c r="G1546" i="1"/>
  <c r="H1546" i="1" s="1"/>
  <c r="J1546" i="1"/>
  <c r="K1546" i="1" s="1"/>
  <c r="L1546" i="1" s="1"/>
  <c r="M1546" i="1" s="1"/>
  <c r="O1546" i="1"/>
  <c r="Q1546" i="1" s="1"/>
  <c r="R1546" i="1" s="1"/>
  <c r="A1547" i="1"/>
  <c r="D1547" i="1" s="1"/>
  <c r="E1546" i="1"/>
  <c r="F1547" i="1" s="1"/>
  <c r="U1545" i="1"/>
  <c r="T1546" i="1"/>
  <c r="S1546" i="1"/>
  <c r="H1545" i="1"/>
  <c r="N1545" i="1" s="1"/>
  <c r="P940" i="1"/>
  <c r="B940" i="1" s="1"/>
  <c r="C941" i="1"/>
  <c r="I2376" i="1" l="1"/>
  <c r="N1546" i="1"/>
  <c r="J1547" i="1"/>
  <c r="K1547" i="1" s="1"/>
  <c r="L1547" i="1" s="1"/>
  <c r="M1547" i="1" s="1"/>
  <c r="O1547" i="1"/>
  <c r="A1548" i="1"/>
  <c r="D1548" i="1" s="1"/>
  <c r="E1547" i="1"/>
  <c r="F1548" i="1" s="1"/>
  <c r="U1546" i="1"/>
  <c r="T1547" i="1"/>
  <c r="S1547" i="1"/>
  <c r="G1547" i="1"/>
  <c r="P941" i="1"/>
  <c r="U941" i="1" s="1"/>
  <c r="C942" i="1"/>
  <c r="I2377" i="1" l="1"/>
  <c r="G1548" i="1"/>
  <c r="H1548" i="1" s="1"/>
  <c r="J1548" i="1"/>
  <c r="K1548" i="1" s="1"/>
  <c r="L1548" i="1" s="1"/>
  <c r="M1548" i="1" s="1"/>
  <c r="Q1547" i="1"/>
  <c r="R1547" i="1" s="1"/>
  <c r="H1547" i="1"/>
  <c r="N1547" i="1" s="1"/>
  <c r="O1548" i="1"/>
  <c r="Q1548" i="1" s="1"/>
  <c r="R1548" i="1" s="1"/>
  <c r="A1549" i="1"/>
  <c r="D1549" i="1" s="1"/>
  <c r="E1548" i="1"/>
  <c r="F1549" i="1" s="1"/>
  <c r="T1548" i="1"/>
  <c r="S1548" i="1"/>
  <c r="U1547" i="1"/>
  <c r="B941" i="1"/>
  <c r="P942" i="1"/>
  <c r="B942" i="1" s="1"/>
  <c r="C943" i="1"/>
  <c r="I2378" i="1" l="1"/>
  <c r="N1548" i="1"/>
  <c r="O1549" i="1"/>
  <c r="Q1549" i="1" s="1"/>
  <c r="R1549" i="1" s="1"/>
  <c r="A1550" i="1"/>
  <c r="D1550" i="1" s="1"/>
  <c r="E1549" i="1"/>
  <c r="F1550" i="1" s="1"/>
  <c r="S1549" i="1"/>
  <c r="U1548" i="1"/>
  <c r="T1549" i="1"/>
  <c r="G1549" i="1"/>
  <c r="J1549" i="1"/>
  <c r="P943" i="1"/>
  <c r="B943" i="1" s="1"/>
  <c r="C944" i="1"/>
  <c r="I2379" i="1" l="1"/>
  <c r="O1550" i="1"/>
  <c r="Q1550" i="1" s="1"/>
  <c r="R1550" i="1" s="1"/>
  <c r="A1551" i="1"/>
  <c r="E1550" i="1"/>
  <c r="F1551" i="1" s="1"/>
  <c r="S1550" i="1"/>
  <c r="U1549" i="1"/>
  <c r="T1550" i="1"/>
  <c r="J1550" i="1"/>
  <c r="G1550" i="1"/>
  <c r="K1549" i="1"/>
  <c r="L1549" i="1" s="1"/>
  <c r="M1549" i="1" s="1"/>
  <c r="H1549" i="1"/>
  <c r="P944" i="1"/>
  <c r="B944" i="1" s="1"/>
  <c r="C945" i="1"/>
  <c r="D1551" i="1" l="1"/>
  <c r="E1551" i="1" s="1"/>
  <c r="F1552" i="1" s="1"/>
  <c r="O1551" i="1"/>
  <c r="Q1551" i="1" s="1"/>
  <c r="I2380" i="1"/>
  <c r="G1551" i="1"/>
  <c r="H1551" i="1" s="1"/>
  <c r="J1551" i="1"/>
  <c r="K1551" i="1" s="1"/>
  <c r="A1552" i="1"/>
  <c r="D1552" i="1" s="1"/>
  <c r="H1550" i="1"/>
  <c r="K1550" i="1"/>
  <c r="L1550" i="1" s="1"/>
  <c r="M1550" i="1" s="1"/>
  <c r="N1549" i="1"/>
  <c r="U1550" i="1"/>
  <c r="T1551" i="1"/>
  <c r="S1551" i="1"/>
  <c r="P945" i="1"/>
  <c r="B945" i="1" s="1"/>
  <c r="C946" i="1"/>
  <c r="I2381" i="1" l="1"/>
  <c r="N1550" i="1"/>
  <c r="O1552" i="1"/>
  <c r="Q1552" i="1" s="1"/>
  <c r="R1552" i="1" s="1"/>
  <c r="A1553" i="1"/>
  <c r="D1553" i="1" s="1"/>
  <c r="E1552" i="1"/>
  <c r="F1553" i="1" s="1"/>
  <c r="L1551" i="1"/>
  <c r="M1551" i="1" s="1"/>
  <c r="N1551" i="1" s="1"/>
  <c r="J1552" i="1"/>
  <c r="K1552" i="1" s="1"/>
  <c r="L1552" i="1" s="1"/>
  <c r="M1552" i="1" s="1"/>
  <c r="T1552" i="1"/>
  <c r="S1552" i="1"/>
  <c r="G1552" i="1"/>
  <c r="P946" i="1"/>
  <c r="B946" i="1" s="1"/>
  <c r="C947" i="1"/>
  <c r="I2382" i="1" l="1"/>
  <c r="G1553" i="1"/>
  <c r="H1553" i="1" s="1"/>
  <c r="H1552" i="1"/>
  <c r="N1552" i="1" s="1"/>
  <c r="O1553" i="1"/>
  <c r="Q1553" i="1" s="1"/>
  <c r="R1553" i="1" s="1"/>
  <c r="A1554" i="1"/>
  <c r="D1554" i="1" s="1"/>
  <c r="E1553" i="1"/>
  <c r="F1554" i="1" s="1"/>
  <c r="J1553" i="1"/>
  <c r="K1553" i="1" s="1"/>
  <c r="L1553" i="1" s="1"/>
  <c r="M1553" i="1" s="1"/>
  <c r="U1552" i="1"/>
  <c r="T1553" i="1"/>
  <c r="S1553" i="1"/>
  <c r="P947" i="1"/>
  <c r="B947" i="1" s="1"/>
  <c r="C948" i="1"/>
  <c r="I2383" i="1" l="1"/>
  <c r="G1554" i="1"/>
  <c r="H1554" i="1" s="1"/>
  <c r="N1553" i="1"/>
  <c r="S1554" i="1"/>
  <c r="U1553" i="1"/>
  <c r="T1554" i="1"/>
  <c r="O1554" i="1"/>
  <c r="Q1554" i="1" s="1"/>
  <c r="R1554" i="1" s="1"/>
  <c r="A1555" i="1"/>
  <c r="D1555" i="1" s="1"/>
  <c r="E1554" i="1"/>
  <c r="F1555" i="1" s="1"/>
  <c r="J1554" i="1"/>
  <c r="P948" i="1"/>
  <c r="B948" i="1" s="1"/>
  <c r="C949" i="1"/>
  <c r="I2384" i="1" l="1"/>
  <c r="U1554" i="1"/>
  <c r="T1555" i="1"/>
  <c r="S1555" i="1"/>
  <c r="G1555" i="1"/>
  <c r="H1555" i="1" s="1"/>
  <c r="J1555" i="1"/>
  <c r="O1555" i="1"/>
  <c r="Q1555" i="1" s="1"/>
  <c r="R1555" i="1" s="1"/>
  <c r="A1556" i="1"/>
  <c r="D1556" i="1" s="1"/>
  <c r="E1555" i="1"/>
  <c r="F1556" i="1" s="1"/>
  <c r="K1554" i="1"/>
  <c r="L1554" i="1" s="1"/>
  <c r="M1554" i="1" s="1"/>
  <c r="N1554" i="1" s="1"/>
  <c r="P949" i="1"/>
  <c r="B949" i="1" s="1"/>
  <c r="C950" i="1"/>
  <c r="I2385" i="1" l="1"/>
  <c r="G1556" i="1"/>
  <c r="H1556" i="1" s="1"/>
  <c r="S1556" i="1"/>
  <c r="U1555" i="1"/>
  <c r="T1556" i="1"/>
  <c r="J1556" i="1"/>
  <c r="K1555" i="1"/>
  <c r="L1555" i="1" s="1"/>
  <c r="M1555" i="1" s="1"/>
  <c r="N1555" i="1" s="1"/>
  <c r="O1556" i="1"/>
  <c r="Q1556" i="1" s="1"/>
  <c r="R1556" i="1" s="1"/>
  <c r="A1557" i="1"/>
  <c r="D1557" i="1" s="1"/>
  <c r="E1556" i="1"/>
  <c r="F1557" i="1" s="1"/>
  <c r="P950" i="1"/>
  <c r="B950" i="1" s="1"/>
  <c r="C951" i="1"/>
  <c r="I2386" i="1" l="1"/>
  <c r="J1557" i="1"/>
  <c r="K1557" i="1" s="1"/>
  <c r="O1557" i="1"/>
  <c r="Q1557" i="1" s="1"/>
  <c r="R1557" i="1" s="1"/>
  <c r="A1558" i="1"/>
  <c r="D1558" i="1" s="1"/>
  <c r="E1557" i="1"/>
  <c r="F1558" i="1" s="1"/>
  <c r="K1556" i="1"/>
  <c r="L1556" i="1" s="1"/>
  <c r="M1556" i="1" s="1"/>
  <c r="N1556" i="1" s="1"/>
  <c r="T1557" i="1"/>
  <c r="S1557" i="1"/>
  <c r="U1556" i="1"/>
  <c r="G1557" i="1"/>
  <c r="P951" i="1"/>
  <c r="B951" i="1" s="1"/>
  <c r="C952" i="1"/>
  <c r="I2387" i="1" l="1"/>
  <c r="J1558" i="1"/>
  <c r="K1558" i="1" s="1"/>
  <c r="L1558" i="1" s="1"/>
  <c r="M1558" i="1" s="1"/>
  <c r="G1558" i="1"/>
  <c r="H1558" i="1" s="1"/>
  <c r="O1558" i="1"/>
  <c r="Q1558" i="1" s="1"/>
  <c r="R1558" i="1" s="1"/>
  <c r="A1559" i="1"/>
  <c r="D1559" i="1" s="1"/>
  <c r="E1558" i="1"/>
  <c r="F1559" i="1" s="1"/>
  <c r="L1557" i="1"/>
  <c r="M1557" i="1" s="1"/>
  <c r="T1558" i="1"/>
  <c r="S1558" i="1"/>
  <c r="U1557" i="1"/>
  <c r="H1557" i="1"/>
  <c r="P952" i="1"/>
  <c r="B952" i="1" s="1"/>
  <c r="C953" i="1"/>
  <c r="I2388" i="1" l="1"/>
  <c r="N1557" i="1"/>
  <c r="N1558" i="1"/>
  <c r="O1559" i="1"/>
  <c r="Q1559" i="1" s="1"/>
  <c r="R1559" i="1" s="1"/>
  <c r="E1559" i="1"/>
  <c r="F1560" i="1" s="1"/>
  <c r="A1560" i="1"/>
  <c r="D1560" i="1" s="1"/>
  <c r="U1558" i="1"/>
  <c r="T1559" i="1"/>
  <c r="S1559" i="1"/>
  <c r="J1559" i="1"/>
  <c r="K1559" i="1" s="1"/>
  <c r="L1559" i="1" s="1"/>
  <c r="M1559" i="1" s="1"/>
  <c r="G1559" i="1"/>
  <c r="P953" i="1"/>
  <c r="B953" i="1" s="1"/>
  <c r="C954" i="1"/>
  <c r="I2389" i="1" l="1"/>
  <c r="G1560" i="1"/>
  <c r="H1560" i="1" s="1"/>
  <c r="J1560" i="1"/>
  <c r="K1560" i="1" s="1"/>
  <c r="L1560" i="1" s="1"/>
  <c r="M1560" i="1" s="1"/>
  <c r="O1560" i="1"/>
  <c r="Q1560" i="1" s="1"/>
  <c r="R1560" i="1" s="1"/>
  <c r="A1561" i="1"/>
  <c r="D1561" i="1" s="1"/>
  <c r="E1560" i="1"/>
  <c r="F1561" i="1" s="1"/>
  <c r="T1560" i="1"/>
  <c r="U1559" i="1"/>
  <c r="S1560" i="1"/>
  <c r="H1559" i="1"/>
  <c r="N1559" i="1" s="1"/>
  <c r="P954" i="1"/>
  <c r="B954" i="1" s="1"/>
  <c r="C955" i="1"/>
  <c r="I2390" i="1" l="1"/>
  <c r="G1561" i="1"/>
  <c r="H1561" i="1" s="1"/>
  <c r="N1560" i="1"/>
  <c r="J1561" i="1"/>
  <c r="K1561" i="1" s="1"/>
  <c r="L1561" i="1" s="1"/>
  <c r="M1561" i="1" s="1"/>
  <c r="O1561" i="1"/>
  <c r="Q1561" i="1" s="1"/>
  <c r="R1561" i="1" s="1"/>
  <c r="E1561" i="1"/>
  <c r="F1562" i="1" s="1"/>
  <c r="A1562" i="1"/>
  <c r="D1562" i="1" s="1"/>
  <c r="S1561" i="1"/>
  <c r="U1560" i="1"/>
  <c r="T1561" i="1"/>
  <c r="P955" i="1"/>
  <c r="B955" i="1" s="1"/>
  <c r="C956" i="1"/>
  <c r="I2391" i="1" l="1"/>
  <c r="N1561" i="1"/>
  <c r="O1562" i="1"/>
  <c r="Q1562" i="1" s="1"/>
  <c r="R1562" i="1" s="1"/>
  <c r="A1563" i="1"/>
  <c r="D1563" i="1" s="1"/>
  <c r="E1562" i="1"/>
  <c r="F1563" i="1" s="1"/>
  <c r="U1561" i="1"/>
  <c r="S1562" i="1"/>
  <c r="T1562" i="1"/>
  <c r="G1562" i="1"/>
  <c r="J1562" i="1"/>
  <c r="P956" i="1"/>
  <c r="B956" i="1" s="1"/>
  <c r="C957" i="1"/>
  <c r="I2392" i="1" l="1"/>
  <c r="J1563" i="1"/>
  <c r="K1563" i="1" s="1"/>
  <c r="G1563" i="1"/>
  <c r="H1563" i="1" s="1"/>
  <c r="H1562" i="1"/>
  <c r="K1562" i="1"/>
  <c r="L1562" i="1" s="1"/>
  <c r="M1562" i="1" s="1"/>
  <c r="O1563" i="1"/>
  <c r="A1564" i="1"/>
  <c r="D1564" i="1" s="1"/>
  <c r="E1563" i="1"/>
  <c r="F1564" i="1" s="1"/>
  <c r="U1562" i="1"/>
  <c r="T1563" i="1"/>
  <c r="S1563" i="1"/>
  <c r="P957" i="1"/>
  <c r="B957" i="1" s="1"/>
  <c r="C958" i="1"/>
  <c r="I2393" i="1" l="1"/>
  <c r="J1564" i="1"/>
  <c r="K1564" i="1" s="1"/>
  <c r="L1564" i="1" s="1"/>
  <c r="M1564" i="1" s="1"/>
  <c r="Q1563" i="1"/>
  <c r="R1563" i="1" s="1"/>
  <c r="L1563" i="1"/>
  <c r="M1563" i="1" s="1"/>
  <c r="N1563" i="1" s="1"/>
  <c r="N1562" i="1"/>
  <c r="G1564" i="1"/>
  <c r="O1564" i="1"/>
  <c r="Q1564" i="1" s="1"/>
  <c r="R1564" i="1" s="1"/>
  <c r="A1565" i="1"/>
  <c r="D1565" i="1" s="1"/>
  <c r="E1564" i="1"/>
  <c r="F1565" i="1" s="1"/>
  <c r="S1564" i="1"/>
  <c r="U1563" i="1"/>
  <c r="T1564" i="1"/>
  <c r="P958" i="1"/>
  <c r="B958" i="1" s="1"/>
  <c r="C959" i="1"/>
  <c r="I2394" i="1" l="1"/>
  <c r="O1565" i="1"/>
  <c r="Q1565" i="1" s="1"/>
  <c r="R1565" i="1" s="1"/>
  <c r="A1566" i="1"/>
  <c r="D1566" i="1" s="1"/>
  <c r="E1565" i="1"/>
  <c r="F1566" i="1" s="1"/>
  <c r="U1564" i="1"/>
  <c r="T1565" i="1"/>
  <c r="S1565" i="1"/>
  <c r="G1565" i="1"/>
  <c r="H1564" i="1"/>
  <c r="N1564" i="1" s="1"/>
  <c r="J1565" i="1"/>
  <c r="P959" i="1"/>
  <c r="B959" i="1" s="1"/>
  <c r="C960" i="1"/>
  <c r="I2395" i="1" l="1"/>
  <c r="G1566" i="1"/>
  <c r="H1566" i="1" s="1"/>
  <c r="J1566" i="1"/>
  <c r="K1566" i="1" s="1"/>
  <c r="H1565" i="1"/>
  <c r="K1565" i="1"/>
  <c r="L1565" i="1" s="1"/>
  <c r="M1565" i="1" s="1"/>
  <c r="O1566" i="1"/>
  <c r="E1566" i="1"/>
  <c r="F1567" i="1" s="1"/>
  <c r="A1567" i="1"/>
  <c r="D1567" i="1" s="1"/>
  <c r="T1566" i="1"/>
  <c r="S1566" i="1"/>
  <c r="U1565" i="1"/>
  <c r="P960" i="1"/>
  <c r="B960" i="1" s="1"/>
  <c r="C961" i="1"/>
  <c r="I2396" i="1" l="1"/>
  <c r="L1566" i="1"/>
  <c r="M1566" i="1" s="1"/>
  <c r="N1566" i="1" s="1"/>
  <c r="G1567" i="1"/>
  <c r="H1567" i="1" s="1"/>
  <c r="Q1566" i="1"/>
  <c r="R1566" i="1" s="1"/>
  <c r="N1565" i="1"/>
  <c r="O1567" i="1"/>
  <c r="Q1567" i="1" s="1"/>
  <c r="R1567" i="1" s="1"/>
  <c r="A1568" i="1"/>
  <c r="D1568" i="1" s="1"/>
  <c r="E1567" i="1"/>
  <c r="F1568" i="1" s="1"/>
  <c r="U1566" i="1"/>
  <c r="S1567" i="1"/>
  <c r="T1567" i="1"/>
  <c r="J1567" i="1"/>
  <c r="K1567" i="1" s="1"/>
  <c r="L1567" i="1" s="1"/>
  <c r="M1567" i="1" s="1"/>
  <c r="P961" i="1"/>
  <c r="B961" i="1" s="1"/>
  <c r="C962" i="1"/>
  <c r="I2397" i="1" l="1"/>
  <c r="T1568" i="1"/>
  <c r="S1568" i="1"/>
  <c r="U1567" i="1"/>
  <c r="J1568" i="1"/>
  <c r="O1568" i="1"/>
  <c r="Q1568" i="1" s="1"/>
  <c r="R1568" i="1" s="1"/>
  <c r="A1569" i="1"/>
  <c r="D1569" i="1" s="1"/>
  <c r="E1568" i="1"/>
  <c r="F1569" i="1" s="1"/>
  <c r="N1567" i="1"/>
  <c r="G1568" i="1"/>
  <c r="P962" i="1"/>
  <c r="B962" i="1" s="1"/>
  <c r="C963" i="1"/>
  <c r="I2398" i="1" l="1"/>
  <c r="J1569" i="1"/>
  <c r="K1569" i="1" s="1"/>
  <c r="T1569" i="1"/>
  <c r="U1568" i="1"/>
  <c r="S1569" i="1"/>
  <c r="G1569" i="1"/>
  <c r="H1569" i="1" s="1"/>
  <c r="O1569" i="1"/>
  <c r="Q1569" i="1" s="1"/>
  <c r="R1569" i="1" s="1"/>
  <c r="A1570" i="1"/>
  <c r="D1570" i="1" s="1"/>
  <c r="E1569" i="1"/>
  <c r="F1570" i="1" s="1"/>
  <c r="K1568" i="1"/>
  <c r="L1568" i="1" s="1"/>
  <c r="M1568" i="1" s="1"/>
  <c r="H1568" i="1"/>
  <c r="P963" i="1"/>
  <c r="B963" i="1" s="1"/>
  <c r="C964" i="1"/>
  <c r="I2399" i="1" l="1"/>
  <c r="U1569" i="1"/>
  <c r="T1570" i="1"/>
  <c r="S1570" i="1"/>
  <c r="N1568" i="1"/>
  <c r="G1570" i="1"/>
  <c r="O1570" i="1"/>
  <c r="Q1570" i="1" s="1"/>
  <c r="R1570" i="1" s="1"/>
  <c r="A1571" i="1"/>
  <c r="D1571" i="1" s="1"/>
  <c r="E1570" i="1"/>
  <c r="F1571" i="1" s="1"/>
  <c r="L1569" i="1"/>
  <c r="M1569" i="1" s="1"/>
  <c r="N1569" i="1" s="1"/>
  <c r="J1570" i="1"/>
  <c r="P964" i="1"/>
  <c r="B964" i="1" s="1"/>
  <c r="C965" i="1"/>
  <c r="I2400" i="1" l="1"/>
  <c r="G1571" i="1"/>
  <c r="H1571" i="1" s="1"/>
  <c r="J1571" i="1"/>
  <c r="K1571" i="1" s="1"/>
  <c r="H1570" i="1"/>
  <c r="K1570" i="1"/>
  <c r="L1570" i="1" s="1"/>
  <c r="M1570" i="1" s="1"/>
  <c r="O1571" i="1"/>
  <c r="Q1571" i="1" s="1"/>
  <c r="R1571" i="1" s="1"/>
  <c r="A1572" i="1"/>
  <c r="D1572" i="1" s="1"/>
  <c r="E1571" i="1"/>
  <c r="F1572" i="1" s="1"/>
  <c r="U1570" i="1"/>
  <c r="T1571" i="1"/>
  <c r="S1571" i="1"/>
  <c r="P965" i="1"/>
  <c r="B965" i="1" s="1"/>
  <c r="C966" i="1"/>
  <c r="I2401" i="1" l="1"/>
  <c r="L1571" i="1"/>
  <c r="M1571" i="1" s="1"/>
  <c r="N1571" i="1" s="1"/>
  <c r="N1570" i="1"/>
  <c r="O1572" i="1"/>
  <c r="Q1572" i="1" s="1"/>
  <c r="R1572" i="1" s="1"/>
  <c r="A1573" i="1"/>
  <c r="D1573" i="1" s="1"/>
  <c r="E1572" i="1"/>
  <c r="F1573" i="1" s="1"/>
  <c r="U1571" i="1"/>
  <c r="T1572" i="1"/>
  <c r="S1572" i="1"/>
  <c r="J1572" i="1"/>
  <c r="G1572" i="1"/>
  <c r="P966" i="1"/>
  <c r="B966" i="1" s="1"/>
  <c r="C967" i="1"/>
  <c r="I2402" i="1" l="1"/>
  <c r="G1573" i="1"/>
  <c r="H1573" i="1" s="1"/>
  <c r="J1573" i="1"/>
  <c r="K1573" i="1" s="1"/>
  <c r="O1573" i="1"/>
  <c r="Q1573" i="1" s="1"/>
  <c r="R1573" i="1" s="1"/>
  <c r="A1574" i="1"/>
  <c r="D1574" i="1" s="1"/>
  <c r="E1573" i="1"/>
  <c r="F1574" i="1" s="1"/>
  <c r="K1572" i="1"/>
  <c r="L1572" i="1" s="1"/>
  <c r="M1572" i="1" s="1"/>
  <c r="H1572" i="1"/>
  <c r="U1572" i="1"/>
  <c r="T1573" i="1"/>
  <c r="S1573" i="1"/>
  <c r="P967" i="1"/>
  <c r="B967" i="1" s="1"/>
  <c r="C968" i="1"/>
  <c r="I2403" i="1" l="1"/>
  <c r="L1573" i="1"/>
  <c r="M1573" i="1" s="1"/>
  <c r="N1573" i="1" s="1"/>
  <c r="J1574" i="1"/>
  <c r="K1574" i="1" s="1"/>
  <c r="L1574" i="1" s="1"/>
  <c r="M1574" i="1" s="1"/>
  <c r="N1572" i="1"/>
  <c r="O1574" i="1"/>
  <c r="Q1574" i="1" s="1"/>
  <c r="R1574" i="1" s="1"/>
  <c r="A1575" i="1"/>
  <c r="D1575" i="1" s="1"/>
  <c r="E1574" i="1"/>
  <c r="F1575" i="1" s="1"/>
  <c r="U1573" i="1"/>
  <c r="T1574" i="1"/>
  <c r="S1574" i="1"/>
  <c r="G1574" i="1"/>
  <c r="P968" i="1"/>
  <c r="B968" i="1" s="1"/>
  <c r="C969" i="1"/>
  <c r="I2404" i="1" l="1"/>
  <c r="G1575" i="1"/>
  <c r="H1575" i="1" s="1"/>
  <c r="O1575" i="1"/>
  <c r="Q1575" i="1" s="1"/>
  <c r="R1575" i="1" s="1"/>
  <c r="A1576" i="1"/>
  <c r="D1576" i="1" s="1"/>
  <c r="E1575" i="1"/>
  <c r="F1576" i="1" s="1"/>
  <c r="S1575" i="1"/>
  <c r="U1574" i="1"/>
  <c r="T1575" i="1"/>
  <c r="H1574" i="1"/>
  <c r="N1574" i="1" s="1"/>
  <c r="J1575" i="1"/>
  <c r="P969" i="1"/>
  <c r="B969" i="1" s="1"/>
  <c r="C970" i="1"/>
  <c r="I2405" i="1" l="1"/>
  <c r="J1576" i="1"/>
  <c r="K1576" i="1" s="1"/>
  <c r="O1576" i="1"/>
  <c r="Q1576" i="1" s="1"/>
  <c r="R1576" i="1" s="1"/>
  <c r="E1576" i="1"/>
  <c r="F1577" i="1" s="1"/>
  <c r="A1577" i="1"/>
  <c r="D1577" i="1" s="1"/>
  <c r="K1575" i="1"/>
  <c r="L1575" i="1" s="1"/>
  <c r="M1575" i="1" s="1"/>
  <c r="N1575" i="1" s="1"/>
  <c r="T1576" i="1"/>
  <c r="S1576" i="1"/>
  <c r="U1575" i="1"/>
  <c r="G1576" i="1"/>
  <c r="P970" i="1"/>
  <c r="B970" i="1" s="1"/>
  <c r="C971" i="1"/>
  <c r="I2406" i="1" l="1"/>
  <c r="J1577" i="1"/>
  <c r="K1577" i="1" s="1"/>
  <c r="L1577" i="1" s="1"/>
  <c r="M1577" i="1" s="1"/>
  <c r="G1577" i="1"/>
  <c r="H1577" i="1" s="1"/>
  <c r="L1576" i="1"/>
  <c r="M1576" i="1" s="1"/>
  <c r="H1576" i="1"/>
  <c r="O1577" i="1"/>
  <c r="Q1577" i="1" s="1"/>
  <c r="R1577" i="1" s="1"/>
  <c r="A1578" i="1"/>
  <c r="D1578" i="1" s="1"/>
  <c r="E1577" i="1"/>
  <c r="F1578" i="1" s="1"/>
  <c r="T1577" i="1"/>
  <c r="U1576" i="1"/>
  <c r="S1577" i="1"/>
  <c r="P971" i="1"/>
  <c r="B971" i="1" s="1"/>
  <c r="C972" i="1"/>
  <c r="I2407" i="1" l="1"/>
  <c r="N1576" i="1"/>
  <c r="N1577" i="1"/>
  <c r="O1578" i="1"/>
  <c r="Q1578" i="1" s="1"/>
  <c r="R1578" i="1" s="1"/>
  <c r="A1579" i="1"/>
  <c r="D1579" i="1" s="1"/>
  <c r="E1578" i="1"/>
  <c r="F1579" i="1" s="1"/>
  <c r="U1577" i="1"/>
  <c r="T1578" i="1"/>
  <c r="S1578" i="1"/>
  <c r="G1578" i="1"/>
  <c r="J1578" i="1"/>
  <c r="P972" i="1"/>
  <c r="B972" i="1" s="1"/>
  <c r="C973" i="1"/>
  <c r="I2408" i="1" l="1"/>
  <c r="J1579" i="1"/>
  <c r="K1579" i="1" s="1"/>
  <c r="G1579" i="1"/>
  <c r="H1579" i="1" s="1"/>
  <c r="O1579" i="1"/>
  <c r="Q1579" i="1" s="1"/>
  <c r="R1579" i="1" s="1"/>
  <c r="A1580" i="1"/>
  <c r="D1580" i="1" s="1"/>
  <c r="E1579" i="1"/>
  <c r="F1580" i="1" s="1"/>
  <c r="K1578" i="1"/>
  <c r="L1578" i="1" s="1"/>
  <c r="M1578" i="1" s="1"/>
  <c r="U1578" i="1"/>
  <c r="T1579" i="1"/>
  <c r="S1579" i="1"/>
  <c r="H1578" i="1"/>
  <c r="P973" i="1"/>
  <c r="B973" i="1" s="1"/>
  <c r="C974" i="1"/>
  <c r="I2409" i="1" l="1"/>
  <c r="L1579" i="1"/>
  <c r="M1579" i="1" s="1"/>
  <c r="G1580" i="1"/>
  <c r="H1580" i="1" s="1"/>
  <c r="K1580" i="1"/>
  <c r="L1580" i="1" s="1"/>
  <c r="M1580" i="1" s="1"/>
  <c r="O1580" i="1"/>
  <c r="Q1580" i="1" s="1"/>
  <c r="R1580" i="1" s="1"/>
  <c r="E1580" i="1"/>
  <c r="F1581" i="1" s="1"/>
  <c r="A1581" i="1"/>
  <c r="D1581" i="1" s="1"/>
  <c r="N1578" i="1"/>
  <c r="T1580" i="1"/>
  <c r="U1579" i="1"/>
  <c r="S1580" i="1"/>
  <c r="P974" i="1"/>
  <c r="U974" i="1" s="1"/>
  <c r="C975" i="1"/>
  <c r="N1580" i="1" l="1"/>
  <c r="N1579" i="1"/>
  <c r="I2410" i="1"/>
  <c r="G1581" i="1"/>
  <c r="H1581" i="1" s="1"/>
  <c r="O1581" i="1"/>
  <c r="Q1581" i="1" s="1"/>
  <c r="R1581" i="1" s="1"/>
  <c r="A1582" i="1"/>
  <c r="D1582" i="1" s="1"/>
  <c r="E1581" i="1"/>
  <c r="F1582" i="1" s="1"/>
  <c r="S1581" i="1"/>
  <c r="T1581" i="1"/>
  <c r="U1580" i="1"/>
  <c r="J1581" i="1"/>
  <c r="B974" i="1"/>
  <c r="P975" i="1"/>
  <c r="B975" i="1" s="1"/>
  <c r="C976" i="1"/>
  <c r="I2411" i="1" l="1"/>
  <c r="J1582" i="1"/>
  <c r="K1582" i="1" s="1"/>
  <c r="G1582" i="1"/>
  <c r="H1582" i="1" s="1"/>
  <c r="O1582" i="1"/>
  <c r="Q1582" i="1" s="1"/>
  <c r="R1582" i="1" s="1"/>
  <c r="A1583" i="1"/>
  <c r="D1583" i="1" s="1"/>
  <c r="E1582" i="1"/>
  <c r="F1583" i="1" s="1"/>
  <c r="K1581" i="1"/>
  <c r="L1581" i="1" s="1"/>
  <c r="U1581" i="1"/>
  <c r="T1582" i="1"/>
  <c r="S1582" i="1"/>
  <c r="P976" i="1"/>
  <c r="B976" i="1" s="1"/>
  <c r="C977" i="1"/>
  <c r="M1581" i="1" l="1"/>
  <c r="N1581" i="1" s="1"/>
  <c r="I2412" i="1"/>
  <c r="G1583" i="1"/>
  <c r="H1583" i="1" s="1"/>
  <c r="L1582" i="1"/>
  <c r="O1583" i="1"/>
  <c r="Q1583" i="1" s="1"/>
  <c r="A1584" i="1"/>
  <c r="E1583" i="1"/>
  <c r="F1584" i="1" s="1"/>
  <c r="S1583" i="1"/>
  <c r="U1582" i="1"/>
  <c r="T1583" i="1"/>
  <c r="J1583" i="1"/>
  <c r="K1583" i="1" s="1"/>
  <c r="L1583" i="1" s="1"/>
  <c r="M1583" i="1" s="1"/>
  <c r="P977" i="1"/>
  <c r="B977" i="1" s="1"/>
  <c r="C978" i="1"/>
  <c r="D1584" i="1" l="1"/>
  <c r="E1584" i="1" s="1"/>
  <c r="F1585" i="1" s="1"/>
  <c r="O1584" i="1"/>
  <c r="Q1584" i="1" s="1"/>
  <c r="M1582" i="1"/>
  <c r="N1582" i="1" s="1"/>
  <c r="I2413" i="1"/>
  <c r="R1584" i="1"/>
  <c r="A1585" i="1"/>
  <c r="J1584" i="1"/>
  <c r="K1584" i="1" s="1"/>
  <c r="L1584" i="1" s="1"/>
  <c r="M1584" i="1" s="1"/>
  <c r="T1584" i="1"/>
  <c r="S1584" i="1"/>
  <c r="G1584" i="1"/>
  <c r="N1583" i="1"/>
  <c r="P978" i="1"/>
  <c r="B978" i="1" s="1"/>
  <c r="C979" i="1"/>
  <c r="D1585" i="1" l="1"/>
  <c r="E1585" i="1" s="1"/>
  <c r="F1586" i="1" s="1"/>
  <c r="O1585" i="1"/>
  <c r="Q1585" i="1" s="1"/>
  <c r="R1585" i="1" s="1"/>
  <c r="I2414" i="1"/>
  <c r="G1585" i="1"/>
  <c r="H1585" i="1" s="1"/>
  <c r="A1586" i="1"/>
  <c r="J1585" i="1"/>
  <c r="K1585" i="1" s="1"/>
  <c r="L1585" i="1" s="1"/>
  <c r="M1585" i="1" s="1"/>
  <c r="T1585" i="1"/>
  <c r="S1585" i="1"/>
  <c r="U1584" i="1"/>
  <c r="H1584" i="1"/>
  <c r="N1584" i="1" s="1"/>
  <c r="P979" i="1"/>
  <c r="B979" i="1" s="1"/>
  <c r="C980" i="1"/>
  <c r="D1586" i="1" l="1"/>
  <c r="E1586" i="1" s="1"/>
  <c r="F1587" i="1" s="1"/>
  <c r="O1586" i="1"/>
  <c r="Q1586" i="1" s="1"/>
  <c r="I2415" i="1"/>
  <c r="G1586" i="1"/>
  <c r="H1586" i="1" s="1"/>
  <c r="N1585" i="1"/>
  <c r="A1587" i="1"/>
  <c r="U1585" i="1"/>
  <c r="T1586" i="1"/>
  <c r="S1586" i="1"/>
  <c r="J1586" i="1"/>
  <c r="P980" i="1"/>
  <c r="B980" i="1" s="1"/>
  <c r="C981" i="1"/>
  <c r="D1587" i="1" l="1"/>
  <c r="E1587" i="1" s="1"/>
  <c r="F1588" i="1" s="1"/>
  <c r="O1587" i="1"/>
  <c r="Q1587" i="1" s="1"/>
  <c r="R1587" i="1" s="1"/>
  <c r="I2416" i="1"/>
  <c r="J1587" i="1"/>
  <c r="K1587" i="1" s="1"/>
  <c r="G1587" i="1"/>
  <c r="H1587" i="1" s="1"/>
  <c r="R1586" i="1"/>
  <c r="K1586" i="1"/>
  <c r="L1586" i="1" s="1"/>
  <c r="M1586" i="1" s="1"/>
  <c r="N1586" i="1" s="1"/>
  <c r="A1588" i="1"/>
  <c r="T1587" i="1"/>
  <c r="S1587" i="1"/>
  <c r="U1586" i="1"/>
  <c r="P981" i="1"/>
  <c r="B981" i="1" s="1"/>
  <c r="C982" i="1"/>
  <c r="D1588" i="1" l="1"/>
  <c r="E1588" i="1" s="1"/>
  <c r="F1589" i="1" s="1"/>
  <c r="O1588" i="1"/>
  <c r="Q1588" i="1" s="1"/>
  <c r="I2417" i="1"/>
  <c r="L1587" i="1"/>
  <c r="M1587" i="1" s="1"/>
  <c r="N1587" i="1" s="1"/>
  <c r="G1588" i="1"/>
  <c r="H1588" i="1" s="1"/>
  <c r="A1589" i="1"/>
  <c r="T1588" i="1"/>
  <c r="S1588" i="1"/>
  <c r="U1587" i="1"/>
  <c r="J1588" i="1"/>
  <c r="K1588" i="1" s="1"/>
  <c r="L1588" i="1" s="1"/>
  <c r="M1588" i="1" s="1"/>
  <c r="P982" i="1"/>
  <c r="B982" i="1" s="1"/>
  <c r="C983" i="1"/>
  <c r="D1589" i="1" l="1"/>
  <c r="E1589" i="1" s="1"/>
  <c r="F1590" i="1" s="1"/>
  <c r="O1589" i="1"/>
  <c r="Q1589" i="1" s="1"/>
  <c r="R1589" i="1" s="1"/>
  <c r="I2418" i="1"/>
  <c r="G1589" i="1"/>
  <c r="H1589" i="1" s="1"/>
  <c r="R1588" i="1"/>
  <c r="N1588" i="1"/>
  <c r="A1590" i="1"/>
  <c r="J1589" i="1"/>
  <c r="U1588" i="1"/>
  <c r="S1589" i="1"/>
  <c r="T1589" i="1"/>
  <c r="P983" i="1"/>
  <c r="B983" i="1" s="1"/>
  <c r="C984" i="1"/>
  <c r="D1590" i="1" l="1"/>
  <c r="E1590" i="1" s="1"/>
  <c r="F1591" i="1" s="1"/>
  <c r="O1590" i="1"/>
  <c r="Q1590" i="1" s="1"/>
  <c r="R1590" i="1" s="1"/>
  <c r="I2419" i="1"/>
  <c r="J1590" i="1"/>
  <c r="K1590" i="1" s="1"/>
  <c r="K1589" i="1"/>
  <c r="L1589" i="1" s="1"/>
  <c r="M1589" i="1" s="1"/>
  <c r="N1589" i="1" s="1"/>
  <c r="A1591" i="1"/>
  <c r="T1590" i="1"/>
  <c r="S1590" i="1"/>
  <c r="U1589" i="1"/>
  <c r="G1590" i="1"/>
  <c r="P984" i="1"/>
  <c r="B984" i="1" s="1"/>
  <c r="C985" i="1"/>
  <c r="D1591" i="1" l="1"/>
  <c r="E1591" i="1" s="1"/>
  <c r="F1592" i="1" s="1"/>
  <c r="O1591" i="1"/>
  <c r="Q1591" i="1" s="1"/>
  <c r="I2420" i="1"/>
  <c r="J1591" i="1"/>
  <c r="K1591" i="1" s="1"/>
  <c r="L1591" i="1" s="1"/>
  <c r="M1591" i="1" s="1"/>
  <c r="R1591" i="1"/>
  <c r="A1592" i="1"/>
  <c r="G1591" i="1"/>
  <c r="U1590" i="1"/>
  <c r="T1591" i="1"/>
  <c r="S1591" i="1"/>
  <c r="H1590" i="1"/>
  <c r="L1590" i="1"/>
  <c r="M1590" i="1" s="1"/>
  <c r="P985" i="1"/>
  <c r="B985" i="1" s="1"/>
  <c r="C986" i="1"/>
  <c r="D1592" i="1" l="1"/>
  <c r="E1592" i="1" s="1"/>
  <c r="F1593" i="1" s="1"/>
  <c r="O1592" i="1"/>
  <c r="Q1592" i="1" s="1"/>
  <c r="R1592" i="1" s="1"/>
  <c r="I2421" i="1"/>
  <c r="G1592" i="1"/>
  <c r="H1592" i="1" s="1"/>
  <c r="J1592" i="1"/>
  <c r="K1592" i="1" s="1"/>
  <c r="L1592" i="1" s="1"/>
  <c r="M1592" i="1" s="1"/>
  <c r="H1591" i="1"/>
  <c r="N1591" i="1" s="1"/>
  <c r="N1590" i="1"/>
  <c r="A1593" i="1"/>
  <c r="T1592" i="1"/>
  <c r="U1591" i="1"/>
  <c r="S1592" i="1"/>
  <c r="P986" i="1"/>
  <c r="B986" i="1" s="1"/>
  <c r="C987" i="1"/>
  <c r="D1593" i="1" l="1"/>
  <c r="E1593" i="1" s="1"/>
  <c r="F1594" i="1" s="1"/>
  <c r="O1593" i="1"/>
  <c r="Q1593" i="1" s="1"/>
  <c r="I2422" i="1"/>
  <c r="N1592" i="1"/>
  <c r="R1593" i="1"/>
  <c r="A1594" i="1"/>
  <c r="S1593" i="1"/>
  <c r="U1592" i="1"/>
  <c r="T1593" i="1"/>
  <c r="J1593" i="1"/>
  <c r="G1593" i="1"/>
  <c r="P987" i="1"/>
  <c r="B987" i="1" s="1"/>
  <c r="C988" i="1"/>
  <c r="D1594" i="1" l="1"/>
  <c r="E1594" i="1" s="1"/>
  <c r="F1595" i="1" s="1"/>
  <c r="O1594" i="1"/>
  <c r="Q1594" i="1" s="1"/>
  <c r="I2423" i="1"/>
  <c r="G1594" i="1"/>
  <c r="H1594" i="1" s="1"/>
  <c r="J1594" i="1"/>
  <c r="K1594" i="1" s="1"/>
  <c r="R1594" i="1"/>
  <c r="A1595" i="1"/>
  <c r="H1593" i="1"/>
  <c r="K1593" i="1"/>
  <c r="L1593" i="1" s="1"/>
  <c r="M1593" i="1" s="1"/>
  <c r="U1593" i="1"/>
  <c r="T1594" i="1"/>
  <c r="S1594" i="1"/>
  <c r="P988" i="1"/>
  <c r="B988" i="1" s="1"/>
  <c r="C989" i="1"/>
  <c r="D1595" i="1" l="1"/>
  <c r="E1595" i="1" s="1"/>
  <c r="F1596" i="1" s="1"/>
  <c r="O1595" i="1"/>
  <c r="Q1595" i="1" s="1"/>
  <c r="I2424" i="1"/>
  <c r="L1594" i="1"/>
  <c r="M1594" i="1" s="1"/>
  <c r="N1594" i="1" s="1"/>
  <c r="R1595" i="1"/>
  <c r="A1596" i="1"/>
  <c r="U1594" i="1"/>
  <c r="T1595" i="1"/>
  <c r="S1595" i="1"/>
  <c r="J1595" i="1"/>
  <c r="N1593" i="1"/>
  <c r="G1595" i="1"/>
  <c r="P989" i="1"/>
  <c r="B989" i="1" s="1"/>
  <c r="C990" i="1"/>
  <c r="D1596" i="1" l="1"/>
  <c r="E1596" i="1" s="1"/>
  <c r="F1597" i="1" s="1"/>
  <c r="O1596" i="1"/>
  <c r="Q1596" i="1" s="1"/>
  <c r="I2425" i="1"/>
  <c r="G1596" i="1"/>
  <c r="H1596" i="1" s="1"/>
  <c r="J1596" i="1"/>
  <c r="K1596" i="1" s="1"/>
  <c r="H1595" i="1"/>
  <c r="R1596" i="1"/>
  <c r="A1597" i="1"/>
  <c r="K1595" i="1"/>
  <c r="L1595" i="1" s="1"/>
  <c r="M1595" i="1" s="1"/>
  <c r="U1595" i="1"/>
  <c r="T1596" i="1"/>
  <c r="S1596" i="1"/>
  <c r="P990" i="1"/>
  <c r="B990" i="1" s="1"/>
  <c r="C991" i="1"/>
  <c r="D1597" i="1" l="1"/>
  <c r="E1597" i="1" s="1"/>
  <c r="F1598" i="1" s="1"/>
  <c r="O1597" i="1"/>
  <c r="Q1597" i="1" s="1"/>
  <c r="I2426" i="1"/>
  <c r="L1596" i="1"/>
  <c r="M1596" i="1" s="1"/>
  <c r="N1596" i="1" s="1"/>
  <c r="R1597" i="1"/>
  <c r="A1598" i="1"/>
  <c r="S1597" i="1"/>
  <c r="U1596" i="1"/>
  <c r="T1597" i="1"/>
  <c r="J1597" i="1"/>
  <c r="K1597" i="1" s="1"/>
  <c r="L1597" i="1" s="1"/>
  <c r="M1597" i="1" s="1"/>
  <c r="N1595" i="1"/>
  <c r="G1597" i="1"/>
  <c r="P991" i="1"/>
  <c r="B991" i="1" s="1"/>
  <c r="C992" i="1"/>
  <c r="D1598" i="1" l="1"/>
  <c r="E1598" i="1" s="1"/>
  <c r="F1599" i="1" s="1"/>
  <c r="O1598" i="1"/>
  <c r="Q1598" i="1" s="1"/>
  <c r="I2427" i="1"/>
  <c r="G1598" i="1"/>
  <c r="H1598" i="1" s="1"/>
  <c r="J1598" i="1"/>
  <c r="K1598" i="1" s="1"/>
  <c r="L1598" i="1" s="1"/>
  <c r="M1598" i="1" s="1"/>
  <c r="R1598" i="1"/>
  <c r="A1599" i="1"/>
  <c r="T1598" i="1"/>
  <c r="S1598" i="1"/>
  <c r="U1597" i="1"/>
  <c r="H1597" i="1"/>
  <c r="N1597" i="1" s="1"/>
  <c r="P992" i="1"/>
  <c r="B992" i="1" s="1"/>
  <c r="C993" i="1"/>
  <c r="D1599" i="1" l="1"/>
  <c r="E1599" i="1" s="1"/>
  <c r="F1600" i="1" s="1"/>
  <c r="O1599" i="1"/>
  <c r="Q1599" i="1" s="1"/>
  <c r="I2428" i="1"/>
  <c r="G1599" i="1"/>
  <c r="H1599" i="1" s="1"/>
  <c r="J1599" i="1"/>
  <c r="K1599" i="1" s="1"/>
  <c r="L1599" i="1" s="1"/>
  <c r="M1599" i="1" s="1"/>
  <c r="N1598" i="1"/>
  <c r="R1599" i="1"/>
  <c r="A1600" i="1"/>
  <c r="U1598" i="1"/>
  <c r="T1599" i="1"/>
  <c r="S1599" i="1"/>
  <c r="P993" i="1"/>
  <c r="B993" i="1" s="1"/>
  <c r="C994" i="1"/>
  <c r="D1600" i="1" l="1"/>
  <c r="E1600" i="1" s="1"/>
  <c r="F1601" i="1" s="1"/>
  <c r="O1600" i="1"/>
  <c r="Q1600" i="1" s="1"/>
  <c r="I2429" i="1"/>
  <c r="N1599" i="1"/>
  <c r="R1600" i="1"/>
  <c r="A1601" i="1"/>
  <c r="S1600" i="1"/>
  <c r="T1600" i="1"/>
  <c r="U1599" i="1"/>
  <c r="G1600" i="1"/>
  <c r="J1600" i="1"/>
  <c r="P994" i="1"/>
  <c r="B994" i="1" s="1"/>
  <c r="C995" i="1"/>
  <c r="D1601" i="1" l="1"/>
  <c r="E1601" i="1" s="1"/>
  <c r="F1602" i="1" s="1"/>
  <c r="O1601" i="1"/>
  <c r="Q1601" i="1" s="1"/>
  <c r="I2430" i="1"/>
  <c r="J1601" i="1"/>
  <c r="K1601" i="1" s="1"/>
  <c r="G1601" i="1"/>
  <c r="H1601" i="1" s="1"/>
  <c r="H1600" i="1"/>
  <c r="R1601" i="1"/>
  <c r="A1602" i="1"/>
  <c r="K1600" i="1"/>
  <c r="L1600" i="1" s="1"/>
  <c r="M1600" i="1" s="1"/>
  <c r="U1600" i="1"/>
  <c r="T1601" i="1"/>
  <c r="S1601" i="1"/>
  <c r="P995" i="1"/>
  <c r="B995" i="1" s="1"/>
  <c r="C996" i="1"/>
  <c r="D1602" i="1" l="1"/>
  <c r="E1602" i="1" s="1"/>
  <c r="F1603" i="1" s="1"/>
  <c r="O1602" i="1"/>
  <c r="Q1602" i="1" s="1"/>
  <c r="R1602" i="1" s="1"/>
  <c r="I2431" i="1"/>
  <c r="J1602" i="1"/>
  <c r="K1602" i="1" s="1"/>
  <c r="L1602" i="1" s="1"/>
  <c r="M1602" i="1" s="1"/>
  <c r="N1600" i="1"/>
  <c r="A1603" i="1"/>
  <c r="L1601" i="1"/>
  <c r="M1601" i="1" s="1"/>
  <c r="N1601" i="1" s="1"/>
  <c r="S1602" i="1"/>
  <c r="T1602" i="1"/>
  <c r="U1601" i="1"/>
  <c r="G1602" i="1"/>
  <c r="P996" i="1"/>
  <c r="B996" i="1" s="1"/>
  <c r="C997" i="1"/>
  <c r="D1603" i="1" l="1"/>
  <c r="E1603" i="1" s="1"/>
  <c r="F1604" i="1" s="1"/>
  <c r="O1603" i="1"/>
  <c r="Q1603" i="1" s="1"/>
  <c r="R1603" i="1" s="1"/>
  <c r="I2432" i="1"/>
  <c r="G1603" i="1"/>
  <c r="H1603" i="1" s="1"/>
  <c r="H1602" i="1"/>
  <c r="N1602" i="1" s="1"/>
  <c r="A1604" i="1"/>
  <c r="U1602" i="1"/>
  <c r="T1603" i="1"/>
  <c r="S1603" i="1"/>
  <c r="J1603" i="1"/>
  <c r="P997" i="1"/>
  <c r="B997" i="1" s="1"/>
  <c r="C998" i="1"/>
  <c r="D1604" i="1" l="1"/>
  <c r="E1604" i="1" s="1"/>
  <c r="F1605" i="1" s="1"/>
  <c r="O1604" i="1"/>
  <c r="Q1604" i="1" s="1"/>
  <c r="R1604" i="1" s="1"/>
  <c r="I2433" i="1"/>
  <c r="J1604" i="1"/>
  <c r="K1604" i="1" s="1"/>
  <c r="G1604" i="1"/>
  <c r="H1604" i="1" s="1"/>
  <c r="K1603" i="1"/>
  <c r="L1603" i="1" s="1"/>
  <c r="M1603" i="1" s="1"/>
  <c r="N1603" i="1" s="1"/>
  <c r="T1604" i="1"/>
  <c r="S1604" i="1"/>
  <c r="U1603" i="1"/>
  <c r="A1605" i="1"/>
  <c r="P998" i="1"/>
  <c r="B998" i="1" s="1"/>
  <c r="C999" i="1"/>
  <c r="D1605" i="1" l="1"/>
  <c r="E1605" i="1" s="1"/>
  <c r="F1606" i="1" s="1"/>
  <c r="O1605" i="1"/>
  <c r="Q1605" i="1" s="1"/>
  <c r="I2434" i="1"/>
  <c r="L1604" i="1"/>
  <c r="M1604" i="1" s="1"/>
  <c r="N1604" i="1" s="1"/>
  <c r="J1605" i="1"/>
  <c r="K1605" i="1" s="1"/>
  <c r="L1605" i="1" s="1"/>
  <c r="M1605" i="1" s="1"/>
  <c r="A1606" i="1"/>
  <c r="U1604" i="1"/>
  <c r="T1605" i="1"/>
  <c r="S1605" i="1"/>
  <c r="G1605" i="1"/>
  <c r="H1605" i="1" s="1"/>
  <c r="P999" i="1"/>
  <c r="B999" i="1" s="1"/>
  <c r="C1000" i="1"/>
  <c r="D1606" i="1" l="1"/>
  <c r="E1606" i="1" s="1"/>
  <c r="F1607" i="1" s="1"/>
  <c r="O1606" i="1"/>
  <c r="Q1606" i="1" s="1"/>
  <c r="R1606" i="1" s="1"/>
  <c r="I2435" i="1"/>
  <c r="J1606" i="1"/>
  <c r="K1606" i="1" s="1"/>
  <c r="L1606" i="1" s="1"/>
  <c r="M1606" i="1" s="1"/>
  <c r="R1605" i="1"/>
  <c r="N1605" i="1"/>
  <c r="G1606" i="1"/>
  <c r="A1607" i="1"/>
  <c r="T1606" i="1"/>
  <c r="S1606" i="1"/>
  <c r="U1605" i="1"/>
  <c r="P1000" i="1"/>
  <c r="B1000" i="1" s="1"/>
  <c r="C1001" i="1"/>
  <c r="D1607" i="1" l="1"/>
  <c r="E1607" i="1" s="1"/>
  <c r="F1608" i="1" s="1"/>
  <c r="O1607" i="1"/>
  <c r="Q1607" i="1" s="1"/>
  <c r="R1607" i="1" s="1"/>
  <c r="I2436" i="1"/>
  <c r="A1608" i="1"/>
  <c r="D1608" i="1" s="1"/>
  <c r="U1606" i="1"/>
  <c r="T1607" i="1"/>
  <c r="S1607" i="1"/>
  <c r="G1607" i="1"/>
  <c r="H1606" i="1"/>
  <c r="N1606" i="1" s="1"/>
  <c r="J1607" i="1"/>
  <c r="P1001" i="1"/>
  <c r="B1001" i="1" s="1"/>
  <c r="C1002" i="1"/>
  <c r="O1608" i="1" l="1"/>
  <c r="Q1608" i="1" s="1"/>
  <c r="R1608" i="1" s="1"/>
  <c r="I2437" i="1"/>
  <c r="G1608" i="1"/>
  <c r="H1608" i="1" s="1"/>
  <c r="J1608" i="1"/>
  <c r="K1608" i="1" s="1"/>
  <c r="H1607" i="1"/>
  <c r="K1607" i="1"/>
  <c r="L1607" i="1" s="1"/>
  <c r="M1607" i="1" s="1"/>
  <c r="E1608" i="1"/>
  <c r="F1609" i="1" s="1"/>
  <c r="A1609" i="1"/>
  <c r="T1608" i="1"/>
  <c r="U1607" i="1"/>
  <c r="S1608" i="1"/>
  <c r="P1002" i="1"/>
  <c r="U1002" i="1" s="1"/>
  <c r="C1003" i="1"/>
  <c r="D1609" i="1" l="1"/>
  <c r="E1609" i="1" s="1"/>
  <c r="F1610" i="1" s="1"/>
  <c r="O1609" i="1"/>
  <c r="Q1609" i="1" s="1"/>
  <c r="I2438" i="1"/>
  <c r="L1608" i="1"/>
  <c r="M1608" i="1" s="1"/>
  <c r="N1608" i="1" s="1"/>
  <c r="N1607" i="1"/>
  <c r="R1609" i="1"/>
  <c r="A1610" i="1"/>
  <c r="T1609" i="1"/>
  <c r="S1609" i="1"/>
  <c r="U1608" i="1"/>
  <c r="G1609" i="1"/>
  <c r="J1609" i="1"/>
  <c r="B1002" i="1"/>
  <c r="P1003" i="1"/>
  <c r="B1003" i="1" s="1"/>
  <c r="C1004" i="1"/>
  <c r="D1610" i="1" l="1"/>
  <c r="E1610" i="1" s="1"/>
  <c r="F1611" i="1" s="1"/>
  <c r="O1610" i="1"/>
  <c r="Q1610" i="1" s="1"/>
  <c r="R1610" i="1" s="1"/>
  <c r="I2439" i="1"/>
  <c r="J1610" i="1"/>
  <c r="K1610" i="1" s="1"/>
  <c r="G1610" i="1"/>
  <c r="H1610" i="1" s="1"/>
  <c r="H1609" i="1"/>
  <c r="A1611" i="1"/>
  <c r="K1609" i="1"/>
  <c r="L1609" i="1" s="1"/>
  <c r="M1609" i="1" s="1"/>
  <c r="T1610" i="1"/>
  <c r="S1610" i="1"/>
  <c r="U1609" i="1"/>
  <c r="P1004" i="1"/>
  <c r="B1004" i="1" s="1"/>
  <c r="C1005" i="1"/>
  <c r="D1611" i="1" l="1"/>
  <c r="E1611" i="1" s="1"/>
  <c r="F1612" i="1" s="1"/>
  <c r="O1611" i="1"/>
  <c r="Q1611" i="1" s="1"/>
  <c r="I2440" i="1"/>
  <c r="L1610" i="1"/>
  <c r="M1610" i="1" s="1"/>
  <c r="N1610" i="1" s="1"/>
  <c r="N1609" i="1"/>
  <c r="A1612" i="1"/>
  <c r="T1611" i="1"/>
  <c r="U1610" i="1"/>
  <c r="S1611" i="1"/>
  <c r="G1611" i="1"/>
  <c r="H1611" i="1" s="1"/>
  <c r="J1611" i="1"/>
  <c r="K1611" i="1" s="1"/>
  <c r="L1611" i="1" s="1"/>
  <c r="M1611" i="1" s="1"/>
  <c r="P1005" i="1"/>
  <c r="B1005" i="1" s="1"/>
  <c r="C1006" i="1"/>
  <c r="D1612" i="1" l="1"/>
  <c r="E1612" i="1" s="1"/>
  <c r="F1613" i="1" s="1"/>
  <c r="O1612" i="1"/>
  <c r="Q1612" i="1" s="1"/>
  <c r="I2441" i="1"/>
  <c r="N1611" i="1"/>
  <c r="R1612" i="1"/>
  <c r="A1613" i="1"/>
  <c r="J1612" i="1"/>
  <c r="K1612" i="1" s="1"/>
  <c r="L1612" i="1" s="1"/>
  <c r="M1612" i="1" s="1"/>
  <c r="T1612" i="1"/>
  <c r="S1612" i="1"/>
  <c r="G1612" i="1"/>
  <c r="P1006" i="1"/>
  <c r="B1006" i="1" s="1"/>
  <c r="C1007" i="1"/>
  <c r="D1613" i="1" l="1"/>
  <c r="E1613" i="1" s="1"/>
  <c r="F1614" i="1" s="1"/>
  <c r="O1613" i="1"/>
  <c r="Q1613" i="1" s="1"/>
  <c r="R1613" i="1" s="1"/>
  <c r="I2442" i="1"/>
  <c r="J1613" i="1"/>
  <c r="K1613" i="1" s="1"/>
  <c r="L1613" i="1" s="1"/>
  <c r="M1613" i="1" s="1"/>
  <c r="U1612" i="1"/>
  <c r="T1613" i="1"/>
  <c r="S1613" i="1"/>
  <c r="A1614" i="1"/>
  <c r="G1613" i="1"/>
  <c r="H1613" i="1" s="1"/>
  <c r="H1612" i="1"/>
  <c r="N1612" i="1" s="1"/>
  <c r="P1007" i="1"/>
  <c r="B1007" i="1" s="1"/>
  <c r="C1008" i="1"/>
  <c r="D1614" i="1" l="1"/>
  <c r="E1614" i="1" s="1"/>
  <c r="F1615" i="1" s="1"/>
  <c r="O1614" i="1"/>
  <c r="Q1614" i="1" s="1"/>
  <c r="I2443" i="1"/>
  <c r="N1613" i="1"/>
  <c r="S1614" i="1"/>
  <c r="T1614" i="1"/>
  <c r="U1613" i="1"/>
  <c r="G1614" i="1"/>
  <c r="R1614" i="1"/>
  <c r="A1615" i="1"/>
  <c r="J1614" i="1"/>
  <c r="K1614" i="1" s="1"/>
  <c r="L1614" i="1" s="1"/>
  <c r="M1614" i="1" s="1"/>
  <c r="P1008" i="1"/>
  <c r="B1008" i="1" s="1"/>
  <c r="C1009" i="1"/>
  <c r="D1615" i="1" l="1"/>
  <c r="E1615" i="1" s="1"/>
  <c r="F1616" i="1" s="1"/>
  <c r="O1615" i="1"/>
  <c r="Q1615" i="1" s="1"/>
  <c r="I2444" i="1"/>
  <c r="G1615" i="1"/>
  <c r="H1615" i="1" s="1"/>
  <c r="H1614" i="1"/>
  <c r="N1614" i="1" s="1"/>
  <c r="J1615" i="1"/>
  <c r="T1615" i="1"/>
  <c r="S1615" i="1"/>
  <c r="U1614" i="1"/>
  <c r="R1615" i="1"/>
  <c r="A1616" i="1"/>
  <c r="P1009" i="1"/>
  <c r="B1009" i="1" s="1"/>
  <c r="C1010" i="1"/>
  <c r="D1616" i="1" l="1"/>
  <c r="E1616" i="1" s="1"/>
  <c r="F1617" i="1" s="1"/>
  <c r="O1616" i="1"/>
  <c r="Q1616" i="1" s="1"/>
  <c r="I2445" i="1"/>
  <c r="J1616" i="1"/>
  <c r="K1616" i="1" s="1"/>
  <c r="R1616" i="1"/>
  <c r="A1617" i="1"/>
  <c r="K1615" i="1"/>
  <c r="L1615" i="1" s="1"/>
  <c r="M1615" i="1" s="1"/>
  <c r="N1615" i="1" s="1"/>
  <c r="T1616" i="1"/>
  <c r="S1616" i="1"/>
  <c r="U1615" i="1"/>
  <c r="G1616" i="1"/>
  <c r="P1010" i="1"/>
  <c r="B1010" i="1" s="1"/>
  <c r="C1011" i="1"/>
  <c r="D1617" i="1" l="1"/>
  <c r="E1617" i="1" s="1"/>
  <c r="F1618" i="1" s="1"/>
  <c r="O1617" i="1"/>
  <c r="Q1617" i="1" s="1"/>
  <c r="I2446" i="1"/>
  <c r="G1617" i="1"/>
  <c r="H1617" i="1" s="1"/>
  <c r="J1617" i="1"/>
  <c r="K1617" i="1" s="1"/>
  <c r="L1617" i="1" s="1"/>
  <c r="M1617" i="1" s="1"/>
  <c r="L1616" i="1"/>
  <c r="M1616" i="1" s="1"/>
  <c r="R1617" i="1"/>
  <c r="A1618" i="1"/>
  <c r="T1617" i="1"/>
  <c r="U1616" i="1"/>
  <c r="S1617" i="1"/>
  <c r="H1616" i="1"/>
  <c r="P1011" i="1"/>
  <c r="B1011" i="1" s="1"/>
  <c r="C1012" i="1"/>
  <c r="D1618" i="1" l="1"/>
  <c r="E1618" i="1" s="1"/>
  <c r="F1619" i="1" s="1"/>
  <c r="O1618" i="1"/>
  <c r="Q1618" i="1" s="1"/>
  <c r="R1618" i="1" s="1"/>
  <c r="I2447" i="1"/>
  <c r="N1616" i="1"/>
  <c r="N1617" i="1"/>
  <c r="J1618" i="1"/>
  <c r="K1618" i="1" s="1"/>
  <c r="L1618" i="1" s="1"/>
  <c r="M1618" i="1" s="1"/>
  <c r="G1618" i="1"/>
  <c r="H1618" i="1" s="1"/>
  <c r="A1619" i="1"/>
  <c r="T1618" i="1"/>
  <c r="S1618" i="1"/>
  <c r="U1617" i="1"/>
  <c r="P1012" i="1"/>
  <c r="B1012" i="1" s="1"/>
  <c r="C1013" i="1"/>
  <c r="D1619" i="1" l="1"/>
  <c r="E1619" i="1" s="1"/>
  <c r="F1620" i="1" s="1"/>
  <c r="O1619" i="1"/>
  <c r="Q1619" i="1" s="1"/>
  <c r="I2448" i="1"/>
  <c r="J1619" i="1"/>
  <c r="K1619" i="1" s="1"/>
  <c r="L1619" i="1" s="1"/>
  <c r="M1619" i="1" s="1"/>
  <c r="N1618" i="1"/>
  <c r="R1619" i="1"/>
  <c r="A1620" i="1"/>
  <c r="T1619" i="1"/>
  <c r="S1619" i="1"/>
  <c r="U1618" i="1"/>
  <c r="G1619" i="1"/>
  <c r="P1013" i="1"/>
  <c r="B1013" i="1" s="1"/>
  <c r="C1014" i="1"/>
  <c r="D1620" i="1" l="1"/>
  <c r="E1620" i="1" s="1"/>
  <c r="F1621" i="1" s="1"/>
  <c r="O1620" i="1"/>
  <c r="Q1620" i="1" s="1"/>
  <c r="I2449" i="1"/>
  <c r="G1620" i="1"/>
  <c r="H1620" i="1" s="1"/>
  <c r="R1620" i="1"/>
  <c r="A1621" i="1"/>
  <c r="T1620" i="1"/>
  <c r="S1620" i="1"/>
  <c r="U1619" i="1"/>
  <c r="H1619" i="1"/>
  <c r="N1619" i="1" s="1"/>
  <c r="J1620" i="1"/>
  <c r="P1014" i="1"/>
  <c r="B1014" i="1" s="1"/>
  <c r="C1015" i="1"/>
  <c r="D1621" i="1" l="1"/>
  <c r="E1621" i="1" s="1"/>
  <c r="F1622" i="1" s="1"/>
  <c r="O1621" i="1"/>
  <c r="Q1621" i="1" s="1"/>
  <c r="R1621" i="1" s="1"/>
  <c r="I2450" i="1"/>
  <c r="G1621" i="1"/>
  <c r="H1621" i="1" s="1"/>
  <c r="J1621" i="1"/>
  <c r="K1621" i="1" s="1"/>
  <c r="K1620" i="1"/>
  <c r="L1620" i="1" s="1"/>
  <c r="M1620" i="1" s="1"/>
  <c r="N1620" i="1" s="1"/>
  <c r="A1622" i="1"/>
  <c r="S1621" i="1"/>
  <c r="U1620" i="1"/>
  <c r="T1621" i="1"/>
  <c r="P1015" i="1"/>
  <c r="B1015" i="1" s="1"/>
  <c r="C1016" i="1"/>
  <c r="D1622" i="1" l="1"/>
  <c r="E1622" i="1" s="1"/>
  <c r="F1623" i="1" s="1"/>
  <c r="O1622" i="1"/>
  <c r="Q1622" i="1" s="1"/>
  <c r="I2451" i="1"/>
  <c r="T1622" i="1"/>
  <c r="S1622" i="1"/>
  <c r="U1621" i="1"/>
  <c r="R1622" i="1"/>
  <c r="A1623" i="1"/>
  <c r="L1621" i="1"/>
  <c r="M1621" i="1" s="1"/>
  <c r="N1621" i="1" s="1"/>
  <c r="J1622" i="1"/>
  <c r="K1622" i="1" s="1"/>
  <c r="L1622" i="1" s="1"/>
  <c r="M1622" i="1" s="1"/>
  <c r="G1622" i="1"/>
  <c r="H1622" i="1" s="1"/>
  <c r="P1016" i="1"/>
  <c r="B1016" i="1" s="1"/>
  <c r="C1017" i="1"/>
  <c r="D1623" i="1" l="1"/>
  <c r="E1623" i="1" s="1"/>
  <c r="F1624" i="1" s="1"/>
  <c r="O1623" i="1"/>
  <c r="Q1623" i="1" s="1"/>
  <c r="I2452" i="1"/>
  <c r="N1622" i="1"/>
  <c r="G1623" i="1"/>
  <c r="J1623" i="1"/>
  <c r="S1623" i="1"/>
  <c r="T1623" i="1"/>
  <c r="U1622" i="1"/>
  <c r="R1623" i="1"/>
  <c r="A1624" i="1"/>
  <c r="P1017" i="1"/>
  <c r="B1017" i="1" s="1"/>
  <c r="C1018" i="1"/>
  <c r="D1624" i="1" l="1"/>
  <c r="E1624" i="1" s="1"/>
  <c r="F1625" i="1" s="1"/>
  <c r="O1624" i="1"/>
  <c r="Q1624" i="1" s="1"/>
  <c r="I2453" i="1"/>
  <c r="J1624" i="1"/>
  <c r="K1624" i="1" s="1"/>
  <c r="R1624" i="1"/>
  <c r="A1625" i="1"/>
  <c r="K1623" i="1"/>
  <c r="L1623" i="1" s="1"/>
  <c r="M1623" i="1" s="1"/>
  <c r="G1624" i="1"/>
  <c r="S1624" i="1"/>
  <c r="U1623" i="1"/>
  <c r="T1624" i="1"/>
  <c r="H1623" i="1"/>
  <c r="P1018" i="1"/>
  <c r="B1018" i="1" s="1"/>
  <c r="C1019" i="1"/>
  <c r="D1625" i="1" l="1"/>
  <c r="E1625" i="1" s="1"/>
  <c r="F1626" i="1" s="1"/>
  <c r="O1625" i="1"/>
  <c r="Q1625" i="1" s="1"/>
  <c r="R1625" i="1" s="1"/>
  <c r="I2454" i="1"/>
  <c r="G1625" i="1"/>
  <c r="H1625" i="1" s="1"/>
  <c r="N1623" i="1"/>
  <c r="A1626" i="1"/>
  <c r="L1624" i="1"/>
  <c r="M1624" i="1" s="1"/>
  <c r="T1625" i="1"/>
  <c r="S1625" i="1"/>
  <c r="U1624" i="1"/>
  <c r="H1624" i="1"/>
  <c r="J1625" i="1"/>
  <c r="K1625" i="1" s="1"/>
  <c r="L1625" i="1" s="1"/>
  <c r="M1625" i="1" s="1"/>
  <c r="P1019" i="1"/>
  <c r="B1019" i="1" s="1"/>
  <c r="C1020" i="1"/>
  <c r="D1626" i="1" l="1"/>
  <c r="E1626" i="1" s="1"/>
  <c r="F1627" i="1" s="1"/>
  <c r="O1626" i="1"/>
  <c r="Q1626" i="1" s="1"/>
  <c r="R1626" i="1" s="1"/>
  <c r="I2455" i="1"/>
  <c r="N1625" i="1"/>
  <c r="N1624" i="1"/>
  <c r="U1625" i="1"/>
  <c r="T1626" i="1"/>
  <c r="S1626" i="1"/>
  <c r="J1626" i="1"/>
  <c r="A1627" i="1"/>
  <c r="G1626" i="1"/>
  <c r="H1626" i="1" s="1"/>
  <c r="P1020" i="1"/>
  <c r="B1020" i="1" s="1"/>
  <c r="C1021" i="1"/>
  <c r="D1627" i="1" l="1"/>
  <c r="E1627" i="1" s="1"/>
  <c r="F1628" i="1" s="1"/>
  <c r="O1627" i="1"/>
  <c r="Q1627" i="1" s="1"/>
  <c r="I2456" i="1"/>
  <c r="R1627" i="1"/>
  <c r="A1628" i="1"/>
  <c r="J1627" i="1"/>
  <c r="T1627" i="1"/>
  <c r="U1626" i="1"/>
  <c r="S1627" i="1"/>
  <c r="G1627" i="1"/>
  <c r="K1626" i="1"/>
  <c r="L1626" i="1" s="1"/>
  <c r="M1626" i="1" s="1"/>
  <c r="N1626" i="1" s="1"/>
  <c r="P1021" i="1"/>
  <c r="B1021" i="1" s="1"/>
  <c r="C1022" i="1"/>
  <c r="D1628" i="1" l="1"/>
  <c r="E1628" i="1" s="1"/>
  <c r="F1629" i="1" s="1"/>
  <c r="O1628" i="1"/>
  <c r="Q1628" i="1" s="1"/>
  <c r="R1628" i="1" s="1"/>
  <c r="I2457" i="1"/>
  <c r="G1628" i="1"/>
  <c r="H1628" i="1" s="1"/>
  <c r="J1628" i="1"/>
  <c r="K1628" i="1" s="1"/>
  <c r="H1627" i="1"/>
  <c r="K1627" i="1"/>
  <c r="L1627" i="1" s="1"/>
  <c r="M1627" i="1" s="1"/>
  <c r="A1629" i="1"/>
  <c r="U1627" i="1"/>
  <c r="S1628" i="1"/>
  <c r="T1628" i="1"/>
  <c r="P1022" i="1"/>
  <c r="B1022" i="1" s="1"/>
  <c r="C1023" i="1"/>
  <c r="D1629" i="1" l="1"/>
  <c r="E1629" i="1" s="1"/>
  <c r="F1630" i="1" s="1"/>
  <c r="O1629" i="1"/>
  <c r="Q1629" i="1" s="1"/>
  <c r="R1629" i="1" s="1"/>
  <c r="I2458" i="1"/>
  <c r="N1627" i="1"/>
  <c r="L1628" i="1"/>
  <c r="M1628" i="1" s="1"/>
  <c r="N1628" i="1" s="1"/>
  <c r="U1628" i="1"/>
  <c r="T1629" i="1"/>
  <c r="S1629" i="1"/>
  <c r="J1629" i="1"/>
  <c r="G1629" i="1"/>
  <c r="A1630" i="1"/>
  <c r="P1023" i="1"/>
  <c r="B1023" i="1" s="1"/>
  <c r="C1024" i="1"/>
  <c r="D1630" i="1" l="1"/>
  <c r="E1630" i="1" s="1"/>
  <c r="F1631" i="1" s="1"/>
  <c r="O1630" i="1"/>
  <c r="Q1630" i="1" s="1"/>
  <c r="R1630" i="1" s="1"/>
  <c r="I2459" i="1"/>
  <c r="S1630" i="1"/>
  <c r="U1629" i="1"/>
  <c r="T1630" i="1"/>
  <c r="J1630" i="1"/>
  <c r="K1630" i="1" s="1"/>
  <c r="G1630" i="1"/>
  <c r="A1631" i="1"/>
  <c r="K1629" i="1"/>
  <c r="L1629" i="1" s="1"/>
  <c r="M1629" i="1" s="1"/>
  <c r="H1629" i="1"/>
  <c r="P1024" i="1"/>
  <c r="B1024" i="1" s="1"/>
  <c r="C1025" i="1"/>
  <c r="D1631" i="1" l="1"/>
  <c r="E1631" i="1" s="1"/>
  <c r="F1632" i="1" s="1"/>
  <c r="O1631" i="1"/>
  <c r="Q1631" i="1" s="1"/>
  <c r="I2460" i="1"/>
  <c r="L1630" i="1"/>
  <c r="M1630" i="1" s="1"/>
  <c r="N1629" i="1"/>
  <c r="G1631" i="1"/>
  <c r="H1630" i="1"/>
  <c r="U1630" i="1"/>
  <c r="T1631" i="1"/>
  <c r="S1631" i="1"/>
  <c r="J1631" i="1"/>
  <c r="R1631" i="1"/>
  <c r="A1632" i="1"/>
  <c r="P1025" i="1"/>
  <c r="B1025" i="1" s="1"/>
  <c r="C1026" i="1"/>
  <c r="D1632" i="1" l="1"/>
  <c r="E1632" i="1" s="1"/>
  <c r="F1633" i="1" s="1"/>
  <c r="O1632" i="1"/>
  <c r="Q1632" i="1" s="1"/>
  <c r="I2461" i="1"/>
  <c r="N1630" i="1"/>
  <c r="J1632" i="1"/>
  <c r="K1632" i="1" s="1"/>
  <c r="K1631" i="1"/>
  <c r="L1631" i="1" s="1"/>
  <c r="M1631" i="1" s="1"/>
  <c r="R1632" i="1"/>
  <c r="A1633" i="1"/>
  <c r="T1632" i="1"/>
  <c r="S1632" i="1"/>
  <c r="U1631" i="1"/>
  <c r="G1632" i="1"/>
  <c r="H1631" i="1"/>
  <c r="P1026" i="1"/>
  <c r="B1026" i="1" s="1"/>
  <c r="C1027" i="1"/>
  <c r="D1633" i="1" l="1"/>
  <c r="E1633" i="1" s="1"/>
  <c r="F1634" i="1" s="1"/>
  <c r="O1633" i="1"/>
  <c r="Q1633" i="1" s="1"/>
  <c r="R1633" i="1" s="1"/>
  <c r="I2462" i="1"/>
  <c r="G1633" i="1"/>
  <c r="H1633" i="1" s="1"/>
  <c r="J1633" i="1"/>
  <c r="K1633" i="1" s="1"/>
  <c r="L1633" i="1" s="1"/>
  <c r="M1633" i="1" s="1"/>
  <c r="H1632" i="1"/>
  <c r="L1632" i="1"/>
  <c r="M1632" i="1" s="1"/>
  <c r="A1634" i="1"/>
  <c r="N1631" i="1"/>
  <c r="U1632" i="1"/>
  <c r="T1633" i="1"/>
  <c r="S1633" i="1"/>
  <c r="P1027" i="1"/>
  <c r="B1027" i="1" s="1"/>
  <c r="C1028" i="1"/>
  <c r="D1634" i="1" l="1"/>
  <c r="E1634" i="1" s="1"/>
  <c r="F1635" i="1" s="1"/>
  <c r="O1634" i="1"/>
  <c r="Q1634" i="1" s="1"/>
  <c r="I2463" i="1"/>
  <c r="N1633" i="1"/>
  <c r="G1634" i="1"/>
  <c r="H1634" i="1" s="1"/>
  <c r="N1632" i="1"/>
  <c r="R1634" i="1"/>
  <c r="A1635" i="1"/>
  <c r="T1634" i="1"/>
  <c r="S1634" i="1"/>
  <c r="U1633" i="1"/>
  <c r="J1634" i="1"/>
  <c r="P1028" i="1"/>
  <c r="B1028" i="1" s="1"/>
  <c r="C1029" i="1"/>
  <c r="D1635" i="1" l="1"/>
  <c r="E1635" i="1" s="1"/>
  <c r="F1636" i="1" s="1"/>
  <c r="O1635" i="1"/>
  <c r="Q1635" i="1" s="1"/>
  <c r="I2464" i="1"/>
  <c r="G1635" i="1"/>
  <c r="H1635" i="1" s="1"/>
  <c r="J1635" i="1"/>
  <c r="K1635" i="1" s="1"/>
  <c r="K1634" i="1"/>
  <c r="L1634" i="1" s="1"/>
  <c r="M1634" i="1" s="1"/>
  <c r="N1634" i="1" s="1"/>
  <c r="R1635" i="1"/>
  <c r="A1636" i="1"/>
  <c r="U1634" i="1"/>
  <c r="T1635" i="1"/>
  <c r="S1635" i="1"/>
  <c r="P1029" i="1"/>
  <c r="B1029" i="1" s="1"/>
  <c r="C1030" i="1"/>
  <c r="D1636" i="1" l="1"/>
  <c r="E1636" i="1" s="1"/>
  <c r="F1637" i="1" s="1"/>
  <c r="O1636" i="1"/>
  <c r="Q1636" i="1" s="1"/>
  <c r="I2465" i="1"/>
  <c r="L1635" i="1"/>
  <c r="M1635" i="1" s="1"/>
  <c r="N1635" i="1" s="1"/>
  <c r="J1636" i="1"/>
  <c r="K1636" i="1" s="1"/>
  <c r="L1636" i="1" s="1"/>
  <c r="M1636" i="1" s="1"/>
  <c r="R1636" i="1"/>
  <c r="A1637" i="1"/>
  <c r="S1636" i="1"/>
  <c r="U1635" i="1"/>
  <c r="T1636" i="1"/>
  <c r="G1636" i="1"/>
  <c r="P1030" i="1"/>
  <c r="B1030" i="1" s="1"/>
  <c r="C1031" i="1"/>
  <c r="D1637" i="1" l="1"/>
  <c r="E1637" i="1" s="1"/>
  <c r="F1638" i="1" s="1"/>
  <c r="O1637" i="1"/>
  <c r="Q1637" i="1" s="1"/>
  <c r="I2466" i="1"/>
  <c r="J1637" i="1"/>
  <c r="K1637" i="1" s="1"/>
  <c r="L1637" i="1" s="1"/>
  <c r="M1637" i="1" s="1"/>
  <c r="G1637" i="1"/>
  <c r="H1637" i="1" s="1"/>
  <c r="H1636" i="1"/>
  <c r="N1636" i="1" s="1"/>
  <c r="R1637" i="1"/>
  <c r="A1638" i="1"/>
  <c r="U1636" i="1"/>
  <c r="T1637" i="1"/>
  <c r="S1637" i="1"/>
  <c r="P1031" i="1"/>
  <c r="B1031" i="1" s="1"/>
  <c r="C1032" i="1"/>
  <c r="D1638" i="1" l="1"/>
  <c r="E1638" i="1" s="1"/>
  <c r="F1639" i="1" s="1"/>
  <c r="O1638" i="1"/>
  <c r="Q1638" i="1" s="1"/>
  <c r="I2467" i="1"/>
  <c r="N1637" i="1"/>
  <c r="J1638" i="1"/>
  <c r="K1638" i="1" s="1"/>
  <c r="L1638" i="1" s="1"/>
  <c r="M1638" i="1" s="1"/>
  <c r="R1638" i="1"/>
  <c r="A1639" i="1"/>
  <c r="S1638" i="1"/>
  <c r="T1638" i="1"/>
  <c r="U1637" i="1"/>
  <c r="G1638" i="1"/>
  <c r="P1032" i="1"/>
  <c r="B1032" i="1" s="1"/>
  <c r="C1033" i="1"/>
  <c r="D1639" i="1" l="1"/>
  <c r="E1639" i="1" s="1"/>
  <c r="F1640" i="1" s="1"/>
  <c r="O1639" i="1"/>
  <c r="Q1639" i="1" s="1"/>
  <c r="R1639" i="1" s="1"/>
  <c r="I2468" i="1"/>
  <c r="G1639" i="1"/>
  <c r="H1639" i="1" s="1"/>
  <c r="S1639" i="1"/>
  <c r="U1638" i="1"/>
  <c r="T1639" i="1"/>
  <c r="A1640" i="1"/>
  <c r="J1639" i="1"/>
  <c r="H1638" i="1"/>
  <c r="N1638" i="1" s="1"/>
  <c r="P1033" i="1"/>
  <c r="U1033" i="1" s="1"/>
  <c r="C1034" i="1"/>
  <c r="D1640" i="1" l="1"/>
  <c r="E1640" i="1" s="1"/>
  <c r="F1641" i="1" s="1"/>
  <c r="O1640" i="1"/>
  <c r="Q1640" i="1" s="1"/>
  <c r="R1640" i="1" s="1"/>
  <c r="I2469" i="1"/>
  <c r="A1641" i="1"/>
  <c r="S1640" i="1"/>
  <c r="U1639" i="1"/>
  <c r="T1640" i="1"/>
  <c r="J1640" i="1"/>
  <c r="K1639" i="1"/>
  <c r="L1639" i="1" s="1"/>
  <c r="M1639" i="1" s="1"/>
  <c r="N1639" i="1" s="1"/>
  <c r="G1640" i="1"/>
  <c r="B1033" i="1"/>
  <c r="P1034" i="1"/>
  <c r="B1034" i="1" s="1"/>
  <c r="C1035" i="1"/>
  <c r="D1641" i="1" l="1"/>
  <c r="E1641" i="1" s="1"/>
  <c r="F1642" i="1" s="1"/>
  <c r="O1641" i="1"/>
  <c r="Q1641" i="1" s="1"/>
  <c r="I2470" i="1"/>
  <c r="J1641" i="1"/>
  <c r="K1641" i="1" s="1"/>
  <c r="G1641" i="1"/>
  <c r="H1641" i="1" s="1"/>
  <c r="R1641" i="1"/>
  <c r="A1642" i="1"/>
  <c r="H1640" i="1"/>
  <c r="K1640" i="1"/>
  <c r="L1640" i="1" s="1"/>
  <c r="M1640" i="1" s="1"/>
  <c r="U1640" i="1"/>
  <c r="T1641" i="1"/>
  <c r="S1641" i="1"/>
  <c r="P1035" i="1"/>
  <c r="B1035" i="1" s="1"/>
  <c r="C1036" i="1"/>
  <c r="D1642" i="1" l="1"/>
  <c r="E1642" i="1" s="1"/>
  <c r="F1643" i="1" s="1"/>
  <c r="O1642" i="1"/>
  <c r="Q1642" i="1" s="1"/>
  <c r="I2471" i="1"/>
  <c r="G1642" i="1"/>
  <c r="H1642" i="1" s="1"/>
  <c r="J1642" i="1"/>
  <c r="K1642" i="1" s="1"/>
  <c r="L1642" i="1" s="1"/>
  <c r="M1642" i="1" s="1"/>
  <c r="N1640" i="1"/>
  <c r="L1641" i="1"/>
  <c r="M1641" i="1" s="1"/>
  <c r="N1641" i="1" s="1"/>
  <c r="A1643" i="1"/>
  <c r="U1641" i="1"/>
  <c r="T1642" i="1"/>
  <c r="S1642" i="1"/>
  <c r="P1036" i="1"/>
  <c r="B1036" i="1" s="1"/>
  <c r="C1037" i="1"/>
  <c r="D1643" i="1" l="1"/>
  <c r="E1643" i="1" s="1"/>
  <c r="F1644" i="1" s="1"/>
  <c r="O1643" i="1"/>
  <c r="Q1643" i="1" s="1"/>
  <c r="I2472" i="1"/>
  <c r="R1643" i="1"/>
  <c r="A1644" i="1"/>
  <c r="N1642" i="1"/>
  <c r="J1643" i="1"/>
  <c r="K1643" i="1" s="1"/>
  <c r="L1643" i="1" s="1"/>
  <c r="M1643" i="1" s="1"/>
  <c r="T1643" i="1"/>
  <c r="S1643" i="1"/>
  <c r="G1643" i="1"/>
  <c r="P1037" i="1"/>
  <c r="B1037" i="1" s="1"/>
  <c r="C1038" i="1"/>
  <c r="D1644" i="1" l="1"/>
  <c r="E1644" i="1" s="1"/>
  <c r="F1645" i="1" s="1"/>
  <c r="O1644" i="1"/>
  <c r="Q1644" i="1" s="1"/>
  <c r="I2473" i="1"/>
  <c r="G1644" i="1"/>
  <c r="H1644" i="1" s="1"/>
  <c r="H1643" i="1"/>
  <c r="N1643" i="1" s="1"/>
  <c r="R1644" i="1"/>
  <c r="A1645" i="1"/>
  <c r="J1644" i="1"/>
  <c r="K1644" i="1" s="1"/>
  <c r="L1644" i="1" s="1"/>
  <c r="M1644" i="1" s="1"/>
  <c r="S1644" i="1"/>
  <c r="U1643" i="1"/>
  <c r="T1644" i="1"/>
  <c r="P1038" i="1"/>
  <c r="B1038" i="1" s="1"/>
  <c r="C1039" i="1"/>
  <c r="D1645" i="1" l="1"/>
  <c r="E1645" i="1" s="1"/>
  <c r="F1646" i="1" s="1"/>
  <c r="O1645" i="1"/>
  <c r="Q1645" i="1" s="1"/>
  <c r="I2474" i="1"/>
  <c r="N1644" i="1"/>
  <c r="R1645" i="1"/>
  <c r="A1646" i="1"/>
  <c r="U1644" i="1"/>
  <c r="S1645" i="1"/>
  <c r="T1645" i="1"/>
  <c r="G1645" i="1"/>
  <c r="J1645" i="1"/>
  <c r="P1039" i="1"/>
  <c r="B1039" i="1" s="1"/>
  <c r="C1040" i="1"/>
  <c r="D1646" i="1" l="1"/>
  <c r="E1646" i="1" s="1"/>
  <c r="F1647" i="1" s="1"/>
  <c r="O1646" i="1"/>
  <c r="Q1646" i="1" s="1"/>
  <c r="I2475" i="1"/>
  <c r="J1646" i="1"/>
  <c r="K1646" i="1" s="1"/>
  <c r="G1646" i="1"/>
  <c r="H1646" i="1" s="1"/>
  <c r="R1646" i="1"/>
  <c r="A1647" i="1"/>
  <c r="K1645" i="1"/>
  <c r="L1645" i="1" s="1"/>
  <c r="M1645" i="1" s="1"/>
  <c r="T1646" i="1"/>
  <c r="S1646" i="1"/>
  <c r="U1645" i="1"/>
  <c r="H1645" i="1"/>
  <c r="P1040" i="1"/>
  <c r="B1040" i="1" s="1"/>
  <c r="C1041" i="1"/>
  <c r="D1647" i="1" l="1"/>
  <c r="E1647" i="1" s="1"/>
  <c r="F1648" i="1" s="1"/>
  <c r="O1647" i="1"/>
  <c r="Q1647" i="1" s="1"/>
  <c r="R1647" i="1" s="1"/>
  <c r="I2476" i="1"/>
  <c r="J1647" i="1"/>
  <c r="K1647" i="1" s="1"/>
  <c r="L1647" i="1" s="1"/>
  <c r="M1647" i="1" s="1"/>
  <c r="G1647" i="1"/>
  <c r="H1647" i="1" s="1"/>
  <c r="N1645" i="1"/>
  <c r="L1646" i="1"/>
  <c r="M1646" i="1" s="1"/>
  <c r="N1646" i="1" s="1"/>
  <c r="A1648" i="1"/>
  <c r="T1647" i="1"/>
  <c r="S1647" i="1"/>
  <c r="U1646" i="1"/>
  <c r="P1041" i="1"/>
  <c r="B1041" i="1" s="1"/>
  <c r="C1042" i="1"/>
  <c r="D1648" i="1" l="1"/>
  <c r="E1648" i="1" s="1"/>
  <c r="F1649" i="1" s="1"/>
  <c r="O1648" i="1"/>
  <c r="Q1648" i="1" s="1"/>
  <c r="I2477" i="1"/>
  <c r="N1647" i="1"/>
  <c r="S1648" i="1"/>
  <c r="T1648" i="1"/>
  <c r="U1647" i="1"/>
  <c r="J1648" i="1"/>
  <c r="G1648" i="1"/>
  <c r="R1648" i="1"/>
  <c r="A1649" i="1"/>
  <c r="P1042" i="1"/>
  <c r="B1042" i="1" s="1"/>
  <c r="C1043" i="1"/>
  <c r="D1649" i="1" l="1"/>
  <c r="E1649" i="1" s="1"/>
  <c r="F1650" i="1" s="1"/>
  <c r="O1649" i="1"/>
  <c r="Q1649" i="1" s="1"/>
  <c r="R1649" i="1" s="1"/>
  <c r="I2478" i="1"/>
  <c r="J1649" i="1"/>
  <c r="K1649" i="1" s="1"/>
  <c r="K1648" i="1"/>
  <c r="L1648" i="1" s="1"/>
  <c r="M1648" i="1" s="1"/>
  <c r="U1648" i="1"/>
  <c r="T1649" i="1"/>
  <c r="S1649" i="1"/>
  <c r="G1649" i="1"/>
  <c r="A1650" i="1"/>
  <c r="H1648" i="1"/>
  <c r="P1043" i="1"/>
  <c r="B1043" i="1" s="1"/>
  <c r="C1044" i="1"/>
  <c r="D1650" i="1" l="1"/>
  <c r="E1650" i="1" s="1"/>
  <c r="F1651" i="1" s="1"/>
  <c r="O1650" i="1"/>
  <c r="Q1650" i="1" s="1"/>
  <c r="I2479" i="1"/>
  <c r="L1649" i="1"/>
  <c r="M1649" i="1" s="1"/>
  <c r="G1650" i="1"/>
  <c r="H1650" i="1" s="1"/>
  <c r="H1649" i="1"/>
  <c r="R1650" i="1"/>
  <c r="A1651" i="1"/>
  <c r="N1648" i="1"/>
  <c r="U1649" i="1"/>
  <c r="T1650" i="1"/>
  <c r="S1650" i="1"/>
  <c r="J1650" i="1"/>
  <c r="P1044" i="1"/>
  <c r="B1044" i="1" s="1"/>
  <c r="C1045" i="1"/>
  <c r="D1651" i="1" l="1"/>
  <c r="E1651" i="1" s="1"/>
  <c r="F1652" i="1" s="1"/>
  <c r="O1651" i="1"/>
  <c r="Q1651" i="1" s="1"/>
  <c r="I2480" i="1"/>
  <c r="N1649" i="1"/>
  <c r="J1651" i="1"/>
  <c r="K1651" i="1" s="1"/>
  <c r="G1651" i="1"/>
  <c r="H1651" i="1" s="1"/>
  <c r="K1650" i="1"/>
  <c r="L1650" i="1" s="1"/>
  <c r="M1650" i="1" s="1"/>
  <c r="N1650" i="1" s="1"/>
  <c r="U1650" i="1"/>
  <c r="T1651" i="1"/>
  <c r="S1651" i="1"/>
  <c r="A1652" i="1"/>
  <c r="P1045" i="1"/>
  <c r="B1045" i="1" s="1"/>
  <c r="C1046" i="1"/>
  <c r="D1652" i="1" l="1"/>
  <c r="E1652" i="1" s="1"/>
  <c r="F1653" i="1" s="1"/>
  <c r="O1652" i="1"/>
  <c r="Q1652" i="1" s="1"/>
  <c r="R1652" i="1" s="1"/>
  <c r="I2481" i="1"/>
  <c r="J1652" i="1"/>
  <c r="L1651" i="1"/>
  <c r="M1651" i="1" s="1"/>
  <c r="N1651" i="1" s="1"/>
  <c r="G1652" i="1"/>
  <c r="H1652" i="1" s="1"/>
  <c r="R1651" i="1"/>
  <c r="A1653" i="1"/>
  <c r="K1652" i="1"/>
  <c r="L1652" i="1" s="1"/>
  <c r="M1652" i="1" s="1"/>
  <c r="T1652" i="1"/>
  <c r="U1651" i="1"/>
  <c r="S1652" i="1"/>
  <c r="P1046" i="1"/>
  <c r="B1046" i="1" s="1"/>
  <c r="C1047" i="1"/>
  <c r="D1653" i="1" l="1"/>
  <c r="E1653" i="1" s="1"/>
  <c r="F1654" i="1" s="1"/>
  <c r="O1653" i="1"/>
  <c r="Q1653" i="1" s="1"/>
  <c r="R1653" i="1" s="1"/>
  <c r="I2482" i="1"/>
  <c r="J1653" i="1"/>
  <c r="K1653" i="1" s="1"/>
  <c r="L1653" i="1" s="1"/>
  <c r="M1653" i="1" s="1"/>
  <c r="N1652" i="1"/>
  <c r="A1654" i="1"/>
  <c r="U1652" i="1"/>
  <c r="T1653" i="1"/>
  <c r="S1653" i="1"/>
  <c r="G1653" i="1"/>
  <c r="P1047" i="1"/>
  <c r="B1047" i="1" s="1"/>
  <c r="C1048" i="1"/>
  <c r="D1654" i="1" l="1"/>
  <c r="E1654" i="1" s="1"/>
  <c r="F1655" i="1" s="1"/>
  <c r="O1654" i="1"/>
  <c r="Q1654" i="1" s="1"/>
  <c r="I2483" i="1"/>
  <c r="G1654" i="1"/>
  <c r="H1654" i="1" s="1"/>
  <c r="H1653" i="1"/>
  <c r="N1653" i="1" s="1"/>
  <c r="A1655" i="1"/>
  <c r="T1654" i="1"/>
  <c r="U1653" i="1"/>
  <c r="S1654" i="1"/>
  <c r="J1654" i="1"/>
  <c r="P1048" i="1"/>
  <c r="B1048" i="1" s="1"/>
  <c r="C1049" i="1"/>
  <c r="D1655" i="1" l="1"/>
  <c r="E1655" i="1" s="1"/>
  <c r="F1656" i="1" s="1"/>
  <c r="O1655" i="1"/>
  <c r="Q1655" i="1" s="1"/>
  <c r="I2484" i="1"/>
  <c r="J1655" i="1"/>
  <c r="K1655" i="1" s="1"/>
  <c r="G1655" i="1"/>
  <c r="H1655" i="1" s="1"/>
  <c r="R1654" i="1"/>
  <c r="R1655" i="1"/>
  <c r="A1656" i="1"/>
  <c r="K1654" i="1"/>
  <c r="L1654" i="1" s="1"/>
  <c r="M1654" i="1" s="1"/>
  <c r="N1654" i="1" s="1"/>
  <c r="S1655" i="1"/>
  <c r="U1654" i="1"/>
  <c r="T1655" i="1"/>
  <c r="P1049" i="1"/>
  <c r="B1049" i="1" s="1"/>
  <c r="C1050" i="1"/>
  <c r="D1656" i="1" l="1"/>
  <c r="E1656" i="1" s="1"/>
  <c r="F1657" i="1" s="1"/>
  <c r="O1656" i="1"/>
  <c r="Q1656" i="1" s="1"/>
  <c r="R1656" i="1" s="1"/>
  <c r="I2485" i="1"/>
  <c r="L1655" i="1"/>
  <c r="M1655" i="1" s="1"/>
  <c r="N1655" i="1" s="1"/>
  <c r="J1656" i="1"/>
  <c r="K1656" i="1" s="1"/>
  <c r="L1656" i="1" s="1"/>
  <c r="M1656" i="1" s="1"/>
  <c r="A1657" i="1"/>
  <c r="T1656" i="1"/>
  <c r="U1655" i="1"/>
  <c r="S1656" i="1"/>
  <c r="G1656" i="1"/>
  <c r="P1050" i="1"/>
  <c r="B1050" i="1" s="1"/>
  <c r="C1051" i="1"/>
  <c r="D1657" i="1" l="1"/>
  <c r="E1657" i="1" s="1"/>
  <c r="F1658" i="1" s="1"/>
  <c r="O1657" i="1"/>
  <c r="Q1657" i="1" s="1"/>
  <c r="I2486" i="1"/>
  <c r="G1657" i="1"/>
  <c r="H1657" i="1" s="1"/>
  <c r="H1656" i="1"/>
  <c r="N1656" i="1" s="1"/>
  <c r="R1657" i="1"/>
  <c r="A1658" i="1"/>
  <c r="U1656" i="1"/>
  <c r="T1657" i="1"/>
  <c r="S1657" i="1"/>
  <c r="J1657" i="1"/>
  <c r="K1657" i="1" s="1"/>
  <c r="L1657" i="1" s="1"/>
  <c r="M1657" i="1" s="1"/>
  <c r="P1051" i="1"/>
  <c r="B1051" i="1" s="1"/>
  <c r="C1052" i="1"/>
  <c r="D1658" i="1" l="1"/>
  <c r="E1658" i="1" s="1"/>
  <c r="F1659" i="1" s="1"/>
  <c r="O1658" i="1"/>
  <c r="Q1658" i="1" s="1"/>
  <c r="R1658" i="1" s="1"/>
  <c r="I2487" i="1"/>
  <c r="N1657" i="1"/>
  <c r="J1658" i="1"/>
  <c r="K1658" i="1" s="1"/>
  <c r="L1658" i="1" s="1"/>
  <c r="M1658" i="1" s="1"/>
  <c r="G1658" i="1"/>
  <c r="H1658" i="1" s="1"/>
  <c r="A1659" i="1"/>
  <c r="S1658" i="1"/>
  <c r="U1657" i="1"/>
  <c r="T1658" i="1"/>
  <c r="P1052" i="1"/>
  <c r="B1052" i="1" s="1"/>
  <c r="C1053" i="1"/>
  <c r="D1659" i="1" l="1"/>
  <c r="E1659" i="1" s="1"/>
  <c r="F1660" i="1" s="1"/>
  <c r="O1659" i="1"/>
  <c r="Q1659" i="1" s="1"/>
  <c r="I2488" i="1"/>
  <c r="G1659" i="1"/>
  <c r="H1659" i="1" s="1"/>
  <c r="J1659" i="1"/>
  <c r="K1659" i="1" s="1"/>
  <c r="L1659" i="1" s="1"/>
  <c r="M1659" i="1" s="1"/>
  <c r="N1658" i="1"/>
  <c r="R1659" i="1"/>
  <c r="A1660" i="1"/>
  <c r="U1658" i="1"/>
  <c r="S1659" i="1"/>
  <c r="T1659" i="1"/>
  <c r="P1053" i="1"/>
  <c r="B1053" i="1" s="1"/>
  <c r="C1054" i="1"/>
  <c r="D1660" i="1" l="1"/>
  <c r="E1660" i="1" s="1"/>
  <c r="F1661" i="1" s="1"/>
  <c r="O1660" i="1"/>
  <c r="Q1660" i="1" s="1"/>
  <c r="R1660" i="1" s="1"/>
  <c r="I2489" i="1"/>
  <c r="N1659" i="1"/>
  <c r="G1660" i="1"/>
  <c r="H1660" i="1" s="1"/>
  <c r="A1661" i="1"/>
  <c r="S1660" i="1"/>
  <c r="U1659" i="1"/>
  <c r="T1660" i="1"/>
  <c r="J1660" i="1"/>
  <c r="P1054" i="1"/>
  <c r="B1054" i="1" s="1"/>
  <c r="C1055" i="1"/>
  <c r="D1661" i="1" l="1"/>
  <c r="E1661" i="1" s="1"/>
  <c r="F1662" i="1" s="1"/>
  <c r="O1661" i="1"/>
  <c r="Q1661" i="1" s="1"/>
  <c r="I2490" i="1"/>
  <c r="J1661" i="1"/>
  <c r="K1661" i="1" s="1"/>
  <c r="R1661" i="1"/>
  <c r="A1662" i="1"/>
  <c r="K1660" i="1"/>
  <c r="L1660" i="1" s="1"/>
  <c r="M1660" i="1" s="1"/>
  <c r="N1660" i="1" s="1"/>
  <c r="U1660" i="1"/>
  <c r="T1661" i="1"/>
  <c r="S1661" i="1"/>
  <c r="G1661" i="1"/>
  <c r="P1055" i="1"/>
  <c r="B1055" i="1" s="1"/>
  <c r="C1056" i="1"/>
  <c r="D1662" i="1" l="1"/>
  <c r="E1662" i="1" s="1"/>
  <c r="F1663" i="1" s="1"/>
  <c r="O1662" i="1"/>
  <c r="Q1662" i="1" s="1"/>
  <c r="R1662" i="1" s="1"/>
  <c r="I2491" i="1"/>
  <c r="G1662" i="1"/>
  <c r="H1662" i="1" s="1"/>
  <c r="L1661" i="1"/>
  <c r="M1661" i="1" s="1"/>
  <c r="S1662" i="1"/>
  <c r="U1661" i="1"/>
  <c r="T1662" i="1"/>
  <c r="A1663" i="1"/>
  <c r="H1661" i="1"/>
  <c r="J1662" i="1"/>
  <c r="K1662" i="1" s="1"/>
  <c r="L1662" i="1" s="1"/>
  <c r="M1662" i="1" s="1"/>
  <c r="P1056" i="1"/>
  <c r="B1056" i="1" s="1"/>
  <c r="C1057" i="1"/>
  <c r="D1663" i="1" l="1"/>
  <c r="E1663" i="1" s="1"/>
  <c r="F1664" i="1" s="1"/>
  <c r="O1663" i="1"/>
  <c r="Q1663" i="1" s="1"/>
  <c r="R1663" i="1" s="1"/>
  <c r="I2492" i="1"/>
  <c r="N1661" i="1"/>
  <c r="N1662" i="1"/>
  <c r="T1663" i="1"/>
  <c r="S1663" i="1"/>
  <c r="U1662" i="1"/>
  <c r="J1663" i="1"/>
  <c r="A1664" i="1"/>
  <c r="G1663" i="1"/>
  <c r="H1663" i="1" s="1"/>
  <c r="P1057" i="1"/>
  <c r="B1057" i="1" s="1"/>
  <c r="C1058" i="1"/>
  <c r="D1664" i="1" l="1"/>
  <c r="E1664" i="1" s="1"/>
  <c r="F1665" i="1" s="1"/>
  <c r="O1664" i="1"/>
  <c r="Q1664" i="1" s="1"/>
  <c r="R1664" i="1" s="1"/>
  <c r="I2493" i="1"/>
  <c r="S1664" i="1"/>
  <c r="U1663" i="1"/>
  <c r="T1664" i="1"/>
  <c r="J1664" i="1"/>
  <c r="G1664" i="1"/>
  <c r="H1664" i="1" s="1"/>
  <c r="A1665" i="1"/>
  <c r="K1663" i="1"/>
  <c r="L1663" i="1" s="1"/>
  <c r="M1663" i="1" s="1"/>
  <c r="N1663" i="1" s="1"/>
  <c r="P1058" i="1"/>
  <c r="B1058" i="1" s="1"/>
  <c r="C1059" i="1"/>
  <c r="D1665" i="1" l="1"/>
  <c r="E1665" i="1" s="1"/>
  <c r="F1666" i="1" s="1"/>
  <c r="O1665" i="1"/>
  <c r="Q1665" i="1" s="1"/>
  <c r="I2494" i="1"/>
  <c r="J1665" i="1"/>
  <c r="K1665" i="1" s="1"/>
  <c r="U1664" i="1"/>
  <c r="T1665" i="1"/>
  <c r="S1665" i="1"/>
  <c r="G1665" i="1"/>
  <c r="R1665" i="1"/>
  <c r="A1666" i="1"/>
  <c r="K1664" i="1"/>
  <c r="L1664" i="1" s="1"/>
  <c r="M1664" i="1" s="1"/>
  <c r="N1664" i="1" s="1"/>
  <c r="P1059" i="1"/>
  <c r="B1059" i="1" s="1"/>
  <c r="C1060" i="1"/>
  <c r="D1666" i="1" l="1"/>
  <c r="E1666" i="1" s="1"/>
  <c r="F1667" i="1" s="1"/>
  <c r="O1666" i="1"/>
  <c r="Q1666" i="1" s="1"/>
  <c r="I2495" i="1"/>
  <c r="G1666" i="1"/>
  <c r="H1666" i="1" s="1"/>
  <c r="J1666" i="1"/>
  <c r="K1666" i="1" s="1"/>
  <c r="L1666" i="1" s="1"/>
  <c r="M1666" i="1" s="1"/>
  <c r="H1665" i="1"/>
  <c r="R1666" i="1"/>
  <c r="A1667" i="1"/>
  <c r="L1665" i="1"/>
  <c r="M1665" i="1" s="1"/>
  <c r="T1666" i="1"/>
  <c r="S1666" i="1"/>
  <c r="U1665" i="1"/>
  <c r="P1060" i="1"/>
  <c r="B1060" i="1" s="1"/>
  <c r="C1061" i="1"/>
  <c r="D1667" i="1" l="1"/>
  <c r="E1667" i="1" s="1"/>
  <c r="F1668" i="1" s="1"/>
  <c r="O1667" i="1"/>
  <c r="Q1667" i="1" s="1"/>
  <c r="I2496" i="1"/>
  <c r="N1666" i="1"/>
  <c r="N1665" i="1"/>
  <c r="R1667" i="1"/>
  <c r="A1668" i="1"/>
  <c r="U1666" i="1"/>
  <c r="T1667" i="1"/>
  <c r="S1667" i="1"/>
  <c r="J1667" i="1"/>
  <c r="G1667" i="1"/>
  <c r="P1061" i="1"/>
  <c r="B1061" i="1" s="1"/>
  <c r="C1062" i="1"/>
  <c r="D1668" i="1" l="1"/>
  <c r="E1668" i="1" s="1"/>
  <c r="F1669" i="1" s="1"/>
  <c r="O1668" i="1"/>
  <c r="Q1668" i="1" s="1"/>
  <c r="R1668" i="1" s="1"/>
  <c r="I2497" i="1"/>
  <c r="G1668" i="1"/>
  <c r="H1668" i="1" s="1"/>
  <c r="J1668" i="1"/>
  <c r="K1668" i="1" s="1"/>
  <c r="H1667" i="1"/>
  <c r="A1669" i="1"/>
  <c r="K1667" i="1"/>
  <c r="L1667" i="1" s="1"/>
  <c r="M1667" i="1" s="1"/>
  <c r="T1668" i="1"/>
  <c r="S1668" i="1"/>
  <c r="U1667" i="1"/>
  <c r="P1062" i="1"/>
  <c r="B1062" i="1" s="1"/>
  <c r="C1063" i="1"/>
  <c r="D1669" i="1" l="1"/>
  <c r="E1669" i="1" s="1"/>
  <c r="F1670" i="1" s="1"/>
  <c r="O1669" i="1"/>
  <c r="Q1669" i="1" s="1"/>
  <c r="I2498" i="1"/>
  <c r="L1668" i="1"/>
  <c r="M1668" i="1" s="1"/>
  <c r="N1668" i="1" s="1"/>
  <c r="N1667" i="1"/>
  <c r="R1669" i="1"/>
  <c r="A1670" i="1"/>
  <c r="U1668" i="1"/>
  <c r="T1669" i="1"/>
  <c r="S1669" i="1"/>
  <c r="J1669" i="1"/>
  <c r="G1669" i="1"/>
  <c r="P1063" i="1"/>
  <c r="B1063" i="1" s="1"/>
  <c r="C1064" i="1"/>
  <c r="D1670" i="1" l="1"/>
  <c r="E1670" i="1" s="1"/>
  <c r="F1671" i="1" s="1"/>
  <c r="O1670" i="1"/>
  <c r="Q1670" i="1" s="1"/>
  <c r="R1670" i="1" s="1"/>
  <c r="I2499" i="1"/>
  <c r="G1670" i="1"/>
  <c r="H1670" i="1" s="1"/>
  <c r="J1670" i="1"/>
  <c r="K1670" i="1" s="1"/>
  <c r="A1671" i="1"/>
  <c r="K1669" i="1"/>
  <c r="L1669" i="1" s="1"/>
  <c r="M1669" i="1" s="1"/>
  <c r="S1670" i="1"/>
  <c r="T1670" i="1"/>
  <c r="U1669" i="1"/>
  <c r="H1669" i="1"/>
  <c r="P1064" i="1"/>
  <c r="B1064" i="1" s="1"/>
  <c r="C1065" i="1"/>
  <c r="D1671" i="1" l="1"/>
  <c r="E1671" i="1" s="1"/>
  <c r="F1672" i="1" s="1"/>
  <c r="O1671" i="1"/>
  <c r="Q1671" i="1" s="1"/>
  <c r="I2500" i="1"/>
  <c r="J1671" i="1"/>
  <c r="K1671" i="1" s="1"/>
  <c r="L1671" i="1" s="1"/>
  <c r="M1671" i="1" s="1"/>
  <c r="G1671" i="1"/>
  <c r="H1671" i="1" s="1"/>
  <c r="N1669" i="1"/>
  <c r="R1671" i="1"/>
  <c r="A1672" i="1"/>
  <c r="L1670" i="1"/>
  <c r="M1670" i="1" s="1"/>
  <c r="N1670" i="1" s="1"/>
  <c r="U1670" i="1"/>
  <c r="T1671" i="1"/>
  <c r="S1671" i="1"/>
  <c r="P1065" i="1"/>
  <c r="U1065" i="1" s="1"/>
  <c r="C1066" i="1"/>
  <c r="D1672" i="1" l="1"/>
  <c r="E1672" i="1" s="1"/>
  <c r="F1673" i="1" s="1"/>
  <c r="O1672" i="1"/>
  <c r="Q1672" i="1" s="1"/>
  <c r="I2501" i="1"/>
  <c r="N1671" i="1"/>
  <c r="R1672" i="1"/>
  <c r="A1673" i="1"/>
  <c r="S1672" i="1"/>
  <c r="U1671" i="1"/>
  <c r="T1672" i="1"/>
  <c r="G1672" i="1"/>
  <c r="J1672" i="1"/>
  <c r="B1065" i="1"/>
  <c r="P1066" i="1"/>
  <c r="B1066" i="1" s="1"/>
  <c r="C1067" i="1"/>
  <c r="D1673" i="1" l="1"/>
  <c r="E1673" i="1" s="1"/>
  <c r="F1674" i="1" s="1"/>
  <c r="O1673" i="1"/>
  <c r="Q1673" i="1" s="1"/>
  <c r="I2502" i="1"/>
  <c r="R1673" i="1"/>
  <c r="A1674" i="1"/>
  <c r="J1673" i="1"/>
  <c r="G1673" i="1"/>
  <c r="K1672" i="1"/>
  <c r="L1672" i="1" s="1"/>
  <c r="M1672" i="1" s="1"/>
  <c r="S1673" i="1"/>
  <c r="U1672" i="1"/>
  <c r="T1673" i="1"/>
  <c r="H1672" i="1"/>
  <c r="P1067" i="1"/>
  <c r="B1067" i="1" s="1"/>
  <c r="C1068" i="1"/>
  <c r="D1674" i="1" l="1"/>
  <c r="E1674" i="1" s="1"/>
  <c r="F1675" i="1" s="1"/>
  <c r="Q1674" i="1"/>
  <c r="I2503" i="1"/>
  <c r="J1674" i="1"/>
  <c r="K1674" i="1" s="1"/>
  <c r="G1674" i="1"/>
  <c r="H1674" i="1" s="1"/>
  <c r="H1673" i="1"/>
  <c r="N1672" i="1"/>
  <c r="K1673" i="1"/>
  <c r="L1673" i="1" s="1"/>
  <c r="M1673" i="1" s="1"/>
  <c r="A1675" i="1"/>
  <c r="T1674" i="1"/>
  <c r="S1674" i="1"/>
  <c r="U1673" i="1"/>
  <c r="P1068" i="1"/>
  <c r="B1068" i="1" s="1"/>
  <c r="C1069" i="1"/>
  <c r="D1675" i="1" l="1"/>
  <c r="E1675" i="1" s="1"/>
  <c r="F1676" i="1" s="1"/>
  <c r="Q1675" i="1"/>
  <c r="R1675" i="1" s="1"/>
  <c r="I2504" i="1"/>
  <c r="L1674" i="1"/>
  <c r="M1674" i="1" s="1"/>
  <c r="N1674" i="1" s="1"/>
  <c r="J1675" i="1"/>
  <c r="S1675" i="1"/>
  <c r="T1675" i="1"/>
  <c r="G1675" i="1"/>
  <c r="A1676" i="1"/>
  <c r="N1673" i="1"/>
  <c r="P1069" i="1"/>
  <c r="B1069" i="1" s="1"/>
  <c r="C1070" i="1"/>
  <c r="D1676" i="1" l="1"/>
  <c r="E1676" i="1" s="1"/>
  <c r="F1677" i="1" s="1"/>
  <c r="Q1676" i="1"/>
  <c r="R1676" i="1" s="1"/>
  <c r="I2505" i="1"/>
  <c r="S1676" i="1"/>
  <c r="U1675" i="1"/>
  <c r="T1676" i="1"/>
  <c r="G1676" i="1"/>
  <c r="A1677" i="1"/>
  <c r="J1676" i="1"/>
  <c r="K1676" i="1" s="1"/>
  <c r="K1675" i="1"/>
  <c r="L1675" i="1" s="1"/>
  <c r="M1675" i="1" s="1"/>
  <c r="H1675" i="1"/>
  <c r="P1070" i="1"/>
  <c r="B1070" i="1" s="1"/>
  <c r="C1071" i="1"/>
  <c r="D1677" i="1" l="1"/>
  <c r="E1677" i="1" s="1"/>
  <c r="F1678" i="1" s="1"/>
  <c r="Q1677" i="1"/>
  <c r="R1677" i="1" s="1"/>
  <c r="I2506" i="1"/>
  <c r="L1676" i="1"/>
  <c r="M1676" i="1" s="1"/>
  <c r="A1678" i="1"/>
  <c r="N1675" i="1"/>
  <c r="G1677" i="1"/>
  <c r="T1677" i="1"/>
  <c r="S1677" i="1"/>
  <c r="U1676" i="1"/>
  <c r="J1677" i="1"/>
  <c r="K1677" i="1" s="1"/>
  <c r="L1677" i="1" s="1"/>
  <c r="M1677" i="1" s="1"/>
  <c r="H1676" i="1"/>
  <c r="P1071" i="1"/>
  <c r="B1071" i="1" s="1"/>
  <c r="C1072" i="1"/>
  <c r="D1678" i="1" l="1"/>
  <c r="E1678" i="1" s="1"/>
  <c r="F1679" i="1" s="1"/>
  <c r="Q1678" i="1"/>
  <c r="I2507" i="1"/>
  <c r="N1676" i="1"/>
  <c r="G1678" i="1"/>
  <c r="H1678" i="1" s="1"/>
  <c r="R1678" i="1"/>
  <c r="A1679" i="1"/>
  <c r="J1678" i="1"/>
  <c r="K1678" i="1" s="1"/>
  <c r="L1678" i="1" s="1"/>
  <c r="M1678" i="1" s="1"/>
  <c r="T1678" i="1"/>
  <c r="S1678" i="1"/>
  <c r="U1677" i="1"/>
  <c r="H1677" i="1"/>
  <c r="N1677" i="1" s="1"/>
  <c r="P1072" i="1"/>
  <c r="B1072" i="1" s="1"/>
  <c r="C1073" i="1"/>
  <c r="D1679" i="1" l="1"/>
  <c r="E1679" i="1" s="1"/>
  <c r="F1680" i="1" s="1"/>
  <c r="Q1679" i="1"/>
  <c r="I2508" i="1"/>
  <c r="N1678" i="1"/>
  <c r="R1679" i="1"/>
  <c r="A1680" i="1"/>
  <c r="J1679" i="1"/>
  <c r="T1679" i="1"/>
  <c r="S1679" i="1"/>
  <c r="U1678" i="1"/>
  <c r="G1679" i="1"/>
  <c r="P1073" i="1"/>
  <c r="B1073" i="1" s="1"/>
  <c r="C1074" i="1"/>
  <c r="D1680" i="1" l="1"/>
  <c r="E1680" i="1" s="1"/>
  <c r="F1681" i="1" s="1"/>
  <c r="Q1680" i="1"/>
  <c r="R1680" i="1" s="1"/>
  <c r="I2509" i="1"/>
  <c r="J1680" i="1"/>
  <c r="K1680" i="1" s="1"/>
  <c r="G1680" i="1"/>
  <c r="H1680" i="1" s="1"/>
  <c r="A1681" i="1"/>
  <c r="K1679" i="1"/>
  <c r="L1679" i="1" s="1"/>
  <c r="M1679" i="1" s="1"/>
  <c r="U1679" i="1"/>
  <c r="T1680" i="1"/>
  <c r="S1680" i="1"/>
  <c r="H1679" i="1"/>
  <c r="P1074" i="1"/>
  <c r="B1074" i="1" s="1"/>
  <c r="C1075" i="1"/>
  <c r="D1681" i="1" l="1"/>
  <c r="E1681" i="1" s="1"/>
  <c r="F1682" i="1" s="1"/>
  <c r="Q1681" i="1"/>
  <c r="I2510" i="1"/>
  <c r="G1681" i="1"/>
  <c r="H1681" i="1" s="1"/>
  <c r="N1679" i="1"/>
  <c r="L1680" i="1"/>
  <c r="M1680" i="1" s="1"/>
  <c r="N1680" i="1" s="1"/>
  <c r="R1681" i="1"/>
  <c r="A1682" i="1"/>
  <c r="S1681" i="1"/>
  <c r="U1680" i="1"/>
  <c r="T1681" i="1"/>
  <c r="J1681" i="1"/>
  <c r="P1075" i="1"/>
  <c r="B1075" i="1" s="1"/>
  <c r="C1076" i="1"/>
  <c r="D1682" i="1" l="1"/>
  <c r="E1682" i="1" s="1"/>
  <c r="F1683" i="1" s="1"/>
  <c r="Q1682" i="1"/>
  <c r="R1682" i="1" s="1"/>
  <c r="I2511" i="1"/>
  <c r="J1682" i="1"/>
  <c r="K1682" i="1" s="1"/>
  <c r="K1681" i="1"/>
  <c r="L1681" i="1" s="1"/>
  <c r="M1681" i="1" s="1"/>
  <c r="N1681" i="1" s="1"/>
  <c r="A1683" i="1"/>
  <c r="T1682" i="1"/>
  <c r="S1682" i="1"/>
  <c r="U1681" i="1"/>
  <c r="G1682" i="1"/>
  <c r="P1076" i="1"/>
  <c r="B1076" i="1" s="1"/>
  <c r="C1077" i="1"/>
  <c r="D1683" i="1" l="1"/>
  <c r="E1683" i="1" s="1"/>
  <c r="F1684" i="1" s="1"/>
  <c r="Q1683" i="1"/>
  <c r="I2512" i="1"/>
  <c r="L1682" i="1"/>
  <c r="M1682" i="1" s="1"/>
  <c r="R1683" i="1"/>
  <c r="A1684" i="1"/>
  <c r="G1683" i="1"/>
  <c r="U1682" i="1"/>
  <c r="T1683" i="1"/>
  <c r="S1683" i="1"/>
  <c r="J1683" i="1"/>
  <c r="H1682" i="1"/>
  <c r="P1077" i="1"/>
  <c r="B1077" i="1" s="1"/>
  <c r="C1078" i="1"/>
  <c r="D1684" i="1" l="1"/>
  <c r="E1684" i="1" s="1"/>
  <c r="F1685" i="1" s="1"/>
  <c r="Q1684" i="1"/>
  <c r="R1684" i="1" s="1"/>
  <c r="I2513" i="1"/>
  <c r="G1684" i="1"/>
  <c r="H1684" i="1" s="1"/>
  <c r="N1682" i="1"/>
  <c r="J1684" i="1"/>
  <c r="K1684" i="1" s="1"/>
  <c r="H1683" i="1"/>
  <c r="A1685" i="1"/>
  <c r="K1683" i="1"/>
  <c r="L1683" i="1" s="1"/>
  <c r="M1683" i="1" s="1"/>
  <c r="S1684" i="1"/>
  <c r="T1684" i="1"/>
  <c r="U1683" i="1"/>
  <c r="P1078" i="1"/>
  <c r="B1078" i="1" s="1"/>
  <c r="C1079" i="1"/>
  <c r="D1685" i="1" l="1"/>
  <c r="E1685" i="1" s="1"/>
  <c r="F1686" i="1" s="1"/>
  <c r="Q1685" i="1"/>
  <c r="I2514" i="1"/>
  <c r="L1684" i="1"/>
  <c r="M1684" i="1" s="1"/>
  <c r="N1684" i="1" s="1"/>
  <c r="N1683" i="1"/>
  <c r="R1685" i="1"/>
  <c r="A1686" i="1"/>
  <c r="T1685" i="1"/>
  <c r="S1685" i="1"/>
  <c r="U1684" i="1"/>
  <c r="J1685" i="1"/>
  <c r="G1685" i="1"/>
  <c r="P1079" i="1"/>
  <c r="B1079" i="1" s="1"/>
  <c r="C1080" i="1"/>
  <c r="D1686" i="1" l="1"/>
  <c r="E1686" i="1" s="1"/>
  <c r="F1687" i="1" s="1"/>
  <c r="Q1686" i="1"/>
  <c r="I2515" i="1"/>
  <c r="G1686" i="1"/>
  <c r="H1686" i="1" s="1"/>
  <c r="J1686" i="1"/>
  <c r="K1686" i="1" s="1"/>
  <c r="K1685" i="1"/>
  <c r="L1685" i="1" s="1"/>
  <c r="M1685" i="1" s="1"/>
  <c r="R1686" i="1"/>
  <c r="A1687" i="1"/>
  <c r="S1686" i="1"/>
  <c r="T1686" i="1"/>
  <c r="U1685" i="1"/>
  <c r="H1685" i="1"/>
  <c r="P1080" i="1"/>
  <c r="B1080" i="1" s="1"/>
  <c r="C1081" i="1"/>
  <c r="D1687" i="1" l="1"/>
  <c r="E1687" i="1" s="1"/>
  <c r="F1688" i="1" s="1"/>
  <c r="Q1687" i="1"/>
  <c r="R1687" i="1" s="1"/>
  <c r="I2516" i="1"/>
  <c r="L1686" i="1"/>
  <c r="M1686" i="1" s="1"/>
  <c r="N1686" i="1" s="1"/>
  <c r="N1685" i="1"/>
  <c r="J1687" i="1"/>
  <c r="K1687" i="1" s="1"/>
  <c r="L1687" i="1" s="1"/>
  <c r="M1687" i="1" s="1"/>
  <c r="G1687" i="1"/>
  <c r="H1687" i="1" s="1"/>
  <c r="A1688" i="1"/>
  <c r="U1686" i="1"/>
  <c r="T1687" i="1"/>
  <c r="S1687" i="1"/>
  <c r="P1081" i="1"/>
  <c r="B1081" i="1" s="1"/>
  <c r="C1082" i="1"/>
  <c r="D1688" i="1" l="1"/>
  <c r="E1688" i="1" s="1"/>
  <c r="F1689" i="1" s="1"/>
  <c r="Q1688" i="1"/>
  <c r="I2517" i="1"/>
  <c r="J1688" i="1"/>
  <c r="K1688" i="1" s="1"/>
  <c r="L1688" i="1" s="1"/>
  <c r="M1688" i="1" s="1"/>
  <c r="G1688" i="1"/>
  <c r="H1688" i="1" s="1"/>
  <c r="N1687" i="1"/>
  <c r="A1689" i="1"/>
  <c r="S1688" i="1"/>
  <c r="T1688" i="1"/>
  <c r="U1687" i="1"/>
  <c r="P1082" i="1"/>
  <c r="B1082" i="1" s="1"/>
  <c r="C1083" i="1"/>
  <c r="D1689" i="1" l="1"/>
  <c r="E1689" i="1" s="1"/>
  <c r="F1690" i="1" s="1"/>
  <c r="Q1689" i="1"/>
  <c r="R1689" i="1" s="1"/>
  <c r="I2518" i="1"/>
  <c r="N1688" i="1"/>
  <c r="J1689" i="1"/>
  <c r="K1689" i="1" s="1"/>
  <c r="L1689" i="1" s="1"/>
  <c r="M1689" i="1" s="1"/>
  <c r="R1688" i="1"/>
  <c r="G1689" i="1"/>
  <c r="A1690" i="1"/>
  <c r="T1689" i="1"/>
  <c r="U1688" i="1"/>
  <c r="S1689" i="1"/>
  <c r="P1083" i="1"/>
  <c r="B1083" i="1" s="1"/>
  <c r="C1084" i="1"/>
  <c r="D1690" i="1" l="1"/>
  <c r="E1690" i="1" s="1"/>
  <c r="F1691" i="1" s="1"/>
  <c r="Q1690" i="1"/>
  <c r="I2519" i="1"/>
  <c r="J1690" i="1"/>
  <c r="K1690" i="1" s="1"/>
  <c r="L1690" i="1" s="1"/>
  <c r="M1690" i="1" s="1"/>
  <c r="G1690" i="1"/>
  <c r="H1690" i="1" s="1"/>
  <c r="A1691" i="1"/>
  <c r="H1689" i="1"/>
  <c r="N1689" i="1" s="1"/>
  <c r="T1690" i="1"/>
  <c r="S1690" i="1"/>
  <c r="U1689" i="1"/>
  <c r="P1084" i="1"/>
  <c r="B1084" i="1" s="1"/>
  <c r="C1085" i="1"/>
  <c r="D1691" i="1" l="1"/>
  <c r="E1691" i="1" s="1"/>
  <c r="F1692" i="1" s="1"/>
  <c r="Q1691" i="1"/>
  <c r="R1691" i="1" s="1"/>
  <c r="I2520" i="1"/>
  <c r="N1690" i="1"/>
  <c r="J1691" i="1"/>
  <c r="K1691" i="1" s="1"/>
  <c r="L1691" i="1" s="1"/>
  <c r="M1691" i="1" s="1"/>
  <c r="R1690" i="1"/>
  <c r="G1691" i="1"/>
  <c r="A1692" i="1"/>
  <c r="T1691" i="1"/>
  <c r="S1691" i="1"/>
  <c r="U1690" i="1"/>
  <c r="P1085" i="1"/>
  <c r="B1085" i="1" s="1"/>
  <c r="C1086" i="1"/>
  <c r="D1692" i="1" l="1"/>
  <c r="E1692" i="1" s="1"/>
  <c r="F1693" i="1" s="1"/>
  <c r="Q1692" i="1"/>
  <c r="I2521" i="1"/>
  <c r="J1692" i="1"/>
  <c r="K1692" i="1" s="1"/>
  <c r="L1692" i="1" s="1"/>
  <c r="M1692" i="1" s="1"/>
  <c r="G1692" i="1"/>
  <c r="H1692" i="1" s="1"/>
  <c r="A1693" i="1"/>
  <c r="T1692" i="1"/>
  <c r="S1692" i="1"/>
  <c r="U1691" i="1"/>
  <c r="H1691" i="1"/>
  <c r="N1691" i="1" s="1"/>
  <c r="P1086" i="1"/>
  <c r="B1086" i="1" s="1"/>
  <c r="C1087" i="1"/>
  <c r="D1693" i="1" l="1"/>
  <c r="E1693" i="1" s="1"/>
  <c r="F1694" i="1" s="1"/>
  <c r="Q1693" i="1"/>
  <c r="R1693" i="1" s="1"/>
  <c r="I2522" i="1"/>
  <c r="G1693" i="1"/>
  <c r="H1693" i="1" s="1"/>
  <c r="R1692" i="1"/>
  <c r="N1692" i="1"/>
  <c r="J1693" i="1"/>
  <c r="A1694" i="1"/>
  <c r="U1692" i="1"/>
  <c r="T1693" i="1"/>
  <c r="S1693" i="1"/>
  <c r="P1087" i="1"/>
  <c r="B1087" i="1" s="1"/>
  <c r="C1088" i="1"/>
  <c r="D1694" i="1" l="1"/>
  <c r="E1694" i="1" s="1"/>
  <c r="F1695" i="1" s="1"/>
  <c r="Q1694" i="1"/>
  <c r="R1694" i="1" s="1"/>
  <c r="I2523" i="1"/>
  <c r="G1694" i="1"/>
  <c r="H1694" i="1" s="1"/>
  <c r="J1694" i="1"/>
  <c r="K1694" i="1" s="1"/>
  <c r="K1693" i="1"/>
  <c r="L1693" i="1" s="1"/>
  <c r="M1693" i="1" s="1"/>
  <c r="N1693" i="1" s="1"/>
  <c r="A1695" i="1"/>
  <c r="T1694" i="1"/>
  <c r="S1694" i="1"/>
  <c r="U1693" i="1"/>
  <c r="P1088" i="1"/>
  <c r="B1088" i="1" s="1"/>
  <c r="C1089" i="1"/>
  <c r="D1695" i="1" l="1"/>
  <c r="E1695" i="1" s="1"/>
  <c r="F1696" i="1" s="1"/>
  <c r="Q1695" i="1"/>
  <c r="R1695" i="1" s="1"/>
  <c r="I2524" i="1"/>
  <c r="J1695" i="1"/>
  <c r="K1695" i="1" s="1"/>
  <c r="L1695" i="1" s="1"/>
  <c r="M1695" i="1" s="1"/>
  <c r="L1694" i="1"/>
  <c r="M1694" i="1" s="1"/>
  <c r="N1694" i="1" s="1"/>
  <c r="U1694" i="1"/>
  <c r="T1695" i="1"/>
  <c r="S1695" i="1"/>
  <c r="A1696" i="1"/>
  <c r="G1695" i="1"/>
  <c r="H1695" i="1" s="1"/>
  <c r="P1089" i="1"/>
  <c r="B1089" i="1" s="1"/>
  <c r="C1090" i="1"/>
  <c r="D1696" i="1" l="1"/>
  <c r="E1696" i="1" s="1"/>
  <c r="F1697" i="1" s="1"/>
  <c r="Q1696" i="1"/>
  <c r="R1696" i="1" s="1"/>
  <c r="I2525" i="1"/>
  <c r="N1695" i="1"/>
  <c r="T1696" i="1"/>
  <c r="S1696" i="1"/>
  <c r="U1695" i="1"/>
  <c r="G1696" i="1"/>
  <c r="H1696" i="1" s="1"/>
  <c r="A1697" i="1"/>
  <c r="J1696" i="1"/>
  <c r="K1696" i="1" s="1"/>
  <c r="L1696" i="1" s="1"/>
  <c r="M1696" i="1" s="1"/>
  <c r="P1090" i="1"/>
  <c r="B1090" i="1" s="1"/>
  <c r="C1091" i="1"/>
  <c r="D1697" i="1" l="1"/>
  <c r="E1697" i="1" s="1"/>
  <c r="F1698" i="1" s="1"/>
  <c r="Q1697" i="1"/>
  <c r="I2526" i="1"/>
  <c r="R1697" i="1"/>
  <c r="A1698" i="1"/>
  <c r="U1696" i="1"/>
  <c r="T1697" i="1"/>
  <c r="S1697" i="1"/>
  <c r="G1697" i="1"/>
  <c r="N1696" i="1"/>
  <c r="J1697" i="1"/>
  <c r="P1091" i="1"/>
  <c r="B1091" i="1" s="1"/>
  <c r="C1092" i="1"/>
  <c r="D1698" i="1" l="1"/>
  <c r="E1698" i="1" s="1"/>
  <c r="F1699" i="1" s="1"/>
  <c r="Q1698" i="1"/>
  <c r="R1698" i="1" s="1"/>
  <c r="I2527" i="1"/>
  <c r="G1698" i="1"/>
  <c r="H1698" i="1" s="1"/>
  <c r="T1698" i="1"/>
  <c r="S1698" i="1"/>
  <c r="U1697" i="1"/>
  <c r="H1697" i="1"/>
  <c r="A1699" i="1"/>
  <c r="J1698" i="1"/>
  <c r="K1697" i="1"/>
  <c r="L1697" i="1" s="1"/>
  <c r="M1697" i="1" s="1"/>
  <c r="P1092" i="1"/>
  <c r="B1092" i="1" s="1"/>
  <c r="C1093" i="1"/>
  <c r="D1699" i="1" l="1"/>
  <c r="E1699" i="1" s="1"/>
  <c r="F1700" i="1" s="1"/>
  <c r="Q1699" i="1"/>
  <c r="R1699" i="1" s="1"/>
  <c r="I2528" i="1"/>
  <c r="T1699" i="1"/>
  <c r="S1699" i="1"/>
  <c r="U1698" i="1"/>
  <c r="N1697" i="1"/>
  <c r="J1699" i="1"/>
  <c r="K1699" i="1" s="1"/>
  <c r="A1700" i="1"/>
  <c r="K1698" i="1"/>
  <c r="L1698" i="1" s="1"/>
  <c r="M1698" i="1" s="1"/>
  <c r="N1698" i="1" s="1"/>
  <c r="G1699" i="1"/>
  <c r="P1093" i="1"/>
  <c r="B1093" i="1" s="1"/>
  <c r="C1094" i="1"/>
  <c r="D1700" i="1" l="1"/>
  <c r="E1700" i="1" s="1"/>
  <c r="F1701" i="1" s="1"/>
  <c r="Q1700" i="1"/>
  <c r="R1700" i="1" s="1"/>
  <c r="I2529" i="1"/>
  <c r="L1699" i="1"/>
  <c r="M1699" i="1" s="1"/>
  <c r="G1700" i="1"/>
  <c r="H1700" i="1" s="1"/>
  <c r="J1700" i="1"/>
  <c r="K1700" i="1" s="1"/>
  <c r="L1700" i="1" s="1"/>
  <c r="M1700" i="1" s="1"/>
  <c r="A1701" i="1"/>
  <c r="T1700" i="1"/>
  <c r="U1699" i="1"/>
  <c r="S1700" i="1"/>
  <c r="H1699" i="1"/>
  <c r="P1094" i="1"/>
  <c r="U1094" i="1" s="1"/>
  <c r="C1095" i="1"/>
  <c r="D1701" i="1" l="1"/>
  <c r="E1701" i="1" s="1"/>
  <c r="F1702" i="1" s="1"/>
  <c r="Q1701" i="1"/>
  <c r="I2530" i="1"/>
  <c r="N1700" i="1"/>
  <c r="R1701" i="1"/>
  <c r="A1702" i="1"/>
  <c r="U1700" i="1"/>
  <c r="T1701" i="1"/>
  <c r="S1701" i="1"/>
  <c r="N1699" i="1"/>
  <c r="J1701" i="1"/>
  <c r="G1701" i="1"/>
  <c r="H1701" i="1" s="1"/>
  <c r="B1094" i="1"/>
  <c r="P1095" i="1"/>
  <c r="B1095" i="1" s="1"/>
  <c r="C1096" i="1"/>
  <c r="D1702" i="1" l="1"/>
  <c r="E1702" i="1" s="1"/>
  <c r="F1703" i="1" s="1"/>
  <c r="Q1702" i="1"/>
  <c r="I2531" i="1"/>
  <c r="J1702" i="1"/>
  <c r="K1702" i="1" s="1"/>
  <c r="R1702" i="1"/>
  <c r="A1703" i="1"/>
  <c r="K1701" i="1"/>
  <c r="L1701" i="1" s="1"/>
  <c r="M1701" i="1" s="1"/>
  <c r="N1701" i="1" s="1"/>
  <c r="G1702" i="1"/>
  <c r="U1701" i="1"/>
  <c r="T1702" i="1"/>
  <c r="S1702" i="1"/>
  <c r="P1096" i="1"/>
  <c r="B1096" i="1" s="1"/>
  <c r="C1097" i="1"/>
  <c r="D1703" i="1" l="1"/>
  <c r="E1703" i="1" s="1"/>
  <c r="F1704" i="1" s="1"/>
  <c r="Q1703" i="1"/>
  <c r="I2532" i="1"/>
  <c r="L1702" i="1"/>
  <c r="M1702" i="1" s="1"/>
  <c r="G1703" i="1"/>
  <c r="H1703" i="1" s="1"/>
  <c r="A1704" i="1"/>
  <c r="S1703" i="1"/>
  <c r="U1702" i="1"/>
  <c r="T1703" i="1"/>
  <c r="H1702" i="1"/>
  <c r="J1703" i="1"/>
  <c r="K1703" i="1" s="1"/>
  <c r="L1703" i="1" s="1"/>
  <c r="M1703" i="1" s="1"/>
  <c r="P1097" i="1"/>
  <c r="B1097" i="1" s="1"/>
  <c r="C1098" i="1"/>
  <c r="D1704" i="1" l="1"/>
  <c r="E1704" i="1" s="1"/>
  <c r="F1705" i="1" s="1"/>
  <c r="Q1704" i="1"/>
  <c r="I2533" i="1"/>
  <c r="N1702" i="1"/>
  <c r="N1703" i="1"/>
  <c r="R1704" i="1"/>
  <c r="A1705" i="1"/>
  <c r="J1704" i="1"/>
  <c r="K1704" i="1" s="1"/>
  <c r="L1704" i="1" s="1"/>
  <c r="M1704" i="1" s="1"/>
  <c r="S1704" i="1"/>
  <c r="T1704" i="1"/>
  <c r="G1704" i="1"/>
  <c r="H1704" i="1" s="1"/>
  <c r="P1098" i="1"/>
  <c r="B1098" i="1" s="1"/>
  <c r="C1099" i="1"/>
  <c r="D1705" i="1" l="1"/>
  <c r="E1705" i="1" s="1"/>
  <c r="F1706" i="1" s="1"/>
  <c r="Q1705" i="1"/>
  <c r="R1705" i="1" s="1"/>
  <c r="I2534" i="1"/>
  <c r="N1704" i="1"/>
  <c r="J1705" i="1"/>
  <c r="U1704" i="1"/>
  <c r="S1705" i="1"/>
  <c r="T1705" i="1"/>
  <c r="A1706" i="1"/>
  <c r="G1705" i="1"/>
  <c r="H1705" i="1" s="1"/>
  <c r="P1099" i="1"/>
  <c r="B1099" i="1" s="1"/>
  <c r="C1100" i="1"/>
  <c r="D1706" i="1" l="1"/>
  <c r="E1706" i="1" s="1"/>
  <c r="F1707" i="1" s="1"/>
  <c r="Q1706" i="1"/>
  <c r="R1706" i="1" s="1"/>
  <c r="I2535" i="1"/>
  <c r="J1706" i="1"/>
  <c r="K1706" i="1" s="1"/>
  <c r="T1706" i="1"/>
  <c r="U1705" i="1"/>
  <c r="S1706" i="1"/>
  <c r="A1707" i="1"/>
  <c r="K1705" i="1"/>
  <c r="L1705" i="1" s="1"/>
  <c r="M1705" i="1" s="1"/>
  <c r="N1705" i="1" s="1"/>
  <c r="G1706" i="1"/>
  <c r="H1706" i="1" s="1"/>
  <c r="P1100" i="1"/>
  <c r="B1100" i="1" s="1"/>
  <c r="C1101" i="1"/>
  <c r="D1707" i="1" l="1"/>
  <c r="E1707" i="1" s="1"/>
  <c r="F1708" i="1" s="1"/>
  <c r="Q1707" i="1"/>
  <c r="I2536" i="1"/>
  <c r="J1707" i="1"/>
  <c r="K1707" i="1" s="1"/>
  <c r="L1707" i="1" s="1"/>
  <c r="M1707" i="1" s="1"/>
  <c r="A1708" i="1"/>
  <c r="T1707" i="1"/>
  <c r="S1707" i="1"/>
  <c r="U1706" i="1"/>
  <c r="G1707" i="1"/>
  <c r="L1706" i="1"/>
  <c r="M1706" i="1" s="1"/>
  <c r="N1706" i="1" s="1"/>
  <c r="P1101" i="1"/>
  <c r="B1101" i="1" s="1"/>
  <c r="C1102" i="1"/>
  <c r="D1708" i="1" l="1"/>
  <c r="E1708" i="1" s="1"/>
  <c r="F1709" i="1" s="1"/>
  <c r="Q1708" i="1"/>
  <c r="R1708" i="1" s="1"/>
  <c r="I2537" i="1"/>
  <c r="G1708" i="1"/>
  <c r="H1708" i="1" s="1"/>
  <c r="J1708" i="1"/>
  <c r="K1708" i="1" s="1"/>
  <c r="L1708" i="1" s="1"/>
  <c r="M1708" i="1" s="1"/>
  <c r="R1707" i="1"/>
  <c r="A1709" i="1"/>
  <c r="H1707" i="1"/>
  <c r="N1707" i="1" s="1"/>
  <c r="T1708" i="1"/>
  <c r="S1708" i="1"/>
  <c r="U1707" i="1"/>
  <c r="P1102" i="1"/>
  <c r="B1102" i="1" s="1"/>
  <c r="C1103" i="1"/>
  <c r="D1709" i="1" l="1"/>
  <c r="E1709" i="1" s="1"/>
  <c r="F1710" i="1" s="1"/>
  <c r="Q1709" i="1"/>
  <c r="R1709" i="1" s="1"/>
  <c r="I2538" i="1"/>
  <c r="N1708" i="1"/>
  <c r="T1709" i="1"/>
  <c r="U1708" i="1"/>
  <c r="S1709" i="1"/>
  <c r="G1709" i="1"/>
  <c r="H1709" i="1" s="1"/>
  <c r="J1709" i="1"/>
  <c r="K1709" i="1" s="1"/>
  <c r="L1709" i="1" s="1"/>
  <c r="M1709" i="1" s="1"/>
  <c r="A1710" i="1"/>
  <c r="P1103" i="1"/>
  <c r="B1103" i="1" s="1"/>
  <c r="C1104" i="1"/>
  <c r="D1710" i="1" l="1"/>
  <c r="E1710" i="1" s="1"/>
  <c r="F1711" i="1" s="1"/>
  <c r="Q1710" i="1"/>
  <c r="R1710" i="1" s="1"/>
  <c r="I2539" i="1"/>
  <c r="T1710" i="1"/>
  <c r="S1710" i="1"/>
  <c r="U1709" i="1"/>
  <c r="N1709" i="1"/>
  <c r="A1711" i="1"/>
  <c r="J1710" i="1"/>
  <c r="G1710" i="1"/>
  <c r="H1710" i="1" s="1"/>
  <c r="P1104" i="1"/>
  <c r="B1104" i="1" s="1"/>
  <c r="C1105" i="1"/>
  <c r="D1711" i="1" l="1"/>
  <c r="E1711" i="1" s="1"/>
  <c r="F1712" i="1" s="1"/>
  <c r="Q1711" i="1"/>
  <c r="I2540" i="1"/>
  <c r="J1711" i="1"/>
  <c r="K1711" i="1" s="1"/>
  <c r="K1710" i="1"/>
  <c r="L1710" i="1" s="1"/>
  <c r="M1710" i="1" s="1"/>
  <c r="N1710" i="1" s="1"/>
  <c r="R1711" i="1"/>
  <c r="A1712" i="1"/>
  <c r="U1710" i="1"/>
  <c r="S1711" i="1"/>
  <c r="T1711" i="1"/>
  <c r="G1711" i="1"/>
  <c r="P1105" i="1"/>
  <c r="B1105" i="1" s="1"/>
  <c r="C1106" i="1"/>
  <c r="D1712" i="1" l="1"/>
  <c r="E1712" i="1" s="1"/>
  <c r="F1713" i="1" s="1"/>
  <c r="Q1712" i="1"/>
  <c r="R1712" i="1" s="1"/>
  <c r="I2541" i="1"/>
  <c r="G1712" i="1"/>
  <c r="H1712" i="1" s="1"/>
  <c r="J1712" i="1"/>
  <c r="K1712" i="1" s="1"/>
  <c r="L1712" i="1" s="1"/>
  <c r="M1712" i="1" s="1"/>
  <c r="H1711" i="1"/>
  <c r="L1711" i="1"/>
  <c r="M1711" i="1" s="1"/>
  <c r="A1713" i="1"/>
  <c r="T1712" i="1"/>
  <c r="U1711" i="1"/>
  <c r="S1712" i="1"/>
  <c r="P1106" i="1"/>
  <c r="B1106" i="1" s="1"/>
  <c r="C1107" i="1"/>
  <c r="D1713" i="1" l="1"/>
  <c r="E1713" i="1" s="1"/>
  <c r="F1714" i="1" s="1"/>
  <c r="Q1713" i="1"/>
  <c r="I2542" i="1"/>
  <c r="N1712" i="1"/>
  <c r="J1713" i="1"/>
  <c r="K1713" i="1" s="1"/>
  <c r="L1713" i="1" s="1"/>
  <c r="M1713" i="1" s="1"/>
  <c r="N1711" i="1"/>
  <c r="R1713" i="1"/>
  <c r="A1714" i="1"/>
  <c r="U1712" i="1"/>
  <c r="T1713" i="1"/>
  <c r="S1713" i="1"/>
  <c r="G1713" i="1"/>
  <c r="P1107" i="1"/>
  <c r="B1107" i="1" s="1"/>
  <c r="C1108" i="1"/>
  <c r="D1714" i="1" l="1"/>
  <c r="E1714" i="1" s="1"/>
  <c r="F1715" i="1" s="1"/>
  <c r="Q1714" i="1"/>
  <c r="I2543" i="1"/>
  <c r="G1714" i="1"/>
  <c r="H1714" i="1" s="1"/>
  <c r="R1714" i="1"/>
  <c r="A1715" i="1"/>
  <c r="S1714" i="1"/>
  <c r="U1713" i="1"/>
  <c r="T1714" i="1"/>
  <c r="H1713" i="1"/>
  <c r="N1713" i="1" s="1"/>
  <c r="J1714" i="1"/>
  <c r="P1108" i="1"/>
  <c r="B1108" i="1" s="1"/>
  <c r="C1109" i="1"/>
  <c r="D1715" i="1" l="1"/>
  <c r="E1715" i="1" s="1"/>
  <c r="F1716" i="1" s="1"/>
  <c r="Q1715" i="1"/>
  <c r="I2544" i="1"/>
  <c r="J1715" i="1"/>
  <c r="K1715" i="1" s="1"/>
  <c r="R1715" i="1"/>
  <c r="A1716" i="1"/>
  <c r="K1714" i="1"/>
  <c r="L1714" i="1" s="1"/>
  <c r="M1714" i="1" s="1"/>
  <c r="N1714" i="1" s="1"/>
  <c r="U1714" i="1"/>
  <c r="T1715" i="1"/>
  <c r="S1715" i="1"/>
  <c r="G1715" i="1"/>
  <c r="P1109" i="1"/>
  <c r="B1109" i="1" s="1"/>
  <c r="C1110" i="1"/>
  <c r="D1716" i="1" l="1"/>
  <c r="E1716" i="1" s="1"/>
  <c r="F1717" i="1" s="1"/>
  <c r="Q1716" i="1"/>
  <c r="R1716" i="1" s="1"/>
  <c r="I2545" i="1"/>
  <c r="G1716" i="1"/>
  <c r="H1716" i="1" s="1"/>
  <c r="J1716" i="1"/>
  <c r="K1716" i="1" s="1"/>
  <c r="L1716" i="1" s="1"/>
  <c r="M1716" i="1" s="1"/>
  <c r="L1715" i="1"/>
  <c r="M1715" i="1" s="1"/>
  <c r="H1715" i="1"/>
  <c r="A1717" i="1"/>
  <c r="T1716" i="1"/>
  <c r="S1716" i="1"/>
  <c r="U1715" i="1"/>
  <c r="P1110" i="1"/>
  <c r="B1110" i="1" s="1"/>
  <c r="C1111" i="1"/>
  <c r="D1717" i="1" l="1"/>
  <c r="E1717" i="1" s="1"/>
  <c r="F1718" i="1" s="1"/>
  <c r="Q1717" i="1"/>
  <c r="R1717" i="1" s="1"/>
  <c r="I2546" i="1"/>
  <c r="N1715" i="1"/>
  <c r="J1717" i="1"/>
  <c r="K1717" i="1" s="1"/>
  <c r="L1717" i="1" s="1"/>
  <c r="M1717" i="1" s="1"/>
  <c r="N1716" i="1"/>
  <c r="T1717" i="1"/>
  <c r="S1717" i="1"/>
  <c r="U1716" i="1"/>
  <c r="G1717" i="1"/>
  <c r="H1717" i="1" s="1"/>
  <c r="A1718" i="1"/>
  <c r="P1111" i="1"/>
  <c r="B1111" i="1" s="1"/>
  <c r="C1112" i="1"/>
  <c r="D1718" i="1" l="1"/>
  <c r="E1718" i="1" s="1"/>
  <c r="F1719" i="1" s="1"/>
  <c r="Q1718" i="1"/>
  <c r="I2547" i="1"/>
  <c r="N1717" i="1"/>
  <c r="R1718" i="1"/>
  <c r="A1719" i="1"/>
  <c r="T1718" i="1"/>
  <c r="S1718" i="1"/>
  <c r="U1717" i="1"/>
  <c r="G1718" i="1"/>
  <c r="J1718" i="1"/>
  <c r="P1112" i="1"/>
  <c r="B1112" i="1" s="1"/>
  <c r="C1113" i="1"/>
  <c r="D1719" i="1" l="1"/>
  <c r="E1719" i="1" s="1"/>
  <c r="F1720" i="1" s="1"/>
  <c r="Q1719" i="1"/>
  <c r="I2548" i="1"/>
  <c r="J1719" i="1"/>
  <c r="K1719" i="1" s="1"/>
  <c r="G1719" i="1"/>
  <c r="H1719" i="1" s="1"/>
  <c r="H1718" i="1"/>
  <c r="R1719" i="1"/>
  <c r="A1720" i="1"/>
  <c r="U1718" i="1"/>
  <c r="T1719" i="1"/>
  <c r="S1719" i="1"/>
  <c r="K1718" i="1"/>
  <c r="L1718" i="1" s="1"/>
  <c r="M1718" i="1" s="1"/>
  <c r="P1113" i="1"/>
  <c r="B1113" i="1" s="1"/>
  <c r="C1114" i="1"/>
  <c r="D1720" i="1" l="1"/>
  <c r="E1720" i="1" s="1"/>
  <c r="F1721" i="1" s="1"/>
  <c r="Q1720" i="1"/>
  <c r="R1720" i="1" s="1"/>
  <c r="I2549" i="1"/>
  <c r="L1719" i="1"/>
  <c r="M1719" i="1" s="1"/>
  <c r="N1719" i="1" s="1"/>
  <c r="G1720" i="1"/>
  <c r="H1720" i="1" s="1"/>
  <c r="J1720" i="1"/>
  <c r="K1720" i="1" s="1"/>
  <c r="L1720" i="1" s="1"/>
  <c r="M1720" i="1" s="1"/>
  <c r="N1718" i="1"/>
  <c r="A1721" i="1"/>
  <c r="T1720" i="1"/>
  <c r="S1720" i="1"/>
  <c r="U1719" i="1"/>
  <c r="P1114" i="1"/>
  <c r="B1114" i="1" s="1"/>
  <c r="C1115" i="1"/>
  <c r="D1721" i="1" l="1"/>
  <c r="E1721" i="1" s="1"/>
  <c r="F1722" i="1" s="1"/>
  <c r="Q1721" i="1"/>
  <c r="I2550" i="1"/>
  <c r="N1720" i="1"/>
  <c r="R1721" i="1"/>
  <c r="A1722" i="1"/>
  <c r="U1720" i="1"/>
  <c r="T1721" i="1"/>
  <c r="S1721" i="1"/>
  <c r="J1721" i="1"/>
  <c r="K1721" i="1" s="1"/>
  <c r="L1721" i="1" s="1"/>
  <c r="M1721" i="1" s="1"/>
  <c r="G1721" i="1"/>
  <c r="P1115" i="1"/>
  <c r="B1115" i="1" s="1"/>
  <c r="C1116" i="1"/>
  <c r="D1722" i="1" l="1"/>
  <c r="E1722" i="1" s="1"/>
  <c r="F1723" i="1" s="1"/>
  <c r="Q1722" i="1"/>
  <c r="I2551" i="1"/>
  <c r="G1722" i="1"/>
  <c r="H1722" i="1" s="1"/>
  <c r="J1722" i="1"/>
  <c r="K1722" i="1" s="1"/>
  <c r="L1722" i="1" s="1"/>
  <c r="M1722" i="1" s="1"/>
  <c r="R1722" i="1"/>
  <c r="A1723" i="1"/>
  <c r="T1722" i="1"/>
  <c r="S1722" i="1"/>
  <c r="U1721" i="1"/>
  <c r="H1721" i="1"/>
  <c r="N1721" i="1" s="1"/>
  <c r="P1116" i="1"/>
  <c r="B1116" i="1" s="1"/>
  <c r="C1117" i="1"/>
  <c r="D1723" i="1" l="1"/>
  <c r="E1723" i="1" s="1"/>
  <c r="F1724" i="1" s="1"/>
  <c r="Q1723" i="1"/>
  <c r="I2552" i="1"/>
  <c r="N1722" i="1"/>
  <c r="R1723" i="1"/>
  <c r="A1724" i="1"/>
  <c r="T1723" i="1"/>
  <c r="S1723" i="1"/>
  <c r="U1722" i="1"/>
  <c r="J1723" i="1"/>
  <c r="G1723" i="1"/>
  <c r="P1117" i="1"/>
  <c r="B1117" i="1" s="1"/>
  <c r="C1118" i="1"/>
  <c r="D1724" i="1" l="1"/>
  <c r="E1724" i="1" s="1"/>
  <c r="F1725" i="1" s="1"/>
  <c r="Q1724" i="1"/>
  <c r="I2553" i="1"/>
  <c r="G1724" i="1"/>
  <c r="H1724" i="1" s="1"/>
  <c r="J1724" i="1"/>
  <c r="K1724" i="1" s="1"/>
  <c r="K1723" i="1"/>
  <c r="L1723" i="1" s="1"/>
  <c r="M1723" i="1" s="1"/>
  <c r="R1724" i="1"/>
  <c r="A1725" i="1"/>
  <c r="T1724" i="1"/>
  <c r="S1724" i="1"/>
  <c r="U1723" i="1"/>
  <c r="H1723" i="1"/>
  <c r="P1118" i="1"/>
  <c r="B1118" i="1" s="1"/>
  <c r="C1119" i="1"/>
  <c r="D1725" i="1" l="1"/>
  <c r="E1725" i="1" s="1"/>
  <c r="F1726" i="1" s="1"/>
  <c r="Q1725" i="1"/>
  <c r="I2554" i="1"/>
  <c r="L1724" i="1"/>
  <c r="M1724" i="1" s="1"/>
  <c r="N1724" i="1" s="1"/>
  <c r="N1723" i="1"/>
  <c r="R1725" i="1"/>
  <c r="A1726" i="1"/>
  <c r="T1725" i="1"/>
  <c r="S1725" i="1"/>
  <c r="U1724" i="1"/>
  <c r="J1725" i="1"/>
  <c r="G1725" i="1"/>
  <c r="P1119" i="1"/>
  <c r="B1119" i="1" s="1"/>
  <c r="C1120" i="1"/>
  <c r="D1726" i="1" l="1"/>
  <c r="E1726" i="1" s="1"/>
  <c r="F1727" i="1" s="1"/>
  <c r="Q1726" i="1"/>
  <c r="I2555" i="1"/>
  <c r="G1726" i="1"/>
  <c r="H1726" i="1" s="1"/>
  <c r="A1727" i="1"/>
  <c r="T1726" i="1"/>
  <c r="S1726" i="1"/>
  <c r="U1725" i="1"/>
  <c r="J1726" i="1"/>
  <c r="K1725" i="1"/>
  <c r="L1725" i="1" s="1"/>
  <c r="M1725" i="1" s="1"/>
  <c r="H1725" i="1"/>
  <c r="P1120" i="1"/>
  <c r="B1120" i="1" s="1"/>
  <c r="C1121" i="1"/>
  <c r="D1727" i="1" l="1"/>
  <c r="E1727" i="1" s="1"/>
  <c r="F1728" i="1" s="1"/>
  <c r="Q1727" i="1"/>
  <c r="I2556" i="1"/>
  <c r="J1727" i="1"/>
  <c r="K1727" i="1" s="1"/>
  <c r="G1727" i="1"/>
  <c r="H1727" i="1" s="1"/>
  <c r="R1726" i="1"/>
  <c r="R1727" i="1"/>
  <c r="A1728" i="1"/>
  <c r="N1725" i="1"/>
  <c r="K1726" i="1"/>
  <c r="L1726" i="1" s="1"/>
  <c r="M1726" i="1" s="1"/>
  <c r="N1726" i="1" s="1"/>
  <c r="T1727" i="1"/>
  <c r="S1727" i="1"/>
  <c r="U1726" i="1"/>
  <c r="P1121" i="1"/>
  <c r="B1121" i="1" s="1"/>
  <c r="C1122" i="1"/>
  <c r="D1728" i="1" l="1"/>
  <c r="E1728" i="1" s="1"/>
  <c r="F1729" i="1" s="1"/>
  <c r="Q1728" i="1"/>
  <c r="R1728" i="1" s="1"/>
  <c r="I2557" i="1"/>
  <c r="L1727" i="1"/>
  <c r="M1727" i="1" s="1"/>
  <c r="N1727" i="1" s="1"/>
  <c r="T1728" i="1"/>
  <c r="U1727" i="1"/>
  <c r="S1728" i="1"/>
  <c r="A1729" i="1"/>
  <c r="J1728" i="1"/>
  <c r="G1728" i="1"/>
  <c r="P1122" i="1"/>
  <c r="B1122" i="1" s="1"/>
  <c r="C1123" i="1"/>
  <c r="D1729" i="1" l="1"/>
  <c r="E1729" i="1" s="1"/>
  <c r="F1730" i="1" s="1"/>
  <c r="Q1729" i="1"/>
  <c r="I2558" i="1"/>
  <c r="J1729" i="1"/>
  <c r="K1729" i="1" s="1"/>
  <c r="R1729" i="1"/>
  <c r="A1730" i="1"/>
  <c r="K1728" i="1"/>
  <c r="L1728" i="1" s="1"/>
  <c r="M1728" i="1" s="1"/>
  <c r="U1728" i="1"/>
  <c r="T1729" i="1"/>
  <c r="S1729" i="1"/>
  <c r="G1729" i="1"/>
  <c r="H1728" i="1"/>
  <c r="P1123" i="1"/>
  <c r="B1123" i="1" s="1"/>
  <c r="C1124" i="1"/>
  <c r="D1730" i="1" l="1"/>
  <c r="E1730" i="1" s="1"/>
  <c r="F1731" i="1" s="1"/>
  <c r="Q1730" i="1"/>
  <c r="R1730" i="1" s="1"/>
  <c r="I2559" i="1"/>
  <c r="G1730" i="1"/>
  <c r="H1730" i="1" s="1"/>
  <c r="L1729" i="1"/>
  <c r="M1729" i="1" s="1"/>
  <c r="U1729" i="1"/>
  <c r="T1730" i="1"/>
  <c r="S1730" i="1"/>
  <c r="J1730" i="1"/>
  <c r="H1729" i="1"/>
  <c r="A1731" i="1"/>
  <c r="N1728" i="1"/>
  <c r="P1124" i="1"/>
  <c r="B1124" i="1" s="1"/>
  <c r="C1125" i="1"/>
  <c r="D1731" i="1" l="1"/>
  <c r="E1731" i="1" s="1"/>
  <c r="F1732" i="1" s="1"/>
  <c r="Q1731" i="1"/>
  <c r="I2560" i="1"/>
  <c r="N1729" i="1"/>
  <c r="G1731" i="1"/>
  <c r="H1731" i="1" s="1"/>
  <c r="J1731" i="1"/>
  <c r="K1731" i="1" s="1"/>
  <c r="K1730" i="1"/>
  <c r="L1730" i="1" s="1"/>
  <c r="M1730" i="1" s="1"/>
  <c r="N1730" i="1" s="1"/>
  <c r="T1731" i="1"/>
  <c r="S1731" i="1"/>
  <c r="U1730" i="1"/>
  <c r="R1731" i="1"/>
  <c r="A1732" i="1"/>
  <c r="P1125" i="1"/>
  <c r="U1125" i="1" s="1"/>
  <c r="C1126" i="1"/>
  <c r="D1732" i="1" l="1"/>
  <c r="E1732" i="1" s="1"/>
  <c r="F1733" i="1" s="1"/>
  <c r="Q1732" i="1"/>
  <c r="I2561" i="1"/>
  <c r="U1731" i="1"/>
  <c r="T1732" i="1"/>
  <c r="S1732" i="1"/>
  <c r="J1732" i="1"/>
  <c r="G1732" i="1"/>
  <c r="H1732" i="1" s="1"/>
  <c r="L1731" i="1"/>
  <c r="M1731" i="1" s="1"/>
  <c r="N1731" i="1" s="1"/>
  <c r="R1732" i="1"/>
  <c r="A1733" i="1"/>
  <c r="B1125" i="1"/>
  <c r="P1126" i="1"/>
  <c r="B1126" i="1" s="1"/>
  <c r="C1127" i="1"/>
  <c r="D1733" i="1" l="1"/>
  <c r="E1733" i="1" s="1"/>
  <c r="F1734" i="1" s="1"/>
  <c r="Q1733" i="1"/>
  <c r="I2562" i="1"/>
  <c r="J1733" i="1"/>
  <c r="K1733" i="1" s="1"/>
  <c r="A1734" i="1"/>
  <c r="K1732" i="1"/>
  <c r="L1732" i="1" s="1"/>
  <c r="M1732" i="1" s="1"/>
  <c r="N1732" i="1" s="1"/>
  <c r="U1732" i="1"/>
  <c r="T1733" i="1"/>
  <c r="S1733" i="1"/>
  <c r="G1733" i="1"/>
  <c r="H1733" i="1" s="1"/>
  <c r="P1127" i="1"/>
  <c r="B1127" i="1" s="1"/>
  <c r="C1128" i="1"/>
  <c r="D1734" i="1" l="1"/>
  <c r="E1734" i="1" s="1"/>
  <c r="F1735" i="1" s="1"/>
  <c r="Q1734" i="1"/>
  <c r="I2563" i="1"/>
  <c r="L1733" i="1"/>
  <c r="M1733" i="1" s="1"/>
  <c r="N1733" i="1" s="1"/>
  <c r="R1734" i="1"/>
  <c r="A1735" i="1"/>
  <c r="J1734" i="1"/>
  <c r="K1734" i="1" s="1"/>
  <c r="L1734" i="1" s="1"/>
  <c r="M1734" i="1" s="1"/>
  <c r="T1734" i="1"/>
  <c r="S1734" i="1"/>
  <c r="G1734" i="1"/>
  <c r="P1128" i="1"/>
  <c r="B1128" i="1" s="1"/>
  <c r="C1129" i="1"/>
  <c r="D1735" i="1" l="1"/>
  <c r="E1735" i="1" s="1"/>
  <c r="F1736" i="1" s="1"/>
  <c r="Q1735" i="1"/>
  <c r="R1735" i="1" s="1"/>
  <c r="I2564" i="1"/>
  <c r="G1735" i="1"/>
  <c r="H1735" i="1" s="1"/>
  <c r="A1736" i="1"/>
  <c r="J1735" i="1"/>
  <c r="K1735" i="1" s="1"/>
  <c r="L1735" i="1" s="1"/>
  <c r="M1735" i="1" s="1"/>
  <c r="U1734" i="1"/>
  <c r="T1735" i="1"/>
  <c r="S1735" i="1"/>
  <c r="H1734" i="1"/>
  <c r="N1734" i="1" s="1"/>
  <c r="P1129" i="1"/>
  <c r="B1129" i="1" s="1"/>
  <c r="C1130" i="1"/>
  <c r="D1736" i="1" l="1"/>
  <c r="E1736" i="1" s="1"/>
  <c r="F1737" i="1" s="1"/>
  <c r="Q1736" i="1"/>
  <c r="I2565" i="1"/>
  <c r="N1735" i="1"/>
  <c r="R1736" i="1"/>
  <c r="A1737" i="1"/>
  <c r="S1736" i="1"/>
  <c r="U1735" i="1"/>
  <c r="T1736" i="1"/>
  <c r="J1736" i="1"/>
  <c r="G1736" i="1"/>
  <c r="P1130" i="1"/>
  <c r="B1130" i="1" s="1"/>
  <c r="C1131" i="1"/>
  <c r="D1737" i="1" l="1"/>
  <c r="E1737" i="1" s="1"/>
  <c r="F1738" i="1" s="1"/>
  <c r="Q1737" i="1"/>
  <c r="I2566" i="1"/>
  <c r="G1737" i="1"/>
  <c r="H1737" i="1" s="1"/>
  <c r="J1737" i="1"/>
  <c r="K1737" i="1" s="1"/>
  <c r="A1738" i="1"/>
  <c r="K1736" i="1"/>
  <c r="L1736" i="1" s="1"/>
  <c r="M1736" i="1" s="1"/>
  <c r="T1737" i="1"/>
  <c r="S1737" i="1"/>
  <c r="U1736" i="1"/>
  <c r="H1736" i="1"/>
  <c r="P1131" i="1"/>
  <c r="B1131" i="1" s="1"/>
  <c r="C1132" i="1"/>
  <c r="D1738" i="1" l="1"/>
  <c r="E1738" i="1" s="1"/>
  <c r="F1739" i="1" s="1"/>
  <c r="Q1738" i="1"/>
  <c r="R1738" i="1" s="1"/>
  <c r="I2567" i="1"/>
  <c r="L1737" i="1"/>
  <c r="M1737" i="1" s="1"/>
  <c r="N1737" i="1" s="1"/>
  <c r="G1738" i="1"/>
  <c r="H1738" i="1" s="1"/>
  <c r="R1737" i="1"/>
  <c r="J1738" i="1"/>
  <c r="N1736" i="1"/>
  <c r="A1739" i="1"/>
  <c r="T1738" i="1"/>
  <c r="S1738" i="1"/>
  <c r="U1737" i="1"/>
  <c r="P1132" i="1"/>
  <c r="B1132" i="1" s="1"/>
  <c r="C1133" i="1"/>
  <c r="D1739" i="1" l="1"/>
  <c r="E1739" i="1" s="1"/>
  <c r="F1740" i="1" s="1"/>
  <c r="Q1739" i="1"/>
  <c r="R1739" i="1" s="1"/>
  <c r="I2568" i="1"/>
  <c r="A1740" i="1"/>
  <c r="U1738" i="1"/>
  <c r="T1739" i="1"/>
  <c r="S1739" i="1"/>
  <c r="J1739" i="1"/>
  <c r="K1738" i="1"/>
  <c r="L1738" i="1" s="1"/>
  <c r="M1738" i="1" s="1"/>
  <c r="N1738" i="1" s="1"/>
  <c r="G1739" i="1"/>
  <c r="P1133" i="1"/>
  <c r="B1133" i="1" s="1"/>
  <c r="C1134" i="1"/>
  <c r="D1740" i="1" l="1"/>
  <c r="E1740" i="1" s="1"/>
  <c r="F1741" i="1" s="1"/>
  <c r="Q1740" i="1"/>
  <c r="I2569" i="1"/>
  <c r="G1740" i="1"/>
  <c r="H1740" i="1" s="1"/>
  <c r="J1740" i="1"/>
  <c r="K1740" i="1" s="1"/>
  <c r="K1739" i="1"/>
  <c r="L1739" i="1" s="1"/>
  <c r="M1739" i="1" s="1"/>
  <c r="R1740" i="1"/>
  <c r="A1741" i="1"/>
  <c r="T1740" i="1"/>
  <c r="S1740" i="1"/>
  <c r="U1739" i="1"/>
  <c r="H1739" i="1"/>
  <c r="P1134" i="1"/>
  <c r="B1134" i="1" s="1"/>
  <c r="C1135" i="1"/>
  <c r="D1741" i="1" l="1"/>
  <c r="E1741" i="1" s="1"/>
  <c r="F1742" i="1" s="1"/>
  <c r="Q1741" i="1"/>
  <c r="I2570" i="1"/>
  <c r="L1740" i="1"/>
  <c r="M1740" i="1" s="1"/>
  <c r="N1740" i="1" s="1"/>
  <c r="J1741" i="1"/>
  <c r="K1741" i="1" s="1"/>
  <c r="L1741" i="1" s="1"/>
  <c r="M1741" i="1" s="1"/>
  <c r="N1739" i="1"/>
  <c r="R1741" i="1"/>
  <c r="A1742" i="1"/>
  <c r="S1741" i="1"/>
  <c r="U1740" i="1"/>
  <c r="T1741" i="1"/>
  <c r="G1741" i="1"/>
  <c r="P1135" i="1"/>
  <c r="B1135" i="1" s="1"/>
  <c r="C1136" i="1"/>
  <c r="D1742" i="1" l="1"/>
  <c r="E1742" i="1" s="1"/>
  <c r="F1743" i="1" s="1"/>
  <c r="Q1742" i="1"/>
  <c r="I2571" i="1"/>
  <c r="G1742" i="1"/>
  <c r="H1742" i="1" s="1"/>
  <c r="R1742" i="1"/>
  <c r="A1743" i="1"/>
  <c r="H1741" i="1"/>
  <c r="N1741" i="1" s="1"/>
  <c r="T1742" i="1"/>
  <c r="S1742" i="1"/>
  <c r="U1741" i="1"/>
  <c r="J1742" i="1"/>
  <c r="P1136" i="1"/>
  <c r="B1136" i="1" s="1"/>
  <c r="C1137" i="1"/>
  <c r="D1743" i="1" l="1"/>
  <c r="E1743" i="1" s="1"/>
  <c r="F1744" i="1" s="1"/>
  <c r="Q1743" i="1"/>
  <c r="I2572" i="1"/>
  <c r="J1743" i="1"/>
  <c r="K1743" i="1" s="1"/>
  <c r="G1743" i="1"/>
  <c r="H1743" i="1" s="1"/>
  <c r="R1743" i="1"/>
  <c r="A1744" i="1"/>
  <c r="K1742" i="1"/>
  <c r="L1742" i="1" s="1"/>
  <c r="M1742" i="1" s="1"/>
  <c r="N1742" i="1" s="1"/>
  <c r="S1743" i="1"/>
  <c r="T1743" i="1"/>
  <c r="U1742" i="1"/>
  <c r="P1137" i="1"/>
  <c r="B1137" i="1" s="1"/>
  <c r="C1138" i="1"/>
  <c r="D1744" i="1" l="1"/>
  <c r="E1744" i="1" s="1"/>
  <c r="F1745" i="1" s="1"/>
  <c r="Q1744" i="1"/>
  <c r="I2573" i="1"/>
  <c r="J1744" i="1"/>
  <c r="K1744" i="1" s="1"/>
  <c r="L1744" i="1" s="1"/>
  <c r="M1744" i="1" s="1"/>
  <c r="L1743" i="1"/>
  <c r="M1743" i="1" s="1"/>
  <c r="N1743" i="1" s="1"/>
  <c r="A1745" i="1"/>
  <c r="T1744" i="1"/>
  <c r="S1744" i="1"/>
  <c r="U1743" i="1"/>
  <c r="G1744" i="1"/>
  <c r="P1138" i="1"/>
  <c r="B1138" i="1" s="1"/>
  <c r="C1139" i="1"/>
  <c r="D1745" i="1" l="1"/>
  <c r="E1745" i="1" s="1"/>
  <c r="F1746" i="1" s="1"/>
  <c r="Q1745" i="1"/>
  <c r="I2574" i="1"/>
  <c r="J1745" i="1"/>
  <c r="K1745" i="1" s="1"/>
  <c r="L1745" i="1" s="1"/>
  <c r="M1745" i="1" s="1"/>
  <c r="R1744" i="1"/>
  <c r="R1745" i="1"/>
  <c r="A1746" i="1"/>
  <c r="G1745" i="1"/>
  <c r="H1745" i="1" s="1"/>
  <c r="T1745" i="1"/>
  <c r="S1745" i="1"/>
  <c r="U1744" i="1"/>
  <c r="H1744" i="1"/>
  <c r="N1744" i="1" s="1"/>
  <c r="P1139" i="1"/>
  <c r="B1139" i="1" s="1"/>
  <c r="C1140" i="1"/>
  <c r="D1746" i="1" l="1"/>
  <c r="E1746" i="1" s="1"/>
  <c r="F1747" i="1" s="1"/>
  <c r="Q1746" i="1"/>
  <c r="R1746" i="1" s="1"/>
  <c r="I2575" i="1"/>
  <c r="N1745" i="1"/>
  <c r="A1747" i="1"/>
  <c r="G1746" i="1"/>
  <c r="T1746" i="1"/>
  <c r="S1746" i="1"/>
  <c r="U1745" i="1"/>
  <c r="J1746" i="1"/>
  <c r="P1140" i="1"/>
  <c r="B1140" i="1" s="1"/>
  <c r="C1141" i="1"/>
  <c r="D1747" i="1" l="1"/>
  <c r="E1747" i="1" s="1"/>
  <c r="F1748" i="1" s="1"/>
  <c r="Q1747" i="1"/>
  <c r="R1747" i="1" s="1"/>
  <c r="I2576" i="1"/>
  <c r="G1747" i="1"/>
  <c r="H1747" i="1" s="1"/>
  <c r="J1747" i="1"/>
  <c r="K1747" i="1" s="1"/>
  <c r="U1746" i="1"/>
  <c r="T1747" i="1"/>
  <c r="S1747" i="1"/>
  <c r="A1748" i="1"/>
  <c r="K1746" i="1"/>
  <c r="L1746" i="1" s="1"/>
  <c r="M1746" i="1" s="1"/>
  <c r="H1746" i="1"/>
  <c r="P1141" i="1"/>
  <c r="B1141" i="1" s="1"/>
  <c r="C1142" i="1"/>
  <c r="D1748" i="1" l="1"/>
  <c r="E1748" i="1" s="1"/>
  <c r="F1749" i="1" s="1"/>
  <c r="Q1748" i="1"/>
  <c r="R1748" i="1" s="1"/>
  <c r="I2577" i="1"/>
  <c r="G1748" i="1"/>
  <c r="H1748" i="1" s="1"/>
  <c r="A1749" i="1"/>
  <c r="U1747" i="1"/>
  <c r="T1748" i="1"/>
  <c r="S1748" i="1"/>
  <c r="N1746" i="1"/>
  <c r="L1747" i="1"/>
  <c r="M1747" i="1" s="1"/>
  <c r="N1747" i="1" s="1"/>
  <c r="J1748" i="1"/>
  <c r="P1142" i="1"/>
  <c r="B1142" i="1" s="1"/>
  <c r="C1143" i="1"/>
  <c r="D1749" i="1" l="1"/>
  <c r="E1749" i="1" s="1"/>
  <c r="F1750" i="1" s="1"/>
  <c r="Q1749" i="1"/>
  <c r="I2578" i="1"/>
  <c r="J1749" i="1"/>
  <c r="K1749" i="1" s="1"/>
  <c r="G1749" i="1"/>
  <c r="H1749" i="1" s="1"/>
  <c r="R1749" i="1"/>
  <c r="A1750" i="1"/>
  <c r="K1748" i="1"/>
  <c r="L1748" i="1" s="1"/>
  <c r="M1748" i="1" s="1"/>
  <c r="N1748" i="1" s="1"/>
  <c r="U1748" i="1"/>
  <c r="T1749" i="1"/>
  <c r="S1749" i="1"/>
  <c r="P1143" i="1"/>
  <c r="B1143" i="1" s="1"/>
  <c r="C1144" i="1"/>
  <c r="D1750" i="1" l="1"/>
  <c r="E1750" i="1" s="1"/>
  <c r="F1751" i="1" s="1"/>
  <c r="Q1750" i="1"/>
  <c r="R1750" i="1" s="1"/>
  <c r="I2579" i="1"/>
  <c r="A1751" i="1"/>
  <c r="L1749" i="1"/>
  <c r="M1749" i="1" s="1"/>
  <c r="N1749" i="1" s="1"/>
  <c r="S1750" i="1"/>
  <c r="U1749" i="1"/>
  <c r="T1750" i="1"/>
  <c r="G1750" i="1"/>
  <c r="J1750" i="1"/>
  <c r="P1144" i="1"/>
  <c r="B1144" i="1" s="1"/>
  <c r="C1145" i="1"/>
  <c r="D1751" i="1" l="1"/>
  <c r="E1751" i="1" s="1"/>
  <c r="F1752" i="1" s="1"/>
  <c r="Q1751" i="1"/>
  <c r="R1751" i="1" s="1"/>
  <c r="I2580" i="1"/>
  <c r="G1751" i="1"/>
  <c r="H1751" i="1" s="1"/>
  <c r="J1751" i="1"/>
  <c r="K1751" i="1" s="1"/>
  <c r="K1750" i="1"/>
  <c r="L1750" i="1" s="1"/>
  <c r="M1750" i="1" s="1"/>
  <c r="T1751" i="1"/>
  <c r="U1750" i="1"/>
  <c r="S1751" i="1"/>
  <c r="A1752" i="1"/>
  <c r="H1750" i="1"/>
  <c r="P1145" i="1"/>
  <c r="B1145" i="1" s="1"/>
  <c r="C1146" i="1"/>
  <c r="D1752" i="1" l="1"/>
  <c r="E1752" i="1" s="1"/>
  <c r="F1753" i="1" s="1"/>
  <c r="Q1752" i="1"/>
  <c r="I2581" i="1"/>
  <c r="L1751" i="1"/>
  <c r="M1751" i="1" s="1"/>
  <c r="N1751" i="1" s="1"/>
  <c r="N1750" i="1"/>
  <c r="U1751" i="1"/>
  <c r="T1752" i="1"/>
  <c r="S1752" i="1"/>
  <c r="J1752" i="1"/>
  <c r="G1752" i="1"/>
  <c r="H1752" i="1" s="1"/>
  <c r="R1752" i="1"/>
  <c r="A1753" i="1"/>
  <c r="P1146" i="1"/>
  <c r="B1146" i="1" s="1"/>
  <c r="C1147" i="1"/>
  <c r="D1753" i="1" l="1"/>
  <c r="E1753" i="1" s="1"/>
  <c r="F1754" i="1" s="1"/>
  <c r="Q1753" i="1"/>
  <c r="R1753" i="1" s="1"/>
  <c r="I2582" i="1"/>
  <c r="U1752" i="1"/>
  <c r="T1753" i="1"/>
  <c r="S1753" i="1"/>
  <c r="G1753" i="1"/>
  <c r="H1753" i="1" s="1"/>
  <c r="J1753" i="1"/>
  <c r="A1754" i="1"/>
  <c r="K1752" i="1"/>
  <c r="L1752" i="1" s="1"/>
  <c r="M1752" i="1" s="1"/>
  <c r="N1752" i="1" s="1"/>
  <c r="P1147" i="1"/>
  <c r="B1147" i="1" s="1"/>
  <c r="C1148" i="1"/>
  <c r="D1754" i="1" l="1"/>
  <c r="E1754" i="1" s="1"/>
  <c r="F1755" i="1" s="1"/>
  <c r="Q1754" i="1"/>
  <c r="I2583" i="1"/>
  <c r="J1754" i="1"/>
  <c r="K1754" i="1" s="1"/>
  <c r="G1754" i="1"/>
  <c r="K1753" i="1"/>
  <c r="L1753" i="1" s="1"/>
  <c r="M1753" i="1" s="1"/>
  <c r="N1753" i="1" s="1"/>
  <c r="R1754" i="1"/>
  <c r="A1755" i="1"/>
  <c r="T1754" i="1"/>
  <c r="S1754" i="1"/>
  <c r="U1753" i="1"/>
  <c r="P1148" i="1"/>
  <c r="B1148" i="1" s="1"/>
  <c r="C1149" i="1"/>
  <c r="D1755" i="1" l="1"/>
  <c r="E1755" i="1" s="1"/>
  <c r="F1756" i="1" s="1"/>
  <c r="Q1755" i="1"/>
  <c r="R1755" i="1" s="1"/>
  <c r="I2584" i="1"/>
  <c r="G1755" i="1"/>
  <c r="H1755" i="1" s="1"/>
  <c r="L1754" i="1"/>
  <c r="M1754" i="1" s="1"/>
  <c r="A1756" i="1"/>
  <c r="U1754" i="1"/>
  <c r="T1755" i="1"/>
  <c r="S1755" i="1"/>
  <c r="H1754" i="1"/>
  <c r="J1755" i="1"/>
  <c r="P1149" i="1"/>
  <c r="B1149" i="1" s="1"/>
  <c r="C1150" i="1"/>
  <c r="D1756" i="1" l="1"/>
  <c r="E1756" i="1" s="1"/>
  <c r="F1757" i="1" s="1"/>
  <c r="Q1756" i="1"/>
  <c r="I2585" i="1"/>
  <c r="N1754" i="1"/>
  <c r="J1756" i="1"/>
  <c r="K1756" i="1" s="1"/>
  <c r="R1756" i="1"/>
  <c r="A1757" i="1"/>
  <c r="K1755" i="1"/>
  <c r="L1755" i="1" s="1"/>
  <c r="M1755" i="1" s="1"/>
  <c r="N1755" i="1" s="1"/>
  <c r="U1755" i="1"/>
  <c r="T1756" i="1"/>
  <c r="S1756" i="1"/>
  <c r="G1756" i="1"/>
  <c r="P1150" i="1"/>
  <c r="B1150" i="1" s="1"/>
  <c r="C1151" i="1"/>
  <c r="D1757" i="1" l="1"/>
  <c r="E1757" i="1" s="1"/>
  <c r="F1758" i="1" s="1"/>
  <c r="Q1757" i="1"/>
  <c r="I2586" i="1"/>
  <c r="G1757" i="1"/>
  <c r="H1757" i="1" s="1"/>
  <c r="L1756" i="1"/>
  <c r="M1756" i="1" s="1"/>
  <c r="A1758" i="1"/>
  <c r="T1757" i="1"/>
  <c r="S1757" i="1"/>
  <c r="U1756" i="1"/>
  <c r="H1756" i="1"/>
  <c r="J1757" i="1"/>
  <c r="P1151" i="1"/>
  <c r="B1151" i="1" s="1"/>
  <c r="C1152" i="1"/>
  <c r="D1758" i="1" l="1"/>
  <c r="E1758" i="1" s="1"/>
  <c r="F1759" i="1" s="1"/>
  <c r="Q1758" i="1"/>
  <c r="I2587" i="1"/>
  <c r="N1756" i="1"/>
  <c r="J1758" i="1"/>
  <c r="K1758" i="1" s="1"/>
  <c r="G1758" i="1"/>
  <c r="H1758" i="1" s="1"/>
  <c r="R1757" i="1"/>
  <c r="K1757" i="1"/>
  <c r="L1757" i="1" s="1"/>
  <c r="M1757" i="1" s="1"/>
  <c r="N1757" i="1" s="1"/>
  <c r="R1758" i="1"/>
  <c r="A1759" i="1"/>
  <c r="S1758" i="1"/>
  <c r="U1757" i="1"/>
  <c r="T1758" i="1"/>
  <c r="P1152" i="1"/>
  <c r="B1152" i="1" s="1"/>
  <c r="C1153" i="1"/>
  <c r="D1759" i="1" l="1"/>
  <c r="E1759" i="1" s="1"/>
  <c r="F1760" i="1" s="1"/>
  <c r="Q1759" i="1"/>
  <c r="R1759" i="1" s="1"/>
  <c r="I2588" i="1"/>
  <c r="L1758" i="1"/>
  <c r="M1758" i="1" s="1"/>
  <c r="N1758" i="1" s="1"/>
  <c r="U1758" i="1"/>
  <c r="S1759" i="1"/>
  <c r="T1759" i="1"/>
  <c r="A1760" i="1"/>
  <c r="J1759" i="1"/>
  <c r="G1759" i="1"/>
  <c r="P1153" i="1"/>
  <c r="B1153" i="1" s="1"/>
  <c r="C1154" i="1"/>
  <c r="D1760" i="1" l="1"/>
  <c r="E1760" i="1" s="1"/>
  <c r="F1761" i="1" s="1"/>
  <c r="Q1760" i="1"/>
  <c r="I2589" i="1"/>
  <c r="R1760" i="1"/>
  <c r="A1761" i="1"/>
  <c r="T1760" i="1"/>
  <c r="S1760" i="1"/>
  <c r="U1759" i="1"/>
  <c r="J1760" i="1"/>
  <c r="G1760" i="1"/>
  <c r="K1759" i="1"/>
  <c r="L1759" i="1" s="1"/>
  <c r="M1759" i="1" s="1"/>
  <c r="H1759" i="1"/>
  <c r="P1154" i="1"/>
  <c r="B1154" i="1" s="1"/>
  <c r="C1155" i="1"/>
  <c r="D1761" i="1" l="1"/>
  <c r="E1761" i="1" s="1"/>
  <c r="F1762" i="1" s="1"/>
  <c r="Q1761" i="1"/>
  <c r="I2590" i="1"/>
  <c r="G1761" i="1"/>
  <c r="H1761" i="1" s="1"/>
  <c r="J1761" i="1"/>
  <c r="K1761" i="1" s="1"/>
  <c r="H1760" i="1"/>
  <c r="R1761" i="1"/>
  <c r="A1762" i="1"/>
  <c r="N1759" i="1"/>
  <c r="K1760" i="1"/>
  <c r="L1760" i="1" s="1"/>
  <c r="M1760" i="1" s="1"/>
  <c r="S1761" i="1"/>
  <c r="U1760" i="1"/>
  <c r="T1761" i="1"/>
  <c r="P1155" i="1"/>
  <c r="B1155" i="1" s="1"/>
  <c r="C1156" i="1"/>
  <c r="D1762" i="1" l="1"/>
  <c r="E1762" i="1" s="1"/>
  <c r="F1763" i="1" s="1"/>
  <c r="Q1762" i="1"/>
  <c r="R1762" i="1" s="1"/>
  <c r="I2591" i="1"/>
  <c r="L1761" i="1"/>
  <c r="M1761" i="1" s="1"/>
  <c r="N1761" i="1" s="1"/>
  <c r="T1762" i="1"/>
  <c r="S1762" i="1"/>
  <c r="U1761" i="1"/>
  <c r="A1763" i="1"/>
  <c r="N1760" i="1"/>
  <c r="J1762" i="1"/>
  <c r="G1762" i="1"/>
  <c r="P1156" i="1"/>
  <c r="U1156" i="1" s="1"/>
  <c r="C1157" i="1"/>
  <c r="D1763" i="1" l="1"/>
  <c r="E1763" i="1" s="1"/>
  <c r="F1764" i="1" s="1"/>
  <c r="Q1763" i="1"/>
  <c r="I2592" i="1"/>
  <c r="S1763" i="1"/>
  <c r="U1762" i="1"/>
  <c r="T1763" i="1"/>
  <c r="G1763" i="1"/>
  <c r="H1762" i="1"/>
  <c r="J1763" i="1"/>
  <c r="K1763" i="1" s="1"/>
  <c r="R1763" i="1"/>
  <c r="A1764" i="1"/>
  <c r="K1762" i="1"/>
  <c r="L1762" i="1" s="1"/>
  <c r="M1762" i="1" s="1"/>
  <c r="B1156" i="1"/>
  <c r="P1157" i="1"/>
  <c r="B1157" i="1" s="1"/>
  <c r="C1158" i="1"/>
  <c r="D1764" i="1" l="1"/>
  <c r="E1764" i="1" s="1"/>
  <c r="F1765" i="1" s="1"/>
  <c r="Q1764" i="1"/>
  <c r="I2593" i="1"/>
  <c r="L1763" i="1"/>
  <c r="M1763" i="1" s="1"/>
  <c r="N1762" i="1"/>
  <c r="G1764" i="1"/>
  <c r="H1764" i="1" s="1"/>
  <c r="H1763" i="1"/>
  <c r="T1764" i="1"/>
  <c r="S1764" i="1"/>
  <c r="U1763" i="1"/>
  <c r="J1764" i="1"/>
  <c r="R1764" i="1"/>
  <c r="A1765" i="1"/>
  <c r="P1158" i="1"/>
  <c r="B1158" i="1" s="1"/>
  <c r="C1159" i="1"/>
  <c r="D1765" i="1" l="1"/>
  <c r="E1765" i="1" s="1"/>
  <c r="F1766" i="1" s="1"/>
  <c r="Q1765" i="1"/>
  <c r="I2594" i="1"/>
  <c r="N1763" i="1"/>
  <c r="J1765" i="1"/>
  <c r="K1765" i="1" s="1"/>
  <c r="G1765" i="1"/>
  <c r="H1765" i="1" s="1"/>
  <c r="A1766" i="1"/>
  <c r="K1764" i="1"/>
  <c r="L1764" i="1" s="1"/>
  <c r="M1764" i="1" s="1"/>
  <c r="N1764" i="1" s="1"/>
  <c r="U1764" i="1"/>
  <c r="T1765" i="1"/>
  <c r="S1765" i="1"/>
  <c r="P1159" i="1"/>
  <c r="B1159" i="1" s="1"/>
  <c r="C1160" i="1"/>
  <c r="D1766" i="1" l="1"/>
  <c r="E1766" i="1" s="1"/>
  <c r="F1767" i="1" s="1"/>
  <c r="Q1766" i="1"/>
  <c r="I2595" i="1"/>
  <c r="L1765" i="1"/>
  <c r="M1765" i="1" s="1"/>
  <c r="N1765" i="1" s="1"/>
  <c r="R1766" i="1"/>
  <c r="A1767" i="1"/>
  <c r="J1766" i="1"/>
  <c r="K1766" i="1" s="1"/>
  <c r="L1766" i="1" s="1"/>
  <c r="M1766" i="1" s="1"/>
  <c r="T1766" i="1"/>
  <c r="S1766" i="1"/>
  <c r="G1766" i="1"/>
  <c r="P1160" i="1"/>
  <c r="B1160" i="1" s="1"/>
  <c r="C1161" i="1"/>
  <c r="D1767" i="1" l="1"/>
  <c r="E1767" i="1" s="1"/>
  <c r="F1768" i="1" s="1"/>
  <c r="Q1767" i="1"/>
  <c r="I2596" i="1"/>
  <c r="G1767" i="1"/>
  <c r="H1767" i="1" s="1"/>
  <c r="H1766" i="1"/>
  <c r="N1766" i="1" s="1"/>
  <c r="R1767" i="1"/>
  <c r="A1768" i="1"/>
  <c r="T1767" i="1"/>
  <c r="S1767" i="1"/>
  <c r="U1766" i="1"/>
  <c r="J1767" i="1"/>
  <c r="K1767" i="1" s="1"/>
  <c r="L1767" i="1" s="1"/>
  <c r="M1767" i="1" s="1"/>
  <c r="P1161" i="1"/>
  <c r="B1161" i="1" s="1"/>
  <c r="C1162" i="1"/>
  <c r="D1768" i="1" l="1"/>
  <c r="E1768" i="1" s="1"/>
  <c r="F1769" i="1" s="1"/>
  <c r="Q1768" i="1"/>
  <c r="I2597" i="1"/>
  <c r="N1767" i="1"/>
  <c r="R1768" i="1"/>
  <c r="A1769" i="1"/>
  <c r="J1768" i="1"/>
  <c r="K1768" i="1" s="1"/>
  <c r="L1768" i="1" s="1"/>
  <c r="M1768" i="1" s="1"/>
  <c r="T1768" i="1"/>
  <c r="U1767" i="1"/>
  <c r="S1768" i="1"/>
  <c r="G1768" i="1"/>
  <c r="P1162" i="1"/>
  <c r="B1162" i="1" s="1"/>
  <c r="C1163" i="1"/>
  <c r="D1769" i="1" l="1"/>
  <c r="E1769" i="1" s="1"/>
  <c r="F1770" i="1" s="1"/>
  <c r="Q1769" i="1"/>
  <c r="R1769" i="1" s="1"/>
  <c r="I2598" i="1"/>
  <c r="G1769" i="1"/>
  <c r="H1769" i="1" s="1"/>
  <c r="T1769" i="1"/>
  <c r="U1768" i="1"/>
  <c r="S1769" i="1"/>
  <c r="J1769" i="1"/>
  <c r="A1770" i="1"/>
  <c r="H1768" i="1"/>
  <c r="N1768" i="1" s="1"/>
  <c r="P1163" i="1"/>
  <c r="B1163" i="1" s="1"/>
  <c r="C1164" i="1"/>
  <c r="D1770" i="1" l="1"/>
  <c r="E1770" i="1" s="1"/>
  <c r="F1771" i="1" s="1"/>
  <c r="Q1770" i="1"/>
  <c r="R1770" i="1" s="1"/>
  <c r="I2599" i="1"/>
  <c r="S1770" i="1"/>
  <c r="U1769" i="1"/>
  <c r="T1770" i="1"/>
  <c r="J1770" i="1"/>
  <c r="G1770" i="1"/>
  <c r="A1771" i="1"/>
  <c r="K1769" i="1"/>
  <c r="L1769" i="1" s="1"/>
  <c r="M1769" i="1" s="1"/>
  <c r="N1769" i="1" s="1"/>
  <c r="P1164" i="1"/>
  <c r="B1164" i="1" s="1"/>
  <c r="C1165" i="1"/>
  <c r="D1771" i="1" l="1"/>
  <c r="E1771" i="1" s="1"/>
  <c r="F1772" i="1" s="1"/>
  <c r="Q1771" i="1"/>
  <c r="R1771" i="1" s="1"/>
  <c r="I2600" i="1"/>
  <c r="G1771" i="1"/>
  <c r="H1771" i="1" s="1"/>
  <c r="J1771" i="1"/>
  <c r="K1771" i="1" s="1"/>
  <c r="H1770" i="1"/>
  <c r="K1770" i="1"/>
  <c r="L1770" i="1" s="1"/>
  <c r="M1770" i="1" s="1"/>
  <c r="A1772" i="1"/>
  <c r="U1770" i="1"/>
  <c r="T1771" i="1"/>
  <c r="S1771" i="1"/>
  <c r="P1165" i="1"/>
  <c r="B1165" i="1" s="1"/>
  <c r="C1166" i="1"/>
  <c r="D1772" i="1" l="1"/>
  <c r="E1772" i="1" s="1"/>
  <c r="F1773" i="1" s="1"/>
  <c r="Q1772" i="1"/>
  <c r="I2601" i="1"/>
  <c r="L1771" i="1"/>
  <c r="M1771" i="1" s="1"/>
  <c r="N1771" i="1" s="1"/>
  <c r="S1772" i="1"/>
  <c r="U1771" i="1"/>
  <c r="T1772" i="1"/>
  <c r="J1772" i="1"/>
  <c r="N1770" i="1"/>
  <c r="R1772" i="1"/>
  <c r="A1773" i="1"/>
  <c r="G1772" i="1"/>
  <c r="P1166" i="1"/>
  <c r="B1166" i="1" s="1"/>
  <c r="C1167" i="1"/>
  <c r="D1773" i="1" l="1"/>
  <c r="E1773" i="1" s="1"/>
  <c r="F1774" i="1" s="1"/>
  <c r="Q1773" i="1"/>
  <c r="R1773" i="1" s="1"/>
  <c r="I2602" i="1"/>
  <c r="U1772" i="1"/>
  <c r="T1773" i="1"/>
  <c r="S1773" i="1"/>
  <c r="G1773" i="1"/>
  <c r="J1773" i="1"/>
  <c r="H1772" i="1"/>
  <c r="A1774" i="1"/>
  <c r="K1772" i="1"/>
  <c r="L1772" i="1" s="1"/>
  <c r="M1772" i="1" s="1"/>
  <c r="P1167" i="1"/>
  <c r="B1167" i="1" s="1"/>
  <c r="C1168" i="1"/>
  <c r="D1774" i="1" l="1"/>
  <c r="E1774" i="1" s="1"/>
  <c r="F1775" i="1" s="1"/>
  <c r="Q1774" i="1"/>
  <c r="R1774" i="1" s="1"/>
  <c r="I2603" i="1"/>
  <c r="G1774" i="1"/>
  <c r="H1774" i="1" s="1"/>
  <c r="J1774" i="1"/>
  <c r="K1774" i="1" s="1"/>
  <c r="H1773" i="1"/>
  <c r="N1772" i="1"/>
  <c r="A1775" i="1"/>
  <c r="U1773" i="1"/>
  <c r="T1774" i="1"/>
  <c r="S1774" i="1"/>
  <c r="K1773" i="1"/>
  <c r="L1773" i="1" s="1"/>
  <c r="M1773" i="1" s="1"/>
  <c r="P1168" i="1"/>
  <c r="B1168" i="1" s="1"/>
  <c r="C1169" i="1"/>
  <c r="D1775" i="1" l="1"/>
  <c r="E1775" i="1" s="1"/>
  <c r="F1776" i="1" s="1"/>
  <c r="Q1775" i="1"/>
  <c r="I2604" i="1"/>
  <c r="G1775" i="1"/>
  <c r="H1775" i="1" s="1"/>
  <c r="N1773" i="1"/>
  <c r="L1774" i="1"/>
  <c r="M1774" i="1" s="1"/>
  <c r="N1774" i="1" s="1"/>
  <c r="U1774" i="1"/>
  <c r="T1775" i="1"/>
  <c r="S1775" i="1"/>
  <c r="J1775" i="1"/>
  <c r="A1776" i="1"/>
  <c r="P1169" i="1"/>
  <c r="B1169" i="1" s="1"/>
  <c r="C1170" i="1"/>
  <c r="D1776" i="1" l="1"/>
  <c r="E1776" i="1" s="1"/>
  <c r="F1777" i="1" s="1"/>
  <c r="Q1776" i="1"/>
  <c r="R1776" i="1" s="1"/>
  <c r="I2605" i="1"/>
  <c r="G1776" i="1"/>
  <c r="H1776" i="1" s="1"/>
  <c r="R1775" i="1"/>
  <c r="J1776" i="1"/>
  <c r="K1776" i="1" s="1"/>
  <c r="K1775" i="1"/>
  <c r="L1775" i="1" s="1"/>
  <c r="M1775" i="1" s="1"/>
  <c r="N1775" i="1" s="1"/>
  <c r="A1777" i="1"/>
  <c r="T1776" i="1"/>
  <c r="S1776" i="1"/>
  <c r="U1775" i="1"/>
  <c r="P1170" i="1"/>
  <c r="B1170" i="1" s="1"/>
  <c r="C1171" i="1"/>
  <c r="D1777" i="1" l="1"/>
  <c r="E1777" i="1" s="1"/>
  <c r="F1778" i="1" s="1"/>
  <c r="Q1777" i="1"/>
  <c r="R1777" i="1" s="1"/>
  <c r="I2606" i="1"/>
  <c r="L1776" i="1"/>
  <c r="M1776" i="1" s="1"/>
  <c r="N1776" i="1" s="1"/>
  <c r="S1777" i="1"/>
  <c r="U1776" i="1"/>
  <c r="T1777" i="1"/>
  <c r="A1778" i="1"/>
  <c r="J1777" i="1"/>
  <c r="K1777" i="1" s="1"/>
  <c r="L1777" i="1" s="1"/>
  <c r="M1777" i="1" s="1"/>
  <c r="G1777" i="1"/>
  <c r="P1171" i="1"/>
  <c r="B1171" i="1" s="1"/>
  <c r="C1172" i="1"/>
  <c r="D1778" i="1" l="1"/>
  <c r="E1778" i="1" s="1"/>
  <c r="F1779" i="1" s="1"/>
  <c r="Q1778" i="1"/>
  <c r="I2607" i="1"/>
  <c r="G1778" i="1"/>
  <c r="H1778" i="1" s="1"/>
  <c r="J1778" i="1"/>
  <c r="K1778" i="1" s="1"/>
  <c r="L1778" i="1" s="1"/>
  <c r="M1778" i="1" s="1"/>
  <c r="R1778" i="1"/>
  <c r="A1779" i="1"/>
  <c r="T1778" i="1"/>
  <c r="U1777" i="1"/>
  <c r="S1778" i="1"/>
  <c r="H1777" i="1"/>
  <c r="N1777" i="1" s="1"/>
  <c r="P1172" i="1"/>
  <c r="B1172" i="1" s="1"/>
  <c r="C1173" i="1"/>
  <c r="D1779" i="1" l="1"/>
  <c r="Q1779" i="1"/>
  <c r="I2608" i="1"/>
  <c r="R1779" i="1"/>
  <c r="A1780" i="1"/>
  <c r="E1779" i="1"/>
  <c r="F1780" i="1" s="1"/>
  <c r="T1779" i="1"/>
  <c r="S1779" i="1"/>
  <c r="U1778" i="1"/>
  <c r="N1778" i="1"/>
  <c r="J1779" i="1"/>
  <c r="G1779" i="1"/>
  <c r="P1173" i="1"/>
  <c r="B1173" i="1" s="1"/>
  <c r="C1174" i="1"/>
  <c r="D1780" i="1" l="1"/>
  <c r="E1780" i="1" s="1"/>
  <c r="F1781" i="1" s="1"/>
  <c r="Q1780" i="1"/>
  <c r="I2609" i="1"/>
  <c r="J1780" i="1"/>
  <c r="K1780" i="1" s="1"/>
  <c r="G1780" i="1"/>
  <c r="H1780" i="1" s="1"/>
  <c r="A1781" i="1"/>
  <c r="H1779" i="1"/>
  <c r="K1779" i="1"/>
  <c r="L1779" i="1" s="1"/>
  <c r="M1779" i="1" s="1"/>
  <c r="S1780" i="1"/>
  <c r="U1779" i="1"/>
  <c r="T1780" i="1"/>
  <c r="P1174" i="1"/>
  <c r="B1174" i="1" s="1"/>
  <c r="C1175" i="1"/>
  <c r="D1781" i="1" l="1"/>
  <c r="E1781" i="1" s="1"/>
  <c r="F1782" i="1" s="1"/>
  <c r="Q1781" i="1"/>
  <c r="I2610" i="1"/>
  <c r="L1780" i="1"/>
  <c r="M1780" i="1" s="1"/>
  <c r="N1780" i="1" s="1"/>
  <c r="J1781" i="1"/>
  <c r="K1781" i="1" s="1"/>
  <c r="L1781" i="1" s="1"/>
  <c r="M1781" i="1" s="1"/>
  <c r="R1780" i="1"/>
  <c r="R1781" i="1"/>
  <c r="A1782" i="1"/>
  <c r="U1780" i="1"/>
  <c r="T1781" i="1"/>
  <c r="S1781" i="1"/>
  <c r="N1779" i="1"/>
  <c r="G1781" i="1"/>
  <c r="P1175" i="1"/>
  <c r="B1175" i="1" s="1"/>
  <c r="C1176" i="1"/>
  <c r="D1782" i="1" l="1"/>
  <c r="E1782" i="1" s="1"/>
  <c r="F1783" i="1" s="1"/>
  <c r="Q1782" i="1"/>
  <c r="I2611" i="1"/>
  <c r="G1782" i="1"/>
  <c r="H1782" i="1" s="1"/>
  <c r="H1781" i="1"/>
  <c r="N1781" i="1" s="1"/>
  <c r="R1782" i="1"/>
  <c r="A1783" i="1"/>
  <c r="T1782" i="1"/>
  <c r="S1782" i="1"/>
  <c r="U1781" i="1"/>
  <c r="J1782" i="1"/>
  <c r="P1176" i="1"/>
  <c r="B1176" i="1" s="1"/>
  <c r="C1177" i="1"/>
  <c r="D1783" i="1" l="1"/>
  <c r="E1783" i="1" s="1"/>
  <c r="F1784" i="1" s="1"/>
  <c r="Q1783" i="1"/>
  <c r="I2612" i="1"/>
  <c r="J1783" i="1"/>
  <c r="K1783" i="1" s="1"/>
  <c r="K1782" i="1"/>
  <c r="L1782" i="1" s="1"/>
  <c r="M1782" i="1" s="1"/>
  <c r="N1782" i="1" s="1"/>
  <c r="S1783" i="1"/>
  <c r="U1782" i="1"/>
  <c r="T1783" i="1"/>
  <c r="G1783" i="1"/>
  <c r="A1784" i="1"/>
  <c r="P1177" i="1"/>
  <c r="B1177" i="1" s="1"/>
  <c r="C1178" i="1"/>
  <c r="D1784" i="1" l="1"/>
  <c r="E1784" i="1" s="1"/>
  <c r="F1785" i="1" s="1"/>
  <c r="Q1784" i="1"/>
  <c r="R1784" i="1" s="1"/>
  <c r="I2613" i="1"/>
  <c r="J1784" i="1"/>
  <c r="K1784" i="1" s="1"/>
  <c r="L1784" i="1" s="1"/>
  <c r="M1784" i="1" s="1"/>
  <c r="R1783" i="1"/>
  <c r="L1783" i="1"/>
  <c r="M1783" i="1" s="1"/>
  <c r="G1784" i="1"/>
  <c r="H1784" i="1" s="1"/>
  <c r="A1785" i="1"/>
  <c r="S1784" i="1"/>
  <c r="T1784" i="1"/>
  <c r="U1783" i="1"/>
  <c r="H1783" i="1"/>
  <c r="P1178" i="1"/>
  <c r="B1178" i="1" s="1"/>
  <c r="C1179" i="1"/>
  <c r="D1785" i="1" l="1"/>
  <c r="E1785" i="1" s="1"/>
  <c r="F1786" i="1" s="1"/>
  <c r="Q1785" i="1"/>
  <c r="I2614" i="1"/>
  <c r="N1783" i="1"/>
  <c r="R1785" i="1"/>
  <c r="A1786" i="1"/>
  <c r="U1784" i="1"/>
  <c r="T1785" i="1"/>
  <c r="S1785" i="1"/>
  <c r="N1784" i="1"/>
  <c r="G1785" i="1"/>
  <c r="J1785" i="1"/>
  <c r="P1179" i="1"/>
  <c r="B1179" i="1" s="1"/>
  <c r="C1180" i="1"/>
  <c r="D1786" i="1" l="1"/>
  <c r="E1786" i="1" s="1"/>
  <c r="F1787" i="1" s="1"/>
  <c r="Q1786" i="1"/>
  <c r="I2615" i="1"/>
  <c r="J1786" i="1"/>
  <c r="K1786" i="1" s="1"/>
  <c r="G1786" i="1"/>
  <c r="H1786" i="1" s="1"/>
  <c r="R1786" i="1"/>
  <c r="A1787" i="1"/>
  <c r="K1785" i="1"/>
  <c r="L1785" i="1" s="1"/>
  <c r="M1785" i="1" s="1"/>
  <c r="T1786" i="1"/>
  <c r="S1786" i="1"/>
  <c r="U1785" i="1"/>
  <c r="H1785" i="1"/>
  <c r="P1180" i="1"/>
  <c r="B1180" i="1" s="1"/>
  <c r="C1181" i="1"/>
  <c r="D1787" i="1" l="1"/>
  <c r="E1787" i="1" s="1"/>
  <c r="F1788" i="1" s="1"/>
  <c r="Q1787" i="1"/>
  <c r="R1787" i="1" s="1"/>
  <c r="I2616" i="1"/>
  <c r="J1787" i="1"/>
  <c r="K1787" i="1" s="1"/>
  <c r="L1787" i="1" s="1"/>
  <c r="M1787" i="1" s="1"/>
  <c r="G1787" i="1"/>
  <c r="H1787" i="1" s="1"/>
  <c r="L1786" i="1"/>
  <c r="M1786" i="1" s="1"/>
  <c r="N1786" i="1" s="1"/>
  <c r="N1785" i="1"/>
  <c r="A1788" i="1"/>
  <c r="U1786" i="1"/>
  <c r="T1787" i="1"/>
  <c r="S1787" i="1"/>
  <c r="P1181" i="1"/>
  <c r="B1181" i="1" s="1"/>
  <c r="C1182" i="1"/>
  <c r="D1788" i="1" l="1"/>
  <c r="E1788" i="1" s="1"/>
  <c r="F1789" i="1" s="1"/>
  <c r="Q1788" i="1"/>
  <c r="R1788" i="1" s="1"/>
  <c r="I2617" i="1"/>
  <c r="N1787" i="1"/>
  <c r="A1789" i="1"/>
  <c r="S1788" i="1"/>
  <c r="U1787" i="1"/>
  <c r="T1788" i="1"/>
  <c r="J1788" i="1"/>
  <c r="G1788" i="1"/>
  <c r="P1182" i="1"/>
  <c r="B1182" i="1" s="1"/>
  <c r="C1183" i="1"/>
  <c r="D1789" i="1" l="1"/>
  <c r="E1789" i="1" s="1"/>
  <c r="F1790" i="1" s="1"/>
  <c r="Q1789" i="1"/>
  <c r="R1789" i="1" s="1"/>
  <c r="I2618" i="1"/>
  <c r="G1789" i="1"/>
  <c r="H1789" i="1" s="1"/>
  <c r="J1789" i="1"/>
  <c r="K1789" i="1" s="1"/>
  <c r="H1788" i="1"/>
  <c r="K1788" i="1"/>
  <c r="L1788" i="1" s="1"/>
  <c r="M1788" i="1" s="1"/>
  <c r="A1790" i="1"/>
  <c r="U1788" i="1"/>
  <c r="T1789" i="1"/>
  <c r="S1789" i="1"/>
  <c r="P1183" i="1"/>
  <c r="B1183" i="1" s="1"/>
  <c r="C1184" i="1"/>
  <c r="D1790" i="1" l="1"/>
  <c r="E1790" i="1" s="1"/>
  <c r="F1791" i="1" s="1"/>
  <c r="Q1790" i="1"/>
  <c r="R1790" i="1" s="1"/>
  <c r="I2619" i="1"/>
  <c r="G1790" i="1"/>
  <c r="H1790" i="1" s="1"/>
  <c r="J1790" i="1"/>
  <c r="K1790" i="1" s="1"/>
  <c r="L1790" i="1" s="1"/>
  <c r="M1790" i="1" s="1"/>
  <c r="L1789" i="1"/>
  <c r="M1789" i="1" s="1"/>
  <c r="N1789" i="1" s="1"/>
  <c r="N1788" i="1"/>
  <c r="A1791" i="1"/>
  <c r="S1790" i="1"/>
  <c r="T1790" i="1"/>
  <c r="U1789" i="1"/>
  <c r="P1184" i="1"/>
  <c r="B1184" i="1" s="1"/>
  <c r="C1185" i="1"/>
  <c r="D1791" i="1" l="1"/>
  <c r="E1791" i="1" s="1"/>
  <c r="F1792" i="1" s="1"/>
  <c r="Q1791" i="1"/>
  <c r="J1791" i="1"/>
  <c r="K1791" i="1" s="1"/>
  <c r="L1791" i="1" s="1"/>
  <c r="M1791" i="1" s="1"/>
  <c r="N1790" i="1"/>
  <c r="R1791" i="1"/>
  <c r="A1792" i="1"/>
  <c r="U1790" i="1"/>
  <c r="T1791" i="1"/>
  <c r="S1791" i="1"/>
  <c r="G1791" i="1"/>
  <c r="P1185" i="1"/>
  <c r="B1185" i="1" s="1"/>
  <c r="C1186" i="1"/>
  <c r="D1792" i="1" l="1"/>
  <c r="E1792" i="1" s="1"/>
  <c r="F1793" i="1" s="1"/>
  <c r="Q1792" i="1"/>
  <c r="G1792" i="1"/>
  <c r="H1792" i="1" s="1"/>
  <c r="R1792" i="1"/>
  <c r="A1793" i="1"/>
  <c r="H1791" i="1"/>
  <c r="N1791" i="1" s="1"/>
  <c r="T1792" i="1"/>
  <c r="S1792" i="1"/>
  <c r="U1791" i="1"/>
  <c r="J1792" i="1"/>
  <c r="K1792" i="1" s="1"/>
  <c r="L1792" i="1" s="1"/>
  <c r="M1792" i="1" s="1"/>
  <c r="P1186" i="1"/>
  <c r="U1186" i="1" s="1"/>
  <c r="C1187" i="1"/>
  <c r="D1793" i="1" l="1"/>
  <c r="E1793" i="1" s="1"/>
  <c r="F1794" i="1" s="1"/>
  <c r="Q1793" i="1"/>
  <c r="N1792" i="1"/>
  <c r="J1793" i="1"/>
  <c r="K1793" i="1" s="1"/>
  <c r="L1793" i="1" s="1"/>
  <c r="M1793" i="1" s="1"/>
  <c r="R1793" i="1"/>
  <c r="A1794" i="1"/>
  <c r="T1793" i="1"/>
  <c r="S1793" i="1"/>
  <c r="U1792" i="1"/>
  <c r="G1793" i="1"/>
  <c r="B1186" i="1"/>
  <c r="P1187" i="1"/>
  <c r="B1187" i="1" s="1"/>
  <c r="C1188" i="1"/>
  <c r="D1794" i="1" l="1"/>
  <c r="E1794" i="1" s="1"/>
  <c r="F1795" i="1" s="1"/>
  <c r="Q1794" i="1"/>
  <c r="S1794" i="1"/>
  <c r="U1793" i="1"/>
  <c r="T1794" i="1"/>
  <c r="R1794" i="1"/>
  <c r="A1795" i="1"/>
  <c r="G1794" i="1"/>
  <c r="J1794" i="1"/>
  <c r="K1794" i="1" s="1"/>
  <c r="L1794" i="1" s="1"/>
  <c r="M1794" i="1" s="1"/>
  <c r="H1793" i="1"/>
  <c r="N1793" i="1" s="1"/>
  <c r="P1188" i="1"/>
  <c r="B1188" i="1" s="1"/>
  <c r="C1189" i="1"/>
  <c r="D1795" i="1" l="1"/>
  <c r="E1795" i="1" s="1"/>
  <c r="F1796" i="1" s="1"/>
  <c r="Q1795" i="1"/>
  <c r="J1795" i="1"/>
  <c r="K1795" i="1" s="1"/>
  <c r="L1795" i="1" s="1"/>
  <c r="M1795" i="1" s="1"/>
  <c r="G1795" i="1"/>
  <c r="H1795" i="1" s="1"/>
  <c r="T1795" i="1"/>
  <c r="S1795" i="1"/>
  <c r="U1794" i="1"/>
  <c r="A1796" i="1"/>
  <c r="H1794" i="1"/>
  <c r="N1794" i="1" s="1"/>
  <c r="P1189" i="1"/>
  <c r="B1189" i="1" s="1"/>
  <c r="C1190" i="1"/>
  <c r="D1796" i="1" l="1"/>
  <c r="E1796" i="1" s="1"/>
  <c r="F1797" i="1" s="1"/>
  <c r="Q1796" i="1"/>
  <c r="J1796" i="1"/>
  <c r="K1796" i="1" s="1"/>
  <c r="L1796" i="1" s="1"/>
  <c r="M1796" i="1" s="1"/>
  <c r="S1796" i="1"/>
  <c r="T1796" i="1"/>
  <c r="G1796" i="1"/>
  <c r="N1795" i="1"/>
  <c r="R1796" i="1"/>
  <c r="A1797" i="1"/>
  <c r="P1190" i="1"/>
  <c r="B1190" i="1" s="1"/>
  <c r="C1191" i="1"/>
  <c r="D1797" i="1" l="1"/>
  <c r="E1797" i="1" s="1"/>
  <c r="F1798" i="1" s="1"/>
  <c r="Q1797" i="1"/>
  <c r="R1797" i="1" s="1"/>
  <c r="G1797" i="1"/>
  <c r="H1797" i="1" s="1"/>
  <c r="H1796" i="1"/>
  <c r="N1796" i="1" s="1"/>
  <c r="J1797" i="1"/>
  <c r="S1797" i="1"/>
  <c r="T1797" i="1"/>
  <c r="U1796" i="1"/>
  <c r="A1798" i="1"/>
  <c r="P1191" i="1"/>
  <c r="B1191" i="1" s="1"/>
  <c r="C1192" i="1"/>
  <c r="D1798" i="1" l="1"/>
  <c r="E1798" i="1" s="1"/>
  <c r="F1799" i="1" s="1"/>
  <c r="Q1798" i="1"/>
  <c r="S1798" i="1"/>
  <c r="T1798" i="1"/>
  <c r="U1797" i="1"/>
  <c r="G1798" i="1"/>
  <c r="H1798" i="1" s="1"/>
  <c r="J1798" i="1"/>
  <c r="R1798" i="1"/>
  <c r="A1799" i="1"/>
  <c r="K1797" i="1"/>
  <c r="L1797" i="1" s="1"/>
  <c r="M1797" i="1" s="1"/>
  <c r="N1797" i="1" s="1"/>
  <c r="P1192" i="1"/>
  <c r="B1192" i="1" s="1"/>
  <c r="C1193" i="1"/>
  <c r="D1799" i="1" l="1"/>
  <c r="E1799" i="1" s="1"/>
  <c r="F1800" i="1" s="1"/>
  <c r="Q1799" i="1"/>
  <c r="J1799" i="1"/>
  <c r="K1799" i="1" s="1"/>
  <c r="T1799" i="1"/>
  <c r="U1798" i="1"/>
  <c r="S1799" i="1"/>
  <c r="G1799" i="1"/>
  <c r="R1799" i="1"/>
  <c r="A1800" i="1"/>
  <c r="K1798" i="1"/>
  <c r="L1798" i="1" s="1"/>
  <c r="M1798" i="1" s="1"/>
  <c r="N1798" i="1" s="1"/>
  <c r="P1193" i="1"/>
  <c r="B1193" i="1" s="1"/>
  <c r="C1194" i="1"/>
  <c r="D1800" i="1" l="1"/>
  <c r="E1800" i="1" s="1"/>
  <c r="F1801" i="1" s="1"/>
  <c r="Q1800" i="1"/>
  <c r="G1800" i="1"/>
  <c r="H1800" i="1" s="1"/>
  <c r="H1799" i="1"/>
  <c r="L1799" i="1"/>
  <c r="M1799" i="1" s="1"/>
  <c r="R1800" i="1"/>
  <c r="A1801" i="1"/>
  <c r="T1800" i="1"/>
  <c r="S1800" i="1"/>
  <c r="U1799" i="1"/>
  <c r="J1800" i="1"/>
  <c r="P1194" i="1"/>
  <c r="B1194" i="1" s="1"/>
  <c r="C1195" i="1"/>
  <c r="D1801" i="1" l="1"/>
  <c r="E1801" i="1" s="1"/>
  <c r="F1802" i="1" s="1"/>
  <c r="Q1801" i="1"/>
  <c r="J1801" i="1"/>
  <c r="K1801" i="1" s="1"/>
  <c r="N1799" i="1"/>
  <c r="R1801" i="1"/>
  <c r="A1802" i="1"/>
  <c r="U1800" i="1"/>
  <c r="T1801" i="1"/>
  <c r="S1801" i="1"/>
  <c r="G1801" i="1"/>
  <c r="H1801" i="1" s="1"/>
  <c r="K1800" i="1"/>
  <c r="L1800" i="1" s="1"/>
  <c r="M1800" i="1" s="1"/>
  <c r="N1800" i="1" s="1"/>
  <c r="P1195" i="1"/>
  <c r="B1195" i="1" s="1"/>
  <c r="C1196" i="1"/>
  <c r="D1802" i="1" l="1"/>
  <c r="E1802" i="1" s="1"/>
  <c r="F1803" i="1" s="1"/>
  <c r="Q1802" i="1"/>
  <c r="R1802" i="1" s="1"/>
  <c r="J1802" i="1"/>
  <c r="K1802" i="1" s="1"/>
  <c r="L1802" i="1" s="1"/>
  <c r="M1802" i="1" s="1"/>
  <c r="T1802" i="1"/>
  <c r="S1802" i="1"/>
  <c r="U1801" i="1"/>
  <c r="L1801" i="1"/>
  <c r="M1801" i="1" s="1"/>
  <c r="N1801" i="1" s="1"/>
  <c r="G1802" i="1"/>
  <c r="H1802" i="1" s="1"/>
  <c r="A1803" i="1"/>
  <c r="P1196" i="1"/>
  <c r="B1196" i="1" s="1"/>
  <c r="C1197" i="1"/>
  <c r="D1803" i="1" l="1"/>
  <c r="E1803" i="1" s="1"/>
  <c r="F1804" i="1" s="1"/>
  <c r="Q1803" i="1"/>
  <c r="R1803" i="1" s="1"/>
  <c r="J1803" i="1"/>
  <c r="K1803" i="1" s="1"/>
  <c r="L1803" i="1" s="1"/>
  <c r="M1803" i="1" s="1"/>
  <c r="N1802" i="1"/>
  <c r="A1804" i="1"/>
  <c r="U1802" i="1"/>
  <c r="T1803" i="1"/>
  <c r="S1803" i="1"/>
  <c r="G1803" i="1"/>
  <c r="P1197" i="1"/>
  <c r="B1197" i="1" s="1"/>
  <c r="C1198" i="1"/>
  <c r="D1804" i="1" l="1"/>
  <c r="E1804" i="1" s="1"/>
  <c r="F1805" i="1" s="1"/>
  <c r="Q1804" i="1"/>
  <c r="R1804" i="1" s="1"/>
  <c r="G1804" i="1"/>
  <c r="H1804" i="1" s="1"/>
  <c r="J1804" i="1"/>
  <c r="K1804" i="1" s="1"/>
  <c r="L1804" i="1" s="1"/>
  <c r="M1804" i="1" s="1"/>
  <c r="H1803" i="1"/>
  <c r="N1803" i="1" s="1"/>
  <c r="S1804" i="1"/>
  <c r="U1803" i="1"/>
  <c r="T1804" i="1"/>
  <c r="A1805" i="1"/>
  <c r="P1198" i="1"/>
  <c r="B1198" i="1" s="1"/>
  <c r="C1199" i="1"/>
  <c r="D1805" i="1" l="1"/>
  <c r="E1805" i="1" s="1"/>
  <c r="F1806" i="1" s="1"/>
  <c r="Q1805" i="1"/>
  <c r="N1804" i="1"/>
  <c r="J1805" i="1"/>
  <c r="K1805" i="1" s="1"/>
  <c r="L1805" i="1" s="1"/>
  <c r="M1805" i="1" s="1"/>
  <c r="R1805" i="1"/>
  <c r="A1806" i="1"/>
  <c r="U1804" i="1"/>
  <c r="T1805" i="1"/>
  <c r="S1805" i="1"/>
  <c r="G1805" i="1"/>
  <c r="P1199" i="1"/>
  <c r="B1199" i="1" s="1"/>
  <c r="C1200" i="1"/>
  <c r="D1806" i="1" l="1"/>
  <c r="E1806" i="1" s="1"/>
  <c r="F1807" i="1" s="1"/>
  <c r="Q1806" i="1"/>
  <c r="G1806" i="1"/>
  <c r="H1806" i="1" s="1"/>
  <c r="J1806" i="1"/>
  <c r="K1806" i="1" s="1"/>
  <c r="L1806" i="1" s="1"/>
  <c r="M1806" i="1" s="1"/>
  <c r="R1806" i="1"/>
  <c r="A1807" i="1"/>
  <c r="S1806" i="1"/>
  <c r="U1805" i="1"/>
  <c r="T1806" i="1"/>
  <c r="H1805" i="1"/>
  <c r="N1805" i="1" s="1"/>
  <c r="P1200" i="1"/>
  <c r="B1200" i="1" s="1"/>
  <c r="C1201" i="1"/>
  <c r="D1807" i="1" l="1"/>
  <c r="E1807" i="1" s="1"/>
  <c r="F1808" i="1" s="1"/>
  <c r="Q1807" i="1"/>
  <c r="N1806" i="1"/>
  <c r="G1807" i="1"/>
  <c r="H1807" i="1" s="1"/>
  <c r="R1807" i="1"/>
  <c r="A1808" i="1"/>
  <c r="U1806" i="1"/>
  <c r="T1807" i="1"/>
  <c r="S1807" i="1"/>
  <c r="J1807" i="1"/>
  <c r="K1807" i="1" s="1"/>
  <c r="L1807" i="1" s="1"/>
  <c r="M1807" i="1" s="1"/>
  <c r="P1201" i="1"/>
  <c r="B1201" i="1" s="1"/>
  <c r="C1202" i="1"/>
  <c r="D1808" i="1" l="1"/>
  <c r="E1808" i="1" s="1"/>
  <c r="F1809" i="1" s="1"/>
  <c r="Q1808" i="1"/>
  <c r="J1808" i="1"/>
  <c r="K1808" i="1" s="1"/>
  <c r="L1808" i="1" s="1"/>
  <c r="M1808" i="1" s="1"/>
  <c r="N1807" i="1"/>
  <c r="R1808" i="1"/>
  <c r="A1809" i="1"/>
  <c r="U1807" i="1"/>
  <c r="S1808" i="1"/>
  <c r="T1808" i="1"/>
  <c r="G1808" i="1"/>
  <c r="P1202" i="1"/>
  <c r="B1202" i="1" s="1"/>
  <c r="C1203" i="1"/>
  <c r="D1809" i="1" l="1"/>
  <c r="E1809" i="1" s="1"/>
  <c r="F1810" i="1" s="1"/>
  <c r="Q1809" i="1"/>
  <c r="G1809" i="1"/>
  <c r="R1809" i="1"/>
  <c r="A1810" i="1"/>
  <c r="U1808" i="1"/>
  <c r="T1809" i="1"/>
  <c r="S1809" i="1"/>
  <c r="J1809" i="1"/>
  <c r="H1808" i="1"/>
  <c r="N1808" i="1" s="1"/>
  <c r="P1203" i="1"/>
  <c r="B1203" i="1" s="1"/>
  <c r="C1204" i="1"/>
  <c r="D1810" i="1" l="1"/>
  <c r="E1810" i="1" s="1"/>
  <c r="F1811" i="1" s="1"/>
  <c r="Q1810" i="1"/>
  <c r="G1810" i="1"/>
  <c r="H1810" i="1" s="1"/>
  <c r="H1809" i="1"/>
  <c r="J1810" i="1"/>
  <c r="K1810" i="1" s="1"/>
  <c r="R1810" i="1"/>
  <c r="A1811" i="1"/>
  <c r="K1809" i="1"/>
  <c r="L1809" i="1" s="1"/>
  <c r="M1809" i="1" s="1"/>
  <c r="S1810" i="1"/>
  <c r="U1809" i="1"/>
  <c r="T1810" i="1"/>
  <c r="P1204" i="1"/>
  <c r="B1204" i="1" s="1"/>
  <c r="C1205" i="1"/>
  <c r="D1811" i="1" l="1"/>
  <c r="E1811" i="1" s="1"/>
  <c r="F1812" i="1" s="1"/>
  <c r="Q1811" i="1"/>
  <c r="N1809" i="1"/>
  <c r="L1810" i="1"/>
  <c r="M1810" i="1" s="1"/>
  <c r="N1810" i="1" s="1"/>
  <c r="R1811" i="1"/>
  <c r="A1812" i="1"/>
  <c r="U1810" i="1"/>
  <c r="T1811" i="1"/>
  <c r="S1811" i="1"/>
  <c r="J1811" i="1"/>
  <c r="K1811" i="1" s="1"/>
  <c r="L1811" i="1" s="1"/>
  <c r="M1811" i="1" s="1"/>
  <c r="G1811" i="1"/>
  <c r="P1205" i="1"/>
  <c r="B1205" i="1" s="1"/>
  <c r="C1206" i="1"/>
  <c r="D1812" i="1" l="1"/>
  <c r="E1812" i="1" s="1"/>
  <c r="F1813" i="1" s="1"/>
  <c r="Q1812" i="1"/>
  <c r="G1812" i="1"/>
  <c r="H1812" i="1" s="1"/>
  <c r="J1812" i="1"/>
  <c r="K1812" i="1" s="1"/>
  <c r="L1812" i="1" s="1"/>
  <c r="M1812" i="1" s="1"/>
  <c r="H1811" i="1"/>
  <c r="N1811" i="1" s="1"/>
  <c r="R1812" i="1"/>
  <c r="A1813" i="1"/>
  <c r="U1811" i="1"/>
  <c r="T1812" i="1"/>
  <c r="S1812" i="1"/>
  <c r="P1206" i="1"/>
  <c r="B1206" i="1" s="1"/>
  <c r="C1207" i="1"/>
  <c r="D1813" i="1" l="1"/>
  <c r="E1813" i="1" s="1"/>
  <c r="F1814" i="1" s="1"/>
  <c r="Q1813" i="1"/>
  <c r="J1813" i="1"/>
  <c r="K1813" i="1" s="1"/>
  <c r="L1813" i="1" s="1"/>
  <c r="M1813" i="1" s="1"/>
  <c r="G1813" i="1"/>
  <c r="H1813" i="1" s="1"/>
  <c r="N1812" i="1"/>
  <c r="R1813" i="1"/>
  <c r="A1814" i="1"/>
  <c r="S1813" i="1"/>
  <c r="U1812" i="1"/>
  <c r="T1813" i="1"/>
  <c r="P1207" i="1"/>
  <c r="B1207" i="1" s="1"/>
  <c r="C1208" i="1"/>
  <c r="D1814" i="1" l="1"/>
  <c r="E1814" i="1" s="1"/>
  <c r="F1815" i="1" s="1"/>
  <c r="Q1814" i="1"/>
  <c r="N1813" i="1"/>
  <c r="G1814" i="1"/>
  <c r="H1814" i="1" s="1"/>
  <c r="R1814" i="1"/>
  <c r="A1815" i="1"/>
  <c r="T1814" i="1"/>
  <c r="S1814" i="1"/>
  <c r="U1813" i="1"/>
  <c r="J1814" i="1"/>
  <c r="P1208" i="1"/>
  <c r="B1208" i="1" s="1"/>
  <c r="C1209" i="1"/>
  <c r="D1815" i="1" l="1"/>
  <c r="E1815" i="1" s="1"/>
  <c r="F1816" i="1" s="1"/>
  <c r="Q1815" i="1"/>
  <c r="J1815" i="1"/>
  <c r="K1815" i="1" s="1"/>
  <c r="K1814" i="1"/>
  <c r="L1814" i="1" s="1"/>
  <c r="M1814" i="1" s="1"/>
  <c r="N1814" i="1" s="1"/>
  <c r="R1815" i="1"/>
  <c r="A1816" i="1"/>
  <c r="S1815" i="1"/>
  <c r="U1814" i="1"/>
  <c r="T1815" i="1"/>
  <c r="G1815" i="1"/>
  <c r="P1209" i="1"/>
  <c r="B1209" i="1" s="1"/>
  <c r="C1210" i="1"/>
  <c r="D1816" i="1" l="1"/>
  <c r="E1816" i="1" s="1"/>
  <c r="F1817" i="1" s="1"/>
  <c r="Q1816" i="1"/>
  <c r="R1816" i="1" s="1"/>
  <c r="G1816" i="1"/>
  <c r="H1816" i="1" s="1"/>
  <c r="L1815" i="1"/>
  <c r="M1815" i="1" s="1"/>
  <c r="J1816" i="1"/>
  <c r="K1816" i="1" s="1"/>
  <c r="L1816" i="1" s="1"/>
  <c r="M1816" i="1" s="1"/>
  <c r="T1816" i="1"/>
  <c r="S1816" i="1"/>
  <c r="U1815" i="1"/>
  <c r="A1817" i="1"/>
  <c r="H1815" i="1"/>
  <c r="P1210" i="1"/>
  <c r="B1210" i="1" s="1"/>
  <c r="C1211" i="1"/>
  <c r="D1817" i="1" l="1"/>
  <c r="E1817" i="1" s="1"/>
  <c r="F1818" i="1" s="1"/>
  <c r="Q1817" i="1"/>
  <c r="R1817" i="1" s="1"/>
  <c r="N1815" i="1"/>
  <c r="N1816" i="1"/>
  <c r="S1817" i="1"/>
  <c r="U1816" i="1"/>
  <c r="T1817" i="1"/>
  <c r="J1817" i="1"/>
  <c r="K1817" i="1" s="1"/>
  <c r="L1817" i="1" s="1"/>
  <c r="M1817" i="1" s="1"/>
  <c r="A1818" i="1"/>
  <c r="G1817" i="1"/>
  <c r="H1817" i="1" s="1"/>
  <c r="P1211" i="1"/>
  <c r="B1211" i="1" s="1"/>
  <c r="C1212" i="1"/>
  <c r="D1818" i="1" l="1"/>
  <c r="E1818" i="1" s="1"/>
  <c r="F1819" i="1" s="1"/>
  <c r="Q1818" i="1"/>
  <c r="R1818" i="1" s="1"/>
  <c r="T1818" i="1"/>
  <c r="S1818" i="1"/>
  <c r="U1817" i="1"/>
  <c r="J1818" i="1"/>
  <c r="G1818" i="1"/>
  <c r="N1817" i="1"/>
  <c r="A1819" i="1"/>
  <c r="P1212" i="1"/>
  <c r="B1212" i="1" s="1"/>
  <c r="C1213" i="1"/>
  <c r="D1819" i="1" l="1"/>
  <c r="E1819" i="1" s="1"/>
  <c r="F1820" i="1" s="1"/>
  <c r="Q1819" i="1"/>
  <c r="G1819" i="1"/>
  <c r="H1819" i="1" s="1"/>
  <c r="J1819" i="1"/>
  <c r="K1819" i="1" s="1"/>
  <c r="H1818" i="1"/>
  <c r="K1818" i="1"/>
  <c r="L1818" i="1" s="1"/>
  <c r="M1818" i="1" s="1"/>
  <c r="R1819" i="1"/>
  <c r="A1820" i="1"/>
  <c r="U1818" i="1"/>
  <c r="T1819" i="1"/>
  <c r="S1819" i="1"/>
  <c r="P1213" i="1"/>
  <c r="B1213" i="1" s="1"/>
  <c r="C1214" i="1"/>
  <c r="D1820" i="1" l="1"/>
  <c r="E1820" i="1" s="1"/>
  <c r="F1821" i="1" s="1"/>
  <c r="Q1820" i="1"/>
  <c r="L1819" i="1"/>
  <c r="M1819" i="1" s="1"/>
  <c r="N1819" i="1" s="1"/>
  <c r="N1818" i="1"/>
  <c r="R1820" i="1"/>
  <c r="A1821" i="1"/>
  <c r="T1820" i="1"/>
  <c r="S1820" i="1"/>
  <c r="U1819" i="1"/>
  <c r="G1820" i="1"/>
  <c r="J1820" i="1"/>
  <c r="P1214" i="1"/>
  <c r="B1214" i="1" s="1"/>
  <c r="C1215" i="1"/>
  <c r="D1821" i="1" l="1"/>
  <c r="E1821" i="1" s="1"/>
  <c r="F1822" i="1" s="1"/>
  <c r="Q1821" i="1"/>
  <c r="J1821" i="1"/>
  <c r="K1821" i="1" s="1"/>
  <c r="G1821" i="1"/>
  <c r="H1821" i="1" s="1"/>
  <c r="H1820" i="1"/>
  <c r="K1820" i="1"/>
  <c r="L1820" i="1" s="1"/>
  <c r="M1820" i="1" s="1"/>
  <c r="R1821" i="1"/>
  <c r="A1822" i="1"/>
  <c r="T1821" i="1"/>
  <c r="S1821" i="1"/>
  <c r="U1820" i="1"/>
  <c r="P1215" i="1"/>
  <c r="B1215" i="1" s="1"/>
  <c r="C1216" i="1"/>
  <c r="D1822" i="1" l="1"/>
  <c r="E1822" i="1" s="1"/>
  <c r="F1823" i="1" s="1"/>
  <c r="Q1822" i="1"/>
  <c r="S1822" i="1"/>
  <c r="U1821" i="1"/>
  <c r="T1822" i="1"/>
  <c r="G1822" i="1"/>
  <c r="H1822" i="1" s="1"/>
  <c r="L1821" i="1"/>
  <c r="M1821" i="1" s="1"/>
  <c r="N1821" i="1" s="1"/>
  <c r="R1822" i="1"/>
  <c r="A1823" i="1"/>
  <c r="J1822" i="1"/>
  <c r="K1822" i="1" s="1"/>
  <c r="L1822" i="1" s="1"/>
  <c r="M1822" i="1" s="1"/>
  <c r="N1820" i="1"/>
  <c r="P1216" i="1"/>
  <c r="C1217" i="1"/>
  <c r="D1823" i="1" l="1"/>
  <c r="E1823" i="1" s="1"/>
  <c r="F1824" i="1" s="1"/>
  <c r="Q1823" i="1"/>
  <c r="R1823" i="1" s="1"/>
  <c r="S1823" i="1"/>
  <c r="U1822" i="1"/>
  <c r="T1823" i="1"/>
  <c r="N1822" i="1"/>
  <c r="G1823" i="1"/>
  <c r="J1823" i="1"/>
  <c r="A1824" i="1"/>
  <c r="B1216" i="1"/>
  <c r="P1217" i="1"/>
  <c r="B1217" i="1" s="1"/>
  <c r="C1218" i="1"/>
  <c r="D1824" i="1" l="1"/>
  <c r="E1824" i="1" s="1"/>
  <c r="F1825" i="1" s="1"/>
  <c r="Q1824" i="1"/>
  <c r="J1824" i="1"/>
  <c r="K1824" i="1" s="1"/>
  <c r="G1824" i="1"/>
  <c r="H1824" i="1" s="1"/>
  <c r="H1823" i="1"/>
  <c r="R1824" i="1"/>
  <c r="A1825" i="1"/>
  <c r="K1823" i="1"/>
  <c r="L1823" i="1" s="1"/>
  <c r="M1823" i="1" s="1"/>
  <c r="T1824" i="1"/>
  <c r="S1824" i="1"/>
  <c r="U1823" i="1"/>
  <c r="P1218" i="1"/>
  <c r="B1218" i="1" s="1"/>
  <c r="C1219" i="1"/>
  <c r="D1825" i="1" l="1"/>
  <c r="E1825" i="1" s="1"/>
  <c r="F1826" i="1" s="1"/>
  <c r="Q1825" i="1"/>
  <c r="R1219" i="1"/>
  <c r="N1823" i="1"/>
  <c r="G1825" i="1"/>
  <c r="H1825" i="1" s="1"/>
  <c r="J1825" i="1"/>
  <c r="K1825" i="1" s="1"/>
  <c r="L1825" i="1" s="1"/>
  <c r="M1825" i="1" s="1"/>
  <c r="L1824" i="1"/>
  <c r="M1824" i="1" s="1"/>
  <c r="N1824" i="1" s="1"/>
  <c r="T1825" i="1"/>
  <c r="U1824" i="1"/>
  <c r="S1825" i="1"/>
  <c r="A1826" i="1"/>
  <c r="P1219" i="1"/>
  <c r="C1220" i="1" s="1"/>
  <c r="D1826" i="1" l="1"/>
  <c r="E1826" i="1" s="1"/>
  <c r="F1827" i="1" s="1"/>
  <c r="Q1826" i="1"/>
  <c r="U1219" i="1"/>
  <c r="B1219" i="1"/>
  <c r="N1825" i="1"/>
  <c r="G1826" i="1"/>
  <c r="R1826" i="1"/>
  <c r="A1827" i="1"/>
  <c r="J1826" i="1"/>
  <c r="K1826" i="1" s="1"/>
  <c r="L1826" i="1" s="1"/>
  <c r="M1826" i="1" s="1"/>
  <c r="T1826" i="1"/>
  <c r="S1826" i="1"/>
  <c r="D1827" i="1" l="1"/>
  <c r="E1827" i="1" s="1"/>
  <c r="F1828" i="1" s="1"/>
  <c r="Q1827" i="1"/>
  <c r="G1827" i="1"/>
  <c r="H1827" i="1" s="1"/>
  <c r="H1826" i="1"/>
  <c r="N1826" i="1" s="1"/>
  <c r="P1220" i="1"/>
  <c r="C1221" i="1"/>
  <c r="R1827" i="1"/>
  <c r="A1828" i="1"/>
  <c r="J1827" i="1"/>
  <c r="S1827" i="1"/>
  <c r="U1826" i="1"/>
  <c r="T1827" i="1"/>
  <c r="D1828" i="1" l="1"/>
  <c r="E1828" i="1" s="1"/>
  <c r="F1829" i="1" s="1"/>
  <c r="Q1828" i="1"/>
  <c r="R1828" i="1" s="1"/>
  <c r="B1220" i="1"/>
  <c r="G1828" i="1"/>
  <c r="H1828" i="1" s="1"/>
  <c r="J1828" i="1"/>
  <c r="K1828" i="1" s="1"/>
  <c r="P1221" i="1"/>
  <c r="B1221" i="1" s="1"/>
  <c r="C1222" i="1"/>
  <c r="K1827" i="1"/>
  <c r="L1827" i="1" s="1"/>
  <c r="M1827" i="1" s="1"/>
  <c r="N1827" i="1" s="1"/>
  <c r="A1829" i="1"/>
  <c r="T1828" i="1"/>
  <c r="U1827" i="1"/>
  <c r="S1828" i="1"/>
  <c r="D1829" i="1" l="1"/>
  <c r="E1829" i="1" s="1"/>
  <c r="F1830" i="1" s="1"/>
  <c r="Q1829" i="1"/>
  <c r="R1829" i="1" s="1"/>
  <c r="P1222" i="1"/>
  <c r="B1222" i="1" s="1"/>
  <c r="L1828" i="1"/>
  <c r="M1828" i="1" s="1"/>
  <c r="N1828" i="1" s="1"/>
  <c r="C1223" i="1"/>
  <c r="A1830" i="1"/>
  <c r="S1829" i="1"/>
  <c r="U1828" i="1"/>
  <c r="T1829" i="1"/>
  <c r="G1829" i="1"/>
  <c r="J1829" i="1"/>
  <c r="D1830" i="1" l="1"/>
  <c r="E1830" i="1" s="1"/>
  <c r="F1831" i="1" s="1"/>
  <c r="Q1830" i="1"/>
  <c r="P1223" i="1"/>
  <c r="B1223" i="1" s="1"/>
  <c r="J1830" i="1"/>
  <c r="K1830" i="1" s="1"/>
  <c r="C1224" i="1"/>
  <c r="G1830" i="1"/>
  <c r="H1830" i="1" s="1"/>
  <c r="K1829" i="1"/>
  <c r="L1829" i="1" s="1"/>
  <c r="M1829" i="1" s="1"/>
  <c r="R1830" i="1"/>
  <c r="A1831" i="1"/>
  <c r="T1830" i="1"/>
  <c r="U1829" i="1"/>
  <c r="S1830" i="1"/>
  <c r="H1829" i="1"/>
  <c r="D1831" i="1" l="1"/>
  <c r="E1831" i="1" s="1"/>
  <c r="F1832" i="1" s="1"/>
  <c r="Q1831" i="1"/>
  <c r="P1224" i="1"/>
  <c r="B1224" i="1" s="1"/>
  <c r="L1830" i="1"/>
  <c r="M1830" i="1" s="1"/>
  <c r="N1830" i="1" s="1"/>
  <c r="C1225" i="1"/>
  <c r="N1829" i="1"/>
  <c r="R1831" i="1"/>
  <c r="A1832" i="1"/>
  <c r="U1830" i="1"/>
  <c r="T1831" i="1"/>
  <c r="S1831" i="1"/>
  <c r="G1831" i="1"/>
  <c r="J1831" i="1"/>
  <c r="K1831" i="1" s="1"/>
  <c r="L1831" i="1" s="1"/>
  <c r="M1831" i="1" s="1"/>
  <c r="D1832" i="1" l="1"/>
  <c r="E1832" i="1" s="1"/>
  <c r="F1833" i="1" s="1"/>
  <c r="Q1832" i="1"/>
  <c r="P1225" i="1"/>
  <c r="B1225" i="1" s="1"/>
  <c r="C1226" i="1"/>
  <c r="J1832" i="1"/>
  <c r="K1832" i="1" s="1"/>
  <c r="L1832" i="1" s="1"/>
  <c r="M1832" i="1" s="1"/>
  <c r="G1832" i="1"/>
  <c r="H1832" i="1" s="1"/>
  <c r="H1831" i="1"/>
  <c r="N1831" i="1" s="1"/>
  <c r="R1832" i="1"/>
  <c r="A1833" i="1"/>
  <c r="U1831" i="1"/>
  <c r="T1832" i="1"/>
  <c r="S1832" i="1"/>
  <c r="D1833" i="1" l="1"/>
  <c r="E1833" i="1" s="1"/>
  <c r="F1834" i="1" s="1"/>
  <c r="Q1833" i="1"/>
  <c r="P1226" i="1"/>
  <c r="B1226" i="1" s="1"/>
  <c r="C1227" i="1"/>
  <c r="G1833" i="1"/>
  <c r="H1833" i="1" s="1"/>
  <c r="N1832" i="1"/>
  <c r="R1833" i="1"/>
  <c r="A1834" i="1"/>
  <c r="S1833" i="1"/>
  <c r="U1832" i="1"/>
  <c r="T1833" i="1"/>
  <c r="J1833" i="1"/>
  <c r="D1834" i="1" l="1"/>
  <c r="E1834" i="1" s="1"/>
  <c r="F1835" i="1" s="1"/>
  <c r="Q1834" i="1"/>
  <c r="P1227" i="1"/>
  <c r="B1227" i="1" s="1"/>
  <c r="C1228" i="1"/>
  <c r="P1228" i="1" s="1"/>
  <c r="J1834" i="1"/>
  <c r="K1834" i="1" s="1"/>
  <c r="R1834" i="1"/>
  <c r="A1835" i="1"/>
  <c r="K1833" i="1"/>
  <c r="L1833" i="1" s="1"/>
  <c r="M1833" i="1" s="1"/>
  <c r="N1833" i="1" s="1"/>
  <c r="T1834" i="1"/>
  <c r="S1834" i="1"/>
  <c r="U1833" i="1"/>
  <c r="G1834" i="1"/>
  <c r="D1835" i="1" l="1"/>
  <c r="E1835" i="1" s="1"/>
  <c r="F1836" i="1" s="1"/>
  <c r="Q1835" i="1"/>
  <c r="R1835" i="1" s="1"/>
  <c r="C1229" i="1"/>
  <c r="P1229" i="1" s="1"/>
  <c r="B1228" i="1"/>
  <c r="G1835" i="1"/>
  <c r="H1835" i="1" s="1"/>
  <c r="A1836" i="1"/>
  <c r="L1834" i="1"/>
  <c r="M1834" i="1" s="1"/>
  <c r="S1835" i="1"/>
  <c r="U1834" i="1"/>
  <c r="T1835" i="1"/>
  <c r="H1834" i="1"/>
  <c r="J1835" i="1"/>
  <c r="D1836" i="1" l="1"/>
  <c r="E1836" i="1" s="1"/>
  <c r="F1837" i="1" s="1"/>
  <c r="Q1836" i="1"/>
  <c r="B1229" i="1"/>
  <c r="J1836" i="1"/>
  <c r="K1836" i="1" s="1"/>
  <c r="C1230" i="1"/>
  <c r="G1836" i="1"/>
  <c r="H1836" i="1" s="1"/>
  <c r="R1836" i="1"/>
  <c r="A1837" i="1"/>
  <c r="K1835" i="1"/>
  <c r="L1835" i="1" s="1"/>
  <c r="M1835" i="1" s="1"/>
  <c r="N1835" i="1" s="1"/>
  <c r="N1834" i="1"/>
  <c r="T1836" i="1"/>
  <c r="S1836" i="1"/>
  <c r="U1835" i="1"/>
  <c r="D1837" i="1" l="1"/>
  <c r="E1837" i="1" s="1"/>
  <c r="F1838" i="1" s="1"/>
  <c r="Q1837" i="1"/>
  <c r="C1231" i="1"/>
  <c r="P1231" i="1" s="1"/>
  <c r="P1230" i="1"/>
  <c r="L1836" i="1"/>
  <c r="M1836" i="1" s="1"/>
  <c r="N1836" i="1" s="1"/>
  <c r="R1837" i="1"/>
  <c r="A1838" i="1"/>
  <c r="S1837" i="1"/>
  <c r="U1836" i="1"/>
  <c r="T1837" i="1"/>
  <c r="J1837" i="1"/>
  <c r="G1837" i="1"/>
  <c r="D1838" i="1" l="1"/>
  <c r="E1838" i="1" s="1"/>
  <c r="F1839" i="1" s="1"/>
  <c r="Q1838" i="1"/>
  <c r="C1232" i="1"/>
  <c r="P1232" i="1" s="1"/>
  <c r="B1232" i="1" s="1"/>
  <c r="B1231" i="1"/>
  <c r="B1230" i="1"/>
  <c r="G1838" i="1"/>
  <c r="H1838" i="1" s="1"/>
  <c r="J1838" i="1"/>
  <c r="K1838" i="1" s="1"/>
  <c r="R1838" i="1"/>
  <c r="A1839" i="1"/>
  <c r="K1837" i="1"/>
  <c r="L1837" i="1" s="1"/>
  <c r="M1837" i="1" s="1"/>
  <c r="T1838" i="1"/>
  <c r="S1838" i="1"/>
  <c r="U1837" i="1"/>
  <c r="H1837" i="1"/>
  <c r="D1839" i="1" l="1"/>
  <c r="E1839" i="1" s="1"/>
  <c r="F1840" i="1" s="1"/>
  <c r="Q1839" i="1"/>
  <c r="C1233" i="1"/>
  <c r="P1233" i="1" s="1"/>
  <c r="J1839" i="1"/>
  <c r="K1839" i="1" s="1"/>
  <c r="L1839" i="1" s="1"/>
  <c r="M1839" i="1" s="1"/>
  <c r="G1839" i="1"/>
  <c r="H1839" i="1" s="1"/>
  <c r="L1838" i="1"/>
  <c r="M1838" i="1" s="1"/>
  <c r="N1838" i="1" s="1"/>
  <c r="N1837" i="1"/>
  <c r="R1839" i="1"/>
  <c r="A1840" i="1"/>
  <c r="S1839" i="1"/>
  <c r="T1839" i="1"/>
  <c r="U1838" i="1"/>
  <c r="D1840" i="1" l="1"/>
  <c r="E1840" i="1" s="1"/>
  <c r="F1841" i="1" s="1"/>
  <c r="Q1840" i="1"/>
  <c r="C1234" i="1"/>
  <c r="P1234" i="1" s="1"/>
  <c r="B1233" i="1"/>
  <c r="N1839" i="1"/>
  <c r="G1840" i="1"/>
  <c r="H1840" i="1" s="1"/>
  <c r="J1840" i="1"/>
  <c r="K1840" i="1" s="1"/>
  <c r="L1840" i="1" s="1"/>
  <c r="M1840" i="1" s="1"/>
  <c r="T1840" i="1"/>
  <c r="S1840" i="1"/>
  <c r="U1839" i="1"/>
  <c r="R1840" i="1"/>
  <c r="A1841" i="1"/>
  <c r="D1841" i="1" l="1"/>
  <c r="E1841" i="1" s="1"/>
  <c r="F1842" i="1" s="1"/>
  <c r="Q1841" i="1"/>
  <c r="R1841" i="1" s="1"/>
  <c r="C1235" i="1"/>
  <c r="C1236" i="1" s="1"/>
  <c r="B1234" i="1"/>
  <c r="J1841" i="1"/>
  <c r="K1841" i="1" s="1"/>
  <c r="L1841" i="1" s="1"/>
  <c r="M1841" i="1" s="1"/>
  <c r="G1841" i="1"/>
  <c r="H1841" i="1" s="1"/>
  <c r="N1840" i="1"/>
  <c r="S1841" i="1"/>
  <c r="U1840" i="1"/>
  <c r="T1841" i="1"/>
  <c r="A1842" i="1"/>
  <c r="D1842" i="1" l="1"/>
  <c r="E1842" i="1" s="1"/>
  <c r="F1843" i="1" s="1"/>
  <c r="Q1842" i="1"/>
  <c r="R1842" i="1" s="1"/>
  <c r="P1235" i="1"/>
  <c r="B1235" i="1" s="1"/>
  <c r="N1841" i="1"/>
  <c r="T1842" i="1"/>
  <c r="S1842" i="1"/>
  <c r="U1841" i="1"/>
  <c r="G1842" i="1"/>
  <c r="H1842" i="1" s="1"/>
  <c r="J1842" i="1"/>
  <c r="A1843" i="1"/>
  <c r="P1236" i="1"/>
  <c r="C1237" i="1"/>
  <c r="D1843" i="1" l="1"/>
  <c r="E1843" i="1" s="1"/>
  <c r="F1844" i="1" s="1"/>
  <c r="Q1843" i="1"/>
  <c r="R1843" i="1" s="1"/>
  <c r="B1236" i="1"/>
  <c r="J1843" i="1"/>
  <c r="K1843" i="1" s="1"/>
  <c r="G1843" i="1"/>
  <c r="H1843" i="1" s="1"/>
  <c r="U1842" i="1"/>
  <c r="T1843" i="1"/>
  <c r="S1843" i="1"/>
  <c r="A1844" i="1"/>
  <c r="K1842" i="1"/>
  <c r="L1842" i="1" s="1"/>
  <c r="M1842" i="1" s="1"/>
  <c r="N1842" i="1" s="1"/>
  <c r="P1237" i="1"/>
  <c r="C1238" i="1"/>
  <c r="D1844" i="1" l="1"/>
  <c r="E1844" i="1" s="1"/>
  <c r="F1845" i="1" s="1"/>
  <c r="Q1844" i="1"/>
  <c r="R1844" i="1" s="1"/>
  <c r="B1237" i="1"/>
  <c r="L1843" i="1"/>
  <c r="M1843" i="1" s="1"/>
  <c r="N1843" i="1" s="1"/>
  <c r="S1844" i="1"/>
  <c r="U1843" i="1"/>
  <c r="T1844" i="1"/>
  <c r="G1844" i="1"/>
  <c r="H1844" i="1" s="1"/>
  <c r="A1845" i="1"/>
  <c r="J1844" i="1"/>
  <c r="K1844" i="1" s="1"/>
  <c r="L1844" i="1" s="1"/>
  <c r="M1844" i="1" s="1"/>
  <c r="P1238" i="1"/>
  <c r="B1238" i="1" s="1"/>
  <c r="C1239" i="1"/>
  <c r="D1845" i="1" l="1"/>
  <c r="E1845" i="1" s="1"/>
  <c r="F1846" i="1" s="1"/>
  <c r="Q1845" i="1"/>
  <c r="R1845" i="1" s="1"/>
  <c r="N1844" i="1"/>
  <c r="S1845" i="1"/>
  <c r="U1844" i="1"/>
  <c r="T1845" i="1"/>
  <c r="J1845" i="1"/>
  <c r="K1845" i="1" s="1"/>
  <c r="L1845" i="1" s="1"/>
  <c r="M1845" i="1" s="1"/>
  <c r="G1845" i="1"/>
  <c r="H1845" i="1" s="1"/>
  <c r="A1846" i="1"/>
  <c r="P1239" i="1"/>
  <c r="B1239" i="1" s="1"/>
  <c r="C1240" i="1"/>
  <c r="D1846" i="1" l="1"/>
  <c r="E1846" i="1" s="1"/>
  <c r="F1847" i="1" s="1"/>
  <c r="Q1846" i="1"/>
  <c r="R1846" i="1" s="1"/>
  <c r="N1845" i="1"/>
  <c r="S1846" i="1"/>
  <c r="U1845" i="1"/>
  <c r="T1846" i="1"/>
  <c r="G1846" i="1"/>
  <c r="H1846" i="1" s="1"/>
  <c r="J1846" i="1"/>
  <c r="A1847" i="1"/>
  <c r="P1240" i="1"/>
  <c r="C1241" i="1"/>
  <c r="D1847" i="1" l="1"/>
  <c r="E1847" i="1" s="1"/>
  <c r="F1848" i="1" s="1"/>
  <c r="Q1847" i="1"/>
  <c r="R1847" i="1" s="1"/>
  <c r="B1240" i="1"/>
  <c r="U1846" i="1"/>
  <c r="T1847" i="1"/>
  <c r="S1847" i="1"/>
  <c r="J1847" i="1"/>
  <c r="K1847" i="1" s="1"/>
  <c r="G1847" i="1"/>
  <c r="A1848" i="1"/>
  <c r="K1846" i="1"/>
  <c r="L1846" i="1" s="1"/>
  <c r="M1846" i="1" s="1"/>
  <c r="N1846" i="1" s="1"/>
  <c r="P1241" i="1"/>
  <c r="C1242" i="1"/>
  <c r="D1848" i="1" l="1"/>
  <c r="E1848" i="1" s="1"/>
  <c r="F1849" i="1" s="1"/>
  <c r="Q1848" i="1"/>
  <c r="R1848" i="1" s="1"/>
  <c r="B1241" i="1"/>
  <c r="L1847" i="1"/>
  <c r="M1847" i="1" s="1"/>
  <c r="S1848" i="1"/>
  <c r="T1848" i="1"/>
  <c r="U1847" i="1"/>
  <c r="G1848" i="1"/>
  <c r="H1848" i="1" s="1"/>
  <c r="J1848" i="1"/>
  <c r="K1848" i="1" s="1"/>
  <c r="L1848" i="1" s="1"/>
  <c r="M1848" i="1" s="1"/>
  <c r="H1847" i="1"/>
  <c r="A1849" i="1"/>
  <c r="P1242" i="1"/>
  <c r="C1243" i="1"/>
  <c r="D1849" i="1" l="1"/>
  <c r="E1849" i="1" s="1"/>
  <c r="F1850" i="1" s="1"/>
  <c r="Q1849" i="1"/>
  <c r="B1242" i="1"/>
  <c r="N1847" i="1"/>
  <c r="J1849" i="1"/>
  <c r="K1849" i="1" s="1"/>
  <c r="L1849" i="1" s="1"/>
  <c r="M1849" i="1" s="1"/>
  <c r="N1848" i="1"/>
  <c r="A1850" i="1"/>
  <c r="G1849" i="1"/>
  <c r="S1849" i="1"/>
  <c r="T1849" i="1"/>
  <c r="U1848" i="1"/>
  <c r="P1243" i="1"/>
  <c r="C1244" i="1"/>
  <c r="D1850" i="1" l="1"/>
  <c r="E1850" i="1" s="1"/>
  <c r="F1851" i="1" s="1"/>
  <c r="Q1850" i="1"/>
  <c r="B1243" i="1"/>
  <c r="G1850" i="1"/>
  <c r="H1850" i="1" s="1"/>
  <c r="J1850" i="1"/>
  <c r="K1850" i="1" s="1"/>
  <c r="L1850" i="1" s="1"/>
  <c r="M1850" i="1" s="1"/>
  <c r="R1849" i="1"/>
  <c r="R1850" i="1"/>
  <c r="A1851" i="1"/>
  <c r="T1850" i="1"/>
  <c r="U1849" i="1"/>
  <c r="S1850" i="1"/>
  <c r="H1849" i="1"/>
  <c r="N1849" i="1" s="1"/>
  <c r="P1244" i="1"/>
  <c r="C1245" i="1"/>
  <c r="D1851" i="1" l="1"/>
  <c r="E1851" i="1" s="1"/>
  <c r="F1852" i="1" s="1"/>
  <c r="Q1851" i="1"/>
  <c r="B1244" i="1"/>
  <c r="N1850" i="1"/>
  <c r="G1851" i="1"/>
  <c r="H1851" i="1" s="1"/>
  <c r="J1851" i="1"/>
  <c r="K1851" i="1" s="1"/>
  <c r="L1851" i="1" s="1"/>
  <c r="M1851" i="1" s="1"/>
  <c r="R1851" i="1"/>
  <c r="A1852" i="1"/>
  <c r="T1851" i="1"/>
  <c r="S1851" i="1"/>
  <c r="U1850" i="1"/>
  <c r="P1245" i="1"/>
  <c r="B1245" i="1" s="1"/>
  <c r="C1246" i="1"/>
  <c r="D1852" i="1" l="1"/>
  <c r="E1852" i="1" s="1"/>
  <c r="F1853" i="1" s="1"/>
  <c r="Q1852" i="1"/>
  <c r="N1851" i="1"/>
  <c r="J1852" i="1"/>
  <c r="K1852" i="1" s="1"/>
  <c r="L1852" i="1" s="1"/>
  <c r="M1852" i="1" s="1"/>
  <c r="G1852" i="1"/>
  <c r="H1852" i="1" s="1"/>
  <c r="R1852" i="1"/>
  <c r="A1853" i="1"/>
  <c r="S1852" i="1"/>
  <c r="U1851" i="1"/>
  <c r="T1852" i="1"/>
  <c r="P1246" i="1"/>
  <c r="B1246" i="1" s="1"/>
  <c r="C1247" i="1"/>
  <c r="V1247" i="1" s="1"/>
  <c r="D1853" i="1" l="1"/>
  <c r="E1853" i="1" s="1"/>
  <c r="F1854" i="1" s="1"/>
  <c r="Q1853" i="1"/>
  <c r="R1853" i="1" s="1"/>
  <c r="V1249" i="1"/>
  <c r="V1251" i="1" s="1"/>
  <c r="R1247" i="1"/>
  <c r="N1852" i="1"/>
  <c r="U1852" i="1"/>
  <c r="T1853" i="1"/>
  <c r="S1853" i="1"/>
  <c r="A1854" i="1"/>
  <c r="G1853" i="1"/>
  <c r="J1853" i="1"/>
  <c r="K1853" i="1" s="1"/>
  <c r="L1853" i="1" s="1"/>
  <c r="M1853" i="1" s="1"/>
  <c r="P1247" i="1"/>
  <c r="D1854" i="1" l="1"/>
  <c r="E1854" i="1" s="1"/>
  <c r="F1855" i="1" s="1"/>
  <c r="Q1854" i="1"/>
  <c r="B1247" i="1"/>
  <c r="C1248" i="1"/>
  <c r="P1248" i="1" s="1"/>
  <c r="U1247" i="1"/>
  <c r="T1854" i="1"/>
  <c r="S1854" i="1"/>
  <c r="U1853" i="1"/>
  <c r="J1854" i="1"/>
  <c r="G1854" i="1"/>
  <c r="H1854" i="1" s="1"/>
  <c r="R1854" i="1"/>
  <c r="A1855" i="1"/>
  <c r="H1853" i="1"/>
  <c r="N1853" i="1" s="1"/>
  <c r="D1855" i="1" l="1"/>
  <c r="E1855" i="1" s="1"/>
  <c r="F1856" i="1" s="1"/>
  <c r="Q1855" i="1"/>
  <c r="R1855" i="1" s="1"/>
  <c r="B1248" i="1"/>
  <c r="C1249" i="1"/>
  <c r="P1249" i="1" s="1"/>
  <c r="J1855" i="1"/>
  <c r="K1855" i="1" s="1"/>
  <c r="S1855" i="1"/>
  <c r="U1854" i="1"/>
  <c r="T1855" i="1"/>
  <c r="G1855" i="1"/>
  <c r="A1856" i="1"/>
  <c r="K1854" i="1"/>
  <c r="L1854" i="1" s="1"/>
  <c r="M1854" i="1" s="1"/>
  <c r="N1854" i="1" s="1"/>
  <c r="D1856" i="1" l="1"/>
  <c r="E1856" i="1" s="1"/>
  <c r="F1857" i="1" s="1"/>
  <c r="Q1856" i="1"/>
  <c r="C1250" i="1"/>
  <c r="P1250" i="1" s="1"/>
  <c r="B1249" i="1"/>
  <c r="L1855" i="1"/>
  <c r="M1855" i="1" s="1"/>
  <c r="G1856" i="1"/>
  <c r="H1856" i="1" s="1"/>
  <c r="A1857" i="1"/>
  <c r="J1856" i="1"/>
  <c r="K1856" i="1" s="1"/>
  <c r="L1856" i="1" s="1"/>
  <c r="M1856" i="1" s="1"/>
  <c r="T1856" i="1"/>
  <c r="S1856" i="1"/>
  <c r="U1855" i="1"/>
  <c r="H1855" i="1"/>
  <c r="D1857" i="1" l="1"/>
  <c r="E1857" i="1" s="1"/>
  <c r="F1858" i="1" s="1"/>
  <c r="Q1857" i="1"/>
  <c r="C1251" i="1"/>
  <c r="P1251" i="1" s="1"/>
  <c r="B1250" i="1"/>
  <c r="N1855" i="1"/>
  <c r="N1856" i="1"/>
  <c r="R1857" i="1"/>
  <c r="A1858" i="1"/>
  <c r="J1857" i="1"/>
  <c r="K1857" i="1" s="1"/>
  <c r="L1857" i="1" s="1"/>
  <c r="M1857" i="1" s="1"/>
  <c r="T1857" i="1"/>
  <c r="S1857" i="1"/>
  <c r="G1857" i="1"/>
  <c r="D1858" i="1" l="1"/>
  <c r="E1858" i="1" s="1"/>
  <c r="F1859" i="1" s="1"/>
  <c r="Q1858" i="1"/>
  <c r="C1252" i="1"/>
  <c r="P1252" i="1" s="1"/>
  <c r="B1251" i="1"/>
  <c r="G1858" i="1"/>
  <c r="H1858" i="1" s="1"/>
  <c r="H1857" i="1"/>
  <c r="N1857" i="1" s="1"/>
  <c r="R1858" i="1"/>
  <c r="A1859" i="1"/>
  <c r="J1858" i="1"/>
  <c r="K1858" i="1" s="1"/>
  <c r="L1858" i="1" s="1"/>
  <c r="M1858" i="1" s="1"/>
  <c r="T1858" i="1"/>
  <c r="S1858" i="1"/>
  <c r="U1857" i="1"/>
  <c r="D1859" i="1" l="1"/>
  <c r="E1859" i="1" s="1"/>
  <c r="F1860" i="1" s="1"/>
  <c r="Q1859" i="1"/>
  <c r="C1253" i="1"/>
  <c r="P1253" i="1" s="1"/>
  <c r="B1252" i="1"/>
  <c r="G1859" i="1"/>
  <c r="H1859" i="1" s="1"/>
  <c r="N1858" i="1"/>
  <c r="J1859" i="1"/>
  <c r="K1859" i="1" s="1"/>
  <c r="L1859" i="1" s="1"/>
  <c r="M1859" i="1" s="1"/>
  <c r="R1859" i="1"/>
  <c r="A1860" i="1"/>
  <c r="U1858" i="1"/>
  <c r="S1859" i="1"/>
  <c r="T1859" i="1"/>
  <c r="D1860" i="1" l="1"/>
  <c r="E1860" i="1" s="1"/>
  <c r="F1861" i="1" s="1"/>
  <c r="Q1860" i="1"/>
  <c r="R1860" i="1" s="1"/>
  <c r="C1254" i="1"/>
  <c r="B1253" i="1"/>
  <c r="N1859" i="1"/>
  <c r="A1861" i="1"/>
  <c r="T1860" i="1"/>
  <c r="S1860" i="1"/>
  <c r="U1859" i="1"/>
  <c r="G1860" i="1"/>
  <c r="J1860" i="1"/>
  <c r="D1861" i="1" l="1"/>
  <c r="E1861" i="1" s="1"/>
  <c r="F1862" i="1" s="1"/>
  <c r="Q1861" i="1"/>
  <c r="P1254" i="1"/>
  <c r="B1254" i="1" s="1"/>
  <c r="C1255" i="1"/>
  <c r="P1255" i="1" s="1"/>
  <c r="J1861" i="1"/>
  <c r="K1861" i="1" s="1"/>
  <c r="G1861" i="1"/>
  <c r="H1861" i="1" s="1"/>
  <c r="K1860" i="1"/>
  <c r="L1860" i="1" s="1"/>
  <c r="M1860" i="1" s="1"/>
  <c r="S1861" i="1"/>
  <c r="U1860" i="1"/>
  <c r="T1861" i="1"/>
  <c r="H1860" i="1"/>
  <c r="R1861" i="1"/>
  <c r="A1862" i="1"/>
  <c r="D1862" i="1" l="1"/>
  <c r="E1862" i="1" s="1"/>
  <c r="F1863" i="1" s="1"/>
  <c r="Q1862" i="1"/>
  <c r="B1255" i="1"/>
  <c r="C1256" i="1"/>
  <c r="G1862" i="1"/>
  <c r="H1862" i="1" s="1"/>
  <c r="L1861" i="1"/>
  <c r="M1861" i="1" s="1"/>
  <c r="N1861" i="1" s="1"/>
  <c r="T1862" i="1"/>
  <c r="S1862" i="1"/>
  <c r="U1861" i="1"/>
  <c r="N1860" i="1"/>
  <c r="J1862" i="1"/>
  <c r="K1862" i="1" s="1"/>
  <c r="L1862" i="1" s="1"/>
  <c r="M1862" i="1" s="1"/>
  <c r="R1862" i="1"/>
  <c r="A1863" i="1"/>
  <c r="D1863" i="1" l="1"/>
  <c r="E1863" i="1" s="1"/>
  <c r="F1864" i="1" s="1"/>
  <c r="Q1863" i="1"/>
  <c r="P1256" i="1"/>
  <c r="B1256" i="1" s="1"/>
  <c r="C1257" i="1"/>
  <c r="N1862" i="1"/>
  <c r="R1863" i="1"/>
  <c r="A1864" i="1"/>
  <c r="U1862" i="1"/>
  <c r="S1863" i="1"/>
  <c r="T1863" i="1"/>
  <c r="J1863" i="1"/>
  <c r="G1863" i="1"/>
  <c r="H1863" i="1" s="1"/>
  <c r="D1864" i="1" l="1"/>
  <c r="E1864" i="1" s="1"/>
  <c r="F1865" i="1" s="1"/>
  <c r="Q1864" i="1"/>
  <c r="P1257" i="1"/>
  <c r="B1257" i="1" s="1"/>
  <c r="C1258" i="1"/>
  <c r="J1864" i="1"/>
  <c r="K1864" i="1" s="1"/>
  <c r="T1864" i="1"/>
  <c r="S1864" i="1"/>
  <c r="U1863" i="1"/>
  <c r="K1863" i="1"/>
  <c r="L1863" i="1" s="1"/>
  <c r="M1863" i="1" s="1"/>
  <c r="N1863" i="1" s="1"/>
  <c r="G1864" i="1"/>
  <c r="R1864" i="1"/>
  <c r="A1865" i="1"/>
  <c r="D1865" i="1" l="1"/>
  <c r="E1865" i="1" s="1"/>
  <c r="F1866" i="1" s="1"/>
  <c r="Q1865" i="1"/>
  <c r="P1258" i="1"/>
  <c r="B1258" i="1" s="1"/>
  <c r="C1259" i="1"/>
  <c r="C1260" i="1" s="1"/>
  <c r="J1865" i="1"/>
  <c r="K1865" i="1" s="1"/>
  <c r="L1865" i="1" s="1"/>
  <c r="M1865" i="1" s="1"/>
  <c r="L1864" i="1"/>
  <c r="M1864" i="1" s="1"/>
  <c r="G1865" i="1"/>
  <c r="H1865" i="1" s="1"/>
  <c r="R1865" i="1"/>
  <c r="A1866" i="1"/>
  <c r="U1864" i="1"/>
  <c r="T1865" i="1"/>
  <c r="S1865" i="1"/>
  <c r="H1864" i="1"/>
  <c r="D1866" i="1" l="1"/>
  <c r="E1866" i="1" s="1"/>
  <c r="F1867" i="1" s="1"/>
  <c r="Q1866" i="1"/>
  <c r="P1260" i="1"/>
  <c r="B1260" i="1" s="1"/>
  <c r="P1259" i="1"/>
  <c r="B1259" i="1" s="1"/>
  <c r="N1864" i="1"/>
  <c r="N1865" i="1"/>
  <c r="R1866" i="1"/>
  <c r="A1867" i="1"/>
  <c r="T1866" i="1"/>
  <c r="S1866" i="1"/>
  <c r="U1865" i="1"/>
  <c r="J1866" i="1"/>
  <c r="K1866" i="1" s="1"/>
  <c r="L1866" i="1" s="1"/>
  <c r="M1866" i="1" s="1"/>
  <c r="G1866" i="1"/>
  <c r="C1261" i="1"/>
  <c r="D1867" i="1" l="1"/>
  <c r="E1867" i="1" s="1"/>
  <c r="F1868" i="1" s="1"/>
  <c r="Q1867" i="1"/>
  <c r="P1261" i="1"/>
  <c r="B1261" i="1" s="1"/>
  <c r="G1867" i="1"/>
  <c r="H1867" i="1" s="1"/>
  <c r="J1867" i="1"/>
  <c r="K1867" i="1" s="1"/>
  <c r="L1867" i="1" s="1"/>
  <c r="M1867" i="1" s="1"/>
  <c r="R1867" i="1"/>
  <c r="A1868" i="1"/>
  <c r="S1867" i="1"/>
  <c r="U1866" i="1"/>
  <c r="T1867" i="1"/>
  <c r="H1866" i="1"/>
  <c r="N1866" i="1" s="1"/>
  <c r="C1262" i="1"/>
  <c r="D1868" i="1" l="1"/>
  <c r="E1868" i="1" s="1"/>
  <c r="F1869" i="1" s="1"/>
  <c r="Q1868" i="1"/>
  <c r="P1262" i="1"/>
  <c r="B1262" i="1" s="1"/>
  <c r="N1867" i="1"/>
  <c r="R1868" i="1"/>
  <c r="A1869" i="1"/>
  <c r="T1868" i="1"/>
  <c r="S1868" i="1"/>
  <c r="U1867" i="1"/>
  <c r="G1868" i="1"/>
  <c r="J1868" i="1"/>
  <c r="C1263" i="1"/>
  <c r="D1869" i="1" l="1"/>
  <c r="E1869" i="1" s="1"/>
  <c r="F1870" i="1" s="1"/>
  <c r="Q1869" i="1"/>
  <c r="P1263" i="1"/>
  <c r="B1263" i="1" s="1"/>
  <c r="J1869" i="1"/>
  <c r="K1869" i="1" s="1"/>
  <c r="G1869" i="1"/>
  <c r="H1869" i="1" s="1"/>
  <c r="K1868" i="1"/>
  <c r="L1868" i="1" s="1"/>
  <c r="M1868" i="1" s="1"/>
  <c r="R1869" i="1"/>
  <c r="A1870" i="1"/>
  <c r="S1869" i="1"/>
  <c r="U1868" i="1"/>
  <c r="T1869" i="1"/>
  <c r="H1868" i="1"/>
  <c r="C1264" i="1"/>
  <c r="D1870" i="1" l="1"/>
  <c r="E1870" i="1" s="1"/>
  <c r="F1871" i="1" s="1"/>
  <c r="Q1870" i="1"/>
  <c r="P1264" i="1"/>
  <c r="B1264" i="1" s="1"/>
  <c r="L1869" i="1"/>
  <c r="M1869" i="1" s="1"/>
  <c r="N1869" i="1" s="1"/>
  <c r="J1870" i="1"/>
  <c r="K1870" i="1" s="1"/>
  <c r="L1870" i="1" s="1"/>
  <c r="M1870" i="1" s="1"/>
  <c r="G1870" i="1"/>
  <c r="H1870" i="1" s="1"/>
  <c r="N1868" i="1"/>
  <c r="R1870" i="1"/>
  <c r="A1871" i="1"/>
  <c r="S1870" i="1"/>
  <c r="U1869" i="1"/>
  <c r="T1870" i="1"/>
  <c r="C1265" i="1"/>
  <c r="D1871" i="1" l="1"/>
  <c r="E1871" i="1" s="1"/>
  <c r="F1872" i="1" s="1"/>
  <c r="Q1871" i="1"/>
  <c r="P1265" i="1"/>
  <c r="B1265" i="1" s="1"/>
  <c r="N1870" i="1"/>
  <c r="R1871" i="1"/>
  <c r="A1872" i="1"/>
  <c r="S1871" i="1"/>
  <c r="U1870" i="1"/>
  <c r="T1871" i="1"/>
  <c r="J1871" i="1"/>
  <c r="K1871" i="1" s="1"/>
  <c r="L1871" i="1" s="1"/>
  <c r="M1871" i="1" s="1"/>
  <c r="G1871" i="1"/>
  <c r="C1266" i="1"/>
  <c r="D1872" i="1" l="1"/>
  <c r="E1872" i="1" s="1"/>
  <c r="F1873" i="1" s="1"/>
  <c r="Q1872" i="1"/>
  <c r="P1266" i="1"/>
  <c r="B1266" i="1" s="1"/>
  <c r="G1872" i="1"/>
  <c r="H1872" i="1" s="1"/>
  <c r="J1872" i="1"/>
  <c r="K1872" i="1" s="1"/>
  <c r="L1872" i="1" s="1"/>
  <c r="M1872" i="1" s="1"/>
  <c r="H1871" i="1"/>
  <c r="N1871" i="1" s="1"/>
  <c r="R1872" i="1"/>
  <c r="A1873" i="1"/>
  <c r="T1872" i="1"/>
  <c r="S1872" i="1"/>
  <c r="U1871" i="1"/>
  <c r="C1267" i="1"/>
  <c r="D1873" i="1" l="1"/>
  <c r="E1873" i="1" s="1"/>
  <c r="F1874" i="1" s="1"/>
  <c r="Q1873" i="1"/>
  <c r="P1267" i="1"/>
  <c r="B1267" i="1" s="1"/>
  <c r="N1872" i="1"/>
  <c r="R1873" i="1"/>
  <c r="A1874" i="1"/>
  <c r="S1873" i="1"/>
  <c r="T1873" i="1"/>
  <c r="U1872" i="1"/>
  <c r="G1873" i="1"/>
  <c r="J1873" i="1"/>
  <c r="C1268" i="1"/>
  <c r="D1874" i="1" l="1"/>
  <c r="E1874" i="1" s="1"/>
  <c r="F1875" i="1" s="1"/>
  <c r="Q1874" i="1"/>
  <c r="P1268" i="1"/>
  <c r="B1268" i="1" s="1"/>
  <c r="J1874" i="1"/>
  <c r="K1874" i="1" s="1"/>
  <c r="G1874" i="1"/>
  <c r="H1874" i="1" s="1"/>
  <c r="R1874" i="1"/>
  <c r="A1875" i="1"/>
  <c r="K1873" i="1"/>
  <c r="L1873" i="1" s="1"/>
  <c r="M1873" i="1" s="1"/>
  <c r="T1874" i="1"/>
  <c r="S1874" i="1"/>
  <c r="U1873" i="1"/>
  <c r="H1873" i="1"/>
  <c r="C1269" i="1"/>
  <c r="D1875" i="1" l="1"/>
  <c r="E1875" i="1" s="1"/>
  <c r="F1876" i="1" s="1"/>
  <c r="Q1875" i="1"/>
  <c r="P1269" i="1"/>
  <c r="L1874" i="1"/>
  <c r="M1874" i="1" s="1"/>
  <c r="N1874" i="1" s="1"/>
  <c r="J1875" i="1"/>
  <c r="K1875" i="1" s="1"/>
  <c r="L1875" i="1" s="1"/>
  <c r="M1875" i="1" s="1"/>
  <c r="G1875" i="1"/>
  <c r="H1875" i="1" s="1"/>
  <c r="R1875" i="1"/>
  <c r="A1876" i="1"/>
  <c r="N1873" i="1"/>
  <c r="S1875" i="1"/>
  <c r="U1874" i="1"/>
  <c r="T1875" i="1"/>
  <c r="C1270" i="1"/>
  <c r="D1876" i="1" l="1"/>
  <c r="E1876" i="1" s="1"/>
  <c r="F1877" i="1" s="1"/>
  <c r="Q1876" i="1"/>
  <c r="B1269" i="1"/>
  <c r="P1270" i="1"/>
  <c r="N1875" i="1"/>
  <c r="G1876" i="1"/>
  <c r="H1876" i="1" s="1"/>
  <c r="R1876" i="1"/>
  <c r="A1877" i="1"/>
  <c r="T1876" i="1"/>
  <c r="S1876" i="1"/>
  <c r="U1875" i="1"/>
  <c r="J1876" i="1"/>
  <c r="C1271" i="1"/>
  <c r="D1877" i="1" l="1"/>
  <c r="E1877" i="1" s="1"/>
  <c r="F1878" i="1" s="1"/>
  <c r="Q1877" i="1"/>
  <c r="B1270" i="1"/>
  <c r="P1271" i="1"/>
  <c r="B1271" i="1" s="1"/>
  <c r="J1877" i="1"/>
  <c r="K1877" i="1" s="1"/>
  <c r="K1876" i="1"/>
  <c r="L1876" i="1" s="1"/>
  <c r="M1876" i="1" s="1"/>
  <c r="N1876" i="1" s="1"/>
  <c r="R1877" i="1"/>
  <c r="A1878" i="1"/>
  <c r="S1877" i="1"/>
  <c r="U1876" i="1"/>
  <c r="T1877" i="1"/>
  <c r="G1877" i="1"/>
  <c r="C1272" i="1"/>
  <c r="D1878" i="1" l="1"/>
  <c r="E1878" i="1" s="1"/>
  <c r="F1879" i="1" s="1"/>
  <c r="Q1878" i="1"/>
  <c r="P1272" i="1"/>
  <c r="B1272" i="1" s="1"/>
  <c r="L1877" i="1"/>
  <c r="M1877" i="1" s="1"/>
  <c r="G1878" i="1"/>
  <c r="H1878" i="1" s="1"/>
  <c r="R1878" i="1"/>
  <c r="A1879" i="1"/>
  <c r="S1878" i="1"/>
  <c r="U1877" i="1"/>
  <c r="T1878" i="1"/>
  <c r="J1878" i="1"/>
  <c r="H1877" i="1"/>
  <c r="C1273" i="1"/>
  <c r="D1879" i="1" l="1"/>
  <c r="E1879" i="1" s="1"/>
  <c r="F1880" i="1" s="1"/>
  <c r="Q1879" i="1"/>
  <c r="R1879" i="1" s="1"/>
  <c r="P1273" i="1"/>
  <c r="B1273" i="1" s="1"/>
  <c r="N1877" i="1"/>
  <c r="J1879" i="1"/>
  <c r="K1879" i="1" s="1"/>
  <c r="G1879" i="1"/>
  <c r="H1879" i="1" s="1"/>
  <c r="A1880" i="1"/>
  <c r="K1878" i="1"/>
  <c r="L1878" i="1" s="1"/>
  <c r="M1878" i="1" s="1"/>
  <c r="N1878" i="1" s="1"/>
  <c r="S1879" i="1"/>
  <c r="U1878" i="1"/>
  <c r="T1879" i="1"/>
  <c r="C1274" i="1"/>
  <c r="D1880" i="1" l="1"/>
  <c r="E1880" i="1" s="1"/>
  <c r="F1881" i="1" s="1"/>
  <c r="Q1880" i="1"/>
  <c r="P1274" i="1"/>
  <c r="B1274" i="1" s="1"/>
  <c r="J1880" i="1"/>
  <c r="K1880" i="1" s="1"/>
  <c r="L1880" i="1" s="1"/>
  <c r="M1880" i="1" s="1"/>
  <c r="L1879" i="1"/>
  <c r="M1879" i="1" s="1"/>
  <c r="N1879" i="1" s="1"/>
  <c r="R1880" i="1"/>
  <c r="A1881" i="1"/>
  <c r="T1880" i="1"/>
  <c r="U1879" i="1"/>
  <c r="S1880" i="1"/>
  <c r="G1880" i="1"/>
  <c r="C1275" i="1"/>
  <c r="D1881" i="1" l="1"/>
  <c r="E1881" i="1" s="1"/>
  <c r="F1882" i="1" s="1"/>
  <c r="Q1881" i="1"/>
  <c r="P1275" i="1"/>
  <c r="J1881" i="1"/>
  <c r="K1881" i="1" s="1"/>
  <c r="L1881" i="1" s="1"/>
  <c r="M1881" i="1" s="1"/>
  <c r="G1881" i="1"/>
  <c r="H1881" i="1" s="1"/>
  <c r="H1880" i="1"/>
  <c r="N1880" i="1" s="1"/>
  <c r="A1882" i="1"/>
  <c r="S1881" i="1"/>
  <c r="U1880" i="1"/>
  <c r="T1881" i="1"/>
  <c r="C1276" i="1"/>
  <c r="D1882" i="1" l="1"/>
  <c r="E1882" i="1" s="1"/>
  <c r="F1883" i="1" s="1"/>
  <c r="Q1882" i="1"/>
  <c r="R1882" i="1" s="1"/>
  <c r="P1276" i="1"/>
  <c r="B1275" i="1"/>
  <c r="V1276" i="1"/>
  <c r="R1276" i="1"/>
  <c r="N1881" i="1"/>
  <c r="J1882" i="1"/>
  <c r="K1882" i="1" s="1"/>
  <c r="L1882" i="1" s="1"/>
  <c r="M1882" i="1" s="1"/>
  <c r="R1881" i="1"/>
  <c r="A1883" i="1"/>
  <c r="S1882" i="1"/>
  <c r="T1882" i="1"/>
  <c r="U1881" i="1"/>
  <c r="G1882" i="1"/>
  <c r="D1883" i="1" l="1"/>
  <c r="E1883" i="1" s="1"/>
  <c r="F1884" i="1" s="1"/>
  <c r="Q1883" i="1"/>
  <c r="R1883" i="1" s="1"/>
  <c r="B1276" i="1"/>
  <c r="U1276" i="1"/>
  <c r="C1277" i="1"/>
  <c r="V1278" i="1"/>
  <c r="V1280" i="1" s="1"/>
  <c r="G1883" i="1"/>
  <c r="H1883" i="1" s="1"/>
  <c r="J1883" i="1"/>
  <c r="K1883" i="1" s="1"/>
  <c r="L1883" i="1" s="1"/>
  <c r="M1883" i="1" s="1"/>
  <c r="H1882" i="1"/>
  <c r="N1882" i="1" s="1"/>
  <c r="A1884" i="1"/>
  <c r="U1882" i="1"/>
  <c r="T1883" i="1"/>
  <c r="S1883" i="1"/>
  <c r="D1884" i="1" l="1"/>
  <c r="E1884" i="1" s="1"/>
  <c r="F1885" i="1" s="1"/>
  <c r="Q1884" i="1"/>
  <c r="P1277" i="1"/>
  <c r="B1277" i="1" s="1"/>
  <c r="C1278" i="1"/>
  <c r="C1279" i="1" s="1"/>
  <c r="J1884" i="1"/>
  <c r="K1884" i="1" s="1"/>
  <c r="L1884" i="1" s="1"/>
  <c r="M1884" i="1" s="1"/>
  <c r="N1883" i="1"/>
  <c r="R1884" i="1"/>
  <c r="A1885" i="1"/>
  <c r="S1884" i="1"/>
  <c r="U1883" i="1"/>
  <c r="T1884" i="1"/>
  <c r="G1884" i="1"/>
  <c r="D1885" i="1" l="1"/>
  <c r="E1885" i="1" s="1"/>
  <c r="F1886" i="1" s="1"/>
  <c r="Q1885" i="1"/>
  <c r="P1279" i="1"/>
  <c r="B1279" i="1" s="1"/>
  <c r="P1278" i="1"/>
  <c r="B1278" i="1" s="1"/>
  <c r="G1885" i="1"/>
  <c r="H1885" i="1" s="1"/>
  <c r="J1885" i="1"/>
  <c r="K1885" i="1" s="1"/>
  <c r="L1885" i="1" s="1"/>
  <c r="M1885" i="1" s="1"/>
  <c r="R1885" i="1"/>
  <c r="A1886" i="1"/>
  <c r="S1885" i="1"/>
  <c r="U1884" i="1"/>
  <c r="T1885" i="1"/>
  <c r="H1884" i="1"/>
  <c r="N1884" i="1" s="1"/>
  <c r="C1280" i="1"/>
  <c r="D1886" i="1" l="1"/>
  <c r="E1886" i="1" s="1"/>
  <c r="F1887" i="1" s="1"/>
  <c r="Q1886" i="1"/>
  <c r="P1280" i="1"/>
  <c r="B1280" i="1" s="1"/>
  <c r="N1885" i="1"/>
  <c r="R1886" i="1"/>
  <c r="A1887" i="1"/>
  <c r="T1886" i="1"/>
  <c r="S1886" i="1"/>
  <c r="U1885" i="1"/>
  <c r="G1886" i="1"/>
  <c r="J1886" i="1"/>
  <c r="C1281" i="1"/>
  <c r="D1887" i="1" l="1"/>
  <c r="E1887" i="1" s="1"/>
  <c r="F1888" i="1" s="1"/>
  <c r="Q1887" i="1"/>
  <c r="P1281" i="1"/>
  <c r="B1281" i="1" s="1"/>
  <c r="J1887" i="1"/>
  <c r="K1887" i="1" s="1"/>
  <c r="G1887" i="1"/>
  <c r="H1887" i="1" s="1"/>
  <c r="K1886" i="1"/>
  <c r="L1886" i="1" s="1"/>
  <c r="M1886" i="1" s="1"/>
  <c r="A1888" i="1"/>
  <c r="U1886" i="1"/>
  <c r="T1887" i="1"/>
  <c r="S1887" i="1"/>
  <c r="H1886" i="1"/>
  <c r="C1282" i="1"/>
  <c r="D1888" i="1" l="1"/>
  <c r="E1888" i="1" s="1"/>
  <c r="F1889" i="1" s="1"/>
  <c r="Q1888" i="1"/>
  <c r="P1282" i="1"/>
  <c r="B1282" i="1" s="1"/>
  <c r="L1887" i="1"/>
  <c r="M1887" i="1" s="1"/>
  <c r="N1887" i="1" s="1"/>
  <c r="N1886" i="1"/>
  <c r="G1888" i="1"/>
  <c r="H1888" i="1" s="1"/>
  <c r="R1888" i="1"/>
  <c r="A1889" i="1"/>
  <c r="J1888" i="1"/>
  <c r="K1888" i="1" s="1"/>
  <c r="L1888" i="1" s="1"/>
  <c r="M1888" i="1" s="1"/>
  <c r="T1888" i="1"/>
  <c r="S1888" i="1"/>
  <c r="C1283" i="1"/>
  <c r="D1889" i="1" l="1"/>
  <c r="E1889" i="1" s="1"/>
  <c r="F1890" i="1" s="1"/>
  <c r="Q1889" i="1"/>
  <c r="P1283" i="1"/>
  <c r="B1283" i="1" s="1"/>
  <c r="N1888" i="1"/>
  <c r="R1889" i="1"/>
  <c r="A1890" i="1"/>
  <c r="J1889" i="1"/>
  <c r="T1889" i="1"/>
  <c r="S1889" i="1"/>
  <c r="U1888" i="1"/>
  <c r="G1889" i="1"/>
  <c r="C1284" i="1"/>
  <c r="D1890" i="1" l="1"/>
  <c r="E1890" i="1" s="1"/>
  <c r="F1891" i="1" s="1"/>
  <c r="Q1890" i="1"/>
  <c r="P1284" i="1"/>
  <c r="B1284" i="1" s="1"/>
  <c r="J1890" i="1"/>
  <c r="K1890" i="1" s="1"/>
  <c r="G1890" i="1"/>
  <c r="H1890" i="1" s="1"/>
  <c r="R1890" i="1"/>
  <c r="A1891" i="1"/>
  <c r="H1889" i="1"/>
  <c r="K1889" i="1"/>
  <c r="L1889" i="1" s="1"/>
  <c r="M1889" i="1" s="1"/>
  <c r="T1890" i="1"/>
  <c r="U1889" i="1"/>
  <c r="S1890" i="1"/>
  <c r="C1285" i="1"/>
  <c r="D1891" i="1" l="1"/>
  <c r="E1891" i="1" s="1"/>
  <c r="F1892" i="1" s="1"/>
  <c r="Q1891" i="1"/>
  <c r="P1285" i="1"/>
  <c r="B1285" i="1" s="1"/>
  <c r="L1890" i="1"/>
  <c r="M1890" i="1" s="1"/>
  <c r="N1890" i="1" s="1"/>
  <c r="G1891" i="1"/>
  <c r="H1891" i="1" s="1"/>
  <c r="N1889" i="1"/>
  <c r="R1891" i="1"/>
  <c r="A1892" i="1"/>
  <c r="U1890" i="1"/>
  <c r="T1891" i="1"/>
  <c r="S1891" i="1"/>
  <c r="J1891" i="1"/>
  <c r="C1286" i="1"/>
  <c r="D1892" i="1" l="1"/>
  <c r="E1892" i="1" s="1"/>
  <c r="F1893" i="1" s="1"/>
  <c r="Q1892" i="1"/>
  <c r="P1286" i="1"/>
  <c r="B1286" i="1" s="1"/>
  <c r="J1892" i="1"/>
  <c r="K1892" i="1" s="1"/>
  <c r="K1891" i="1"/>
  <c r="L1891" i="1" s="1"/>
  <c r="M1891" i="1" s="1"/>
  <c r="N1891" i="1" s="1"/>
  <c r="R1892" i="1"/>
  <c r="A1893" i="1"/>
  <c r="T1892" i="1"/>
  <c r="U1891" i="1"/>
  <c r="S1892" i="1"/>
  <c r="G1892" i="1"/>
  <c r="C1287" i="1"/>
  <c r="D1893" i="1" l="1"/>
  <c r="E1893" i="1" s="1"/>
  <c r="F1894" i="1" s="1"/>
  <c r="Q1893" i="1"/>
  <c r="P1287" i="1"/>
  <c r="B1287" i="1" s="1"/>
  <c r="G1893" i="1"/>
  <c r="H1893" i="1" s="1"/>
  <c r="L1892" i="1"/>
  <c r="M1892" i="1" s="1"/>
  <c r="R1893" i="1"/>
  <c r="A1894" i="1"/>
  <c r="S1893" i="1"/>
  <c r="U1892" i="1"/>
  <c r="T1893" i="1"/>
  <c r="H1892" i="1"/>
  <c r="J1893" i="1"/>
  <c r="C1288" i="1"/>
  <c r="D1894" i="1" l="1"/>
  <c r="E1894" i="1" s="1"/>
  <c r="F1895" i="1" s="1"/>
  <c r="Q1894" i="1"/>
  <c r="P1288" i="1"/>
  <c r="B1288" i="1" s="1"/>
  <c r="G1894" i="1"/>
  <c r="H1894" i="1" s="1"/>
  <c r="N1892" i="1"/>
  <c r="J1894" i="1"/>
  <c r="K1894" i="1" s="1"/>
  <c r="K1893" i="1"/>
  <c r="L1893" i="1" s="1"/>
  <c r="M1893" i="1" s="1"/>
  <c r="N1893" i="1" s="1"/>
  <c r="R1894" i="1"/>
  <c r="A1895" i="1"/>
  <c r="T1894" i="1"/>
  <c r="S1894" i="1"/>
  <c r="U1893" i="1"/>
  <c r="C1289" i="1"/>
  <c r="D1895" i="1" l="1"/>
  <c r="E1895" i="1" s="1"/>
  <c r="F1896" i="1" s="1"/>
  <c r="Q1895" i="1"/>
  <c r="R1895" i="1" s="1"/>
  <c r="P1289" i="1"/>
  <c r="B1289" i="1" s="1"/>
  <c r="L1894" i="1"/>
  <c r="M1894" i="1" s="1"/>
  <c r="N1894" i="1" s="1"/>
  <c r="S1895" i="1"/>
  <c r="U1894" i="1"/>
  <c r="T1895" i="1"/>
  <c r="J1895" i="1"/>
  <c r="G1895" i="1"/>
  <c r="A1896" i="1"/>
  <c r="C1290" i="1"/>
  <c r="D1896" i="1" l="1"/>
  <c r="E1896" i="1" s="1"/>
  <c r="F1897" i="1" s="1"/>
  <c r="Q1896" i="1"/>
  <c r="R1896" i="1" s="1"/>
  <c r="P1290" i="1"/>
  <c r="B1290" i="1" s="1"/>
  <c r="T1896" i="1"/>
  <c r="S1896" i="1"/>
  <c r="U1895" i="1"/>
  <c r="G1896" i="1"/>
  <c r="H1896" i="1" s="1"/>
  <c r="J1896" i="1"/>
  <c r="A1897" i="1"/>
  <c r="K1895" i="1"/>
  <c r="L1895" i="1" s="1"/>
  <c r="M1895" i="1" s="1"/>
  <c r="H1895" i="1"/>
  <c r="C1291" i="1"/>
  <c r="D1897" i="1" l="1"/>
  <c r="E1897" i="1" s="1"/>
  <c r="F1898" i="1" s="1"/>
  <c r="Q1897" i="1"/>
  <c r="R1897" i="1" s="1"/>
  <c r="P1291" i="1"/>
  <c r="B1291" i="1" s="1"/>
  <c r="J1897" i="1"/>
  <c r="K1897" i="1" s="1"/>
  <c r="T1897" i="1"/>
  <c r="S1897" i="1"/>
  <c r="U1896" i="1"/>
  <c r="N1895" i="1"/>
  <c r="G1897" i="1"/>
  <c r="A1898" i="1"/>
  <c r="K1896" i="1"/>
  <c r="L1896" i="1" s="1"/>
  <c r="M1896" i="1" s="1"/>
  <c r="N1896" i="1" s="1"/>
  <c r="C1292" i="1"/>
  <c r="D1898" i="1" l="1"/>
  <c r="Q1898" i="1"/>
  <c r="P1292" i="1"/>
  <c r="B1292" i="1" s="1"/>
  <c r="G1898" i="1"/>
  <c r="H1898" i="1" s="1"/>
  <c r="H1897" i="1"/>
  <c r="L1897" i="1"/>
  <c r="M1897" i="1" s="1"/>
  <c r="R1898" i="1"/>
  <c r="A1899" i="1"/>
  <c r="E1898" i="1"/>
  <c r="F1899" i="1" s="1"/>
  <c r="T1898" i="1"/>
  <c r="S1898" i="1"/>
  <c r="U1897" i="1"/>
  <c r="J1898" i="1"/>
  <c r="K1898" i="1" s="1"/>
  <c r="L1898" i="1" s="1"/>
  <c r="M1898" i="1" s="1"/>
  <c r="C1293" i="1"/>
  <c r="D1899" i="1" l="1"/>
  <c r="E1899" i="1" s="1"/>
  <c r="F1900" i="1" s="1"/>
  <c r="Q1899" i="1"/>
  <c r="R1899" i="1" s="1"/>
  <c r="P1293" i="1"/>
  <c r="B1293" i="1" s="1"/>
  <c r="N1898" i="1"/>
  <c r="N1897" i="1"/>
  <c r="S1899" i="1"/>
  <c r="U1898" i="1"/>
  <c r="T1899" i="1"/>
  <c r="A1900" i="1"/>
  <c r="J1899" i="1"/>
  <c r="G1899" i="1"/>
  <c r="H1899" i="1" s="1"/>
  <c r="C1294" i="1"/>
  <c r="D1900" i="1" l="1"/>
  <c r="E1900" i="1" s="1"/>
  <c r="F1901" i="1" s="1"/>
  <c r="Q1900" i="1"/>
  <c r="P1294" i="1"/>
  <c r="B1294" i="1" s="1"/>
  <c r="R1900" i="1"/>
  <c r="A1901" i="1"/>
  <c r="G1900" i="1"/>
  <c r="J1900" i="1"/>
  <c r="K1900" i="1" s="1"/>
  <c r="K1899" i="1"/>
  <c r="L1899" i="1" s="1"/>
  <c r="M1899" i="1" s="1"/>
  <c r="N1899" i="1" s="1"/>
  <c r="T1900" i="1"/>
  <c r="S1900" i="1"/>
  <c r="U1899" i="1"/>
  <c r="C1295" i="1"/>
  <c r="D1901" i="1" l="1"/>
  <c r="E1901" i="1" s="1"/>
  <c r="F1902" i="1" s="1"/>
  <c r="Q1901" i="1"/>
  <c r="P1295" i="1"/>
  <c r="B1295" i="1" s="1"/>
  <c r="L1900" i="1"/>
  <c r="M1900" i="1" s="1"/>
  <c r="G1901" i="1"/>
  <c r="H1901" i="1" s="1"/>
  <c r="T1901" i="1"/>
  <c r="S1901" i="1"/>
  <c r="U1900" i="1"/>
  <c r="J1901" i="1"/>
  <c r="H1900" i="1"/>
  <c r="R1901" i="1"/>
  <c r="A1902" i="1"/>
  <c r="C1296" i="1"/>
  <c r="D1902" i="1" l="1"/>
  <c r="E1902" i="1" s="1"/>
  <c r="F1903" i="1" s="1"/>
  <c r="Q1902" i="1"/>
  <c r="P1296" i="1"/>
  <c r="B1296" i="1" s="1"/>
  <c r="N1900" i="1"/>
  <c r="J1902" i="1"/>
  <c r="K1902" i="1" s="1"/>
  <c r="G1902" i="1"/>
  <c r="H1902" i="1" s="1"/>
  <c r="R1902" i="1"/>
  <c r="A1903" i="1"/>
  <c r="K1901" i="1"/>
  <c r="L1901" i="1" s="1"/>
  <c r="M1901" i="1" s="1"/>
  <c r="N1901" i="1" s="1"/>
  <c r="S1902" i="1"/>
  <c r="U1901" i="1"/>
  <c r="T1902" i="1"/>
  <c r="C1297" i="1"/>
  <c r="D1903" i="1" l="1"/>
  <c r="E1903" i="1" s="1"/>
  <c r="F1904" i="1" s="1"/>
  <c r="Q1903" i="1"/>
  <c r="P1297" i="1"/>
  <c r="B1297" i="1" s="1"/>
  <c r="G1903" i="1"/>
  <c r="H1903" i="1" s="1"/>
  <c r="J1903" i="1"/>
  <c r="K1903" i="1" s="1"/>
  <c r="L1903" i="1" s="1"/>
  <c r="M1903" i="1" s="1"/>
  <c r="L1902" i="1"/>
  <c r="M1902" i="1" s="1"/>
  <c r="N1902" i="1" s="1"/>
  <c r="R1903" i="1"/>
  <c r="A1904" i="1"/>
  <c r="T1903" i="1"/>
  <c r="S1903" i="1"/>
  <c r="U1902" i="1"/>
  <c r="C1298" i="1"/>
  <c r="D1904" i="1" l="1"/>
  <c r="E1904" i="1" s="1"/>
  <c r="F1905" i="1" s="1"/>
  <c r="Q1904" i="1"/>
  <c r="R1904" i="1" s="1"/>
  <c r="P1298" i="1"/>
  <c r="B1298" i="1" s="1"/>
  <c r="N1903" i="1"/>
  <c r="A1905" i="1"/>
  <c r="T1904" i="1"/>
  <c r="S1904" i="1"/>
  <c r="U1903" i="1"/>
  <c r="G1904" i="1"/>
  <c r="J1904" i="1"/>
  <c r="C1299" i="1"/>
  <c r="D1905" i="1" l="1"/>
  <c r="E1905" i="1" s="1"/>
  <c r="F1906" i="1" s="1"/>
  <c r="Q1905" i="1"/>
  <c r="P1299" i="1"/>
  <c r="B1299" i="1" s="1"/>
  <c r="J1905" i="1"/>
  <c r="K1905" i="1" s="1"/>
  <c r="K1904" i="1"/>
  <c r="L1904" i="1" s="1"/>
  <c r="M1904" i="1" s="1"/>
  <c r="G1905" i="1"/>
  <c r="H1905" i="1" s="1"/>
  <c r="R1905" i="1"/>
  <c r="A1906" i="1"/>
  <c r="H1904" i="1"/>
  <c r="S1905" i="1"/>
  <c r="U1904" i="1"/>
  <c r="T1905" i="1"/>
  <c r="C1300" i="1"/>
  <c r="D1906" i="1" l="1"/>
  <c r="E1906" i="1" s="1"/>
  <c r="F1907" i="1" s="1"/>
  <c r="Q1906" i="1"/>
  <c r="R1906" i="1" s="1"/>
  <c r="P1300" i="1"/>
  <c r="B1300" i="1" s="1"/>
  <c r="L1905" i="1"/>
  <c r="M1905" i="1" s="1"/>
  <c r="N1905" i="1" s="1"/>
  <c r="N1904" i="1"/>
  <c r="G1906" i="1"/>
  <c r="H1906" i="1" s="1"/>
  <c r="A1907" i="1"/>
  <c r="U1905" i="1"/>
  <c r="T1906" i="1"/>
  <c r="S1906" i="1"/>
  <c r="J1906" i="1"/>
  <c r="K1906" i="1" s="1"/>
  <c r="L1906" i="1" s="1"/>
  <c r="M1906" i="1" s="1"/>
  <c r="C1301" i="1"/>
  <c r="D1907" i="1" l="1"/>
  <c r="E1907" i="1" s="1"/>
  <c r="F1908" i="1" s="1"/>
  <c r="Q1907" i="1"/>
  <c r="P1301" i="1"/>
  <c r="B1301" i="1" s="1"/>
  <c r="N1906" i="1"/>
  <c r="G1907" i="1"/>
  <c r="H1907" i="1" s="1"/>
  <c r="R1907" i="1"/>
  <c r="A1908" i="1"/>
  <c r="J1907" i="1"/>
  <c r="U1906" i="1"/>
  <c r="T1907" i="1"/>
  <c r="S1907" i="1"/>
  <c r="C1302" i="1"/>
  <c r="D1908" i="1" l="1"/>
  <c r="E1908" i="1" s="1"/>
  <c r="F1909" i="1" s="1"/>
  <c r="Q1908" i="1"/>
  <c r="P1302" i="1"/>
  <c r="B1302" i="1" s="1"/>
  <c r="J1908" i="1"/>
  <c r="K1908" i="1" s="1"/>
  <c r="R1908" i="1"/>
  <c r="A1909" i="1"/>
  <c r="K1907" i="1"/>
  <c r="L1907" i="1" s="1"/>
  <c r="M1907" i="1" s="1"/>
  <c r="N1907" i="1" s="1"/>
  <c r="T1908" i="1"/>
  <c r="S1908" i="1"/>
  <c r="U1907" i="1"/>
  <c r="G1908" i="1"/>
  <c r="C1303" i="1"/>
  <c r="D1909" i="1" l="1"/>
  <c r="E1909" i="1" s="1"/>
  <c r="F1910" i="1" s="1"/>
  <c r="Q1909" i="1"/>
  <c r="P1303" i="1"/>
  <c r="B1303" i="1" s="1"/>
  <c r="G1909" i="1"/>
  <c r="H1909" i="1" s="1"/>
  <c r="H1908" i="1"/>
  <c r="L1908" i="1"/>
  <c r="M1908" i="1" s="1"/>
  <c r="R1909" i="1"/>
  <c r="A1910" i="1"/>
  <c r="T1909" i="1"/>
  <c r="S1909" i="1"/>
  <c r="U1908" i="1"/>
  <c r="J1909" i="1"/>
  <c r="K1909" i="1" s="1"/>
  <c r="L1909" i="1" s="1"/>
  <c r="M1909" i="1" s="1"/>
  <c r="C1304" i="1"/>
  <c r="D1910" i="1" l="1"/>
  <c r="E1910" i="1" s="1"/>
  <c r="F1911" i="1" s="1"/>
  <c r="Q1910" i="1"/>
  <c r="R1910" i="1" s="1"/>
  <c r="P1304" i="1"/>
  <c r="N1909" i="1"/>
  <c r="J1910" i="1"/>
  <c r="K1910" i="1" s="1"/>
  <c r="L1910" i="1" s="1"/>
  <c r="M1910" i="1" s="1"/>
  <c r="N1908" i="1"/>
  <c r="T1910" i="1"/>
  <c r="S1910" i="1"/>
  <c r="U1909" i="1"/>
  <c r="A1911" i="1"/>
  <c r="G1910" i="1"/>
  <c r="C1305" i="1"/>
  <c r="D1911" i="1" l="1"/>
  <c r="E1911" i="1" s="1"/>
  <c r="F1912" i="1" s="1"/>
  <c r="Q1911" i="1"/>
  <c r="P1305" i="1"/>
  <c r="B1305" i="1" s="1"/>
  <c r="B1304" i="1"/>
  <c r="G1911" i="1"/>
  <c r="H1911" i="1" s="1"/>
  <c r="J1911" i="1"/>
  <c r="K1911" i="1" s="1"/>
  <c r="L1911" i="1" s="1"/>
  <c r="M1911" i="1" s="1"/>
  <c r="H1910" i="1"/>
  <c r="N1910" i="1" s="1"/>
  <c r="R1911" i="1"/>
  <c r="A1912" i="1"/>
  <c r="U1910" i="1"/>
  <c r="T1911" i="1"/>
  <c r="S1911" i="1"/>
  <c r="C1306" i="1"/>
  <c r="D1912" i="1" l="1"/>
  <c r="E1912" i="1" s="1"/>
  <c r="F1913" i="1" s="1"/>
  <c r="Q1912" i="1"/>
  <c r="R1912" i="1" s="1"/>
  <c r="P1306" i="1"/>
  <c r="V1306" i="1"/>
  <c r="R1306" i="1"/>
  <c r="G1912" i="1"/>
  <c r="H1912" i="1" s="1"/>
  <c r="J1912" i="1"/>
  <c r="K1912" i="1" s="1"/>
  <c r="L1912" i="1" s="1"/>
  <c r="M1912" i="1" s="1"/>
  <c r="N1911" i="1"/>
  <c r="A1913" i="1"/>
  <c r="T1912" i="1"/>
  <c r="S1912" i="1"/>
  <c r="U1911" i="1"/>
  <c r="D1913" i="1" l="1"/>
  <c r="E1913" i="1" s="1"/>
  <c r="F1914" i="1" s="1"/>
  <c r="Q1913" i="1"/>
  <c r="C1307" i="1"/>
  <c r="B1306" i="1"/>
  <c r="U1306" i="1"/>
  <c r="V1308" i="1"/>
  <c r="V1310" i="1" s="1"/>
  <c r="N1912" i="1"/>
  <c r="R1913" i="1"/>
  <c r="A1914" i="1"/>
  <c r="T1913" i="1"/>
  <c r="S1913" i="1"/>
  <c r="U1912" i="1"/>
  <c r="J1913" i="1"/>
  <c r="K1913" i="1" s="1"/>
  <c r="L1913" i="1" s="1"/>
  <c r="M1913" i="1" s="1"/>
  <c r="G1913" i="1"/>
  <c r="D1914" i="1" l="1"/>
  <c r="E1914" i="1" s="1"/>
  <c r="F1915" i="1" s="1"/>
  <c r="Q1914" i="1"/>
  <c r="R1914" i="1" s="1"/>
  <c r="P1307" i="1"/>
  <c r="Y44" i="1"/>
  <c r="C1308" i="1"/>
  <c r="G1914" i="1"/>
  <c r="H1914" i="1" s="1"/>
  <c r="J1914" i="1"/>
  <c r="K1914" i="1" s="1"/>
  <c r="L1914" i="1" s="1"/>
  <c r="M1914" i="1" s="1"/>
  <c r="H1913" i="1"/>
  <c r="N1913" i="1" s="1"/>
  <c r="A1915" i="1"/>
  <c r="T1914" i="1"/>
  <c r="S1914" i="1"/>
  <c r="U1913" i="1"/>
  <c r="D1915" i="1" l="1"/>
  <c r="E1915" i="1" s="1"/>
  <c r="F1916" i="1" s="1"/>
  <c r="Q1915" i="1"/>
  <c r="AB45" i="1"/>
  <c r="Y45" i="1" s="1"/>
  <c r="P1308" i="1"/>
  <c r="B1308" i="1" s="1"/>
  <c r="C1309" i="1"/>
  <c r="P1309" i="1" s="1"/>
  <c r="B1309" i="1" s="1"/>
  <c r="B1307" i="1"/>
  <c r="N1914" i="1"/>
  <c r="S1915" i="1"/>
  <c r="U1914" i="1"/>
  <c r="T1915" i="1"/>
  <c r="J1915" i="1"/>
  <c r="K1915" i="1" s="1"/>
  <c r="L1915" i="1" s="1"/>
  <c r="M1915" i="1" s="1"/>
  <c r="R1915" i="1"/>
  <c r="A1916" i="1"/>
  <c r="G1915" i="1"/>
  <c r="D1916" i="1" l="1"/>
  <c r="E1916" i="1" s="1"/>
  <c r="F1917" i="1" s="1"/>
  <c r="Q1916" i="1"/>
  <c r="AD45" i="1"/>
  <c r="AB46" i="1"/>
  <c r="Y46" i="1" s="1"/>
  <c r="C1310" i="1"/>
  <c r="P1310" i="1" s="1"/>
  <c r="T1916" i="1"/>
  <c r="S1916" i="1"/>
  <c r="U1915" i="1"/>
  <c r="J1916" i="1"/>
  <c r="K1916" i="1" s="1"/>
  <c r="L1916" i="1" s="1"/>
  <c r="M1916" i="1" s="1"/>
  <c r="G1916" i="1"/>
  <c r="R1916" i="1"/>
  <c r="A1917" i="1"/>
  <c r="H1915" i="1"/>
  <c r="N1915" i="1" s="1"/>
  <c r="D1917" i="1" l="1"/>
  <c r="E1917" i="1" s="1"/>
  <c r="F1918" i="1" s="1"/>
  <c r="Q1917" i="1"/>
  <c r="AD46" i="1"/>
  <c r="AB47" i="1"/>
  <c r="Y47" i="1" s="1"/>
  <c r="C1311" i="1"/>
  <c r="P1311" i="1" s="1"/>
  <c r="B1310" i="1"/>
  <c r="T1917" i="1"/>
  <c r="S1917" i="1"/>
  <c r="U1916" i="1"/>
  <c r="G1917" i="1"/>
  <c r="H1917" i="1" s="1"/>
  <c r="J1917" i="1"/>
  <c r="H1916" i="1"/>
  <c r="N1916" i="1" s="1"/>
  <c r="R1917" i="1"/>
  <c r="A1918" i="1"/>
  <c r="D1918" i="1" l="1"/>
  <c r="E1918" i="1" s="1"/>
  <c r="F1919" i="1" s="1"/>
  <c r="Q1918" i="1"/>
  <c r="AD47" i="1"/>
  <c r="AB48" i="1"/>
  <c r="Y48" i="1" s="1"/>
  <c r="C1312" i="1"/>
  <c r="P1312" i="1" s="1"/>
  <c r="B1311" i="1"/>
  <c r="T1918" i="1"/>
  <c r="S1918" i="1"/>
  <c r="U1917" i="1"/>
  <c r="J1918" i="1"/>
  <c r="G1918" i="1"/>
  <c r="K1917" i="1"/>
  <c r="L1917" i="1" s="1"/>
  <c r="M1917" i="1" s="1"/>
  <c r="N1917" i="1" s="1"/>
  <c r="R1918" i="1"/>
  <c r="A1919" i="1"/>
  <c r="D1919" i="1" l="1"/>
  <c r="E1919" i="1" s="1"/>
  <c r="F1920" i="1" s="1"/>
  <c r="Q1919" i="1"/>
  <c r="AB49" i="1"/>
  <c r="Y49" i="1" s="1"/>
  <c r="AD48" i="1"/>
  <c r="C1313" i="1"/>
  <c r="P1313" i="1" s="1"/>
  <c r="B1312" i="1"/>
  <c r="J1919" i="1"/>
  <c r="K1919" i="1" s="1"/>
  <c r="K1918" i="1"/>
  <c r="L1918" i="1" s="1"/>
  <c r="M1918" i="1" s="1"/>
  <c r="G1919" i="1"/>
  <c r="H1919" i="1" s="1"/>
  <c r="A1920" i="1"/>
  <c r="U1918" i="1"/>
  <c r="T1919" i="1"/>
  <c r="S1919" i="1"/>
  <c r="H1918" i="1"/>
  <c r="D1920" i="1" l="1"/>
  <c r="E1920" i="1" s="1"/>
  <c r="F1921" i="1" s="1"/>
  <c r="Q1920" i="1"/>
  <c r="R1920" i="1" s="1"/>
  <c r="AD49" i="1"/>
  <c r="AB50" i="1"/>
  <c r="Y50" i="1" s="1"/>
  <c r="C1314" i="1"/>
  <c r="P1314" i="1" s="1"/>
  <c r="B1314" i="1" s="1"/>
  <c r="B1313" i="1"/>
  <c r="L1919" i="1"/>
  <c r="M1919" i="1" s="1"/>
  <c r="N1919" i="1" s="1"/>
  <c r="N1918" i="1"/>
  <c r="A1921" i="1"/>
  <c r="J1920" i="1"/>
  <c r="K1920" i="1" s="1"/>
  <c r="L1920" i="1" s="1"/>
  <c r="M1920" i="1" s="1"/>
  <c r="T1920" i="1"/>
  <c r="S1920" i="1"/>
  <c r="G1920" i="1"/>
  <c r="D1921" i="1" l="1"/>
  <c r="E1921" i="1" s="1"/>
  <c r="F1922" i="1" s="1"/>
  <c r="Q1921" i="1"/>
  <c r="AD50" i="1"/>
  <c r="AB51" i="1"/>
  <c r="Y51" i="1" s="1"/>
  <c r="C1315" i="1"/>
  <c r="P1315" i="1" s="1"/>
  <c r="G1921" i="1"/>
  <c r="H1921" i="1" s="1"/>
  <c r="R1921" i="1"/>
  <c r="A1922" i="1"/>
  <c r="J1921" i="1"/>
  <c r="T1921" i="1"/>
  <c r="U1920" i="1"/>
  <c r="S1921" i="1"/>
  <c r="H1920" i="1"/>
  <c r="N1920" i="1" s="1"/>
  <c r="D1922" i="1" l="1"/>
  <c r="E1922" i="1" s="1"/>
  <c r="F1923" i="1" s="1"/>
  <c r="Q1922" i="1"/>
  <c r="R1922" i="1" s="1"/>
  <c r="C1316" i="1"/>
  <c r="P1316" i="1" s="1"/>
  <c r="AD51" i="1"/>
  <c r="B1315" i="1"/>
  <c r="AB52" i="1"/>
  <c r="J1922" i="1"/>
  <c r="K1922" i="1" s="1"/>
  <c r="G1922" i="1"/>
  <c r="H1922" i="1" s="1"/>
  <c r="A1923" i="1"/>
  <c r="K1921" i="1"/>
  <c r="L1921" i="1" s="1"/>
  <c r="M1921" i="1" s="1"/>
  <c r="N1921" i="1" s="1"/>
  <c r="T1922" i="1"/>
  <c r="U1921" i="1"/>
  <c r="S1922" i="1"/>
  <c r="D1923" i="1" l="1"/>
  <c r="E1923" i="1" s="1"/>
  <c r="F1924" i="1" s="1"/>
  <c r="Q1923" i="1"/>
  <c r="C1317" i="1"/>
  <c r="P1317" i="1" s="1"/>
  <c r="B1317" i="1" s="1"/>
  <c r="B1316" i="1"/>
  <c r="AD52" i="1"/>
  <c r="AB53" i="1"/>
  <c r="Y53" i="1" s="1"/>
  <c r="L1922" i="1"/>
  <c r="M1922" i="1" s="1"/>
  <c r="N1922" i="1" s="1"/>
  <c r="R1923" i="1"/>
  <c r="A1924" i="1"/>
  <c r="T1923" i="1"/>
  <c r="S1923" i="1"/>
  <c r="U1922" i="1"/>
  <c r="G1923" i="1"/>
  <c r="J1923" i="1"/>
  <c r="D1924" i="1" l="1"/>
  <c r="E1924" i="1" s="1"/>
  <c r="F1925" i="1" s="1"/>
  <c r="Q1924" i="1"/>
  <c r="R1924" i="1" s="1"/>
  <c r="C1318" i="1"/>
  <c r="P1318" i="1" s="1"/>
  <c r="B1318" i="1" s="1"/>
  <c r="AD53" i="1"/>
  <c r="AB54" i="1"/>
  <c r="Y54" i="1" s="1"/>
  <c r="J1924" i="1"/>
  <c r="K1924" i="1" s="1"/>
  <c r="K1923" i="1"/>
  <c r="L1923" i="1" s="1"/>
  <c r="M1923" i="1" s="1"/>
  <c r="G1924" i="1"/>
  <c r="H1924" i="1" s="1"/>
  <c r="H1923" i="1"/>
  <c r="A1925" i="1"/>
  <c r="T1924" i="1"/>
  <c r="S1924" i="1"/>
  <c r="U1923" i="1"/>
  <c r="D1925" i="1" l="1"/>
  <c r="E1925" i="1" s="1"/>
  <c r="F1926" i="1" s="1"/>
  <c r="Q1925" i="1"/>
  <c r="C1319" i="1"/>
  <c r="P1319" i="1" s="1"/>
  <c r="AD54" i="1"/>
  <c r="AB55" i="1"/>
  <c r="Y55" i="1" s="1"/>
  <c r="L1924" i="1"/>
  <c r="M1924" i="1" s="1"/>
  <c r="N1924" i="1" s="1"/>
  <c r="N1923" i="1"/>
  <c r="R1925" i="1"/>
  <c r="A1926" i="1"/>
  <c r="U1924" i="1"/>
  <c r="T1925" i="1"/>
  <c r="S1925" i="1"/>
  <c r="G1925" i="1"/>
  <c r="J1925" i="1"/>
  <c r="D1926" i="1" l="1"/>
  <c r="E1926" i="1" s="1"/>
  <c r="F1927" i="1" s="1"/>
  <c r="Q1926" i="1"/>
  <c r="C1320" i="1"/>
  <c r="P1320" i="1" s="1"/>
  <c r="B1319" i="1"/>
  <c r="AD55" i="1"/>
  <c r="AB56" i="1"/>
  <c r="Y56" i="1" s="1"/>
  <c r="J1926" i="1"/>
  <c r="K1926" i="1" s="1"/>
  <c r="G1926" i="1"/>
  <c r="H1926" i="1" s="1"/>
  <c r="K1925" i="1"/>
  <c r="L1925" i="1" s="1"/>
  <c r="M1925" i="1" s="1"/>
  <c r="R1926" i="1"/>
  <c r="A1927" i="1"/>
  <c r="S1926" i="1"/>
  <c r="T1926" i="1"/>
  <c r="U1925" i="1"/>
  <c r="H1925" i="1"/>
  <c r="D1927" i="1" l="1"/>
  <c r="E1927" i="1" s="1"/>
  <c r="F1928" i="1" s="1"/>
  <c r="Q1927" i="1"/>
  <c r="R1927" i="1" s="1"/>
  <c r="C1321" i="1"/>
  <c r="P1321" i="1" s="1"/>
  <c r="B1321" i="1" s="1"/>
  <c r="B1320" i="1"/>
  <c r="AD56" i="1"/>
  <c r="AB57" i="1"/>
  <c r="Y57" i="1" s="1"/>
  <c r="L1926" i="1"/>
  <c r="M1926" i="1" s="1"/>
  <c r="N1926" i="1" s="1"/>
  <c r="A1928" i="1"/>
  <c r="N1925" i="1"/>
  <c r="T1927" i="1"/>
  <c r="S1927" i="1"/>
  <c r="U1926" i="1"/>
  <c r="J1927" i="1"/>
  <c r="G1927" i="1"/>
  <c r="C1322" i="1" l="1"/>
  <c r="P1322" i="1" s="1"/>
  <c r="D1928" i="1"/>
  <c r="E1928" i="1" s="1"/>
  <c r="F1929" i="1" s="1"/>
  <c r="Q1928" i="1"/>
  <c r="R1928" i="1" s="1"/>
  <c r="AD57" i="1"/>
  <c r="AB58" i="1"/>
  <c r="Y58" i="1" s="1"/>
  <c r="J1928" i="1"/>
  <c r="K1928" i="1" s="1"/>
  <c r="K1927" i="1"/>
  <c r="L1927" i="1" s="1"/>
  <c r="M1927" i="1" s="1"/>
  <c r="G1928" i="1"/>
  <c r="H1928" i="1" s="1"/>
  <c r="A1929" i="1"/>
  <c r="S1928" i="1"/>
  <c r="T1928" i="1"/>
  <c r="U1927" i="1"/>
  <c r="H1927" i="1"/>
  <c r="B1322" i="1" l="1"/>
  <c r="C1323" i="1"/>
  <c r="P1323" i="1" s="1"/>
  <c r="D1929" i="1"/>
  <c r="E1929" i="1" s="1"/>
  <c r="F1930" i="1" s="1"/>
  <c r="Q1929" i="1"/>
  <c r="AD58" i="1"/>
  <c r="AB59" i="1"/>
  <c r="Y59" i="1" s="1"/>
  <c r="L1928" i="1"/>
  <c r="M1928" i="1" s="1"/>
  <c r="N1928" i="1" s="1"/>
  <c r="N1927" i="1"/>
  <c r="U1928" i="1"/>
  <c r="T1929" i="1"/>
  <c r="S1929" i="1"/>
  <c r="R1929" i="1"/>
  <c r="A1930" i="1"/>
  <c r="J1929" i="1"/>
  <c r="G1929" i="1"/>
  <c r="C1324" i="1"/>
  <c r="P1324" i="1" s="1"/>
  <c r="B1323" i="1" l="1"/>
  <c r="D1930" i="1"/>
  <c r="E1930" i="1" s="1"/>
  <c r="F1931" i="1" s="1"/>
  <c r="Q1930" i="1"/>
  <c r="AD59" i="1"/>
  <c r="AB60" i="1"/>
  <c r="Y60" i="1" s="1"/>
  <c r="B1324" i="1"/>
  <c r="R1930" i="1"/>
  <c r="A1931" i="1"/>
  <c r="G1930" i="1"/>
  <c r="S1930" i="1"/>
  <c r="T1930" i="1"/>
  <c r="U1929" i="1"/>
  <c r="J1930" i="1"/>
  <c r="K1929" i="1"/>
  <c r="L1929" i="1" s="1"/>
  <c r="M1929" i="1" s="1"/>
  <c r="H1929" i="1"/>
  <c r="C1325" i="1"/>
  <c r="P1325" i="1" s="1"/>
  <c r="D1931" i="1" l="1"/>
  <c r="E1931" i="1" s="1"/>
  <c r="F1932" i="1" s="1"/>
  <c r="Q1931" i="1"/>
  <c r="AD60" i="1"/>
  <c r="AB61" i="1"/>
  <c r="Y61" i="1" s="1"/>
  <c r="B1325" i="1"/>
  <c r="J1931" i="1"/>
  <c r="K1931" i="1" s="1"/>
  <c r="G1931" i="1"/>
  <c r="H1931" i="1" s="1"/>
  <c r="R1931" i="1"/>
  <c r="A1932" i="1"/>
  <c r="H1930" i="1"/>
  <c r="N1929" i="1"/>
  <c r="K1930" i="1"/>
  <c r="L1930" i="1" s="1"/>
  <c r="M1930" i="1" s="1"/>
  <c r="T1931" i="1"/>
  <c r="S1931" i="1"/>
  <c r="U1930" i="1"/>
  <c r="C1326" i="1"/>
  <c r="P1326" i="1" s="1"/>
  <c r="D1932" i="1" l="1"/>
  <c r="E1932" i="1" s="1"/>
  <c r="F1933" i="1" s="1"/>
  <c r="Q1932" i="1"/>
  <c r="R1932" i="1" s="1"/>
  <c r="AD61" i="1"/>
  <c r="AB62" i="1"/>
  <c r="Y62" i="1" s="1"/>
  <c r="B1326" i="1"/>
  <c r="J1932" i="1"/>
  <c r="K1932" i="1" s="1"/>
  <c r="L1932" i="1" s="1"/>
  <c r="M1932" i="1" s="1"/>
  <c r="G1932" i="1"/>
  <c r="H1932" i="1" s="1"/>
  <c r="N1930" i="1"/>
  <c r="A1933" i="1"/>
  <c r="L1931" i="1"/>
  <c r="M1931" i="1" s="1"/>
  <c r="N1931" i="1" s="1"/>
  <c r="T1932" i="1"/>
  <c r="S1932" i="1"/>
  <c r="U1931" i="1"/>
  <c r="C1327" i="1"/>
  <c r="P1327" i="1" s="1"/>
  <c r="D1933" i="1" l="1"/>
  <c r="E1933" i="1" s="1"/>
  <c r="F1934" i="1" s="1"/>
  <c r="Q1933" i="1"/>
  <c r="R1933" i="1" s="1"/>
  <c r="AD62" i="1"/>
  <c r="AB63" i="1"/>
  <c r="Y63" i="1" s="1"/>
  <c r="B1327" i="1"/>
  <c r="N1932" i="1"/>
  <c r="T1933" i="1"/>
  <c r="S1933" i="1"/>
  <c r="U1932" i="1"/>
  <c r="G1933" i="1"/>
  <c r="J1933" i="1"/>
  <c r="A1934" i="1"/>
  <c r="C1328" i="1"/>
  <c r="P1328" i="1" s="1"/>
  <c r="D1934" i="1" l="1"/>
  <c r="E1934" i="1" s="1"/>
  <c r="F1935" i="1" s="1"/>
  <c r="Q1934" i="1"/>
  <c r="AB64" i="1"/>
  <c r="Y64" i="1" s="1"/>
  <c r="AD63" i="1"/>
  <c r="B1328" i="1"/>
  <c r="U1933" i="1"/>
  <c r="T1934" i="1"/>
  <c r="S1934" i="1"/>
  <c r="J1934" i="1"/>
  <c r="G1934" i="1"/>
  <c r="K1933" i="1"/>
  <c r="L1933" i="1" s="1"/>
  <c r="M1933" i="1" s="1"/>
  <c r="R1934" i="1"/>
  <c r="A1935" i="1"/>
  <c r="H1933" i="1"/>
  <c r="C1329" i="1"/>
  <c r="P1329" i="1" s="1"/>
  <c r="D1935" i="1" l="1"/>
  <c r="E1935" i="1" s="1"/>
  <c r="F1936" i="1" s="1"/>
  <c r="Q1935" i="1"/>
  <c r="AD64" i="1"/>
  <c r="AB65" i="1"/>
  <c r="Y65" i="1" s="1"/>
  <c r="B1329" i="1"/>
  <c r="G1935" i="1"/>
  <c r="H1935" i="1" s="1"/>
  <c r="J1935" i="1"/>
  <c r="K1935" i="1" s="1"/>
  <c r="H1934" i="1"/>
  <c r="A1936" i="1"/>
  <c r="N1933" i="1"/>
  <c r="K1934" i="1"/>
  <c r="L1934" i="1" s="1"/>
  <c r="M1934" i="1" s="1"/>
  <c r="S1935" i="1"/>
  <c r="U1934" i="1"/>
  <c r="T1935" i="1"/>
  <c r="C1330" i="1"/>
  <c r="P1330" i="1" s="1"/>
  <c r="D1936" i="1" l="1"/>
  <c r="E1936" i="1" s="1"/>
  <c r="F1937" i="1" s="1"/>
  <c r="Q1936" i="1"/>
  <c r="R1936" i="1" s="1"/>
  <c r="AD65" i="1"/>
  <c r="AB66" i="1"/>
  <c r="Y66" i="1" s="1"/>
  <c r="B1330" i="1"/>
  <c r="L1935" i="1"/>
  <c r="M1935" i="1" s="1"/>
  <c r="N1935" i="1" s="1"/>
  <c r="G1936" i="1"/>
  <c r="H1936" i="1" s="1"/>
  <c r="R1935" i="1"/>
  <c r="N1934" i="1"/>
  <c r="A1937" i="1"/>
  <c r="U1935" i="1"/>
  <c r="T1936" i="1"/>
  <c r="S1936" i="1"/>
  <c r="J1936" i="1"/>
  <c r="C1331" i="1"/>
  <c r="P1331" i="1" s="1"/>
  <c r="D1937" i="1" l="1"/>
  <c r="E1937" i="1" s="1"/>
  <c r="F1938" i="1" s="1"/>
  <c r="Q1937" i="1"/>
  <c r="AD66" i="1"/>
  <c r="AB67" i="1"/>
  <c r="Y67" i="1" s="1"/>
  <c r="B1331" i="1"/>
  <c r="J1937" i="1"/>
  <c r="K1937" i="1" s="1"/>
  <c r="K1936" i="1"/>
  <c r="L1936" i="1" s="1"/>
  <c r="M1936" i="1" s="1"/>
  <c r="N1936" i="1" s="1"/>
  <c r="R1937" i="1"/>
  <c r="A1938" i="1"/>
  <c r="U1936" i="1"/>
  <c r="T1937" i="1"/>
  <c r="S1937" i="1"/>
  <c r="G1937" i="1"/>
  <c r="C1332" i="1"/>
  <c r="P1332" i="1" s="1"/>
  <c r="D1938" i="1" l="1"/>
  <c r="E1938" i="1" s="1"/>
  <c r="F1939" i="1" s="1"/>
  <c r="Q1938" i="1"/>
  <c r="AD67" i="1"/>
  <c r="AB68" i="1"/>
  <c r="Y68" i="1" s="1"/>
  <c r="B1332" i="1"/>
  <c r="L1937" i="1"/>
  <c r="M1937" i="1" s="1"/>
  <c r="G1938" i="1"/>
  <c r="S1938" i="1"/>
  <c r="T1938" i="1"/>
  <c r="U1937" i="1"/>
  <c r="J1938" i="1"/>
  <c r="R1938" i="1"/>
  <c r="A1939" i="1"/>
  <c r="H1937" i="1"/>
  <c r="C1333" i="1"/>
  <c r="P1333" i="1" s="1"/>
  <c r="D1939" i="1" l="1"/>
  <c r="E1939" i="1" s="1"/>
  <c r="F1940" i="1" s="1"/>
  <c r="Q1939" i="1"/>
  <c r="R1939" i="1" s="1"/>
  <c r="AD68" i="1"/>
  <c r="AB69" i="1"/>
  <c r="Y69" i="1" s="1"/>
  <c r="B1333" i="1"/>
  <c r="N1937" i="1"/>
  <c r="J1939" i="1"/>
  <c r="K1939" i="1" s="1"/>
  <c r="U1938" i="1"/>
  <c r="T1939" i="1"/>
  <c r="S1939" i="1"/>
  <c r="A1940" i="1"/>
  <c r="G1939" i="1"/>
  <c r="K1938" i="1"/>
  <c r="L1938" i="1" s="1"/>
  <c r="M1938" i="1" s="1"/>
  <c r="H1938" i="1"/>
  <c r="C1334" i="1"/>
  <c r="P1334" i="1" s="1"/>
  <c r="D1940" i="1" l="1"/>
  <c r="E1940" i="1" s="1"/>
  <c r="F1941" i="1" s="1"/>
  <c r="Q1940" i="1"/>
  <c r="R1940" i="1" s="1"/>
  <c r="AD69" i="1"/>
  <c r="AB70" i="1"/>
  <c r="B1334" i="1"/>
  <c r="L1939" i="1"/>
  <c r="M1939" i="1" s="1"/>
  <c r="S1940" i="1"/>
  <c r="T1940" i="1"/>
  <c r="U1939" i="1"/>
  <c r="A1941" i="1"/>
  <c r="N1938" i="1"/>
  <c r="G1940" i="1"/>
  <c r="H1940" i="1" s="1"/>
  <c r="H1939" i="1"/>
  <c r="J1940" i="1"/>
  <c r="C1335" i="1"/>
  <c r="P1335" i="1" s="1"/>
  <c r="D1941" i="1" l="1"/>
  <c r="E1941" i="1" s="1"/>
  <c r="F1942" i="1" s="1"/>
  <c r="Q1941" i="1"/>
  <c r="R1941" i="1" s="1"/>
  <c r="AD70" i="1"/>
  <c r="Y70" i="1"/>
  <c r="B1335" i="1"/>
  <c r="N1939" i="1"/>
  <c r="U1940" i="1"/>
  <c r="T1941" i="1"/>
  <c r="S1941" i="1"/>
  <c r="J1941" i="1"/>
  <c r="K1940" i="1"/>
  <c r="L1940" i="1" s="1"/>
  <c r="M1940" i="1" s="1"/>
  <c r="N1940" i="1" s="1"/>
  <c r="G1941" i="1"/>
  <c r="H1941" i="1" s="1"/>
  <c r="A1942" i="1"/>
  <c r="C1336" i="1"/>
  <c r="P1336" i="1" s="1"/>
  <c r="D1942" i="1" l="1"/>
  <c r="E1942" i="1" s="1"/>
  <c r="F1943" i="1" s="1"/>
  <c r="Q1942" i="1"/>
  <c r="AB71" i="1"/>
  <c r="Y71" i="1" s="1"/>
  <c r="B1336" i="1"/>
  <c r="J1942" i="1"/>
  <c r="K1942" i="1" s="1"/>
  <c r="R1942" i="1"/>
  <c r="A1943" i="1"/>
  <c r="K1941" i="1"/>
  <c r="L1941" i="1" s="1"/>
  <c r="M1941" i="1" s="1"/>
  <c r="N1941" i="1" s="1"/>
  <c r="T1942" i="1"/>
  <c r="S1942" i="1"/>
  <c r="U1941" i="1"/>
  <c r="G1942" i="1"/>
  <c r="C1337" i="1"/>
  <c r="P1337" i="1" s="1"/>
  <c r="D1943" i="1" l="1"/>
  <c r="E1943" i="1" s="1"/>
  <c r="F1944" i="1" s="1"/>
  <c r="Q1943" i="1"/>
  <c r="R1943" i="1" s="1"/>
  <c r="AD71" i="1"/>
  <c r="AB72" i="1"/>
  <c r="Y72" i="1" s="1"/>
  <c r="B1337" i="1"/>
  <c r="G1943" i="1"/>
  <c r="H1943" i="1" s="1"/>
  <c r="H1942" i="1"/>
  <c r="L1942" i="1"/>
  <c r="M1942" i="1" s="1"/>
  <c r="A1944" i="1"/>
  <c r="S1943" i="1"/>
  <c r="U1942" i="1"/>
  <c r="T1943" i="1"/>
  <c r="J1943" i="1"/>
  <c r="K1943" i="1" s="1"/>
  <c r="L1943" i="1" s="1"/>
  <c r="M1943" i="1" s="1"/>
  <c r="C1338" i="1"/>
  <c r="D1944" i="1" l="1"/>
  <c r="E1944" i="1" s="1"/>
  <c r="F1945" i="1" s="1"/>
  <c r="Q1944" i="1"/>
  <c r="R1944" i="1" s="1"/>
  <c r="AD72" i="1"/>
  <c r="AB73" i="1"/>
  <c r="Y73" i="1" s="1"/>
  <c r="P1338" i="1"/>
  <c r="R1338" i="1"/>
  <c r="J1944" i="1"/>
  <c r="K1944" i="1" s="1"/>
  <c r="L1944" i="1" s="1"/>
  <c r="M1944" i="1" s="1"/>
  <c r="N1943" i="1"/>
  <c r="N1942" i="1"/>
  <c r="A1945" i="1"/>
  <c r="T1944" i="1"/>
  <c r="S1944" i="1"/>
  <c r="U1943" i="1"/>
  <c r="G1944" i="1"/>
  <c r="D1945" i="1" l="1"/>
  <c r="E1945" i="1" s="1"/>
  <c r="F1946" i="1" s="1"/>
  <c r="Q1945" i="1"/>
  <c r="R1945" i="1" s="1"/>
  <c r="AD73" i="1"/>
  <c r="AB74" i="1"/>
  <c r="Y74" i="1" s="1"/>
  <c r="B1338" i="1"/>
  <c r="C1339" i="1"/>
  <c r="U1338" i="1"/>
  <c r="G1945" i="1"/>
  <c r="H1945" i="1" s="1"/>
  <c r="J1945" i="1"/>
  <c r="K1945" i="1" s="1"/>
  <c r="L1945" i="1" s="1"/>
  <c r="M1945" i="1" s="1"/>
  <c r="H1944" i="1"/>
  <c r="N1944" i="1" s="1"/>
  <c r="A1946" i="1"/>
  <c r="U1944" i="1"/>
  <c r="T1945" i="1"/>
  <c r="S1945" i="1"/>
  <c r="D1946" i="1" l="1"/>
  <c r="E1946" i="1" s="1"/>
  <c r="F1947" i="1" s="1"/>
  <c r="Q1946" i="1"/>
  <c r="R1946" i="1" s="1"/>
  <c r="AD74" i="1"/>
  <c r="AB75" i="1"/>
  <c r="Y75" i="1" s="1"/>
  <c r="P1339" i="1"/>
  <c r="B1339" i="1" s="1"/>
  <c r="C1340" i="1"/>
  <c r="J1946" i="1"/>
  <c r="K1946" i="1" s="1"/>
  <c r="L1946" i="1" s="1"/>
  <c r="M1946" i="1" s="1"/>
  <c r="G1946" i="1"/>
  <c r="H1946" i="1" s="1"/>
  <c r="N1945" i="1"/>
  <c r="A1947" i="1"/>
  <c r="S1946" i="1"/>
  <c r="T1946" i="1"/>
  <c r="U1945" i="1"/>
  <c r="D1947" i="1" l="1"/>
  <c r="E1947" i="1" s="1"/>
  <c r="F1948" i="1" s="1"/>
  <c r="Q1947" i="1"/>
  <c r="R1947" i="1" s="1"/>
  <c r="AB76" i="1"/>
  <c r="Y76" i="1" s="1"/>
  <c r="AD76" i="1"/>
  <c r="AD75" i="1"/>
  <c r="P1340" i="1"/>
  <c r="B1340" i="1" s="1"/>
  <c r="C1341" i="1"/>
  <c r="N1946" i="1"/>
  <c r="A1948" i="1"/>
  <c r="T1947" i="1"/>
  <c r="S1947" i="1"/>
  <c r="U1946" i="1"/>
  <c r="J1947" i="1"/>
  <c r="G1947" i="1"/>
  <c r="D1948" i="1" l="1"/>
  <c r="E1948" i="1" s="1"/>
  <c r="F1949" i="1" s="1"/>
  <c r="Q1948" i="1"/>
  <c r="AB77" i="1"/>
  <c r="Y77" i="1" s="1"/>
  <c r="AD77" i="1"/>
  <c r="C1342" i="1"/>
  <c r="P1341" i="1"/>
  <c r="G1948" i="1"/>
  <c r="H1948" i="1" s="1"/>
  <c r="J1948" i="1"/>
  <c r="K1948" i="1" s="1"/>
  <c r="H1947" i="1"/>
  <c r="K1947" i="1"/>
  <c r="L1947" i="1" s="1"/>
  <c r="M1947" i="1" s="1"/>
  <c r="A1949" i="1"/>
  <c r="T1948" i="1"/>
  <c r="S1948" i="1"/>
  <c r="U1947" i="1"/>
  <c r="D1949" i="1" l="1"/>
  <c r="E1949" i="1" s="1"/>
  <c r="F1950" i="1" s="1"/>
  <c r="Q1949" i="1"/>
  <c r="R1949" i="1" s="1"/>
  <c r="AB78" i="1"/>
  <c r="Y78" i="1" s="1"/>
  <c r="AD78" i="1"/>
  <c r="C1343" i="1"/>
  <c r="P1343" i="1" s="1"/>
  <c r="P1342" i="1"/>
  <c r="B1341" i="1"/>
  <c r="L1948" i="1"/>
  <c r="M1948" i="1" s="1"/>
  <c r="N1948" i="1" s="1"/>
  <c r="G1949" i="1"/>
  <c r="H1949" i="1" s="1"/>
  <c r="N1947" i="1"/>
  <c r="A1950" i="1"/>
  <c r="J1949" i="1"/>
  <c r="K1949" i="1" s="1"/>
  <c r="L1949" i="1" s="1"/>
  <c r="M1949" i="1" s="1"/>
  <c r="T1949" i="1"/>
  <c r="S1949" i="1"/>
  <c r="D1950" i="1" l="1"/>
  <c r="E1950" i="1" s="1"/>
  <c r="F1951" i="1" s="1"/>
  <c r="Q1950" i="1"/>
  <c r="AB79" i="1"/>
  <c r="Y79" i="1" s="1"/>
  <c r="AD79" i="1"/>
  <c r="C1344" i="1"/>
  <c r="P1344" i="1" s="1"/>
  <c r="B1344" i="1" s="1"/>
  <c r="B1343" i="1"/>
  <c r="B1342" i="1"/>
  <c r="R1950" i="1"/>
  <c r="A1951" i="1"/>
  <c r="N1949" i="1"/>
  <c r="J1950" i="1"/>
  <c r="T1950" i="1"/>
  <c r="S1950" i="1"/>
  <c r="U1949" i="1"/>
  <c r="G1950" i="1"/>
  <c r="D1951" i="1" l="1"/>
  <c r="E1951" i="1" s="1"/>
  <c r="F1952" i="1" s="1"/>
  <c r="Q1951" i="1"/>
  <c r="AB80" i="1"/>
  <c r="Y80" i="1" s="1"/>
  <c r="C1345" i="1"/>
  <c r="C1346" i="1" s="1"/>
  <c r="J1951" i="1"/>
  <c r="K1951" i="1" s="1"/>
  <c r="G1951" i="1"/>
  <c r="H1951" i="1" s="1"/>
  <c r="H1950" i="1"/>
  <c r="K1950" i="1"/>
  <c r="L1950" i="1" s="1"/>
  <c r="M1950" i="1" s="1"/>
  <c r="A1952" i="1"/>
  <c r="U1950" i="1"/>
  <c r="T1951" i="1"/>
  <c r="S1951" i="1"/>
  <c r="AD80" i="1" l="1"/>
  <c r="D1952" i="1"/>
  <c r="E1952" i="1" s="1"/>
  <c r="F1953" i="1" s="1"/>
  <c r="Q1952" i="1"/>
  <c r="R1952" i="1" s="1"/>
  <c r="AB81" i="1"/>
  <c r="Y81" i="1" s="1"/>
  <c r="P1345" i="1"/>
  <c r="B1345" i="1" s="1"/>
  <c r="L1951" i="1"/>
  <c r="M1951" i="1" s="1"/>
  <c r="N1951" i="1" s="1"/>
  <c r="G1952" i="1"/>
  <c r="H1952" i="1" s="1"/>
  <c r="R1951" i="1"/>
  <c r="N1950" i="1"/>
  <c r="A1953" i="1"/>
  <c r="S1952" i="1"/>
  <c r="U1951" i="1"/>
  <c r="T1952" i="1"/>
  <c r="J1952" i="1"/>
  <c r="C1347" i="1"/>
  <c r="P1346" i="1"/>
  <c r="B1346" i="1" s="1"/>
  <c r="AD81" i="1" l="1"/>
  <c r="D1953" i="1"/>
  <c r="E1953" i="1" s="1"/>
  <c r="F1954" i="1" s="1"/>
  <c r="Q1953" i="1"/>
  <c r="AB82" i="1"/>
  <c r="Y82" i="1" s="1"/>
  <c r="R1953" i="1"/>
  <c r="A1954" i="1"/>
  <c r="T1953" i="1"/>
  <c r="S1953" i="1"/>
  <c r="U1952" i="1"/>
  <c r="J1953" i="1"/>
  <c r="K1953" i="1" s="1"/>
  <c r="K1952" i="1"/>
  <c r="L1952" i="1" s="1"/>
  <c r="M1952" i="1" s="1"/>
  <c r="N1952" i="1" s="1"/>
  <c r="G1953" i="1"/>
  <c r="C1348" i="1"/>
  <c r="P1347" i="1"/>
  <c r="B1347" i="1" s="1"/>
  <c r="AD82" i="1" l="1"/>
  <c r="D1954" i="1"/>
  <c r="E1954" i="1" s="1"/>
  <c r="F1955" i="1" s="1"/>
  <c r="Q1954" i="1"/>
  <c r="R1954" i="1" s="1"/>
  <c r="AB83" i="1"/>
  <c r="Y83" i="1" s="1"/>
  <c r="AD83" i="1"/>
  <c r="G1954" i="1"/>
  <c r="H1954" i="1" s="1"/>
  <c r="L1953" i="1"/>
  <c r="M1953" i="1" s="1"/>
  <c r="T1954" i="1"/>
  <c r="S1954" i="1"/>
  <c r="U1953" i="1"/>
  <c r="J1954" i="1"/>
  <c r="A1955" i="1"/>
  <c r="H1953" i="1"/>
  <c r="P1348" i="1"/>
  <c r="B1348" i="1" s="1"/>
  <c r="C1349" i="1"/>
  <c r="D1955" i="1" l="1"/>
  <c r="E1955" i="1" s="1"/>
  <c r="F1956" i="1" s="1"/>
  <c r="Q1955" i="1"/>
  <c r="AB84" i="1"/>
  <c r="Y84" i="1" s="1"/>
  <c r="AD84" i="1"/>
  <c r="N1953" i="1"/>
  <c r="J1955" i="1"/>
  <c r="K1955" i="1" s="1"/>
  <c r="U1954" i="1"/>
  <c r="S1955" i="1"/>
  <c r="T1955" i="1"/>
  <c r="K1954" i="1"/>
  <c r="L1954" i="1" s="1"/>
  <c r="M1954" i="1" s="1"/>
  <c r="N1954" i="1" s="1"/>
  <c r="R1955" i="1"/>
  <c r="A1956" i="1"/>
  <c r="G1955" i="1"/>
  <c r="H1955" i="1" s="1"/>
  <c r="P1349" i="1"/>
  <c r="B1349" i="1" s="1"/>
  <c r="C1350" i="1"/>
  <c r="D1956" i="1" l="1"/>
  <c r="E1956" i="1" s="1"/>
  <c r="F1957" i="1" s="1"/>
  <c r="Q1956" i="1"/>
  <c r="R1956" i="1" s="1"/>
  <c r="AB85" i="1"/>
  <c r="Y85" i="1" s="1"/>
  <c r="AD85" i="1"/>
  <c r="L1955" i="1"/>
  <c r="M1955" i="1" s="1"/>
  <c r="N1955" i="1" s="1"/>
  <c r="T1956" i="1"/>
  <c r="S1956" i="1"/>
  <c r="U1955" i="1"/>
  <c r="G1956" i="1"/>
  <c r="H1956" i="1" s="1"/>
  <c r="A1957" i="1"/>
  <c r="J1956" i="1"/>
  <c r="K1956" i="1" s="1"/>
  <c r="L1956" i="1" s="1"/>
  <c r="M1956" i="1" s="1"/>
  <c r="P1350" i="1"/>
  <c r="B1350" i="1" s="1"/>
  <c r="C1351" i="1"/>
  <c r="D1957" i="1" l="1"/>
  <c r="E1957" i="1" s="1"/>
  <c r="F1958" i="1" s="1"/>
  <c r="Q1957" i="1"/>
  <c r="AB86" i="1"/>
  <c r="Y86" i="1" s="1"/>
  <c r="G1957" i="1"/>
  <c r="H1957" i="1" s="1"/>
  <c r="N1956" i="1"/>
  <c r="R1957" i="1"/>
  <c r="A1958" i="1"/>
  <c r="T1957" i="1"/>
  <c r="S1957" i="1"/>
  <c r="U1956" i="1"/>
  <c r="J1957" i="1"/>
  <c r="P1351" i="1"/>
  <c r="B1351" i="1" s="1"/>
  <c r="C1352" i="1"/>
  <c r="D1958" i="1" l="1"/>
  <c r="E1958" i="1" s="1"/>
  <c r="F1959" i="1" s="1"/>
  <c r="Q1958" i="1"/>
  <c r="AD86" i="1"/>
  <c r="AB87" i="1"/>
  <c r="Y87" i="1" s="1"/>
  <c r="R1352" i="1"/>
  <c r="J1958" i="1"/>
  <c r="K1958" i="1" s="1"/>
  <c r="K1957" i="1"/>
  <c r="L1957" i="1" s="1"/>
  <c r="M1957" i="1" s="1"/>
  <c r="N1957" i="1" s="1"/>
  <c r="R1958" i="1"/>
  <c r="A1959" i="1"/>
  <c r="S1958" i="1"/>
  <c r="U1957" i="1"/>
  <c r="T1958" i="1"/>
  <c r="G1958" i="1"/>
  <c r="P1352" i="1"/>
  <c r="B1352" i="1" s="1"/>
  <c r="C1353" i="1"/>
  <c r="D1959" i="1" l="1"/>
  <c r="E1959" i="1" s="1"/>
  <c r="F1960" i="1" s="1"/>
  <c r="Q1959" i="1"/>
  <c r="AD87" i="1"/>
  <c r="U1352" i="1"/>
  <c r="G1959" i="1"/>
  <c r="H1959" i="1" s="1"/>
  <c r="L1958" i="1"/>
  <c r="M1958" i="1" s="1"/>
  <c r="T1959" i="1"/>
  <c r="S1959" i="1"/>
  <c r="U1958" i="1"/>
  <c r="J1959" i="1"/>
  <c r="R1959" i="1"/>
  <c r="A1960" i="1"/>
  <c r="H1958" i="1"/>
  <c r="C1354" i="1"/>
  <c r="P1353" i="1"/>
  <c r="B1353" i="1" s="1"/>
  <c r="D1960" i="1" l="1"/>
  <c r="E1960" i="1" s="1"/>
  <c r="F1961" i="1" s="1"/>
  <c r="Q1960" i="1"/>
  <c r="N1958" i="1"/>
  <c r="J1960" i="1"/>
  <c r="K1960" i="1" s="1"/>
  <c r="G1960" i="1"/>
  <c r="H1960" i="1" s="1"/>
  <c r="R1960" i="1"/>
  <c r="A1961" i="1"/>
  <c r="K1959" i="1"/>
  <c r="L1959" i="1" s="1"/>
  <c r="M1959" i="1" s="1"/>
  <c r="N1959" i="1" s="1"/>
  <c r="U1959" i="1"/>
  <c r="T1960" i="1"/>
  <c r="S1960" i="1"/>
  <c r="P1354" i="1"/>
  <c r="B1354" i="1" s="1"/>
  <c r="C1355" i="1"/>
  <c r="D1961" i="1" l="1"/>
  <c r="E1961" i="1" s="1"/>
  <c r="F1962" i="1" s="1"/>
  <c r="Q1961" i="1"/>
  <c r="J1961" i="1"/>
  <c r="K1961" i="1" s="1"/>
  <c r="L1961" i="1" s="1"/>
  <c r="M1961" i="1" s="1"/>
  <c r="G1961" i="1"/>
  <c r="H1961" i="1" s="1"/>
  <c r="L1960" i="1"/>
  <c r="M1960" i="1" s="1"/>
  <c r="N1960" i="1" s="1"/>
  <c r="R1961" i="1"/>
  <c r="A1962" i="1"/>
  <c r="S1961" i="1"/>
  <c r="U1960" i="1"/>
  <c r="T1961" i="1"/>
  <c r="P1355" i="1"/>
  <c r="B1355" i="1" s="1"/>
  <c r="C1356" i="1"/>
  <c r="D1962" i="1" l="1"/>
  <c r="E1962" i="1" s="1"/>
  <c r="F1963" i="1" s="1"/>
  <c r="Q1962" i="1"/>
  <c r="N1961" i="1"/>
  <c r="U1961" i="1"/>
  <c r="T1962" i="1"/>
  <c r="S1962" i="1"/>
  <c r="J1962" i="1"/>
  <c r="R1962" i="1"/>
  <c r="A1963" i="1"/>
  <c r="G1962" i="1"/>
  <c r="P1356" i="1"/>
  <c r="B1356" i="1" s="1"/>
  <c r="C1357" i="1"/>
  <c r="D1963" i="1" l="1"/>
  <c r="E1963" i="1" s="1"/>
  <c r="F1964" i="1" s="1"/>
  <c r="Q1963" i="1"/>
  <c r="U1962" i="1"/>
  <c r="S1963" i="1"/>
  <c r="T1963" i="1"/>
  <c r="R1963" i="1"/>
  <c r="A1964" i="1"/>
  <c r="G1963" i="1"/>
  <c r="H1963" i="1" s="1"/>
  <c r="J1963" i="1"/>
  <c r="K1963" i="1" s="1"/>
  <c r="K1962" i="1"/>
  <c r="L1962" i="1" s="1"/>
  <c r="M1962" i="1" s="1"/>
  <c r="H1962" i="1"/>
  <c r="P1357" i="1"/>
  <c r="B1357" i="1" s="1"/>
  <c r="C1358" i="1"/>
  <c r="D1964" i="1" l="1"/>
  <c r="E1964" i="1" s="1"/>
  <c r="F1965" i="1" s="1"/>
  <c r="Q1964" i="1"/>
  <c r="N1962" i="1"/>
  <c r="L1963" i="1"/>
  <c r="M1963" i="1" s="1"/>
  <c r="N1963" i="1" s="1"/>
  <c r="J1964" i="1"/>
  <c r="K1964" i="1" s="1"/>
  <c r="L1964" i="1" s="1"/>
  <c r="M1964" i="1" s="1"/>
  <c r="G1964" i="1"/>
  <c r="R1964" i="1"/>
  <c r="A1965" i="1"/>
  <c r="S1964" i="1"/>
  <c r="U1963" i="1"/>
  <c r="T1964" i="1"/>
  <c r="P1358" i="1"/>
  <c r="B1358" i="1" s="1"/>
  <c r="C1359" i="1"/>
  <c r="D1965" i="1" l="1"/>
  <c r="E1965" i="1" s="1"/>
  <c r="F1966" i="1" s="1"/>
  <c r="Q1965" i="1"/>
  <c r="T1965" i="1"/>
  <c r="S1965" i="1"/>
  <c r="U1964" i="1"/>
  <c r="G1965" i="1"/>
  <c r="H1965" i="1" s="1"/>
  <c r="J1965" i="1"/>
  <c r="R1965" i="1"/>
  <c r="A1966" i="1"/>
  <c r="H1964" i="1"/>
  <c r="N1964" i="1" s="1"/>
  <c r="P1359" i="1"/>
  <c r="C1360" i="1"/>
  <c r="D1966" i="1" l="1"/>
  <c r="E1966" i="1" s="1"/>
  <c r="F1967" i="1" s="1"/>
  <c r="Q1966" i="1"/>
  <c r="R1966" i="1" s="1"/>
  <c r="B1359" i="1"/>
  <c r="J1966" i="1"/>
  <c r="G1966" i="1"/>
  <c r="U1965" i="1"/>
  <c r="T1966" i="1"/>
  <c r="S1966" i="1"/>
  <c r="A1967" i="1"/>
  <c r="K1965" i="1"/>
  <c r="L1965" i="1" s="1"/>
  <c r="M1965" i="1" s="1"/>
  <c r="N1965" i="1" s="1"/>
  <c r="P1360" i="1"/>
  <c r="C1361" i="1"/>
  <c r="D1967" i="1" l="1"/>
  <c r="E1967" i="1" s="1"/>
  <c r="F1968" i="1" s="1"/>
  <c r="Q1967" i="1"/>
  <c r="B1360" i="1"/>
  <c r="G1967" i="1"/>
  <c r="H1967" i="1" s="1"/>
  <c r="J1967" i="1"/>
  <c r="K1967" i="1" s="1"/>
  <c r="H1966" i="1"/>
  <c r="R1967" i="1"/>
  <c r="A1968" i="1"/>
  <c r="K1966" i="1"/>
  <c r="L1966" i="1" s="1"/>
  <c r="M1966" i="1" s="1"/>
  <c r="T1967" i="1"/>
  <c r="S1967" i="1"/>
  <c r="U1966" i="1"/>
  <c r="C1362" i="1"/>
  <c r="P1361" i="1"/>
  <c r="D1968" i="1" l="1"/>
  <c r="E1968" i="1" s="1"/>
  <c r="F1969" i="1" s="1"/>
  <c r="Q1968" i="1"/>
  <c r="R1968" i="1" s="1"/>
  <c r="B1361" i="1"/>
  <c r="G1968" i="1"/>
  <c r="H1968" i="1" s="1"/>
  <c r="J1968" i="1"/>
  <c r="K1968" i="1" s="1"/>
  <c r="L1968" i="1" s="1"/>
  <c r="M1968" i="1" s="1"/>
  <c r="N1966" i="1"/>
  <c r="A1969" i="1"/>
  <c r="L1967" i="1"/>
  <c r="M1967" i="1" s="1"/>
  <c r="N1967" i="1" s="1"/>
  <c r="U1967" i="1"/>
  <c r="S1968" i="1"/>
  <c r="T1968" i="1"/>
  <c r="P1362" i="1"/>
  <c r="C1363" i="1"/>
  <c r="D1969" i="1" l="1"/>
  <c r="E1969" i="1" s="1"/>
  <c r="F1970" i="1" s="1"/>
  <c r="Q1969" i="1"/>
  <c r="B1362" i="1"/>
  <c r="N1968" i="1"/>
  <c r="R1969" i="1"/>
  <c r="A1970" i="1"/>
  <c r="T1969" i="1"/>
  <c r="S1969" i="1"/>
  <c r="U1968" i="1"/>
  <c r="G1969" i="1"/>
  <c r="J1969" i="1"/>
  <c r="K1969" i="1" s="1"/>
  <c r="L1969" i="1" s="1"/>
  <c r="M1969" i="1" s="1"/>
  <c r="P1363" i="1"/>
  <c r="B1363" i="1" s="1"/>
  <c r="C1364" i="1"/>
  <c r="D1970" i="1" l="1"/>
  <c r="E1970" i="1" s="1"/>
  <c r="F1971" i="1" s="1"/>
  <c r="Q1970" i="1"/>
  <c r="J1970" i="1"/>
  <c r="K1970" i="1" s="1"/>
  <c r="L1970" i="1" s="1"/>
  <c r="M1970" i="1" s="1"/>
  <c r="G1970" i="1"/>
  <c r="H1970" i="1" s="1"/>
  <c r="H1969" i="1"/>
  <c r="N1969" i="1" s="1"/>
  <c r="A1971" i="1"/>
  <c r="T1970" i="1"/>
  <c r="S1970" i="1"/>
  <c r="U1969" i="1"/>
  <c r="P1364" i="1"/>
  <c r="B1364" i="1" s="1"/>
  <c r="C1365" i="1"/>
  <c r="D1971" i="1" l="1"/>
  <c r="E1971" i="1" s="1"/>
  <c r="F1972" i="1" s="1"/>
  <c r="Q1971" i="1"/>
  <c r="N1970" i="1"/>
  <c r="J1971" i="1"/>
  <c r="K1971" i="1" s="1"/>
  <c r="L1971" i="1" s="1"/>
  <c r="M1971" i="1" s="1"/>
  <c r="R1970" i="1"/>
  <c r="R1971" i="1"/>
  <c r="A1972" i="1"/>
  <c r="T1971" i="1"/>
  <c r="S1971" i="1"/>
  <c r="U1970" i="1"/>
  <c r="G1971" i="1"/>
  <c r="P1365" i="1"/>
  <c r="B1365" i="1" s="1"/>
  <c r="C1366" i="1"/>
  <c r="D1972" i="1" l="1"/>
  <c r="E1972" i="1" s="1"/>
  <c r="F1973" i="1" s="1"/>
  <c r="Q1972" i="1"/>
  <c r="G1972" i="1"/>
  <c r="H1972" i="1" s="1"/>
  <c r="R1972" i="1"/>
  <c r="A1973" i="1"/>
  <c r="S1972" i="1"/>
  <c r="T1972" i="1"/>
  <c r="U1971" i="1"/>
  <c r="J1972" i="1"/>
  <c r="H1971" i="1"/>
  <c r="N1971" i="1" s="1"/>
  <c r="P1366" i="1"/>
  <c r="C1367" i="1"/>
  <c r="D1973" i="1" l="1"/>
  <c r="E1973" i="1" s="1"/>
  <c r="F1974" i="1" s="1"/>
  <c r="Q1973" i="1"/>
  <c r="R1367" i="1"/>
  <c r="B1366" i="1"/>
  <c r="G1973" i="1"/>
  <c r="H1973" i="1" s="1"/>
  <c r="J1973" i="1"/>
  <c r="K1973" i="1" s="1"/>
  <c r="K1972" i="1"/>
  <c r="L1972" i="1" s="1"/>
  <c r="M1972" i="1" s="1"/>
  <c r="N1972" i="1" s="1"/>
  <c r="R1973" i="1"/>
  <c r="A1974" i="1"/>
  <c r="S1973" i="1"/>
  <c r="U1972" i="1"/>
  <c r="T1973" i="1"/>
  <c r="P1367" i="1"/>
  <c r="C1368" i="1"/>
  <c r="D1974" i="1" l="1"/>
  <c r="E1974" i="1" s="1"/>
  <c r="F1975" i="1" s="1"/>
  <c r="Q1974" i="1"/>
  <c r="U1367" i="1"/>
  <c r="B1367" i="1"/>
  <c r="L1973" i="1"/>
  <c r="M1973" i="1" s="1"/>
  <c r="N1973" i="1" s="1"/>
  <c r="R1974" i="1"/>
  <c r="A1975" i="1"/>
  <c r="T1974" i="1"/>
  <c r="S1974" i="1"/>
  <c r="U1973" i="1"/>
  <c r="G1974" i="1"/>
  <c r="J1974" i="1"/>
  <c r="C1369" i="1"/>
  <c r="P1368" i="1"/>
  <c r="B1368" i="1" s="1"/>
  <c r="D1975" i="1" l="1"/>
  <c r="E1975" i="1" s="1"/>
  <c r="F1976" i="1" s="1"/>
  <c r="Q1975" i="1"/>
  <c r="J1975" i="1"/>
  <c r="K1975" i="1" s="1"/>
  <c r="G1975" i="1"/>
  <c r="H1975" i="1" s="1"/>
  <c r="K1974" i="1"/>
  <c r="L1974" i="1" s="1"/>
  <c r="M1974" i="1" s="1"/>
  <c r="R1975" i="1"/>
  <c r="A1976" i="1"/>
  <c r="H1974" i="1"/>
  <c r="U1974" i="1"/>
  <c r="T1975" i="1"/>
  <c r="S1975" i="1"/>
  <c r="P1369" i="1"/>
  <c r="C1370" i="1"/>
  <c r="D1976" i="1" l="1"/>
  <c r="E1976" i="1" s="1"/>
  <c r="F1977" i="1" s="1"/>
  <c r="Q1976" i="1"/>
  <c r="B1369" i="1"/>
  <c r="L1975" i="1"/>
  <c r="M1975" i="1" s="1"/>
  <c r="N1975" i="1" s="1"/>
  <c r="S1976" i="1"/>
  <c r="U1975" i="1"/>
  <c r="T1976" i="1"/>
  <c r="G1976" i="1"/>
  <c r="J1976" i="1"/>
  <c r="K1976" i="1" s="1"/>
  <c r="L1976" i="1" s="1"/>
  <c r="M1976" i="1" s="1"/>
  <c r="N1974" i="1"/>
  <c r="A1977" i="1"/>
  <c r="P1370" i="1"/>
  <c r="C1371" i="1"/>
  <c r="D1977" i="1" l="1"/>
  <c r="E1977" i="1" s="1"/>
  <c r="F1978" i="1" s="1"/>
  <c r="Q1977" i="1"/>
  <c r="B1370" i="1"/>
  <c r="G1977" i="1"/>
  <c r="H1977" i="1" s="1"/>
  <c r="H1976" i="1"/>
  <c r="N1976" i="1" s="1"/>
  <c r="R1977" i="1"/>
  <c r="A1978" i="1"/>
  <c r="J1977" i="1"/>
  <c r="K1977" i="1" s="1"/>
  <c r="L1977" i="1" s="1"/>
  <c r="M1977" i="1" s="1"/>
  <c r="S1977" i="1"/>
  <c r="T1977" i="1"/>
  <c r="P1371" i="1"/>
  <c r="B1371" i="1" s="1"/>
  <c r="C1372" i="1"/>
  <c r="D1978" i="1" l="1"/>
  <c r="E1978" i="1" s="1"/>
  <c r="F1979" i="1" s="1"/>
  <c r="Q1978" i="1"/>
  <c r="G1978" i="1"/>
  <c r="H1978" i="1" s="1"/>
  <c r="N1977" i="1"/>
  <c r="T1978" i="1"/>
  <c r="S1978" i="1"/>
  <c r="U1977" i="1"/>
  <c r="R1978" i="1"/>
  <c r="A1979" i="1"/>
  <c r="J1978" i="1"/>
  <c r="K1978" i="1" s="1"/>
  <c r="L1978" i="1" s="1"/>
  <c r="M1978" i="1" s="1"/>
  <c r="P1372" i="1"/>
  <c r="B1372" i="1" s="1"/>
  <c r="C1373" i="1"/>
  <c r="D1979" i="1" l="1"/>
  <c r="E1979" i="1" s="1"/>
  <c r="F1980" i="1" s="1"/>
  <c r="Q1979" i="1"/>
  <c r="N1978" i="1"/>
  <c r="R1979" i="1"/>
  <c r="A1980" i="1"/>
  <c r="J1979" i="1"/>
  <c r="T1979" i="1"/>
  <c r="S1979" i="1"/>
  <c r="U1978" i="1"/>
  <c r="G1979" i="1"/>
  <c r="P1373" i="1"/>
  <c r="C1374" i="1"/>
  <c r="D1980" i="1" l="1"/>
  <c r="E1980" i="1" s="1"/>
  <c r="F1981" i="1" s="1"/>
  <c r="Q1980" i="1"/>
  <c r="B1373" i="1"/>
  <c r="J1980" i="1"/>
  <c r="K1980" i="1" s="1"/>
  <c r="G1980" i="1"/>
  <c r="H1980" i="1" s="1"/>
  <c r="K1979" i="1"/>
  <c r="L1979" i="1" s="1"/>
  <c r="M1979" i="1" s="1"/>
  <c r="R1980" i="1"/>
  <c r="A1981" i="1"/>
  <c r="U1979" i="1"/>
  <c r="T1980" i="1"/>
  <c r="S1980" i="1"/>
  <c r="H1979" i="1"/>
  <c r="P1374" i="1"/>
  <c r="B1374" i="1" s="1"/>
  <c r="C1375" i="1"/>
  <c r="D1981" i="1" l="1"/>
  <c r="E1981" i="1" s="1"/>
  <c r="F1982" i="1" s="1"/>
  <c r="Q1981" i="1"/>
  <c r="L1980" i="1"/>
  <c r="M1980" i="1" s="1"/>
  <c r="N1980" i="1" s="1"/>
  <c r="G1981" i="1"/>
  <c r="H1981" i="1" s="1"/>
  <c r="J1981" i="1"/>
  <c r="K1981" i="1" s="1"/>
  <c r="L1981" i="1" s="1"/>
  <c r="M1981" i="1" s="1"/>
  <c r="R1981" i="1"/>
  <c r="A1982" i="1"/>
  <c r="N1979" i="1"/>
  <c r="U1980" i="1"/>
  <c r="T1981" i="1"/>
  <c r="S1981" i="1"/>
  <c r="P1375" i="1"/>
  <c r="C1376" i="1"/>
  <c r="D1982" i="1" l="1"/>
  <c r="E1982" i="1" s="1"/>
  <c r="F1983" i="1" s="1"/>
  <c r="Q1982" i="1"/>
  <c r="B1375" i="1"/>
  <c r="N1981" i="1"/>
  <c r="J1982" i="1"/>
  <c r="K1982" i="1" s="1"/>
  <c r="L1982" i="1" s="1"/>
  <c r="M1982" i="1" s="1"/>
  <c r="R1982" i="1"/>
  <c r="A1983" i="1"/>
  <c r="T1982" i="1"/>
  <c r="S1982" i="1"/>
  <c r="U1981" i="1"/>
  <c r="G1982" i="1"/>
  <c r="P1376" i="1"/>
  <c r="C1377" i="1"/>
  <c r="D1983" i="1" l="1"/>
  <c r="E1983" i="1" s="1"/>
  <c r="F1984" i="1" s="1"/>
  <c r="Q1983" i="1"/>
  <c r="B1376" i="1"/>
  <c r="G1983" i="1"/>
  <c r="H1983" i="1" s="1"/>
  <c r="J1983" i="1"/>
  <c r="K1983" i="1" s="1"/>
  <c r="L1983" i="1" s="1"/>
  <c r="M1983" i="1" s="1"/>
  <c r="H1982" i="1"/>
  <c r="N1982" i="1" s="1"/>
  <c r="R1983" i="1"/>
  <c r="A1984" i="1"/>
  <c r="U1982" i="1"/>
  <c r="T1983" i="1"/>
  <c r="S1983" i="1"/>
  <c r="P1377" i="1"/>
  <c r="C1378" i="1"/>
  <c r="D1984" i="1" l="1"/>
  <c r="E1984" i="1" s="1"/>
  <c r="F1985" i="1" s="1"/>
  <c r="Q1984" i="1"/>
  <c r="R1984" i="1" s="1"/>
  <c r="B1377" i="1"/>
  <c r="N1983" i="1"/>
  <c r="S1984" i="1"/>
  <c r="U1983" i="1"/>
  <c r="T1984" i="1"/>
  <c r="G1984" i="1"/>
  <c r="J1984" i="1"/>
  <c r="A1985" i="1"/>
  <c r="P1378" i="1"/>
  <c r="B1378" i="1" s="1"/>
  <c r="C1379" i="1"/>
  <c r="D1985" i="1" l="1"/>
  <c r="E1985" i="1" s="1"/>
  <c r="F1986" i="1" s="1"/>
  <c r="Q1985" i="1"/>
  <c r="U1984" i="1"/>
  <c r="S1985" i="1"/>
  <c r="T1985" i="1"/>
  <c r="J1985" i="1"/>
  <c r="G1985" i="1"/>
  <c r="R1985" i="1"/>
  <c r="A1986" i="1"/>
  <c r="K1984" i="1"/>
  <c r="L1984" i="1" s="1"/>
  <c r="M1984" i="1" s="1"/>
  <c r="H1984" i="1"/>
  <c r="P1379" i="1"/>
  <c r="B1379" i="1" s="1"/>
  <c r="C1380" i="1"/>
  <c r="D1986" i="1" l="1"/>
  <c r="E1986" i="1" s="1"/>
  <c r="F1987" i="1" s="1"/>
  <c r="Q1986" i="1"/>
  <c r="U1985" i="1"/>
  <c r="T1986" i="1"/>
  <c r="S1986" i="1"/>
  <c r="G1986" i="1"/>
  <c r="H1986" i="1" s="1"/>
  <c r="R1986" i="1"/>
  <c r="A1987" i="1"/>
  <c r="N1984" i="1"/>
  <c r="H1985" i="1"/>
  <c r="J1986" i="1"/>
  <c r="K1986" i="1" s="1"/>
  <c r="K1985" i="1"/>
  <c r="L1985" i="1" s="1"/>
  <c r="M1985" i="1" s="1"/>
  <c r="P1380" i="1"/>
  <c r="C1381" i="1"/>
  <c r="D1987" i="1" l="1"/>
  <c r="E1987" i="1" s="1"/>
  <c r="F1988" i="1" s="1"/>
  <c r="Q1987" i="1"/>
  <c r="R1987" i="1" s="1"/>
  <c r="B1380" i="1"/>
  <c r="L1986" i="1"/>
  <c r="M1986" i="1" s="1"/>
  <c r="N1986" i="1" s="1"/>
  <c r="J1987" i="1"/>
  <c r="K1987" i="1" s="1"/>
  <c r="L1987" i="1" s="1"/>
  <c r="M1987" i="1" s="1"/>
  <c r="S1987" i="1"/>
  <c r="U1986" i="1"/>
  <c r="T1987" i="1"/>
  <c r="N1985" i="1"/>
  <c r="G1987" i="1"/>
  <c r="A1988" i="1"/>
  <c r="P1381" i="1"/>
  <c r="C1382" i="1"/>
  <c r="D1988" i="1" l="1"/>
  <c r="E1988" i="1" s="1"/>
  <c r="F1989" i="1" s="1"/>
  <c r="Q1988" i="1"/>
  <c r="B1381" i="1"/>
  <c r="G1988" i="1"/>
  <c r="H1988" i="1" s="1"/>
  <c r="R1988" i="1"/>
  <c r="A1989" i="1"/>
  <c r="T1988" i="1"/>
  <c r="S1988" i="1"/>
  <c r="U1987" i="1"/>
  <c r="J1988" i="1"/>
  <c r="H1987" i="1"/>
  <c r="N1987" i="1" s="1"/>
  <c r="P1382" i="1"/>
  <c r="C1383" i="1"/>
  <c r="D1989" i="1" l="1"/>
  <c r="E1989" i="1" s="1"/>
  <c r="F1990" i="1" s="1"/>
  <c r="Q1989" i="1"/>
  <c r="R1989" i="1" s="1"/>
  <c r="B1382" i="1"/>
  <c r="G1989" i="1"/>
  <c r="H1989" i="1" s="1"/>
  <c r="J1989" i="1"/>
  <c r="K1989" i="1" s="1"/>
  <c r="A1990" i="1"/>
  <c r="K1988" i="1"/>
  <c r="L1988" i="1" s="1"/>
  <c r="M1988" i="1" s="1"/>
  <c r="N1988" i="1" s="1"/>
  <c r="S1989" i="1"/>
  <c r="T1989" i="1"/>
  <c r="U1988" i="1"/>
  <c r="P1383" i="1"/>
  <c r="C1384" i="1"/>
  <c r="D1990" i="1" l="1"/>
  <c r="E1990" i="1" s="1"/>
  <c r="F1991" i="1" s="1"/>
  <c r="Q1990" i="1"/>
  <c r="B1383" i="1"/>
  <c r="J1990" i="1"/>
  <c r="K1990" i="1" s="1"/>
  <c r="L1990" i="1" s="1"/>
  <c r="M1990" i="1" s="1"/>
  <c r="G1990" i="1"/>
  <c r="H1990" i="1" s="1"/>
  <c r="L1989" i="1"/>
  <c r="M1989" i="1" s="1"/>
  <c r="N1989" i="1" s="1"/>
  <c r="R1990" i="1"/>
  <c r="A1991" i="1"/>
  <c r="T1990" i="1"/>
  <c r="S1990" i="1"/>
  <c r="U1989" i="1"/>
  <c r="P1384" i="1"/>
  <c r="C1385" i="1"/>
  <c r="D1991" i="1" l="1"/>
  <c r="E1991" i="1" s="1"/>
  <c r="F1992" i="1" s="1"/>
  <c r="Q1991" i="1"/>
  <c r="B1384" i="1"/>
  <c r="N1990" i="1"/>
  <c r="R1991" i="1"/>
  <c r="A1992" i="1"/>
  <c r="T1991" i="1"/>
  <c r="S1991" i="1"/>
  <c r="U1990" i="1"/>
  <c r="J1991" i="1"/>
  <c r="G1991" i="1"/>
  <c r="C1386" i="1"/>
  <c r="P1385" i="1"/>
  <c r="B1385" i="1" s="1"/>
  <c r="D1992" i="1" l="1"/>
  <c r="E1992" i="1" s="1"/>
  <c r="F1993" i="1" s="1"/>
  <c r="Q1992" i="1"/>
  <c r="G1992" i="1"/>
  <c r="H1992" i="1" s="1"/>
  <c r="J1992" i="1"/>
  <c r="K1992" i="1" s="1"/>
  <c r="K1991" i="1"/>
  <c r="L1991" i="1" s="1"/>
  <c r="M1991" i="1" s="1"/>
  <c r="R1992" i="1"/>
  <c r="A1993" i="1"/>
  <c r="S1992" i="1"/>
  <c r="T1992" i="1"/>
  <c r="U1991" i="1"/>
  <c r="H1991" i="1"/>
  <c r="P1386" i="1"/>
  <c r="B1386" i="1" s="1"/>
  <c r="C1387" i="1"/>
  <c r="D1993" i="1" l="1"/>
  <c r="E1993" i="1" s="1"/>
  <c r="F1994" i="1" s="1"/>
  <c r="Q1993" i="1"/>
  <c r="N1991" i="1"/>
  <c r="J1993" i="1"/>
  <c r="K1993" i="1" s="1"/>
  <c r="L1993" i="1" s="1"/>
  <c r="M1993" i="1" s="1"/>
  <c r="G1993" i="1"/>
  <c r="H1993" i="1" s="1"/>
  <c r="L1992" i="1"/>
  <c r="M1992" i="1" s="1"/>
  <c r="N1992" i="1" s="1"/>
  <c r="R1993" i="1"/>
  <c r="A1994" i="1"/>
  <c r="T1993" i="1"/>
  <c r="S1993" i="1"/>
  <c r="U1992" i="1"/>
  <c r="P1387" i="1"/>
  <c r="C1388" i="1"/>
  <c r="D1994" i="1" l="1"/>
  <c r="E1994" i="1" s="1"/>
  <c r="F1995" i="1" s="1"/>
  <c r="Q1994" i="1"/>
  <c r="B1387" i="1"/>
  <c r="N1993" i="1"/>
  <c r="J1994" i="1"/>
  <c r="K1994" i="1" s="1"/>
  <c r="L1994" i="1" s="1"/>
  <c r="M1994" i="1" s="1"/>
  <c r="R1994" i="1"/>
  <c r="A1995" i="1"/>
  <c r="T1994" i="1"/>
  <c r="S1994" i="1"/>
  <c r="U1993" i="1"/>
  <c r="G1994" i="1"/>
  <c r="P1388" i="1"/>
  <c r="C1389" i="1"/>
  <c r="D1995" i="1" l="1"/>
  <c r="E1995" i="1" s="1"/>
  <c r="F1996" i="1" s="1"/>
  <c r="Q1995" i="1"/>
  <c r="B1388" i="1"/>
  <c r="G1995" i="1"/>
  <c r="H1995" i="1" s="1"/>
  <c r="R1995" i="1"/>
  <c r="A1996" i="1"/>
  <c r="S1995" i="1"/>
  <c r="U1994" i="1"/>
  <c r="T1995" i="1"/>
  <c r="H1994" i="1"/>
  <c r="N1994" i="1" s="1"/>
  <c r="J1995" i="1"/>
  <c r="P1389" i="1"/>
  <c r="C1390" i="1"/>
  <c r="D1996" i="1" l="1"/>
  <c r="E1996" i="1" s="1"/>
  <c r="F1997" i="1" s="1"/>
  <c r="Q1996" i="1"/>
  <c r="B1389" i="1"/>
  <c r="J1996" i="1"/>
  <c r="K1996" i="1" s="1"/>
  <c r="G1996" i="1"/>
  <c r="H1996" i="1" s="1"/>
  <c r="R1996" i="1"/>
  <c r="A1997" i="1"/>
  <c r="K1995" i="1"/>
  <c r="L1995" i="1" s="1"/>
  <c r="M1995" i="1" s="1"/>
  <c r="N1995" i="1" s="1"/>
  <c r="T1996" i="1"/>
  <c r="S1996" i="1"/>
  <c r="U1995" i="1"/>
  <c r="C1391" i="1"/>
  <c r="P1390" i="1"/>
  <c r="D1997" i="1" l="1"/>
  <c r="E1997" i="1" s="1"/>
  <c r="F1998" i="1" s="1"/>
  <c r="Q1997" i="1"/>
  <c r="R1997" i="1" s="1"/>
  <c r="B1390" i="1"/>
  <c r="L1996" i="1"/>
  <c r="M1996" i="1" s="1"/>
  <c r="N1996" i="1" s="1"/>
  <c r="S1997" i="1"/>
  <c r="U1996" i="1"/>
  <c r="T1997" i="1"/>
  <c r="J1997" i="1"/>
  <c r="K1997" i="1" s="1"/>
  <c r="L1997" i="1" s="1"/>
  <c r="M1997" i="1" s="1"/>
  <c r="A1998" i="1"/>
  <c r="G1997" i="1"/>
  <c r="P1391" i="1"/>
  <c r="C1392" i="1"/>
  <c r="D1998" i="1" l="1"/>
  <c r="Q1998" i="1"/>
  <c r="R1998" i="1" s="1"/>
  <c r="B1391" i="1"/>
  <c r="T1998" i="1"/>
  <c r="S1998" i="1"/>
  <c r="U1997" i="1"/>
  <c r="J1998" i="1"/>
  <c r="K1998" i="1" s="1"/>
  <c r="L1998" i="1" s="1"/>
  <c r="M1998" i="1" s="1"/>
  <c r="G1998" i="1"/>
  <c r="E1998" i="1"/>
  <c r="F1999" i="1" s="1"/>
  <c r="A1999" i="1"/>
  <c r="H1997" i="1"/>
  <c r="N1997" i="1" s="1"/>
  <c r="P1392" i="1"/>
  <c r="B1392" i="1" s="1"/>
  <c r="C1393" i="1"/>
  <c r="D1999" i="1" l="1"/>
  <c r="E1999" i="1" s="1"/>
  <c r="F2000" i="1" s="1"/>
  <c r="Q1999" i="1"/>
  <c r="R1999" i="1" s="1"/>
  <c r="J1999" i="1"/>
  <c r="K1999" i="1" s="1"/>
  <c r="L1999" i="1" s="1"/>
  <c r="M1999" i="1" s="1"/>
  <c r="T1999" i="1"/>
  <c r="U1998" i="1"/>
  <c r="S1999" i="1"/>
  <c r="G1999" i="1"/>
  <c r="H1998" i="1"/>
  <c r="N1998" i="1" s="1"/>
  <c r="A2000" i="1"/>
  <c r="P1393" i="1"/>
  <c r="B1393" i="1" s="1"/>
  <c r="C1394" i="1"/>
  <c r="D2000" i="1" l="1"/>
  <c r="E2000" i="1" s="1"/>
  <c r="F2001" i="1" s="1"/>
  <c r="Q2000" i="1"/>
  <c r="T2000" i="1"/>
  <c r="S2000" i="1"/>
  <c r="U1999" i="1"/>
  <c r="G2000" i="1"/>
  <c r="H2000" i="1" s="1"/>
  <c r="H1999" i="1"/>
  <c r="N1999" i="1" s="1"/>
  <c r="R2000" i="1"/>
  <c r="A2001" i="1"/>
  <c r="J2000" i="1"/>
  <c r="P1394" i="1"/>
  <c r="C1395" i="1"/>
  <c r="D2001" i="1" l="1"/>
  <c r="E2001" i="1" s="1"/>
  <c r="F2002" i="1" s="1"/>
  <c r="Q2001" i="1"/>
  <c r="B1394" i="1"/>
  <c r="T2001" i="1"/>
  <c r="S2001" i="1"/>
  <c r="U2000" i="1"/>
  <c r="G2001" i="1"/>
  <c r="H2001" i="1" s="1"/>
  <c r="R2001" i="1"/>
  <c r="A2002" i="1"/>
  <c r="J2001" i="1"/>
  <c r="K2001" i="1" s="1"/>
  <c r="K2000" i="1"/>
  <c r="L2000" i="1" s="1"/>
  <c r="M2000" i="1" s="1"/>
  <c r="N2000" i="1" s="1"/>
  <c r="P1395" i="1"/>
  <c r="C1396" i="1"/>
  <c r="D2002" i="1" l="1"/>
  <c r="E2002" i="1" s="1"/>
  <c r="F2003" i="1" s="1"/>
  <c r="Q2002" i="1"/>
  <c r="R2002" i="1" s="1"/>
  <c r="B1395" i="1"/>
  <c r="L2001" i="1"/>
  <c r="M2001" i="1" s="1"/>
  <c r="N2001" i="1" s="1"/>
  <c r="T2002" i="1"/>
  <c r="S2002" i="1"/>
  <c r="U2001" i="1"/>
  <c r="G2002" i="1"/>
  <c r="J2002" i="1"/>
  <c r="A2003" i="1"/>
  <c r="P1396" i="1"/>
  <c r="C1397" i="1"/>
  <c r="D2003" i="1" l="1"/>
  <c r="E2003" i="1" s="1"/>
  <c r="F2004" i="1" s="1"/>
  <c r="Q2003" i="1"/>
  <c r="B1396" i="1"/>
  <c r="G2003" i="1"/>
  <c r="H2003" i="1" s="1"/>
  <c r="J2003" i="1"/>
  <c r="K2003" i="1" s="1"/>
  <c r="H2002" i="1"/>
  <c r="R2003" i="1"/>
  <c r="A2004" i="1"/>
  <c r="K2002" i="1"/>
  <c r="L2002" i="1" s="1"/>
  <c r="M2002" i="1" s="1"/>
  <c r="T2003" i="1"/>
  <c r="U2002" i="1"/>
  <c r="S2003" i="1"/>
  <c r="P1397" i="1"/>
  <c r="B1397" i="1" s="1"/>
  <c r="C1398" i="1"/>
  <c r="D2004" i="1" l="1"/>
  <c r="E2004" i="1" s="1"/>
  <c r="F2005" i="1" s="1"/>
  <c r="Q2004" i="1"/>
  <c r="R1398" i="1"/>
  <c r="C1399" i="1" s="1"/>
  <c r="N2002" i="1"/>
  <c r="R2004" i="1"/>
  <c r="A2005" i="1"/>
  <c r="L2003" i="1"/>
  <c r="M2003" i="1" s="1"/>
  <c r="N2003" i="1" s="1"/>
  <c r="T2004" i="1"/>
  <c r="S2004" i="1"/>
  <c r="U2003" i="1"/>
  <c r="G2004" i="1"/>
  <c r="J2004" i="1"/>
  <c r="P1398" i="1"/>
  <c r="D2005" i="1" l="1"/>
  <c r="E2005" i="1" s="1"/>
  <c r="F2006" i="1" s="1"/>
  <c r="Q2005" i="1"/>
  <c r="U1398" i="1"/>
  <c r="B1398" i="1"/>
  <c r="J2005" i="1"/>
  <c r="K2005" i="1" s="1"/>
  <c r="G2005" i="1"/>
  <c r="H2005" i="1" s="1"/>
  <c r="H2004" i="1"/>
  <c r="R2005" i="1"/>
  <c r="A2006" i="1"/>
  <c r="K2004" i="1"/>
  <c r="L2004" i="1" s="1"/>
  <c r="M2004" i="1" s="1"/>
  <c r="U2004" i="1"/>
  <c r="T2005" i="1"/>
  <c r="S2005" i="1"/>
  <c r="P1399" i="1"/>
  <c r="B1399" i="1" s="1"/>
  <c r="C1400" i="1"/>
  <c r="D2006" i="1" l="1"/>
  <c r="E2006" i="1" s="1"/>
  <c r="F2007" i="1" s="1"/>
  <c r="Q2006" i="1"/>
  <c r="R2006" i="1" s="1"/>
  <c r="L2005" i="1"/>
  <c r="M2005" i="1" s="1"/>
  <c r="N2005" i="1" s="1"/>
  <c r="N2004" i="1"/>
  <c r="A2007" i="1"/>
  <c r="S2006" i="1"/>
  <c r="T2006" i="1"/>
  <c r="U2005" i="1"/>
  <c r="J2006" i="1"/>
  <c r="G2006" i="1"/>
  <c r="C1401" i="1"/>
  <c r="P1400" i="1"/>
  <c r="B1400" i="1" s="1"/>
  <c r="D2007" i="1" l="1"/>
  <c r="Q2007" i="1"/>
  <c r="G2007" i="1"/>
  <c r="H2007" i="1" s="1"/>
  <c r="J2007" i="1"/>
  <c r="K2007" i="1" s="1"/>
  <c r="K2006" i="1"/>
  <c r="L2006" i="1" s="1"/>
  <c r="M2006" i="1" s="1"/>
  <c r="H2006" i="1"/>
  <c r="A2008" i="1"/>
  <c r="E2007" i="1"/>
  <c r="F2008" i="1" s="1"/>
  <c r="T2007" i="1"/>
  <c r="S2007" i="1"/>
  <c r="U2006" i="1"/>
  <c r="P1401" i="1"/>
  <c r="B1401" i="1" s="1"/>
  <c r="C1402" i="1"/>
  <c r="D2008" i="1" l="1"/>
  <c r="E2008" i="1" s="1"/>
  <c r="F2009" i="1" s="1"/>
  <c r="Q2008" i="1"/>
  <c r="L2007" i="1"/>
  <c r="M2007" i="1" s="1"/>
  <c r="N2007" i="1" s="1"/>
  <c r="N2006" i="1"/>
  <c r="G2008" i="1"/>
  <c r="H2008" i="1" s="1"/>
  <c r="A2009" i="1"/>
  <c r="J2008" i="1"/>
  <c r="K2008" i="1" s="1"/>
  <c r="L2008" i="1" s="1"/>
  <c r="M2008" i="1" s="1"/>
  <c r="S2008" i="1"/>
  <c r="T2008" i="1"/>
  <c r="P1402" i="1"/>
  <c r="B1402" i="1" s="1"/>
  <c r="C1403" i="1"/>
  <c r="D2009" i="1" l="1"/>
  <c r="E2009" i="1" s="1"/>
  <c r="F2010" i="1" s="1"/>
  <c r="Q2009" i="1"/>
  <c r="N2008" i="1"/>
  <c r="G2009" i="1"/>
  <c r="H2009" i="1" s="1"/>
  <c r="R2008" i="1"/>
  <c r="R2009" i="1"/>
  <c r="A2010" i="1"/>
  <c r="J2009" i="1"/>
  <c r="K2009" i="1" s="1"/>
  <c r="L2009" i="1" s="1"/>
  <c r="M2009" i="1" s="1"/>
  <c r="U2008" i="1"/>
  <c r="T2009" i="1"/>
  <c r="S2009" i="1"/>
  <c r="P1403" i="1"/>
  <c r="B1403" i="1" s="1"/>
  <c r="C1404" i="1"/>
  <c r="D2010" i="1" l="1"/>
  <c r="E2010" i="1" s="1"/>
  <c r="F2011" i="1" s="1"/>
  <c r="Q2010" i="1"/>
  <c r="N2009" i="1"/>
  <c r="R2010" i="1"/>
  <c r="A2011" i="1"/>
  <c r="S2010" i="1"/>
  <c r="T2010" i="1"/>
  <c r="U2009" i="1"/>
  <c r="G2010" i="1"/>
  <c r="J2010" i="1"/>
  <c r="P1404" i="1"/>
  <c r="B1404" i="1" s="1"/>
  <c r="C1405" i="1"/>
  <c r="D2011" i="1" l="1"/>
  <c r="E2011" i="1" s="1"/>
  <c r="F2012" i="1" s="1"/>
  <c r="Q2011" i="1"/>
  <c r="J2011" i="1"/>
  <c r="K2011" i="1" s="1"/>
  <c r="G2011" i="1"/>
  <c r="H2011" i="1" s="1"/>
  <c r="K2010" i="1"/>
  <c r="L2010" i="1" s="1"/>
  <c r="M2010" i="1" s="1"/>
  <c r="R2011" i="1"/>
  <c r="A2012" i="1"/>
  <c r="U2010" i="1"/>
  <c r="T2011" i="1"/>
  <c r="S2011" i="1"/>
  <c r="H2010" i="1"/>
  <c r="P1405" i="1"/>
  <c r="B1405" i="1" s="1"/>
  <c r="C1406" i="1"/>
  <c r="D2012" i="1" l="1"/>
  <c r="E2012" i="1" s="1"/>
  <c r="F2013" i="1" s="1"/>
  <c r="Q2012" i="1"/>
  <c r="L2011" i="1"/>
  <c r="M2011" i="1" s="1"/>
  <c r="N2011" i="1" s="1"/>
  <c r="N2010" i="1"/>
  <c r="G2012" i="1"/>
  <c r="H2012" i="1" s="1"/>
  <c r="R2012" i="1"/>
  <c r="A2013" i="1"/>
  <c r="U2011" i="1"/>
  <c r="T2012" i="1"/>
  <c r="S2012" i="1"/>
  <c r="J2012" i="1"/>
  <c r="P1406" i="1"/>
  <c r="B1406" i="1" s="1"/>
  <c r="C1407" i="1"/>
  <c r="D2013" i="1" l="1"/>
  <c r="E2013" i="1" s="1"/>
  <c r="F2014" i="1" s="1"/>
  <c r="Q2013" i="1"/>
  <c r="J2013" i="1"/>
  <c r="K2013" i="1" s="1"/>
  <c r="K2012" i="1"/>
  <c r="L2012" i="1" s="1"/>
  <c r="M2012" i="1" s="1"/>
  <c r="N2012" i="1" s="1"/>
  <c r="R2013" i="1"/>
  <c r="A2014" i="1"/>
  <c r="U2012" i="1"/>
  <c r="T2013" i="1"/>
  <c r="S2013" i="1"/>
  <c r="G2013" i="1"/>
  <c r="P1407" i="1"/>
  <c r="B1407" i="1" s="1"/>
  <c r="C1408" i="1"/>
  <c r="D2014" i="1" l="1"/>
  <c r="E2014" i="1" s="1"/>
  <c r="F2015" i="1" s="1"/>
  <c r="Q2014" i="1"/>
  <c r="L2013" i="1"/>
  <c r="M2013" i="1" s="1"/>
  <c r="G2014" i="1"/>
  <c r="H2014" i="1" s="1"/>
  <c r="J2014" i="1"/>
  <c r="K2014" i="1" s="1"/>
  <c r="L2014" i="1" s="1"/>
  <c r="M2014" i="1" s="1"/>
  <c r="R2014" i="1"/>
  <c r="A2015" i="1"/>
  <c r="T2014" i="1"/>
  <c r="S2014" i="1"/>
  <c r="U2013" i="1"/>
  <c r="H2013" i="1"/>
  <c r="P1408" i="1"/>
  <c r="B1408" i="1" s="1"/>
  <c r="C1409" i="1"/>
  <c r="D2015" i="1" l="1"/>
  <c r="E2015" i="1" s="1"/>
  <c r="F2016" i="1" s="1"/>
  <c r="Q2015" i="1"/>
  <c r="N2013" i="1"/>
  <c r="N2014" i="1"/>
  <c r="J2015" i="1"/>
  <c r="K2015" i="1" s="1"/>
  <c r="L2015" i="1" s="1"/>
  <c r="M2015" i="1" s="1"/>
  <c r="G2015" i="1"/>
  <c r="H2015" i="1" s="1"/>
  <c r="R2015" i="1"/>
  <c r="A2016" i="1"/>
  <c r="U2014" i="1"/>
  <c r="S2015" i="1"/>
  <c r="T2015" i="1"/>
  <c r="P1409" i="1"/>
  <c r="B1409" i="1" s="1"/>
  <c r="C1410" i="1"/>
  <c r="D2016" i="1" l="1"/>
  <c r="E2016" i="1" s="1"/>
  <c r="F2017" i="1" s="1"/>
  <c r="Q2016" i="1"/>
  <c r="R2016" i="1" s="1"/>
  <c r="N2015" i="1"/>
  <c r="A2017" i="1"/>
  <c r="S2016" i="1"/>
  <c r="U2015" i="1"/>
  <c r="T2016" i="1"/>
  <c r="G2016" i="1"/>
  <c r="J2016" i="1"/>
  <c r="K2016" i="1" s="1"/>
  <c r="L2016" i="1" s="1"/>
  <c r="M2016" i="1" s="1"/>
  <c r="P1410" i="1"/>
  <c r="B1410" i="1" s="1"/>
  <c r="C1411" i="1"/>
  <c r="D2017" i="1" l="1"/>
  <c r="E2017" i="1" s="1"/>
  <c r="F2018" i="1" s="1"/>
  <c r="Q2017" i="1"/>
  <c r="J2017" i="1"/>
  <c r="K2017" i="1" s="1"/>
  <c r="L2017" i="1" s="1"/>
  <c r="M2017" i="1" s="1"/>
  <c r="T2017" i="1"/>
  <c r="S2017" i="1"/>
  <c r="U2016" i="1"/>
  <c r="R2017" i="1"/>
  <c r="A2018" i="1"/>
  <c r="G2017" i="1"/>
  <c r="H2016" i="1"/>
  <c r="N2016" i="1" s="1"/>
  <c r="P1411" i="1"/>
  <c r="B1411" i="1" s="1"/>
  <c r="C1412" i="1"/>
  <c r="D2018" i="1" l="1"/>
  <c r="E2018" i="1" s="1"/>
  <c r="F2019" i="1" s="1"/>
  <c r="Q2018" i="1"/>
  <c r="G2018" i="1"/>
  <c r="H2018" i="1" s="1"/>
  <c r="R2018" i="1"/>
  <c r="A2019" i="1"/>
  <c r="U2017" i="1"/>
  <c r="T2018" i="1"/>
  <c r="S2018" i="1"/>
  <c r="J2018" i="1"/>
  <c r="H2017" i="1"/>
  <c r="N2017" i="1" s="1"/>
  <c r="P1412" i="1"/>
  <c r="B1412" i="1" s="1"/>
  <c r="C1413" i="1"/>
  <c r="D2019" i="1" l="1"/>
  <c r="E2019" i="1" s="1"/>
  <c r="F2020" i="1" s="1"/>
  <c r="Q2019" i="1"/>
  <c r="J2019" i="1"/>
  <c r="K2019" i="1" s="1"/>
  <c r="K2018" i="1"/>
  <c r="L2018" i="1" s="1"/>
  <c r="M2018" i="1" s="1"/>
  <c r="N2018" i="1" s="1"/>
  <c r="R2019" i="1"/>
  <c r="A2020" i="1"/>
  <c r="U2018" i="1"/>
  <c r="T2019" i="1"/>
  <c r="S2019" i="1"/>
  <c r="G2019" i="1"/>
  <c r="C1414" i="1"/>
  <c r="P1413" i="1"/>
  <c r="B1413" i="1" s="1"/>
  <c r="D2020" i="1" l="1"/>
  <c r="E2020" i="1" s="1"/>
  <c r="F2021" i="1" s="1"/>
  <c r="Q2020" i="1"/>
  <c r="R2020" i="1" s="1"/>
  <c r="L2019" i="1"/>
  <c r="M2019" i="1" s="1"/>
  <c r="G2020" i="1"/>
  <c r="H2020" i="1" s="1"/>
  <c r="U2019" i="1"/>
  <c r="T2020" i="1"/>
  <c r="S2020" i="1"/>
  <c r="J2020" i="1"/>
  <c r="A2021" i="1"/>
  <c r="H2019" i="1"/>
  <c r="P1414" i="1"/>
  <c r="B1414" i="1" s="1"/>
  <c r="C1415" i="1"/>
  <c r="D2021" i="1" l="1"/>
  <c r="E2021" i="1" s="1"/>
  <c r="F2022" i="1" s="1"/>
  <c r="Q2021" i="1"/>
  <c r="N2019" i="1"/>
  <c r="J2021" i="1"/>
  <c r="K2021" i="1" s="1"/>
  <c r="U2020" i="1"/>
  <c r="T2021" i="1"/>
  <c r="S2021" i="1"/>
  <c r="R2021" i="1"/>
  <c r="A2022" i="1"/>
  <c r="G2021" i="1"/>
  <c r="K2020" i="1"/>
  <c r="L2020" i="1" s="1"/>
  <c r="M2020" i="1" s="1"/>
  <c r="N2020" i="1" s="1"/>
  <c r="P1415" i="1"/>
  <c r="B1415" i="1" s="1"/>
  <c r="C1416" i="1"/>
  <c r="D2022" i="1" l="1"/>
  <c r="E2022" i="1" s="1"/>
  <c r="F2023" i="1" s="1"/>
  <c r="Q2022" i="1"/>
  <c r="L2021" i="1"/>
  <c r="M2021" i="1" s="1"/>
  <c r="G2022" i="1"/>
  <c r="H2022" i="1" s="1"/>
  <c r="R2022" i="1"/>
  <c r="A2023" i="1"/>
  <c r="U2021" i="1"/>
  <c r="T2022" i="1"/>
  <c r="S2022" i="1"/>
  <c r="H2021" i="1"/>
  <c r="J2022" i="1"/>
  <c r="P1416" i="1"/>
  <c r="B1416" i="1" s="1"/>
  <c r="C1417" i="1"/>
  <c r="D2023" i="1" l="1"/>
  <c r="E2023" i="1" s="1"/>
  <c r="F2024" i="1" s="1"/>
  <c r="Q2023" i="1"/>
  <c r="N2021" i="1"/>
  <c r="J2023" i="1"/>
  <c r="K2023" i="1" s="1"/>
  <c r="R2023" i="1"/>
  <c r="A2024" i="1"/>
  <c r="K2022" i="1"/>
  <c r="L2022" i="1" s="1"/>
  <c r="M2022" i="1" s="1"/>
  <c r="N2022" i="1" s="1"/>
  <c r="U2022" i="1"/>
  <c r="T2023" i="1"/>
  <c r="S2023" i="1"/>
  <c r="G2023" i="1"/>
  <c r="P1417" i="1"/>
  <c r="B1417" i="1" s="1"/>
  <c r="C1418" i="1"/>
  <c r="D2024" i="1" l="1"/>
  <c r="E2024" i="1" s="1"/>
  <c r="F2025" i="1" s="1"/>
  <c r="Q2024" i="1"/>
  <c r="G2024" i="1"/>
  <c r="H2024" i="1" s="1"/>
  <c r="H2023" i="1"/>
  <c r="R2024" i="1"/>
  <c r="A2025" i="1"/>
  <c r="L2023" i="1"/>
  <c r="M2023" i="1" s="1"/>
  <c r="S2024" i="1"/>
  <c r="U2023" i="1"/>
  <c r="T2024" i="1"/>
  <c r="J2024" i="1"/>
  <c r="P1418" i="1"/>
  <c r="B1418" i="1" s="1"/>
  <c r="C1419" i="1"/>
  <c r="D2025" i="1" l="1"/>
  <c r="E2025" i="1" s="1"/>
  <c r="F2026" i="1" s="1"/>
  <c r="Q2025" i="1"/>
  <c r="J2025" i="1"/>
  <c r="K2025" i="1" s="1"/>
  <c r="N2023" i="1"/>
  <c r="K2024" i="1"/>
  <c r="L2024" i="1" s="1"/>
  <c r="M2024" i="1" s="1"/>
  <c r="N2024" i="1" s="1"/>
  <c r="R2025" i="1"/>
  <c r="A2026" i="1"/>
  <c r="B2025" i="1"/>
  <c r="U2024" i="1"/>
  <c r="T2025" i="1"/>
  <c r="S2025" i="1"/>
  <c r="G2025" i="1"/>
  <c r="P1419" i="1"/>
  <c r="B1419" i="1" s="1"/>
  <c r="C1420" i="1"/>
  <c r="D2026" i="1" l="1"/>
  <c r="E2026" i="1" s="1"/>
  <c r="F2027" i="1" s="1"/>
  <c r="Q2026" i="1"/>
  <c r="L2025" i="1"/>
  <c r="M2025" i="1" s="1"/>
  <c r="G2026" i="1"/>
  <c r="H2026" i="1" s="1"/>
  <c r="J2026" i="1"/>
  <c r="K2026" i="1" s="1"/>
  <c r="L2026" i="1" s="1"/>
  <c r="M2026" i="1" s="1"/>
  <c r="H2025" i="1"/>
  <c r="B2026" i="1"/>
  <c r="A2027" i="1"/>
  <c r="U2025" i="1"/>
  <c r="T2026" i="1"/>
  <c r="S2026" i="1"/>
  <c r="P1420" i="1"/>
  <c r="B1420" i="1" s="1"/>
  <c r="C1421" i="1"/>
  <c r="D2027" i="1" l="1"/>
  <c r="E2027" i="1" s="1"/>
  <c r="F2028" i="1" s="1"/>
  <c r="Q2027" i="1"/>
  <c r="N2025" i="1"/>
  <c r="N2026" i="1"/>
  <c r="J2027" i="1"/>
  <c r="K2027" i="1" s="1"/>
  <c r="L2027" i="1" s="1"/>
  <c r="M2027" i="1" s="1"/>
  <c r="R2026" i="1"/>
  <c r="G2027" i="1"/>
  <c r="T2027" i="1"/>
  <c r="S2027" i="1"/>
  <c r="U2026" i="1"/>
  <c r="R2027" i="1"/>
  <c r="A2028" i="1"/>
  <c r="B2027" i="1"/>
  <c r="P1421" i="1"/>
  <c r="B1421" i="1" s="1"/>
  <c r="C1422" i="1"/>
  <c r="D2028" i="1" l="1"/>
  <c r="E2028" i="1" s="1"/>
  <c r="F2029" i="1" s="1"/>
  <c r="Q2028" i="1"/>
  <c r="G2028" i="1"/>
  <c r="H2028" i="1" s="1"/>
  <c r="S2028" i="1"/>
  <c r="U2027" i="1"/>
  <c r="T2028" i="1"/>
  <c r="H2027" i="1"/>
  <c r="N2027" i="1" s="1"/>
  <c r="R2028" i="1"/>
  <c r="B2028" i="1"/>
  <c r="A2029" i="1"/>
  <c r="J2028" i="1"/>
  <c r="P1422" i="1"/>
  <c r="B1422" i="1" s="1"/>
  <c r="C1423" i="1"/>
  <c r="D2029" i="1" l="1"/>
  <c r="E2029" i="1" s="1"/>
  <c r="F2030" i="1" s="1"/>
  <c r="Q2029" i="1"/>
  <c r="J2029" i="1"/>
  <c r="K2029" i="1" s="1"/>
  <c r="K2028" i="1"/>
  <c r="L2028" i="1" s="1"/>
  <c r="M2028" i="1" s="1"/>
  <c r="N2028" i="1" s="1"/>
  <c r="R2029" i="1"/>
  <c r="A2030" i="1"/>
  <c r="B2029" i="1"/>
  <c r="U2028" i="1"/>
  <c r="T2029" i="1"/>
  <c r="S2029" i="1"/>
  <c r="G2029" i="1"/>
  <c r="P1423" i="1"/>
  <c r="B1423" i="1" s="1"/>
  <c r="C1424" i="1"/>
  <c r="D2030" i="1" l="1"/>
  <c r="E2030" i="1" s="1"/>
  <c r="F2031" i="1" s="1"/>
  <c r="Q2030" i="1"/>
  <c r="R2030" i="1" s="1"/>
  <c r="G2030" i="1"/>
  <c r="H2030" i="1" s="1"/>
  <c r="L2029" i="1"/>
  <c r="M2029" i="1" s="1"/>
  <c r="B2030" i="1"/>
  <c r="A2031" i="1"/>
  <c r="S2030" i="1"/>
  <c r="U2029" i="1"/>
  <c r="T2030" i="1"/>
  <c r="H2029" i="1"/>
  <c r="J2030" i="1"/>
  <c r="P1424" i="1"/>
  <c r="B1424" i="1" s="1"/>
  <c r="C1425" i="1"/>
  <c r="D2031" i="1" l="1"/>
  <c r="E2031" i="1" s="1"/>
  <c r="F2032" i="1" s="1"/>
  <c r="Q2031" i="1"/>
  <c r="R2031" i="1" s="1"/>
  <c r="N2029" i="1"/>
  <c r="J2031" i="1"/>
  <c r="K2031" i="1" s="1"/>
  <c r="K2030" i="1"/>
  <c r="L2030" i="1" s="1"/>
  <c r="M2030" i="1" s="1"/>
  <c r="N2030" i="1" s="1"/>
  <c r="A2032" i="1"/>
  <c r="B2031" i="1"/>
  <c r="U2030" i="1"/>
  <c r="T2031" i="1"/>
  <c r="S2031" i="1"/>
  <c r="G2031" i="1"/>
  <c r="C1426" i="1"/>
  <c r="P1425" i="1"/>
  <c r="D2032" i="1" l="1"/>
  <c r="E2032" i="1" s="1"/>
  <c r="F2033" i="1" s="1"/>
  <c r="Q2032" i="1"/>
  <c r="B1425" i="1"/>
  <c r="L2031" i="1"/>
  <c r="M2031" i="1" s="1"/>
  <c r="G2032" i="1"/>
  <c r="H2032" i="1" s="1"/>
  <c r="J2032" i="1"/>
  <c r="K2032" i="1" s="1"/>
  <c r="L2032" i="1" s="1"/>
  <c r="M2032" i="1" s="1"/>
  <c r="R2032" i="1"/>
  <c r="B2032" i="1"/>
  <c r="A2033" i="1"/>
  <c r="T2032" i="1"/>
  <c r="U2031" i="1"/>
  <c r="S2032" i="1"/>
  <c r="H2031" i="1"/>
  <c r="P1426" i="1"/>
  <c r="C1427" i="1"/>
  <c r="D2033" i="1" l="1"/>
  <c r="E2033" i="1" s="1"/>
  <c r="F2034" i="1" s="1"/>
  <c r="Q2033" i="1"/>
  <c r="B1426" i="1"/>
  <c r="N2031" i="1"/>
  <c r="G2033" i="1"/>
  <c r="H2033" i="1" s="1"/>
  <c r="N2032" i="1"/>
  <c r="R2033" i="1"/>
  <c r="A2034" i="1"/>
  <c r="B2033" i="1"/>
  <c r="U2032" i="1"/>
  <c r="T2033" i="1"/>
  <c r="S2033" i="1"/>
  <c r="J2033" i="1"/>
  <c r="P1427" i="1"/>
  <c r="B1427" i="1" s="1"/>
  <c r="C1428" i="1"/>
  <c r="D2034" i="1" l="1"/>
  <c r="E2034" i="1" s="1"/>
  <c r="F2035" i="1" s="1"/>
  <c r="Q2034" i="1"/>
  <c r="J2034" i="1"/>
  <c r="K2034" i="1" s="1"/>
  <c r="G2034" i="1"/>
  <c r="H2034" i="1" s="1"/>
  <c r="K2033" i="1"/>
  <c r="L2033" i="1" s="1"/>
  <c r="M2033" i="1" s="1"/>
  <c r="N2033" i="1" s="1"/>
  <c r="R2034" i="1"/>
  <c r="B2034" i="1"/>
  <c r="A2035" i="1"/>
  <c r="S2034" i="1"/>
  <c r="U2033" i="1"/>
  <c r="T2034" i="1"/>
  <c r="P1428" i="1"/>
  <c r="B1428" i="1" s="1"/>
  <c r="C1429" i="1"/>
  <c r="D2035" i="1" l="1"/>
  <c r="E2035" i="1" s="1"/>
  <c r="F2036" i="1" s="1"/>
  <c r="Q2035" i="1"/>
  <c r="R2035" i="1" s="1"/>
  <c r="R1429" i="1"/>
  <c r="L2034" i="1"/>
  <c r="M2034" i="1" s="1"/>
  <c r="N2034" i="1" s="1"/>
  <c r="U2034" i="1"/>
  <c r="T2035" i="1"/>
  <c r="S2035" i="1"/>
  <c r="G2035" i="1"/>
  <c r="A2036" i="1"/>
  <c r="B2035" i="1"/>
  <c r="J2035" i="1"/>
  <c r="K2035" i="1" s="1"/>
  <c r="L2035" i="1" s="1"/>
  <c r="M2035" i="1" s="1"/>
  <c r="P1429" i="1"/>
  <c r="C1430" i="1"/>
  <c r="D2036" i="1" l="1"/>
  <c r="E2036" i="1" s="1"/>
  <c r="F2037" i="1" s="1"/>
  <c r="Q2036" i="1"/>
  <c r="R2036" i="1" s="1"/>
  <c r="B1429" i="1"/>
  <c r="U1429" i="1"/>
  <c r="A2037" i="1"/>
  <c r="B2036" i="1"/>
  <c r="T2036" i="1"/>
  <c r="U2035" i="1"/>
  <c r="S2036" i="1"/>
  <c r="G2036" i="1"/>
  <c r="J2036" i="1"/>
  <c r="H2035" i="1"/>
  <c r="N2035" i="1" s="1"/>
  <c r="P1430" i="1"/>
  <c r="B1430" i="1" s="1"/>
  <c r="C1431" i="1"/>
  <c r="D2037" i="1" l="1"/>
  <c r="Q2037" i="1"/>
  <c r="J2037" i="1"/>
  <c r="K2037" i="1" s="1"/>
  <c r="G2037" i="1"/>
  <c r="H2037" i="1" s="1"/>
  <c r="H2036" i="1"/>
  <c r="R2037" i="1"/>
  <c r="A2038" i="1"/>
  <c r="B2037" i="1"/>
  <c r="E2037" i="1"/>
  <c r="F2038" i="1" s="1"/>
  <c r="K2036" i="1"/>
  <c r="L2036" i="1" s="1"/>
  <c r="M2036" i="1" s="1"/>
  <c r="S2037" i="1"/>
  <c r="U2036" i="1"/>
  <c r="T2037" i="1"/>
  <c r="P1431" i="1"/>
  <c r="C1432" i="1"/>
  <c r="D2038" i="1" l="1"/>
  <c r="E2038" i="1" s="1"/>
  <c r="F2039" i="1" s="1"/>
  <c r="Q2038" i="1"/>
  <c r="B1431" i="1"/>
  <c r="L2037" i="1"/>
  <c r="M2037" i="1" s="1"/>
  <c r="N2037" i="1" s="1"/>
  <c r="N2036" i="1"/>
  <c r="B2038" i="1"/>
  <c r="A2039" i="1"/>
  <c r="T2038" i="1"/>
  <c r="U2037" i="1"/>
  <c r="S2038" i="1"/>
  <c r="G2038" i="1"/>
  <c r="J2038" i="1"/>
  <c r="K2038" i="1" s="1"/>
  <c r="L2038" i="1" s="1"/>
  <c r="M2038" i="1" s="1"/>
  <c r="P1432" i="1"/>
  <c r="B1432" i="1" s="1"/>
  <c r="C1433" i="1"/>
  <c r="D2039" i="1" l="1"/>
  <c r="E2039" i="1" s="1"/>
  <c r="F2040" i="1" s="1"/>
  <c r="Q2039" i="1"/>
  <c r="R2039" i="1" s="1"/>
  <c r="G2039" i="1"/>
  <c r="A2040" i="1"/>
  <c r="B2039" i="1"/>
  <c r="J2039" i="1"/>
  <c r="K2039" i="1" s="1"/>
  <c r="L2039" i="1" s="1"/>
  <c r="M2039" i="1" s="1"/>
  <c r="T2039" i="1"/>
  <c r="S2039" i="1"/>
  <c r="H2038" i="1"/>
  <c r="N2038" i="1" s="1"/>
  <c r="P1433" i="1"/>
  <c r="C1434" i="1"/>
  <c r="D2040" i="1" l="1"/>
  <c r="E2040" i="1" s="1"/>
  <c r="F2041" i="1" s="1"/>
  <c r="Q2040" i="1"/>
  <c r="B1433" i="1"/>
  <c r="G2040" i="1"/>
  <c r="H2040" i="1" s="1"/>
  <c r="H2039" i="1"/>
  <c r="N2039" i="1" s="1"/>
  <c r="R2040" i="1"/>
  <c r="B2040" i="1"/>
  <c r="A2041" i="1"/>
  <c r="J2040" i="1"/>
  <c r="K2040" i="1" s="1"/>
  <c r="L2040" i="1" s="1"/>
  <c r="M2040" i="1" s="1"/>
  <c r="U2039" i="1"/>
  <c r="S2040" i="1"/>
  <c r="T2040" i="1"/>
  <c r="P1434" i="1"/>
  <c r="B1434" i="1" s="1"/>
  <c r="C1435" i="1"/>
  <c r="D2041" i="1" l="1"/>
  <c r="E2041" i="1" s="1"/>
  <c r="F2042" i="1" s="1"/>
  <c r="Q2041" i="1"/>
  <c r="N2040" i="1"/>
  <c r="R2041" i="1"/>
  <c r="A2042" i="1"/>
  <c r="B2041" i="1"/>
  <c r="U2040" i="1"/>
  <c r="T2041" i="1"/>
  <c r="S2041" i="1"/>
  <c r="J2041" i="1"/>
  <c r="K2041" i="1" s="1"/>
  <c r="L2041" i="1" s="1"/>
  <c r="M2041" i="1" s="1"/>
  <c r="G2041" i="1"/>
  <c r="P1435" i="1"/>
  <c r="B1435" i="1" s="1"/>
  <c r="C1436" i="1"/>
  <c r="D2042" i="1" l="1"/>
  <c r="E2042" i="1" s="1"/>
  <c r="F2043" i="1" s="1"/>
  <c r="Q2042" i="1"/>
  <c r="U2041" i="1"/>
  <c r="T2042" i="1"/>
  <c r="S2042" i="1"/>
  <c r="G2042" i="1"/>
  <c r="J2042" i="1"/>
  <c r="R2042" i="1"/>
  <c r="A2043" i="1"/>
  <c r="B2042" i="1"/>
  <c r="H2041" i="1"/>
  <c r="N2041" i="1" s="1"/>
  <c r="P1436" i="1"/>
  <c r="C1437" i="1"/>
  <c r="D2043" i="1" l="1"/>
  <c r="E2043" i="1" s="1"/>
  <c r="F2044" i="1" s="1"/>
  <c r="Q2043" i="1"/>
  <c r="B1436" i="1"/>
  <c r="S2043" i="1"/>
  <c r="T2043" i="1"/>
  <c r="U2042" i="1"/>
  <c r="J2043" i="1"/>
  <c r="G2043" i="1"/>
  <c r="H2042" i="1"/>
  <c r="K2042" i="1"/>
  <c r="L2042" i="1" s="1"/>
  <c r="M2042" i="1" s="1"/>
  <c r="R2043" i="1"/>
  <c r="B2043" i="1"/>
  <c r="A2044" i="1"/>
  <c r="P1437" i="1"/>
  <c r="C1438" i="1"/>
  <c r="D2044" i="1" l="1"/>
  <c r="E2044" i="1" s="1"/>
  <c r="F2045" i="1" s="1"/>
  <c r="Q2044" i="1"/>
  <c r="B1437" i="1"/>
  <c r="G2044" i="1"/>
  <c r="H2044" i="1" s="1"/>
  <c r="H2043" i="1"/>
  <c r="N2042" i="1"/>
  <c r="R2044" i="1"/>
  <c r="B2044" i="1"/>
  <c r="A2045" i="1"/>
  <c r="J2044" i="1"/>
  <c r="K2043" i="1"/>
  <c r="L2043" i="1" s="1"/>
  <c r="M2043" i="1" s="1"/>
  <c r="U2043" i="1"/>
  <c r="S2044" i="1"/>
  <c r="T2044" i="1"/>
  <c r="P1438" i="1"/>
  <c r="C1439" i="1"/>
  <c r="D2045" i="1" l="1"/>
  <c r="E2045" i="1" s="1"/>
  <c r="F2046" i="1" s="1"/>
  <c r="Q2045" i="1"/>
  <c r="R2045" i="1" s="1"/>
  <c r="B1438" i="1"/>
  <c r="J2045" i="1"/>
  <c r="K2045" i="1" s="1"/>
  <c r="N2043" i="1"/>
  <c r="K2044" i="1"/>
  <c r="L2044" i="1" s="1"/>
  <c r="M2044" i="1" s="1"/>
  <c r="N2044" i="1" s="1"/>
  <c r="T2045" i="1"/>
  <c r="U2044" i="1"/>
  <c r="S2045" i="1"/>
  <c r="G2045" i="1"/>
  <c r="A2046" i="1"/>
  <c r="B2045" i="1"/>
  <c r="P1439" i="1"/>
  <c r="C1440" i="1"/>
  <c r="D2046" i="1" l="1"/>
  <c r="E2046" i="1" s="1"/>
  <c r="F2047" i="1" s="1"/>
  <c r="Q2046" i="1"/>
  <c r="B1439" i="1"/>
  <c r="G2046" i="1"/>
  <c r="H2046" i="1" s="1"/>
  <c r="J2046" i="1"/>
  <c r="K2046" i="1" s="1"/>
  <c r="L2046" i="1" s="1"/>
  <c r="M2046" i="1" s="1"/>
  <c r="B2046" i="1"/>
  <c r="A2047" i="1"/>
  <c r="L2045" i="1"/>
  <c r="M2045" i="1" s="1"/>
  <c r="S2046" i="1"/>
  <c r="U2045" i="1"/>
  <c r="T2046" i="1"/>
  <c r="H2045" i="1"/>
  <c r="P1440" i="1"/>
  <c r="C1441" i="1"/>
  <c r="D2047" i="1" l="1"/>
  <c r="E2047" i="1" s="1"/>
  <c r="F2048" i="1" s="1"/>
  <c r="Q2047" i="1"/>
  <c r="R2047" i="1" s="1"/>
  <c r="B1440" i="1"/>
  <c r="N2046" i="1"/>
  <c r="N2045" i="1"/>
  <c r="J2047" i="1"/>
  <c r="K2047" i="1" s="1"/>
  <c r="L2047" i="1" s="1"/>
  <c r="M2047" i="1" s="1"/>
  <c r="R2046" i="1"/>
  <c r="B2047" i="1"/>
  <c r="A2048" i="1"/>
  <c r="U2046" i="1"/>
  <c r="T2047" i="1"/>
  <c r="S2047" i="1"/>
  <c r="G2047" i="1"/>
  <c r="P1441" i="1"/>
  <c r="B1441" i="1" s="1"/>
  <c r="C1442" i="1"/>
  <c r="D2048" i="1" l="1"/>
  <c r="E2048" i="1" s="1"/>
  <c r="F2049" i="1" s="1"/>
  <c r="Q2048" i="1"/>
  <c r="G2048" i="1"/>
  <c r="H2048" i="1" s="1"/>
  <c r="U2047" i="1"/>
  <c r="S2048" i="1"/>
  <c r="T2048" i="1"/>
  <c r="H2047" i="1"/>
  <c r="N2047" i="1" s="1"/>
  <c r="A2049" i="1"/>
  <c r="B2048" i="1"/>
  <c r="J2048" i="1"/>
  <c r="P1442" i="1"/>
  <c r="B1442" i="1" s="1"/>
  <c r="C1443" i="1"/>
  <c r="D2049" i="1" l="1"/>
  <c r="E2049" i="1" s="1"/>
  <c r="F2050" i="1" s="1"/>
  <c r="Q2049" i="1"/>
  <c r="R2049" i="1" s="1"/>
  <c r="G2049" i="1"/>
  <c r="H2049" i="1" s="1"/>
  <c r="R2048" i="1"/>
  <c r="J2049" i="1"/>
  <c r="K2048" i="1"/>
  <c r="L2048" i="1" s="1"/>
  <c r="M2048" i="1" s="1"/>
  <c r="N2048" i="1" s="1"/>
  <c r="T2049" i="1"/>
  <c r="S2049" i="1"/>
  <c r="U2048" i="1"/>
  <c r="A2050" i="1"/>
  <c r="B2049" i="1"/>
  <c r="P1443" i="1"/>
  <c r="C1444" i="1"/>
  <c r="D2050" i="1" l="1"/>
  <c r="E2050" i="1" s="1"/>
  <c r="F2051" i="1" s="1"/>
  <c r="Q2050" i="1"/>
  <c r="B1443" i="1"/>
  <c r="J2050" i="1"/>
  <c r="K2050" i="1" s="1"/>
  <c r="K2049" i="1"/>
  <c r="L2049" i="1" s="1"/>
  <c r="M2049" i="1" s="1"/>
  <c r="N2049" i="1" s="1"/>
  <c r="R2050" i="1"/>
  <c r="A2051" i="1"/>
  <c r="B2050" i="1"/>
  <c r="S2050" i="1"/>
  <c r="U2049" i="1"/>
  <c r="T2050" i="1"/>
  <c r="G2050" i="1"/>
  <c r="C1445" i="1"/>
  <c r="P1444" i="1"/>
  <c r="D2051" i="1" l="1"/>
  <c r="E2051" i="1" s="1"/>
  <c r="F2052" i="1" s="1"/>
  <c r="Q2051" i="1"/>
  <c r="B1444" i="1"/>
  <c r="L2050" i="1"/>
  <c r="M2050" i="1" s="1"/>
  <c r="G2051" i="1"/>
  <c r="H2051" i="1" s="1"/>
  <c r="R2051" i="1"/>
  <c r="B2051" i="1"/>
  <c r="A2052" i="1"/>
  <c r="U2050" i="1"/>
  <c r="T2051" i="1"/>
  <c r="S2051" i="1"/>
  <c r="H2050" i="1"/>
  <c r="J2051" i="1"/>
  <c r="K2051" i="1" s="1"/>
  <c r="L2051" i="1" s="1"/>
  <c r="M2051" i="1" s="1"/>
  <c r="P1445" i="1"/>
  <c r="C1446" i="1"/>
  <c r="D2052" i="1" l="1"/>
  <c r="E2052" i="1" s="1"/>
  <c r="F2053" i="1" s="1"/>
  <c r="Q2052" i="1"/>
  <c r="B1445" i="1"/>
  <c r="N2050" i="1"/>
  <c r="J2052" i="1"/>
  <c r="K2052" i="1" s="1"/>
  <c r="L2052" i="1" s="1"/>
  <c r="M2052" i="1" s="1"/>
  <c r="N2051" i="1"/>
  <c r="R2052" i="1"/>
  <c r="B2052" i="1"/>
  <c r="A2053" i="1"/>
  <c r="T2052" i="1"/>
  <c r="S2052" i="1"/>
  <c r="U2051" i="1"/>
  <c r="G2052" i="1"/>
  <c r="P1446" i="1"/>
  <c r="B1446" i="1" s="1"/>
  <c r="C1447" i="1"/>
  <c r="D2053" i="1" l="1"/>
  <c r="E2053" i="1" s="1"/>
  <c r="F2054" i="1" s="1"/>
  <c r="Q2053" i="1"/>
  <c r="G2053" i="1"/>
  <c r="H2053" i="1" s="1"/>
  <c r="H2052" i="1"/>
  <c r="N2052" i="1" s="1"/>
  <c r="R2053" i="1"/>
  <c r="B2053" i="1"/>
  <c r="A2054" i="1"/>
  <c r="T2053" i="1"/>
  <c r="S2053" i="1"/>
  <c r="U2052" i="1"/>
  <c r="J2053" i="1"/>
  <c r="P1447" i="1"/>
  <c r="C1448" i="1"/>
  <c r="D2054" i="1" l="1"/>
  <c r="E2054" i="1" s="1"/>
  <c r="F2055" i="1" s="1"/>
  <c r="Q2054" i="1"/>
  <c r="B1447" i="1"/>
  <c r="U2053" i="1"/>
  <c r="T2054" i="1"/>
  <c r="S2054" i="1"/>
  <c r="G2054" i="1"/>
  <c r="H2054" i="1" s="1"/>
  <c r="J2054" i="1"/>
  <c r="K2054" i="1" s="1"/>
  <c r="K2053" i="1"/>
  <c r="L2053" i="1" s="1"/>
  <c r="M2053" i="1" s="1"/>
  <c r="N2053" i="1" s="1"/>
  <c r="R2054" i="1"/>
  <c r="A2055" i="1"/>
  <c r="B2054" i="1"/>
  <c r="P1448" i="1"/>
  <c r="B1448" i="1" s="1"/>
  <c r="C1449" i="1"/>
  <c r="D2055" i="1" l="1"/>
  <c r="Q2055" i="1"/>
  <c r="R2055" i="1" s="1"/>
  <c r="L2054" i="1"/>
  <c r="M2054" i="1" s="1"/>
  <c r="N2054" i="1" s="1"/>
  <c r="T2055" i="1"/>
  <c r="S2055" i="1"/>
  <c r="U2054" i="1"/>
  <c r="J2055" i="1"/>
  <c r="G2055" i="1"/>
  <c r="E2055" i="1"/>
  <c r="F2056" i="1" s="1"/>
  <c r="B2055" i="1"/>
  <c r="A2056" i="1"/>
  <c r="P1449" i="1"/>
  <c r="B1449" i="1" s="1"/>
  <c r="C1450" i="1"/>
  <c r="D2056" i="1" l="1"/>
  <c r="E2056" i="1" s="1"/>
  <c r="F2057" i="1" s="1"/>
  <c r="Q2056" i="1"/>
  <c r="G2056" i="1"/>
  <c r="H2056" i="1" s="1"/>
  <c r="J2056" i="1"/>
  <c r="K2056" i="1" s="1"/>
  <c r="K2055" i="1"/>
  <c r="L2055" i="1" s="1"/>
  <c r="M2055" i="1" s="1"/>
  <c r="R2056" i="1"/>
  <c r="A2057" i="1"/>
  <c r="B2056" i="1"/>
  <c r="U2055" i="1"/>
  <c r="T2056" i="1"/>
  <c r="S2056" i="1"/>
  <c r="H2055" i="1"/>
  <c r="P1450" i="1"/>
  <c r="C1451" i="1"/>
  <c r="D2057" i="1" l="1"/>
  <c r="E2057" i="1" s="1"/>
  <c r="F2058" i="1" s="1"/>
  <c r="Q2057" i="1"/>
  <c r="B1450" i="1"/>
  <c r="L2056" i="1"/>
  <c r="M2056" i="1" s="1"/>
  <c r="N2056" i="1" s="1"/>
  <c r="N2055" i="1"/>
  <c r="R2057" i="1"/>
  <c r="B2057" i="1"/>
  <c r="A2058" i="1"/>
  <c r="T2057" i="1"/>
  <c r="S2057" i="1"/>
  <c r="U2056" i="1"/>
  <c r="J2057" i="1"/>
  <c r="G2057" i="1"/>
  <c r="P1451" i="1"/>
  <c r="C1452" i="1"/>
  <c r="D2058" i="1" l="1"/>
  <c r="E2058" i="1" s="1"/>
  <c r="F2059" i="1" s="1"/>
  <c r="Q2058" i="1"/>
  <c r="R2058" i="1" s="1"/>
  <c r="B1451" i="1"/>
  <c r="G2058" i="1"/>
  <c r="H2058" i="1" s="1"/>
  <c r="J2058" i="1"/>
  <c r="K2058" i="1" s="1"/>
  <c r="A2059" i="1"/>
  <c r="B2058" i="1"/>
  <c r="H2057" i="1"/>
  <c r="T2058" i="1"/>
  <c r="S2058" i="1"/>
  <c r="U2057" i="1"/>
  <c r="K2057" i="1"/>
  <c r="L2057" i="1" s="1"/>
  <c r="M2057" i="1" s="1"/>
  <c r="C1453" i="1"/>
  <c r="P1452" i="1"/>
  <c r="D2059" i="1" l="1"/>
  <c r="E2059" i="1" s="1"/>
  <c r="F2060" i="1" s="1"/>
  <c r="Q2059" i="1"/>
  <c r="B1452" i="1"/>
  <c r="G2059" i="1"/>
  <c r="H2059" i="1" s="1"/>
  <c r="J2059" i="1"/>
  <c r="K2059" i="1" s="1"/>
  <c r="L2059" i="1" s="1"/>
  <c r="M2059" i="1" s="1"/>
  <c r="N2057" i="1"/>
  <c r="L2058" i="1"/>
  <c r="M2058" i="1" s="1"/>
  <c r="N2058" i="1" s="1"/>
  <c r="R2059" i="1"/>
  <c r="A2060" i="1"/>
  <c r="B2059" i="1"/>
  <c r="T2059" i="1"/>
  <c r="S2059" i="1"/>
  <c r="U2058" i="1"/>
  <c r="P1453" i="1"/>
  <c r="C1454" i="1"/>
  <c r="D2060" i="1" l="1"/>
  <c r="Q2060" i="1"/>
  <c r="B1453" i="1"/>
  <c r="N2059" i="1"/>
  <c r="J2060" i="1"/>
  <c r="K2060" i="1" s="1"/>
  <c r="L2060" i="1" s="1"/>
  <c r="M2060" i="1" s="1"/>
  <c r="R2060" i="1"/>
  <c r="B2060" i="1"/>
  <c r="A2061" i="1"/>
  <c r="E2060" i="1"/>
  <c r="F2061" i="1" s="1"/>
  <c r="T2060" i="1"/>
  <c r="U2059" i="1"/>
  <c r="S2060" i="1"/>
  <c r="G2060" i="1"/>
  <c r="P1454" i="1"/>
  <c r="C1455" i="1"/>
  <c r="D2061" i="1" l="1"/>
  <c r="E2061" i="1" s="1"/>
  <c r="F2062" i="1" s="1"/>
  <c r="Q2061" i="1"/>
  <c r="R2061" i="1" s="1"/>
  <c r="B1454" i="1"/>
  <c r="G2061" i="1"/>
  <c r="H2061" i="1" s="1"/>
  <c r="J2061" i="1"/>
  <c r="K2061" i="1" s="1"/>
  <c r="L2061" i="1" s="1"/>
  <c r="M2061" i="1" s="1"/>
  <c r="B2061" i="1"/>
  <c r="A2062" i="1"/>
  <c r="T2061" i="1"/>
  <c r="S2061" i="1"/>
  <c r="U2060" i="1"/>
  <c r="H2060" i="1"/>
  <c r="N2060" i="1" s="1"/>
  <c r="P1455" i="1"/>
  <c r="B1455" i="1" s="1"/>
  <c r="C1456" i="1"/>
  <c r="D2062" i="1" l="1"/>
  <c r="Q2062" i="1"/>
  <c r="N2061" i="1"/>
  <c r="G2062" i="1"/>
  <c r="H2062" i="1" s="1"/>
  <c r="J2062" i="1"/>
  <c r="K2062" i="1" s="1"/>
  <c r="L2062" i="1" s="1"/>
  <c r="M2062" i="1" s="1"/>
  <c r="R2062" i="1"/>
  <c r="A2063" i="1"/>
  <c r="B2062" i="1"/>
  <c r="E2062" i="1"/>
  <c r="F2063" i="1" s="1"/>
  <c r="U2061" i="1"/>
  <c r="T2062" i="1"/>
  <c r="S2062" i="1"/>
  <c r="P1456" i="1"/>
  <c r="B1456" i="1" s="1"/>
  <c r="C1457" i="1"/>
  <c r="D2063" i="1" l="1"/>
  <c r="E2063" i="1" s="1"/>
  <c r="F2064" i="1" s="1"/>
  <c r="Q2063" i="1"/>
  <c r="N2062" i="1"/>
  <c r="G2063" i="1"/>
  <c r="H2063" i="1" s="1"/>
  <c r="R2063" i="1"/>
  <c r="A2064" i="1"/>
  <c r="B2063" i="1"/>
  <c r="S2063" i="1"/>
  <c r="U2062" i="1"/>
  <c r="T2063" i="1"/>
  <c r="J2063" i="1"/>
  <c r="K2063" i="1" s="1"/>
  <c r="L2063" i="1" s="1"/>
  <c r="M2063" i="1" s="1"/>
  <c r="P1457" i="1"/>
  <c r="C1458" i="1"/>
  <c r="D2064" i="1" l="1"/>
  <c r="Q2064" i="1"/>
  <c r="B1457" i="1"/>
  <c r="N2063" i="1"/>
  <c r="J2064" i="1"/>
  <c r="R2064" i="1"/>
  <c r="A2065" i="1"/>
  <c r="B2064" i="1"/>
  <c r="E2064" i="1"/>
  <c r="F2065" i="1" s="1"/>
  <c r="S2064" i="1"/>
  <c r="U2063" i="1"/>
  <c r="T2064" i="1"/>
  <c r="G2064" i="1"/>
  <c r="H2064" i="1" s="1"/>
  <c r="P1458" i="1"/>
  <c r="C1459" i="1"/>
  <c r="D2065" i="1" l="1"/>
  <c r="E2065" i="1" s="1"/>
  <c r="F2066" i="1" s="1"/>
  <c r="Q2065" i="1"/>
  <c r="B1458" i="1"/>
  <c r="R1459" i="1"/>
  <c r="R2065" i="1"/>
  <c r="B2065" i="1"/>
  <c r="A2066" i="1"/>
  <c r="T2065" i="1"/>
  <c r="S2065" i="1"/>
  <c r="U2064" i="1"/>
  <c r="J2065" i="1"/>
  <c r="K2065" i="1" s="1"/>
  <c r="K2064" i="1"/>
  <c r="L2064" i="1" s="1"/>
  <c r="M2064" i="1" s="1"/>
  <c r="N2064" i="1" s="1"/>
  <c r="G2065" i="1"/>
  <c r="P1459" i="1"/>
  <c r="D2066" i="1" l="1"/>
  <c r="E2066" i="1" s="1"/>
  <c r="F2067" i="1" s="1"/>
  <c r="Q2066" i="1"/>
  <c r="R2066" i="1" s="1"/>
  <c r="B1459" i="1"/>
  <c r="C1460" i="1"/>
  <c r="J2066" i="1"/>
  <c r="K2066" i="1" s="1"/>
  <c r="L2066" i="1" s="1"/>
  <c r="M2066" i="1" s="1"/>
  <c r="U1459" i="1"/>
  <c r="L2065" i="1"/>
  <c r="M2065" i="1" s="1"/>
  <c r="G2066" i="1"/>
  <c r="H2066" i="1" s="1"/>
  <c r="B2066" i="1"/>
  <c r="A2067" i="1"/>
  <c r="S2066" i="1"/>
  <c r="U2065" i="1"/>
  <c r="T2066" i="1"/>
  <c r="H2065" i="1"/>
  <c r="D2067" i="1" l="1"/>
  <c r="E2067" i="1" s="1"/>
  <c r="F2068" i="1" s="1"/>
  <c r="Q2067" i="1"/>
  <c r="C1461" i="1"/>
  <c r="P1460" i="1"/>
  <c r="N2065" i="1"/>
  <c r="J2067" i="1"/>
  <c r="K2067" i="1" s="1"/>
  <c r="L2067" i="1" s="1"/>
  <c r="M2067" i="1" s="1"/>
  <c r="N2066" i="1"/>
  <c r="G2067" i="1"/>
  <c r="H2067" i="1" s="1"/>
  <c r="B2067" i="1"/>
  <c r="A2068" i="1"/>
  <c r="U2066" i="1"/>
  <c r="T2067" i="1"/>
  <c r="S2067" i="1"/>
  <c r="D2068" i="1" l="1"/>
  <c r="E2068" i="1" s="1"/>
  <c r="F2069" i="1" s="1"/>
  <c r="Q2068" i="1"/>
  <c r="B1460" i="1"/>
  <c r="C1462" i="1"/>
  <c r="P1462" i="1" s="1"/>
  <c r="P1461" i="1"/>
  <c r="N2067" i="1"/>
  <c r="J2068" i="1"/>
  <c r="K2068" i="1" s="1"/>
  <c r="L2068" i="1" s="1"/>
  <c r="M2068" i="1" s="1"/>
  <c r="R2067" i="1"/>
  <c r="B2068" i="1"/>
  <c r="A2069" i="1"/>
  <c r="U2067" i="1"/>
  <c r="T2068" i="1"/>
  <c r="S2068" i="1"/>
  <c r="G2068" i="1"/>
  <c r="D2069" i="1" l="1"/>
  <c r="E2069" i="1" s="1"/>
  <c r="F2070" i="1" s="1"/>
  <c r="Q2069" i="1"/>
  <c r="C1463" i="1"/>
  <c r="B1462" i="1"/>
  <c r="B1461" i="1"/>
  <c r="G2069" i="1"/>
  <c r="H2069" i="1" s="1"/>
  <c r="R2069" i="1"/>
  <c r="B2069" i="1"/>
  <c r="A2070" i="1"/>
  <c r="J2069" i="1"/>
  <c r="K2069" i="1" s="1"/>
  <c r="L2069" i="1" s="1"/>
  <c r="M2069" i="1" s="1"/>
  <c r="S2069" i="1"/>
  <c r="T2069" i="1"/>
  <c r="H2068" i="1"/>
  <c r="N2068" i="1" s="1"/>
  <c r="D2070" i="1" l="1"/>
  <c r="E2070" i="1" s="1"/>
  <c r="F2071" i="1" s="1"/>
  <c r="Q2070" i="1"/>
  <c r="C1464" i="1"/>
  <c r="P1463" i="1"/>
  <c r="B1463" i="1" s="1"/>
  <c r="N2069" i="1"/>
  <c r="G2070" i="1"/>
  <c r="H2070" i="1" s="1"/>
  <c r="R2070" i="1"/>
  <c r="A2071" i="1"/>
  <c r="B2070" i="1"/>
  <c r="J2070" i="1"/>
  <c r="T2070" i="1"/>
  <c r="S2070" i="1"/>
  <c r="U2069" i="1"/>
  <c r="D2071" i="1" l="1"/>
  <c r="E2071" i="1" s="1"/>
  <c r="F2072" i="1" s="1"/>
  <c r="Q2071" i="1"/>
  <c r="C1465" i="1"/>
  <c r="P1464" i="1"/>
  <c r="J2071" i="1"/>
  <c r="K2071" i="1" s="1"/>
  <c r="G2071" i="1"/>
  <c r="H2071" i="1" s="1"/>
  <c r="K2070" i="1"/>
  <c r="L2070" i="1" s="1"/>
  <c r="M2070" i="1" s="1"/>
  <c r="N2070" i="1" s="1"/>
  <c r="R2071" i="1"/>
  <c r="A2072" i="1"/>
  <c r="B2071" i="1"/>
  <c r="S2071" i="1"/>
  <c r="T2071" i="1"/>
  <c r="U2070" i="1"/>
  <c r="D2072" i="1" l="1"/>
  <c r="E2072" i="1" s="1"/>
  <c r="F2073" i="1" s="1"/>
  <c r="Q2072" i="1"/>
  <c r="B1464" i="1"/>
  <c r="C1466" i="1"/>
  <c r="P1465" i="1"/>
  <c r="L2071" i="1"/>
  <c r="M2071" i="1" s="1"/>
  <c r="N2071" i="1" s="1"/>
  <c r="R2072" i="1"/>
  <c r="B2072" i="1"/>
  <c r="A2073" i="1"/>
  <c r="U2071" i="1"/>
  <c r="T2072" i="1"/>
  <c r="S2072" i="1"/>
  <c r="G2072" i="1"/>
  <c r="J2072" i="1"/>
  <c r="D2073" i="1" l="1"/>
  <c r="E2073" i="1" s="1"/>
  <c r="F2074" i="1" s="1"/>
  <c r="Q2073" i="1"/>
  <c r="B1465" i="1"/>
  <c r="C1467" i="1"/>
  <c r="P1466" i="1"/>
  <c r="J2073" i="1"/>
  <c r="K2073" i="1" s="1"/>
  <c r="G2073" i="1"/>
  <c r="H2073" i="1" s="1"/>
  <c r="H2072" i="1"/>
  <c r="K2072" i="1"/>
  <c r="L2072" i="1" s="1"/>
  <c r="M2072" i="1" s="1"/>
  <c r="R2073" i="1"/>
  <c r="B2073" i="1"/>
  <c r="A2074" i="1"/>
  <c r="U2072" i="1"/>
  <c r="T2073" i="1"/>
  <c r="S2073" i="1"/>
  <c r="D2074" i="1" l="1"/>
  <c r="E2074" i="1" s="1"/>
  <c r="F2075" i="1" s="1"/>
  <c r="Q2074" i="1"/>
  <c r="B1466" i="1"/>
  <c r="C1468" i="1"/>
  <c r="P1467" i="1"/>
  <c r="B1467" i="1" s="1"/>
  <c r="N2072" i="1"/>
  <c r="R2074" i="1"/>
  <c r="A2075" i="1"/>
  <c r="B2074" i="1"/>
  <c r="L2073" i="1"/>
  <c r="M2073" i="1" s="1"/>
  <c r="N2073" i="1" s="1"/>
  <c r="T2074" i="1"/>
  <c r="U2073" i="1"/>
  <c r="S2074" i="1"/>
  <c r="J2074" i="1"/>
  <c r="G2074" i="1"/>
  <c r="D2075" i="1" l="1"/>
  <c r="Q2075" i="1"/>
  <c r="C1469" i="1"/>
  <c r="P1468" i="1"/>
  <c r="G2075" i="1"/>
  <c r="H2075" i="1" s="1"/>
  <c r="J2075" i="1"/>
  <c r="K2075" i="1" s="1"/>
  <c r="T2075" i="1"/>
  <c r="S2075" i="1"/>
  <c r="U2074" i="1"/>
  <c r="H2074" i="1"/>
  <c r="R2075" i="1"/>
  <c r="A2076" i="1"/>
  <c r="B2075" i="1"/>
  <c r="E2075" i="1"/>
  <c r="F2076" i="1" s="1"/>
  <c r="K2074" i="1"/>
  <c r="L2074" i="1" s="1"/>
  <c r="M2074" i="1" s="1"/>
  <c r="D2076" i="1" l="1"/>
  <c r="E2076" i="1" s="1"/>
  <c r="F2077" i="1" s="1"/>
  <c r="Q2076" i="1"/>
  <c r="R2076" i="1" s="1"/>
  <c r="B1468" i="1"/>
  <c r="C1470" i="1"/>
  <c r="P1469" i="1"/>
  <c r="B1469" i="1" s="1"/>
  <c r="J2076" i="1"/>
  <c r="K2076" i="1" s="1"/>
  <c r="L2076" i="1" s="1"/>
  <c r="M2076" i="1" s="1"/>
  <c r="G2076" i="1"/>
  <c r="H2076" i="1" s="1"/>
  <c r="L2075" i="1"/>
  <c r="M2075" i="1" s="1"/>
  <c r="N2075" i="1" s="1"/>
  <c r="N2074" i="1"/>
  <c r="B2076" i="1"/>
  <c r="A2077" i="1"/>
  <c r="S2076" i="1"/>
  <c r="U2075" i="1"/>
  <c r="T2076" i="1"/>
  <c r="D2077" i="1" l="1"/>
  <c r="E2077" i="1" s="1"/>
  <c r="F2078" i="1" s="1"/>
  <c r="Q2077" i="1"/>
  <c r="R2077" i="1" s="1"/>
  <c r="C1471" i="1"/>
  <c r="P1470" i="1"/>
  <c r="B1470" i="1" s="1"/>
  <c r="G2077" i="1"/>
  <c r="H2077" i="1" s="1"/>
  <c r="N2076" i="1"/>
  <c r="T2077" i="1"/>
  <c r="U2076" i="1"/>
  <c r="S2077" i="1"/>
  <c r="J2077" i="1"/>
  <c r="B2077" i="1"/>
  <c r="A2078" i="1"/>
  <c r="D2078" i="1" l="1"/>
  <c r="E2078" i="1" s="1"/>
  <c r="F2079" i="1" s="1"/>
  <c r="Q2078" i="1"/>
  <c r="R2078" i="1" s="1"/>
  <c r="P1471" i="1"/>
  <c r="C1472" i="1"/>
  <c r="T2078" i="1"/>
  <c r="S2078" i="1"/>
  <c r="U2077" i="1"/>
  <c r="J2078" i="1"/>
  <c r="K2078" i="1" s="1"/>
  <c r="A2079" i="1"/>
  <c r="B2078" i="1"/>
  <c r="G2078" i="1"/>
  <c r="K2077" i="1"/>
  <c r="L2077" i="1" s="1"/>
  <c r="M2077" i="1" s="1"/>
  <c r="N2077" i="1" s="1"/>
  <c r="D2079" i="1" l="1"/>
  <c r="E2079" i="1" s="1"/>
  <c r="F2080" i="1" s="1"/>
  <c r="Q2079" i="1"/>
  <c r="B1471" i="1"/>
  <c r="C1473" i="1"/>
  <c r="P1472" i="1"/>
  <c r="L2078" i="1"/>
  <c r="M2078" i="1" s="1"/>
  <c r="R2079" i="1"/>
  <c r="A2080" i="1"/>
  <c r="B2079" i="1"/>
  <c r="J2079" i="1"/>
  <c r="K2079" i="1" s="1"/>
  <c r="L2079" i="1" s="1"/>
  <c r="M2079" i="1" s="1"/>
  <c r="T2079" i="1"/>
  <c r="S2079" i="1"/>
  <c r="U2078" i="1"/>
  <c r="G2079" i="1"/>
  <c r="H2078" i="1"/>
  <c r="D2080" i="1" l="1"/>
  <c r="E2080" i="1" s="1"/>
  <c r="F2081" i="1" s="1"/>
  <c r="Q2080" i="1"/>
  <c r="R2080" i="1" s="1"/>
  <c r="B1472" i="1"/>
  <c r="C1474" i="1"/>
  <c r="P1473" i="1"/>
  <c r="N2078" i="1"/>
  <c r="G2080" i="1"/>
  <c r="H2080" i="1" s="1"/>
  <c r="H2079" i="1"/>
  <c r="N2079" i="1" s="1"/>
  <c r="B2080" i="1"/>
  <c r="A2081" i="1"/>
  <c r="S2080" i="1"/>
  <c r="U2079" i="1"/>
  <c r="T2080" i="1"/>
  <c r="J2080" i="1"/>
  <c r="D2081" i="1" l="1"/>
  <c r="E2081" i="1" s="1"/>
  <c r="F2082" i="1" s="1"/>
  <c r="Q2081" i="1"/>
  <c r="B1473" i="1"/>
  <c r="C1475" i="1"/>
  <c r="P1474" i="1"/>
  <c r="G2081" i="1"/>
  <c r="H2081" i="1" s="1"/>
  <c r="T2081" i="1"/>
  <c r="U2080" i="1"/>
  <c r="S2081" i="1"/>
  <c r="A2082" i="1"/>
  <c r="B2081" i="1"/>
  <c r="J2081" i="1"/>
  <c r="K2080" i="1"/>
  <c r="L2080" i="1" s="1"/>
  <c r="M2080" i="1" s="1"/>
  <c r="N2080" i="1" s="1"/>
  <c r="D2082" i="1" l="1"/>
  <c r="E2082" i="1" s="1"/>
  <c r="F2083" i="1" s="1"/>
  <c r="Q2082" i="1"/>
  <c r="R2082" i="1" s="1"/>
  <c r="B1474" i="1"/>
  <c r="P1475" i="1"/>
  <c r="C1476" i="1"/>
  <c r="G2082" i="1"/>
  <c r="H2082" i="1" s="1"/>
  <c r="R2081" i="1"/>
  <c r="J2082" i="1"/>
  <c r="K2082" i="1" s="1"/>
  <c r="B2082" i="1"/>
  <c r="A2083" i="1"/>
  <c r="S2082" i="1"/>
  <c r="U2081" i="1"/>
  <c r="T2082" i="1"/>
  <c r="K2081" i="1"/>
  <c r="L2081" i="1" s="1"/>
  <c r="M2081" i="1" s="1"/>
  <c r="N2081" i="1" s="1"/>
  <c r="D2083" i="1" l="1"/>
  <c r="E2083" i="1" s="1"/>
  <c r="F2084" i="1" s="1"/>
  <c r="Q2083" i="1"/>
  <c r="B1475" i="1"/>
  <c r="P1476" i="1"/>
  <c r="B1476" i="1" s="1"/>
  <c r="C1477" i="1"/>
  <c r="L2082" i="1"/>
  <c r="M2082" i="1" s="1"/>
  <c r="N2082" i="1" s="1"/>
  <c r="J2083" i="1"/>
  <c r="K2083" i="1" s="1"/>
  <c r="L2083" i="1" s="1"/>
  <c r="M2083" i="1" s="1"/>
  <c r="R2083" i="1"/>
  <c r="A2084" i="1"/>
  <c r="B2083" i="1"/>
  <c r="T2083" i="1"/>
  <c r="S2083" i="1"/>
  <c r="U2082" i="1"/>
  <c r="G2083" i="1"/>
  <c r="D2084" i="1" l="1"/>
  <c r="E2084" i="1" s="1"/>
  <c r="F2085" i="1" s="1"/>
  <c r="Q2084" i="1"/>
  <c r="R2084" i="1" s="1"/>
  <c r="P1477" i="1"/>
  <c r="B1477" i="1" s="1"/>
  <c r="C1478" i="1"/>
  <c r="G2084" i="1"/>
  <c r="H2084" i="1" s="1"/>
  <c r="T2084" i="1"/>
  <c r="U2083" i="1"/>
  <c r="S2084" i="1"/>
  <c r="J2084" i="1"/>
  <c r="A2085" i="1"/>
  <c r="B2084" i="1"/>
  <c r="H2083" i="1"/>
  <c r="N2083" i="1" s="1"/>
  <c r="D2085" i="1" l="1"/>
  <c r="E2085" i="1" s="1"/>
  <c r="F2086" i="1" s="1"/>
  <c r="Q2085" i="1"/>
  <c r="C1479" i="1"/>
  <c r="P1478" i="1"/>
  <c r="J2085" i="1"/>
  <c r="K2085" i="1" s="1"/>
  <c r="T2085" i="1"/>
  <c r="S2085" i="1"/>
  <c r="U2084" i="1"/>
  <c r="K2084" i="1"/>
  <c r="L2084" i="1" s="1"/>
  <c r="M2084" i="1" s="1"/>
  <c r="N2084" i="1" s="1"/>
  <c r="R2085" i="1"/>
  <c r="A2086" i="1"/>
  <c r="B2085" i="1"/>
  <c r="G2085" i="1"/>
  <c r="H2085" i="1" s="1"/>
  <c r="D2086" i="1" l="1"/>
  <c r="E2086" i="1" s="1"/>
  <c r="F2087" i="1" s="1"/>
  <c r="Q2086" i="1"/>
  <c r="R2086" i="1" s="1"/>
  <c r="B1478" i="1"/>
  <c r="C1480" i="1"/>
  <c r="P1479" i="1"/>
  <c r="T2086" i="1"/>
  <c r="S2086" i="1"/>
  <c r="U2085" i="1"/>
  <c r="G2086" i="1"/>
  <c r="L2085" i="1"/>
  <c r="M2085" i="1" s="1"/>
  <c r="N2085" i="1" s="1"/>
  <c r="A2087" i="1"/>
  <c r="B2086" i="1"/>
  <c r="J2086" i="1"/>
  <c r="D2087" i="1" l="1"/>
  <c r="E2087" i="1" s="1"/>
  <c r="F2088" i="1" s="1"/>
  <c r="Q2087" i="1"/>
  <c r="B1479" i="1"/>
  <c r="C1481" i="1"/>
  <c r="P1480" i="1"/>
  <c r="B1480" i="1" s="1"/>
  <c r="J2087" i="1"/>
  <c r="K2087" i="1" s="1"/>
  <c r="G2087" i="1"/>
  <c r="H2087" i="1" s="1"/>
  <c r="H2086" i="1"/>
  <c r="K2086" i="1"/>
  <c r="L2086" i="1" s="1"/>
  <c r="M2086" i="1" s="1"/>
  <c r="B2087" i="1"/>
  <c r="A2088" i="1"/>
  <c r="T2087" i="1"/>
  <c r="S2087" i="1"/>
  <c r="U2086" i="1"/>
  <c r="D2088" i="1" l="1"/>
  <c r="E2088" i="1" s="1"/>
  <c r="F2089" i="1" s="1"/>
  <c r="Q2088" i="1"/>
  <c r="R2088" i="1" s="1"/>
  <c r="P1481" i="1"/>
  <c r="C1482" i="1"/>
  <c r="L2087" i="1"/>
  <c r="M2087" i="1" s="1"/>
  <c r="N2087" i="1" s="1"/>
  <c r="J2088" i="1"/>
  <c r="K2088" i="1" s="1"/>
  <c r="L2088" i="1" s="1"/>
  <c r="M2088" i="1" s="1"/>
  <c r="R2087" i="1"/>
  <c r="N2086" i="1"/>
  <c r="S2088" i="1"/>
  <c r="T2088" i="1"/>
  <c r="U2087" i="1"/>
  <c r="A2089" i="1"/>
  <c r="B2088" i="1"/>
  <c r="G2088" i="1"/>
  <c r="D2089" i="1" l="1"/>
  <c r="E2089" i="1" s="1"/>
  <c r="F2090" i="1" s="1"/>
  <c r="Q2089" i="1"/>
  <c r="B1481" i="1"/>
  <c r="C1483" i="1"/>
  <c r="P1482" i="1"/>
  <c r="G2089" i="1"/>
  <c r="H2089" i="1" s="1"/>
  <c r="S2089" i="1"/>
  <c r="U2088" i="1"/>
  <c r="T2089" i="1"/>
  <c r="H2088" i="1"/>
  <c r="N2088" i="1" s="1"/>
  <c r="R2089" i="1"/>
  <c r="B2089" i="1"/>
  <c r="A2090" i="1"/>
  <c r="J2089" i="1"/>
  <c r="D2090" i="1" l="1"/>
  <c r="E2090" i="1" s="1"/>
  <c r="F2091" i="1" s="1"/>
  <c r="Q2090" i="1"/>
  <c r="B1482" i="1"/>
  <c r="C1484" i="1"/>
  <c r="P1483" i="1"/>
  <c r="B1483" i="1" s="1"/>
  <c r="U2089" i="1"/>
  <c r="T2090" i="1"/>
  <c r="S2090" i="1"/>
  <c r="J2090" i="1"/>
  <c r="G2090" i="1"/>
  <c r="H2090" i="1" s="1"/>
  <c r="R2090" i="1"/>
  <c r="B2090" i="1"/>
  <c r="A2091" i="1"/>
  <c r="K2089" i="1"/>
  <c r="L2089" i="1" s="1"/>
  <c r="M2089" i="1" s="1"/>
  <c r="N2089" i="1" s="1"/>
  <c r="D2091" i="1" l="1"/>
  <c r="E2091" i="1" s="1"/>
  <c r="F2092" i="1" s="1"/>
  <c r="Q2091" i="1"/>
  <c r="R2091" i="1" s="1"/>
  <c r="P1484" i="1"/>
  <c r="B1484" i="1" s="1"/>
  <c r="C1485" i="1"/>
  <c r="J2091" i="1"/>
  <c r="K2091" i="1" s="1"/>
  <c r="K2090" i="1"/>
  <c r="L2090" i="1" s="1"/>
  <c r="M2090" i="1" s="1"/>
  <c r="N2090" i="1" s="1"/>
  <c r="T2091" i="1"/>
  <c r="U2090" i="1"/>
  <c r="S2091" i="1"/>
  <c r="G2091" i="1"/>
  <c r="A2092" i="1"/>
  <c r="B2091" i="1"/>
  <c r="D2092" i="1" l="1"/>
  <c r="E2092" i="1" s="1"/>
  <c r="F2093" i="1" s="1"/>
  <c r="Q2092" i="1"/>
  <c r="R2092" i="1" s="1"/>
  <c r="C1486" i="1"/>
  <c r="P1485" i="1"/>
  <c r="L2091" i="1"/>
  <c r="M2091" i="1" s="1"/>
  <c r="G2092" i="1"/>
  <c r="H2092" i="1" s="1"/>
  <c r="B2092" i="1"/>
  <c r="A2093" i="1"/>
  <c r="T2092" i="1"/>
  <c r="S2092" i="1"/>
  <c r="U2091" i="1"/>
  <c r="H2091" i="1"/>
  <c r="J2092" i="1"/>
  <c r="D2093" i="1" l="1"/>
  <c r="Q2093" i="1"/>
  <c r="R2093" i="1" s="1"/>
  <c r="B1485" i="1"/>
  <c r="C1487" i="1"/>
  <c r="P1486" i="1"/>
  <c r="J2093" i="1"/>
  <c r="K2093" i="1" s="1"/>
  <c r="N2091" i="1"/>
  <c r="K2092" i="1"/>
  <c r="L2092" i="1" s="1"/>
  <c r="M2092" i="1" s="1"/>
  <c r="N2092" i="1" s="1"/>
  <c r="E2093" i="1"/>
  <c r="F2094" i="1" s="1"/>
  <c r="B2093" i="1"/>
  <c r="A2094" i="1"/>
  <c r="U2092" i="1"/>
  <c r="T2093" i="1"/>
  <c r="S2093" i="1"/>
  <c r="G2093" i="1"/>
  <c r="D2094" i="1" l="1"/>
  <c r="E2094" i="1" s="1"/>
  <c r="F2095" i="1" s="1"/>
  <c r="Q2094" i="1"/>
  <c r="B1486" i="1"/>
  <c r="C1488" i="1"/>
  <c r="P1487" i="1"/>
  <c r="G2094" i="1"/>
  <c r="H2094" i="1" s="1"/>
  <c r="L2093" i="1"/>
  <c r="M2093" i="1" s="1"/>
  <c r="R2094" i="1"/>
  <c r="A2095" i="1"/>
  <c r="B2094" i="1"/>
  <c r="U2093" i="1"/>
  <c r="S2094" i="1"/>
  <c r="T2094" i="1"/>
  <c r="J2094" i="1"/>
  <c r="H2093" i="1"/>
  <c r="D2095" i="1" l="1"/>
  <c r="E2095" i="1" s="1"/>
  <c r="F2096" i="1" s="1"/>
  <c r="Q2095" i="1"/>
  <c r="R2095" i="1" s="1"/>
  <c r="B1487" i="1"/>
  <c r="P1488" i="1"/>
  <c r="C1489" i="1"/>
  <c r="N2093" i="1"/>
  <c r="J2095" i="1"/>
  <c r="K2095" i="1" s="1"/>
  <c r="K2094" i="1"/>
  <c r="L2094" i="1" s="1"/>
  <c r="M2094" i="1" s="1"/>
  <c r="N2094" i="1" s="1"/>
  <c r="A2096" i="1"/>
  <c r="B2095" i="1"/>
  <c r="T2095" i="1"/>
  <c r="U2094" i="1"/>
  <c r="S2095" i="1"/>
  <c r="G2095" i="1"/>
  <c r="D2096" i="1" l="1"/>
  <c r="E2096" i="1" s="1"/>
  <c r="F2097" i="1" s="1"/>
  <c r="Q2096" i="1"/>
  <c r="B1488" i="1"/>
  <c r="C1490" i="1"/>
  <c r="P1489" i="1"/>
  <c r="G2096" i="1"/>
  <c r="H2096" i="1" s="1"/>
  <c r="L2095" i="1"/>
  <c r="M2095" i="1" s="1"/>
  <c r="R2096" i="1"/>
  <c r="A2097" i="1"/>
  <c r="B2096" i="1"/>
  <c r="T2096" i="1"/>
  <c r="S2096" i="1"/>
  <c r="U2095" i="1"/>
  <c r="J2096" i="1"/>
  <c r="H2095" i="1"/>
  <c r="D2097" i="1" l="1"/>
  <c r="E2097" i="1" s="1"/>
  <c r="F2098" i="1" s="1"/>
  <c r="Q2097" i="1"/>
  <c r="B1489" i="1"/>
  <c r="C1491" i="1"/>
  <c r="P1490" i="1"/>
  <c r="B1490" i="1" s="1"/>
  <c r="N2095" i="1"/>
  <c r="J2097" i="1"/>
  <c r="K2097" i="1" s="1"/>
  <c r="K2096" i="1"/>
  <c r="L2096" i="1" s="1"/>
  <c r="M2096" i="1" s="1"/>
  <c r="N2096" i="1" s="1"/>
  <c r="T2097" i="1"/>
  <c r="S2097" i="1"/>
  <c r="U2096" i="1"/>
  <c r="R2097" i="1"/>
  <c r="A2098" i="1"/>
  <c r="B2097" i="1"/>
  <c r="G2097" i="1"/>
  <c r="H2097" i="1" s="1"/>
  <c r="D2098" i="1" l="1"/>
  <c r="E2098" i="1" s="1"/>
  <c r="F2099" i="1" s="1"/>
  <c r="Q2098" i="1"/>
  <c r="C1492" i="1"/>
  <c r="P1491" i="1"/>
  <c r="B1491" i="1" s="1"/>
  <c r="L2097" i="1"/>
  <c r="M2097" i="1" s="1"/>
  <c r="N2097" i="1" s="1"/>
  <c r="S2098" i="1"/>
  <c r="U2097" i="1"/>
  <c r="T2098" i="1"/>
  <c r="G2098" i="1"/>
  <c r="H2098" i="1" s="1"/>
  <c r="A2099" i="1"/>
  <c r="B2098" i="1"/>
  <c r="J2098" i="1"/>
  <c r="K2098" i="1" s="1"/>
  <c r="L2098" i="1" s="1"/>
  <c r="M2098" i="1" s="1"/>
  <c r="D2099" i="1" l="1"/>
  <c r="E2099" i="1" s="1"/>
  <c r="F2100" i="1" s="1"/>
  <c r="Q2099" i="1"/>
  <c r="R1492" i="1"/>
  <c r="P1492" i="1"/>
  <c r="N2098" i="1"/>
  <c r="G2099" i="1"/>
  <c r="R2099" i="1"/>
  <c r="B2099" i="1"/>
  <c r="A2100" i="1"/>
  <c r="J2099" i="1"/>
  <c r="K2099" i="1" s="1"/>
  <c r="L2099" i="1" s="1"/>
  <c r="M2099" i="1" s="1"/>
  <c r="T2099" i="1"/>
  <c r="S2099" i="1"/>
  <c r="D2100" i="1" l="1"/>
  <c r="E2100" i="1" s="1"/>
  <c r="F2101" i="1" s="1"/>
  <c r="Q2100" i="1"/>
  <c r="R2100" i="1" s="1"/>
  <c r="B1492" i="1"/>
  <c r="C1493" i="1"/>
  <c r="U1492" i="1"/>
  <c r="J2100" i="1"/>
  <c r="K2100" i="1" s="1"/>
  <c r="L2100" i="1" s="1"/>
  <c r="M2100" i="1" s="1"/>
  <c r="T2100" i="1"/>
  <c r="U2099" i="1"/>
  <c r="S2100" i="1"/>
  <c r="A2101" i="1"/>
  <c r="B2100" i="1"/>
  <c r="G2100" i="1"/>
  <c r="H2100" i="1" s="1"/>
  <c r="H2099" i="1"/>
  <c r="N2099" i="1" s="1"/>
  <c r="D2101" i="1" l="1"/>
  <c r="E2101" i="1" s="1"/>
  <c r="F2102" i="1" s="1"/>
  <c r="Q2101" i="1"/>
  <c r="C1494" i="1"/>
  <c r="P1493" i="1"/>
  <c r="N2100" i="1"/>
  <c r="R2101" i="1"/>
  <c r="B2101" i="1"/>
  <c r="A2102" i="1"/>
  <c r="S2101" i="1"/>
  <c r="U2100" i="1"/>
  <c r="T2101" i="1"/>
  <c r="G2101" i="1"/>
  <c r="J2101" i="1"/>
  <c r="D2102" i="1" l="1"/>
  <c r="E2102" i="1" s="1"/>
  <c r="F2103" i="1" s="1"/>
  <c r="Q2102" i="1"/>
  <c r="C1495" i="1"/>
  <c r="P1495" i="1" s="1"/>
  <c r="B1493" i="1"/>
  <c r="P1494" i="1"/>
  <c r="J2102" i="1"/>
  <c r="K2102" i="1" s="1"/>
  <c r="G2102" i="1"/>
  <c r="H2102" i="1" s="1"/>
  <c r="H2101" i="1"/>
  <c r="T2102" i="1"/>
  <c r="S2102" i="1"/>
  <c r="U2101" i="1"/>
  <c r="R2102" i="1"/>
  <c r="A2103" i="1"/>
  <c r="B2102" i="1"/>
  <c r="K2101" i="1"/>
  <c r="L2101" i="1" s="1"/>
  <c r="M2101" i="1" s="1"/>
  <c r="D2103" i="1" l="1"/>
  <c r="E2103" i="1" s="1"/>
  <c r="F2104" i="1" s="1"/>
  <c r="Q2103" i="1"/>
  <c r="B1495" i="1"/>
  <c r="C1496" i="1"/>
  <c r="P1496" i="1" s="1"/>
  <c r="B1494" i="1"/>
  <c r="N2101" i="1"/>
  <c r="S2103" i="1"/>
  <c r="U2102" i="1"/>
  <c r="T2103" i="1"/>
  <c r="G2103" i="1"/>
  <c r="L2102" i="1"/>
  <c r="M2102" i="1" s="1"/>
  <c r="N2102" i="1" s="1"/>
  <c r="J2103" i="1"/>
  <c r="R2103" i="1"/>
  <c r="B2103" i="1"/>
  <c r="A2104" i="1"/>
  <c r="D2104" i="1" l="1"/>
  <c r="E2104" i="1" s="1"/>
  <c r="F2105" i="1" s="1"/>
  <c r="Q2104" i="1"/>
  <c r="R2104" i="1" s="1"/>
  <c r="B1496" i="1"/>
  <c r="C1497" i="1"/>
  <c r="C1498" i="1" s="1"/>
  <c r="G2104" i="1"/>
  <c r="H2104" i="1" s="1"/>
  <c r="J2104" i="1"/>
  <c r="K2104" i="1" s="1"/>
  <c r="H2103" i="1"/>
  <c r="A2105" i="1"/>
  <c r="B2104" i="1"/>
  <c r="K2103" i="1"/>
  <c r="L2103" i="1" s="1"/>
  <c r="M2103" i="1" s="1"/>
  <c r="S2104" i="1"/>
  <c r="U2103" i="1"/>
  <c r="T2104" i="1"/>
  <c r="D2105" i="1" l="1"/>
  <c r="E2105" i="1" s="1"/>
  <c r="F2106" i="1" s="1"/>
  <c r="Q2105" i="1"/>
  <c r="P1497" i="1"/>
  <c r="B1497" i="1" s="1"/>
  <c r="C1499" i="1"/>
  <c r="P1498" i="1"/>
  <c r="B1498" i="1" s="1"/>
  <c r="L2104" i="1"/>
  <c r="M2104" i="1" s="1"/>
  <c r="N2104" i="1" s="1"/>
  <c r="N2103" i="1"/>
  <c r="R2105" i="1"/>
  <c r="B2105" i="1"/>
  <c r="A2106" i="1"/>
  <c r="T2105" i="1"/>
  <c r="S2105" i="1"/>
  <c r="U2104" i="1"/>
  <c r="G2105" i="1"/>
  <c r="J2105" i="1"/>
  <c r="D2106" i="1" l="1"/>
  <c r="E2106" i="1" s="1"/>
  <c r="F2107" i="1" s="1"/>
  <c r="Q2106" i="1"/>
  <c r="C1500" i="1"/>
  <c r="P1499" i="1"/>
  <c r="B1499" i="1" s="1"/>
  <c r="J2106" i="1"/>
  <c r="K2106" i="1" s="1"/>
  <c r="G2106" i="1"/>
  <c r="H2106" i="1" s="1"/>
  <c r="A2107" i="1"/>
  <c r="B2106" i="1"/>
  <c r="K2105" i="1"/>
  <c r="L2105" i="1" s="1"/>
  <c r="M2105" i="1" s="1"/>
  <c r="U2105" i="1"/>
  <c r="T2106" i="1"/>
  <c r="S2106" i="1"/>
  <c r="H2105" i="1"/>
  <c r="D2107" i="1" l="1"/>
  <c r="E2107" i="1" s="1"/>
  <c r="F2108" i="1" s="1"/>
  <c r="Q2107" i="1"/>
  <c r="R2107" i="1" s="1"/>
  <c r="C1501" i="1"/>
  <c r="P1500" i="1"/>
  <c r="B1500" i="1" s="1"/>
  <c r="L2106" i="1"/>
  <c r="M2106" i="1" s="1"/>
  <c r="N2106" i="1" s="1"/>
  <c r="G2107" i="1"/>
  <c r="H2107" i="1" s="1"/>
  <c r="R2106" i="1"/>
  <c r="N2105" i="1"/>
  <c r="B2107" i="1"/>
  <c r="A2108" i="1"/>
  <c r="T2107" i="1"/>
  <c r="S2107" i="1"/>
  <c r="U2106" i="1"/>
  <c r="J2107" i="1"/>
  <c r="D2108" i="1" l="1"/>
  <c r="Q2108" i="1"/>
  <c r="P1501" i="1"/>
  <c r="B1501" i="1" s="1"/>
  <c r="C1502" i="1"/>
  <c r="J2108" i="1"/>
  <c r="K2108" i="1" s="1"/>
  <c r="K2107" i="1"/>
  <c r="L2107" i="1" s="1"/>
  <c r="M2107" i="1" s="1"/>
  <c r="N2107" i="1" s="1"/>
  <c r="R2108" i="1"/>
  <c r="A2109" i="1"/>
  <c r="E2108" i="1"/>
  <c r="F2109" i="1" s="1"/>
  <c r="B2108" i="1"/>
  <c r="U2107" i="1"/>
  <c r="T2108" i="1"/>
  <c r="S2108" i="1"/>
  <c r="G2108" i="1"/>
  <c r="D2109" i="1" l="1"/>
  <c r="E2109" i="1" s="1"/>
  <c r="F2110" i="1" s="1"/>
  <c r="Q2109" i="1"/>
  <c r="R2109" i="1" s="1"/>
  <c r="C1503" i="1"/>
  <c r="P1502" i="1"/>
  <c r="B1502" i="1" s="1"/>
  <c r="L2108" i="1"/>
  <c r="M2108" i="1" s="1"/>
  <c r="S2109" i="1"/>
  <c r="U2108" i="1"/>
  <c r="T2109" i="1"/>
  <c r="G2109" i="1"/>
  <c r="A2110" i="1"/>
  <c r="B2109" i="1"/>
  <c r="H2108" i="1"/>
  <c r="J2109" i="1"/>
  <c r="D2110" i="1" l="1"/>
  <c r="E2110" i="1" s="1"/>
  <c r="F2111" i="1" s="1"/>
  <c r="Q2110" i="1"/>
  <c r="R2110" i="1" s="1"/>
  <c r="C1504" i="1"/>
  <c r="P1503" i="1"/>
  <c r="B1503" i="1" s="1"/>
  <c r="N2108" i="1"/>
  <c r="G2110" i="1"/>
  <c r="H2110" i="1" s="1"/>
  <c r="J2110" i="1"/>
  <c r="K2110" i="1" s="1"/>
  <c r="H2109" i="1"/>
  <c r="A2111" i="1"/>
  <c r="B2110" i="1"/>
  <c r="T2110" i="1"/>
  <c r="U2109" i="1"/>
  <c r="S2110" i="1"/>
  <c r="K2109" i="1"/>
  <c r="L2109" i="1" s="1"/>
  <c r="M2109" i="1" s="1"/>
  <c r="D2111" i="1" l="1"/>
  <c r="E2111" i="1" s="1"/>
  <c r="F2112" i="1" s="1"/>
  <c r="Q2111" i="1"/>
  <c r="P1504" i="1"/>
  <c r="B1504" i="1" s="1"/>
  <c r="C1505" i="1"/>
  <c r="L2110" i="1"/>
  <c r="M2110" i="1" s="1"/>
  <c r="N2110" i="1" s="1"/>
  <c r="R2111" i="1"/>
  <c r="B2111" i="1"/>
  <c r="A2112" i="1"/>
  <c r="S2111" i="1"/>
  <c r="U2110" i="1"/>
  <c r="T2111" i="1"/>
  <c r="N2109" i="1"/>
  <c r="J2111" i="1"/>
  <c r="G2111" i="1"/>
  <c r="D2112" i="1" l="1"/>
  <c r="E2112" i="1" s="1"/>
  <c r="F2113" i="1" s="1"/>
  <c r="Q2112" i="1"/>
  <c r="C1506" i="1"/>
  <c r="P1505" i="1"/>
  <c r="B1505" i="1" s="1"/>
  <c r="G2112" i="1"/>
  <c r="H2112" i="1" s="1"/>
  <c r="J2112" i="1"/>
  <c r="K2112" i="1" s="1"/>
  <c r="K2111" i="1"/>
  <c r="L2111" i="1" s="1"/>
  <c r="M2111" i="1" s="1"/>
  <c r="R2112" i="1"/>
  <c r="A2113" i="1"/>
  <c r="B2112" i="1"/>
  <c r="T2112" i="1"/>
  <c r="S2112" i="1"/>
  <c r="U2111" i="1"/>
  <c r="H2111" i="1"/>
  <c r="D2113" i="1" l="1"/>
  <c r="E2113" i="1" s="1"/>
  <c r="F2114" i="1" s="1"/>
  <c r="Q2113" i="1"/>
  <c r="C1507" i="1"/>
  <c r="P1506" i="1"/>
  <c r="B1506" i="1" s="1"/>
  <c r="L2112" i="1"/>
  <c r="M2112" i="1" s="1"/>
  <c r="N2112" i="1" s="1"/>
  <c r="N2111" i="1"/>
  <c r="R2113" i="1"/>
  <c r="B2113" i="1"/>
  <c r="A2114" i="1"/>
  <c r="T2113" i="1"/>
  <c r="S2113" i="1"/>
  <c r="U2112" i="1"/>
  <c r="G2113" i="1"/>
  <c r="J2113" i="1"/>
  <c r="D2114" i="1" l="1"/>
  <c r="E2114" i="1" s="1"/>
  <c r="F2115" i="1" s="1"/>
  <c r="Q2114" i="1"/>
  <c r="C1508" i="1"/>
  <c r="P1507" i="1"/>
  <c r="B1507" i="1" s="1"/>
  <c r="J2114" i="1"/>
  <c r="K2114" i="1" s="1"/>
  <c r="K2113" i="1"/>
  <c r="L2113" i="1" s="1"/>
  <c r="M2113" i="1" s="1"/>
  <c r="G2114" i="1"/>
  <c r="H2114" i="1" s="1"/>
  <c r="R2114" i="1"/>
  <c r="A2115" i="1"/>
  <c r="B2114" i="1"/>
  <c r="U2113" i="1"/>
  <c r="T2114" i="1"/>
  <c r="S2114" i="1"/>
  <c r="H2113" i="1"/>
  <c r="D2115" i="1" l="1"/>
  <c r="Q2115" i="1"/>
  <c r="C1509" i="1"/>
  <c r="P1508" i="1"/>
  <c r="B1508" i="1" s="1"/>
  <c r="G2115" i="1"/>
  <c r="H2115" i="1" s="1"/>
  <c r="N2113" i="1"/>
  <c r="L2114" i="1"/>
  <c r="M2114" i="1" s="1"/>
  <c r="N2114" i="1" s="1"/>
  <c r="R2115" i="1"/>
  <c r="E2115" i="1"/>
  <c r="F2116" i="1" s="1"/>
  <c r="B2115" i="1"/>
  <c r="A2116" i="1"/>
  <c r="S2115" i="1"/>
  <c r="U2114" i="1"/>
  <c r="T2115" i="1"/>
  <c r="J2115" i="1"/>
  <c r="K2115" i="1" s="1"/>
  <c r="L2115" i="1" s="1"/>
  <c r="M2115" i="1" s="1"/>
  <c r="D2116" i="1" l="1"/>
  <c r="E2116" i="1" s="1"/>
  <c r="F2117" i="1" s="1"/>
  <c r="Q2116" i="1"/>
  <c r="P1509" i="1"/>
  <c r="B1509" i="1" s="1"/>
  <c r="C1510" i="1"/>
  <c r="N2115" i="1"/>
  <c r="J2116" i="1"/>
  <c r="K2116" i="1" s="1"/>
  <c r="L2116" i="1" s="1"/>
  <c r="M2116" i="1" s="1"/>
  <c r="R2116" i="1"/>
  <c r="B2116" i="1"/>
  <c r="A2117" i="1"/>
  <c r="T2116" i="1"/>
  <c r="S2116" i="1"/>
  <c r="U2115" i="1"/>
  <c r="G2116" i="1"/>
  <c r="D2117" i="1" l="1"/>
  <c r="E2117" i="1" s="1"/>
  <c r="F2118" i="1" s="1"/>
  <c r="Q2117" i="1"/>
  <c r="C1511" i="1"/>
  <c r="P1510" i="1"/>
  <c r="B1510" i="1" s="1"/>
  <c r="J2117" i="1"/>
  <c r="K2117" i="1" s="1"/>
  <c r="L2117" i="1" s="1"/>
  <c r="M2117" i="1" s="1"/>
  <c r="G2117" i="1"/>
  <c r="H2117" i="1" s="1"/>
  <c r="R2117" i="1"/>
  <c r="B2117" i="1"/>
  <c r="A2118" i="1"/>
  <c r="U2116" i="1"/>
  <c r="S2117" i="1"/>
  <c r="T2117" i="1"/>
  <c r="H2116" i="1"/>
  <c r="N2116" i="1" s="1"/>
  <c r="D2118" i="1" l="1"/>
  <c r="E2118" i="1" s="1"/>
  <c r="F2119" i="1" s="1"/>
  <c r="Q2118" i="1"/>
  <c r="C1512" i="1"/>
  <c r="P1511" i="1"/>
  <c r="B1511" i="1" s="1"/>
  <c r="N2117" i="1"/>
  <c r="R2118" i="1"/>
  <c r="A2119" i="1"/>
  <c r="B2118" i="1"/>
  <c r="S2118" i="1"/>
  <c r="U2117" i="1"/>
  <c r="T2118" i="1"/>
  <c r="J2118" i="1"/>
  <c r="G2118" i="1"/>
  <c r="D2119" i="1" l="1"/>
  <c r="Q2119" i="1"/>
  <c r="R2119" i="1" s="1"/>
  <c r="P1512" i="1"/>
  <c r="B1512" i="1" s="1"/>
  <c r="C1513" i="1"/>
  <c r="G2119" i="1"/>
  <c r="H2119" i="1" s="1"/>
  <c r="J2119" i="1"/>
  <c r="K2119" i="1" s="1"/>
  <c r="K2118" i="1"/>
  <c r="L2118" i="1" s="1"/>
  <c r="M2118" i="1" s="1"/>
  <c r="E2119" i="1"/>
  <c r="F2120" i="1" s="1"/>
  <c r="B2119" i="1"/>
  <c r="A2120" i="1"/>
  <c r="H2118" i="1"/>
  <c r="T2119" i="1"/>
  <c r="S2119" i="1"/>
  <c r="U2118" i="1"/>
  <c r="D2120" i="1" l="1"/>
  <c r="E2120" i="1" s="1"/>
  <c r="F2121" i="1" s="1"/>
  <c r="Q2120" i="1"/>
  <c r="C1514" i="1"/>
  <c r="P1513" i="1"/>
  <c r="B1513" i="1" s="1"/>
  <c r="L2119" i="1"/>
  <c r="M2119" i="1" s="1"/>
  <c r="N2119" i="1" s="1"/>
  <c r="U2119" i="1"/>
  <c r="T2120" i="1"/>
  <c r="S2120" i="1"/>
  <c r="N2118" i="1"/>
  <c r="J2120" i="1"/>
  <c r="R2120" i="1"/>
  <c r="A2121" i="1"/>
  <c r="B2120" i="1"/>
  <c r="G2120" i="1"/>
  <c r="D2121" i="1" l="1"/>
  <c r="E2121" i="1" s="1"/>
  <c r="F2122" i="1" s="1"/>
  <c r="Q2121" i="1"/>
  <c r="P1514" i="1"/>
  <c r="B1514" i="1" s="1"/>
  <c r="C1515" i="1"/>
  <c r="U2120" i="1"/>
  <c r="T2121" i="1"/>
  <c r="S2121" i="1"/>
  <c r="J2121" i="1"/>
  <c r="G2121" i="1"/>
  <c r="K2120" i="1"/>
  <c r="L2120" i="1" s="1"/>
  <c r="M2120" i="1" s="1"/>
  <c r="R2121" i="1"/>
  <c r="B2121" i="1"/>
  <c r="A2122" i="1"/>
  <c r="H2120" i="1"/>
  <c r="D2122" i="1" l="1"/>
  <c r="E2122" i="1" s="1"/>
  <c r="F2123" i="1" s="1"/>
  <c r="Q2122" i="1"/>
  <c r="R2122" i="1" s="1"/>
  <c r="C1516" i="1"/>
  <c r="P1515" i="1"/>
  <c r="B1515" i="1" s="1"/>
  <c r="J2122" i="1"/>
  <c r="K2122" i="1" s="1"/>
  <c r="K2121" i="1"/>
  <c r="L2121" i="1" s="1"/>
  <c r="M2121" i="1" s="1"/>
  <c r="G2122" i="1"/>
  <c r="H2122" i="1" s="1"/>
  <c r="H2121" i="1"/>
  <c r="A2123" i="1"/>
  <c r="B2122" i="1"/>
  <c r="N2120" i="1"/>
  <c r="T2122" i="1"/>
  <c r="S2122" i="1"/>
  <c r="U2121" i="1"/>
  <c r="D2123" i="1" l="1"/>
  <c r="E2123" i="1" s="1"/>
  <c r="F2124" i="1" s="1"/>
  <c r="Q2123" i="1"/>
  <c r="C1517" i="1"/>
  <c r="P1516" i="1"/>
  <c r="B1516" i="1" s="1"/>
  <c r="L2122" i="1"/>
  <c r="M2122" i="1" s="1"/>
  <c r="N2122" i="1" s="1"/>
  <c r="N2121" i="1"/>
  <c r="R2123" i="1"/>
  <c r="B2123" i="1"/>
  <c r="A2124" i="1"/>
  <c r="T2123" i="1"/>
  <c r="U2122" i="1"/>
  <c r="S2123" i="1"/>
  <c r="J2123" i="1"/>
  <c r="G2123" i="1"/>
  <c r="D2124" i="1" l="1"/>
  <c r="E2124" i="1" s="1"/>
  <c r="F2125" i="1" s="1"/>
  <c r="Q2124" i="1"/>
  <c r="C1518" i="1"/>
  <c r="P1517" i="1"/>
  <c r="B1517" i="1" s="1"/>
  <c r="G2124" i="1"/>
  <c r="H2124" i="1" s="1"/>
  <c r="J2124" i="1"/>
  <c r="K2124" i="1" s="1"/>
  <c r="R2124" i="1"/>
  <c r="A2125" i="1"/>
  <c r="B2124" i="1"/>
  <c r="K2123" i="1"/>
  <c r="L2123" i="1" s="1"/>
  <c r="M2123" i="1" s="1"/>
  <c r="U2123" i="1"/>
  <c r="T2124" i="1"/>
  <c r="S2124" i="1"/>
  <c r="H2123" i="1"/>
  <c r="D2125" i="1" l="1"/>
  <c r="E2125" i="1" s="1"/>
  <c r="F2126" i="1" s="1"/>
  <c r="Q2125" i="1"/>
  <c r="C1519" i="1"/>
  <c r="P1518" i="1"/>
  <c r="B1518" i="1" s="1"/>
  <c r="G2125" i="1"/>
  <c r="H2125" i="1" s="1"/>
  <c r="J2125" i="1"/>
  <c r="K2125" i="1" s="1"/>
  <c r="L2125" i="1" s="1"/>
  <c r="M2125" i="1" s="1"/>
  <c r="R2125" i="1"/>
  <c r="B2125" i="1"/>
  <c r="A2126" i="1"/>
  <c r="L2124" i="1"/>
  <c r="M2124" i="1" s="1"/>
  <c r="N2124" i="1" s="1"/>
  <c r="N2123" i="1"/>
  <c r="S2125" i="1"/>
  <c r="U2124" i="1"/>
  <c r="T2125" i="1"/>
  <c r="D2126" i="1" l="1"/>
  <c r="E2126" i="1" s="1"/>
  <c r="F2127" i="1" s="1"/>
  <c r="Q2126" i="1"/>
  <c r="C1520" i="1"/>
  <c r="P1519" i="1"/>
  <c r="B1519" i="1" s="1"/>
  <c r="N2125" i="1"/>
  <c r="G2126" i="1"/>
  <c r="R2126" i="1"/>
  <c r="A2127" i="1"/>
  <c r="B2126" i="1"/>
  <c r="U2125" i="1"/>
  <c r="T2126" i="1"/>
  <c r="S2126" i="1"/>
  <c r="J2126" i="1"/>
  <c r="D2127" i="1" l="1"/>
  <c r="E2127" i="1" s="1"/>
  <c r="F2128" i="1" s="1"/>
  <c r="Q2127" i="1"/>
  <c r="C1521" i="1"/>
  <c r="P1520" i="1"/>
  <c r="B1520" i="1" s="1"/>
  <c r="J2127" i="1"/>
  <c r="K2127" i="1" s="1"/>
  <c r="G2127" i="1"/>
  <c r="H2127" i="1" s="1"/>
  <c r="H2126" i="1"/>
  <c r="R2127" i="1"/>
  <c r="A2128" i="1"/>
  <c r="B2127" i="1"/>
  <c r="K2126" i="1"/>
  <c r="L2126" i="1" s="1"/>
  <c r="M2126" i="1" s="1"/>
  <c r="S2127" i="1"/>
  <c r="U2126" i="1"/>
  <c r="T2127" i="1"/>
  <c r="D2128" i="1" l="1"/>
  <c r="E2128" i="1" s="1"/>
  <c r="F2129" i="1" s="1"/>
  <c r="Q2128" i="1"/>
  <c r="R2128" i="1" s="1"/>
  <c r="R1521" i="1"/>
  <c r="C1522" i="1" s="1"/>
  <c r="P1521" i="1"/>
  <c r="N2126" i="1"/>
  <c r="L2127" i="1"/>
  <c r="M2127" i="1" s="1"/>
  <c r="N2127" i="1" s="1"/>
  <c r="U2127" i="1"/>
  <c r="T2128" i="1"/>
  <c r="S2128" i="1"/>
  <c r="A2129" i="1"/>
  <c r="B2128" i="1"/>
  <c r="J2128" i="1"/>
  <c r="G2128" i="1"/>
  <c r="H2128" i="1" s="1"/>
  <c r="D2129" i="1" l="1"/>
  <c r="E2129" i="1" s="1"/>
  <c r="F2130" i="1" s="1"/>
  <c r="Q2129" i="1"/>
  <c r="B1521" i="1"/>
  <c r="U1521" i="1"/>
  <c r="P1522" i="1"/>
  <c r="B1522" i="1" s="1"/>
  <c r="C1523" i="1"/>
  <c r="S2129" i="1"/>
  <c r="U2128" i="1"/>
  <c r="T2129" i="1"/>
  <c r="B2129" i="1"/>
  <c r="A2130" i="1"/>
  <c r="G2129" i="1"/>
  <c r="H2129" i="1" s="1"/>
  <c r="J2129" i="1"/>
  <c r="K2129" i="1" s="1"/>
  <c r="K2128" i="1"/>
  <c r="L2128" i="1" s="1"/>
  <c r="M2128" i="1" s="1"/>
  <c r="N2128" i="1" s="1"/>
  <c r="D2130" i="1" l="1"/>
  <c r="E2130" i="1" s="1"/>
  <c r="F2131" i="1" s="1"/>
  <c r="Q2130" i="1"/>
  <c r="R2130" i="1" s="1"/>
  <c r="P1523" i="1"/>
  <c r="B1523" i="1" s="1"/>
  <c r="C1524" i="1"/>
  <c r="L2129" i="1"/>
  <c r="M2129" i="1" s="1"/>
  <c r="N2129" i="1" s="1"/>
  <c r="J2130" i="1"/>
  <c r="K2130" i="1" s="1"/>
  <c r="L2130" i="1" s="1"/>
  <c r="M2130" i="1" s="1"/>
  <c r="T2130" i="1"/>
  <c r="S2130" i="1"/>
  <c r="G2130" i="1"/>
  <c r="B2130" i="1"/>
  <c r="A2131" i="1"/>
  <c r="D2131" i="1" l="1"/>
  <c r="E2131" i="1" s="1"/>
  <c r="F2132" i="1" s="1"/>
  <c r="Q2131" i="1"/>
  <c r="R2131" i="1" s="1"/>
  <c r="C1525" i="1"/>
  <c r="P1524" i="1"/>
  <c r="B1524" i="1" s="1"/>
  <c r="G2131" i="1"/>
  <c r="J2131" i="1"/>
  <c r="U2130" i="1"/>
  <c r="T2131" i="1"/>
  <c r="S2131" i="1"/>
  <c r="B2131" i="1"/>
  <c r="A2132" i="1"/>
  <c r="H2130" i="1"/>
  <c r="N2130" i="1" s="1"/>
  <c r="D2132" i="1" l="1"/>
  <c r="E2132" i="1" s="1"/>
  <c r="F2133" i="1" s="1"/>
  <c r="Q2132" i="1"/>
  <c r="P1525" i="1"/>
  <c r="B1525" i="1" s="1"/>
  <c r="C1526" i="1"/>
  <c r="T2132" i="1"/>
  <c r="S2132" i="1"/>
  <c r="U2131" i="1"/>
  <c r="R2132" i="1"/>
  <c r="A2133" i="1"/>
  <c r="B2132" i="1"/>
  <c r="J2132" i="1"/>
  <c r="K2132" i="1" s="1"/>
  <c r="G2132" i="1"/>
  <c r="K2131" i="1"/>
  <c r="L2131" i="1" s="1"/>
  <c r="M2131" i="1" s="1"/>
  <c r="H2131" i="1"/>
  <c r="D2133" i="1" l="1"/>
  <c r="E2133" i="1" s="1"/>
  <c r="F2134" i="1" s="1"/>
  <c r="Q2133" i="1"/>
  <c r="P1526" i="1"/>
  <c r="B1526" i="1" s="1"/>
  <c r="C1527" i="1"/>
  <c r="L2132" i="1"/>
  <c r="M2132" i="1" s="1"/>
  <c r="G2133" i="1"/>
  <c r="J2133" i="1"/>
  <c r="K2133" i="1" s="1"/>
  <c r="L2133" i="1" s="1"/>
  <c r="M2133" i="1" s="1"/>
  <c r="R2133" i="1"/>
  <c r="A2134" i="1"/>
  <c r="B2133" i="1"/>
  <c r="N2131" i="1"/>
  <c r="T2133" i="1"/>
  <c r="S2133" i="1"/>
  <c r="U2132" i="1"/>
  <c r="H2132" i="1"/>
  <c r="D2134" i="1" l="1"/>
  <c r="E2134" i="1" s="1"/>
  <c r="F2135" i="1" s="1"/>
  <c r="Q2134" i="1"/>
  <c r="C1528" i="1"/>
  <c r="P1527" i="1"/>
  <c r="B1527" i="1" s="1"/>
  <c r="N2132" i="1"/>
  <c r="T2134" i="1"/>
  <c r="S2134" i="1"/>
  <c r="U2133" i="1"/>
  <c r="J2134" i="1"/>
  <c r="G2134" i="1"/>
  <c r="R2134" i="1"/>
  <c r="A2135" i="1"/>
  <c r="B2134" i="1"/>
  <c r="H2133" i="1"/>
  <c r="N2133" i="1" s="1"/>
  <c r="D2135" i="1" l="1"/>
  <c r="E2135" i="1" s="1"/>
  <c r="F2136" i="1" s="1"/>
  <c r="Q2135" i="1"/>
  <c r="R2135" i="1" s="1"/>
  <c r="C1529" i="1"/>
  <c r="P1528" i="1"/>
  <c r="B1528" i="1" s="1"/>
  <c r="S2135" i="1"/>
  <c r="U2134" i="1"/>
  <c r="T2135" i="1"/>
  <c r="G2135" i="1"/>
  <c r="J2135" i="1"/>
  <c r="B2135" i="1"/>
  <c r="A2136" i="1"/>
  <c r="K2134" i="1"/>
  <c r="L2134" i="1" s="1"/>
  <c r="M2134" i="1" s="1"/>
  <c r="H2134" i="1"/>
  <c r="D2136" i="1" l="1"/>
  <c r="E2136" i="1" s="1"/>
  <c r="F2137" i="1" s="1"/>
  <c r="Q2136" i="1"/>
  <c r="C1530" i="1"/>
  <c r="P1529" i="1"/>
  <c r="B1529" i="1" s="1"/>
  <c r="R2136" i="1"/>
  <c r="A2137" i="1"/>
  <c r="B2136" i="1"/>
  <c r="N2134" i="1"/>
  <c r="G2136" i="1"/>
  <c r="H2135" i="1"/>
  <c r="T2136" i="1"/>
  <c r="S2136" i="1"/>
  <c r="U2135" i="1"/>
  <c r="J2136" i="1"/>
  <c r="K2135" i="1"/>
  <c r="L2135" i="1" s="1"/>
  <c r="M2135" i="1" s="1"/>
  <c r="D2137" i="1" l="1"/>
  <c r="E2137" i="1" s="1"/>
  <c r="F2138" i="1" s="1"/>
  <c r="Q2137" i="1"/>
  <c r="P1530" i="1"/>
  <c r="B1530" i="1" s="1"/>
  <c r="C1531" i="1"/>
  <c r="G2137" i="1"/>
  <c r="H2137" i="1" s="1"/>
  <c r="J2137" i="1"/>
  <c r="K2137" i="1" s="1"/>
  <c r="N2135" i="1"/>
  <c r="H2136" i="1"/>
  <c r="B2137" i="1"/>
  <c r="A2138" i="1"/>
  <c r="K2136" i="1"/>
  <c r="L2136" i="1" s="1"/>
  <c r="M2136" i="1" s="1"/>
  <c r="S2137" i="1"/>
  <c r="U2136" i="1"/>
  <c r="T2137" i="1"/>
  <c r="D2138" i="1" l="1"/>
  <c r="E2138" i="1" s="1"/>
  <c r="F2139" i="1" s="1"/>
  <c r="Q2138" i="1"/>
  <c r="C1532" i="1"/>
  <c r="P1531" i="1"/>
  <c r="B1531" i="1" s="1"/>
  <c r="L2137" i="1"/>
  <c r="M2137" i="1" s="1"/>
  <c r="N2137" i="1" s="1"/>
  <c r="J2138" i="1"/>
  <c r="K2138" i="1" s="1"/>
  <c r="L2138" i="1" s="1"/>
  <c r="M2138" i="1" s="1"/>
  <c r="R2137" i="1"/>
  <c r="S2138" i="1"/>
  <c r="U2137" i="1"/>
  <c r="T2138" i="1"/>
  <c r="N2136" i="1"/>
  <c r="G2138" i="1"/>
  <c r="R2138" i="1"/>
  <c r="A2139" i="1"/>
  <c r="B2138" i="1"/>
  <c r="D2139" i="1" l="1"/>
  <c r="E2139" i="1" s="1"/>
  <c r="F2140" i="1" s="1"/>
  <c r="Q2139" i="1"/>
  <c r="R2139" i="1" s="1"/>
  <c r="C1533" i="1"/>
  <c r="P1532" i="1"/>
  <c r="B1532" i="1" s="1"/>
  <c r="G2139" i="1"/>
  <c r="H2139" i="1" s="1"/>
  <c r="H2138" i="1"/>
  <c r="N2138" i="1" s="1"/>
  <c r="A2140" i="1"/>
  <c r="B2139" i="1"/>
  <c r="S2139" i="1"/>
  <c r="U2138" i="1"/>
  <c r="T2139" i="1"/>
  <c r="J2139" i="1"/>
  <c r="D2140" i="1" l="1"/>
  <c r="E2140" i="1" s="1"/>
  <c r="F2141" i="1" s="1"/>
  <c r="Q2140" i="1"/>
  <c r="C1534" i="1"/>
  <c r="P1533" i="1"/>
  <c r="B1533" i="1" s="1"/>
  <c r="R2140" i="1"/>
  <c r="B2140" i="1"/>
  <c r="A2141" i="1"/>
  <c r="J2140" i="1"/>
  <c r="K2139" i="1"/>
  <c r="L2139" i="1" s="1"/>
  <c r="M2139" i="1" s="1"/>
  <c r="N2139" i="1" s="1"/>
  <c r="S2140" i="1"/>
  <c r="U2139" i="1"/>
  <c r="T2140" i="1"/>
  <c r="G2140" i="1"/>
  <c r="D2141" i="1" l="1"/>
  <c r="E2141" i="1" s="1"/>
  <c r="F2142" i="1" s="1"/>
  <c r="Q2141" i="1"/>
  <c r="C1535" i="1"/>
  <c r="P1534" i="1"/>
  <c r="B1534" i="1" s="1"/>
  <c r="J2141" i="1"/>
  <c r="K2141" i="1" s="1"/>
  <c r="G2141" i="1"/>
  <c r="H2141" i="1" s="1"/>
  <c r="R2141" i="1"/>
  <c r="B2141" i="1"/>
  <c r="A2142" i="1"/>
  <c r="K2140" i="1"/>
  <c r="L2140" i="1" s="1"/>
  <c r="M2140" i="1" s="1"/>
  <c r="T2141" i="1"/>
  <c r="S2141" i="1"/>
  <c r="U2140" i="1"/>
  <c r="H2140" i="1"/>
  <c r="D2142" i="1" l="1"/>
  <c r="E2142" i="1" s="1"/>
  <c r="F2143" i="1" s="1"/>
  <c r="Q2142" i="1"/>
  <c r="C1536" i="1"/>
  <c r="P1535" i="1"/>
  <c r="B1535" i="1" s="1"/>
  <c r="L2141" i="1"/>
  <c r="M2141" i="1" s="1"/>
  <c r="N2141" i="1" s="1"/>
  <c r="R2142" i="1"/>
  <c r="B2142" i="1"/>
  <c r="A2143" i="1"/>
  <c r="N2140" i="1"/>
  <c r="U2141" i="1"/>
  <c r="T2142" i="1"/>
  <c r="S2142" i="1"/>
  <c r="G2142" i="1"/>
  <c r="J2142" i="1"/>
  <c r="D2143" i="1" l="1"/>
  <c r="Q2143" i="1"/>
  <c r="P1536" i="1"/>
  <c r="B1536" i="1" s="1"/>
  <c r="C1537" i="1"/>
  <c r="J2143" i="1"/>
  <c r="K2143" i="1" s="1"/>
  <c r="G2143" i="1"/>
  <c r="H2143" i="1" s="1"/>
  <c r="K2142" i="1"/>
  <c r="L2142" i="1" s="1"/>
  <c r="M2142" i="1" s="1"/>
  <c r="R2143" i="1"/>
  <c r="E2143" i="1"/>
  <c r="F2144" i="1" s="1"/>
  <c r="B2143" i="1"/>
  <c r="A2144" i="1"/>
  <c r="U2142" i="1"/>
  <c r="T2143" i="1"/>
  <c r="S2143" i="1"/>
  <c r="H2142" i="1"/>
  <c r="D2144" i="1" l="1"/>
  <c r="E2144" i="1" s="1"/>
  <c r="F2145" i="1" s="1"/>
  <c r="Q2144" i="1"/>
  <c r="R2144" i="1" s="1"/>
  <c r="C1538" i="1"/>
  <c r="P1537" i="1"/>
  <c r="B1537" i="1" s="1"/>
  <c r="L2143" i="1"/>
  <c r="M2143" i="1" s="1"/>
  <c r="N2143" i="1" s="1"/>
  <c r="A2145" i="1"/>
  <c r="B2144" i="1"/>
  <c r="N2142" i="1"/>
  <c r="S2144" i="1"/>
  <c r="U2143" i="1"/>
  <c r="T2144" i="1"/>
  <c r="G2144" i="1"/>
  <c r="J2144" i="1"/>
  <c r="D2145" i="1" l="1"/>
  <c r="Q2145" i="1"/>
  <c r="C1539" i="1"/>
  <c r="P1538" i="1"/>
  <c r="B1538" i="1" s="1"/>
  <c r="J2145" i="1"/>
  <c r="K2145" i="1" s="1"/>
  <c r="G2145" i="1"/>
  <c r="H2145" i="1" s="1"/>
  <c r="R2145" i="1"/>
  <c r="A2146" i="1"/>
  <c r="E2145" i="1"/>
  <c r="F2146" i="1" s="1"/>
  <c r="B2145" i="1"/>
  <c r="K2144" i="1"/>
  <c r="L2144" i="1" s="1"/>
  <c r="M2144" i="1" s="1"/>
  <c r="T2145" i="1"/>
  <c r="S2145" i="1"/>
  <c r="U2144" i="1"/>
  <c r="H2144" i="1"/>
  <c r="D2146" i="1" l="1"/>
  <c r="Q2146" i="1"/>
  <c r="R2146" i="1" s="1"/>
  <c r="C1540" i="1"/>
  <c r="P1539" i="1"/>
  <c r="B1539" i="1" s="1"/>
  <c r="L2145" i="1"/>
  <c r="M2145" i="1" s="1"/>
  <c r="N2145" i="1" s="1"/>
  <c r="A2147" i="1"/>
  <c r="B2146" i="1"/>
  <c r="E2146" i="1"/>
  <c r="F2147" i="1" s="1"/>
  <c r="N2144" i="1"/>
  <c r="S2146" i="1"/>
  <c r="U2145" i="1"/>
  <c r="T2146" i="1"/>
  <c r="G2146" i="1"/>
  <c r="J2146" i="1"/>
  <c r="D2147" i="1" l="1"/>
  <c r="E2147" i="1" s="1"/>
  <c r="F2148" i="1" s="1"/>
  <c r="Q2147" i="1"/>
  <c r="C1541" i="1"/>
  <c r="P1540" i="1"/>
  <c r="B1540" i="1" s="1"/>
  <c r="J2147" i="1"/>
  <c r="K2147" i="1" s="1"/>
  <c r="G2147" i="1"/>
  <c r="H2147" i="1" s="1"/>
  <c r="K2146" i="1"/>
  <c r="L2146" i="1" s="1"/>
  <c r="M2146" i="1" s="1"/>
  <c r="T2147" i="1"/>
  <c r="U2146" i="1"/>
  <c r="S2147" i="1"/>
  <c r="R2147" i="1"/>
  <c r="B2147" i="1"/>
  <c r="A2148" i="1"/>
  <c r="H2146" i="1"/>
  <c r="D2148" i="1" l="1"/>
  <c r="E2148" i="1" s="1"/>
  <c r="F2149" i="1" s="1"/>
  <c r="Q2148" i="1"/>
  <c r="R2148" i="1" s="1"/>
  <c r="P1541" i="1"/>
  <c r="B1541" i="1" s="1"/>
  <c r="C1542" i="1"/>
  <c r="L2147" i="1"/>
  <c r="M2147" i="1" s="1"/>
  <c r="N2147" i="1" s="1"/>
  <c r="J2148" i="1"/>
  <c r="K2148" i="1" s="1"/>
  <c r="L2148" i="1" s="1"/>
  <c r="M2148" i="1" s="1"/>
  <c r="G2148" i="1"/>
  <c r="H2148" i="1" s="1"/>
  <c r="N2146" i="1"/>
  <c r="A2149" i="1"/>
  <c r="B2148" i="1"/>
  <c r="U2147" i="1"/>
  <c r="T2148" i="1"/>
  <c r="S2148" i="1"/>
  <c r="D2149" i="1" l="1"/>
  <c r="Q2149" i="1"/>
  <c r="R2149" i="1" s="1"/>
  <c r="P1542" i="1"/>
  <c r="B1542" i="1" s="1"/>
  <c r="C1543" i="1"/>
  <c r="J2149" i="1"/>
  <c r="K2149" i="1" s="1"/>
  <c r="L2149" i="1" s="1"/>
  <c r="M2149" i="1" s="1"/>
  <c r="G2149" i="1"/>
  <c r="H2149" i="1" s="1"/>
  <c r="N2148" i="1"/>
  <c r="E2149" i="1"/>
  <c r="F2150" i="1" s="1"/>
  <c r="B2149" i="1"/>
  <c r="A2150" i="1"/>
  <c r="U2148" i="1"/>
  <c r="T2149" i="1"/>
  <c r="S2149" i="1"/>
  <c r="D2150" i="1" l="1"/>
  <c r="E2150" i="1" s="1"/>
  <c r="F2151" i="1" s="1"/>
  <c r="Q2150" i="1"/>
  <c r="R2150" i="1" s="1"/>
  <c r="P1543" i="1"/>
  <c r="B1543" i="1" s="1"/>
  <c r="C1544" i="1"/>
  <c r="N2149" i="1"/>
  <c r="G2150" i="1"/>
  <c r="H2150" i="1" s="1"/>
  <c r="A2151" i="1"/>
  <c r="B2150" i="1"/>
  <c r="T2150" i="1"/>
  <c r="S2150" i="1"/>
  <c r="U2149" i="1"/>
  <c r="J2150" i="1"/>
  <c r="D2151" i="1" l="1"/>
  <c r="E2151" i="1" s="1"/>
  <c r="F2152" i="1" s="1"/>
  <c r="Q2151" i="1"/>
  <c r="P1544" i="1"/>
  <c r="B1544" i="1" s="1"/>
  <c r="C1545" i="1"/>
  <c r="J2151" i="1"/>
  <c r="K2151" i="1" s="1"/>
  <c r="R2151" i="1"/>
  <c r="B2151" i="1"/>
  <c r="A2152" i="1"/>
  <c r="K2150" i="1"/>
  <c r="L2150" i="1" s="1"/>
  <c r="M2150" i="1" s="1"/>
  <c r="N2150" i="1" s="1"/>
  <c r="S2151" i="1"/>
  <c r="U2150" i="1"/>
  <c r="T2151" i="1"/>
  <c r="G2151" i="1"/>
  <c r="D2152" i="1" l="1"/>
  <c r="E2152" i="1" s="1"/>
  <c r="F2153" i="1" s="1"/>
  <c r="Q2152" i="1"/>
  <c r="R2152" i="1" s="1"/>
  <c r="C1546" i="1"/>
  <c r="P1545" i="1"/>
  <c r="B1545" i="1" s="1"/>
  <c r="G2152" i="1"/>
  <c r="H2152" i="1" s="1"/>
  <c r="L2151" i="1"/>
  <c r="M2151" i="1" s="1"/>
  <c r="A2153" i="1"/>
  <c r="B2152" i="1"/>
  <c r="U2151" i="1"/>
  <c r="S2152" i="1"/>
  <c r="T2152" i="1"/>
  <c r="J2152" i="1"/>
  <c r="H2151" i="1"/>
  <c r="D2153" i="1" l="1"/>
  <c r="E2153" i="1" s="1"/>
  <c r="F2154" i="1" s="1"/>
  <c r="Q2153" i="1"/>
  <c r="R2153" i="1" s="1"/>
  <c r="C1547" i="1"/>
  <c r="P1546" i="1"/>
  <c r="B1546" i="1" s="1"/>
  <c r="G2153" i="1"/>
  <c r="H2153" i="1" s="1"/>
  <c r="N2151" i="1"/>
  <c r="J2153" i="1"/>
  <c r="K2153" i="1" s="1"/>
  <c r="K2152" i="1"/>
  <c r="L2152" i="1" s="1"/>
  <c r="M2152" i="1" s="1"/>
  <c r="N2152" i="1" s="1"/>
  <c r="A2154" i="1"/>
  <c r="B2153" i="1"/>
  <c r="T2153" i="1"/>
  <c r="S2153" i="1"/>
  <c r="U2152" i="1"/>
  <c r="D2154" i="1" l="1"/>
  <c r="E2154" i="1" s="1"/>
  <c r="F2155" i="1" s="1"/>
  <c r="Q2154" i="1"/>
  <c r="R2154" i="1" s="1"/>
  <c r="C1548" i="1"/>
  <c r="P1547" i="1"/>
  <c r="B1547" i="1" s="1"/>
  <c r="L2153" i="1"/>
  <c r="M2153" i="1" s="1"/>
  <c r="N2153" i="1" s="1"/>
  <c r="A2155" i="1"/>
  <c r="B2154" i="1"/>
  <c r="U2153" i="1"/>
  <c r="T2154" i="1"/>
  <c r="S2154" i="1"/>
  <c r="J2154" i="1"/>
  <c r="G2154" i="1"/>
  <c r="D2155" i="1" l="1"/>
  <c r="E2155" i="1" s="1"/>
  <c r="F2156" i="1" s="1"/>
  <c r="Q2155" i="1"/>
  <c r="R2155" i="1" s="1"/>
  <c r="C1549" i="1"/>
  <c r="P1548" i="1"/>
  <c r="B1548" i="1" s="1"/>
  <c r="J2155" i="1"/>
  <c r="K2155" i="1" s="1"/>
  <c r="G2155" i="1"/>
  <c r="H2155" i="1" s="1"/>
  <c r="H2154" i="1"/>
  <c r="K2154" i="1"/>
  <c r="L2154" i="1" s="1"/>
  <c r="M2154" i="1" s="1"/>
  <c r="A2156" i="1"/>
  <c r="B2155" i="1"/>
  <c r="T2155" i="1"/>
  <c r="S2155" i="1"/>
  <c r="U2154" i="1"/>
  <c r="D2156" i="1" l="1"/>
  <c r="E2156" i="1" s="1"/>
  <c r="F2157" i="1" s="1"/>
  <c r="Q2156" i="1"/>
  <c r="P1549" i="1"/>
  <c r="B1549" i="1" s="1"/>
  <c r="C1550" i="1"/>
  <c r="U2155" i="1"/>
  <c r="S2156" i="1"/>
  <c r="T2156" i="1"/>
  <c r="J2156" i="1"/>
  <c r="G2156" i="1"/>
  <c r="R2156" i="1"/>
  <c r="A2157" i="1"/>
  <c r="B2156" i="1"/>
  <c r="N2154" i="1"/>
  <c r="L2155" i="1"/>
  <c r="M2155" i="1" s="1"/>
  <c r="N2155" i="1" s="1"/>
  <c r="D2157" i="1" l="1"/>
  <c r="E2157" i="1" s="1"/>
  <c r="F2158" i="1" s="1"/>
  <c r="Q2157" i="1"/>
  <c r="R2157" i="1" s="1"/>
  <c r="P1550" i="1"/>
  <c r="B1550" i="1" s="1"/>
  <c r="C1551" i="1"/>
  <c r="S2157" i="1"/>
  <c r="U2156" i="1"/>
  <c r="T2157" i="1"/>
  <c r="G2157" i="1"/>
  <c r="H2157" i="1" s="1"/>
  <c r="J2157" i="1"/>
  <c r="B2157" i="1"/>
  <c r="A2158" i="1"/>
  <c r="K2156" i="1"/>
  <c r="L2156" i="1" s="1"/>
  <c r="M2156" i="1" s="1"/>
  <c r="H2156" i="1"/>
  <c r="D2158" i="1" l="1"/>
  <c r="E2158" i="1" s="1"/>
  <c r="F2159" i="1" s="1"/>
  <c r="Q2158" i="1"/>
  <c r="R2158" i="1" s="1"/>
  <c r="R1551" i="1"/>
  <c r="P1551" i="1"/>
  <c r="C1552" i="1" s="1"/>
  <c r="N2156" i="1"/>
  <c r="U2157" i="1"/>
  <c r="T2158" i="1"/>
  <c r="S2158" i="1"/>
  <c r="G2158" i="1"/>
  <c r="H2158" i="1" s="1"/>
  <c r="A2159" i="1"/>
  <c r="B2158" i="1"/>
  <c r="J2158" i="1"/>
  <c r="K2158" i="1" s="1"/>
  <c r="K2157" i="1"/>
  <c r="L2157" i="1" s="1"/>
  <c r="M2157" i="1" s="1"/>
  <c r="N2157" i="1" s="1"/>
  <c r="D2159" i="1" l="1"/>
  <c r="E2159" i="1" s="1"/>
  <c r="F2160" i="1" s="1"/>
  <c r="Q2159" i="1"/>
  <c r="R2159" i="1" s="1"/>
  <c r="B1551" i="1"/>
  <c r="U1551" i="1"/>
  <c r="C1553" i="1"/>
  <c r="P1552" i="1"/>
  <c r="B1552" i="1" s="1"/>
  <c r="L2158" i="1"/>
  <c r="M2158" i="1" s="1"/>
  <c r="N2158" i="1" s="1"/>
  <c r="S2159" i="1"/>
  <c r="U2158" i="1"/>
  <c r="T2159" i="1"/>
  <c r="G2159" i="1"/>
  <c r="J2159" i="1"/>
  <c r="A2160" i="1"/>
  <c r="B2159" i="1"/>
  <c r="D2160" i="1" l="1"/>
  <c r="E2160" i="1" s="1"/>
  <c r="F2161" i="1" s="1"/>
  <c r="Q2160" i="1"/>
  <c r="C1554" i="1"/>
  <c r="P1553" i="1"/>
  <c r="B1553" i="1" s="1"/>
  <c r="J2160" i="1"/>
  <c r="K2160" i="1" s="1"/>
  <c r="G2160" i="1"/>
  <c r="H2160" i="1" s="1"/>
  <c r="K2159" i="1"/>
  <c r="L2159" i="1" s="1"/>
  <c r="M2159" i="1" s="1"/>
  <c r="H2159" i="1"/>
  <c r="B2160" i="1"/>
  <c r="A2161" i="1"/>
  <c r="T2160" i="1"/>
  <c r="U2159" i="1"/>
  <c r="S2160" i="1"/>
  <c r="D2161" i="1" l="1"/>
  <c r="E2161" i="1" s="1"/>
  <c r="F2162" i="1" s="1"/>
  <c r="Q2161" i="1"/>
  <c r="R2161" i="1" s="1"/>
  <c r="C1555" i="1"/>
  <c r="P1554" i="1"/>
  <c r="B1554" i="1" s="1"/>
  <c r="L2160" i="1"/>
  <c r="M2160" i="1" s="1"/>
  <c r="N2160" i="1" s="1"/>
  <c r="J2161" i="1"/>
  <c r="K2161" i="1" s="1"/>
  <c r="L2161" i="1" s="1"/>
  <c r="M2161" i="1" s="1"/>
  <c r="T2161" i="1"/>
  <c r="S2161" i="1"/>
  <c r="G2161" i="1"/>
  <c r="N2159" i="1"/>
  <c r="A2162" i="1"/>
  <c r="B2161" i="1"/>
  <c r="D2162" i="1" l="1"/>
  <c r="E2162" i="1" s="1"/>
  <c r="F2163" i="1" s="1"/>
  <c r="Q2162" i="1"/>
  <c r="C1556" i="1"/>
  <c r="P1555" i="1"/>
  <c r="B1555" i="1" s="1"/>
  <c r="J2162" i="1"/>
  <c r="K2162" i="1" s="1"/>
  <c r="L2162" i="1" s="1"/>
  <c r="M2162" i="1" s="1"/>
  <c r="U2161" i="1"/>
  <c r="T2162" i="1"/>
  <c r="S2162" i="1"/>
  <c r="G2162" i="1"/>
  <c r="H2161" i="1"/>
  <c r="N2161" i="1" s="1"/>
  <c r="R2162" i="1"/>
  <c r="A2163" i="1"/>
  <c r="B2162" i="1"/>
  <c r="D2163" i="1" l="1"/>
  <c r="E2163" i="1" s="1"/>
  <c r="F2164" i="1" s="1"/>
  <c r="Q2163" i="1"/>
  <c r="C1557" i="1"/>
  <c r="P1556" i="1"/>
  <c r="B1556" i="1" s="1"/>
  <c r="G2163" i="1"/>
  <c r="H2163" i="1" s="1"/>
  <c r="H2162" i="1"/>
  <c r="N2162" i="1" s="1"/>
  <c r="R2163" i="1"/>
  <c r="A2164" i="1"/>
  <c r="B2163" i="1"/>
  <c r="S2163" i="1"/>
  <c r="U2162" i="1"/>
  <c r="T2163" i="1"/>
  <c r="J2163" i="1"/>
  <c r="D2164" i="1" l="1"/>
  <c r="E2164" i="1" s="1"/>
  <c r="F2165" i="1" s="1"/>
  <c r="Q2164" i="1"/>
  <c r="R2164" i="1" s="1"/>
  <c r="C1558" i="1"/>
  <c r="P1557" i="1"/>
  <c r="B1557" i="1" s="1"/>
  <c r="J2164" i="1"/>
  <c r="K2164" i="1" s="1"/>
  <c r="K2163" i="1"/>
  <c r="L2163" i="1" s="1"/>
  <c r="M2163" i="1" s="1"/>
  <c r="N2163" i="1" s="1"/>
  <c r="B2164" i="1"/>
  <c r="A2165" i="1"/>
  <c r="U2163" i="1"/>
  <c r="T2164" i="1"/>
  <c r="S2164" i="1"/>
  <c r="G2164" i="1"/>
  <c r="D2165" i="1" l="1"/>
  <c r="E2165" i="1" s="1"/>
  <c r="F2166" i="1" s="1"/>
  <c r="Q2165" i="1"/>
  <c r="C1559" i="1"/>
  <c r="P1558" i="1"/>
  <c r="B1558" i="1" s="1"/>
  <c r="G2165" i="1"/>
  <c r="H2165" i="1" s="1"/>
  <c r="L2164" i="1"/>
  <c r="M2164" i="1" s="1"/>
  <c r="R2165" i="1"/>
  <c r="A2166" i="1"/>
  <c r="B2165" i="1"/>
  <c r="T2165" i="1"/>
  <c r="U2164" i="1"/>
  <c r="S2165" i="1"/>
  <c r="J2165" i="1"/>
  <c r="H2164" i="1"/>
  <c r="D2166" i="1" l="1"/>
  <c r="E2166" i="1" s="1"/>
  <c r="F2167" i="1" s="1"/>
  <c r="Q2166" i="1"/>
  <c r="R2166" i="1" s="1"/>
  <c r="P1559" i="1"/>
  <c r="B1559" i="1" s="1"/>
  <c r="C1560" i="1"/>
  <c r="G2166" i="1"/>
  <c r="H2166" i="1" s="1"/>
  <c r="N2164" i="1"/>
  <c r="J2166" i="1"/>
  <c r="K2166" i="1" s="1"/>
  <c r="K2165" i="1"/>
  <c r="L2165" i="1" s="1"/>
  <c r="M2165" i="1" s="1"/>
  <c r="N2165" i="1" s="1"/>
  <c r="A2167" i="1"/>
  <c r="B2166" i="1"/>
  <c r="S2166" i="1"/>
  <c r="U2165" i="1"/>
  <c r="T2166" i="1"/>
  <c r="D2167" i="1" l="1"/>
  <c r="E2167" i="1" s="1"/>
  <c r="F2168" i="1" s="1"/>
  <c r="Q2167" i="1"/>
  <c r="C1561" i="1"/>
  <c r="P1560" i="1"/>
  <c r="B1560" i="1" s="1"/>
  <c r="L2166" i="1"/>
  <c r="M2166" i="1" s="1"/>
  <c r="N2166" i="1" s="1"/>
  <c r="J2167" i="1"/>
  <c r="K2167" i="1" s="1"/>
  <c r="L2167" i="1" s="1"/>
  <c r="M2167" i="1" s="1"/>
  <c r="T2167" i="1"/>
  <c r="S2167" i="1"/>
  <c r="U2166" i="1"/>
  <c r="G2167" i="1"/>
  <c r="H2167" i="1" s="1"/>
  <c r="R2167" i="1"/>
  <c r="A2168" i="1"/>
  <c r="B2167" i="1"/>
  <c r="D2168" i="1" l="1"/>
  <c r="E2168" i="1" s="1"/>
  <c r="F2169" i="1" s="1"/>
  <c r="Q2168" i="1"/>
  <c r="P1561" i="1"/>
  <c r="B1561" i="1" s="1"/>
  <c r="C1562" i="1"/>
  <c r="S2168" i="1"/>
  <c r="U2167" i="1"/>
  <c r="T2168" i="1"/>
  <c r="N2167" i="1"/>
  <c r="G2168" i="1"/>
  <c r="J2168" i="1"/>
  <c r="R2168" i="1"/>
  <c r="A2169" i="1"/>
  <c r="B2168" i="1"/>
  <c r="D2169" i="1" l="1"/>
  <c r="Q2169" i="1"/>
  <c r="C1563" i="1"/>
  <c r="P1562" i="1"/>
  <c r="B1562" i="1" s="1"/>
  <c r="G2169" i="1"/>
  <c r="H2169" i="1" s="1"/>
  <c r="J2169" i="1"/>
  <c r="K2169" i="1" s="1"/>
  <c r="H2168" i="1"/>
  <c r="R2169" i="1"/>
  <c r="E2169" i="1"/>
  <c r="F2170" i="1" s="1"/>
  <c r="B2169" i="1"/>
  <c r="A2170" i="1"/>
  <c r="K2168" i="1"/>
  <c r="L2168" i="1" s="1"/>
  <c r="M2168" i="1" s="1"/>
  <c r="T2169" i="1"/>
  <c r="S2169" i="1"/>
  <c r="U2168" i="1"/>
  <c r="D2170" i="1" l="1"/>
  <c r="E2170" i="1" s="1"/>
  <c r="F2171" i="1" s="1"/>
  <c r="Q2170" i="1"/>
  <c r="C1564" i="1"/>
  <c r="P1563" i="1"/>
  <c r="B1563" i="1" s="1"/>
  <c r="L2169" i="1"/>
  <c r="M2169" i="1" s="1"/>
  <c r="N2169" i="1" s="1"/>
  <c r="N2168" i="1"/>
  <c r="R2170" i="1"/>
  <c r="A2171" i="1"/>
  <c r="B2170" i="1"/>
  <c r="U2169" i="1"/>
  <c r="T2170" i="1"/>
  <c r="S2170" i="1"/>
  <c r="J2170" i="1"/>
  <c r="K2170" i="1" s="1"/>
  <c r="L2170" i="1" s="1"/>
  <c r="M2170" i="1" s="1"/>
  <c r="G2170" i="1"/>
  <c r="D2171" i="1" l="1"/>
  <c r="E2171" i="1" s="1"/>
  <c r="F2172" i="1" s="1"/>
  <c r="Q2171" i="1"/>
  <c r="R2171" i="1" s="1"/>
  <c r="P1564" i="1"/>
  <c r="B1564" i="1" s="1"/>
  <c r="C1565" i="1"/>
  <c r="G2171" i="1"/>
  <c r="H2171" i="1" s="1"/>
  <c r="J2171" i="1"/>
  <c r="K2171" i="1" s="1"/>
  <c r="L2171" i="1" s="1"/>
  <c r="M2171" i="1" s="1"/>
  <c r="B2171" i="1"/>
  <c r="A2172" i="1"/>
  <c r="T2171" i="1"/>
  <c r="S2171" i="1"/>
  <c r="U2170" i="1"/>
  <c r="H2170" i="1"/>
  <c r="N2170" i="1" s="1"/>
  <c r="D2172" i="1" l="1"/>
  <c r="E2172" i="1" s="1"/>
  <c r="F2173" i="1" s="1"/>
  <c r="Q2172" i="1"/>
  <c r="C1566" i="1"/>
  <c r="P1565" i="1"/>
  <c r="B1565" i="1" s="1"/>
  <c r="G2172" i="1"/>
  <c r="H2172" i="1" s="1"/>
  <c r="N2171" i="1"/>
  <c r="R2172" i="1"/>
  <c r="B2172" i="1"/>
  <c r="A2173" i="1"/>
  <c r="U2171" i="1"/>
  <c r="T2172" i="1"/>
  <c r="S2172" i="1"/>
  <c r="J2172" i="1"/>
  <c r="D2173" i="1" l="1"/>
  <c r="E2173" i="1" s="1"/>
  <c r="F2174" i="1" s="1"/>
  <c r="Q2173" i="1"/>
  <c r="P1566" i="1"/>
  <c r="B1566" i="1" s="1"/>
  <c r="C1567" i="1"/>
  <c r="J2173" i="1"/>
  <c r="K2173" i="1" s="1"/>
  <c r="K2172" i="1"/>
  <c r="L2172" i="1" s="1"/>
  <c r="M2172" i="1" s="1"/>
  <c r="N2172" i="1" s="1"/>
  <c r="G2173" i="1"/>
  <c r="H2173" i="1" s="1"/>
  <c r="R2173" i="1"/>
  <c r="B2173" i="1"/>
  <c r="A2174" i="1"/>
  <c r="S2173" i="1"/>
  <c r="U2172" i="1"/>
  <c r="T2173" i="1"/>
  <c r="D2174" i="1" l="1"/>
  <c r="E2174" i="1" s="1"/>
  <c r="F2175" i="1" s="1"/>
  <c r="Q2174" i="1"/>
  <c r="R2174" i="1" s="1"/>
  <c r="C1568" i="1"/>
  <c r="P1567" i="1"/>
  <c r="B1567" i="1" s="1"/>
  <c r="L2173" i="1"/>
  <c r="M2173" i="1" s="1"/>
  <c r="N2173" i="1" s="1"/>
  <c r="U2173" i="1"/>
  <c r="T2174" i="1"/>
  <c r="S2174" i="1"/>
  <c r="A2175" i="1"/>
  <c r="B2174" i="1"/>
  <c r="J2174" i="1"/>
  <c r="G2174" i="1"/>
  <c r="D2175" i="1" l="1"/>
  <c r="E2175" i="1" s="1"/>
  <c r="F2176" i="1" s="1"/>
  <c r="Q2175" i="1"/>
  <c r="C1569" i="1"/>
  <c r="P1568" i="1"/>
  <c r="B1568" i="1" s="1"/>
  <c r="R2175" i="1"/>
  <c r="B2175" i="1"/>
  <c r="A2176" i="1"/>
  <c r="S2175" i="1"/>
  <c r="U2174" i="1"/>
  <c r="T2175" i="1"/>
  <c r="G2175" i="1"/>
  <c r="J2175" i="1"/>
  <c r="H2174" i="1"/>
  <c r="K2174" i="1"/>
  <c r="L2174" i="1" s="1"/>
  <c r="M2174" i="1" s="1"/>
  <c r="D2176" i="1" l="1"/>
  <c r="E2176" i="1" s="1"/>
  <c r="F2177" i="1" s="1"/>
  <c r="Q2176" i="1"/>
  <c r="R2176" i="1" s="1"/>
  <c r="J2176" i="1"/>
  <c r="K2176" i="1" s="1"/>
  <c r="C1570" i="1"/>
  <c r="P1569" i="1"/>
  <c r="B1569" i="1" s="1"/>
  <c r="G2176" i="1"/>
  <c r="H2176" i="1" s="1"/>
  <c r="B2176" i="1"/>
  <c r="A2177" i="1"/>
  <c r="N2174" i="1"/>
  <c r="K2175" i="1"/>
  <c r="L2175" i="1" s="1"/>
  <c r="M2175" i="1" s="1"/>
  <c r="U2175" i="1"/>
  <c r="T2176" i="1"/>
  <c r="S2176" i="1"/>
  <c r="H2175" i="1"/>
  <c r="D2177" i="1" l="1"/>
  <c r="E2177" i="1" s="1"/>
  <c r="F2178" i="1" s="1"/>
  <c r="Q2177" i="1"/>
  <c r="C1571" i="1"/>
  <c r="P1570" i="1"/>
  <c r="B1570" i="1" s="1"/>
  <c r="J2177" i="1"/>
  <c r="K2177" i="1" s="1"/>
  <c r="L2177" i="1" s="1"/>
  <c r="M2177" i="1" s="1"/>
  <c r="L2176" i="1"/>
  <c r="M2176" i="1" s="1"/>
  <c r="N2176" i="1" s="1"/>
  <c r="N2175" i="1"/>
  <c r="B2177" i="1"/>
  <c r="A2178" i="1"/>
  <c r="T2177" i="1"/>
  <c r="S2177" i="1"/>
  <c r="U2176" i="1"/>
  <c r="G2177" i="1"/>
  <c r="D2178" i="1" l="1"/>
  <c r="E2178" i="1" s="1"/>
  <c r="F2179" i="1" s="1"/>
  <c r="Q2178" i="1"/>
  <c r="C1572" i="1"/>
  <c r="P1571" i="1"/>
  <c r="B1571" i="1" s="1"/>
  <c r="G2178" i="1"/>
  <c r="H2178" i="1" s="1"/>
  <c r="J2178" i="1"/>
  <c r="K2178" i="1" s="1"/>
  <c r="L2178" i="1" s="1"/>
  <c r="M2178" i="1" s="1"/>
  <c r="R2177" i="1"/>
  <c r="A2179" i="1"/>
  <c r="B2178" i="1"/>
  <c r="H2177" i="1"/>
  <c r="N2177" i="1" s="1"/>
  <c r="S2178" i="1"/>
  <c r="U2177" i="1"/>
  <c r="T2178" i="1"/>
  <c r="D2179" i="1" l="1"/>
  <c r="E2179" i="1" s="1"/>
  <c r="F2180" i="1" s="1"/>
  <c r="Q2179" i="1"/>
  <c r="C1573" i="1"/>
  <c r="P1572" i="1"/>
  <c r="B1572" i="1" s="1"/>
  <c r="G2179" i="1"/>
  <c r="H2179" i="1" s="1"/>
  <c r="R2178" i="1"/>
  <c r="N2178" i="1"/>
  <c r="J2179" i="1"/>
  <c r="K2179" i="1" s="1"/>
  <c r="L2179" i="1" s="1"/>
  <c r="M2179" i="1" s="1"/>
  <c r="T2179" i="1"/>
  <c r="S2179" i="1"/>
  <c r="U2178" i="1"/>
  <c r="R2179" i="1"/>
  <c r="B2179" i="1"/>
  <c r="A2180" i="1"/>
  <c r="D2180" i="1" l="1"/>
  <c r="E2180" i="1" s="1"/>
  <c r="F2181" i="1" s="1"/>
  <c r="Q2180" i="1"/>
  <c r="R2180" i="1" s="1"/>
  <c r="C1574" i="1"/>
  <c r="P1573" i="1"/>
  <c r="B1573" i="1" s="1"/>
  <c r="U2179" i="1"/>
  <c r="T2180" i="1"/>
  <c r="S2180" i="1"/>
  <c r="N2179" i="1"/>
  <c r="A2181" i="1"/>
  <c r="B2180" i="1"/>
  <c r="J2180" i="1"/>
  <c r="K2180" i="1" s="1"/>
  <c r="L2180" i="1" s="1"/>
  <c r="M2180" i="1" s="1"/>
  <c r="G2180" i="1"/>
  <c r="D2181" i="1" l="1"/>
  <c r="Q2181" i="1"/>
  <c r="R2181" i="1" s="1"/>
  <c r="P1574" i="1"/>
  <c r="B1574" i="1" s="1"/>
  <c r="C1575" i="1"/>
  <c r="S2181" i="1"/>
  <c r="U2180" i="1"/>
  <c r="T2181" i="1"/>
  <c r="G2181" i="1"/>
  <c r="E2181" i="1"/>
  <c r="F2182" i="1" s="1"/>
  <c r="B2181" i="1"/>
  <c r="A2182" i="1"/>
  <c r="J2181" i="1"/>
  <c r="K2181" i="1" s="1"/>
  <c r="L2181" i="1" s="1"/>
  <c r="M2181" i="1" s="1"/>
  <c r="H2180" i="1"/>
  <c r="N2180" i="1" s="1"/>
  <c r="D2182" i="1" l="1"/>
  <c r="E2182" i="1" s="1"/>
  <c r="F2183" i="1" s="1"/>
  <c r="Q2182" i="1"/>
  <c r="R2182" i="1" s="1"/>
  <c r="C1576" i="1"/>
  <c r="P1575" i="1"/>
  <c r="B1575" i="1" s="1"/>
  <c r="U2181" i="1"/>
  <c r="T2182" i="1"/>
  <c r="S2182" i="1"/>
  <c r="G2182" i="1"/>
  <c r="H2181" i="1"/>
  <c r="N2181" i="1" s="1"/>
  <c r="J2182" i="1"/>
  <c r="B2182" i="1"/>
  <c r="A2183" i="1"/>
  <c r="D2183" i="1" l="1"/>
  <c r="E2183" i="1" s="1"/>
  <c r="F2184" i="1" s="1"/>
  <c r="Q2183" i="1"/>
  <c r="P1576" i="1"/>
  <c r="B1576" i="1" s="1"/>
  <c r="C1577" i="1"/>
  <c r="J2183" i="1"/>
  <c r="K2183" i="1" s="1"/>
  <c r="G2183" i="1"/>
  <c r="H2183" i="1" s="1"/>
  <c r="R2183" i="1"/>
  <c r="B2183" i="1"/>
  <c r="A2184" i="1"/>
  <c r="K2182" i="1"/>
  <c r="L2182" i="1" s="1"/>
  <c r="M2182" i="1" s="1"/>
  <c r="T2183" i="1"/>
  <c r="S2183" i="1"/>
  <c r="U2182" i="1"/>
  <c r="H2182" i="1"/>
  <c r="D2184" i="1" l="1"/>
  <c r="E2184" i="1" s="1"/>
  <c r="F2185" i="1" s="1"/>
  <c r="Q2184" i="1"/>
  <c r="C1578" i="1"/>
  <c r="P1577" i="1"/>
  <c r="B1577" i="1" s="1"/>
  <c r="L2183" i="1"/>
  <c r="M2183" i="1" s="1"/>
  <c r="N2183" i="1" s="1"/>
  <c r="R2184" i="1"/>
  <c r="A2185" i="1"/>
  <c r="B2184" i="1"/>
  <c r="N2182" i="1"/>
  <c r="T2184" i="1"/>
  <c r="U2183" i="1"/>
  <c r="S2184" i="1"/>
  <c r="G2184" i="1"/>
  <c r="J2184" i="1"/>
  <c r="D2185" i="1" l="1"/>
  <c r="E2185" i="1" s="1"/>
  <c r="F2186" i="1" s="1"/>
  <c r="Q2185" i="1"/>
  <c r="C1579" i="1"/>
  <c r="P1578" i="1"/>
  <c r="B1578" i="1" s="1"/>
  <c r="J2185" i="1"/>
  <c r="K2185" i="1" s="1"/>
  <c r="G2185" i="1"/>
  <c r="H2185" i="1" s="1"/>
  <c r="R2185" i="1"/>
  <c r="B2185" i="1"/>
  <c r="A2186" i="1"/>
  <c r="K2184" i="1"/>
  <c r="L2184" i="1" s="1"/>
  <c r="M2184" i="1" s="1"/>
  <c r="S2185" i="1"/>
  <c r="U2184" i="1"/>
  <c r="T2185" i="1"/>
  <c r="H2184" i="1"/>
  <c r="D2186" i="1" l="1"/>
  <c r="E2186" i="1" s="1"/>
  <c r="F2187" i="1" s="1"/>
  <c r="Q2186" i="1"/>
  <c r="C1580" i="1"/>
  <c r="P1579" i="1"/>
  <c r="B1579" i="1" s="1"/>
  <c r="L2185" i="1"/>
  <c r="M2185" i="1" s="1"/>
  <c r="N2185" i="1" s="1"/>
  <c r="N2184" i="1"/>
  <c r="J2186" i="1"/>
  <c r="K2186" i="1" s="1"/>
  <c r="L2186" i="1" s="1"/>
  <c r="M2186" i="1" s="1"/>
  <c r="R2186" i="1"/>
  <c r="B2186" i="1"/>
  <c r="A2187" i="1"/>
  <c r="U2185" i="1"/>
  <c r="T2186" i="1"/>
  <c r="S2186" i="1"/>
  <c r="G2186" i="1"/>
  <c r="D2187" i="1" l="1"/>
  <c r="E2187" i="1" s="1"/>
  <c r="F2188" i="1" s="1"/>
  <c r="Q2187" i="1"/>
  <c r="C1581" i="1"/>
  <c r="P1580" i="1"/>
  <c r="B1580" i="1" s="1"/>
  <c r="G2187" i="1"/>
  <c r="H2187" i="1" s="1"/>
  <c r="B2187" i="1"/>
  <c r="A2188" i="1"/>
  <c r="H2186" i="1"/>
  <c r="N2186" i="1" s="1"/>
  <c r="T2187" i="1"/>
  <c r="S2187" i="1"/>
  <c r="U2186" i="1"/>
  <c r="J2187" i="1"/>
  <c r="K2187" i="1" s="1"/>
  <c r="L2187" i="1" s="1"/>
  <c r="M2187" i="1" s="1"/>
  <c r="D2188" i="1" l="1"/>
  <c r="E2188" i="1" s="1"/>
  <c r="F2189" i="1" s="1"/>
  <c r="Q2188" i="1"/>
  <c r="C1582" i="1"/>
  <c r="P1581" i="1"/>
  <c r="B1581" i="1" s="1"/>
  <c r="J2188" i="1"/>
  <c r="K2188" i="1" s="1"/>
  <c r="L2188" i="1" s="1"/>
  <c r="M2188" i="1" s="1"/>
  <c r="N2187" i="1"/>
  <c r="G2188" i="1"/>
  <c r="H2188" i="1" s="1"/>
  <c r="R2187" i="1"/>
  <c r="A2189" i="1"/>
  <c r="B2188" i="1"/>
  <c r="S2188" i="1"/>
  <c r="T2188" i="1"/>
  <c r="U2187" i="1"/>
  <c r="D2189" i="1" l="1"/>
  <c r="E2189" i="1" s="1"/>
  <c r="F2190" i="1" s="1"/>
  <c r="Q2189" i="1"/>
  <c r="R2189" i="1" s="1"/>
  <c r="C1583" i="1"/>
  <c r="P1582" i="1"/>
  <c r="B1582" i="1" s="1"/>
  <c r="J2189" i="1"/>
  <c r="K2189" i="1" s="1"/>
  <c r="L2189" i="1" s="1"/>
  <c r="M2189" i="1" s="1"/>
  <c r="R2188" i="1"/>
  <c r="N2188" i="1"/>
  <c r="B2189" i="1"/>
  <c r="A2190" i="1"/>
  <c r="T2189" i="1"/>
  <c r="S2189" i="1"/>
  <c r="U2188" i="1"/>
  <c r="G2189" i="1"/>
  <c r="D2190" i="1" l="1"/>
  <c r="E2190" i="1" s="1"/>
  <c r="F2191" i="1" s="1"/>
  <c r="Q2190" i="1"/>
  <c r="R2190" i="1" s="1"/>
  <c r="R1583" i="1"/>
  <c r="P1583" i="1"/>
  <c r="B1583" i="1" s="1"/>
  <c r="G2190" i="1"/>
  <c r="H2190" i="1" s="1"/>
  <c r="U2189" i="1"/>
  <c r="T2190" i="1"/>
  <c r="S2190" i="1"/>
  <c r="A2191" i="1"/>
  <c r="B2190" i="1"/>
  <c r="H2189" i="1"/>
  <c r="N2189" i="1" s="1"/>
  <c r="J2190" i="1"/>
  <c r="K2190" i="1" s="1"/>
  <c r="L2190" i="1" s="1"/>
  <c r="M2190" i="1" s="1"/>
  <c r="D2191" i="1" l="1"/>
  <c r="E2191" i="1" s="1"/>
  <c r="F2192" i="1" s="1"/>
  <c r="Q2191" i="1"/>
  <c r="C1584" i="1"/>
  <c r="C1585" i="1" s="1"/>
  <c r="U1583" i="1"/>
  <c r="N2190" i="1"/>
  <c r="T2191" i="1"/>
  <c r="S2191" i="1"/>
  <c r="U2190" i="1"/>
  <c r="J2191" i="1"/>
  <c r="G2191" i="1"/>
  <c r="R2191" i="1"/>
  <c r="B2191" i="1"/>
  <c r="A2192" i="1"/>
  <c r="P1584" i="1" l="1"/>
  <c r="B1584" i="1" s="1"/>
  <c r="D2192" i="1"/>
  <c r="E2192" i="1" s="1"/>
  <c r="F2193" i="1" s="1"/>
  <c r="Q2192" i="1"/>
  <c r="C1586" i="1"/>
  <c r="P1585" i="1"/>
  <c r="B1585" i="1" s="1"/>
  <c r="U2191" i="1"/>
  <c r="T2192" i="1"/>
  <c r="S2192" i="1"/>
  <c r="G2192" i="1"/>
  <c r="J2192" i="1"/>
  <c r="K2192" i="1" s="1"/>
  <c r="A2193" i="1"/>
  <c r="B2192" i="1"/>
  <c r="K2191" i="1"/>
  <c r="L2191" i="1" s="1"/>
  <c r="M2191" i="1" s="1"/>
  <c r="H2191" i="1"/>
  <c r="D2193" i="1" l="1"/>
  <c r="E2193" i="1" s="1"/>
  <c r="F2194" i="1" s="1"/>
  <c r="Q2193" i="1"/>
  <c r="C1587" i="1"/>
  <c r="P1586" i="1"/>
  <c r="B1586" i="1" s="1"/>
  <c r="L2192" i="1"/>
  <c r="M2192" i="1" s="1"/>
  <c r="N2191" i="1"/>
  <c r="J2193" i="1"/>
  <c r="K2193" i="1" s="1"/>
  <c r="L2193" i="1" s="1"/>
  <c r="M2193" i="1" s="1"/>
  <c r="T2193" i="1"/>
  <c r="S2193" i="1"/>
  <c r="G2193" i="1"/>
  <c r="H2193" i="1" s="1"/>
  <c r="H2192" i="1"/>
  <c r="R2193" i="1"/>
  <c r="B2193" i="1"/>
  <c r="A2194" i="1"/>
  <c r="D2194" i="1" l="1"/>
  <c r="E2194" i="1" s="1"/>
  <c r="F2195" i="1" s="1"/>
  <c r="Q2194" i="1"/>
  <c r="C1588" i="1"/>
  <c r="P1587" i="1"/>
  <c r="B1587" i="1" s="1"/>
  <c r="N2192" i="1"/>
  <c r="J2194" i="1"/>
  <c r="U2193" i="1"/>
  <c r="T2194" i="1"/>
  <c r="S2194" i="1"/>
  <c r="N2193" i="1"/>
  <c r="G2194" i="1"/>
  <c r="R2194" i="1"/>
  <c r="A2195" i="1"/>
  <c r="B2194" i="1"/>
  <c r="D2195" i="1" l="1"/>
  <c r="E2195" i="1" s="1"/>
  <c r="F2196" i="1" s="1"/>
  <c r="Q2195" i="1"/>
  <c r="R2195" i="1" s="1"/>
  <c r="C1589" i="1"/>
  <c r="P1588" i="1"/>
  <c r="B1588" i="1" s="1"/>
  <c r="S2195" i="1"/>
  <c r="U2194" i="1"/>
  <c r="T2195" i="1"/>
  <c r="G2195" i="1"/>
  <c r="H2194" i="1"/>
  <c r="B2195" i="1"/>
  <c r="A2196" i="1"/>
  <c r="J2195" i="1"/>
  <c r="K2194" i="1"/>
  <c r="L2194" i="1" s="1"/>
  <c r="M2194" i="1" s="1"/>
  <c r="D2196" i="1" l="1"/>
  <c r="E2196" i="1" s="1"/>
  <c r="F2197" i="1" s="1"/>
  <c r="Q2196" i="1"/>
  <c r="C1590" i="1"/>
  <c r="P1589" i="1"/>
  <c r="B1589" i="1" s="1"/>
  <c r="G2196" i="1"/>
  <c r="H2196" i="1" s="1"/>
  <c r="J2196" i="1"/>
  <c r="K2196" i="1" s="1"/>
  <c r="S2196" i="1"/>
  <c r="U2195" i="1"/>
  <c r="T2196" i="1"/>
  <c r="N2194" i="1"/>
  <c r="R2196" i="1"/>
  <c r="A2197" i="1"/>
  <c r="B2196" i="1"/>
  <c r="K2195" i="1"/>
  <c r="L2195" i="1" s="1"/>
  <c r="M2195" i="1" s="1"/>
  <c r="H2195" i="1"/>
  <c r="D2197" i="1" l="1"/>
  <c r="E2197" i="1" s="1"/>
  <c r="F2198" i="1" s="1"/>
  <c r="Q2197" i="1"/>
  <c r="C1591" i="1"/>
  <c r="P1590" i="1"/>
  <c r="B1590" i="1" s="1"/>
  <c r="J2197" i="1"/>
  <c r="K2197" i="1" s="1"/>
  <c r="L2197" i="1" s="1"/>
  <c r="M2197" i="1" s="1"/>
  <c r="N2195" i="1"/>
  <c r="R2197" i="1"/>
  <c r="B2197" i="1"/>
  <c r="A2198" i="1"/>
  <c r="L2196" i="1"/>
  <c r="M2196" i="1" s="1"/>
  <c r="N2196" i="1" s="1"/>
  <c r="T2197" i="1"/>
  <c r="S2197" i="1"/>
  <c r="U2196" i="1"/>
  <c r="G2197" i="1"/>
  <c r="D2198" i="1" l="1"/>
  <c r="E2198" i="1" s="1"/>
  <c r="F2199" i="1" s="1"/>
  <c r="Q2198" i="1"/>
  <c r="P1591" i="1"/>
  <c r="B1591" i="1" s="1"/>
  <c r="C1592" i="1"/>
  <c r="G2198" i="1"/>
  <c r="H2198" i="1" s="1"/>
  <c r="R2198" i="1"/>
  <c r="B2198" i="1"/>
  <c r="A2199" i="1"/>
  <c r="U2197" i="1"/>
  <c r="T2198" i="1"/>
  <c r="S2198" i="1"/>
  <c r="H2197" i="1"/>
  <c r="N2197" i="1" s="1"/>
  <c r="J2198" i="1"/>
  <c r="D2199" i="1" l="1"/>
  <c r="E2199" i="1" s="1"/>
  <c r="F2200" i="1" s="1"/>
  <c r="Q2199" i="1"/>
  <c r="P1592" i="1"/>
  <c r="B1592" i="1" s="1"/>
  <c r="C1593" i="1"/>
  <c r="J2199" i="1"/>
  <c r="K2199" i="1" s="1"/>
  <c r="K2198" i="1"/>
  <c r="L2198" i="1" s="1"/>
  <c r="M2198" i="1" s="1"/>
  <c r="N2198" i="1" s="1"/>
  <c r="R2199" i="1"/>
  <c r="B2199" i="1"/>
  <c r="A2200" i="1"/>
  <c r="T2199" i="1"/>
  <c r="S2199" i="1"/>
  <c r="U2198" i="1"/>
  <c r="G2199" i="1"/>
  <c r="D2200" i="1" l="1"/>
  <c r="E2200" i="1" s="1"/>
  <c r="F2201" i="1" s="1"/>
  <c r="Q2200" i="1"/>
  <c r="C1594" i="1"/>
  <c r="P1593" i="1"/>
  <c r="B1593" i="1" s="1"/>
  <c r="G2200" i="1"/>
  <c r="H2200" i="1" s="1"/>
  <c r="L2199" i="1"/>
  <c r="M2199" i="1" s="1"/>
  <c r="H2199" i="1"/>
  <c r="R2200" i="1"/>
  <c r="A2201" i="1"/>
  <c r="B2200" i="1"/>
  <c r="S2200" i="1"/>
  <c r="T2200" i="1"/>
  <c r="U2199" i="1"/>
  <c r="J2200" i="1"/>
  <c r="D2201" i="1" l="1"/>
  <c r="Q2201" i="1"/>
  <c r="P1594" i="1"/>
  <c r="B1594" i="1" s="1"/>
  <c r="C1595" i="1"/>
  <c r="N2199" i="1"/>
  <c r="R2201" i="1"/>
  <c r="A2202" i="1"/>
  <c r="B2201" i="1"/>
  <c r="E2201" i="1"/>
  <c r="F2202" i="1" s="1"/>
  <c r="T2201" i="1"/>
  <c r="U2200" i="1"/>
  <c r="S2201" i="1"/>
  <c r="J2201" i="1"/>
  <c r="K2200" i="1"/>
  <c r="L2200" i="1" s="1"/>
  <c r="M2200" i="1" s="1"/>
  <c r="N2200" i="1" s="1"/>
  <c r="G2201" i="1"/>
  <c r="D2202" i="1" l="1"/>
  <c r="E2202" i="1" s="1"/>
  <c r="F2203" i="1" s="1"/>
  <c r="Q2202" i="1"/>
  <c r="R2202" i="1" s="1"/>
  <c r="C1596" i="1"/>
  <c r="P1595" i="1"/>
  <c r="B1595" i="1" s="1"/>
  <c r="J2202" i="1"/>
  <c r="K2202" i="1" s="1"/>
  <c r="G2202" i="1"/>
  <c r="H2202" i="1" s="1"/>
  <c r="K2201" i="1"/>
  <c r="L2201" i="1" s="1"/>
  <c r="M2201" i="1" s="1"/>
  <c r="H2201" i="1"/>
  <c r="A2203" i="1"/>
  <c r="B2202" i="1"/>
  <c r="U2201" i="1"/>
  <c r="T2202" i="1"/>
  <c r="S2202" i="1"/>
  <c r="D2203" i="1" l="1"/>
  <c r="E2203" i="1" s="1"/>
  <c r="F2204" i="1" s="1"/>
  <c r="Q2203" i="1"/>
  <c r="C1597" i="1"/>
  <c r="P1596" i="1"/>
  <c r="B1596" i="1" s="1"/>
  <c r="L2202" i="1"/>
  <c r="M2202" i="1" s="1"/>
  <c r="N2202" i="1" s="1"/>
  <c r="R2203" i="1"/>
  <c r="B2203" i="1"/>
  <c r="A2204" i="1"/>
  <c r="U2202" i="1"/>
  <c r="T2203" i="1"/>
  <c r="S2203" i="1"/>
  <c r="N2201" i="1"/>
  <c r="J2203" i="1"/>
  <c r="G2203" i="1"/>
  <c r="D2204" i="1" l="1"/>
  <c r="E2204" i="1" s="1"/>
  <c r="F2205" i="1" s="1"/>
  <c r="Q2204" i="1"/>
  <c r="R2204" i="1" s="1"/>
  <c r="P1597" i="1"/>
  <c r="B1597" i="1" s="1"/>
  <c r="C1598" i="1"/>
  <c r="G2204" i="1"/>
  <c r="H2204" i="1" s="1"/>
  <c r="J2204" i="1"/>
  <c r="K2204" i="1" s="1"/>
  <c r="K2203" i="1"/>
  <c r="L2203" i="1" s="1"/>
  <c r="M2203" i="1" s="1"/>
  <c r="H2203" i="1"/>
  <c r="A2205" i="1"/>
  <c r="B2204" i="1"/>
  <c r="T2204" i="1"/>
  <c r="S2204" i="1"/>
  <c r="U2203" i="1"/>
  <c r="D2205" i="1" l="1"/>
  <c r="E2205" i="1" s="1"/>
  <c r="F2206" i="1" s="1"/>
  <c r="Q2205" i="1"/>
  <c r="R2205" i="1" s="1"/>
  <c r="C1599" i="1"/>
  <c r="P1598" i="1"/>
  <c r="B1598" i="1" s="1"/>
  <c r="L2204" i="1"/>
  <c r="M2204" i="1" s="1"/>
  <c r="N2204" i="1" s="1"/>
  <c r="J2205" i="1"/>
  <c r="K2205" i="1" s="1"/>
  <c r="L2205" i="1" s="1"/>
  <c r="M2205" i="1" s="1"/>
  <c r="N2203" i="1"/>
  <c r="T2205" i="1"/>
  <c r="S2205" i="1"/>
  <c r="U2204" i="1"/>
  <c r="A2206" i="1"/>
  <c r="B2205" i="1"/>
  <c r="G2205" i="1"/>
  <c r="D2206" i="1" l="1"/>
  <c r="E2206" i="1" s="1"/>
  <c r="F2207" i="1" s="1"/>
  <c r="Q2206" i="1"/>
  <c r="R2206" i="1" s="1"/>
  <c r="P1599" i="1"/>
  <c r="B1599" i="1" s="1"/>
  <c r="C1600" i="1"/>
  <c r="G2206" i="1"/>
  <c r="H2206" i="1" s="1"/>
  <c r="A2207" i="1"/>
  <c r="B2206" i="1"/>
  <c r="T2206" i="1"/>
  <c r="S2206" i="1"/>
  <c r="U2205" i="1"/>
  <c r="J2206" i="1"/>
  <c r="K2206" i="1" s="1"/>
  <c r="L2206" i="1" s="1"/>
  <c r="M2206" i="1" s="1"/>
  <c r="H2205" i="1"/>
  <c r="N2205" i="1" s="1"/>
  <c r="D2207" i="1" l="1"/>
  <c r="E2207" i="1" s="1"/>
  <c r="F2208" i="1" s="1"/>
  <c r="Q2207" i="1"/>
  <c r="R2207" i="1" s="1"/>
  <c r="P1600" i="1"/>
  <c r="B1600" i="1" s="1"/>
  <c r="C1601" i="1"/>
  <c r="N2206" i="1"/>
  <c r="T2207" i="1"/>
  <c r="S2207" i="1"/>
  <c r="U2206" i="1"/>
  <c r="J2207" i="1"/>
  <c r="B2207" i="1"/>
  <c r="A2208" i="1"/>
  <c r="G2207" i="1"/>
  <c r="H2207" i="1" s="1"/>
  <c r="D2208" i="1" l="1"/>
  <c r="E2208" i="1" s="1"/>
  <c r="F2209" i="1" s="1"/>
  <c r="Q2208" i="1"/>
  <c r="P1601" i="1"/>
  <c r="B1601" i="1" s="1"/>
  <c r="C1602" i="1"/>
  <c r="T2208" i="1"/>
  <c r="U2207" i="1"/>
  <c r="S2208" i="1"/>
  <c r="J2208" i="1"/>
  <c r="K2208" i="1" s="1"/>
  <c r="K2207" i="1"/>
  <c r="L2207" i="1" s="1"/>
  <c r="M2207" i="1" s="1"/>
  <c r="N2207" i="1" s="1"/>
  <c r="G2208" i="1"/>
  <c r="H2208" i="1" s="1"/>
  <c r="R2208" i="1"/>
  <c r="A2209" i="1"/>
  <c r="B2208" i="1"/>
  <c r="D2209" i="1" l="1"/>
  <c r="E2209" i="1" s="1"/>
  <c r="F2210" i="1" s="1"/>
  <c r="Q2209" i="1"/>
  <c r="R2209" i="1" s="1"/>
  <c r="C1603" i="1"/>
  <c r="P1602" i="1"/>
  <c r="B1602" i="1" s="1"/>
  <c r="J2209" i="1"/>
  <c r="K2209" i="1" s="1"/>
  <c r="L2209" i="1" s="1"/>
  <c r="M2209" i="1" s="1"/>
  <c r="L2208" i="1"/>
  <c r="M2208" i="1" s="1"/>
  <c r="N2208" i="1" s="1"/>
  <c r="B2209" i="1"/>
  <c r="A2210" i="1"/>
  <c r="S2209" i="1"/>
  <c r="T2209" i="1"/>
  <c r="U2208" i="1"/>
  <c r="G2209" i="1"/>
  <c r="D2210" i="1" l="1"/>
  <c r="E2210" i="1" s="1"/>
  <c r="F2211" i="1" s="1"/>
  <c r="Q2210" i="1"/>
  <c r="C1604" i="1"/>
  <c r="P1603" i="1"/>
  <c r="B1603" i="1" s="1"/>
  <c r="G2210" i="1"/>
  <c r="H2210" i="1" s="1"/>
  <c r="S2210" i="1"/>
  <c r="U2209" i="1"/>
  <c r="T2210" i="1"/>
  <c r="H2209" i="1"/>
  <c r="N2209" i="1" s="1"/>
  <c r="J2210" i="1"/>
  <c r="A2211" i="1"/>
  <c r="B2210" i="1"/>
  <c r="D2211" i="1" l="1"/>
  <c r="E2211" i="1" s="1"/>
  <c r="F2212" i="1" s="1"/>
  <c r="Q2211" i="1"/>
  <c r="R2211" i="1" s="1"/>
  <c r="C1605" i="1"/>
  <c r="P1604" i="1"/>
  <c r="B1604" i="1" s="1"/>
  <c r="G2211" i="1"/>
  <c r="H2211" i="1" s="1"/>
  <c r="R2210" i="1"/>
  <c r="J2211" i="1"/>
  <c r="K2211" i="1" s="1"/>
  <c r="K2210" i="1"/>
  <c r="L2210" i="1" s="1"/>
  <c r="M2210" i="1" s="1"/>
  <c r="N2210" i="1" s="1"/>
  <c r="B2211" i="1"/>
  <c r="A2212" i="1"/>
  <c r="T2211" i="1"/>
  <c r="S2211" i="1"/>
  <c r="U2210" i="1"/>
  <c r="D2212" i="1" l="1"/>
  <c r="Q2212" i="1"/>
  <c r="C1606" i="1"/>
  <c r="P1605" i="1"/>
  <c r="B1605" i="1" s="1"/>
  <c r="L2211" i="1"/>
  <c r="M2211" i="1" s="1"/>
  <c r="N2211" i="1" s="1"/>
  <c r="G2212" i="1"/>
  <c r="H2212" i="1" s="1"/>
  <c r="R2212" i="1"/>
  <c r="A2213" i="1"/>
  <c r="E2212" i="1"/>
  <c r="F2213" i="1" s="1"/>
  <c r="B2212" i="1"/>
  <c r="U2211" i="1"/>
  <c r="T2212" i="1"/>
  <c r="S2212" i="1"/>
  <c r="J2212" i="1"/>
  <c r="D2213" i="1" l="1"/>
  <c r="E2213" i="1" s="1"/>
  <c r="F2214" i="1" s="1"/>
  <c r="Q2213" i="1"/>
  <c r="C1607" i="1"/>
  <c r="P1606" i="1"/>
  <c r="B1606" i="1" s="1"/>
  <c r="G2213" i="1"/>
  <c r="H2213" i="1" s="1"/>
  <c r="J2213" i="1"/>
  <c r="K2213" i="1" s="1"/>
  <c r="K2212" i="1"/>
  <c r="L2212" i="1" s="1"/>
  <c r="M2212" i="1" s="1"/>
  <c r="N2212" i="1" s="1"/>
  <c r="R2213" i="1"/>
  <c r="A2214" i="1"/>
  <c r="B2213" i="1"/>
  <c r="T2213" i="1"/>
  <c r="U2212" i="1"/>
  <c r="S2213" i="1"/>
  <c r="D2214" i="1" l="1"/>
  <c r="E2214" i="1" s="1"/>
  <c r="F2215" i="1" s="1"/>
  <c r="Q2214" i="1"/>
  <c r="R2214" i="1" s="1"/>
  <c r="C1608" i="1"/>
  <c r="P1607" i="1"/>
  <c r="B1607" i="1" s="1"/>
  <c r="U2213" i="1"/>
  <c r="S2214" i="1"/>
  <c r="T2214" i="1"/>
  <c r="J2214" i="1"/>
  <c r="K2214" i="1" s="1"/>
  <c r="L2214" i="1" s="1"/>
  <c r="M2214" i="1" s="1"/>
  <c r="L2213" i="1"/>
  <c r="M2213" i="1" s="1"/>
  <c r="N2213" i="1" s="1"/>
  <c r="B2214" i="1"/>
  <c r="A2215" i="1"/>
  <c r="G2214" i="1"/>
  <c r="D2215" i="1" l="1"/>
  <c r="E2215" i="1" s="1"/>
  <c r="F2216" i="1" s="1"/>
  <c r="Q2215" i="1"/>
  <c r="C1609" i="1"/>
  <c r="P1608" i="1"/>
  <c r="B1608" i="1" s="1"/>
  <c r="J2215" i="1"/>
  <c r="K2215" i="1" s="1"/>
  <c r="L2215" i="1" s="1"/>
  <c r="M2215" i="1" s="1"/>
  <c r="T2215" i="1"/>
  <c r="S2215" i="1"/>
  <c r="U2214" i="1"/>
  <c r="G2215" i="1"/>
  <c r="H2215" i="1" s="1"/>
  <c r="R2215" i="1"/>
  <c r="B2215" i="1"/>
  <c r="A2216" i="1"/>
  <c r="H2214" i="1"/>
  <c r="N2214" i="1" s="1"/>
  <c r="D2216" i="1" l="1"/>
  <c r="E2216" i="1" s="1"/>
  <c r="F2217" i="1" s="1"/>
  <c r="Q2216" i="1"/>
  <c r="C1610" i="1"/>
  <c r="P1609" i="1"/>
  <c r="B1609" i="1" s="1"/>
  <c r="J2216" i="1"/>
  <c r="K2216" i="1" s="1"/>
  <c r="L2216" i="1" s="1"/>
  <c r="M2216" i="1" s="1"/>
  <c r="R2216" i="1"/>
  <c r="A2217" i="1"/>
  <c r="B2216" i="1"/>
  <c r="S2216" i="1"/>
  <c r="T2216" i="1"/>
  <c r="U2215" i="1"/>
  <c r="G2216" i="1"/>
  <c r="N2215" i="1"/>
  <c r="D2217" i="1" l="1"/>
  <c r="E2217" i="1" s="1"/>
  <c r="F2218" i="1" s="1"/>
  <c r="Q2217" i="1"/>
  <c r="C1611" i="1"/>
  <c r="P1610" i="1"/>
  <c r="B1610" i="1" s="1"/>
  <c r="G2217" i="1"/>
  <c r="H2217" i="1" s="1"/>
  <c r="J2217" i="1"/>
  <c r="K2217" i="1" s="1"/>
  <c r="L2217" i="1" s="1"/>
  <c r="M2217" i="1" s="1"/>
  <c r="R2217" i="1"/>
  <c r="B2217" i="1"/>
  <c r="A2218" i="1"/>
  <c r="T2217" i="1"/>
  <c r="S2217" i="1"/>
  <c r="U2216" i="1"/>
  <c r="H2216" i="1"/>
  <c r="N2216" i="1" s="1"/>
  <c r="D2218" i="1" l="1"/>
  <c r="E2218" i="1" s="1"/>
  <c r="F2219" i="1" s="1"/>
  <c r="Q2218" i="1"/>
  <c r="R1611" i="1"/>
  <c r="C1612" i="1" s="1"/>
  <c r="P1611" i="1"/>
  <c r="B1611" i="1" s="1"/>
  <c r="N2217" i="1"/>
  <c r="R2218" i="1"/>
  <c r="B2218" i="1"/>
  <c r="A2219" i="1"/>
  <c r="U2217" i="1"/>
  <c r="T2218" i="1"/>
  <c r="S2218" i="1"/>
  <c r="J2218" i="1"/>
  <c r="G2218" i="1"/>
  <c r="D2219" i="1" l="1"/>
  <c r="E2219" i="1" s="1"/>
  <c r="F2220" i="1" s="1"/>
  <c r="Q2219" i="1"/>
  <c r="R2219" i="1" s="1"/>
  <c r="U1611" i="1"/>
  <c r="C1613" i="1"/>
  <c r="P1612" i="1"/>
  <c r="B1612" i="1" s="1"/>
  <c r="G2219" i="1"/>
  <c r="H2219" i="1" s="1"/>
  <c r="J2219" i="1"/>
  <c r="K2219" i="1" s="1"/>
  <c r="H2218" i="1"/>
  <c r="B2219" i="1"/>
  <c r="A2220" i="1"/>
  <c r="K2218" i="1"/>
  <c r="L2218" i="1" s="1"/>
  <c r="M2218" i="1" s="1"/>
  <c r="S2219" i="1"/>
  <c r="U2218" i="1"/>
  <c r="T2219" i="1"/>
  <c r="D2220" i="1" l="1"/>
  <c r="E2220" i="1" s="1"/>
  <c r="F2221" i="1" s="1"/>
  <c r="Q2220" i="1"/>
  <c r="C1614" i="1"/>
  <c r="P1613" i="1"/>
  <c r="B1613" i="1" s="1"/>
  <c r="G2220" i="1"/>
  <c r="H2220" i="1" s="1"/>
  <c r="N2218" i="1"/>
  <c r="R2220" i="1"/>
  <c r="B2220" i="1"/>
  <c r="A2221" i="1"/>
  <c r="L2219" i="1"/>
  <c r="M2219" i="1" s="1"/>
  <c r="N2219" i="1" s="1"/>
  <c r="U2219" i="1"/>
  <c r="S2220" i="1"/>
  <c r="T2220" i="1"/>
  <c r="J2220" i="1"/>
  <c r="K2220" i="1" s="1"/>
  <c r="L2220" i="1" s="1"/>
  <c r="M2220" i="1" s="1"/>
  <c r="D2221" i="1" l="1"/>
  <c r="E2221" i="1" s="1"/>
  <c r="F2222" i="1" s="1"/>
  <c r="Q2221" i="1"/>
  <c r="C1615" i="1"/>
  <c r="P1614" i="1"/>
  <c r="B1614" i="1" s="1"/>
  <c r="N2220" i="1"/>
  <c r="J2221" i="1"/>
  <c r="K2221" i="1" s="1"/>
  <c r="L2221" i="1" s="1"/>
  <c r="M2221" i="1" s="1"/>
  <c r="B2221" i="1"/>
  <c r="A2222" i="1"/>
  <c r="T2221" i="1"/>
  <c r="S2221" i="1"/>
  <c r="U2220" i="1"/>
  <c r="G2221" i="1"/>
  <c r="D2222" i="1" l="1"/>
  <c r="E2222" i="1" s="1"/>
  <c r="F2223" i="1" s="1"/>
  <c r="Q2222" i="1"/>
  <c r="P1615" i="1"/>
  <c r="B1615" i="1" s="1"/>
  <c r="C1616" i="1"/>
  <c r="G2222" i="1"/>
  <c r="H2222" i="1" s="1"/>
  <c r="H2221" i="1"/>
  <c r="N2221" i="1" s="1"/>
  <c r="R2222" i="1"/>
  <c r="B2222" i="1"/>
  <c r="A2223" i="1"/>
  <c r="J2222" i="1"/>
  <c r="K2222" i="1" s="1"/>
  <c r="L2222" i="1" s="1"/>
  <c r="M2222" i="1" s="1"/>
  <c r="T2222" i="1"/>
  <c r="S2222" i="1"/>
  <c r="D2223" i="1" l="1"/>
  <c r="Q2223" i="1"/>
  <c r="C1617" i="1"/>
  <c r="P1616" i="1"/>
  <c r="B1616" i="1" s="1"/>
  <c r="N2222" i="1"/>
  <c r="G2223" i="1"/>
  <c r="H2223" i="1" s="1"/>
  <c r="R2223" i="1"/>
  <c r="A2224" i="1"/>
  <c r="E2223" i="1"/>
  <c r="F2224" i="1" s="1"/>
  <c r="B2223" i="1"/>
  <c r="T2223" i="1"/>
  <c r="S2223" i="1"/>
  <c r="U2222" i="1"/>
  <c r="J2223" i="1"/>
  <c r="K2223" i="1" s="1"/>
  <c r="L2223" i="1" s="1"/>
  <c r="M2223" i="1" s="1"/>
  <c r="D2224" i="1" l="1"/>
  <c r="E2224" i="1" s="1"/>
  <c r="F2225" i="1" s="1"/>
  <c r="Q2224" i="1"/>
  <c r="P1617" i="1"/>
  <c r="B1617" i="1" s="1"/>
  <c r="C1618" i="1"/>
  <c r="N2223" i="1"/>
  <c r="R2224" i="1"/>
  <c r="A2225" i="1"/>
  <c r="B2224" i="1"/>
  <c r="J2224" i="1"/>
  <c r="T2224" i="1"/>
  <c r="S2224" i="1"/>
  <c r="U2223" i="1"/>
  <c r="G2224" i="1"/>
  <c r="D2225" i="1" l="1"/>
  <c r="E2225" i="1" s="1"/>
  <c r="F2226" i="1" s="1"/>
  <c r="Q2225" i="1"/>
  <c r="C1619" i="1"/>
  <c r="P1618" i="1"/>
  <c r="B1618" i="1" s="1"/>
  <c r="J2225" i="1"/>
  <c r="K2225" i="1" s="1"/>
  <c r="G2225" i="1"/>
  <c r="H2225" i="1" s="1"/>
  <c r="K2224" i="1"/>
  <c r="L2224" i="1" s="1"/>
  <c r="M2224" i="1" s="1"/>
  <c r="R2225" i="1"/>
  <c r="A2226" i="1"/>
  <c r="B2225" i="1"/>
  <c r="T2225" i="1"/>
  <c r="S2225" i="1"/>
  <c r="U2224" i="1"/>
  <c r="H2224" i="1"/>
  <c r="D2226" i="1" l="1"/>
  <c r="E2226" i="1" s="1"/>
  <c r="F2227" i="1" s="1"/>
  <c r="Q2226" i="1"/>
  <c r="C1620" i="1"/>
  <c r="P1619" i="1"/>
  <c r="B1619" i="1" s="1"/>
  <c r="L2225" i="1"/>
  <c r="M2225" i="1" s="1"/>
  <c r="N2225" i="1" s="1"/>
  <c r="R2226" i="1"/>
  <c r="A2227" i="1"/>
  <c r="B2226" i="1"/>
  <c r="N2224" i="1"/>
  <c r="U2225" i="1"/>
  <c r="T2226" i="1"/>
  <c r="S2226" i="1"/>
  <c r="G2226" i="1"/>
  <c r="J2226" i="1"/>
  <c r="D2227" i="1" l="1"/>
  <c r="E2227" i="1" s="1"/>
  <c r="F2228" i="1" s="1"/>
  <c r="Q2227" i="1"/>
  <c r="C1621" i="1"/>
  <c r="P1620" i="1"/>
  <c r="B1620" i="1" s="1"/>
  <c r="J2227" i="1"/>
  <c r="K2227" i="1" s="1"/>
  <c r="G2227" i="1"/>
  <c r="H2227" i="1" s="1"/>
  <c r="K2226" i="1"/>
  <c r="L2226" i="1" s="1"/>
  <c r="M2226" i="1" s="1"/>
  <c r="R2227" i="1"/>
  <c r="B2227" i="1"/>
  <c r="A2228" i="1"/>
  <c r="T2227" i="1"/>
  <c r="S2227" i="1"/>
  <c r="U2226" i="1"/>
  <c r="H2226" i="1"/>
  <c r="D2228" i="1" l="1"/>
  <c r="Q2228" i="1"/>
  <c r="C1622" i="1"/>
  <c r="P1621" i="1"/>
  <c r="B1621" i="1" s="1"/>
  <c r="L2227" i="1"/>
  <c r="M2227" i="1" s="1"/>
  <c r="N2227" i="1" s="1"/>
  <c r="N2226" i="1"/>
  <c r="R2228" i="1"/>
  <c r="A2229" i="1"/>
  <c r="E2228" i="1"/>
  <c r="F2229" i="1" s="1"/>
  <c r="B2228" i="1"/>
  <c r="S2228" i="1"/>
  <c r="T2228" i="1"/>
  <c r="U2227" i="1"/>
  <c r="G2228" i="1"/>
  <c r="J2228" i="1"/>
  <c r="D2229" i="1" l="1"/>
  <c r="E2229" i="1" s="1"/>
  <c r="F2230" i="1" s="1"/>
  <c r="Q2229" i="1"/>
  <c r="C1623" i="1"/>
  <c r="P1622" i="1"/>
  <c r="B1622" i="1" s="1"/>
  <c r="J2229" i="1"/>
  <c r="G2229" i="1"/>
  <c r="H2229" i="1" s="1"/>
  <c r="H2228" i="1"/>
  <c r="R2229" i="1"/>
  <c r="B2229" i="1"/>
  <c r="A2230" i="1"/>
  <c r="K2228" i="1"/>
  <c r="L2228" i="1" s="1"/>
  <c r="M2228" i="1" s="1"/>
  <c r="T2229" i="1"/>
  <c r="S2229" i="1"/>
  <c r="U2228" i="1"/>
  <c r="D2230" i="1" l="1"/>
  <c r="E2230" i="1" s="1"/>
  <c r="F2231" i="1" s="1"/>
  <c r="Q2230" i="1"/>
  <c r="R2230" i="1" s="1"/>
  <c r="P1623" i="1"/>
  <c r="B1623" i="1" s="1"/>
  <c r="C1624" i="1"/>
  <c r="J2230" i="1"/>
  <c r="K2230" i="1" s="1"/>
  <c r="K2229" i="1"/>
  <c r="L2229" i="1" s="1"/>
  <c r="M2229" i="1" s="1"/>
  <c r="N2229" i="1" s="1"/>
  <c r="G2230" i="1"/>
  <c r="H2230" i="1" s="1"/>
  <c r="N2228" i="1"/>
  <c r="A2231" i="1"/>
  <c r="B2230" i="1"/>
  <c r="U2229" i="1"/>
  <c r="T2230" i="1"/>
  <c r="S2230" i="1"/>
  <c r="D2231" i="1" l="1"/>
  <c r="E2231" i="1" s="1"/>
  <c r="F2232" i="1" s="1"/>
  <c r="Q2231" i="1"/>
  <c r="C1625" i="1"/>
  <c r="P1624" i="1"/>
  <c r="B1624" i="1" s="1"/>
  <c r="G2231" i="1"/>
  <c r="H2231" i="1" s="1"/>
  <c r="J2231" i="1"/>
  <c r="K2231" i="1" s="1"/>
  <c r="L2231" i="1" s="1"/>
  <c r="M2231" i="1" s="1"/>
  <c r="L2230" i="1"/>
  <c r="M2230" i="1" s="1"/>
  <c r="N2230" i="1" s="1"/>
  <c r="R2231" i="1"/>
  <c r="B2231" i="1"/>
  <c r="A2232" i="1"/>
  <c r="T2231" i="1"/>
  <c r="S2231" i="1"/>
  <c r="U2230" i="1"/>
  <c r="D2232" i="1" l="1"/>
  <c r="E2232" i="1" s="1"/>
  <c r="F2233" i="1" s="1"/>
  <c r="Q2232" i="1"/>
  <c r="P1625" i="1"/>
  <c r="B1625" i="1" s="1"/>
  <c r="C1626" i="1"/>
  <c r="N2231" i="1"/>
  <c r="R2232" i="1"/>
  <c r="A2233" i="1"/>
  <c r="B2232" i="1"/>
  <c r="U2231" i="1"/>
  <c r="T2232" i="1"/>
  <c r="S2232" i="1"/>
  <c r="J2232" i="1"/>
  <c r="G2232" i="1"/>
  <c r="D2233" i="1" l="1"/>
  <c r="Q2233" i="1"/>
  <c r="R2233" i="1" s="1"/>
  <c r="P1626" i="1"/>
  <c r="B1626" i="1" s="1"/>
  <c r="C1627" i="1"/>
  <c r="G2233" i="1"/>
  <c r="H2233" i="1" s="1"/>
  <c r="J2233" i="1"/>
  <c r="K2233" i="1" s="1"/>
  <c r="K2232" i="1"/>
  <c r="L2232" i="1" s="1"/>
  <c r="M2232" i="1" s="1"/>
  <c r="H2232" i="1"/>
  <c r="E2233" i="1"/>
  <c r="F2234" i="1" s="1"/>
  <c r="B2233" i="1"/>
  <c r="A2234" i="1"/>
  <c r="S2233" i="1"/>
  <c r="U2232" i="1"/>
  <c r="T2233" i="1"/>
  <c r="D2234" i="1" l="1"/>
  <c r="E2234" i="1" s="1"/>
  <c r="F2235" i="1" s="1"/>
  <c r="Q2234" i="1"/>
  <c r="C1628" i="1"/>
  <c r="P1627" i="1"/>
  <c r="B1627" i="1" s="1"/>
  <c r="L2233" i="1"/>
  <c r="M2233" i="1" s="1"/>
  <c r="N2233" i="1" s="1"/>
  <c r="N2232" i="1"/>
  <c r="T2234" i="1"/>
  <c r="S2234" i="1"/>
  <c r="U2233" i="1"/>
  <c r="J2234" i="1"/>
  <c r="G2234" i="1"/>
  <c r="H2234" i="1" s="1"/>
  <c r="R2234" i="1"/>
  <c r="A2235" i="1"/>
  <c r="B2234" i="1"/>
  <c r="D2235" i="1" l="1"/>
  <c r="E2235" i="1" s="1"/>
  <c r="F2236" i="1" s="1"/>
  <c r="Q2235" i="1"/>
  <c r="R2235" i="1" s="1"/>
  <c r="C1629" i="1"/>
  <c r="P1628" i="1"/>
  <c r="B1628" i="1" s="1"/>
  <c r="J2235" i="1"/>
  <c r="K2235" i="1" s="1"/>
  <c r="T2235" i="1"/>
  <c r="S2235" i="1"/>
  <c r="U2234" i="1"/>
  <c r="G2235" i="1"/>
  <c r="B2235" i="1"/>
  <c r="A2236" i="1"/>
  <c r="K2234" i="1"/>
  <c r="L2234" i="1" s="1"/>
  <c r="M2234" i="1" s="1"/>
  <c r="N2234" i="1" s="1"/>
  <c r="D2236" i="1" l="1"/>
  <c r="E2236" i="1" s="1"/>
  <c r="F2237" i="1" s="1"/>
  <c r="Q2236" i="1"/>
  <c r="C1630" i="1"/>
  <c r="P1629" i="1"/>
  <c r="B1629" i="1" s="1"/>
  <c r="G2236" i="1"/>
  <c r="H2236" i="1" s="1"/>
  <c r="J2236" i="1"/>
  <c r="K2236" i="1" s="1"/>
  <c r="L2236" i="1" s="1"/>
  <c r="M2236" i="1" s="1"/>
  <c r="L2235" i="1"/>
  <c r="M2235" i="1" s="1"/>
  <c r="R2236" i="1"/>
  <c r="A2237" i="1"/>
  <c r="B2236" i="1"/>
  <c r="H2235" i="1"/>
  <c r="T2236" i="1"/>
  <c r="S2236" i="1"/>
  <c r="U2235" i="1"/>
  <c r="D2237" i="1" l="1"/>
  <c r="E2237" i="1" s="1"/>
  <c r="F2238" i="1" s="1"/>
  <c r="Q2237" i="1"/>
  <c r="P1630" i="1"/>
  <c r="B1630" i="1" s="1"/>
  <c r="C1631" i="1"/>
  <c r="G2237" i="1"/>
  <c r="H2237" i="1" s="1"/>
  <c r="N2235" i="1"/>
  <c r="N2236" i="1"/>
  <c r="R2237" i="1"/>
  <c r="A2238" i="1"/>
  <c r="B2237" i="1"/>
  <c r="T2237" i="1"/>
  <c r="S2237" i="1"/>
  <c r="U2236" i="1"/>
  <c r="J2237" i="1"/>
  <c r="D2238" i="1" l="1"/>
  <c r="E2238" i="1" s="1"/>
  <c r="F2239" i="1" s="1"/>
  <c r="Q2238" i="1"/>
  <c r="C1632" i="1"/>
  <c r="P1631" i="1"/>
  <c r="B1631" i="1" s="1"/>
  <c r="J2238" i="1"/>
  <c r="K2238" i="1" s="1"/>
  <c r="K2237" i="1"/>
  <c r="L2237" i="1" s="1"/>
  <c r="M2237" i="1" s="1"/>
  <c r="N2237" i="1" s="1"/>
  <c r="R2238" i="1"/>
  <c r="B2238" i="1"/>
  <c r="A2239" i="1"/>
  <c r="S2238" i="1"/>
  <c r="U2237" i="1"/>
  <c r="T2238" i="1"/>
  <c r="G2238" i="1"/>
  <c r="D2239" i="1" l="1"/>
  <c r="E2239" i="1" s="1"/>
  <c r="F2240" i="1" s="1"/>
  <c r="Q2239" i="1"/>
  <c r="C1633" i="1"/>
  <c r="P1632" i="1"/>
  <c r="B1632" i="1" s="1"/>
  <c r="G2239" i="1"/>
  <c r="H2239" i="1" s="1"/>
  <c r="R2239" i="1"/>
  <c r="B2239" i="1"/>
  <c r="A2240" i="1"/>
  <c r="L2238" i="1"/>
  <c r="M2238" i="1" s="1"/>
  <c r="T2239" i="1"/>
  <c r="S2239" i="1"/>
  <c r="U2238" i="1"/>
  <c r="H2238" i="1"/>
  <c r="J2239" i="1"/>
  <c r="D2240" i="1" l="1"/>
  <c r="E2240" i="1" s="1"/>
  <c r="F2241" i="1" s="1"/>
  <c r="Q2240" i="1"/>
  <c r="C1634" i="1"/>
  <c r="P1633" i="1"/>
  <c r="B1633" i="1" s="1"/>
  <c r="J2240" i="1"/>
  <c r="K2240" i="1" s="1"/>
  <c r="G2240" i="1"/>
  <c r="H2240" i="1" s="1"/>
  <c r="R2240" i="1"/>
  <c r="B2240" i="1"/>
  <c r="A2241" i="1"/>
  <c r="N2238" i="1"/>
  <c r="K2239" i="1"/>
  <c r="L2239" i="1" s="1"/>
  <c r="M2239" i="1" s="1"/>
  <c r="N2239" i="1" s="1"/>
  <c r="T2240" i="1"/>
  <c r="S2240" i="1"/>
  <c r="U2239" i="1"/>
  <c r="D2241" i="1" l="1"/>
  <c r="E2241" i="1" s="1"/>
  <c r="F2242" i="1" s="1"/>
  <c r="Q2241" i="1"/>
  <c r="P1634" i="1"/>
  <c r="B1634" i="1" s="1"/>
  <c r="C1635" i="1"/>
  <c r="R2241" i="1"/>
  <c r="B2241" i="1"/>
  <c r="A2242" i="1"/>
  <c r="L2240" i="1"/>
  <c r="M2240" i="1" s="1"/>
  <c r="N2240" i="1" s="1"/>
  <c r="T2241" i="1"/>
  <c r="S2241" i="1"/>
  <c r="U2240" i="1"/>
  <c r="J2241" i="1"/>
  <c r="G2241" i="1"/>
  <c r="D2242" i="1" l="1"/>
  <c r="Q2242" i="1"/>
  <c r="R2242" i="1" s="1"/>
  <c r="P1635" i="1"/>
  <c r="B1635" i="1" s="1"/>
  <c r="C1636" i="1"/>
  <c r="G2242" i="1"/>
  <c r="H2242" i="1" s="1"/>
  <c r="J2242" i="1"/>
  <c r="K2242" i="1" s="1"/>
  <c r="A2243" i="1"/>
  <c r="E2242" i="1"/>
  <c r="F2243" i="1" s="1"/>
  <c r="B2242" i="1"/>
  <c r="K2241" i="1"/>
  <c r="L2241" i="1" s="1"/>
  <c r="M2241" i="1" s="1"/>
  <c r="U2241" i="1"/>
  <c r="T2242" i="1"/>
  <c r="S2242" i="1"/>
  <c r="H2241" i="1"/>
  <c r="D2243" i="1" l="1"/>
  <c r="E2243" i="1" s="1"/>
  <c r="F2244" i="1" s="1"/>
  <c r="Q2243" i="1"/>
  <c r="C1637" i="1"/>
  <c r="P1636" i="1"/>
  <c r="B1636" i="1" s="1"/>
  <c r="N2241" i="1"/>
  <c r="L2242" i="1"/>
  <c r="M2242" i="1" s="1"/>
  <c r="N2242" i="1" s="1"/>
  <c r="R2243" i="1"/>
  <c r="B2243" i="1"/>
  <c r="A2244" i="1"/>
  <c r="S2243" i="1"/>
  <c r="U2242" i="1"/>
  <c r="T2243" i="1"/>
  <c r="J2243" i="1"/>
  <c r="K2243" i="1" s="1"/>
  <c r="L2243" i="1" s="1"/>
  <c r="M2243" i="1" s="1"/>
  <c r="G2243" i="1"/>
  <c r="D2244" i="1" l="1"/>
  <c r="Q2244" i="1"/>
  <c r="C1638" i="1"/>
  <c r="P1637" i="1"/>
  <c r="B1637" i="1" s="1"/>
  <c r="G2244" i="1"/>
  <c r="H2244" i="1" s="1"/>
  <c r="J2244" i="1"/>
  <c r="K2244" i="1" s="1"/>
  <c r="L2244" i="1" s="1"/>
  <c r="M2244" i="1" s="1"/>
  <c r="R2244" i="1"/>
  <c r="A2245" i="1"/>
  <c r="E2244" i="1"/>
  <c r="F2245" i="1" s="1"/>
  <c r="B2244" i="1"/>
  <c r="U2243" i="1"/>
  <c r="T2244" i="1"/>
  <c r="S2244" i="1"/>
  <c r="H2243" i="1"/>
  <c r="N2243" i="1" s="1"/>
  <c r="D2245" i="1" l="1"/>
  <c r="E2245" i="1" s="1"/>
  <c r="F2246" i="1" s="1"/>
  <c r="Q2245" i="1"/>
  <c r="C1639" i="1"/>
  <c r="P1638" i="1"/>
  <c r="B1638" i="1" s="1"/>
  <c r="G2245" i="1"/>
  <c r="H2245" i="1" s="1"/>
  <c r="N2244" i="1"/>
  <c r="R2245" i="1"/>
  <c r="A2246" i="1"/>
  <c r="B2245" i="1"/>
  <c r="T2245" i="1"/>
  <c r="S2245" i="1"/>
  <c r="U2244" i="1"/>
  <c r="J2245" i="1"/>
  <c r="D2246" i="1" l="1"/>
  <c r="E2246" i="1" s="1"/>
  <c r="F2247" i="1" s="1"/>
  <c r="Q2246" i="1"/>
  <c r="P1639" i="1"/>
  <c r="B1639" i="1" s="1"/>
  <c r="C1640" i="1"/>
  <c r="J2246" i="1"/>
  <c r="K2246" i="1" s="1"/>
  <c r="K2245" i="1"/>
  <c r="L2245" i="1" s="1"/>
  <c r="M2245" i="1" s="1"/>
  <c r="N2245" i="1" s="1"/>
  <c r="A2247" i="1"/>
  <c r="B2246" i="1"/>
  <c r="U2245" i="1"/>
  <c r="T2246" i="1"/>
  <c r="S2246" i="1"/>
  <c r="G2246" i="1"/>
  <c r="D2247" i="1" l="1"/>
  <c r="E2247" i="1" s="1"/>
  <c r="F2248" i="1" s="1"/>
  <c r="Q2247" i="1"/>
  <c r="R2247" i="1" s="1"/>
  <c r="C1641" i="1"/>
  <c r="P1640" i="1"/>
  <c r="B1640" i="1" s="1"/>
  <c r="L2246" i="1"/>
  <c r="M2246" i="1" s="1"/>
  <c r="J2247" i="1"/>
  <c r="K2247" i="1" s="1"/>
  <c r="L2247" i="1" s="1"/>
  <c r="M2247" i="1" s="1"/>
  <c r="R2246" i="1"/>
  <c r="G2247" i="1"/>
  <c r="B2247" i="1"/>
  <c r="A2248" i="1"/>
  <c r="T2247" i="1"/>
  <c r="U2246" i="1"/>
  <c r="S2247" i="1"/>
  <c r="H2246" i="1"/>
  <c r="D2248" i="1" l="1"/>
  <c r="Q2248" i="1"/>
  <c r="C1642" i="1"/>
  <c r="P1641" i="1"/>
  <c r="B1641" i="1" s="1"/>
  <c r="N2246" i="1"/>
  <c r="R2248" i="1"/>
  <c r="B2248" i="1"/>
  <c r="A2249" i="1"/>
  <c r="E2248" i="1"/>
  <c r="F2249" i="1" s="1"/>
  <c r="U2247" i="1"/>
  <c r="T2248" i="1"/>
  <c r="S2248" i="1"/>
  <c r="G2248" i="1"/>
  <c r="H2247" i="1"/>
  <c r="N2247" i="1" s="1"/>
  <c r="J2248" i="1"/>
  <c r="D2249" i="1" l="1"/>
  <c r="E2249" i="1" s="1"/>
  <c r="F2250" i="1" s="1"/>
  <c r="Q2249" i="1"/>
  <c r="R2249" i="1" s="1"/>
  <c r="R1642" i="1"/>
  <c r="C1643" i="1" s="1"/>
  <c r="P1642" i="1"/>
  <c r="B1642" i="1" s="1"/>
  <c r="G2249" i="1"/>
  <c r="H2249" i="1" s="1"/>
  <c r="J2249" i="1"/>
  <c r="K2249" i="1" s="1"/>
  <c r="H2248" i="1"/>
  <c r="K2248" i="1"/>
  <c r="L2248" i="1" s="1"/>
  <c r="M2248" i="1" s="1"/>
  <c r="B2249" i="1"/>
  <c r="A2250" i="1"/>
  <c r="S2249" i="1"/>
  <c r="U2248" i="1"/>
  <c r="T2249" i="1"/>
  <c r="D2250" i="1" l="1"/>
  <c r="E2250" i="1" s="1"/>
  <c r="F2251" i="1" s="1"/>
  <c r="Q2250" i="1"/>
  <c r="R2250" i="1" s="1"/>
  <c r="U1642" i="1"/>
  <c r="C1644" i="1"/>
  <c r="P1643" i="1"/>
  <c r="B1643" i="1" s="1"/>
  <c r="L2249" i="1"/>
  <c r="M2249" i="1" s="1"/>
  <c r="N2249" i="1" s="1"/>
  <c r="N2248" i="1"/>
  <c r="T2250" i="1"/>
  <c r="S2250" i="1"/>
  <c r="U2249" i="1"/>
  <c r="G2250" i="1"/>
  <c r="J2250" i="1"/>
  <c r="A2251" i="1"/>
  <c r="B2250" i="1"/>
  <c r="D2251" i="1" l="1"/>
  <c r="E2251" i="1" s="1"/>
  <c r="F2252" i="1" s="1"/>
  <c r="Q2251" i="1"/>
  <c r="R2251" i="1" s="1"/>
  <c r="P1644" i="1"/>
  <c r="B1644" i="1" s="1"/>
  <c r="C1645" i="1"/>
  <c r="J2251" i="1"/>
  <c r="K2251" i="1" s="1"/>
  <c r="K2250" i="1"/>
  <c r="L2250" i="1" s="1"/>
  <c r="M2250" i="1" s="1"/>
  <c r="T2251" i="1"/>
  <c r="S2251" i="1"/>
  <c r="U2250" i="1"/>
  <c r="G2251" i="1"/>
  <c r="B2251" i="1"/>
  <c r="A2252" i="1"/>
  <c r="H2250" i="1"/>
  <c r="D2252" i="1" l="1"/>
  <c r="E2252" i="1" s="1"/>
  <c r="F2253" i="1" s="1"/>
  <c r="Q2252" i="1"/>
  <c r="C1646" i="1"/>
  <c r="P1645" i="1"/>
  <c r="B1645" i="1" s="1"/>
  <c r="G2252" i="1"/>
  <c r="H2252" i="1" s="1"/>
  <c r="H2251" i="1"/>
  <c r="N2250" i="1"/>
  <c r="A2253" i="1"/>
  <c r="B2252" i="1"/>
  <c r="L2251" i="1"/>
  <c r="M2251" i="1" s="1"/>
  <c r="T2252" i="1"/>
  <c r="S2252" i="1"/>
  <c r="U2251" i="1"/>
  <c r="J2252" i="1"/>
  <c r="K2252" i="1" s="1"/>
  <c r="L2252" i="1" s="1"/>
  <c r="M2252" i="1" s="1"/>
  <c r="Q2253" i="1" l="1"/>
  <c r="D2253" i="1"/>
  <c r="E2253" i="1" s="1"/>
  <c r="F2254" i="1" s="1"/>
  <c r="C1647" i="1"/>
  <c r="P1646" i="1"/>
  <c r="B1646" i="1" s="1"/>
  <c r="N2252" i="1"/>
  <c r="G2253" i="1"/>
  <c r="H2253" i="1" s="1"/>
  <c r="N2251" i="1"/>
  <c r="R2253" i="1"/>
  <c r="A2254" i="1"/>
  <c r="B2253" i="1"/>
  <c r="J2253" i="1"/>
  <c r="K2253" i="1" s="1"/>
  <c r="L2253" i="1" s="1"/>
  <c r="M2253" i="1" s="1"/>
  <c r="T2253" i="1"/>
  <c r="S2253" i="1"/>
  <c r="D2254" i="1" l="1"/>
  <c r="E2254" i="1" s="1"/>
  <c r="F2255" i="1" s="1"/>
  <c r="Q2254" i="1"/>
  <c r="C1648" i="1"/>
  <c r="P1647" i="1"/>
  <c r="B1647" i="1" s="1"/>
  <c r="R2254" i="1"/>
  <c r="A2255" i="1"/>
  <c r="B2254" i="1"/>
  <c r="N2253" i="1"/>
  <c r="J2254" i="1"/>
  <c r="K2254" i="1" s="1"/>
  <c r="L2254" i="1" s="1"/>
  <c r="M2254" i="1" s="1"/>
  <c r="S2254" i="1"/>
  <c r="U2253" i="1"/>
  <c r="T2254" i="1"/>
  <c r="G2254" i="1"/>
  <c r="D2255" i="1" l="1"/>
  <c r="E2255" i="1" s="1"/>
  <c r="F2256" i="1" s="1"/>
  <c r="Q2255" i="1"/>
  <c r="C1649" i="1"/>
  <c r="P1648" i="1"/>
  <c r="B1648" i="1" s="1"/>
  <c r="G2255" i="1"/>
  <c r="H2255" i="1" s="1"/>
  <c r="J2255" i="1"/>
  <c r="K2255" i="1" s="1"/>
  <c r="L2255" i="1" s="1"/>
  <c r="M2255" i="1" s="1"/>
  <c r="H2254" i="1"/>
  <c r="N2254" i="1" s="1"/>
  <c r="R2255" i="1"/>
  <c r="A2256" i="1"/>
  <c r="B2255" i="1"/>
  <c r="T2255" i="1"/>
  <c r="S2255" i="1"/>
  <c r="U2254" i="1"/>
  <c r="D2256" i="1" l="1"/>
  <c r="E2256" i="1" s="1"/>
  <c r="F2257" i="1" s="1"/>
  <c r="Q2256" i="1"/>
  <c r="C1650" i="1"/>
  <c r="P1649" i="1"/>
  <c r="B1649" i="1" s="1"/>
  <c r="N2255" i="1"/>
  <c r="R2256" i="1"/>
  <c r="A2257" i="1"/>
  <c r="B2256" i="1"/>
  <c r="U2255" i="1"/>
  <c r="T2256" i="1"/>
  <c r="S2256" i="1"/>
  <c r="G2256" i="1"/>
  <c r="J2256" i="1"/>
  <c r="D2257" i="1" l="1"/>
  <c r="E2257" i="1" s="1"/>
  <c r="F2258" i="1" s="1"/>
  <c r="Q2257" i="1"/>
  <c r="C1651" i="1"/>
  <c r="P1650" i="1"/>
  <c r="B1650" i="1" s="1"/>
  <c r="J2257" i="1"/>
  <c r="K2257" i="1" s="1"/>
  <c r="G2257" i="1"/>
  <c r="H2257" i="1" s="1"/>
  <c r="K2256" i="1"/>
  <c r="L2256" i="1" s="1"/>
  <c r="M2256" i="1" s="1"/>
  <c r="R2257" i="1"/>
  <c r="B2257" i="1"/>
  <c r="A2258" i="1"/>
  <c r="T2257" i="1"/>
  <c r="S2257" i="1"/>
  <c r="U2256" i="1"/>
  <c r="H2256" i="1"/>
  <c r="D2258" i="1" l="1"/>
  <c r="E2258" i="1" s="1"/>
  <c r="F2259" i="1" s="1"/>
  <c r="Q2258" i="1"/>
  <c r="C1652" i="1"/>
  <c r="P1651" i="1"/>
  <c r="B1651" i="1" s="1"/>
  <c r="L2257" i="1"/>
  <c r="M2257" i="1" s="1"/>
  <c r="N2257" i="1" s="1"/>
  <c r="N2256" i="1"/>
  <c r="R2258" i="1"/>
  <c r="A2259" i="1"/>
  <c r="B2258" i="1"/>
  <c r="S2258" i="1"/>
  <c r="U2257" i="1"/>
  <c r="T2258" i="1"/>
  <c r="G2258" i="1"/>
  <c r="J2258" i="1"/>
  <c r="D2259" i="1" l="1"/>
  <c r="E2259" i="1" s="1"/>
  <c r="F2260" i="1" s="1"/>
  <c r="Q2259" i="1"/>
  <c r="C1653" i="1"/>
  <c r="P1652" i="1"/>
  <c r="B1652" i="1" s="1"/>
  <c r="J2259" i="1"/>
  <c r="K2259" i="1" s="1"/>
  <c r="G2259" i="1"/>
  <c r="H2259" i="1" s="1"/>
  <c r="R2259" i="1"/>
  <c r="B2259" i="1"/>
  <c r="A2260" i="1"/>
  <c r="K2258" i="1"/>
  <c r="L2258" i="1" s="1"/>
  <c r="M2258" i="1" s="1"/>
  <c r="T2259" i="1"/>
  <c r="S2259" i="1"/>
  <c r="U2258" i="1"/>
  <c r="H2258" i="1"/>
  <c r="D2260" i="1" l="1"/>
  <c r="E2260" i="1" s="1"/>
  <c r="F2261" i="1" s="1"/>
  <c r="Q2260" i="1"/>
  <c r="C1654" i="1"/>
  <c r="P1653" i="1"/>
  <c r="B1653" i="1" s="1"/>
  <c r="N2258" i="1"/>
  <c r="R2260" i="1"/>
  <c r="A2261" i="1"/>
  <c r="B2260" i="1"/>
  <c r="L2259" i="1"/>
  <c r="M2259" i="1" s="1"/>
  <c r="N2259" i="1" s="1"/>
  <c r="S2260" i="1"/>
  <c r="T2260" i="1"/>
  <c r="U2259" i="1"/>
  <c r="G2260" i="1"/>
  <c r="J2260" i="1"/>
  <c r="D2261" i="1" l="1"/>
  <c r="Q2261" i="1"/>
  <c r="P1654" i="1"/>
  <c r="B1654" i="1" s="1"/>
  <c r="C1655" i="1"/>
  <c r="J2261" i="1"/>
  <c r="K2261" i="1" s="1"/>
  <c r="G2261" i="1"/>
  <c r="H2261" i="1" s="1"/>
  <c r="H2260" i="1"/>
  <c r="R2261" i="1"/>
  <c r="E2261" i="1"/>
  <c r="F2262" i="1" s="1"/>
  <c r="B2261" i="1"/>
  <c r="A2262" i="1"/>
  <c r="K2260" i="1"/>
  <c r="L2260" i="1" s="1"/>
  <c r="M2260" i="1" s="1"/>
  <c r="T2261" i="1"/>
  <c r="S2261" i="1"/>
  <c r="U2260" i="1"/>
  <c r="D2262" i="1" l="1"/>
  <c r="E2262" i="1" s="1"/>
  <c r="F2263" i="1" s="1"/>
  <c r="Q2262" i="1"/>
  <c r="C1656" i="1"/>
  <c r="P1655" i="1"/>
  <c r="B1655" i="1" s="1"/>
  <c r="L2261" i="1"/>
  <c r="M2261" i="1" s="1"/>
  <c r="N2261" i="1" s="1"/>
  <c r="N2260" i="1"/>
  <c r="R2262" i="1"/>
  <c r="A2263" i="1"/>
  <c r="B2262" i="1"/>
  <c r="T2262" i="1"/>
  <c r="S2262" i="1"/>
  <c r="U2261" i="1"/>
  <c r="G2262" i="1"/>
  <c r="J2262" i="1"/>
  <c r="D2263" i="1" l="1"/>
  <c r="E2263" i="1" s="1"/>
  <c r="F2264" i="1" s="1"/>
  <c r="Q2263" i="1"/>
  <c r="P1656" i="1"/>
  <c r="B1656" i="1" s="1"/>
  <c r="C1657" i="1"/>
  <c r="J2263" i="1"/>
  <c r="K2263" i="1" s="1"/>
  <c r="G2263" i="1"/>
  <c r="H2263" i="1" s="1"/>
  <c r="H2262" i="1"/>
  <c r="R2263" i="1"/>
  <c r="B2263" i="1"/>
  <c r="A2264" i="1"/>
  <c r="K2262" i="1"/>
  <c r="L2262" i="1" s="1"/>
  <c r="M2262" i="1" s="1"/>
  <c r="T2263" i="1"/>
  <c r="U2262" i="1"/>
  <c r="S2263" i="1"/>
  <c r="D2264" i="1" l="1"/>
  <c r="E2264" i="1" s="1"/>
  <c r="F2265" i="1" s="1"/>
  <c r="Q2264" i="1"/>
  <c r="R2264" i="1" s="1"/>
  <c r="C1658" i="1"/>
  <c r="P1657" i="1"/>
  <c r="B1657" i="1" s="1"/>
  <c r="L2263" i="1"/>
  <c r="M2263" i="1" s="1"/>
  <c r="N2263" i="1" s="1"/>
  <c r="N2262" i="1"/>
  <c r="A2265" i="1"/>
  <c r="B2264" i="1"/>
  <c r="U2263" i="1"/>
  <c r="S2264" i="1"/>
  <c r="T2264" i="1"/>
  <c r="G2264" i="1"/>
  <c r="J2264" i="1"/>
  <c r="K2264" i="1" s="1"/>
  <c r="L2264" i="1" s="1"/>
  <c r="M2264" i="1" s="1"/>
  <c r="D2265" i="1" l="1"/>
  <c r="Q2265" i="1"/>
  <c r="P1658" i="1"/>
  <c r="B1658" i="1" s="1"/>
  <c r="C1659" i="1"/>
  <c r="G2265" i="1"/>
  <c r="H2265" i="1" s="1"/>
  <c r="J2265" i="1"/>
  <c r="K2265" i="1" s="1"/>
  <c r="L2265" i="1" s="1"/>
  <c r="M2265" i="1" s="1"/>
  <c r="H2264" i="1"/>
  <c r="N2264" i="1" s="1"/>
  <c r="R2265" i="1"/>
  <c r="E2265" i="1"/>
  <c r="F2266" i="1" s="1"/>
  <c r="B2265" i="1"/>
  <c r="A2266" i="1"/>
  <c r="U2264" i="1"/>
  <c r="T2265" i="1"/>
  <c r="S2265" i="1"/>
  <c r="D2266" i="1" l="1"/>
  <c r="E2266" i="1" s="1"/>
  <c r="F2267" i="1" s="1"/>
  <c r="Q2266" i="1"/>
  <c r="C1660" i="1"/>
  <c r="P1659" i="1"/>
  <c r="B1659" i="1" s="1"/>
  <c r="N2265" i="1"/>
  <c r="J2266" i="1"/>
  <c r="K2266" i="1" s="1"/>
  <c r="L2266" i="1" s="1"/>
  <c r="M2266" i="1" s="1"/>
  <c r="R2266" i="1"/>
  <c r="A2267" i="1"/>
  <c r="B2266" i="1"/>
  <c r="S2266" i="1"/>
  <c r="U2265" i="1"/>
  <c r="T2266" i="1"/>
  <c r="G2266" i="1"/>
  <c r="D2267" i="1" l="1"/>
  <c r="E2267" i="1" s="1"/>
  <c r="F2268" i="1" s="1"/>
  <c r="Q2267" i="1"/>
  <c r="C1661" i="1"/>
  <c r="P1660" i="1"/>
  <c r="B1660" i="1" s="1"/>
  <c r="G2267" i="1"/>
  <c r="H2267" i="1" s="1"/>
  <c r="H2266" i="1"/>
  <c r="N2266" i="1" s="1"/>
  <c r="R2267" i="1"/>
  <c r="B2267" i="1"/>
  <c r="A2268" i="1"/>
  <c r="T2267" i="1"/>
  <c r="U2266" i="1"/>
  <c r="S2267" i="1"/>
  <c r="J2267" i="1"/>
  <c r="K2267" i="1" s="1"/>
  <c r="L2267" i="1" s="1"/>
  <c r="M2267" i="1" s="1"/>
  <c r="D2268" i="1" l="1"/>
  <c r="E2268" i="1" s="1"/>
  <c r="F2269" i="1" s="1"/>
  <c r="Q2268" i="1"/>
  <c r="P1661" i="1"/>
  <c r="B1661" i="1" s="1"/>
  <c r="C1662" i="1"/>
  <c r="J2268" i="1"/>
  <c r="K2268" i="1" s="1"/>
  <c r="L2268" i="1" s="1"/>
  <c r="M2268" i="1" s="1"/>
  <c r="N2267" i="1"/>
  <c r="S2268" i="1"/>
  <c r="U2267" i="1"/>
  <c r="T2268" i="1"/>
  <c r="G2268" i="1"/>
  <c r="H2268" i="1" s="1"/>
  <c r="R2268" i="1"/>
  <c r="B2268" i="1"/>
  <c r="A2269" i="1"/>
  <c r="D2269" i="1" l="1"/>
  <c r="E2269" i="1" s="1"/>
  <c r="F2270" i="1" s="1"/>
  <c r="Q2269" i="1"/>
  <c r="P1662" i="1"/>
  <c r="B1662" i="1" s="1"/>
  <c r="C1663" i="1"/>
  <c r="J2269" i="1"/>
  <c r="K2269" i="1" s="1"/>
  <c r="L2269" i="1" s="1"/>
  <c r="M2269" i="1" s="1"/>
  <c r="T2269" i="1"/>
  <c r="S2269" i="1"/>
  <c r="U2268" i="1"/>
  <c r="N2268" i="1"/>
  <c r="G2269" i="1"/>
  <c r="B2269" i="1"/>
  <c r="A2270" i="1"/>
  <c r="D2270" i="1" l="1"/>
  <c r="E2270" i="1" s="1"/>
  <c r="F2271" i="1" s="1"/>
  <c r="Q2270" i="1"/>
  <c r="C1664" i="1"/>
  <c r="P1663" i="1"/>
  <c r="B1663" i="1" s="1"/>
  <c r="J2270" i="1"/>
  <c r="K2270" i="1" s="1"/>
  <c r="L2270" i="1" s="1"/>
  <c r="M2270" i="1" s="1"/>
  <c r="R2269" i="1"/>
  <c r="G2270" i="1"/>
  <c r="R2270" i="1"/>
  <c r="A2271" i="1"/>
  <c r="B2270" i="1"/>
  <c r="H2269" i="1"/>
  <c r="N2269" i="1" s="1"/>
  <c r="S2270" i="1"/>
  <c r="U2269" i="1"/>
  <c r="T2270" i="1"/>
  <c r="D2271" i="1" l="1"/>
  <c r="E2271" i="1" s="1"/>
  <c r="F2272" i="1" s="1"/>
  <c r="Q2271" i="1"/>
  <c r="C1665" i="1"/>
  <c r="P1664" i="1"/>
  <c r="B1664" i="1" s="1"/>
  <c r="R2271" i="1"/>
  <c r="A2272" i="1"/>
  <c r="B2271" i="1"/>
  <c r="T2271" i="1"/>
  <c r="S2271" i="1"/>
  <c r="U2270" i="1"/>
  <c r="G2271" i="1"/>
  <c r="H2270" i="1"/>
  <c r="N2270" i="1" s="1"/>
  <c r="J2271" i="1"/>
  <c r="D2272" i="1" l="1"/>
  <c r="E2272" i="1" s="1"/>
  <c r="F2273" i="1" s="1"/>
  <c r="Q2272" i="1"/>
  <c r="R2272" i="1" s="1"/>
  <c r="P1665" i="1"/>
  <c r="B1665" i="1" s="1"/>
  <c r="C1666" i="1"/>
  <c r="G2272" i="1"/>
  <c r="H2272" i="1" s="1"/>
  <c r="J2272" i="1"/>
  <c r="K2272" i="1" s="1"/>
  <c r="H2271" i="1"/>
  <c r="K2271" i="1"/>
  <c r="L2271" i="1" s="1"/>
  <c r="M2271" i="1" s="1"/>
  <c r="A2273" i="1"/>
  <c r="B2272" i="1"/>
  <c r="U2271" i="1"/>
  <c r="T2272" i="1"/>
  <c r="S2272" i="1"/>
  <c r="D2273" i="1" l="1"/>
  <c r="E2273" i="1" s="1"/>
  <c r="F2274" i="1" s="1"/>
  <c r="Q2273" i="1"/>
  <c r="C1667" i="1"/>
  <c r="P1666" i="1"/>
  <c r="B1666" i="1" s="1"/>
  <c r="L2272" i="1"/>
  <c r="M2272" i="1" s="1"/>
  <c r="N2272" i="1" s="1"/>
  <c r="N2271" i="1"/>
  <c r="T2273" i="1"/>
  <c r="S2273" i="1"/>
  <c r="U2272" i="1"/>
  <c r="J2273" i="1"/>
  <c r="K2273" i="1" s="1"/>
  <c r="L2273" i="1" s="1"/>
  <c r="M2273" i="1" s="1"/>
  <c r="R2273" i="1"/>
  <c r="B2273" i="1"/>
  <c r="A2274" i="1"/>
  <c r="G2273" i="1"/>
  <c r="D2274" i="1" l="1"/>
  <c r="E2274" i="1" s="1"/>
  <c r="F2275" i="1" s="1"/>
  <c r="Q2274" i="1"/>
  <c r="P1667" i="1"/>
  <c r="B1667" i="1" s="1"/>
  <c r="C1668" i="1"/>
  <c r="R2274" i="1"/>
  <c r="B2274" i="1"/>
  <c r="A2275" i="1"/>
  <c r="T2274" i="1"/>
  <c r="U2273" i="1"/>
  <c r="S2274" i="1"/>
  <c r="J2274" i="1"/>
  <c r="G2274" i="1"/>
  <c r="H2273" i="1"/>
  <c r="N2273" i="1" s="1"/>
  <c r="D2275" i="1" l="1"/>
  <c r="Q2275" i="1"/>
  <c r="C1669" i="1"/>
  <c r="P1668" i="1"/>
  <c r="B1668" i="1" s="1"/>
  <c r="G2275" i="1"/>
  <c r="H2275" i="1" s="1"/>
  <c r="J2275" i="1"/>
  <c r="K2275" i="1" s="1"/>
  <c r="K2274" i="1"/>
  <c r="L2274" i="1" s="1"/>
  <c r="M2274" i="1" s="1"/>
  <c r="R2275" i="1"/>
  <c r="E2275" i="1"/>
  <c r="F2276" i="1" s="1"/>
  <c r="B2275" i="1"/>
  <c r="A2276" i="1"/>
  <c r="T2275" i="1"/>
  <c r="U2274" i="1"/>
  <c r="S2275" i="1"/>
  <c r="H2274" i="1"/>
  <c r="D2276" i="1" l="1"/>
  <c r="E2276" i="1" s="1"/>
  <c r="F2277" i="1" s="1"/>
  <c r="Q2276" i="1"/>
  <c r="R2276" i="1" s="1"/>
  <c r="C1670" i="1"/>
  <c r="P1669" i="1"/>
  <c r="B1669" i="1" s="1"/>
  <c r="L2275" i="1"/>
  <c r="M2275" i="1" s="1"/>
  <c r="N2275" i="1" s="1"/>
  <c r="J2276" i="1"/>
  <c r="K2276" i="1" s="1"/>
  <c r="L2276" i="1" s="1"/>
  <c r="M2276" i="1" s="1"/>
  <c r="N2274" i="1"/>
  <c r="G2276" i="1"/>
  <c r="H2276" i="1" s="1"/>
  <c r="A2277" i="1"/>
  <c r="B2276" i="1"/>
  <c r="S2276" i="1"/>
  <c r="U2275" i="1"/>
  <c r="T2276" i="1"/>
  <c r="D2277" i="1" l="1"/>
  <c r="E2277" i="1" s="1"/>
  <c r="F2278" i="1" s="1"/>
  <c r="Q2277" i="1"/>
  <c r="C1671" i="1"/>
  <c r="P1670" i="1"/>
  <c r="B1670" i="1" s="1"/>
  <c r="N2276" i="1"/>
  <c r="R2277" i="1"/>
  <c r="B2277" i="1"/>
  <c r="A2278" i="1"/>
  <c r="T2277" i="1"/>
  <c r="S2277" i="1"/>
  <c r="U2276" i="1"/>
  <c r="G2277" i="1"/>
  <c r="J2277" i="1"/>
  <c r="K2277" i="1" s="1"/>
  <c r="L2277" i="1" s="1"/>
  <c r="M2277" i="1" s="1"/>
  <c r="D2278" i="1" l="1"/>
  <c r="E2278" i="1" s="1"/>
  <c r="F2279" i="1" s="1"/>
  <c r="Q2278" i="1"/>
  <c r="P1671" i="1"/>
  <c r="B1671" i="1" s="1"/>
  <c r="C1672" i="1"/>
  <c r="R2278" i="1"/>
  <c r="B2278" i="1"/>
  <c r="A2279" i="1"/>
  <c r="G2278" i="1"/>
  <c r="U2277" i="1"/>
  <c r="T2278" i="1"/>
  <c r="S2278" i="1"/>
  <c r="J2278" i="1"/>
  <c r="H2277" i="1"/>
  <c r="N2277" i="1" s="1"/>
  <c r="D2279" i="1" l="1"/>
  <c r="E2279" i="1" s="1"/>
  <c r="F2280" i="1" s="1"/>
  <c r="Q2279" i="1"/>
  <c r="C1673" i="1"/>
  <c r="P1672" i="1"/>
  <c r="B1672" i="1" s="1"/>
  <c r="G2279" i="1"/>
  <c r="H2279" i="1" s="1"/>
  <c r="J2279" i="1"/>
  <c r="K2279" i="1" s="1"/>
  <c r="H2278" i="1"/>
  <c r="R2279" i="1"/>
  <c r="B2279" i="1"/>
  <c r="A2280" i="1"/>
  <c r="K2278" i="1"/>
  <c r="L2278" i="1" s="1"/>
  <c r="M2278" i="1" s="1"/>
  <c r="T2279" i="1"/>
  <c r="S2279" i="1"/>
  <c r="U2278" i="1"/>
  <c r="D2280" i="1" l="1"/>
  <c r="Q2280" i="1"/>
  <c r="C1674" i="1"/>
  <c r="P1673" i="1"/>
  <c r="B1673" i="1" s="1"/>
  <c r="L2279" i="1"/>
  <c r="M2279" i="1" s="1"/>
  <c r="N2279" i="1" s="1"/>
  <c r="S2280" i="1"/>
  <c r="U2279" i="1"/>
  <c r="T2280" i="1"/>
  <c r="J2280" i="1"/>
  <c r="N2278" i="1"/>
  <c r="R2280" i="1"/>
  <c r="A2281" i="1"/>
  <c r="E2280" i="1"/>
  <c r="F2281" i="1" s="1"/>
  <c r="B2280" i="1"/>
  <c r="G2280" i="1"/>
  <c r="D2281" i="1" l="1"/>
  <c r="E2281" i="1" s="1"/>
  <c r="F2282" i="1" s="1"/>
  <c r="Q2281" i="1"/>
  <c r="R2281" i="1" s="1"/>
  <c r="R1674" i="1"/>
  <c r="P1674" i="1"/>
  <c r="J2281" i="1"/>
  <c r="K2281" i="1" s="1"/>
  <c r="G2281" i="1"/>
  <c r="H2281" i="1" s="1"/>
  <c r="B2281" i="1"/>
  <c r="A2282" i="1"/>
  <c r="K2280" i="1"/>
  <c r="L2280" i="1" s="1"/>
  <c r="M2280" i="1" s="1"/>
  <c r="H2280" i="1"/>
  <c r="T2281" i="1"/>
  <c r="S2281" i="1"/>
  <c r="U2280" i="1"/>
  <c r="C1675" i="1" l="1"/>
  <c r="B1674" i="1"/>
  <c r="D2282" i="1"/>
  <c r="E2282" i="1" s="1"/>
  <c r="F2283" i="1" s="1"/>
  <c r="Q2282" i="1"/>
  <c r="R2282" i="1" s="1"/>
  <c r="U1674" i="1"/>
  <c r="G2282" i="1"/>
  <c r="H2282" i="1" s="1"/>
  <c r="B2282" i="1"/>
  <c r="A2283" i="1"/>
  <c r="U2281" i="1"/>
  <c r="T2282" i="1"/>
  <c r="S2282" i="1"/>
  <c r="L2281" i="1"/>
  <c r="M2281" i="1" s="1"/>
  <c r="N2281" i="1" s="1"/>
  <c r="N2280" i="1"/>
  <c r="J2282" i="1"/>
  <c r="P1675" i="1" l="1"/>
  <c r="B1675" i="1" s="1"/>
  <c r="C1676" i="1"/>
  <c r="P1676" i="1" s="1"/>
  <c r="B1676" i="1" s="1"/>
  <c r="D2283" i="1"/>
  <c r="E2283" i="1" s="1"/>
  <c r="A2284" i="1"/>
  <c r="J2283" i="1"/>
  <c r="K2283" i="1" s="1"/>
  <c r="B2283" i="1"/>
  <c r="K2282" i="1"/>
  <c r="L2282" i="1" s="1"/>
  <c r="M2282" i="1" s="1"/>
  <c r="N2282" i="1" s="1"/>
  <c r="S2283" i="1"/>
  <c r="U2282" i="1"/>
  <c r="T2283" i="1"/>
  <c r="G2283" i="1"/>
  <c r="H2283" i="1" s="1"/>
  <c r="C1677" i="1" l="1"/>
  <c r="P1677" i="1" s="1"/>
  <c r="B1677" i="1" s="1"/>
  <c r="A2285" i="1"/>
  <c r="B2284" i="1"/>
  <c r="D2284" i="1"/>
  <c r="E2284" i="1" s="1"/>
  <c r="Q2283" i="1"/>
  <c r="J2284" i="1"/>
  <c r="T2284" i="1"/>
  <c r="S2284" i="1"/>
  <c r="G2284" i="1"/>
  <c r="F2284" i="1"/>
  <c r="H2284" i="1" s="1"/>
  <c r="F2285" i="1"/>
  <c r="C1678" i="1"/>
  <c r="L2283" i="1"/>
  <c r="M2283" i="1" s="1"/>
  <c r="N2283" i="1" s="1"/>
  <c r="G2285" i="1" l="1"/>
  <c r="H2285" i="1" s="1"/>
  <c r="J2285" i="1"/>
  <c r="K2284" i="1"/>
  <c r="L2284" i="1" s="1"/>
  <c r="M2284" i="1" s="1"/>
  <c r="N2284" i="1" s="1"/>
  <c r="A2286" i="1"/>
  <c r="K2285" i="1"/>
  <c r="B2285" i="1"/>
  <c r="D2285" i="1"/>
  <c r="E2285" i="1" s="1"/>
  <c r="Q2284" i="1"/>
  <c r="R2284" i="1" s="1"/>
  <c r="U2284" i="1"/>
  <c r="S2285" i="1"/>
  <c r="T2285" i="1"/>
  <c r="C1679" i="1"/>
  <c r="P1678" i="1"/>
  <c r="B1678" i="1" s="1"/>
  <c r="L2285" i="1" l="1"/>
  <c r="M2285" i="1" s="1"/>
  <c r="N2285" i="1"/>
  <c r="Q2285" i="1"/>
  <c r="R2285" i="1" s="1"/>
  <c r="S2286" i="1"/>
  <c r="J2286" i="1"/>
  <c r="K2286" i="1" s="1"/>
  <c r="L2286" i="1" s="1"/>
  <c r="M2286" i="1" s="1"/>
  <c r="U2285" i="1"/>
  <c r="T2286" i="1"/>
  <c r="G2286" i="1"/>
  <c r="A2287" i="1"/>
  <c r="D2286" i="1"/>
  <c r="E2286" i="1" s="1"/>
  <c r="B2286" i="1"/>
  <c r="F2287" i="1"/>
  <c r="F2286" i="1"/>
  <c r="H2286" i="1" s="1"/>
  <c r="C1680" i="1"/>
  <c r="P1679" i="1"/>
  <c r="B1679" i="1" s="1"/>
  <c r="N2286" i="1" l="1"/>
  <c r="A2288" i="1"/>
  <c r="B2287" i="1"/>
  <c r="D2287" i="1"/>
  <c r="E2287" i="1" s="1"/>
  <c r="Q2286" i="1"/>
  <c r="R2286" i="1" s="1"/>
  <c r="T2287" i="1"/>
  <c r="S2287" i="1"/>
  <c r="J2287" i="1"/>
  <c r="K2287" i="1" s="1"/>
  <c r="L2287" i="1" s="1"/>
  <c r="M2287" i="1" s="1"/>
  <c r="U2286" i="1"/>
  <c r="G2287" i="1"/>
  <c r="G2288" i="1" s="1"/>
  <c r="H2287" i="1"/>
  <c r="C1681" i="1"/>
  <c r="P1680" i="1"/>
  <c r="B1680" i="1" s="1"/>
  <c r="N2287" i="1" l="1"/>
  <c r="A2289" i="1"/>
  <c r="D2288" i="1"/>
  <c r="E2288" i="1" s="1"/>
  <c r="F2289" i="1" s="1"/>
  <c r="B2288" i="1"/>
  <c r="F2288" i="1"/>
  <c r="H2288" i="1" s="1"/>
  <c r="Q2287" i="1"/>
  <c r="R2287" i="1" s="1"/>
  <c r="U2287" i="1"/>
  <c r="T2288" i="1"/>
  <c r="J2288" i="1"/>
  <c r="K2288" i="1" s="1"/>
  <c r="L2288" i="1" s="1"/>
  <c r="M2288" i="1" s="1"/>
  <c r="S2288" i="1"/>
  <c r="P1681" i="1"/>
  <c r="B1681" i="1" s="1"/>
  <c r="C1682" i="1"/>
  <c r="N2288" i="1" l="1"/>
  <c r="B2289" i="1"/>
  <c r="A2290" i="1"/>
  <c r="D2289" i="1"/>
  <c r="E2289" i="1" s="1"/>
  <c r="Q2288" i="1"/>
  <c r="R2288" i="1" s="1"/>
  <c r="T2289" i="1"/>
  <c r="J2289" i="1"/>
  <c r="K2289" i="1" s="1"/>
  <c r="L2289" i="1" s="1"/>
  <c r="M2289" i="1" s="1"/>
  <c r="S2289" i="1"/>
  <c r="U2288" i="1"/>
  <c r="G2289" i="1"/>
  <c r="G2290" i="1" s="1"/>
  <c r="P1682" i="1"/>
  <c r="B1682" i="1" s="1"/>
  <c r="C1683" i="1"/>
  <c r="F2290" i="1" l="1"/>
  <c r="H2290" i="1" s="1"/>
  <c r="G2291" i="1"/>
  <c r="A2291" i="1"/>
  <c r="D2290" i="1"/>
  <c r="E2290" i="1" s="1"/>
  <c r="B2290" i="1"/>
  <c r="Q2289" i="1"/>
  <c r="R2289" i="1" s="1"/>
  <c r="T2290" i="1"/>
  <c r="J2290" i="1"/>
  <c r="K2290" i="1" s="1"/>
  <c r="L2290" i="1" s="1"/>
  <c r="M2290" i="1" s="1"/>
  <c r="S2290" i="1"/>
  <c r="U2289" i="1"/>
  <c r="H2289" i="1"/>
  <c r="N2289" i="1" s="1"/>
  <c r="C1684" i="1"/>
  <c r="P1683" i="1"/>
  <c r="B1683" i="1" s="1"/>
  <c r="F2291" i="1" l="1"/>
  <c r="H2291" i="1" s="1"/>
  <c r="N2290" i="1"/>
  <c r="B2291" i="1"/>
  <c r="A2292" i="1"/>
  <c r="D2291" i="1"/>
  <c r="E2291" i="1" s="1"/>
  <c r="F2292" i="1"/>
  <c r="Q2290" i="1"/>
  <c r="R2290" i="1" s="1"/>
  <c r="J2291" i="1"/>
  <c r="K2291" i="1" s="1"/>
  <c r="L2291" i="1" s="1"/>
  <c r="M2291" i="1" s="1"/>
  <c r="U2290" i="1"/>
  <c r="S2291" i="1"/>
  <c r="T2291" i="1"/>
  <c r="C1685" i="1"/>
  <c r="P1684" i="1"/>
  <c r="B1684" i="1" s="1"/>
  <c r="D2292" i="1" l="1"/>
  <c r="E2292" i="1" s="1"/>
  <c r="B2292" i="1"/>
  <c r="A2293" i="1"/>
  <c r="Q2291" i="1"/>
  <c r="R2291" i="1" s="1"/>
  <c r="T2292" i="1"/>
  <c r="J2292" i="1"/>
  <c r="K2292" i="1" s="1"/>
  <c r="L2292" i="1" s="1"/>
  <c r="M2292" i="1" s="1"/>
  <c r="S2292" i="1"/>
  <c r="U2291" i="1"/>
  <c r="G2292" i="1"/>
  <c r="G2293" i="1" s="1"/>
  <c r="N2291" i="1"/>
  <c r="P1685" i="1"/>
  <c r="B1685" i="1" s="1"/>
  <c r="C1686" i="1"/>
  <c r="B2293" i="1" l="1"/>
  <c r="A2294" i="1"/>
  <c r="D2293" i="1"/>
  <c r="E2293" i="1" s="1"/>
  <c r="F2294" i="1" s="1"/>
  <c r="H2294" i="1" s="1"/>
  <c r="G2294" i="1"/>
  <c r="F2293" i="1"/>
  <c r="H2293" i="1" s="1"/>
  <c r="Q2292" i="1"/>
  <c r="R2292" i="1" s="1"/>
  <c r="U2292" i="1"/>
  <c r="S2293" i="1"/>
  <c r="T2293" i="1"/>
  <c r="J2293" i="1"/>
  <c r="K2293" i="1" s="1"/>
  <c r="L2293" i="1" s="1"/>
  <c r="M2293" i="1" s="1"/>
  <c r="H2292" i="1"/>
  <c r="N2292" i="1" s="1"/>
  <c r="C1687" i="1"/>
  <c r="P1686" i="1"/>
  <c r="B1686" i="1" s="1"/>
  <c r="N2293" i="1" l="1"/>
  <c r="D2294" i="1"/>
  <c r="E2294" i="1" s="1"/>
  <c r="F2295" i="1" s="1"/>
  <c r="B2294" i="1"/>
  <c r="A2295" i="1"/>
  <c r="Q2293" i="1"/>
  <c r="R2293" i="1" s="1"/>
  <c r="S2294" i="1"/>
  <c r="J2294" i="1"/>
  <c r="K2294" i="1" s="1"/>
  <c r="L2294" i="1" s="1"/>
  <c r="M2294" i="1" s="1"/>
  <c r="N2294" i="1" s="1"/>
  <c r="U2293" i="1"/>
  <c r="T2294" i="1"/>
  <c r="C1688" i="1"/>
  <c r="P1687" i="1"/>
  <c r="B1687" i="1" s="1"/>
  <c r="Q2294" i="1" l="1"/>
  <c r="R2294" i="1" s="1"/>
  <c r="T2295" i="1"/>
  <c r="J2295" i="1"/>
  <c r="K2295" i="1" s="1"/>
  <c r="L2295" i="1" s="1"/>
  <c r="M2295" i="1" s="1"/>
  <c r="U2294" i="1"/>
  <c r="S2295" i="1"/>
  <c r="B2295" i="1"/>
  <c r="A2296" i="1"/>
  <c r="D2295" i="1"/>
  <c r="E2295" i="1" s="1"/>
  <c r="F2296" i="1" s="1"/>
  <c r="G2295" i="1"/>
  <c r="P1688" i="1"/>
  <c r="B1688" i="1" s="1"/>
  <c r="C1689" i="1"/>
  <c r="Q2295" i="1" l="1"/>
  <c r="R2295" i="1" s="1"/>
  <c r="U2295" i="1"/>
  <c r="T2296" i="1"/>
  <c r="J2296" i="1"/>
  <c r="K2296" i="1" s="1"/>
  <c r="L2296" i="1" s="1"/>
  <c r="M2296" i="1" s="1"/>
  <c r="S2296" i="1"/>
  <c r="G2296" i="1"/>
  <c r="H2296" i="1" s="1"/>
  <c r="A2297" i="1"/>
  <c r="D2296" i="1"/>
  <c r="E2296" i="1" s="1"/>
  <c r="F2297" i="1" s="1"/>
  <c r="B2296" i="1"/>
  <c r="H2295" i="1"/>
  <c r="N2295" i="1" s="1"/>
  <c r="P1689" i="1"/>
  <c r="B1689" i="1" s="1"/>
  <c r="C1690" i="1"/>
  <c r="N2296" i="1" l="1"/>
  <c r="Q2296" i="1"/>
  <c r="R2296" i="1" s="1"/>
  <c r="T2297" i="1"/>
  <c r="J2297" i="1"/>
  <c r="K2297" i="1" s="1"/>
  <c r="L2297" i="1" s="1"/>
  <c r="M2297" i="1" s="1"/>
  <c r="S2297" i="1"/>
  <c r="U2296" i="1"/>
  <c r="G2297" i="1"/>
  <c r="A2298" i="1"/>
  <c r="D2297" i="1"/>
  <c r="E2297" i="1" s="1"/>
  <c r="F2298" i="1" s="1"/>
  <c r="B2297" i="1"/>
  <c r="C1691" i="1"/>
  <c r="P1690" i="1"/>
  <c r="B1690" i="1" s="1"/>
  <c r="G2298" i="1" l="1"/>
  <c r="H2298" i="1" s="1"/>
  <c r="H2297" i="1"/>
  <c r="N2297" i="1" s="1"/>
  <c r="A2299" i="1"/>
  <c r="D2298" i="1"/>
  <c r="E2298" i="1" s="1"/>
  <c r="F2299" i="1" s="1"/>
  <c r="B2298" i="1"/>
  <c r="Q2297" i="1"/>
  <c r="R2297" i="1" s="1"/>
  <c r="T2298" i="1"/>
  <c r="S2298" i="1"/>
  <c r="J2298" i="1"/>
  <c r="K2298" i="1" s="1"/>
  <c r="L2298" i="1" s="1"/>
  <c r="M2298" i="1" s="1"/>
  <c r="U2297" i="1"/>
  <c r="C1692" i="1"/>
  <c r="P1691" i="1"/>
  <c r="B1691" i="1" s="1"/>
  <c r="N2298" i="1" l="1"/>
  <c r="B2299" i="1"/>
  <c r="A2300" i="1"/>
  <c r="D2299" i="1"/>
  <c r="E2299" i="1" s="1"/>
  <c r="F2300" i="1" s="1"/>
  <c r="H2300" i="1" s="1"/>
  <c r="Q2298" i="1"/>
  <c r="R2298" i="1" s="1"/>
  <c r="S2299" i="1"/>
  <c r="T2299" i="1"/>
  <c r="J2299" i="1"/>
  <c r="K2299" i="1" s="1"/>
  <c r="L2299" i="1" s="1"/>
  <c r="M2299" i="1" s="1"/>
  <c r="U2298" i="1"/>
  <c r="G2299" i="1"/>
  <c r="G2300" i="1" s="1"/>
  <c r="P1692" i="1"/>
  <c r="B1692" i="1" s="1"/>
  <c r="C1693" i="1"/>
  <c r="A2301" i="1" l="1"/>
  <c r="B2300" i="1"/>
  <c r="D2300" i="1"/>
  <c r="E2300" i="1" s="1"/>
  <c r="F2301" i="1" s="1"/>
  <c r="H2301" i="1" s="1"/>
  <c r="K2300" i="1"/>
  <c r="L2300" i="1" s="1"/>
  <c r="M2300" i="1" s="1"/>
  <c r="N2300" i="1" s="1"/>
  <c r="G2301" i="1"/>
  <c r="Q2299" i="1"/>
  <c r="R2299" i="1" s="1"/>
  <c r="T2300" i="1"/>
  <c r="S2300" i="1"/>
  <c r="J2300" i="1"/>
  <c r="U2299" i="1"/>
  <c r="H2299" i="1"/>
  <c r="N2299" i="1" s="1"/>
  <c r="C1694" i="1"/>
  <c r="P1693" i="1"/>
  <c r="B1693" i="1" s="1"/>
  <c r="A2302" i="1" l="1"/>
  <c r="D2301" i="1"/>
  <c r="E2301" i="1" s="1"/>
  <c r="F2302" i="1" s="1"/>
  <c r="B2301" i="1"/>
  <c r="Q2300" i="1"/>
  <c r="R2300" i="1" s="1"/>
  <c r="T2301" i="1"/>
  <c r="U2300" i="1"/>
  <c r="S2301" i="1"/>
  <c r="J2301" i="1"/>
  <c r="K2301" i="1" s="1"/>
  <c r="L2301" i="1" s="1"/>
  <c r="M2301" i="1" s="1"/>
  <c r="N2301" i="1" s="1"/>
  <c r="C1695" i="1"/>
  <c r="P1694" i="1"/>
  <c r="B1694" i="1" s="1"/>
  <c r="B2302" i="1" l="1"/>
  <c r="A2303" i="1"/>
  <c r="D2302" i="1"/>
  <c r="E2302" i="1" s="1"/>
  <c r="F2303" i="1" s="1"/>
  <c r="H2303" i="1" s="1"/>
  <c r="Q2301" i="1"/>
  <c r="R2301" i="1" s="1"/>
  <c r="S2302" i="1"/>
  <c r="J2302" i="1"/>
  <c r="K2302" i="1" s="1"/>
  <c r="L2302" i="1" s="1"/>
  <c r="M2302" i="1" s="1"/>
  <c r="T2302" i="1"/>
  <c r="U2301" i="1"/>
  <c r="G2302" i="1"/>
  <c r="G2303" i="1" s="1"/>
  <c r="P1695" i="1"/>
  <c r="B1695" i="1" s="1"/>
  <c r="C1696" i="1"/>
  <c r="A2304" i="1" l="1"/>
  <c r="B2303" i="1"/>
  <c r="D2303" i="1"/>
  <c r="E2303" i="1" s="1"/>
  <c r="F2304" i="1" s="1"/>
  <c r="Q2302" i="1"/>
  <c r="R2302" i="1" s="1"/>
  <c r="S2303" i="1"/>
  <c r="J2303" i="1"/>
  <c r="K2303" i="1" s="1"/>
  <c r="L2303" i="1" s="1"/>
  <c r="M2303" i="1" s="1"/>
  <c r="N2303" i="1" s="1"/>
  <c r="T2303" i="1"/>
  <c r="U2302" i="1"/>
  <c r="H2302" i="1"/>
  <c r="N2302" i="1" s="1"/>
  <c r="P1696" i="1"/>
  <c r="B1696" i="1" s="1"/>
  <c r="C1697" i="1"/>
  <c r="A2305" i="1" l="1"/>
  <c r="B2304" i="1"/>
  <c r="D2304" i="1"/>
  <c r="E2304" i="1" s="1"/>
  <c r="F2305" i="1" s="1"/>
  <c r="H2305" i="1" s="1"/>
  <c r="Q2303" i="1"/>
  <c r="R2303" i="1" s="1"/>
  <c r="U2303" i="1"/>
  <c r="T2304" i="1"/>
  <c r="J2304" i="1"/>
  <c r="K2304" i="1" s="1"/>
  <c r="L2304" i="1" s="1"/>
  <c r="M2304" i="1" s="1"/>
  <c r="S2304" i="1"/>
  <c r="G2304" i="1"/>
  <c r="G2305" i="1" s="1"/>
  <c r="C1698" i="1"/>
  <c r="P1697" i="1"/>
  <c r="B1697" i="1" s="1"/>
  <c r="D2305" i="1" l="1"/>
  <c r="E2305" i="1" s="1"/>
  <c r="F2306" i="1" s="1"/>
  <c r="A2306" i="1"/>
  <c r="B2305" i="1"/>
  <c r="Q2304" i="1"/>
  <c r="R2304" i="1" s="1"/>
  <c r="T2305" i="1"/>
  <c r="S2305" i="1"/>
  <c r="J2305" i="1"/>
  <c r="K2305" i="1" s="1"/>
  <c r="L2305" i="1" s="1"/>
  <c r="M2305" i="1" s="1"/>
  <c r="N2305" i="1" s="1"/>
  <c r="U2304" i="1"/>
  <c r="H2304" i="1"/>
  <c r="N2304" i="1" s="1"/>
  <c r="P1698" i="1"/>
  <c r="B1698" i="1" s="1"/>
  <c r="C1699" i="1"/>
  <c r="D2306" i="1" l="1"/>
  <c r="E2306" i="1" s="1"/>
  <c r="F2307" i="1" s="1"/>
  <c r="H2307" i="1" s="1"/>
  <c r="B2306" i="1"/>
  <c r="A2307" i="1"/>
  <c r="Q2305" i="1"/>
  <c r="R2305" i="1" s="1"/>
  <c r="T2306" i="1"/>
  <c r="S2306" i="1"/>
  <c r="J2306" i="1"/>
  <c r="K2306" i="1" s="1"/>
  <c r="L2306" i="1" s="1"/>
  <c r="M2306" i="1" s="1"/>
  <c r="U2305" i="1"/>
  <c r="G2306" i="1"/>
  <c r="G2307" i="1" s="1"/>
  <c r="C1700" i="1"/>
  <c r="P1699" i="1"/>
  <c r="B1699" i="1" s="1"/>
  <c r="H2306" i="1" l="1"/>
  <c r="N2306" i="1" s="1"/>
  <c r="D2307" i="1"/>
  <c r="E2307" i="1" s="1"/>
  <c r="F2308" i="1" s="1"/>
  <c r="H2308" i="1" s="1"/>
  <c r="B2307" i="1"/>
  <c r="A2308" i="1"/>
  <c r="G2308" i="1"/>
  <c r="Q2306" i="1"/>
  <c r="R2306" i="1" s="1"/>
  <c r="S2307" i="1"/>
  <c r="J2307" i="1"/>
  <c r="K2307" i="1" s="1"/>
  <c r="L2307" i="1" s="1"/>
  <c r="M2307" i="1" s="1"/>
  <c r="N2307" i="1" s="1"/>
  <c r="U2306" i="1"/>
  <c r="T2307" i="1"/>
  <c r="C1701" i="1"/>
  <c r="P1700" i="1"/>
  <c r="B1700" i="1" s="1"/>
  <c r="D2308" i="1" l="1"/>
  <c r="E2308" i="1" s="1"/>
  <c r="F2309" i="1" s="1"/>
  <c r="B2308" i="1"/>
  <c r="A2309" i="1"/>
  <c r="Q2307" i="1"/>
  <c r="R2307" i="1" s="1"/>
  <c r="S2308" i="1"/>
  <c r="J2308" i="1"/>
  <c r="K2308" i="1" s="1"/>
  <c r="L2308" i="1" s="1"/>
  <c r="M2308" i="1" s="1"/>
  <c r="N2308" i="1" s="1"/>
  <c r="U2307" i="1"/>
  <c r="T2308" i="1"/>
  <c r="C1702" i="1"/>
  <c r="P1701" i="1"/>
  <c r="B1701" i="1" s="1"/>
  <c r="A2310" i="1" l="1"/>
  <c r="D2309" i="1"/>
  <c r="E2309" i="1" s="1"/>
  <c r="F2310" i="1" s="1"/>
  <c r="H2310" i="1" s="1"/>
  <c r="B2309" i="1"/>
  <c r="Q2308" i="1"/>
  <c r="R2308" i="1" s="1"/>
  <c r="U2308" i="1"/>
  <c r="T2309" i="1"/>
  <c r="S2309" i="1"/>
  <c r="J2309" i="1"/>
  <c r="K2309" i="1" s="1"/>
  <c r="L2309" i="1" s="1"/>
  <c r="M2309" i="1" s="1"/>
  <c r="G2309" i="1"/>
  <c r="G2310" i="1" s="1"/>
  <c r="C1703" i="1"/>
  <c r="P1702" i="1"/>
  <c r="B1702" i="1" s="1"/>
  <c r="H2309" i="1" l="1"/>
  <c r="N2309" i="1" s="1"/>
  <c r="B2310" i="1"/>
  <c r="D2310" i="1"/>
  <c r="E2310" i="1" s="1"/>
  <c r="F2311" i="1" s="1"/>
  <c r="A2311" i="1"/>
  <c r="Q2309" i="1"/>
  <c r="R2309" i="1" s="1"/>
  <c r="J2310" i="1"/>
  <c r="K2310" i="1" s="1"/>
  <c r="L2310" i="1" s="1"/>
  <c r="M2310" i="1" s="1"/>
  <c r="N2310" i="1" s="1"/>
  <c r="U2309" i="1"/>
  <c r="T2310" i="1"/>
  <c r="S2310" i="1"/>
  <c r="R1703" i="1"/>
  <c r="C1704" i="1" s="1"/>
  <c r="P1703" i="1"/>
  <c r="B1703" i="1" s="1"/>
  <c r="A2312" i="1" l="1"/>
  <c r="D2311" i="1"/>
  <c r="E2311" i="1" s="1"/>
  <c r="F2312" i="1" s="1"/>
  <c r="H2312" i="1" s="1"/>
  <c r="B2311" i="1"/>
  <c r="Q2310" i="1"/>
  <c r="R2310" i="1" s="1"/>
  <c r="T2311" i="1"/>
  <c r="J2311" i="1"/>
  <c r="K2311" i="1" s="1"/>
  <c r="L2311" i="1" s="1"/>
  <c r="M2311" i="1" s="1"/>
  <c r="S2311" i="1"/>
  <c r="U2310" i="1"/>
  <c r="G2311" i="1"/>
  <c r="G2312" i="1" s="1"/>
  <c r="U1703" i="1"/>
  <c r="C1705" i="1"/>
  <c r="P1704" i="1"/>
  <c r="B1704" i="1" s="1"/>
  <c r="H2311" i="1" l="1"/>
  <c r="N2311" i="1" s="1"/>
  <c r="A2313" i="1"/>
  <c r="D2312" i="1"/>
  <c r="E2312" i="1" s="1"/>
  <c r="F2313" i="1" s="1"/>
  <c r="B2312" i="1"/>
  <c r="Q2311" i="1"/>
  <c r="R2311" i="1" s="1"/>
  <c r="T2312" i="1"/>
  <c r="U2311" i="1"/>
  <c r="J2312" i="1"/>
  <c r="K2312" i="1" s="1"/>
  <c r="L2312" i="1" s="1"/>
  <c r="M2312" i="1" s="1"/>
  <c r="N2312" i="1" s="1"/>
  <c r="S2312" i="1"/>
  <c r="C1706" i="1"/>
  <c r="P1705" i="1"/>
  <c r="B1705" i="1" s="1"/>
  <c r="D2313" i="1" l="1"/>
  <c r="E2313" i="1" s="1"/>
  <c r="F2314" i="1" s="1"/>
  <c r="A2314" i="1"/>
  <c r="B2313" i="1"/>
  <c r="Q2312" i="1"/>
  <c r="R2312" i="1" s="1"/>
  <c r="T2313" i="1"/>
  <c r="S2313" i="1"/>
  <c r="U2312" i="1"/>
  <c r="J2313" i="1"/>
  <c r="K2313" i="1" s="1"/>
  <c r="L2313" i="1" s="1"/>
  <c r="M2313" i="1" s="1"/>
  <c r="G2313" i="1"/>
  <c r="H2313" i="1" s="1"/>
  <c r="C1707" i="1"/>
  <c r="P1706" i="1"/>
  <c r="B1706" i="1" s="1"/>
  <c r="N2313" i="1" l="1"/>
  <c r="A2315" i="1"/>
  <c r="D2314" i="1"/>
  <c r="E2314" i="1" s="1"/>
  <c r="F2315" i="1" s="1"/>
  <c r="H2315" i="1" s="1"/>
  <c r="B2314" i="1"/>
  <c r="Q2313" i="1"/>
  <c r="T2314" i="1"/>
  <c r="S2314" i="1"/>
  <c r="J2314" i="1"/>
  <c r="K2314" i="1" s="1"/>
  <c r="L2314" i="1" s="1"/>
  <c r="M2314" i="1" s="1"/>
  <c r="G2314" i="1"/>
  <c r="G2315" i="1" s="1"/>
  <c r="C1708" i="1"/>
  <c r="P1707" i="1"/>
  <c r="B1707" i="1" s="1"/>
  <c r="D2315" i="1" l="1"/>
  <c r="E2315" i="1" s="1"/>
  <c r="F2316" i="1" s="1"/>
  <c r="H2316" i="1" s="1"/>
  <c r="B2315" i="1"/>
  <c r="A2316" i="1"/>
  <c r="G2316" i="1"/>
  <c r="Q2314" i="1"/>
  <c r="R2314" i="1" s="1"/>
  <c r="T2315" i="1"/>
  <c r="J2315" i="1"/>
  <c r="K2315" i="1" s="1"/>
  <c r="L2315" i="1" s="1"/>
  <c r="M2315" i="1" s="1"/>
  <c r="N2315" i="1" s="1"/>
  <c r="U2314" i="1"/>
  <c r="S2315" i="1"/>
  <c r="H2314" i="1"/>
  <c r="N2314" i="1" s="1"/>
  <c r="C1709" i="1"/>
  <c r="P1708" i="1"/>
  <c r="B1708" i="1" s="1"/>
  <c r="D2316" i="1" l="1"/>
  <c r="E2316" i="1" s="1"/>
  <c r="F2317" i="1" s="1"/>
  <c r="B2316" i="1"/>
  <c r="A2317" i="1"/>
  <c r="Q2315" i="1"/>
  <c r="R2315" i="1" s="1"/>
  <c r="T2316" i="1"/>
  <c r="S2316" i="1"/>
  <c r="J2316" i="1"/>
  <c r="K2316" i="1" s="1"/>
  <c r="L2316" i="1" s="1"/>
  <c r="M2316" i="1" s="1"/>
  <c r="N2316" i="1" s="1"/>
  <c r="U2315" i="1"/>
  <c r="P1709" i="1"/>
  <c r="B1709" i="1" s="1"/>
  <c r="C1710" i="1"/>
  <c r="B2317" i="1" l="1"/>
  <c r="A2318" i="1"/>
  <c r="D2317" i="1"/>
  <c r="E2317" i="1" s="1"/>
  <c r="F2318" i="1" s="1"/>
  <c r="H2318" i="1" s="1"/>
  <c r="Q2316" i="1"/>
  <c r="R2316" i="1" s="1"/>
  <c r="U2316" i="1"/>
  <c r="T2317" i="1"/>
  <c r="S2317" i="1"/>
  <c r="J2317" i="1"/>
  <c r="K2317" i="1" s="1"/>
  <c r="L2317" i="1" s="1"/>
  <c r="M2317" i="1" s="1"/>
  <c r="G2317" i="1"/>
  <c r="G2318" i="1" s="1"/>
  <c r="C1711" i="1"/>
  <c r="P1710" i="1"/>
  <c r="B1710" i="1" s="1"/>
  <c r="H2317" i="1" l="1"/>
  <c r="N2317" i="1"/>
  <c r="B2318" i="1"/>
  <c r="A2319" i="1"/>
  <c r="D2318" i="1"/>
  <c r="E2318" i="1" s="1"/>
  <c r="F2319" i="1" s="1"/>
  <c r="Q2317" i="1"/>
  <c r="R2317" i="1" s="1"/>
  <c r="S2318" i="1"/>
  <c r="J2318" i="1"/>
  <c r="K2318" i="1" s="1"/>
  <c r="L2318" i="1" s="1"/>
  <c r="M2318" i="1" s="1"/>
  <c r="N2318" i="1" s="1"/>
  <c r="U2317" i="1"/>
  <c r="T2318" i="1"/>
  <c r="P1711" i="1"/>
  <c r="B1711" i="1" s="1"/>
  <c r="C1712" i="1"/>
  <c r="A2320" i="1" l="1"/>
  <c r="D2319" i="1"/>
  <c r="E2319" i="1" s="1"/>
  <c r="F2320" i="1" s="1"/>
  <c r="H2320" i="1" s="1"/>
  <c r="B2319" i="1"/>
  <c r="Q2318" i="1"/>
  <c r="R2318" i="1" s="1"/>
  <c r="T2319" i="1"/>
  <c r="S2319" i="1"/>
  <c r="J2319" i="1"/>
  <c r="K2319" i="1" s="1"/>
  <c r="L2319" i="1" s="1"/>
  <c r="M2319" i="1" s="1"/>
  <c r="U2318" i="1"/>
  <c r="G2319" i="1"/>
  <c r="G2320" i="1" s="1"/>
  <c r="P1712" i="1"/>
  <c r="B1712" i="1" s="1"/>
  <c r="C1713" i="1"/>
  <c r="D2320" i="1" l="1"/>
  <c r="E2320" i="1" s="1"/>
  <c r="F2321" i="1" s="1"/>
  <c r="B2320" i="1"/>
  <c r="A2321" i="1"/>
  <c r="Q2319" i="1"/>
  <c r="R2319" i="1" s="1"/>
  <c r="U2319" i="1"/>
  <c r="T2320" i="1"/>
  <c r="J2320" i="1"/>
  <c r="K2320" i="1" s="1"/>
  <c r="L2320" i="1" s="1"/>
  <c r="M2320" i="1" s="1"/>
  <c r="N2320" i="1" s="1"/>
  <c r="S2320" i="1"/>
  <c r="H2319" i="1"/>
  <c r="N2319" i="1" s="1"/>
  <c r="C1714" i="1"/>
  <c r="P1713" i="1"/>
  <c r="B1713" i="1" s="1"/>
  <c r="B2321" i="1" l="1"/>
  <c r="D2321" i="1"/>
  <c r="E2321" i="1" s="1"/>
  <c r="F2322" i="1" s="1"/>
  <c r="H2322" i="1" s="1"/>
  <c r="A2322" i="1"/>
  <c r="Q2320" i="1"/>
  <c r="R2320" i="1" s="1"/>
  <c r="U2320" i="1"/>
  <c r="S2321" i="1"/>
  <c r="T2321" i="1"/>
  <c r="J2321" i="1"/>
  <c r="K2321" i="1" s="1"/>
  <c r="L2321" i="1" s="1"/>
  <c r="M2321" i="1" s="1"/>
  <c r="G2321" i="1"/>
  <c r="G2322" i="1" s="1"/>
  <c r="C1715" i="1"/>
  <c r="P1714" i="1"/>
  <c r="B1714" i="1" s="1"/>
  <c r="H2321" i="1" l="1"/>
  <c r="N2321" i="1" s="1"/>
  <c r="A2323" i="1"/>
  <c r="D2322" i="1"/>
  <c r="E2322" i="1" s="1"/>
  <c r="F2323" i="1" s="1"/>
  <c r="H2323" i="1" s="1"/>
  <c r="B2322" i="1"/>
  <c r="G2323" i="1"/>
  <c r="Q2321" i="1"/>
  <c r="R2321" i="1" s="1"/>
  <c r="T2322" i="1"/>
  <c r="J2322" i="1"/>
  <c r="K2322" i="1" s="1"/>
  <c r="L2322" i="1" s="1"/>
  <c r="M2322" i="1" s="1"/>
  <c r="N2322" i="1" s="1"/>
  <c r="S2322" i="1"/>
  <c r="U2321" i="1"/>
  <c r="C1716" i="1"/>
  <c r="P1715" i="1"/>
  <c r="B1715" i="1" s="1"/>
  <c r="B2323" i="1" l="1"/>
  <c r="A2324" i="1"/>
  <c r="D2323" i="1"/>
  <c r="E2323" i="1" s="1"/>
  <c r="F2324" i="1" s="1"/>
  <c r="Q2322" i="1"/>
  <c r="R2322" i="1" s="1"/>
  <c r="J2323" i="1"/>
  <c r="K2323" i="1" s="1"/>
  <c r="L2323" i="1" s="1"/>
  <c r="M2323" i="1" s="1"/>
  <c r="N2323" i="1" s="1"/>
  <c r="U2322" i="1"/>
  <c r="S2323" i="1"/>
  <c r="T2323" i="1"/>
  <c r="P1716" i="1"/>
  <c r="B1716" i="1" s="1"/>
  <c r="C1717" i="1"/>
  <c r="D2324" i="1" l="1"/>
  <c r="E2324" i="1" s="1"/>
  <c r="F2325" i="1" s="1"/>
  <c r="H2325" i="1" s="1"/>
  <c r="B2324" i="1"/>
  <c r="A2325" i="1"/>
  <c r="Q2323" i="1"/>
  <c r="R2323" i="1" s="1"/>
  <c r="T2324" i="1"/>
  <c r="S2324" i="1"/>
  <c r="J2324" i="1"/>
  <c r="K2324" i="1" s="1"/>
  <c r="L2324" i="1" s="1"/>
  <c r="M2324" i="1" s="1"/>
  <c r="U2323" i="1"/>
  <c r="G2324" i="1"/>
  <c r="G2325" i="1" s="1"/>
  <c r="C1718" i="1"/>
  <c r="P1717" i="1"/>
  <c r="B1717" i="1" s="1"/>
  <c r="B2325" i="1" l="1"/>
  <c r="D2325" i="1"/>
  <c r="E2325" i="1" s="1"/>
  <c r="F2326" i="1" s="1"/>
  <c r="H2326" i="1" s="1"/>
  <c r="A2326" i="1"/>
  <c r="G2326" i="1"/>
  <c r="Q2324" i="1"/>
  <c r="R2324" i="1" s="1"/>
  <c r="U2324" i="1"/>
  <c r="T2325" i="1"/>
  <c r="S2325" i="1"/>
  <c r="J2325" i="1"/>
  <c r="K2325" i="1" s="1"/>
  <c r="L2325" i="1" s="1"/>
  <c r="M2325" i="1" s="1"/>
  <c r="N2325" i="1" s="1"/>
  <c r="H2324" i="1"/>
  <c r="N2324" i="1" s="1"/>
  <c r="P1718" i="1"/>
  <c r="B1718" i="1" s="1"/>
  <c r="C1719" i="1"/>
  <c r="D2326" i="1" l="1"/>
  <c r="E2326" i="1" s="1"/>
  <c r="F2327" i="1" s="1"/>
  <c r="B2326" i="1"/>
  <c r="A2327" i="1"/>
  <c r="Q2325" i="1"/>
  <c r="R2325" i="1" s="1"/>
  <c r="S2326" i="1"/>
  <c r="J2326" i="1"/>
  <c r="K2326" i="1" s="1"/>
  <c r="L2326" i="1" s="1"/>
  <c r="M2326" i="1" s="1"/>
  <c r="N2326" i="1" s="1"/>
  <c r="U2325" i="1"/>
  <c r="T2326" i="1"/>
  <c r="C1720" i="1"/>
  <c r="P1719" i="1"/>
  <c r="B1719" i="1" s="1"/>
  <c r="A2328" i="1" l="1"/>
  <c r="B2327" i="1"/>
  <c r="D2327" i="1"/>
  <c r="E2327" i="1" s="1"/>
  <c r="F2328" i="1" s="1"/>
  <c r="H2328" i="1" s="1"/>
  <c r="Q2326" i="1"/>
  <c r="R2326" i="1" s="1"/>
  <c r="S2327" i="1"/>
  <c r="J2327" i="1"/>
  <c r="K2327" i="1" s="1"/>
  <c r="L2327" i="1" s="1"/>
  <c r="M2327" i="1" s="1"/>
  <c r="T2327" i="1"/>
  <c r="U2326" i="1"/>
  <c r="G2327" i="1"/>
  <c r="G2328" i="1" s="1"/>
  <c r="P1720" i="1"/>
  <c r="B1720" i="1" s="1"/>
  <c r="C1721" i="1"/>
  <c r="H2327" i="1" l="1"/>
  <c r="N2327" i="1" s="1"/>
  <c r="G2329" i="1"/>
  <c r="A2329" i="1"/>
  <c r="D2328" i="1"/>
  <c r="E2328" i="1" s="1"/>
  <c r="F2329" i="1" s="1"/>
  <c r="B2328" i="1"/>
  <c r="Q2327" i="1"/>
  <c r="R2327" i="1" s="1"/>
  <c r="U2327" i="1"/>
  <c r="T2328" i="1"/>
  <c r="J2328" i="1"/>
  <c r="K2328" i="1" s="1"/>
  <c r="L2328" i="1" s="1"/>
  <c r="M2328" i="1" s="1"/>
  <c r="N2328" i="1" s="1"/>
  <c r="S2328" i="1"/>
  <c r="C1722" i="1"/>
  <c r="P1721" i="1"/>
  <c r="B1721" i="1" s="1"/>
  <c r="H2329" i="1" l="1"/>
  <c r="B2329" i="1"/>
  <c r="D2329" i="1"/>
  <c r="E2329" i="1" s="1"/>
  <c r="F2330" i="1" s="1"/>
  <c r="A2330" i="1"/>
  <c r="Q2328" i="1"/>
  <c r="R2328" i="1" s="1"/>
  <c r="T2329" i="1"/>
  <c r="J2329" i="1"/>
  <c r="K2329" i="1" s="1"/>
  <c r="L2329" i="1" s="1"/>
  <c r="M2329" i="1" s="1"/>
  <c r="U2328" i="1"/>
  <c r="S2329" i="1"/>
  <c r="C1723" i="1"/>
  <c r="P1722" i="1"/>
  <c r="B1722" i="1" s="1"/>
  <c r="A2331" i="1" l="1"/>
  <c r="D2330" i="1"/>
  <c r="E2330" i="1" s="1"/>
  <c r="F2331" i="1" s="1"/>
  <c r="H2331" i="1" s="1"/>
  <c r="B2330" i="1"/>
  <c r="Q2329" i="1"/>
  <c r="R2329" i="1" s="1"/>
  <c r="T2330" i="1"/>
  <c r="S2330" i="1"/>
  <c r="J2330" i="1"/>
  <c r="K2330" i="1" s="1"/>
  <c r="L2330" i="1" s="1"/>
  <c r="M2330" i="1" s="1"/>
  <c r="U2329" i="1"/>
  <c r="N2329" i="1"/>
  <c r="G2330" i="1"/>
  <c r="G2331" i="1" s="1"/>
  <c r="C1724" i="1"/>
  <c r="P1723" i="1"/>
  <c r="B1723" i="1" s="1"/>
  <c r="D2331" i="1" l="1"/>
  <c r="E2331" i="1" s="1"/>
  <c r="F2332" i="1" s="1"/>
  <c r="B2331" i="1"/>
  <c r="A2332" i="1"/>
  <c r="Q2330" i="1"/>
  <c r="R2330" i="1" s="1"/>
  <c r="J2331" i="1"/>
  <c r="K2331" i="1" s="1"/>
  <c r="L2331" i="1" s="1"/>
  <c r="M2331" i="1" s="1"/>
  <c r="N2331" i="1" s="1"/>
  <c r="U2330" i="1"/>
  <c r="T2331" i="1"/>
  <c r="S2331" i="1"/>
  <c r="H2330" i="1"/>
  <c r="N2330" i="1" s="1"/>
  <c r="C1725" i="1"/>
  <c r="P1724" i="1"/>
  <c r="B1724" i="1" s="1"/>
  <c r="D2332" i="1" l="1"/>
  <c r="E2332" i="1" s="1"/>
  <c r="F2333" i="1" s="1"/>
  <c r="H2333" i="1" s="1"/>
  <c r="A2333" i="1"/>
  <c r="B2332" i="1"/>
  <c r="Q2331" i="1"/>
  <c r="R2331" i="1" s="1"/>
  <c r="J2332" i="1"/>
  <c r="K2332" i="1" s="1"/>
  <c r="L2332" i="1" s="1"/>
  <c r="M2332" i="1" s="1"/>
  <c r="T2332" i="1"/>
  <c r="U2331" i="1"/>
  <c r="S2332" i="1"/>
  <c r="G2332" i="1"/>
  <c r="G2333" i="1" s="1"/>
  <c r="C1726" i="1"/>
  <c r="P1725" i="1"/>
  <c r="B1725" i="1" s="1"/>
  <c r="H2332" i="1" l="1"/>
  <c r="N2332" i="1" s="1"/>
  <c r="D2333" i="1"/>
  <c r="E2333" i="1" s="1"/>
  <c r="F2334" i="1" s="1"/>
  <c r="A2334" i="1"/>
  <c r="B2333" i="1"/>
  <c r="Q2332" i="1"/>
  <c r="R2332" i="1" s="1"/>
  <c r="U2332" i="1"/>
  <c r="T2333" i="1"/>
  <c r="S2333" i="1"/>
  <c r="J2333" i="1"/>
  <c r="K2333" i="1" s="1"/>
  <c r="L2333" i="1" s="1"/>
  <c r="M2333" i="1" s="1"/>
  <c r="N2333" i="1" s="1"/>
  <c r="C1727" i="1"/>
  <c r="P1726" i="1"/>
  <c r="B1726" i="1" s="1"/>
  <c r="A2335" i="1" l="1"/>
  <c r="B2334" i="1"/>
  <c r="D2334" i="1"/>
  <c r="E2334" i="1" s="1"/>
  <c r="F2335" i="1" s="1"/>
  <c r="H2335" i="1" s="1"/>
  <c r="Q2333" i="1"/>
  <c r="R2333" i="1" s="1"/>
  <c r="T2334" i="1"/>
  <c r="J2334" i="1"/>
  <c r="K2334" i="1" s="1"/>
  <c r="L2334" i="1" s="1"/>
  <c r="M2334" i="1" s="1"/>
  <c r="S2334" i="1"/>
  <c r="U2333" i="1"/>
  <c r="G2334" i="1"/>
  <c r="G2335" i="1" s="1"/>
  <c r="P1727" i="1"/>
  <c r="B1727" i="1" s="1"/>
  <c r="C1728" i="1"/>
  <c r="A2336" i="1" l="1"/>
  <c r="B2335" i="1"/>
  <c r="D2335" i="1"/>
  <c r="E2335" i="1" s="1"/>
  <c r="F2336" i="1" s="1"/>
  <c r="Q2334" i="1"/>
  <c r="R2334" i="1" s="1"/>
  <c r="J2335" i="1"/>
  <c r="K2335" i="1" s="1"/>
  <c r="L2335" i="1" s="1"/>
  <c r="M2335" i="1" s="1"/>
  <c r="N2335" i="1" s="1"/>
  <c r="U2334" i="1"/>
  <c r="T2335" i="1"/>
  <c r="S2335" i="1"/>
  <c r="H2334" i="1"/>
  <c r="N2334" i="1" s="1"/>
  <c r="C1729" i="1"/>
  <c r="P1728" i="1"/>
  <c r="B1728" i="1" s="1"/>
  <c r="D2336" i="1" l="1"/>
  <c r="E2336" i="1" s="1"/>
  <c r="F2337" i="1" s="1"/>
  <c r="H2337" i="1" s="1"/>
  <c r="A2337" i="1"/>
  <c r="B2336" i="1"/>
  <c r="Q2335" i="1"/>
  <c r="R2335" i="1" s="1"/>
  <c r="J2336" i="1"/>
  <c r="K2336" i="1" s="1"/>
  <c r="L2336" i="1" s="1"/>
  <c r="M2336" i="1" s="1"/>
  <c r="S2336" i="1"/>
  <c r="U2335" i="1"/>
  <c r="T2336" i="1"/>
  <c r="G2336" i="1"/>
  <c r="G2337" i="1" s="1"/>
  <c r="C1730" i="1"/>
  <c r="P1729" i="1"/>
  <c r="B1729" i="1" s="1"/>
  <c r="D2337" i="1" l="1"/>
  <c r="E2337" i="1" s="1"/>
  <c r="F2338" i="1" s="1"/>
  <c r="H2338" i="1" s="1"/>
  <c r="A2338" i="1"/>
  <c r="B2337" i="1"/>
  <c r="G2338" i="1"/>
  <c r="Q2336" i="1"/>
  <c r="R2336" i="1" s="1"/>
  <c r="J2337" i="1"/>
  <c r="K2337" i="1" s="1"/>
  <c r="L2337" i="1" s="1"/>
  <c r="M2337" i="1" s="1"/>
  <c r="N2337" i="1" s="1"/>
  <c r="U2336" i="1"/>
  <c r="T2337" i="1"/>
  <c r="S2337" i="1"/>
  <c r="H2336" i="1"/>
  <c r="N2336" i="1" s="1"/>
  <c r="C1731" i="1"/>
  <c r="P1730" i="1"/>
  <c r="B1730" i="1" s="1"/>
  <c r="A2339" i="1" l="1"/>
  <c r="D2338" i="1"/>
  <c r="E2338" i="1" s="1"/>
  <c r="F2339" i="1" s="1"/>
  <c r="B2338" i="1"/>
  <c r="Q2337" i="1"/>
  <c r="R2337" i="1" s="1"/>
  <c r="T2338" i="1"/>
  <c r="S2338" i="1"/>
  <c r="J2338" i="1"/>
  <c r="K2338" i="1" s="1"/>
  <c r="L2338" i="1" s="1"/>
  <c r="M2338" i="1" s="1"/>
  <c r="N2338" i="1" s="1"/>
  <c r="U2337" i="1"/>
  <c r="C1732" i="1"/>
  <c r="P1731" i="1"/>
  <c r="B1731" i="1" s="1"/>
  <c r="B2339" i="1" l="1"/>
  <c r="A2340" i="1"/>
  <c r="D2339" i="1"/>
  <c r="E2339" i="1" s="1"/>
  <c r="F2340" i="1" s="1"/>
  <c r="H2340" i="1" s="1"/>
  <c r="Q2338" i="1"/>
  <c r="R2338" i="1" s="1"/>
  <c r="J2339" i="1"/>
  <c r="K2339" i="1" s="1"/>
  <c r="L2339" i="1" s="1"/>
  <c r="M2339" i="1" s="1"/>
  <c r="T2339" i="1"/>
  <c r="U2338" i="1"/>
  <c r="S2339" i="1"/>
  <c r="G2339" i="1"/>
  <c r="G2340" i="1" s="1"/>
  <c r="C1733" i="1"/>
  <c r="P1732" i="1"/>
  <c r="B1732" i="1" s="1"/>
  <c r="B2340" i="1" l="1"/>
  <c r="D2340" i="1"/>
  <c r="E2340" i="1" s="1"/>
  <c r="F2341" i="1" s="1"/>
  <c r="A2341" i="1"/>
  <c r="G2341" i="1"/>
  <c r="Q2339" i="1"/>
  <c r="R2339" i="1" s="1"/>
  <c r="T2340" i="1"/>
  <c r="S2340" i="1"/>
  <c r="U2339" i="1"/>
  <c r="J2340" i="1"/>
  <c r="K2340" i="1" s="1"/>
  <c r="L2340" i="1" s="1"/>
  <c r="M2340" i="1" s="1"/>
  <c r="N2340" i="1" s="1"/>
  <c r="H2339" i="1"/>
  <c r="N2339" i="1" s="1"/>
  <c r="R1733" i="1"/>
  <c r="C1734" i="1" s="1"/>
  <c r="P1733" i="1"/>
  <c r="B1733" i="1" s="1"/>
  <c r="H2341" i="1" l="1"/>
  <c r="A2342" i="1"/>
  <c r="D2341" i="1"/>
  <c r="E2341" i="1" s="1"/>
  <c r="F2342" i="1" s="1"/>
  <c r="B2341" i="1"/>
  <c r="Q2340" i="1"/>
  <c r="R2340" i="1" s="1"/>
  <c r="S2341" i="1"/>
  <c r="J2341" i="1"/>
  <c r="K2341" i="1" s="1"/>
  <c r="L2341" i="1" s="1"/>
  <c r="M2341" i="1" s="1"/>
  <c r="U2340" i="1"/>
  <c r="T2341" i="1"/>
  <c r="U1733" i="1"/>
  <c r="P1734" i="1"/>
  <c r="B1734" i="1" s="1"/>
  <c r="C1735" i="1"/>
  <c r="B2342" i="1" l="1"/>
  <c r="D2342" i="1"/>
  <c r="E2342" i="1" s="1"/>
  <c r="F2343" i="1" s="1"/>
  <c r="H2343" i="1" s="1"/>
  <c r="A2343" i="1"/>
  <c r="Q2341" i="1"/>
  <c r="T2342" i="1"/>
  <c r="S2342" i="1"/>
  <c r="J2342" i="1"/>
  <c r="K2342" i="1" s="1"/>
  <c r="L2342" i="1" s="1"/>
  <c r="M2342" i="1" s="1"/>
  <c r="G2342" i="1"/>
  <c r="G2343" i="1" s="1"/>
  <c r="N2341" i="1"/>
  <c r="C1736" i="1"/>
  <c r="P1735" i="1"/>
  <c r="B1735" i="1" s="1"/>
  <c r="H2342" i="1" l="1"/>
  <c r="N2342" i="1" s="1"/>
  <c r="D2343" i="1"/>
  <c r="E2343" i="1" s="1"/>
  <c r="F2344" i="1" s="1"/>
  <c r="H2344" i="1" s="1"/>
  <c r="B2343" i="1"/>
  <c r="A2344" i="1"/>
  <c r="G2344" i="1"/>
  <c r="Q2342" i="1"/>
  <c r="R2342" i="1" s="1"/>
  <c r="T2343" i="1"/>
  <c r="U2342" i="1"/>
  <c r="S2343" i="1"/>
  <c r="J2343" i="1"/>
  <c r="K2343" i="1" s="1"/>
  <c r="L2343" i="1" s="1"/>
  <c r="M2343" i="1" s="1"/>
  <c r="N2343" i="1" s="1"/>
  <c r="P1736" i="1"/>
  <c r="B1736" i="1" s="1"/>
  <c r="C1737" i="1"/>
  <c r="D2344" i="1" l="1"/>
  <c r="E2344" i="1" s="1"/>
  <c r="F2345" i="1" s="1"/>
  <c r="A2345" i="1"/>
  <c r="B2344" i="1"/>
  <c r="Q2343" i="1"/>
  <c r="R2343" i="1" s="1"/>
  <c r="U2343" i="1"/>
  <c r="S2344" i="1"/>
  <c r="T2344" i="1"/>
  <c r="J2344" i="1"/>
  <c r="K2344" i="1" s="1"/>
  <c r="L2344" i="1" s="1"/>
  <c r="M2344" i="1" s="1"/>
  <c r="N2344" i="1" s="1"/>
  <c r="C1738" i="1"/>
  <c r="P1737" i="1"/>
  <c r="B1737" i="1" s="1"/>
  <c r="D2345" i="1" l="1"/>
  <c r="E2345" i="1" s="1"/>
  <c r="F2346" i="1" s="1"/>
  <c r="H2346" i="1" s="1"/>
  <c r="B2345" i="1"/>
  <c r="A2346" i="1"/>
  <c r="Q2344" i="1"/>
  <c r="R2344" i="1" s="1"/>
  <c r="T2345" i="1"/>
  <c r="S2345" i="1"/>
  <c r="J2345" i="1"/>
  <c r="K2345" i="1" s="1"/>
  <c r="L2345" i="1" s="1"/>
  <c r="M2345" i="1" s="1"/>
  <c r="U2344" i="1"/>
  <c r="G2345" i="1"/>
  <c r="G2346" i="1" s="1"/>
  <c r="C1739" i="1"/>
  <c r="P1738" i="1"/>
  <c r="B1738" i="1" s="1"/>
  <c r="H2345" i="1" l="1"/>
  <c r="N2345" i="1" s="1"/>
  <c r="A2347" i="1"/>
  <c r="D2346" i="1"/>
  <c r="E2346" i="1" s="1"/>
  <c r="F2347" i="1" s="1"/>
  <c r="H2347" i="1" s="1"/>
  <c r="B2346" i="1"/>
  <c r="G2347" i="1"/>
  <c r="Q2345" i="1"/>
  <c r="R2345" i="1" s="1"/>
  <c r="T2346" i="1"/>
  <c r="J2346" i="1"/>
  <c r="K2346" i="1" s="1"/>
  <c r="L2346" i="1" s="1"/>
  <c r="M2346" i="1" s="1"/>
  <c r="N2346" i="1" s="1"/>
  <c r="S2346" i="1"/>
  <c r="U2345" i="1"/>
  <c r="C1740" i="1"/>
  <c r="P1739" i="1"/>
  <c r="B1739" i="1" s="1"/>
  <c r="B2347" i="1" l="1"/>
  <c r="A2348" i="1"/>
  <c r="D2347" i="1"/>
  <c r="E2347" i="1" s="1"/>
  <c r="F2348" i="1" s="1"/>
  <c r="Q2346" i="1"/>
  <c r="R2346" i="1" s="1"/>
  <c r="J2347" i="1"/>
  <c r="K2347" i="1" s="1"/>
  <c r="L2347" i="1" s="1"/>
  <c r="M2347" i="1" s="1"/>
  <c r="N2347" i="1" s="1"/>
  <c r="U2346" i="1"/>
  <c r="T2347" i="1"/>
  <c r="S2347" i="1"/>
  <c r="C1741" i="1"/>
  <c r="P1740" i="1"/>
  <c r="B1740" i="1" s="1"/>
  <c r="A2349" i="1" l="1"/>
  <c r="D2348" i="1"/>
  <c r="E2348" i="1" s="1"/>
  <c r="F2349" i="1" s="1"/>
  <c r="H2349" i="1" s="1"/>
  <c r="B2348" i="1"/>
  <c r="Q2347" i="1"/>
  <c r="R2347" i="1" s="1"/>
  <c r="T2348" i="1"/>
  <c r="J2348" i="1"/>
  <c r="K2348" i="1" s="1"/>
  <c r="L2348" i="1" s="1"/>
  <c r="M2348" i="1" s="1"/>
  <c r="S2348" i="1"/>
  <c r="U2347" i="1"/>
  <c r="G2348" i="1"/>
  <c r="G2349" i="1" s="1"/>
  <c r="P1741" i="1"/>
  <c r="B1741" i="1" s="1"/>
  <c r="C1742" i="1"/>
  <c r="A2350" i="1" l="1"/>
  <c r="D2349" i="1"/>
  <c r="E2349" i="1" s="1"/>
  <c r="F2350" i="1" s="1"/>
  <c r="H2350" i="1" s="1"/>
  <c r="B2349" i="1"/>
  <c r="G2350" i="1"/>
  <c r="H2348" i="1"/>
  <c r="N2348" i="1" s="1"/>
  <c r="Q2348" i="1"/>
  <c r="R2348" i="1" s="1"/>
  <c r="U2348" i="1"/>
  <c r="J2349" i="1"/>
  <c r="K2349" i="1" s="1"/>
  <c r="L2349" i="1" s="1"/>
  <c r="M2349" i="1" s="1"/>
  <c r="N2349" i="1" s="1"/>
  <c r="S2349" i="1"/>
  <c r="T2349" i="1"/>
  <c r="P1742" i="1"/>
  <c r="B1742" i="1" s="1"/>
  <c r="C1743" i="1"/>
  <c r="A2351" i="1" l="1"/>
  <c r="B2350" i="1"/>
  <c r="D2350" i="1"/>
  <c r="E2350" i="1" s="1"/>
  <c r="F2351" i="1" s="1"/>
  <c r="K2350" i="1"/>
  <c r="L2350" i="1" s="1"/>
  <c r="M2350" i="1" s="1"/>
  <c r="N2350" i="1" s="1"/>
  <c r="Q2349" i="1"/>
  <c r="R2349" i="1" s="1"/>
  <c r="U2349" i="1"/>
  <c r="T2350" i="1"/>
  <c r="S2350" i="1"/>
  <c r="J2350" i="1"/>
  <c r="C1744" i="1"/>
  <c r="P1743" i="1"/>
  <c r="B1743" i="1" s="1"/>
  <c r="A2352" i="1" l="1"/>
  <c r="D2351" i="1"/>
  <c r="E2351" i="1" s="1"/>
  <c r="F2352" i="1" s="1"/>
  <c r="H2352" i="1" s="1"/>
  <c r="B2351" i="1"/>
  <c r="Q2350" i="1"/>
  <c r="R2350" i="1" s="1"/>
  <c r="J2351" i="1"/>
  <c r="K2351" i="1" s="1"/>
  <c r="L2351" i="1" s="1"/>
  <c r="M2351" i="1" s="1"/>
  <c r="T2351" i="1"/>
  <c r="U2350" i="1"/>
  <c r="S2351" i="1"/>
  <c r="G2351" i="1"/>
  <c r="G2352" i="1" s="1"/>
  <c r="P1744" i="1"/>
  <c r="B1744" i="1" s="1"/>
  <c r="C1745" i="1"/>
  <c r="G2353" i="1" l="1"/>
  <c r="D2352" i="1"/>
  <c r="E2352" i="1" s="1"/>
  <c r="F2353" i="1" s="1"/>
  <c r="B2352" i="1"/>
  <c r="A2353" i="1"/>
  <c r="Q2351" i="1"/>
  <c r="R2351" i="1" s="1"/>
  <c r="U2351" i="1"/>
  <c r="S2352" i="1"/>
  <c r="T2352" i="1"/>
  <c r="J2352" i="1"/>
  <c r="K2352" i="1" s="1"/>
  <c r="L2352" i="1" s="1"/>
  <c r="M2352" i="1" s="1"/>
  <c r="N2352" i="1" s="1"/>
  <c r="H2351" i="1"/>
  <c r="N2351" i="1" s="1"/>
  <c r="C1746" i="1"/>
  <c r="P1745" i="1"/>
  <c r="B1745" i="1" s="1"/>
  <c r="H2353" i="1" l="1"/>
  <c r="B2353" i="1"/>
  <c r="A2354" i="1"/>
  <c r="D2353" i="1"/>
  <c r="E2353" i="1" s="1"/>
  <c r="F2354" i="1" s="1"/>
  <c r="Q2352" i="1"/>
  <c r="R2352" i="1" s="1"/>
  <c r="T2353" i="1"/>
  <c r="S2353" i="1"/>
  <c r="U2352" i="1"/>
  <c r="J2353" i="1"/>
  <c r="K2353" i="1" s="1"/>
  <c r="L2353" i="1" s="1"/>
  <c r="M2353" i="1" s="1"/>
  <c r="C1747" i="1"/>
  <c r="P1746" i="1"/>
  <c r="B1746" i="1" s="1"/>
  <c r="D2354" i="1" l="1"/>
  <c r="E2354" i="1" s="1"/>
  <c r="F2355" i="1" s="1"/>
  <c r="H2355" i="1" s="1"/>
  <c r="B2354" i="1"/>
  <c r="A2355" i="1"/>
  <c r="Q2353" i="1"/>
  <c r="R2353" i="1" s="1"/>
  <c r="T2354" i="1"/>
  <c r="S2354" i="1"/>
  <c r="U2353" i="1"/>
  <c r="J2354" i="1"/>
  <c r="K2354" i="1" s="1"/>
  <c r="L2354" i="1" s="1"/>
  <c r="M2354" i="1" s="1"/>
  <c r="N2353" i="1"/>
  <c r="G2354" i="1"/>
  <c r="G2355" i="1" s="1"/>
  <c r="P1747" i="1"/>
  <c r="B1747" i="1" s="1"/>
  <c r="C1748" i="1"/>
  <c r="H2354" i="1" l="1"/>
  <c r="N2354" i="1" s="1"/>
  <c r="B2355" i="1"/>
  <c r="A2356" i="1"/>
  <c r="D2355" i="1"/>
  <c r="E2355" i="1" s="1"/>
  <c r="F2356" i="1" s="1"/>
  <c r="Q2354" i="1"/>
  <c r="R2354" i="1" s="1"/>
  <c r="J2355" i="1"/>
  <c r="K2355" i="1" s="1"/>
  <c r="L2355" i="1" s="1"/>
  <c r="M2355" i="1" s="1"/>
  <c r="N2355" i="1" s="1"/>
  <c r="U2354" i="1"/>
  <c r="T2355" i="1"/>
  <c r="S2355" i="1"/>
  <c r="P1748" i="1"/>
  <c r="B1748" i="1" s="1"/>
  <c r="C1749" i="1"/>
  <c r="A2357" i="1" l="1"/>
  <c r="D2356" i="1"/>
  <c r="E2356" i="1" s="1"/>
  <c r="F2357" i="1" s="1"/>
  <c r="H2357" i="1" s="1"/>
  <c r="B2356" i="1"/>
  <c r="Q2355" i="1"/>
  <c r="R2355" i="1" s="1"/>
  <c r="T2356" i="1"/>
  <c r="S2356" i="1"/>
  <c r="J2356" i="1"/>
  <c r="K2356" i="1" s="1"/>
  <c r="L2356" i="1" s="1"/>
  <c r="M2356" i="1" s="1"/>
  <c r="U2355" i="1"/>
  <c r="G2356" i="1"/>
  <c r="G2357" i="1" s="1"/>
  <c r="C1750" i="1"/>
  <c r="P1749" i="1"/>
  <c r="B1749" i="1" s="1"/>
  <c r="H2356" i="1" l="1"/>
  <c r="N2356" i="1" s="1"/>
  <c r="D2357" i="1"/>
  <c r="E2357" i="1" s="1"/>
  <c r="F2358" i="1" s="1"/>
  <c r="B2357" i="1"/>
  <c r="A2358" i="1"/>
  <c r="Q2356" i="1"/>
  <c r="R2356" i="1" s="1"/>
  <c r="S2357" i="1"/>
  <c r="J2357" i="1"/>
  <c r="K2357" i="1" s="1"/>
  <c r="L2357" i="1" s="1"/>
  <c r="M2357" i="1" s="1"/>
  <c r="N2357" i="1" s="1"/>
  <c r="U2356" i="1"/>
  <c r="T2357" i="1"/>
  <c r="C1751" i="1"/>
  <c r="P1750" i="1"/>
  <c r="B1750" i="1" s="1"/>
  <c r="A2359" i="1" l="1"/>
  <c r="B2358" i="1"/>
  <c r="D2358" i="1"/>
  <c r="E2358" i="1" s="1"/>
  <c r="F2359" i="1" s="1"/>
  <c r="H2359" i="1" s="1"/>
  <c r="Q2357" i="1"/>
  <c r="R2357" i="1" s="1"/>
  <c r="J2358" i="1"/>
  <c r="K2358" i="1" s="1"/>
  <c r="L2358" i="1" s="1"/>
  <c r="M2358" i="1" s="1"/>
  <c r="S2358" i="1"/>
  <c r="U2357" i="1"/>
  <c r="T2358" i="1"/>
  <c r="G2358" i="1"/>
  <c r="G2359" i="1" s="1"/>
  <c r="C1752" i="1"/>
  <c r="P1751" i="1"/>
  <c r="B1751" i="1" s="1"/>
  <c r="H2358" i="1" l="1"/>
  <c r="N2358" i="1" s="1"/>
  <c r="B2359" i="1"/>
  <c r="A2360" i="1"/>
  <c r="D2359" i="1"/>
  <c r="E2359" i="1" s="1"/>
  <c r="F2360" i="1" s="1"/>
  <c r="H2360" i="1" s="1"/>
  <c r="G2360" i="1"/>
  <c r="Q2358" i="1"/>
  <c r="R2358" i="1" s="1"/>
  <c r="U2358" i="1"/>
  <c r="T2359" i="1"/>
  <c r="S2359" i="1"/>
  <c r="J2359" i="1"/>
  <c r="K2359" i="1" s="1"/>
  <c r="L2359" i="1" s="1"/>
  <c r="M2359" i="1" s="1"/>
  <c r="N2359" i="1" s="1"/>
  <c r="C1753" i="1"/>
  <c r="P1752" i="1"/>
  <c r="B1752" i="1" s="1"/>
  <c r="A2361" i="1" l="1"/>
  <c r="B2360" i="1"/>
  <c r="D2360" i="1"/>
  <c r="E2360" i="1" s="1"/>
  <c r="F2361" i="1" s="1"/>
  <c r="Q2359" i="1"/>
  <c r="R2359" i="1" s="1"/>
  <c r="U2359" i="1"/>
  <c r="T2360" i="1"/>
  <c r="S2360" i="1"/>
  <c r="J2360" i="1"/>
  <c r="K2360" i="1" s="1"/>
  <c r="L2360" i="1" s="1"/>
  <c r="M2360" i="1" s="1"/>
  <c r="N2360" i="1" s="1"/>
  <c r="C1754" i="1"/>
  <c r="P1753" i="1"/>
  <c r="B1753" i="1" s="1"/>
  <c r="D2361" i="1" l="1"/>
  <c r="E2361" i="1" s="1"/>
  <c r="F2362" i="1" s="1"/>
  <c r="H2362" i="1" s="1"/>
  <c r="A2362" i="1"/>
  <c r="B2361" i="1"/>
  <c r="Q2360" i="1"/>
  <c r="R2360" i="1" s="1"/>
  <c r="U2360" i="1"/>
  <c r="T2361" i="1"/>
  <c r="S2361" i="1"/>
  <c r="J2361" i="1"/>
  <c r="K2361" i="1" s="1"/>
  <c r="L2361" i="1" s="1"/>
  <c r="M2361" i="1" s="1"/>
  <c r="G2361" i="1"/>
  <c r="G2362" i="1" s="1"/>
  <c r="C1755" i="1"/>
  <c r="P1754" i="1"/>
  <c r="B1754" i="1" s="1"/>
  <c r="A2363" i="1" l="1"/>
  <c r="D2362" i="1"/>
  <c r="E2362" i="1" s="1"/>
  <c r="F2363" i="1" s="1"/>
  <c r="H2363" i="1" s="1"/>
  <c r="B2362" i="1"/>
  <c r="G2363" i="1"/>
  <c r="Q2361" i="1"/>
  <c r="R2361" i="1" s="1"/>
  <c r="T2362" i="1"/>
  <c r="J2362" i="1"/>
  <c r="K2362" i="1" s="1"/>
  <c r="L2362" i="1" s="1"/>
  <c r="M2362" i="1" s="1"/>
  <c r="N2362" i="1" s="1"/>
  <c r="U2361" i="1"/>
  <c r="S2362" i="1"/>
  <c r="H2361" i="1"/>
  <c r="N2361" i="1" s="1"/>
  <c r="P1755" i="1"/>
  <c r="B1755" i="1" s="1"/>
  <c r="C1756" i="1"/>
  <c r="B2363" i="1" l="1"/>
  <c r="D2363" i="1"/>
  <c r="E2363" i="1" s="1"/>
  <c r="F2364" i="1" s="1"/>
  <c r="A2364" i="1"/>
  <c r="Q2362" i="1"/>
  <c r="R2362" i="1" s="1"/>
  <c r="T2363" i="1"/>
  <c r="U2362" i="1"/>
  <c r="J2363" i="1"/>
  <c r="K2363" i="1" s="1"/>
  <c r="L2363" i="1" s="1"/>
  <c r="M2363" i="1" s="1"/>
  <c r="N2363" i="1" s="1"/>
  <c r="S2363" i="1"/>
  <c r="P1756" i="1"/>
  <c r="B1756" i="1" s="1"/>
  <c r="C1757" i="1"/>
  <c r="D2364" i="1" l="1"/>
  <c r="E2364" i="1" s="1"/>
  <c r="F2365" i="1" s="1"/>
  <c r="H2365" i="1" s="1"/>
  <c r="B2364" i="1"/>
  <c r="A2365" i="1"/>
  <c r="Q2363" i="1"/>
  <c r="R2363" i="1" s="1"/>
  <c r="T2364" i="1"/>
  <c r="J2364" i="1"/>
  <c r="K2364" i="1" s="1"/>
  <c r="L2364" i="1" s="1"/>
  <c r="M2364" i="1" s="1"/>
  <c r="U2363" i="1"/>
  <c r="S2364" i="1"/>
  <c r="G2364" i="1"/>
  <c r="G2365" i="1" s="1"/>
  <c r="P1757" i="1"/>
  <c r="B1757" i="1" s="1"/>
  <c r="C1758" i="1"/>
  <c r="A2366" i="1" l="1"/>
  <c r="D2365" i="1"/>
  <c r="E2365" i="1" s="1"/>
  <c r="F2366" i="1" s="1"/>
  <c r="H2366" i="1" s="1"/>
  <c r="B2365" i="1"/>
  <c r="G2366" i="1"/>
  <c r="Q2364" i="1"/>
  <c r="R2364" i="1" s="1"/>
  <c r="U2364" i="1"/>
  <c r="J2365" i="1"/>
  <c r="K2365" i="1" s="1"/>
  <c r="L2365" i="1" s="1"/>
  <c r="M2365" i="1" s="1"/>
  <c r="N2365" i="1" s="1"/>
  <c r="T2365" i="1"/>
  <c r="S2365" i="1"/>
  <c r="H2364" i="1"/>
  <c r="N2364" i="1" s="1"/>
  <c r="C1759" i="1"/>
  <c r="P1758" i="1"/>
  <c r="B1758" i="1" s="1"/>
  <c r="B2366" i="1" l="1"/>
  <c r="A2367" i="1"/>
  <c r="D2366" i="1"/>
  <c r="E2366" i="1" s="1"/>
  <c r="F2367" i="1" s="1"/>
  <c r="Q2365" i="1"/>
  <c r="R2365" i="1" s="1"/>
  <c r="S2366" i="1"/>
  <c r="J2366" i="1"/>
  <c r="K2366" i="1" s="1"/>
  <c r="L2366" i="1" s="1"/>
  <c r="M2366" i="1" s="1"/>
  <c r="N2366" i="1" s="1"/>
  <c r="U2365" i="1"/>
  <c r="T2366" i="1"/>
  <c r="C1760" i="1"/>
  <c r="P1759" i="1"/>
  <c r="B1759" i="1" s="1"/>
  <c r="A2368" i="1" l="1"/>
  <c r="D2367" i="1"/>
  <c r="E2367" i="1" s="1"/>
  <c r="F2368" i="1" s="1"/>
  <c r="H2368" i="1" s="1"/>
  <c r="B2367" i="1"/>
  <c r="Q2366" i="1"/>
  <c r="R2366" i="1" s="1"/>
  <c r="T2367" i="1"/>
  <c r="U2366" i="1"/>
  <c r="S2367" i="1"/>
  <c r="J2367" i="1"/>
  <c r="K2367" i="1" s="1"/>
  <c r="L2367" i="1" s="1"/>
  <c r="M2367" i="1" s="1"/>
  <c r="G2367" i="1"/>
  <c r="G2368" i="1" s="1"/>
  <c r="C1761" i="1"/>
  <c r="P1760" i="1"/>
  <c r="B1760" i="1" s="1"/>
  <c r="D2368" i="1" l="1"/>
  <c r="E2368" i="1" s="1"/>
  <c r="F2369" i="1" s="1"/>
  <c r="A2369" i="1"/>
  <c r="B2368" i="1"/>
  <c r="Q2367" i="1"/>
  <c r="R2367" i="1" s="1"/>
  <c r="U2367" i="1"/>
  <c r="J2368" i="1"/>
  <c r="K2368" i="1" s="1"/>
  <c r="L2368" i="1" s="1"/>
  <c r="M2368" i="1" s="1"/>
  <c r="N2368" i="1" s="1"/>
  <c r="S2368" i="1"/>
  <c r="T2368" i="1"/>
  <c r="H2367" i="1"/>
  <c r="N2367" i="1" s="1"/>
  <c r="P1761" i="1"/>
  <c r="B1761" i="1" s="1"/>
  <c r="C1762" i="1"/>
  <c r="D2369" i="1" l="1"/>
  <c r="E2369" i="1" s="1"/>
  <c r="F2370" i="1" s="1"/>
  <c r="H2370" i="1" s="1"/>
  <c r="B2369" i="1"/>
  <c r="A2370" i="1"/>
  <c r="Q2368" i="1"/>
  <c r="R2368" i="1" s="1"/>
  <c r="T2369" i="1"/>
  <c r="J2369" i="1"/>
  <c r="K2369" i="1" s="1"/>
  <c r="L2369" i="1" s="1"/>
  <c r="M2369" i="1" s="1"/>
  <c r="U2368" i="1"/>
  <c r="S2369" i="1"/>
  <c r="G2369" i="1"/>
  <c r="G2370" i="1" s="1"/>
  <c r="C1763" i="1"/>
  <c r="P1762" i="1"/>
  <c r="B1762" i="1" s="1"/>
  <c r="A2371" i="1" l="1"/>
  <c r="D2370" i="1"/>
  <c r="E2370" i="1" s="1"/>
  <c r="F2371" i="1" s="1"/>
  <c r="B2370" i="1"/>
  <c r="H2369" i="1"/>
  <c r="N2369" i="1" s="1"/>
  <c r="Q2369" i="1"/>
  <c r="R2369" i="1" s="1"/>
  <c r="S2370" i="1"/>
  <c r="J2370" i="1"/>
  <c r="K2370" i="1" s="1"/>
  <c r="L2370" i="1" s="1"/>
  <c r="M2370" i="1" s="1"/>
  <c r="N2370" i="1" s="1"/>
  <c r="T2370" i="1"/>
  <c r="U2369" i="1"/>
  <c r="P1763" i="1"/>
  <c r="B1763" i="1" s="1"/>
  <c r="C1764" i="1"/>
  <c r="B2371" i="1" l="1"/>
  <c r="D2371" i="1"/>
  <c r="E2371" i="1" s="1"/>
  <c r="F2372" i="1" s="1"/>
  <c r="H2372" i="1" s="1"/>
  <c r="A2372" i="1"/>
  <c r="Q2370" i="1"/>
  <c r="R2370" i="1" s="1"/>
  <c r="T2371" i="1"/>
  <c r="J2371" i="1"/>
  <c r="K2371" i="1" s="1"/>
  <c r="L2371" i="1" s="1"/>
  <c r="M2371" i="1" s="1"/>
  <c r="U2370" i="1"/>
  <c r="S2371" i="1"/>
  <c r="G2371" i="1"/>
  <c r="G2372" i="1" s="1"/>
  <c r="P1764" i="1"/>
  <c r="B1764" i="1" s="1"/>
  <c r="C1765" i="1"/>
  <c r="D2372" i="1" l="1"/>
  <c r="E2372" i="1" s="1"/>
  <c r="F2373" i="1" s="1"/>
  <c r="B2372" i="1"/>
  <c r="A2373" i="1"/>
  <c r="Q2371" i="1"/>
  <c r="R2371" i="1" s="1"/>
  <c r="T2372" i="1"/>
  <c r="U2371" i="1"/>
  <c r="S2372" i="1"/>
  <c r="J2372" i="1"/>
  <c r="K2372" i="1" s="1"/>
  <c r="L2372" i="1" s="1"/>
  <c r="M2372" i="1" s="1"/>
  <c r="N2372" i="1" s="1"/>
  <c r="H2371" i="1"/>
  <c r="N2371" i="1" s="1"/>
  <c r="R1765" i="1"/>
  <c r="C1766" i="1" s="1"/>
  <c r="P1765" i="1"/>
  <c r="B1765" i="1" s="1"/>
  <c r="A2374" i="1" l="1"/>
  <c r="D2373" i="1"/>
  <c r="E2373" i="1" s="1"/>
  <c r="F2374" i="1" s="1"/>
  <c r="B2373" i="1"/>
  <c r="Q2372" i="1"/>
  <c r="R2372" i="1" s="1"/>
  <c r="U2372" i="1"/>
  <c r="J2373" i="1"/>
  <c r="K2373" i="1" s="1"/>
  <c r="L2373" i="1" s="1"/>
  <c r="M2373" i="1" s="1"/>
  <c r="T2373" i="1"/>
  <c r="S2373" i="1"/>
  <c r="G2373" i="1"/>
  <c r="G2374" i="1" s="1"/>
  <c r="U1765" i="1"/>
  <c r="C1767" i="1"/>
  <c r="P1766" i="1"/>
  <c r="B1766" i="1" s="1"/>
  <c r="H2373" i="1" l="1"/>
  <c r="N2373" i="1" s="1"/>
  <c r="H2374" i="1"/>
  <c r="D2374" i="1"/>
  <c r="E2374" i="1" s="1"/>
  <c r="F2375" i="1" s="1"/>
  <c r="B2374" i="1"/>
  <c r="A2375" i="1"/>
  <c r="Q2373" i="1"/>
  <c r="R2373" i="1" s="1"/>
  <c r="T2374" i="1"/>
  <c r="J2374" i="1"/>
  <c r="K2374" i="1" s="1"/>
  <c r="L2374" i="1" s="1"/>
  <c r="M2374" i="1" s="1"/>
  <c r="S2374" i="1"/>
  <c r="U2373" i="1"/>
  <c r="C1768" i="1"/>
  <c r="P1767" i="1"/>
  <c r="B1767" i="1" s="1"/>
  <c r="A2376" i="1" l="1"/>
  <c r="D2375" i="1"/>
  <c r="E2375" i="1" s="1"/>
  <c r="F2376" i="1" s="1"/>
  <c r="H2376" i="1" s="1"/>
  <c r="B2375" i="1"/>
  <c r="Q2374" i="1"/>
  <c r="T2375" i="1"/>
  <c r="J2375" i="1"/>
  <c r="K2375" i="1" s="1"/>
  <c r="L2375" i="1" s="1"/>
  <c r="M2375" i="1" s="1"/>
  <c r="S2375" i="1"/>
  <c r="G2375" i="1"/>
  <c r="G2376" i="1" s="1"/>
  <c r="N2374" i="1"/>
  <c r="C1769" i="1"/>
  <c r="P1768" i="1"/>
  <c r="B1768" i="1" s="1"/>
  <c r="H2375" i="1" l="1"/>
  <c r="N2375" i="1" s="1"/>
  <c r="B2376" i="1"/>
  <c r="A2377" i="1"/>
  <c r="D2376" i="1"/>
  <c r="E2376" i="1" s="1"/>
  <c r="F2377" i="1" s="1"/>
  <c r="H2377" i="1" s="1"/>
  <c r="G2377" i="1"/>
  <c r="Q2375" i="1"/>
  <c r="R2375" i="1" s="1"/>
  <c r="J2376" i="1"/>
  <c r="K2376" i="1" s="1"/>
  <c r="L2376" i="1" s="1"/>
  <c r="M2376" i="1" s="1"/>
  <c r="N2376" i="1" s="1"/>
  <c r="U2375" i="1"/>
  <c r="S2376" i="1"/>
  <c r="T2376" i="1"/>
  <c r="C1770" i="1"/>
  <c r="P1769" i="1"/>
  <c r="B1769" i="1" s="1"/>
  <c r="A2378" i="1" l="1"/>
  <c r="B2377" i="1"/>
  <c r="D2377" i="1"/>
  <c r="E2377" i="1" s="1"/>
  <c r="F2378" i="1" s="1"/>
  <c r="H2378" i="1" s="1"/>
  <c r="Q2376" i="1"/>
  <c r="R2376" i="1" s="1"/>
  <c r="J2377" i="1"/>
  <c r="K2377" i="1" s="1"/>
  <c r="L2377" i="1" s="1"/>
  <c r="M2377" i="1" s="1"/>
  <c r="N2377" i="1" s="1"/>
  <c r="U2376" i="1"/>
  <c r="T2377" i="1"/>
  <c r="S2377" i="1"/>
  <c r="G2378" i="1"/>
  <c r="C1771" i="1"/>
  <c r="P1770" i="1"/>
  <c r="B1770" i="1" s="1"/>
  <c r="D2378" i="1" l="1"/>
  <c r="E2378" i="1" s="1"/>
  <c r="F2379" i="1" s="1"/>
  <c r="A2379" i="1"/>
  <c r="B2378" i="1"/>
  <c r="Q2377" i="1"/>
  <c r="R2377" i="1" s="1"/>
  <c r="U2377" i="1"/>
  <c r="J2378" i="1"/>
  <c r="K2378" i="1" s="1"/>
  <c r="L2378" i="1" s="1"/>
  <c r="M2378" i="1" s="1"/>
  <c r="N2378" i="1" s="1"/>
  <c r="T2378" i="1"/>
  <c r="S2378" i="1"/>
  <c r="P1771" i="1"/>
  <c r="B1771" i="1" s="1"/>
  <c r="C1772" i="1"/>
  <c r="D2379" i="1" l="1"/>
  <c r="E2379" i="1" s="1"/>
  <c r="F2380" i="1" s="1"/>
  <c r="H2380" i="1" s="1"/>
  <c r="B2379" i="1"/>
  <c r="A2380" i="1"/>
  <c r="Q2378" i="1"/>
  <c r="R2378" i="1" s="1"/>
  <c r="S2379" i="1"/>
  <c r="T2379" i="1"/>
  <c r="U2378" i="1"/>
  <c r="J2379" i="1"/>
  <c r="K2379" i="1" s="1"/>
  <c r="L2379" i="1" s="1"/>
  <c r="M2379" i="1" s="1"/>
  <c r="G2379" i="1"/>
  <c r="G2380" i="1" s="1"/>
  <c r="C1773" i="1"/>
  <c r="P1772" i="1"/>
  <c r="B1772" i="1" s="1"/>
  <c r="H2379" i="1" l="1"/>
  <c r="N2379" i="1" s="1"/>
  <c r="A2381" i="1"/>
  <c r="D2380" i="1"/>
  <c r="E2380" i="1" s="1"/>
  <c r="F2381" i="1" s="1"/>
  <c r="H2381" i="1" s="1"/>
  <c r="B2380" i="1"/>
  <c r="G2381" i="1"/>
  <c r="Q2379" i="1"/>
  <c r="R2379" i="1" s="1"/>
  <c r="S2380" i="1"/>
  <c r="J2380" i="1"/>
  <c r="K2380" i="1" s="1"/>
  <c r="L2380" i="1" s="1"/>
  <c r="M2380" i="1" s="1"/>
  <c r="N2380" i="1" s="1"/>
  <c r="T2380" i="1"/>
  <c r="U2379" i="1"/>
  <c r="C1774" i="1"/>
  <c r="P1773" i="1"/>
  <c r="B1773" i="1" s="1"/>
  <c r="A2382" i="1" l="1"/>
  <c r="D2381" i="1"/>
  <c r="E2381" i="1" s="1"/>
  <c r="F2382" i="1" s="1"/>
  <c r="H2382" i="1" s="1"/>
  <c r="B2381" i="1"/>
  <c r="G2382" i="1"/>
  <c r="Q2380" i="1"/>
  <c r="R2380" i="1" s="1"/>
  <c r="J2381" i="1"/>
  <c r="K2381" i="1" s="1"/>
  <c r="L2381" i="1" s="1"/>
  <c r="M2381" i="1" s="1"/>
  <c r="N2381" i="1" s="1"/>
  <c r="S2381" i="1"/>
  <c r="U2380" i="1"/>
  <c r="T2381" i="1"/>
  <c r="P1774" i="1"/>
  <c r="B1774" i="1" s="1"/>
  <c r="C1775" i="1"/>
  <c r="Q2381" i="1" l="1"/>
  <c r="R2381" i="1" s="1"/>
  <c r="T2382" i="1"/>
  <c r="J2382" i="1"/>
  <c r="K2382" i="1" s="1"/>
  <c r="L2382" i="1" s="1"/>
  <c r="M2382" i="1" s="1"/>
  <c r="N2382" i="1" s="1"/>
  <c r="S2382" i="1"/>
  <c r="U2381" i="1"/>
  <c r="D2382" i="1"/>
  <c r="E2382" i="1" s="1"/>
  <c r="F2383" i="1" s="1"/>
  <c r="B2382" i="1"/>
  <c r="A2383" i="1"/>
  <c r="P1775" i="1"/>
  <c r="B1775" i="1" s="1"/>
  <c r="C1776" i="1"/>
  <c r="Q2382" i="1" l="1"/>
  <c r="R2382" i="1" s="1"/>
  <c r="S2383" i="1"/>
  <c r="J2383" i="1"/>
  <c r="K2383" i="1" s="1"/>
  <c r="L2383" i="1" s="1"/>
  <c r="M2383" i="1" s="1"/>
  <c r="U2382" i="1"/>
  <c r="T2383" i="1"/>
  <c r="D2383" i="1"/>
  <c r="E2383" i="1" s="1"/>
  <c r="F2384" i="1" s="1"/>
  <c r="B2383" i="1"/>
  <c r="A2384" i="1"/>
  <c r="G2383" i="1"/>
  <c r="P1776" i="1"/>
  <c r="B1776" i="1" s="1"/>
  <c r="C1777" i="1"/>
  <c r="Q2383" i="1" l="1"/>
  <c r="R2383" i="1" s="1"/>
  <c r="T2384" i="1"/>
  <c r="U2383" i="1"/>
  <c r="S2384" i="1"/>
  <c r="J2384" i="1"/>
  <c r="K2384" i="1" s="1"/>
  <c r="L2384" i="1" s="1"/>
  <c r="M2384" i="1" s="1"/>
  <c r="G2384" i="1"/>
  <c r="H2383" i="1"/>
  <c r="N2383" i="1" s="1"/>
  <c r="B2384" i="1"/>
  <c r="D2384" i="1"/>
  <c r="E2384" i="1" s="1"/>
  <c r="F2385" i="1" s="1"/>
  <c r="A2385" i="1"/>
  <c r="C1778" i="1"/>
  <c r="P1777" i="1"/>
  <c r="B1777" i="1" s="1"/>
  <c r="G2385" i="1" l="1"/>
  <c r="H2385" i="1" s="1"/>
  <c r="B2385" i="1"/>
  <c r="D2385" i="1"/>
  <c r="E2385" i="1" s="1"/>
  <c r="F2386" i="1" s="1"/>
  <c r="A2386" i="1"/>
  <c r="Q2384" i="1"/>
  <c r="R2384" i="1" s="1"/>
  <c r="U2384" i="1"/>
  <c r="T2385" i="1"/>
  <c r="S2385" i="1"/>
  <c r="J2385" i="1"/>
  <c r="K2385" i="1" s="1"/>
  <c r="L2385" i="1" s="1"/>
  <c r="M2385" i="1" s="1"/>
  <c r="H2384" i="1"/>
  <c r="N2384" i="1" s="1"/>
  <c r="C1779" i="1"/>
  <c r="P1778" i="1"/>
  <c r="B1778" i="1" s="1"/>
  <c r="N2385" i="1" l="1"/>
  <c r="B2386" i="1"/>
  <c r="D2386" i="1"/>
  <c r="E2386" i="1" s="1"/>
  <c r="F2387" i="1" s="1"/>
  <c r="H2387" i="1" s="1"/>
  <c r="A2387" i="1"/>
  <c r="Q2385" i="1"/>
  <c r="R2385" i="1" s="1"/>
  <c r="U2385" i="1"/>
  <c r="T2386" i="1"/>
  <c r="J2386" i="1"/>
  <c r="K2386" i="1" s="1"/>
  <c r="L2386" i="1" s="1"/>
  <c r="M2386" i="1" s="1"/>
  <c r="S2386" i="1"/>
  <c r="G2386" i="1"/>
  <c r="G2387" i="1" s="1"/>
  <c r="C1780" i="1"/>
  <c r="P1779" i="1"/>
  <c r="B1779" i="1" s="1"/>
  <c r="H2386" i="1" l="1"/>
  <c r="N2386" i="1" s="1"/>
  <c r="D2387" i="1"/>
  <c r="E2387" i="1" s="1"/>
  <c r="F2388" i="1" s="1"/>
  <c r="B2387" i="1"/>
  <c r="A2388" i="1"/>
  <c r="G2388" i="1"/>
  <c r="Q2386" i="1"/>
  <c r="R2386" i="1" s="1"/>
  <c r="S2387" i="1"/>
  <c r="U2386" i="1"/>
  <c r="T2387" i="1"/>
  <c r="J2387" i="1"/>
  <c r="K2387" i="1" s="1"/>
  <c r="L2387" i="1" s="1"/>
  <c r="M2387" i="1" s="1"/>
  <c r="N2387" i="1" s="1"/>
  <c r="C1781" i="1"/>
  <c r="P1780" i="1"/>
  <c r="B1780" i="1" s="1"/>
  <c r="H2388" i="1" l="1"/>
  <c r="A2389" i="1"/>
  <c r="D2388" i="1"/>
  <c r="E2388" i="1" s="1"/>
  <c r="F2389" i="1" s="1"/>
  <c r="H2389" i="1" s="1"/>
  <c r="B2388" i="1"/>
  <c r="G2389" i="1"/>
  <c r="Q2387" i="1"/>
  <c r="R2387" i="1" s="1"/>
  <c r="U2387" i="1"/>
  <c r="J2388" i="1"/>
  <c r="K2388" i="1" s="1"/>
  <c r="L2388" i="1" s="1"/>
  <c r="M2388" i="1" s="1"/>
  <c r="T2388" i="1"/>
  <c r="S2388" i="1"/>
  <c r="C1782" i="1"/>
  <c r="P1781" i="1"/>
  <c r="B1781" i="1" s="1"/>
  <c r="N2388" i="1" l="1"/>
  <c r="A2390" i="1"/>
  <c r="B2389" i="1"/>
  <c r="D2389" i="1"/>
  <c r="E2389" i="1" s="1"/>
  <c r="F2390" i="1" s="1"/>
  <c r="Q2388" i="1"/>
  <c r="R2388" i="1" s="1"/>
  <c r="J2389" i="1"/>
  <c r="K2389" i="1" s="1"/>
  <c r="L2389" i="1" s="1"/>
  <c r="M2389" i="1" s="1"/>
  <c r="N2389" i="1" s="1"/>
  <c r="U2388" i="1"/>
  <c r="S2389" i="1"/>
  <c r="T2389" i="1"/>
  <c r="C1783" i="1"/>
  <c r="P1782" i="1"/>
  <c r="B1782" i="1" s="1"/>
  <c r="B2390" i="1" l="1"/>
  <c r="D2390" i="1"/>
  <c r="E2390" i="1" s="1"/>
  <c r="F2391" i="1" s="1"/>
  <c r="H2391" i="1" s="1"/>
  <c r="A2391" i="1"/>
  <c r="Q2389" i="1"/>
  <c r="R2389" i="1" s="1"/>
  <c r="T2390" i="1"/>
  <c r="J2390" i="1"/>
  <c r="K2390" i="1" s="1"/>
  <c r="L2390" i="1" s="1"/>
  <c r="M2390" i="1" s="1"/>
  <c r="S2390" i="1"/>
  <c r="U2389" i="1"/>
  <c r="G2390" i="1"/>
  <c r="G2391" i="1" s="1"/>
  <c r="C1784" i="1"/>
  <c r="P1783" i="1"/>
  <c r="B1783" i="1" s="1"/>
  <c r="Q2390" i="1" l="1"/>
  <c r="R2390" i="1" s="1"/>
  <c r="T2391" i="1"/>
  <c r="U2390" i="1"/>
  <c r="S2391" i="1"/>
  <c r="J2391" i="1"/>
  <c r="K2391" i="1" s="1"/>
  <c r="L2391" i="1" s="1"/>
  <c r="M2391" i="1" s="1"/>
  <c r="N2391" i="1" s="1"/>
  <c r="D2391" i="1"/>
  <c r="E2391" i="1" s="1"/>
  <c r="F2392" i="1" s="1"/>
  <c r="A2392" i="1"/>
  <c r="B2391" i="1"/>
  <c r="H2390" i="1"/>
  <c r="N2390" i="1" s="1"/>
  <c r="P1784" i="1"/>
  <c r="B1784" i="1" s="1"/>
  <c r="C1785" i="1"/>
  <c r="Q2391" i="1" l="1"/>
  <c r="R2391" i="1" s="1"/>
  <c r="J2392" i="1"/>
  <c r="K2392" i="1" s="1"/>
  <c r="L2392" i="1" s="1"/>
  <c r="M2392" i="1" s="1"/>
  <c r="T2392" i="1"/>
  <c r="U2391" i="1"/>
  <c r="S2392" i="1"/>
  <c r="B2392" i="1"/>
  <c r="A2393" i="1"/>
  <c r="D2392" i="1"/>
  <c r="E2392" i="1" s="1"/>
  <c r="F2393" i="1" s="1"/>
  <c r="G2392" i="1"/>
  <c r="H2392" i="1" s="1"/>
  <c r="C1786" i="1"/>
  <c r="P1785" i="1"/>
  <c r="B1785" i="1" s="1"/>
  <c r="N2392" i="1" l="1"/>
  <c r="D2393" i="1"/>
  <c r="E2393" i="1" s="1"/>
  <c r="F2394" i="1" s="1"/>
  <c r="H2394" i="1" s="1"/>
  <c r="B2393" i="1"/>
  <c r="A2394" i="1"/>
  <c r="Q2392" i="1"/>
  <c r="R2392" i="1" s="1"/>
  <c r="S2393" i="1"/>
  <c r="T2393" i="1"/>
  <c r="J2393" i="1"/>
  <c r="K2393" i="1" s="1"/>
  <c r="L2393" i="1" s="1"/>
  <c r="M2393" i="1" s="1"/>
  <c r="U2392" i="1"/>
  <c r="G2393" i="1"/>
  <c r="G2394" i="1" s="1"/>
  <c r="C1787" i="1"/>
  <c r="P1786" i="1"/>
  <c r="B1786" i="1" s="1"/>
  <c r="H2393" i="1" l="1"/>
  <c r="N2393" i="1" s="1"/>
  <c r="A2395" i="1"/>
  <c r="B2394" i="1"/>
  <c r="D2394" i="1"/>
  <c r="E2394" i="1" s="1"/>
  <c r="F2395" i="1" s="1"/>
  <c r="H2395" i="1" s="1"/>
  <c r="G2395" i="1"/>
  <c r="Q2393" i="1"/>
  <c r="R2393" i="1" s="1"/>
  <c r="U2393" i="1"/>
  <c r="T2394" i="1"/>
  <c r="S2394" i="1"/>
  <c r="J2394" i="1"/>
  <c r="K2394" i="1" s="1"/>
  <c r="L2394" i="1" s="1"/>
  <c r="M2394" i="1" s="1"/>
  <c r="N2394" i="1" s="1"/>
  <c r="C1788" i="1"/>
  <c r="P1787" i="1"/>
  <c r="B1787" i="1" s="1"/>
  <c r="B2395" i="1" l="1"/>
  <c r="A2396" i="1"/>
  <c r="D2395" i="1"/>
  <c r="E2395" i="1" s="1"/>
  <c r="F2396" i="1" s="1"/>
  <c r="H2396" i="1" s="1"/>
  <c r="G2396" i="1"/>
  <c r="Q2394" i="1"/>
  <c r="R2394" i="1" s="1"/>
  <c r="U2394" i="1"/>
  <c r="J2395" i="1"/>
  <c r="K2395" i="1" s="1"/>
  <c r="L2395" i="1" s="1"/>
  <c r="M2395" i="1" s="1"/>
  <c r="N2395" i="1" s="1"/>
  <c r="T2395" i="1"/>
  <c r="S2395" i="1"/>
  <c r="C1789" i="1"/>
  <c r="P1788" i="1"/>
  <c r="B1788" i="1" s="1"/>
  <c r="A2397" i="1" l="1"/>
  <c r="D2396" i="1"/>
  <c r="E2396" i="1" s="1"/>
  <c r="F2397" i="1" s="1"/>
  <c r="B2396" i="1"/>
  <c r="Q2395" i="1"/>
  <c r="R2395" i="1" s="1"/>
  <c r="T2396" i="1"/>
  <c r="U2395" i="1"/>
  <c r="J2396" i="1"/>
  <c r="K2396" i="1" s="1"/>
  <c r="L2396" i="1" s="1"/>
  <c r="M2396" i="1" s="1"/>
  <c r="N2396" i="1" s="1"/>
  <c r="S2396" i="1"/>
  <c r="C1790" i="1"/>
  <c r="P1789" i="1"/>
  <c r="B1789" i="1" s="1"/>
  <c r="B2397" i="1" l="1"/>
  <c r="D2397" i="1"/>
  <c r="E2397" i="1" s="1"/>
  <c r="F2398" i="1" s="1"/>
  <c r="H2398" i="1" s="1"/>
  <c r="A2398" i="1"/>
  <c r="Q2396" i="1"/>
  <c r="R2396" i="1" s="1"/>
  <c r="U2396" i="1"/>
  <c r="T2397" i="1"/>
  <c r="J2397" i="1"/>
  <c r="K2397" i="1" s="1"/>
  <c r="L2397" i="1" s="1"/>
  <c r="M2397" i="1" s="1"/>
  <c r="S2397" i="1"/>
  <c r="G2397" i="1"/>
  <c r="G2398" i="1" s="1"/>
  <c r="P1790" i="1"/>
  <c r="B1790" i="1" s="1"/>
  <c r="C1791" i="1"/>
  <c r="D2398" i="1" l="1"/>
  <c r="E2398" i="1" s="1"/>
  <c r="F2399" i="1" s="1"/>
  <c r="H2399" i="1" s="1"/>
  <c r="A2399" i="1"/>
  <c r="B2398" i="1"/>
  <c r="G2399" i="1"/>
  <c r="Q2397" i="1"/>
  <c r="R2397" i="1" s="1"/>
  <c r="T2398" i="1"/>
  <c r="S2398" i="1"/>
  <c r="J2398" i="1"/>
  <c r="K2398" i="1" s="1"/>
  <c r="L2398" i="1" s="1"/>
  <c r="M2398" i="1" s="1"/>
  <c r="N2398" i="1" s="1"/>
  <c r="U2397" i="1"/>
  <c r="H2397" i="1"/>
  <c r="N2397" i="1" s="1"/>
  <c r="C1792" i="1"/>
  <c r="P1791" i="1"/>
  <c r="B1791" i="1" s="1"/>
  <c r="A2400" i="1" l="1"/>
  <c r="B2399" i="1"/>
  <c r="D2399" i="1"/>
  <c r="E2399" i="1" s="1"/>
  <c r="F2400" i="1" s="1"/>
  <c r="Q2398" i="1"/>
  <c r="R2398" i="1" s="1"/>
  <c r="S2399" i="1"/>
  <c r="J2399" i="1"/>
  <c r="K2399" i="1" s="1"/>
  <c r="L2399" i="1" s="1"/>
  <c r="M2399" i="1" s="1"/>
  <c r="N2399" i="1" s="1"/>
  <c r="U2398" i="1"/>
  <c r="T2399" i="1"/>
  <c r="C1793" i="1"/>
  <c r="P1792" i="1"/>
  <c r="B1792" i="1" s="1"/>
  <c r="B2400" i="1" l="1"/>
  <c r="A2401" i="1"/>
  <c r="D2400" i="1"/>
  <c r="E2400" i="1" s="1"/>
  <c r="F2401" i="1" s="1"/>
  <c r="H2401" i="1" s="1"/>
  <c r="Q2399" i="1"/>
  <c r="R2399" i="1" s="1"/>
  <c r="U2399" i="1"/>
  <c r="J2400" i="1"/>
  <c r="K2400" i="1" s="1"/>
  <c r="L2400" i="1" s="1"/>
  <c r="M2400" i="1" s="1"/>
  <c r="S2400" i="1"/>
  <c r="T2400" i="1"/>
  <c r="G2400" i="1"/>
  <c r="G2401" i="1" s="1"/>
  <c r="C1794" i="1"/>
  <c r="P1793" i="1"/>
  <c r="B1793" i="1" s="1"/>
  <c r="B2401" i="1" l="1"/>
  <c r="A2402" i="1"/>
  <c r="D2401" i="1"/>
  <c r="E2401" i="1" s="1"/>
  <c r="F2402" i="1" s="1"/>
  <c r="G2402" i="1"/>
  <c r="Q2400" i="1"/>
  <c r="R2400" i="1" s="1"/>
  <c r="T2401" i="1"/>
  <c r="J2401" i="1"/>
  <c r="K2401" i="1" s="1"/>
  <c r="L2401" i="1" s="1"/>
  <c r="M2401" i="1" s="1"/>
  <c r="N2401" i="1" s="1"/>
  <c r="U2400" i="1"/>
  <c r="S2401" i="1"/>
  <c r="H2400" i="1"/>
  <c r="N2400" i="1" s="1"/>
  <c r="P1794" i="1"/>
  <c r="B1794" i="1" s="1"/>
  <c r="C1795" i="1"/>
  <c r="H2402" i="1" l="1"/>
  <c r="A2403" i="1"/>
  <c r="B2402" i="1"/>
  <c r="D2402" i="1"/>
  <c r="E2402" i="1" s="1"/>
  <c r="F2403" i="1" s="1"/>
  <c r="Q2401" i="1"/>
  <c r="R2401" i="1" s="1"/>
  <c r="U2401" i="1"/>
  <c r="S2402" i="1"/>
  <c r="J2402" i="1"/>
  <c r="K2402" i="1" s="1"/>
  <c r="L2402" i="1" s="1"/>
  <c r="M2402" i="1" s="1"/>
  <c r="T2402" i="1"/>
  <c r="R1795" i="1"/>
  <c r="C1796" i="1" s="1"/>
  <c r="P1795" i="1"/>
  <c r="B1795" i="1" s="1"/>
  <c r="B2403" i="1" l="1"/>
  <c r="A2404" i="1"/>
  <c r="D2403" i="1"/>
  <c r="E2403" i="1" s="1"/>
  <c r="F2404" i="1" s="1"/>
  <c r="H2404" i="1" s="1"/>
  <c r="Q2402" i="1"/>
  <c r="S2403" i="1"/>
  <c r="J2403" i="1"/>
  <c r="K2403" i="1" s="1"/>
  <c r="L2403" i="1" s="1"/>
  <c r="M2403" i="1" s="1"/>
  <c r="T2403" i="1"/>
  <c r="G2403" i="1"/>
  <c r="G2404" i="1" s="1"/>
  <c r="N2402" i="1"/>
  <c r="U1795" i="1"/>
  <c r="P1796" i="1"/>
  <c r="B1796" i="1" s="1"/>
  <c r="C1797" i="1"/>
  <c r="H2403" i="1" l="1"/>
  <c r="N2403" i="1" s="1"/>
  <c r="A2405" i="1"/>
  <c r="D2404" i="1"/>
  <c r="E2404" i="1" s="1"/>
  <c r="F2405" i="1" s="1"/>
  <c r="H2405" i="1" s="1"/>
  <c r="B2404" i="1"/>
  <c r="G2405" i="1"/>
  <c r="Q2403" i="1"/>
  <c r="R2403" i="1" s="1"/>
  <c r="J2404" i="1"/>
  <c r="K2404" i="1" s="1"/>
  <c r="L2404" i="1" s="1"/>
  <c r="M2404" i="1" s="1"/>
  <c r="N2404" i="1" s="1"/>
  <c r="U2403" i="1"/>
  <c r="T2404" i="1"/>
  <c r="S2404" i="1"/>
  <c r="C1798" i="1"/>
  <c r="P1797" i="1"/>
  <c r="B1797" i="1" s="1"/>
  <c r="A2406" i="1" l="1"/>
  <c r="D2405" i="1"/>
  <c r="E2405" i="1" s="1"/>
  <c r="F2406" i="1" s="1"/>
  <c r="B2405" i="1"/>
  <c r="Q2404" i="1"/>
  <c r="R2404" i="1" s="1"/>
  <c r="T2405" i="1"/>
  <c r="U2404" i="1"/>
  <c r="J2405" i="1"/>
  <c r="K2405" i="1" s="1"/>
  <c r="L2405" i="1" s="1"/>
  <c r="M2405" i="1" s="1"/>
  <c r="N2405" i="1" s="1"/>
  <c r="S2405" i="1"/>
  <c r="C1799" i="1"/>
  <c r="P1798" i="1"/>
  <c r="B1798" i="1" s="1"/>
  <c r="D2406" i="1" l="1"/>
  <c r="E2406" i="1" s="1"/>
  <c r="F2407" i="1" s="1"/>
  <c r="H2407" i="1" s="1"/>
  <c r="B2406" i="1"/>
  <c r="A2407" i="1"/>
  <c r="Q2405" i="1"/>
  <c r="R2405" i="1" s="1"/>
  <c r="S2406" i="1"/>
  <c r="J2406" i="1"/>
  <c r="K2406" i="1" s="1"/>
  <c r="L2406" i="1" s="1"/>
  <c r="M2406" i="1" s="1"/>
  <c r="T2406" i="1"/>
  <c r="U2405" i="1"/>
  <c r="G2406" i="1"/>
  <c r="G2407" i="1" s="1"/>
  <c r="P1799" i="1"/>
  <c r="B1799" i="1" s="1"/>
  <c r="C1800" i="1"/>
  <c r="A2408" i="1" l="1"/>
  <c r="D2407" i="1"/>
  <c r="E2407" i="1" s="1"/>
  <c r="F2408" i="1" s="1"/>
  <c r="H2408" i="1" s="1"/>
  <c r="B2407" i="1"/>
  <c r="G2408" i="1"/>
  <c r="Q2406" i="1"/>
  <c r="R2406" i="1" s="1"/>
  <c r="S2407" i="1"/>
  <c r="T2407" i="1"/>
  <c r="J2407" i="1"/>
  <c r="K2407" i="1" s="1"/>
  <c r="L2407" i="1" s="1"/>
  <c r="M2407" i="1" s="1"/>
  <c r="N2407" i="1" s="1"/>
  <c r="U2406" i="1"/>
  <c r="H2406" i="1"/>
  <c r="N2406" i="1" s="1"/>
  <c r="P1800" i="1"/>
  <c r="B1800" i="1" s="1"/>
  <c r="C1801" i="1"/>
  <c r="B2408" i="1" l="1"/>
  <c r="A2409" i="1"/>
  <c r="D2408" i="1"/>
  <c r="E2408" i="1" s="1"/>
  <c r="F2409" i="1" s="1"/>
  <c r="Q2407" i="1"/>
  <c r="R2407" i="1" s="1"/>
  <c r="J2408" i="1"/>
  <c r="K2408" i="1" s="1"/>
  <c r="L2408" i="1" s="1"/>
  <c r="M2408" i="1" s="1"/>
  <c r="N2408" i="1" s="1"/>
  <c r="S2408" i="1"/>
  <c r="T2408" i="1"/>
  <c r="U2407" i="1"/>
  <c r="C1802" i="1"/>
  <c r="P1801" i="1"/>
  <c r="B1801" i="1" s="1"/>
  <c r="D2409" i="1" l="1"/>
  <c r="E2409" i="1" s="1"/>
  <c r="F2410" i="1" s="1"/>
  <c r="H2410" i="1" s="1"/>
  <c r="B2409" i="1"/>
  <c r="A2410" i="1"/>
  <c r="Q2408" i="1"/>
  <c r="R2408" i="1" s="1"/>
  <c r="T2409" i="1"/>
  <c r="S2409" i="1"/>
  <c r="J2409" i="1"/>
  <c r="K2409" i="1" s="1"/>
  <c r="L2409" i="1" s="1"/>
  <c r="M2409" i="1" s="1"/>
  <c r="U2408" i="1"/>
  <c r="G2409" i="1"/>
  <c r="G2410" i="1" s="1"/>
  <c r="C1803" i="1"/>
  <c r="P1802" i="1"/>
  <c r="B1802" i="1" s="1"/>
  <c r="D2410" i="1" l="1"/>
  <c r="E2410" i="1" s="1"/>
  <c r="F2411" i="1" s="1"/>
  <c r="B2410" i="1"/>
  <c r="A2411" i="1"/>
  <c r="G2411" i="1"/>
  <c r="Q2409" i="1"/>
  <c r="R2409" i="1" s="1"/>
  <c r="U2409" i="1"/>
  <c r="S2410" i="1"/>
  <c r="T2410" i="1"/>
  <c r="J2410" i="1"/>
  <c r="K2410" i="1" s="1"/>
  <c r="L2410" i="1" s="1"/>
  <c r="M2410" i="1" s="1"/>
  <c r="N2410" i="1" s="1"/>
  <c r="H2409" i="1"/>
  <c r="N2409" i="1" s="1"/>
  <c r="C1804" i="1"/>
  <c r="P1803" i="1"/>
  <c r="B1803" i="1" s="1"/>
  <c r="H2411" i="1" l="1"/>
  <c r="D2411" i="1"/>
  <c r="E2411" i="1" s="1"/>
  <c r="F2412" i="1" s="1"/>
  <c r="B2411" i="1"/>
  <c r="A2412" i="1"/>
  <c r="Q2410" i="1"/>
  <c r="R2410" i="1" s="1"/>
  <c r="S2411" i="1"/>
  <c r="U2410" i="1"/>
  <c r="T2411" i="1"/>
  <c r="J2411" i="1"/>
  <c r="K2411" i="1" s="1"/>
  <c r="L2411" i="1" s="1"/>
  <c r="M2411" i="1" s="1"/>
  <c r="N2411" i="1" s="1"/>
  <c r="C1805" i="1"/>
  <c r="P1804" i="1"/>
  <c r="B1804" i="1" s="1"/>
  <c r="A2413" i="1" l="1"/>
  <c r="D2412" i="1"/>
  <c r="E2412" i="1" s="1"/>
  <c r="F2413" i="1" s="1"/>
  <c r="H2413" i="1" s="1"/>
  <c r="B2412" i="1"/>
  <c r="Q2411" i="1"/>
  <c r="R2411" i="1" s="1"/>
  <c r="S2412" i="1"/>
  <c r="J2412" i="1"/>
  <c r="K2412" i="1" s="1"/>
  <c r="L2412" i="1" s="1"/>
  <c r="M2412" i="1" s="1"/>
  <c r="U2411" i="1"/>
  <c r="T2412" i="1"/>
  <c r="G2412" i="1"/>
  <c r="G2413" i="1" s="1"/>
  <c r="C1806" i="1"/>
  <c r="P1805" i="1"/>
  <c r="B1805" i="1" s="1"/>
  <c r="H2412" i="1" l="1"/>
  <c r="N2412" i="1" s="1"/>
  <c r="A2414" i="1"/>
  <c r="D2413" i="1"/>
  <c r="E2413" i="1" s="1"/>
  <c r="F2414" i="1" s="1"/>
  <c r="B2413" i="1"/>
  <c r="Q2412" i="1"/>
  <c r="R2412" i="1" s="1"/>
  <c r="U2412" i="1"/>
  <c r="T2413" i="1"/>
  <c r="J2413" i="1"/>
  <c r="K2413" i="1" s="1"/>
  <c r="L2413" i="1" s="1"/>
  <c r="M2413" i="1" s="1"/>
  <c r="N2413" i="1" s="1"/>
  <c r="S2413" i="1"/>
  <c r="C1807" i="1"/>
  <c r="P1806" i="1"/>
  <c r="B1806" i="1" s="1"/>
  <c r="D2414" i="1" l="1"/>
  <c r="E2414" i="1" s="1"/>
  <c r="F2415" i="1" s="1"/>
  <c r="H2415" i="1" s="1"/>
  <c r="B2414" i="1"/>
  <c r="A2415" i="1"/>
  <c r="Q2413" i="1"/>
  <c r="R2413" i="1" s="1"/>
  <c r="T2414" i="1"/>
  <c r="S2414" i="1"/>
  <c r="J2414" i="1"/>
  <c r="K2414" i="1" s="1"/>
  <c r="L2414" i="1" s="1"/>
  <c r="M2414" i="1" s="1"/>
  <c r="U2413" i="1"/>
  <c r="G2414" i="1"/>
  <c r="G2415" i="1" s="1"/>
  <c r="C1808" i="1"/>
  <c r="P1807" i="1"/>
  <c r="B1807" i="1" s="1"/>
  <c r="A2416" i="1" l="1"/>
  <c r="D2415" i="1"/>
  <c r="E2415" i="1" s="1"/>
  <c r="F2416" i="1" s="1"/>
  <c r="H2416" i="1" s="1"/>
  <c r="B2415" i="1"/>
  <c r="G2416" i="1"/>
  <c r="Q2414" i="1"/>
  <c r="R2414" i="1" s="1"/>
  <c r="T2415" i="1"/>
  <c r="S2415" i="1"/>
  <c r="J2415" i="1"/>
  <c r="K2415" i="1" s="1"/>
  <c r="L2415" i="1" s="1"/>
  <c r="M2415" i="1" s="1"/>
  <c r="N2415" i="1" s="1"/>
  <c r="U2414" i="1"/>
  <c r="H2414" i="1"/>
  <c r="N2414" i="1" s="1"/>
  <c r="C1809" i="1"/>
  <c r="P1808" i="1"/>
  <c r="B1808" i="1" s="1"/>
  <c r="D2416" i="1" l="1"/>
  <c r="E2416" i="1" s="1"/>
  <c r="F2417" i="1" s="1"/>
  <c r="A2417" i="1"/>
  <c r="B2416" i="1"/>
  <c r="Q2415" i="1"/>
  <c r="R2415" i="1" s="1"/>
  <c r="J2416" i="1"/>
  <c r="K2416" i="1" s="1"/>
  <c r="L2416" i="1" s="1"/>
  <c r="M2416" i="1" s="1"/>
  <c r="N2416" i="1" s="1"/>
  <c r="T2416" i="1"/>
  <c r="U2415" i="1"/>
  <c r="S2416" i="1"/>
  <c r="P1809" i="1"/>
  <c r="B1809" i="1" s="1"/>
  <c r="C1810" i="1"/>
  <c r="D2417" i="1" l="1"/>
  <c r="E2417" i="1" s="1"/>
  <c r="F2418" i="1" s="1"/>
  <c r="H2418" i="1" s="1"/>
  <c r="A2418" i="1"/>
  <c r="B2417" i="1"/>
  <c r="Q2416" i="1"/>
  <c r="R2416" i="1" s="1"/>
  <c r="T2417" i="1"/>
  <c r="S2417" i="1"/>
  <c r="U2416" i="1"/>
  <c r="J2417" i="1"/>
  <c r="K2417" i="1" s="1"/>
  <c r="L2417" i="1" s="1"/>
  <c r="M2417" i="1" s="1"/>
  <c r="G2417" i="1"/>
  <c r="G2418" i="1" s="1"/>
  <c r="C1811" i="1"/>
  <c r="P1810" i="1"/>
  <c r="B1810" i="1" s="1"/>
  <c r="H2417" i="1" l="1"/>
  <c r="N2417" i="1" s="1"/>
  <c r="A2419" i="1"/>
  <c r="D2418" i="1"/>
  <c r="E2418" i="1" s="1"/>
  <c r="F2419" i="1" s="1"/>
  <c r="B2418" i="1"/>
  <c r="Q2417" i="1"/>
  <c r="R2417" i="1" s="1"/>
  <c r="U2417" i="1"/>
  <c r="S2418" i="1"/>
  <c r="T2418" i="1"/>
  <c r="J2418" i="1"/>
  <c r="K2418" i="1" s="1"/>
  <c r="L2418" i="1" s="1"/>
  <c r="M2418" i="1" s="1"/>
  <c r="N2418" i="1" s="1"/>
  <c r="C1812" i="1"/>
  <c r="P1811" i="1"/>
  <c r="B1811" i="1" s="1"/>
  <c r="Q2418" i="1" l="1"/>
  <c r="R2418" i="1" s="1"/>
  <c r="T2419" i="1"/>
  <c r="S2419" i="1"/>
  <c r="J2419" i="1"/>
  <c r="K2419" i="1" s="1"/>
  <c r="L2419" i="1" s="1"/>
  <c r="M2419" i="1" s="1"/>
  <c r="U2418" i="1"/>
  <c r="G2419" i="1"/>
  <c r="B2419" i="1"/>
  <c r="A2420" i="1"/>
  <c r="D2419" i="1"/>
  <c r="E2419" i="1" s="1"/>
  <c r="F2420" i="1" s="1"/>
  <c r="C1813" i="1"/>
  <c r="P1812" i="1"/>
  <c r="B1812" i="1" s="1"/>
  <c r="Q2419" i="1" l="1"/>
  <c r="R2419" i="1" s="1"/>
  <c r="T2420" i="1"/>
  <c r="S2420" i="1"/>
  <c r="J2420" i="1"/>
  <c r="K2420" i="1" s="1"/>
  <c r="L2420" i="1" s="1"/>
  <c r="M2420" i="1" s="1"/>
  <c r="U2419" i="1"/>
  <c r="G2420" i="1"/>
  <c r="A2421" i="1"/>
  <c r="B2420" i="1"/>
  <c r="D2420" i="1"/>
  <c r="E2420" i="1" s="1"/>
  <c r="F2421" i="1" s="1"/>
  <c r="H2419" i="1"/>
  <c r="N2419" i="1" s="1"/>
  <c r="C1814" i="1"/>
  <c r="P1813" i="1"/>
  <c r="B1813" i="1" s="1"/>
  <c r="Q2420" i="1" l="1"/>
  <c r="R2420" i="1" s="1"/>
  <c r="T2421" i="1"/>
  <c r="S2421" i="1"/>
  <c r="U2420" i="1"/>
  <c r="J2421" i="1"/>
  <c r="K2421" i="1" s="1"/>
  <c r="L2421" i="1" s="1"/>
  <c r="M2421" i="1" s="1"/>
  <c r="A2422" i="1"/>
  <c r="D2421" i="1"/>
  <c r="E2421" i="1" s="1"/>
  <c r="F2422" i="1" s="1"/>
  <c r="B2421" i="1"/>
  <c r="G2421" i="1"/>
  <c r="H2421" i="1" s="1"/>
  <c r="H2420" i="1"/>
  <c r="N2420" i="1" s="1"/>
  <c r="C1815" i="1"/>
  <c r="P1814" i="1"/>
  <c r="B1814" i="1" s="1"/>
  <c r="D2422" i="1" l="1"/>
  <c r="E2422" i="1" s="1"/>
  <c r="F2423" i="1" s="1"/>
  <c r="H2423" i="1" s="1"/>
  <c r="B2422" i="1"/>
  <c r="A2423" i="1"/>
  <c r="Q2421" i="1"/>
  <c r="R2421" i="1" s="1"/>
  <c r="S2422" i="1"/>
  <c r="J2422" i="1"/>
  <c r="K2422" i="1" s="1"/>
  <c r="L2422" i="1" s="1"/>
  <c r="M2422" i="1" s="1"/>
  <c r="U2421" i="1"/>
  <c r="T2422" i="1"/>
  <c r="G2422" i="1"/>
  <c r="G2423" i="1" s="1"/>
  <c r="N2421" i="1"/>
  <c r="P1815" i="1"/>
  <c r="B1815" i="1" s="1"/>
  <c r="C1816" i="1"/>
  <c r="H2422" i="1" l="1"/>
  <c r="N2422" i="1" s="1"/>
  <c r="A2424" i="1"/>
  <c r="D2423" i="1"/>
  <c r="E2423" i="1" s="1"/>
  <c r="F2424" i="1" s="1"/>
  <c r="H2424" i="1" s="1"/>
  <c r="B2423" i="1"/>
  <c r="G2424" i="1"/>
  <c r="Q2422" i="1"/>
  <c r="R2422" i="1" s="1"/>
  <c r="T2423" i="1"/>
  <c r="S2423" i="1"/>
  <c r="J2423" i="1"/>
  <c r="K2423" i="1" s="1"/>
  <c r="L2423" i="1" s="1"/>
  <c r="M2423" i="1" s="1"/>
  <c r="N2423" i="1" s="1"/>
  <c r="U2422" i="1"/>
  <c r="P1816" i="1"/>
  <c r="B1816" i="1" s="1"/>
  <c r="C1817" i="1"/>
  <c r="B2424" i="1" l="1"/>
  <c r="D2424" i="1"/>
  <c r="E2424" i="1" s="1"/>
  <c r="F2425" i="1" s="1"/>
  <c r="A2425" i="1"/>
  <c r="Q2423" i="1"/>
  <c r="R2423" i="1" s="1"/>
  <c r="J2424" i="1"/>
  <c r="K2424" i="1" s="1"/>
  <c r="L2424" i="1" s="1"/>
  <c r="M2424" i="1" s="1"/>
  <c r="N2424" i="1" s="1"/>
  <c r="U2423" i="1"/>
  <c r="S2424" i="1"/>
  <c r="T2424" i="1"/>
  <c r="C1818" i="1"/>
  <c r="P1817" i="1"/>
  <c r="B1817" i="1" s="1"/>
  <c r="D2425" i="1" l="1"/>
  <c r="E2425" i="1" s="1"/>
  <c r="F2426" i="1" s="1"/>
  <c r="H2426" i="1" s="1"/>
  <c r="B2425" i="1"/>
  <c r="A2426" i="1"/>
  <c r="Q2424" i="1"/>
  <c r="R2424" i="1" s="1"/>
  <c r="T2425" i="1"/>
  <c r="S2425" i="1"/>
  <c r="J2425" i="1"/>
  <c r="K2425" i="1" s="1"/>
  <c r="L2425" i="1" s="1"/>
  <c r="M2425" i="1" s="1"/>
  <c r="U2424" i="1"/>
  <c r="G2425" i="1"/>
  <c r="G2426" i="1" s="1"/>
  <c r="C1819" i="1"/>
  <c r="P1818" i="1"/>
  <c r="B1818" i="1" s="1"/>
  <c r="H2425" i="1" l="1"/>
  <c r="N2425" i="1" s="1"/>
  <c r="D2426" i="1"/>
  <c r="E2426" i="1" s="1"/>
  <c r="F2427" i="1" s="1"/>
  <c r="H2427" i="1" s="1"/>
  <c r="B2426" i="1"/>
  <c r="A2427" i="1"/>
  <c r="G2427" i="1"/>
  <c r="Q2425" i="1"/>
  <c r="R2425" i="1" s="1"/>
  <c r="U2425" i="1"/>
  <c r="S2426" i="1"/>
  <c r="T2426" i="1"/>
  <c r="J2426" i="1"/>
  <c r="K2426" i="1" s="1"/>
  <c r="L2426" i="1" s="1"/>
  <c r="M2426" i="1" s="1"/>
  <c r="N2426" i="1" s="1"/>
  <c r="C1820" i="1"/>
  <c r="P1819" i="1"/>
  <c r="B1819" i="1" s="1"/>
  <c r="B2427" i="1" l="1"/>
  <c r="A2428" i="1"/>
  <c r="D2427" i="1"/>
  <c r="E2427" i="1" s="1"/>
  <c r="F2428" i="1" s="1"/>
  <c r="Q2426" i="1"/>
  <c r="R2426" i="1" s="1"/>
  <c r="U2426" i="1"/>
  <c r="T2427" i="1"/>
  <c r="S2427" i="1"/>
  <c r="J2427" i="1"/>
  <c r="K2427" i="1" s="1"/>
  <c r="L2427" i="1" s="1"/>
  <c r="M2427" i="1" s="1"/>
  <c r="N2427" i="1" s="1"/>
  <c r="P1820" i="1"/>
  <c r="B1820" i="1" s="1"/>
  <c r="C1821" i="1"/>
  <c r="A2429" i="1" l="1"/>
  <c r="D2428" i="1"/>
  <c r="E2428" i="1" s="1"/>
  <c r="F2429" i="1" s="1"/>
  <c r="H2429" i="1" s="1"/>
  <c r="B2428" i="1"/>
  <c r="Q2427" i="1"/>
  <c r="R2427" i="1" s="1"/>
  <c r="U2427" i="1"/>
  <c r="T2428" i="1"/>
  <c r="S2428" i="1"/>
  <c r="J2428" i="1"/>
  <c r="K2428" i="1" s="1"/>
  <c r="L2428" i="1" s="1"/>
  <c r="M2428" i="1" s="1"/>
  <c r="G2428" i="1"/>
  <c r="G2429" i="1" s="1"/>
  <c r="C1822" i="1"/>
  <c r="P1821" i="1"/>
  <c r="B1821" i="1" s="1"/>
  <c r="D2429" i="1" l="1"/>
  <c r="E2429" i="1" s="1"/>
  <c r="F2430" i="1" s="1"/>
  <c r="A2430" i="1"/>
  <c r="B2429" i="1"/>
  <c r="Q2428" i="1"/>
  <c r="R2428" i="1" s="1"/>
  <c r="U2428" i="1"/>
  <c r="T2429" i="1"/>
  <c r="J2429" i="1"/>
  <c r="K2429" i="1" s="1"/>
  <c r="L2429" i="1" s="1"/>
  <c r="M2429" i="1" s="1"/>
  <c r="N2429" i="1" s="1"/>
  <c r="S2429" i="1"/>
  <c r="H2428" i="1"/>
  <c r="N2428" i="1" s="1"/>
  <c r="C1823" i="1"/>
  <c r="P1822" i="1"/>
  <c r="B1822" i="1" s="1"/>
  <c r="D2430" i="1" l="1"/>
  <c r="E2430" i="1" s="1"/>
  <c r="F2431" i="1" s="1"/>
  <c r="H2431" i="1" s="1"/>
  <c r="A2431" i="1"/>
  <c r="B2430" i="1"/>
  <c r="Q2429" i="1"/>
  <c r="R2429" i="1" s="1"/>
  <c r="T2430" i="1"/>
  <c r="S2430" i="1"/>
  <c r="J2430" i="1"/>
  <c r="K2430" i="1" s="1"/>
  <c r="L2430" i="1" s="1"/>
  <c r="M2430" i="1" s="1"/>
  <c r="U2429" i="1"/>
  <c r="G2430" i="1"/>
  <c r="G2431" i="1" s="1"/>
  <c r="P1823" i="1"/>
  <c r="B1823" i="1" s="1"/>
  <c r="C1824" i="1"/>
  <c r="A2432" i="1" l="1"/>
  <c r="D2431" i="1"/>
  <c r="E2431" i="1" s="1"/>
  <c r="F2432" i="1" s="1"/>
  <c r="H2432" i="1" s="1"/>
  <c r="B2431" i="1"/>
  <c r="G2432" i="1"/>
  <c r="Q2430" i="1"/>
  <c r="R2430" i="1" s="1"/>
  <c r="T2431" i="1"/>
  <c r="U2430" i="1"/>
  <c r="S2431" i="1"/>
  <c r="J2431" i="1"/>
  <c r="K2431" i="1" s="1"/>
  <c r="L2431" i="1" s="1"/>
  <c r="M2431" i="1" s="1"/>
  <c r="N2431" i="1" s="1"/>
  <c r="H2430" i="1"/>
  <c r="N2430" i="1" s="1"/>
  <c r="P1824" i="1"/>
  <c r="B1824" i="1" s="1"/>
  <c r="C1825" i="1"/>
  <c r="B2432" i="1" l="1"/>
  <c r="A2433" i="1"/>
  <c r="D2432" i="1"/>
  <c r="E2432" i="1" s="1"/>
  <c r="F2433" i="1" s="1"/>
  <c r="Q2431" i="1"/>
  <c r="R2431" i="1" s="1"/>
  <c r="U2431" i="1"/>
  <c r="S2432" i="1"/>
  <c r="T2432" i="1"/>
  <c r="J2432" i="1"/>
  <c r="K2432" i="1" s="1"/>
  <c r="L2432" i="1" s="1"/>
  <c r="M2432" i="1" s="1"/>
  <c r="N2432" i="1" s="1"/>
  <c r="R1825" i="1"/>
  <c r="C1826" i="1" s="1"/>
  <c r="P1825" i="1"/>
  <c r="B1825" i="1" s="1"/>
  <c r="D2433" i="1" l="1"/>
  <c r="E2433" i="1" s="1"/>
  <c r="F2434" i="1" s="1"/>
  <c r="H2434" i="1" s="1"/>
  <c r="A2434" i="1"/>
  <c r="B2433" i="1"/>
  <c r="Q2432" i="1"/>
  <c r="R2432" i="1" s="1"/>
  <c r="T2433" i="1"/>
  <c r="J2433" i="1"/>
  <c r="K2433" i="1" s="1"/>
  <c r="L2433" i="1" s="1"/>
  <c r="M2433" i="1" s="1"/>
  <c r="S2433" i="1"/>
  <c r="U2432" i="1"/>
  <c r="G2433" i="1"/>
  <c r="G2434" i="1" s="1"/>
  <c r="U1825" i="1"/>
  <c r="C1827" i="1"/>
  <c r="P1826" i="1"/>
  <c r="B1826" i="1" s="1"/>
  <c r="H2433" i="1" l="1"/>
  <c r="N2433" i="1" s="1"/>
  <c r="A2435" i="1"/>
  <c r="D2434" i="1"/>
  <c r="E2434" i="1" s="1"/>
  <c r="F2435" i="1" s="1"/>
  <c r="H2435" i="1" s="1"/>
  <c r="B2434" i="1"/>
  <c r="G2435" i="1"/>
  <c r="Q2433" i="1"/>
  <c r="T2434" i="1"/>
  <c r="J2434" i="1"/>
  <c r="K2434" i="1" s="1"/>
  <c r="L2434" i="1" s="1"/>
  <c r="M2434" i="1" s="1"/>
  <c r="N2434" i="1" s="1"/>
  <c r="S2434" i="1"/>
  <c r="P1827" i="1"/>
  <c r="B1827" i="1" s="1"/>
  <c r="C1828" i="1"/>
  <c r="B2435" i="1" l="1"/>
  <c r="A2436" i="1"/>
  <c r="D2435" i="1"/>
  <c r="E2435" i="1" s="1"/>
  <c r="F2436" i="1" s="1"/>
  <c r="Q2434" i="1"/>
  <c r="R2434" i="1" s="1"/>
  <c r="T2435" i="1"/>
  <c r="S2435" i="1"/>
  <c r="J2435" i="1"/>
  <c r="K2435" i="1" s="1"/>
  <c r="L2435" i="1" s="1"/>
  <c r="M2435" i="1" s="1"/>
  <c r="N2435" i="1" s="1"/>
  <c r="U2434" i="1"/>
  <c r="C1829" i="1"/>
  <c r="P1828" i="1"/>
  <c r="B1828" i="1" s="1"/>
  <c r="A2437" i="1" l="1"/>
  <c r="D2436" i="1"/>
  <c r="E2436" i="1" s="1"/>
  <c r="F2437" i="1" s="1"/>
  <c r="H2437" i="1" s="1"/>
  <c r="B2436" i="1"/>
  <c r="Q2435" i="1"/>
  <c r="R2435" i="1" s="1"/>
  <c r="T2436" i="1"/>
  <c r="S2436" i="1"/>
  <c r="J2436" i="1"/>
  <c r="K2436" i="1" s="1"/>
  <c r="L2436" i="1" s="1"/>
  <c r="M2436" i="1" s="1"/>
  <c r="U2435" i="1"/>
  <c r="G2436" i="1"/>
  <c r="G2437" i="1" s="1"/>
  <c r="C1830" i="1"/>
  <c r="P1829" i="1"/>
  <c r="B1829" i="1" s="1"/>
  <c r="G2438" i="1" l="1"/>
  <c r="A2438" i="1"/>
  <c r="D2437" i="1"/>
  <c r="E2437" i="1" s="1"/>
  <c r="F2438" i="1" s="1"/>
  <c r="B2437" i="1"/>
  <c r="Q2436" i="1"/>
  <c r="R2436" i="1" s="1"/>
  <c r="S2437" i="1"/>
  <c r="U2436" i="1"/>
  <c r="T2437" i="1"/>
  <c r="J2437" i="1"/>
  <c r="K2437" i="1" s="1"/>
  <c r="L2437" i="1" s="1"/>
  <c r="M2437" i="1" s="1"/>
  <c r="N2437" i="1" s="1"/>
  <c r="H2436" i="1"/>
  <c r="N2436" i="1" s="1"/>
  <c r="P1830" i="1"/>
  <c r="B1830" i="1" s="1"/>
  <c r="C1831" i="1"/>
  <c r="H2438" i="1" l="1"/>
  <c r="D2438" i="1"/>
  <c r="E2438" i="1" s="1"/>
  <c r="F2439" i="1" s="1"/>
  <c r="A2439" i="1"/>
  <c r="B2438" i="1"/>
  <c r="Q2437" i="1"/>
  <c r="R2437" i="1" s="1"/>
  <c r="T2438" i="1"/>
  <c r="S2438" i="1"/>
  <c r="J2438" i="1"/>
  <c r="K2438" i="1" s="1"/>
  <c r="L2438" i="1" s="1"/>
  <c r="M2438" i="1" s="1"/>
  <c r="U2437" i="1"/>
  <c r="C1832" i="1"/>
  <c r="P1831" i="1"/>
  <c r="B1831" i="1" s="1"/>
  <c r="A2440" i="1" l="1"/>
  <c r="D2439" i="1"/>
  <c r="E2439" i="1" s="1"/>
  <c r="F2440" i="1" s="1"/>
  <c r="H2440" i="1" s="1"/>
  <c r="B2439" i="1"/>
  <c r="Q2438" i="1"/>
  <c r="R2438" i="1" s="1"/>
  <c r="T2439" i="1"/>
  <c r="S2439" i="1"/>
  <c r="J2439" i="1"/>
  <c r="K2439" i="1" s="1"/>
  <c r="L2439" i="1" s="1"/>
  <c r="M2439" i="1" s="1"/>
  <c r="U2438" i="1"/>
  <c r="N2438" i="1"/>
  <c r="G2439" i="1"/>
  <c r="G2440" i="1" s="1"/>
  <c r="C1833" i="1"/>
  <c r="P1832" i="1"/>
  <c r="B1832" i="1" s="1"/>
  <c r="H2439" i="1" l="1"/>
  <c r="N2439" i="1" s="1"/>
  <c r="B2440" i="1"/>
  <c r="A2441" i="1"/>
  <c r="D2440" i="1"/>
  <c r="E2440" i="1" s="1"/>
  <c r="F2441" i="1" s="1"/>
  <c r="Q2439" i="1"/>
  <c r="R2439" i="1" s="1"/>
  <c r="J2440" i="1"/>
  <c r="K2440" i="1" s="1"/>
  <c r="L2440" i="1" s="1"/>
  <c r="M2440" i="1" s="1"/>
  <c r="N2440" i="1" s="1"/>
  <c r="U2439" i="1"/>
  <c r="S2440" i="1"/>
  <c r="T2440" i="1"/>
  <c r="C1834" i="1"/>
  <c r="P1833" i="1"/>
  <c r="B1833" i="1" s="1"/>
  <c r="D2441" i="1" l="1"/>
  <c r="E2441" i="1" s="1"/>
  <c r="F2442" i="1" s="1"/>
  <c r="H2442" i="1" s="1"/>
  <c r="A2442" i="1"/>
  <c r="B2441" i="1"/>
  <c r="Q2440" i="1"/>
  <c r="R2440" i="1" s="1"/>
  <c r="S2441" i="1"/>
  <c r="U2440" i="1"/>
  <c r="T2441" i="1"/>
  <c r="J2441" i="1"/>
  <c r="K2441" i="1" s="1"/>
  <c r="L2441" i="1" s="1"/>
  <c r="M2441" i="1" s="1"/>
  <c r="G2441" i="1"/>
  <c r="G2442" i="1" s="1"/>
  <c r="P1834" i="1"/>
  <c r="B1834" i="1" s="1"/>
  <c r="C1835" i="1"/>
  <c r="A2443" i="1" l="1"/>
  <c r="D2442" i="1"/>
  <c r="E2442" i="1" s="1"/>
  <c r="F2443" i="1" s="1"/>
  <c r="H2443" i="1" s="1"/>
  <c r="B2442" i="1"/>
  <c r="G2443" i="1"/>
  <c r="Q2441" i="1"/>
  <c r="R2441" i="1" s="1"/>
  <c r="U2441" i="1"/>
  <c r="T2442" i="1"/>
  <c r="J2442" i="1"/>
  <c r="K2442" i="1" s="1"/>
  <c r="L2442" i="1" s="1"/>
  <c r="M2442" i="1" s="1"/>
  <c r="N2442" i="1" s="1"/>
  <c r="S2442" i="1"/>
  <c r="H2441" i="1"/>
  <c r="N2441" i="1" s="1"/>
  <c r="C1836" i="1"/>
  <c r="P1835" i="1"/>
  <c r="B1835" i="1" s="1"/>
  <c r="B2443" i="1" l="1"/>
  <c r="D2443" i="1"/>
  <c r="E2443" i="1" s="1"/>
  <c r="F2444" i="1" s="1"/>
  <c r="A2444" i="1"/>
  <c r="Q2442" i="1"/>
  <c r="R2442" i="1" s="1"/>
  <c r="S2443" i="1"/>
  <c r="J2443" i="1"/>
  <c r="K2443" i="1" s="1"/>
  <c r="L2443" i="1" s="1"/>
  <c r="M2443" i="1" s="1"/>
  <c r="N2443" i="1" s="1"/>
  <c r="U2442" i="1"/>
  <c r="T2443" i="1"/>
  <c r="P1836" i="1"/>
  <c r="B1836" i="1" s="1"/>
  <c r="C1837" i="1"/>
  <c r="A2445" i="1" l="1"/>
  <c r="B2444" i="1"/>
  <c r="D2444" i="1"/>
  <c r="E2444" i="1" s="1"/>
  <c r="F2445" i="1" s="1"/>
  <c r="H2445" i="1" s="1"/>
  <c r="Q2443" i="1"/>
  <c r="R2443" i="1" s="1"/>
  <c r="T2444" i="1"/>
  <c r="J2444" i="1"/>
  <c r="K2444" i="1" s="1"/>
  <c r="L2444" i="1" s="1"/>
  <c r="M2444" i="1" s="1"/>
  <c r="U2443" i="1"/>
  <c r="S2444" i="1"/>
  <c r="G2444" i="1"/>
  <c r="G2445" i="1" s="1"/>
  <c r="C1838" i="1"/>
  <c r="P1837" i="1"/>
  <c r="B1837" i="1" s="1"/>
  <c r="A2446" i="1" l="1"/>
  <c r="B2445" i="1"/>
  <c r="D2445" i="1"/>
  <c r="E2445" i="1" s="1"/>
  <c r="F2446" i="1" s="1"/>
  <c r="H2446" i="1" s="1"/>
  <c r="G2446" i="1"/>
  <c r="H2444" i="1"/>
  <c r="N2444" i="1" s="1"/>
  <c r="Q2444" i="1"/>
  <c r="R2444" i="1" s="1"/>
  <c r="U2444" i="1"/>
  <c r="T2445" i="1"/>
  <c r="J2445" i="1"/>
  <c r="K2445" i="1" s="1"/>
  <c r="L2445" i="1" s="1"/>
  <c r="M2445" i="1" s="1"/>
  <c r="N2445" i="1" s="1"/>
  <c r="S2445" i="1"/>
  <c r="C1839" i="1"/>
  <c r="P1838" i="1"/>
  <c r="B1838" i="1" s="1"/>
  <c r="D2446" i="1" l="1"/>
  <c r="E2446" i="1" s="1"/>
  <c r="F2447" i="1" s="1"/>
  <c r="B2446" i="1"/>
  <c r="A2447" i="1"/>
  <c r="Q2445" i="1"/>
  <c r="R2445" i="1" s="1"/>
  <c r="T2446" i="1"/>
  <c r="S2446" i="1"/>
  <c r="U2445" i="1"/>
  <c r="J2446" i="1"/>
  <c r="K2446" i="1" s="1"/>
  <c r="L2446" i="1" s="1"/>
  <c r="M2446" i="1" s="1"/>
  <c r="N2446" i="1" s="1"/>
  <c r="C1840" i="1"/>
  <c r="P1839" i="1"/>
  <c r="B1839" i="1" s="1"/>
  <c r="A2448" i="1" l="1"/>
  <c r="D2447" i="1"/>
  <c r="E2447" i="1" s="1"/>
  <c r="F2448" i="1" s="1"/>
  <c r="H2448" i="1" s="1"/>
  <c r="B2447" i="1"/>
  <c r="Q2446" i="1"/>
  <c r="R2446" i="1" s="1"/>
  <c r="T2447" i="1"/>
  <c r="S2447" i="1"/>
  <c r="J2447" i="1"/>
  <c r="K2447" i="1" s="1"/>
  <c r="L2447" i="1" s="1"/>
  <c r="M2447" i="1" s="1"/>
  <c r="U2446" i="1"/>
  <c r="G2447" i="1"/>
  <c r="G2448" i="1" s="1"/>
  <c r="C1841" i="1"/>
  <c r="P1840" i="1"/>
  <c r="B1840" i="1" s="1"/>
  <c r="H2447" i="1" l="1"/>
  <c r="N2447" i="1" s="1"/>
  <c r="A2449" i="1"/>
  <c r="K2448" i="1"/>
  <c r="L2448" i="1" s="1"/>
  <c r="M2448" i="1" s="1"/>
  <c r="N2448" i="1" s="1"/>
  <c r="D2448" i="1"/>
  <c r="E2448" i="1" s="1"/>
  <c r="F2449" i="1" s="1"/>
  <c r="B2448" i="1"/>
  <c r="Q2447" i="1"/>
  <c r="R2447" i="1" s="1"/>
  <c r="S2448" i="1"/>
  <c r="U2447" i="1"/>
  <c r="J2448" i="1"/>
  <c r="T2448" i="1"/>
  <c r="P1841" i="1"/>
  <c r="B1841" i="1" s="1"/>
  <c r="C1842" i="1"/>
  <c r="A2450" i="1" l="1"/>
  <c r="B2449" i="1"/>
  <c r="D2449" i="1"/>
  <c r="E2449" i="1" s="1"/>
  <c r="F2450" i="1" s="1"/>
  <c r="H2450" i="1" s="1"/>
  <c r="Q2448" i="1"/>
  <c r="R2448" i="1" s="1"/>
  <c r="U2448" i="1"/>
  <c r="T2449" i="1"/>
  <c r="J2449" i="1"/>
  <c r="K2449" i="1" s="1"/>
  <c r="L2449" i="1" s="1"/>
  <c r="M2449" i="1" s="1"/>
  <c r="S2449" i="1"/>
  <c r="G2449" i="1"/>
  <c r="G2450" i="1" s="1"/>
  <c r="P1842" i="1"/>
  <c r="B1842" i="1" s="1"/>
  <c r="C1843" i="1"/>
  <c r="H2449" i="1" l="1"/>
  <c r="N2449" i="1" s="1"/>
  <c r="A2451" i="1"/>
  <c r="D2450" i="1"/>
  <c r="E2450" i="1" s="1"/>
  <c r="F2451" i="1" s="1"/>
  <c r="B2450" i="1"/>
  <c r="Q2449" i="1"/>
  <c r="R2449" i="1" s="1"/>
  <c r="S2450" i="1"/>
  <c r="J2450" i="1"/>
  <c r="K2450" i="1" s="1"/>
  <c r="L2450" i="1" s="1"/>
  <c r="M2450" i="1" s="1"/>
  <c r="N2450" i="1" s="1"/>
  <c r="T2450" i="1"/>
  <c r="U2449" i="1"/>
  <c r="C1844" i="1"/>
  <c r="P1843" i="1"/>
  <c r="B1843" i="1" s="1"/>
  <c r="A2452" i="1" l="1"/>
  <c r="D2451" i="1"/>
  <c r="E2451" i="1" s="1"/>
  <c r="F2452" i="1" s="1"/>
  <c r="H2452" i="1" s="1"/>
  <c r="B2451" i="1"/>
  <c r="Q2450" i="1"/>
  <c r="R2450" i="1" s="1"/>
  <c r="T2451" i="1"/>
  <c r="U2450" i="1"/>
  <c r="J2451" i="1"/>
  <c r="K2451" i="1" s="1"/>
  <c r="L2451" i="1" s="1"/>
  <c r="M2451" i="1" s="1"/>
  <c r="S2451" i="1"/>
  <c r="G2451" i="1"/>
  <c r="G2452" i="1" s="1"/>
  <c r="C1845" i="1"/>
  <c r="P1844" i="1"/>
  <c r="B1844" i="1" s="1"/>
  <c r="B2452" i="1" l="1"/>
  <c r="A2453" i="1"/>
  <c r="D2452" i="1"/>
  <c r="E2452" i="1" s="1"/>
  <c r="F2453" i="1" s="1"/>
  <c r="Q2451" i="1"/>
  <c r="R2451" i="1" s="1"/>
  <c r="T2452" i="1"/>
  <c r="S2452" i="1"/>
  <c r="J2452" i="1"/>
  <c r="K2452" i="1" s="1"/>
  <c r="L2452" i="1" s="1"/>
  <c r="M2452" i="1" s="1"/>
  <c r="N2452" i="1" s="1"/>
  <c r="U2451" i="1"/>
  <c r="H2451" i="1"/>
  <c r="N2451" i="1" s="1"/>
  <c r="C1846" i="1"/>
  <c r="P1845" i="1"/>
  <c r="B1845" i="1" s="1"/>
  <c r="D2453" i="1" l="1"/>
  <c r="E2453" i="1" s="1"/>
  <c r="F2454" i="1" s="1"/>
  <c r="H2454" i="1" s="1"/>
  <c r="A2454" i="1"/>
  <c r="B2453" i="1"/>
  <c r="Q2452" i="1"/>
  <c r="R2452" i="1" s="1"/>
  <c r="T2453" i="1"/>
  <c r="J2453" i="1"/>
  <c r="K2453" i="1" s="1"/>
  <c r="L2453" i="1" s="1"/>
  <c r="M2453" i="1" s="1"/>
  <c r="U2452" i="1"/>
  <c r="S2453" i="1"/>
  <c r="G2453" i="1"/>
  <c r="G2454" i="1" s="1"/>
  <c r="P1846" i="1"/>
  <c r="B1846" i="1" s="1"/>
  <c r="C1847" i="1"/>
  <c r="A2455" i="1" l="1"/>
  <c r="D2454" i="1"/>
  <c r="E2454" i="1" s="1"/>
  <c r="F2455" i="1" s="1"/>
  <c r="H2455" i="1" s="1"/>
  <c r="B2454" i="1"/>
  <c r="G2455" i="1"/>
  <c r="Q2453" i="1"/>
  <c r="R2453" i="1" s="1"/>
  <c r="J2454" i="1"/>
  <c r="K2454" i="1" s="1"/>
  <c r="L2454" i="1" s="1"/>
  <c r="M2454" i="1" s="1"/>
  <c r="N2454" i="1" s="1"/>
  <c r="U2453" i="1"/>
  <c r="T2454" i="1"/>
  <c r="S2454" i="1"/>
  <c r="H2453" i="1"/>
  <c r="N2453" i="1" s="1"/>
  <c r="P1847" i="1"/>
  <c r="B1847" i="1" s="1"/>
  <c r="C1848" i="1"/>
  <c r="B2455" i="1" l="1"/>
  <c r="A2456" i="1"/>
  <c r="D2455" i="1"/>
  <c r="E2455" i="1" s="1"/>
  <c r="F2456" i="1" s="1"/>
  <c r="Q2454" i="1"/>
  <c r="R2454" i="1" s="1"/>
  <c r="S2455" i="1"/>
  <c r="J2455" i="1"/>
  <c r="K2455" i="1" s="1"/>
  <c r="L2455" i="1" s="1"/>
  <c r="M2455" i="1" s="1"/>
  <c r="N2455" i="1" s="1"/>
  <c r="U2454" i="1"/>
  <c r="T2455" i="1"/>
  <c r="P1848" i="1"/>
  <c r="B1848" i="1" s="1"/>
  <c r="C1849" i="1"/>
  <c r="A2457" i="1" l="1"/>
  <c r="B2456" i="1"/>
  <c r="D2456" i="1"/>
  <c r="E2456" i="1" s="1"/>
  <c r="F2457" i="1" s="1"/>
  <c r="H2457" i="1" s="1"/>
  <c r="Q2455" i="1"/>
  <c r="R2455" i="1" s="1"/>
  <c r="J2456" i="1"/>
  <c r="K2456" i="1" s="1"/>
  <c r="L2456" i="1" s="1"/>
  <c r="M2456" i="1" s="1"/>
  <c r="S2456" i="1"/>
  <c r="U2455" i="1"/>
  <c r="T2456" i="1"/>
  <c r="G2456" i="1"/>
  <c r="G2457" i="1" s="1"/>
  <c r="P1849" i="1"/>
  <c r="B1849" i="1" s="1"/>
  <c r="C1850" i="1"/>
  <c r="A2458" i="1" l="1"/>
  <c r="D2457" i="1"/>
  <c r="E2457" i="1" s="1"/>
  <c r="F2458" i="1" s="1"/>
  <c r="H2458" i="1" s="1"/>
  <c r="B2457" i="1"/>
  <c r="G2458" i="1"/>
  <c r="Q2456" i="1"/>
  <c r="R2456" i="1" s="1"/>
  <c r="J2457" i="1"/>
  <c r="K2457" i="1" s="1"/>
  <c r="L2457" i="1" s="1"/>
  <c r="M2457" i="1" s="1"/>
  <c r="N2457" i="1" s="1"/>
  <c r="T2457" i="1"/>
  <c r="U2456" i="1"/>
  <c r="S2457" i="1"/>
  <c r="H2456" i="1"/>
  <c r="N2456" i="1" s="1"/>
  <c r="P1850" i="1"/>
  <c r="B1850" i="1" s="1"/>
  <c r="C1851" i="1"/>
  <c r="D2458" i="1" l="1"/>
  <c r="E2458" i="1" s="1"/>
  <c r="F2459" i="1" s="1"/>
  <c r="H2459" i="1" s="1"/>
  <c r="A2459" i="1"/>
  <c r="B2458" i="1"/>
  <c r="G2459" i="1"/>
  <c r="Q2457" i="1"/>
  <c r="R2457" i="1" s="1"/>
  <c r="S2458" i="1"/>
  <c r="T2458" i="1"/>
  <c r="J2458" i="1"/>
  <c r="K2458" i="1" s="1"/>
  <c r="L2458" i="1" s="1"/>
  <c r="M2458" i="1" s="1"/>
  <c r="N2458" i="1" s="1"/>
  <c r="U2457" i="1"/>
  <c r="C1852" i="1"/>
  <c r="P1851" i="1"/>
  <c r="B1851" i="1" s="1"/>
  <c r="A2460" i="1" l="1"/>
  <c r="D2459" i="1"/>
  <c r="E2459" i="1" s="1"/>
  <c r="F2460" i="1" s="1"/>
  <c r="B2459" i="1"/>
  <c r="Q2458" i="1"/>
  <c r="R2458" i="1" s="1"/>
  <c r="T2459" i="1"/>
  <c r="S2459" i="1"/>
  <c r="J2459" i="1"/>
  <c r="K2459" i="1" s="1"/>
  <c r="L2459" i="1" s="1"/>
  <c r="M2459" i="1" s="1"/>
  <c r="N2459" i="1" s="1"/>
  <c r="U2458" i="1"/>
  <c r="P1852" i="1"/>
  <c r="B1852" i="1" s="1"/>
  <c r="C1853" i="1"/>
  <c r="B2460" i="1" l="1"/>
  <c r="A2461" i="1"/>
  <c r="D2460" i="1"/>
  <c r="E2460" i="1" s="1"/>
  <c r="F2461" i="1" s="1"/>
  <c r="H2461" i="1" s="1"/>
  <c r="Q2459" i="1"/>
  <c r="R2459" i="1" s="1"/>
  <c r="J2460" i="1"/>
  <c r="K2460" i="1" s="1"/>
  <c r="L2460" i="1" s="1"/>
  <c r="M2460" i="1" s="1"/>
  <c r="T2460" i="1"/>
  <c r="U2459" i="1"/>
  <c r="S2460" i="1"/>
  <c r="G2460" i="1"/>
  <c r="G2461" i="1" s="1"/>
  <c r="P1853" i="1"/>
  <c r="B1853" i="1" s="1"/>
  <c r="C1854" i="1"/>
  <c r="H2460" i="1" l="1"/>
  <c r="N2460" i="1" s="1"/>
  <c r="D2461" i="1"/>
  <c r="E2461" i="1" s="1"/>
  <c r="F2462" i="1" s="1"/>
  <c r="B2461" i="1"/>
  <c r="A2462" i="1"/>
  <c r="Q2460" i="1"/>
  <c r="R2460" i="1" s="1"/>
  <c r="S2461" i="1"/>
  <c r="J2461" i="1"/>
  <c r="K2461" i="1" s="1"/>
  <c r="L2461" i="1" s="1"/>
  <c r="M2461" i="1" s="1"/>
  <c r="N2461" i="1" s="1"/>
  <c r="U2460" i="1"/>
  <c r="T2461" i="1"/>
  <c r="C1855" i="1"/>
  <c r="P1854" i="1"/>
  <c r="B1854" i="1" s="1"/>
  <c r="A2463" i="1" l="1"/>
  <c r="B2462" i="1"/>
  <c r="D2462" i="1"/>
  <c r="E2462" i="1" s="1"/>
  <c r="F2463" i="1" s="1"/>
  <c r="H2463" i="1" s="1"/>
  <c r="Q2461" i="1"/>
  <c r="R2461" i="1" s="1"/>
  <c r="U2461" i="1"/>
  <c r="J2462" i="1"/>
  <c r="K2462" i="1" s="1"/>
  <c r="L2462" i="1" s="1"/>
  <c r="M2462" i="1" s="1"/>
  <c r="T2462" i="1"/>
  <c r="S2462" i="1"/>
  <c r="G2462" i="1"/>
  <c r="G2463" i="1" s="1"/>
  <c r="P1855" i="1"/>
  <c r="B1855" i="1" s="1"/>
  <c r="C1856" i="1"/>
  <c r="H2462" i="1" l="1"/>
  <c r="N2462" i="1" s="1"/>
  <c r="B2463" i="1"/>
  <c r="A2464" i="1"/>
  <c r="D2463" i="1"/>
  <c r="E2463" i="1" s="1"/>
  <c r="F2464" i="1" s="1"/>
  <c r="H2464" i="1" s="1"/>
  <c r="G2464" i="1"/>
  <c r="Q2462" i="1"/>
  <c r="R2462" i="1" s="1"/>
  <c r="T2463" i="1"/>
  <c r="S2463" i="1"/>
  <c r="J2463" i="1"/>
  <c r="K2463" i="1" s="1"/>
  <c r="L2463" i="1" s="1"/>
  <c r="M2463" i="1" s="1"/>
  <c r="N2463" i="1" s="1"/>
  <c r="U2462" i="1"/>
  <c r="R1856" i="1"/>
  <c r="C1857" i="1" s="1"/>
  <c r="P1856" i="1"/>
  <c r="B1856" i="1" s="1"/>
  <c r="B2464" i="1" l="1"/>
  <c r="A2465" i="1"/>
  <c r="D2464" i="1"/>
  <c r="E2464" i="1" s="1"/>
  <c r="F2465" i="1" s="1"/>
  <c r="H2465" i="1" s="1"/>
  <c r="G2465" i="1"/>
  <c r="Q2463" i="1"/>
  <c r="R2463" i="1" s="1"/>
  <c r="S2464" i="1"/>
  <c r="J2464" i="1"/>
  <c r="K2464" i="1" s="1"/>
  <c r="L2464" i="1" s="1"/>
  <c r="M2464" i="1" s="1"/>
  <c r="N2464" i="1" s="1"/>
  <c r="T2464" i="1"/>
  <c r="U2463" i="1"/>
  <c r="U1856" i="1"/>
  <c r="C1858" i="1"/>
  <c r="P1857" i="1"/>
  <c r="B1857" i="1" s="1"/>
  <c r="D2465" i="1" l="1"/>
  <c r="E2465" i="1" s="1"/>
  <c r="F2466" i="1" s="1"/>
  <c r="B2465" i="1"/>
  <c r="A2466" i="1"/>
  <c r="Q2464" i="1"/>
  <c r="R2464" i="1" s="1"/>
  <c r="T2465" i="1"/>
  <c r="J2465" i="1"/>
  <c r="K2465" i="1" s="1"/>
  <c r="L2465" i="1" s="1"/>
  <c r="M2465" i="1" s="1"/>
  <c r="N2465" i="1" s="1"/>
  <c r="U2464" i="1"/>
  <c r="S2465" i="1"/>
  <c r="C1859" i="1"/>
  <c r="P1858" i="1"/>
  <c r="B1858" i="1" s="1"/>
  <c r="A2467" i="1" l="1"/>
  <c r="D2466" i="1"/>
  <c r="E2466" i="1" s="1"/>
  <c r="F2467" i="1" s="1"/>
  <c r="H2467" i="1" s="1"/>
  <c r="B2466" i="1"/>
  <c r="Q2465" i="1"/>
  <c r="T2466" i="1"/>
  <c r="S2466" i="1"/>
  <c r="J2466" i="1"/>
  <c r="K2466" i="1" s="1"/>
  <c r="L2466" i="1" s="1"/>
  <c r="M2466" i="1" s="1"/>
  <c r="G2466" i="1"/>
  <c r="G2467" i="1" s="1"/>
  <c r="C1860" i="1"/>
  <c r="P1859" i="1"/>
  <c r="B1859" i="1" s="1"/>
  <c r="A2468" i="1" l="1"/>
  <c r="D2467" i="1"/>
  <c r="E2467" i="1" s="1"/>
  <c r="F2468" i="1" s="1"/>
  <c r="H2468" i="1" s="1"/>
  <c r="B2467" i="1"/>
  <c r="G2468" i="1"/>
  <c r="Q2466" i="1"/>
  <c r="R2466" i="1" s="1"/>
  <c r="S2467" i="1"/>
  <c r="J2467" i="1"/>
  <c r="K2467" i="1" s="1"/>
  <c r="L2467" i="1" s="1"/>
  <c r="M2467" i="1" s="1"/>
  <c r="N2467" i="1" s="1"/>
  <c r="U2466" i="1"/>
  <c r="T2467" i="1"/>
  <c r="H2466" i="1"/>
  <c r="N2466" i="1" s="1"/>
  <c r="P1860" i="1"/>
  <c r="B1860" i="1" s="1"/>
  <c r="C1861" i="1"/>
  <c r="A2469" i="1" l="1"/>
  <c r="D2468" i="1"/>
  <c r="E2468" i="1" s="1"/>
  <c r="F2469" i="1" s="1"/>
  <c r="B2468" i="1"/>
  <c r="Q2467" i="1"/>
  <c r="R2467" i="1" s="1"/>
  <c r="T2468" i="1"/>
  <c r="U2467" i="1"/>
  <c r="S2468" i="1"/>
  <c r="J2468" i="1"/>
  <c r="K2468" i="1" s="1"/>
  <c r="L2468" i="1" s="1"/>
  <c r="M2468" i="1" s="1"/>
  <c r="N2468" i="1" s="1"/>
  <c r="P1861" i="1"/>
  <c r="B1861" i="1" s="1"/>
  <c r="C1862" i="1"/>
  <c r="B2469" i="1" l="1"/>
  <c r="A2470" i="1"/>
  <c r="D2469" i="1"/>
  <c r="E2469" i="1" s="1"/>
  <c r="F2470" i="1" s="1"/>
  <c r="H2470" i="1" s="1"/>
  <c r="Q2468" i="1"/>
  <c r="R2468" i="1" s="1"/>
  <c r="T2469" i="1"/>
  <c r="J2469" i="1"/>
  <c r="K2469" i="1" s="1"/>
  <c r="L2469" i="1" s="1"/>
  <c r="M2469" i="1" s="1"/>
  <c r="S2469" i="1"/>
  <c r="U2468" i="1"/>
  <c r="G2469" i="1"/>
  <c r="G2470" i="1" s="1"/>
  <c r="C1863" i="1"/>
  <c r="P1862" i="1"/>
  <c r="B1862" i="1" s="1"/>
  <c r="Q2469" i="1" l="1"/>
  <c r="R2469" i="1" s="1"/>
  <c r="T2470" i="1"/>
  <c r="S2470" i="1"/>
  <c r="J2470" i="1"/>
  <c r="K2470" i="1" s="1"/>
  <c r="L2470" i="1" s="1"/>
  <c r="M2470" i="1" s="1"/>
  <c r="N2470" i="1" s="1"/>
  <c r="U2469" i="1"/>
  <c r="D2470" i="1"/>
  <c r="E2470" i="1" s="1"/>
  <c r="F2471" i="1" s="1"/>
  <c r="A2471" i="1"/>
  <c r="B2470" i="1"/>
  <c r="H2469" i="1"/>
  <c r="N2469" i="1" s="1"/>
  <c r="C1864" i="1"/>
  <c r="P1863" i="1"/>
  <c r="B1863" i="1" s="1"/>
  <c r="Q2470" i="1" l="1"/>
  <c r="R2470" i="1" s="1"/>
  <c r="J2471" i="1"/>
  <c r="K2471" i="1" s="1"/>
  <c r="L2471" i="1" s="1"/>
  <c r="M2471" i="1" s="1"/>
  <c r="T2471" i="1"/>
  <c r="S2471" i="1"/>
  <c r="U2470" i="1"/>
  <c r="A2472" i="1"/>
  <c r="D2471" i="1"/>
  <c r="E2471" i="1" s="1"/>
  <c r="F2472" i="1" s="1"/>
  <c r="B2471" i="1"/>
  <c r="G2471" i="1"/>
  <c r="H2471" i="1" s="1"/>
  <c r="C1865" i="1"/>
  <c r="P1864" i="1"/>
  <c r="B1864" i="1" s="1"/>
  <c r="Q2471" i="1" l="1"/>
  <c r="R2471" i="1" s="1"/>
  <c r="T2472" i="1"/>
  <c r="U2471" i="1"/>
  <c r="S2472" i="1"/>
  <c r="J2472" i="1"/>
  <c r="K2472" i="1" s="1"/>
  <c r="L2472" i="1" s="1"/>
  <c r="M2472" i="1" s="1"/>
  <c r="D2472" i="1"/>
  <c r="E2472" i="1" s="1"/>
  <c r="F2473" i="1" s="1"/>
  <c r="B2472" i="1"/>
  <c r="A2473" i="1"/>
  <c r="N2471" i="1"/>
  <c r="G2472" i="1"/>
  <c r="H2472" i="1" s="1"/>
  <c r="C1866" i="1"/>
  <c r="P1865" i="1"/>
  <c r="B1865" i="1" s="1"/>
  <c r="G2473" i="1" l="1"/>
  <c r="D2473" i="1"/>
  <c r="E2473" i="1" s="1"/>
  <c r="F2474" i="1" s="1"/>
  <c r="B2473" i="1"/>
  <c r="A2474" i="1"/>
  <c r="Q2472" i="1"/>
  <c r="R2472" i="1" s="1"/>
  <c r="S2473" i="1"/>
  <c r="U2472" i="1"/>
  <c r="T2473" i="1"/>
  <c r="J2473" i="1"/>
  <c r="K2473" i="1" s="1"/>
  <c r="L2473" i="1" s="1"/>
  <c r="M2473" i="1" s="1"/>
  <c r="N2472" i="1"/>
  <c r="C1867" i="1"/>
  <c r="P1866" i="1"/>
  <c r="B1866" i="1" s="1"/>
  <c r="B2474" i="1" l="1"/>
  <c r="A2475" i="1"/>
  <c r="D2474" i="1"/>
  <c r="E2474" i="1" s="1"/>
  <c r="F2475" i="1" s="1"/>
  <c r="H2475" i="1" s="1"/>
  <c r="G2474" i="1"/>
  <c r="G2475" i="1" s="1"/>
  <c r="Q2473" i="1"/>
  <c r="R2473" i="1" s="1"/>
  <c r="J2474" i="1"/>
  <c r="K2474" i="1" s="1"/>
  <c r="L2474" i="1" s="1"/>
  <c r="M2474" i="1" s="1"/>
  <c r="U2473" i="1"/>
  <c r="T2474" i="1"/>
  <c r="S2474" i="1"/>
  <c r="H2473" i="1"/>
  <c r="N2473" i="1" s="1"/>
  <c r="C1868" i="1"/>
  <c r="P1867" i="1"/>
  <c r="B1867" i="1" s="1"/>
  <c r="H2474" i="1" l="1"/>
  <c r="N2474" i="1" s="1"/>
  <c r="B2475" i="1"/>
  <c r="A2476" i="1"/>
  <c r="D2475" i="1"/>
  <c r="E2475" i="1" s="1"/>
  <c r="F2476" i="1" s="1"/>
  <c r="Q2474" i="1"/>
  <c r="R2474" i="1" s="1"/>
  <c r="S2475" i="1"/>
  <c r="U2474" i="1"/>
  <c r="T2475" i="1"/>
  <c r="J2475" i="1"/>
  <c r="K2475" i="1" s="1"/>
  <c r="L2475" i="1" s="1"/>
  <c r="M2475" i="1" s="1"/>
  <c r="N2475" i="1" s="1"/>
  <c r="C1869" i="1"/>
  <c r="P1868" i="1"/>
  <c r="B1868" i="1" s="1"/>
  <c r="A2477" i="1" l="1"/>
  <c r="B2476" i="1"/>
  <c r="D2476" i="1"/>
  <c r="E2476" i="1" s="1"/>
  <c r="F2477" i="1" s="1"/>
  <c r="H2477" i="1" s="1"/>
  <c r="Q2475" i="1"/>
  <c r="R2475" i="1" s="1"/>
  <c r="J2476" i="1"/>
  <c r="K2476" i="1" s="1"/>
  <c r="L2476" i="1" s="1"/>
  <c r="M2476" i="1" s="1"/>
  <c r="U2475" i="1"/>
  <c r="T2476" i="1"/>
  <c r="S2476" i="1"/>
  <c r="G2476" i="1"/>
  <c r="G2477" i="1" s="1"/>
  <c r="P1869" i="1"/>
  <c r="B1869" i="1" s="1"/>
  <c r="C1870" i="1"/>
  <c r="B2477" i="1" l="1"/>
  <c r="A2478" i="1"/>
  <c r="D2477" i="1"/>
  <c r="E2477" i="1" s="1"/>
  <c r="F2478" i="1" s="1"/>
  <c r="Q2476" i="1"/>
  <c r="R2476" i="1" s="1"/>
  <c r="S2477" i="1"/>
  <c r="J2477" i="1"/>
  <c r="K2477" i="1" s="1"/>
  <c r="L2477" i="1" s="1"/>
  <c r="M2477" i="1" s="1"/>
  <c r="N2477" i="1" s="1"/>
  <c r="T2477" i="1"/>
  <c r="U2476" i="1"/>
  <c r="H2476" i="1"/>
  <c r="N2476" i="1" s="1"/>
  <c r="C1871" i="1"/>
  <c r="P1870" i="1"/>
  <c r="B1870" i="1" s="1"/>
  <c r="A2479" i="1" l="1"/>
  <c r="D2478" i="1"/>
  <c r="E2478" i="1" s="1"/>
  <c r="F2479" i="1" s="1"/>
  <c r="H2479" i="1" s="1"/>
  <c r="B2478" i="1"/>
  <c r="Q2477" i="1"/>
  <c r="R2477" i="1" s="1"/>
  <c r="J2478" i="1"/>
  <c r="K2478" i="1" s="1"/>
  <c r="L2478" i="1" s="1"/>
  <c r="M2478" i="1" s="1"/>
  <c r="U2477" i="1"/>
  <c r="T2478" i="1"/>
  <c r="S2478" i="1"/>
  <c r="G2478" i="1"/>
  <c r="G2479" i="1" s="1"/>
  <c r="P1871" i="1"/>
  <c r="B1871" i="1" s="1"/>
  <c r="C1872" i="1"/>
  <c r="D2479" i="1" l="1"/>
  <c r="E2479" i="1" s="1"/>
  <c r="F2480" i="1" s="1"/>
  <c r="A2480" i="1"/>
  <c r="B2479" i="1"/>
  <c r="Q2478" i="1"/>
  <c r="R2478" i="1" s="1"/>
  <c r="T2479" i="1"/>
  <c r="S2479" i="1"/>
  <c r="U2478" i="1"/>
  <c r="J2479" i="1"/>
  <c r="K2479" i="1" s="1"/>
  <c r="L2479" i="1" s="1"/>
  <c r="M2479" i="1" s="1"/>
  <c r="N2479" i="1" s="1"/>
  <c r="H2478" i="1"/>
  <c r="N2478" i="1" s="1"/>
  <c r="C1873" i="1"/>
  <c r="P1872" i="1"/>
  <c r="B1872" i="1" s="1"/>
  <c r="D2480" i="1" l="1"/>
  <c r="E2480" i="1" s="1"/>
  <c r="F2481" i="1" s="1"/>
  <c r="H2481" i="1" s="1"/>
  <c r="B2480" i="1"/>
  <c r="A2481" i="1"/>
  <c r="Q2479" i="1"/>
  <c r="R2479" i="1" s="1"/>
  <c r="T2480" i="1"/>
  <c r="S2480" i="1"/>
  <c r="J2480" i="1"/>
  <c r="K2480" i="1" s="1"/>
  <c r="L2480" i="1" s="1"/>
  <c r="M2480" i="1" s="1"/>
  <c r="U2479" i="1"/>
  <c r="G2480" i="1"/>
  <c r="G2481" i="1" s="1"/>
  <c r="P1873" i="1"/>
  <c r="B1873" i="1" s="1"/>
  <c r="C1874" i="1"/>
  <c r="H2480" i="1" l="1"/>
  <c r="N2480" i="1" s="1"/>
  <c r="D2481" i="1"/>
  <c r="E2481" i="1" s="1"/>
  <c r="F2482" i="1" s="1"/>
  <c r="B2481" i="1"/>
  <c r="A2482" i="1"/>
  <c r="G2482" i="1"/>
  <c r="Q2480" i="1"/>
  <c r="R2480" i="1" s="1"/>
  <c r="U2480" i="1"/>
  <c r="J2481" i="1"/>
  <c r="K2481" i="1" s="1"/>
  <c r="L2481" i="1" s="1"/>
  <c r="M2481" i="1" s="1"/>
  <c r="N2481" i="1" s="1"/>
  <c r="T2481" i="1"/>
  <c r="S2481" i="1"/>
  <c r="C1875" i="1"/>
  <c r="P1874" i="1"/>
  <c r="B1874" i="1" s="1"/>
  <c r="H2482" i="1" l="1"/>
  <c r="B2482" i="1"/>
  <c r="A2483" i="1"/>
  <c r="D2482" i="1"/>
  <c r="E2482" i="1" s="1"/>
  <c r="F2483" i="1" s="1"/>
  <c r="Q2481" i="1"/>
  <c r="R2481" i="1" s="1"/>
  <c r="J2482" i="1"/>
  <c r="K2482" i="1" s="1"/>
  <c r="L2482" i="1" s="1"/>
  <c r="M2482" i="1" s="1"/>
  <c r="U2481" i="1"/>
  <c r="T2482" i="1"/>
  <c r="S2482" i="1"/>
  <c r="C1876" i="1"/>
  <c r="P1875" i="1"/>
  <c r="B1875" i="1" s="1"/>
  <c r="N2482" i="1" l="1"/>
  <c r="D2483" i="1"/>
  <c r="E2483" i="1" s="1"/>
  <c r="F2484" i="1" s="1"/>
  <c r="B2483" i="1"/>
  <c r="A2484" i="1"/>
  <c r="Q2482" i="1"/>
  <c r="R2482" i="1" s="1"/>
  <c r="T2483" i="1"/>
  <c r="U2482" i="1"/>
  <c r="S2483" i="1"/>
  <c r="J2483" i="1"/>
  <c r="K2483" i="1" s="1"/>
  <c r="L2483" i="1" s="1"/>
  <c r="M2483" i="1" s="1"/>
  <c r="G2483" i="1"/>
  <c r="G2484" i="1" s="1"/>
  <c r="C1877" i="1"/>
  <c r="P1876" i="1"/>
  <c r="B1876" i="1" s="1"/>
  <c r="H2484" i="1" l="1"/>
  <c r="A2485" i="1"/>
  <c r="D2484" i="1"/>
  <c r="E2484" i="1" s="1"/>
  <c r="F2485" i="1" s="1"/>
  <c r="H2485" i="1" s="1"/>
  <c r="B2484" i="1"/>
  <c r="G2485" i="1"/>
  <c r="Q2483" i="1"/>
  <c r="R2483" i="1" s="1"/>
  <c r="U2483" i="1"/>
  <c r="J2484" i="1"/>
  <c r="K2484" i="1" s="1"/>
  <c r="L2484" i="1" s="1"/>
  <c r="M2484" i="1" s="1"/>
  <c r="T2484" i="1"/>
  <c r="S2484" i="1"/>
  <c r="H2483" i="1"/>
  <c r="N2483" i="1" s="1"/>
  <c r="C1878" i="1"/>
  <c r="P1877" i="1"/>
  <c r="B1877" i="1" s="1"/>
  <c r="N2484" i="1" l="1"/>
  <c r="D2485" i="1"/>
  <c r="E2485" i="1" s="1"/>
  <c r="F2486" i="1" s="1"/>
  <c r="B2485" i="1"/>
  <c r="A2486" i="1"/>
  <c r="Q2484" i="1"/>
  <c r="R2484" i="1" s="1"/>
  <c r="S2485" i="1"/>
  <c r="T2485" i="1"/>
  <c r="U2484" i="1"/>
  <c r="J2485" i="1"/>
  <c r="K2485" i="1" s="1"/>
  <c r="L2485" i="1" s="1"/>
  <c r="M2485" i="1" s="1"/>
  <c r="N2485" i="1" s="1"/>
  <c r="C1879" i="1"/>
  <c r="P1878" i="1"/>
  <c r="B1878" i="1" s="1"/>
  <c r="A2487" i="1" l="1"/>
  <c r="D2486" i="1"/>
  <c r="E2486" i="1" s="1"/>
  <c r="F2487" i="1" s="1"/>
  <c r="H2487" i="1" s="1"/>
  <c r="B2486" i="1"/>
  <c r="Q2485" i="1"/>
  <c r="R2485" i="1" s="1"/>
  <c r="J2486" i="1"/>
  <c r="K2486" i="1" s="1"/>
  <c r="L2486" i="1" s="1"/>
  <c r="M2486" i="1" s="1"/>
  <c r="S2486" i="1"/>
  <c r="U2485" i="1"/>
  <c r="T2486" i="1"/>
  <c r="G2486" i="1"/>
  <c r="G2487" i="1" s="1"/>
  <c r="C1880" i="1"/>
  <c r="P1879" i="1"/>
  <c r="B1879" i="1" s="1"/>
  <c r="H2486" i="1" l="1"/>
  <c r="N2486" i="1" s="1"/>
  <c r="A2488" i="1"/>
  <c r="D2487" i="1"/>
  <c r="E2487" i="1" s="1"/>
  <c r="F2488" i="1" s="1"/>
  <c r="H2488" i="1" s="1"/>
  <c r="B2487" i="1"/>
  <c r="G2488" i="1"/>
  <c r="Q2486" i="1"/>
  <c r="R2486" i="1" s="1"/>
  <c r="J2487" i="1"/>
  <c r="K2487" i="1" s="1"/>
  <c r="L2487" i="1" s="1"/>
  <c r="M2487" i="1" s="1"/>
  <c r="N2487" i="1" s="1"/>
  <c r="T2487" i="1"/>
  <c r="S2487" i="1"/>
  <c r="U2486" i="1"/>
  <c r="C1881" i="1"/>
  <c r="P1880" i="1"/>
  <c r="B1880" i="1" s="1"/>
  <c r="D2488" i="1" l="1"/>
  <c r="E2488" i="1" s="1"/>
  <c r="F2489" i="1" s="1"/>
  <c r="B2488" i="1"/>
  <c r="A2489" i="1"/>
  <c r="Q2487" i="1"/>
  <c r="R2487" i="1" s="1"/>
  <c r="T2488" i="1"/>
  <c r="S2488" i="1"/>
  <c r="J2488" i="1"/>
  <c r="K2488" i="1" s="1"/>
  <c r="L2488" i="1" s="1"/>
  <c r="M2488" i="1" s="1"/>
  <c r="N2488" i="1" s="1"/>
  <c r="U2487" i="1"/>
  <c r="C1882" i="1"/>
  <c r="P1881" i="1"/>
  <c r="B1881" i="1" s="1"/>
  <c r="A2490" i="1" l="1"/>
  <c r="D2489" i="1"/>
  <c r="E2489" i="1" s="1"/>
  <c r="F2490" i="1" s="1"/>
  <c r="H2490" i="1" s="1"/>
  <c r="B2489" i="1"/>
  <c r="Q2488" i="1"/>
  <c r="R2488" i="1" s="1"/>
  <c r="T2489" i="1"/>
  <c r="J2489" i="1"/>
  <c r="K2489" i="1" s="1"/>
  <c r="L2489" i="1" s="1"/>
  <c r="M2489" i="1" s="1"/>
  <c r="S2489" i="1"/>
  <c r="U2488" i="1"/>
  <c r="G2489" i="1"/>
  <c r="G2490" i="1" s="1"/>
  <c r="C1883" i="1"/>
  <c r="P1882" i="1"/>
  <c r="B1882" i="1" s="1"/>
  <c r="H2489" i="1" l="1"/>
  <c r="N2489" i="1" s="1"/>
  <c r="D2490" i="1"/>
  <c r="E2490" i="1" s="1"/>
  <c r="F2491" i="1" s="1"/>
  <c r="B2490" i="1"/>
  <c r="A2491" i="1"/>
  <c r="G2491" i="1"/>
  <c r="Q2489" i="1"/>
  <c r="R2489" i="1" s="1"/>
  <c r="J2490" i="1"/>
  <c r="K2490" i="1" s="1"/>
  <c r="L2490" i="1" s="1"/>
  <c r="M2490" i="1" s="1"/>
  <c r="N2490" i="1" s="1"/>
  <c r="U2489" i="1"/>
  <c r="S2490" i="1"/>
  <c r="T2490" i="1"/>
  <c r="C1884" i="1"/>
  <c r="P1883" i="1"/>
  <c r="B1883" i="1" s="1"/>
  <c r="H2491" i="1" l="1"/>
  <c r="B2491" i="1"/>
  <c r="A2492" i="1"/>
  <c r="D2491" i="1"/>
  <c r="E2491" i="1" s="1"/>
  <c r="F2492" i="1" s="1"/>
  <c r="Q2490" i="1"/>
  <c r="R2490" i="1" s="1"/>
  <c r="T2491" i="1"/>
  <c r="S2491" i="1"/>
  <c r="U2490" i="1"/>
  <c r="J2491" i="1"/>
  <c r="K2491" i="1" s="1"/>
  <c r="L2491" i="1" s="1"/>
  <c r="M2491" i="1" s="1"/>
  <c r="C1885" i="1"/>
  <c r="P1884" i="1"/>
  <c r="B1884" i="1" s="1"/>
  <c r="N2491" i="1" l="1"/>
  <c r="A2493" i="1"/>
  <c r="D2492" i="1"/>
  <c r="E2492" i="1" s="1"/>
  <c r="F2493" i="1" s="1"/>
  <c r="H2493" i="1" s="1"/>
  <c r="B2492" i="1"/>
  <c r="Q2491" i="1"/>
  <c r="R2491" i="1" s="1"/>
  <c r="U2491" i="1"/>
  <c r="J2492" i="1"/>
  <c r="K2492" i="1" s="1"/>
  <c r="L2492" i="1" s="1"/>
  <c r="M2492" i="1" s="1"/>
  <c r="T2492" i="1"/>
  <c r="S2492" i="1"/>
  <c r="G2492" i="1"/>
  <c r="G2493" i="1" s="1"/>
  <c r="P1885" i="1"/>
  <c r="B1885" i="1" s="1"/>
  <c r="C1886" i="1"/>
  <c r="H2492" i="1" l="1"/>
  <c r="N2492" i="1" s="1"/>
  <c r="G2494" i="1"/>
  <c r="D2493" i="1"/>
  <c r="E2493" i="1" s="1"/>
  <c r="F2494" i="1" s="1"/>
  <c r="K2493" i="1"/>
  <c r="L2493" i="1" s="1"/>
  <c r="M2493" i="1" s="1"/>
  <c r="N2493" i="1" s="1"/>
  <c r="B2493" i="1"/>
  <c r="A2494" i="1"/>
  <c r="Q2492" i="1"/>
  <c r="R2492" i="1" s="1"/>
  <c r="S2493" i="1"/>
  <c r="U2492" i="1"/>
  <c r="J2493" i="1"/>
  <c r="T2493" i="1"/>
  <c r="C1887" i="1"/>
  <c r="P1886" i="1"/>
  <c r="B1886" i="1" s="1"/>
  <c r="A2495" i="1" l="1"/>
  <c r="D2494" i="1"/>
  <c r="E2494" i="1" s="1"/>
  <c r="F2495" i="1" s="1"/>
  <c r="B2494" i="1"/>
  <c r="H2494" i="1"/>
  <c r="Q2493" i="1"/>
  <c r="R2493" i="1" s="1"/>
  <c r="T2494" i="1"/>
  <c r="S2494" i="1"/>
  <c r="J2494" i="1"/>
  <c r="K2494" i="1" s="1"/>
  <c r="L2494" i="1" s="1"/>
  <c r="M2494" i="1" s="1"/>
  <c r="U2493" i="1"/>
  <c r="R1887" i="1"/>
  <c r="C1888" i="1" s="1"/>
  <c r="P1887" i="1"/>
  <c r="B1887" i="1" s="1"/>
  <c r="N2494" i="1" l="1"/>
  <c r="A2496" i="1"/>
  <c r="D2495" i="1"/>
  <c r="E2495" i="1" s="1"/>
  <c r="F2496" i="1" s="1"/>
  <c r="B2495" i="1"/>
  <c r="Q2494" i="1"/>
  <c r="S2495" i="1"/>
  <c r="T2495" i="1"/>
  <c r="J2495" i="1"/>
  <c r="K2495" i="1" s="1"/>
  <c r="L2495" i="1" s="1"/>
  <c r="M2495" i="1" s="1"/>
  <c r="G2495" i="1"/>
  <c r="U1887" i="1"/>
  <c r="C1889" i="1"/>
  <c r="P1888" i="1"/>
  <c r="B1888" i="1" s="1"/>
  <c r="D2496" i="1" l="1"/>
  <c r="E2496" i="1" s="1"/>
  <c r="F2497" i="1" s="1"/>
  <c r="H2497" i="1" s="1"/>
  <c r="B2496" i="1"/>
  <c r="A2497" i="1"/>
  <c r="G2496" i="1"/>
  <c r="G2497" i="1" s="1"/>
  <c r="Q2495" i="1"/>
  <c r="R2495" i="1" s="1"/>
  <c r="S2496" i="1"/>
  <c r="J2496" i="1"/>
  <c r="K2496" i="1" s="1"/>
  <c r="L2496" i="1" s="1"/>
  <c r="M2496" i="1" s="1"/>
  <c r="T2496" i="1"/>
  <c r="U2495" i="1"/>
  <c r="H2495" i="1"/>
  <c r="N2495" i="1" s="1"/>
  <c r="C1890" i="1"/>
  <c r="P1889" i="1"/>
  <c r="B1889" i="1" s="1"/>
  <c r="H2496" i="1" l="1"/>
  <c r="N2496" i="1" s="1"/>
  <c r="A2498" i="1"/>
  <c r="D2497" i="1"/>
  <c r="E2497" i="1" s="1"/>
  <c r="F2498" i="1" s="1"/>
  <c r="B2497" i="1"/>
  <c r="G2498" i="1"/>
  <c r="Q2496" i="1"/>
  <c r="R2496" i="1" s="1"/>
  <c r="T2497" i="1"/>
  <c r="U2496" i="1"/>
  <c r="S2497" i="1"/>
  <c r="J2497" i="1"/>
  <c r="K2497" i="1" s="1"/>
  <c r="L2497" i="1" s="1"/>
  <c r="M2497" i="1" s="1"/>
  <c r="N2497" i="1" s="1"/>
  <c r="P1890" i="1"/>
  <c r="B1890" i="1" s="1"/>
  <c r="C1891" i="1"/>
  <c r="H2498" i="1" l="1"/>
  <c r="Q2497" i="1"/>
  <c r="R2497" i="1" s="1"/>
  <c r="T2498" i="1"/>
  <c r="J2498" i="1"/>
  <c r="K2498" i="1" s="1"/>
  <c r="L2498" i="1" s="1"/>
  <c r="M2498" i="1" s="1"/>
  <c r="U2497" i="1"/>
  <c r="S2498" i="1"/>
  <c r="B2498" i="1"/>
  <c r="A2499" i="1"/>
  <c r="D2498" i="1"/>
  <c r="E2498" i="1" s="1"/>
  <c r="F2499" i="1" s="1"/>
  <c r="C1892" i="1"/>
  <c r="P1891" i="1"/>
  <c r="B1891" i="1" s="1"/>
  <c r="N2498" i="1" l="1"/>
  <c r="D2499" i="1"/>
  <c r="E2499" i="1" s="1"/>
  <c r="F2500" i="1" s="1"/>
  <c r="H2500" i="1" s="1"/>
  <c r="B2499" i="1"/>
  <c r="A2500" i="1"/>
  <c r="Q2498" i="1"/>
  <c r="R2498" i="1" s="1"/>
  <c r="S2499" i="1"/>
  <c r="U2498" i="1"/>
  <c r="T2499" i="1"/>
  <c r="J2499" i="1"/>
  <c r="K2499" i="1" s="1"/>
  <c r="L2499" i="1" s="1"/>
  <c r="M2499" i="1" s="1"/>
  <c r="G2499" i="1"/>
  <c r="G2500" i="1" s="1"/>
  <c r="P1892" i="1"/>
  <c r="B1892" i="1" s="1"/>
  <c r="C1893" i="1"/>
  <c r="A2501" i="1" l="1"/>
  <c r="B2500" i="1"/>
  <c r="D2500" i="1"/>
  <c r="E2500" i="1" s="1"/>
  <c r="F2501" i="1" s="1"/>
  <c r="H2501" i="1" s="1"/>
  <c r="G2501" i="1"/>
  <c r="Q2499" i="1"/>
  <c r="R2499" i="1" s="1"/>
  <c r="J2500" i="1"/>
  <c r="K2500" i="1" s="1"/>
  <c r="L2500" i="1" s="1"/>
  <c r="M2500" i="1" s="1"/>
  <c r="N2500" i="1" s="1"/>
  <c r="U2499" i="1"/>
  <c r="T2500" i="1"/>
  <c r="S2500" i="1"/>
  <c r="H2499" i="1"/>
  <c r="N2499" i="1" s="1"/>
  <c r="C1894" i="1"/>
  <c r="P1893" i="1"/>
  <c r="B1893" i="1" s="1"/>
  <c r="B2501" i="1" l="1"/>
  <c r="A2502" i="1"/>
  <c r="D2501" i="1"/>
  <c r="E2501" i="1" s="1"/>
  <c r="F2502" i="1" s="1"/>
  <c r="Q2500" i="1"/>
  <c r="R2500" i="1" s="1"/>
  <c r="J2501" i="1"/>
  <c r="K2501" i="1" s="1"/>
  <c r="L2501" i="1" s="1"/>
  <c r="M2501" i="1" s="1"/>
  <c r="N2501" i="1" s="1"/>
  <c r="S2501" i="1"/>
  <c r="U2500" i="1"/>
  <c r="T2501" i="1"/>
  <c r="P1894" i="1"/>
  <c r="B1894" i="1" s="1"/>
  <c r="C1895" i="1"/>
  <c r="A2503" i="1" l="1"/>
  <c r="D2502" i="1"/>
  <c r="E2502" i="1" s="1"/>
  <c r="F2503" i="1" s="1"/>
  <c r="H2503" i="1" s="1"/>
  <c r="B2502" i="1"/>
  <c r="Q2501" i="1"/>
  <c r="R2501" i="1" s="1"/>
  <c r="T2502" i="1"/>
  <c r="S2502" i="1"/>
  <c r="J2502" i="1"/>
  <c r="K2502" i="1" s="1"/>
  <c r="L2502" i="1" s="1"/>
  <c r="M2502" i="1" s="1"/>
  <c r="U2501" i="1"/>
  <c r="G2502" i="1"/>
  <c r="G2503" i="1" s="1"/>
  <c r="C1896" i="1"/>
  <c r="P1895" i="1"/>
  <c r="B1895" i="1" s="1"/>
  <c r="H2502" i="1" l="1"/>
  <c r="N2502" i="1" s="1"/>
  <c r="A2504" i="1"/>
  <c r="D2503" i="1"/>
  <c r="E2503" i="1" s="1"/>
  <c r="F2504" i="1" s="1"/>
  <c r="B2503" i="1"/>
  <c r="Q2502" i="1"/>
  <c r="R2502" i="1" s="1"/>
  <c r="S2503" i="1"/>
  <c r="U2502" i="1"/>
  <c r="T2503" i="1"/>
  <c r="J2503" i="1"/>
  <c r="K2503" i="1" s="1"/>
  <c r="L2503" i="1" s="1"/>
  <c r="M2503" i="1" s="1"/>
  <c r="N2503" i="1" s="1"/>
  <c r="C1897" i="1"/>
  <c r="P1896" i="1"/>
  <c r="B1896" i="1" s="1"/>
  <c r="D2504" i="1" l="1"/>
  <c r="E2504" i="1" s="1"/>
  <c r="F2505" i="1" s="1"/>
  <c r="H2505" i="1" s="1"/>
  <c r="B2504" i="1"/>
  <c r="A2505" i="1"/>
  <c r="Q2503" i="1"/>
  <c r="R2503" i="1" s="1"/>
  <c r="T2504" i="1"/>
  <c r="S2504" i="1"/>
  <c r="J2504" i="1"/>
  <c r="K2504" i="1" s="1"/>
  <c r="L2504" i="1" s="1"/>
  <c r="M2504" i="1" s="1"/>
  <c r="U2503" i="1"/>
  <c r="G2504" i="1"/>
  <c r="G2505" i="1" s="1"/>
  <c r="P1897" i="1"/>
  <c r="B1897" i="1" s="1"/>
  <c r="C1898" i="1"/>
  <c r="A2506" i="1" l="1"/>
  <c r="D2505" i="1"/>
  <c r="E2505" i="1" s="1"/>
  <c r="F2506" i="1" s="1"/>
  <c r="H2506" i="1" s="1"/>
  <c r="B2505" i="1"/>
  <c r="G2506" i="1"/>
  <c r="Q2504" i="1"/>
  <c r="R2504" i="1" s="1"/>
  <c r="S2505" i="1"/>
  <c r="J2505" i="1"/>
  <c r="K2505" i="1" s="1"/>
  <c r="L2505" i="1" s="1"/>
  <c r="M2505" i="1" s="1"/>
  <c r="N2505" i="1" s="1"/>
  <c r="U2504" i="1"/>
  <c r="T2505" i="1"/>
  <c r="H2504" i="1"/>
  <c r="N2504" i="1" s="1"/>
  <c r="C1899" i="1"/>
  <c r="P1898" i="1"/>
  <c r="B1898" i="1" s="1"/>
  <c r="B2506" i="1" l="1"/>
  <c r="A2507" i="1"/>
  <c r="D2506" i="1"/>
  <c r="E2506" i="1" s="1"/>
  <c r="F2507" i="1" s="1"/>
  <c r="Q2505" i="1"/>
  <c r="R2505" i="1" s="1"/>
  <c r="J2506" i="1"/>
  <c r="K2506" i="1" s="1"/>
  <c r="L2506" i="1" s="1"/>
  <c r="M2506" i="1" s="1"/>
  <c r="N2506" i="1" s="1"/>
  <c r="S2506" i="1"/>
  <c r="U2505" i="1"/>
  <c r="T2506" i="1"/>
  <c r="P1899" i="1"/>
  <c r="B1899" i="1" s="1"/>
  <c r="C1900" i="1"/>
  <c r="D2507" i="1" l="1"/>
  <c r="E2507" i="1" s="1"/>
  <c r="F2508" i="1" s="1"/>
  <c r="H2508" i="1" s="1"/>
  <c r="B2507" i="1"/>
  <c r="A2508" i="1"/>
  <c r="Q2506" i="1"/>
  <c r="R2506" i="1" s="1"/>
  <c r="T2507" i="1"/>
  <c r="S2507" i="1"/>
  <c r="J2507" i="1"/>
  <c r="K2507" i="1" s="1"/>
  <c r="L2507" i="1" s="1"/>
  <c r="M2507" i="1" s="1"/>
  <c r="U2506" i="1"/>
  <c r="G2507" i="1"/>
  <c r="G2508" i="1" s="1"/>
  <c r="C1901" i="1"/>
  <c r="P1900" i="1"/>
  <c r="B1900" i="1" s="1"/>
  <c r="H2507" i="1" l="1"/>
  <c r="N2507" i="1" s="1"/>
  <c r="A2509" i="1"/>
  <c r="D2508" i="1"/>
  <c r="E2508" i="1" s="1"/>
  <c r="F2509" i="1" s="1"/>
  <c r="H2509" i="1" s="1"/>
  <c r="B2508" i="1"/>
  <c r="G2509" i="1"/>
  <c r="Q2507" i="1"/>
  <c r="R2507" i="1" s="1"/>
  <c r="U2507" i="1"/>
  <c r="T2508" i="1"/>
  <c r="J2508" i="1"/>
  <c r="K2508" i="1" s="1"/>
  <c r="L2508" i="1" s="1"/>
  <c r="M2508" i="1" s="1"/>
  <c r="N2508" i="1" s="1"/>
  <c r="S2508" i="1"/>
  <c r="P1901" i="1"/>
  <c r="B1901" i="1" s="1"/>
  <c r="C1902" i="1"/>
  <c r="B2509" i="1" l="1"/>
  <c r="A2510" i="1"/>
  <c r="D2509" i="1"/>
  <c r="E2509" i="1" s="1"/>
  <c r="F2510" i="1" s="1"/>
  <c r="Q2508" i="1"/>
  <c r="R2508" i="1" s="1"/>
  <c r="S2509" i="1"/>
  <c r="J2509" i="1"/>
  <c r="K2509" i="1" s="1"/>
  <c r="L2509" i="1" s="1"/>
  <c r="M2509" i="1" s="1"/>
  <c r="N2509" i="1" s="1"/>
  <c r="U2508" i="1"/>
  <c r="T2509" i="1"/>
  <c r="C1903" i="1"/>
  <c r="P1902" i="1"/>
  <c r="B1902" i="1" s="1"/>
  <c r="Q2509" i="1" l="1"/>
  <c r="R2509" i="1" s="1"/>
  <c r="T2510" i="1"/>
  <c r="U2509" i="1"/>
  <c r="S2510" i="1"/>
  <c r="J2510" i="1"/>
  <c r="K2510" i="1" s="1"/>
  <c r="L2510" i="1" s="1"/>
  <c r="M2510" i="1" s="1"/>
  <c r="A2511" i="1"/>
  <c r="D2510" i="1"/>
  <c r="E2510" i="1" s="1"/>
  <c r="F2511" i="1" s="1"/>
  <c r="B2510" i="1"/>
  <c r="G2510" i="1"/>
  <c r="H2510" i="1" s="1"/>
  <c r="P1903" i="1"/>
  <c r="B1903" i="1" s="1"/>
  <c r="C1904" i="1"/>
  <c r="D2511" i="1" l="1"/>
  <c r="E2511" i="1" s="1"/>
  <c r="F2512" i="1" s="1"/>
  <c r="B2511" i="1"/>
  <c r="A2512" i="1"/>
  <c r="N2510" i="1"/>
  <c r="G2511" i="1"/>
  <c r="Q2510" i="1"/>
  <c r="R2510" i="1" s="1"/>
  <c r="U2510" i="1"/>
  <c r="T2511" i="1"/>
  <c r="J2511" i="1"/>
  <c r="K2511" i="1" s="1"/>
  <c r="L2511" i="1" s="1"/>
  <c r="M2511" i="1" s="1"/>
  <c r="S2511" i="1"/>
  <c r="C1905" i="1"/>
  <c r="P1904" i="1"/>
  <c r="B1904" i="1" s="1"/>
  <c r="G2512" i="1" l="1"/>
  <c r="H2512" i="1" s="1"/>
  <c r="H2511" i="1"/>
  <c r="N2511" i="1" s="1"/>
  <c r="D2512" i="1"/>
  <c r="E2512" i="1" s="1"/>
  <c r="F2513" i="1" s="1"/>
  <c r="B2512" i="1"/>
  <c r="A2513" i="1"/>
  <c r="Q2511" i="1"/>
  <c r="R2511" i="1" s="1"/>
  <c r="U2511" i="1"/>
  <c r="T2512" i="1"/>
  <c r="S2512" i="1"/>
  <c r="J2512" i="1"/>
  <c r="K2512" i="1" s="1"/>
  <c r="L2512" i="1" s="1"/>
  <c r="M2512" i="1" s="1"/>
  <c r="C1906" i="1"/>
  <c r="P1905" i="1"/>
  <c r="B1905" i="1" s="1"/>
  <c r="N2512" i="1" l="1"/>
  <c r="A2514" i="1"/>
  <c r="D2513" i="1"/>
  <c r="E2513" i="1" s="1"/>
  <c r="F2514" i="1" s="1"/>
  <c r="H2514" i="1" s="1"/>
  <c r="B2513" i="1"/>
  <c r="Q2512" i="1"/>
  <c r="R2512" i="1" s="1"/>
  <c r="S2513" i="1"/>
  <c r="T2513" i="1"/>
  <c r="J2513" i="1"/>
  <c r="K2513" i="1" s="1"/>
  <c r="L2513" i="1" s="1"/>
  <c r="M2513" i="1" s="1"/>
  <c r="U2512" i="1"/>
  <c r="G2513" i="1"/>
  <c r="G2514" i="1" s="1"/>
  <c r="C1907" i="1"/>
  <c r="P1906" i="1"/>
  <c r="B1906" i="1" s="1"/>
  <c r="H2513" i="1" l="1"/>
  <c r="N2513" i="1" s="1"/>
  <c r="B2514" i="1"/>
  <c r="A2515" i="1"/>
  <c r="D2514" i="1"/>
  <c r="E2514" i="1" s="1"/>
  <c r="F2515" i="1" s="1"/>
  <c r="Q2513" i="1"/>
  <c r="R2513" i="1" s="1"/>
  <c r="U2513" i="1"/>
  <c r="S2514" i="1"/>
  <c r="J2514" i="1"/>
  <c r="K2514" i="1" s="1"/>
  <c r="L2514" i="1" s="1"/>
  <c r="M2514" i="1" s="1"/>
  <c r="N2514" i="1" s="1"/>
  <c r="T2514" i="1"/>
  <c r="P1907" i="1"/>
  <c r="B1907" i="1" s="1"/>
  <c r="C1908" i="1"/>
  <c r="D2515" i="1" l="1"/>
  <c r="E2515" i="1" s="1"/>
  <c r="F2516" i="1" s="1"/>
  <c r="H2516" i="1" s="1"/>
  <c r="B2515" i="1"/>
  <c r="A2516" i="1"/>
  <c r="Q2514" i="1"/>
  <c r="R2514" i="1" s="1"/>
  <c r="S2515" i="1"/>
  <c r="J2515" i="1"/>
  <c r="K2515" i="1" s="1"/>
  <c r="L2515" i="1" s="1"/>
  <c r="M2515" i="1" s="1"/>
  <c r="T2515" i="1"/>
  <c r="U2514" i="1"/>
  <c r="G2515" i="1"/>
  <c r="G2516" i="1" s="1"/>
  <c r="C1909" i="1"/>
  <c r="P1908" i="1"/>
  <c r="B1908" i="1" s="1"/>
  <c r="A2517" i="1" l="1"/>
  <c r="D2516" i="1"/>
  <c r="E2516" i="1" s="1"/>
  <c r="F2517" i="1" s="1"/>
  <c r="H2517" i="1" s="1"/>
  <c r="B2516" i="1"/>
  <c r="G2517" i="1"/>
  <c r="Q2515" i="1"/>
  <c r="R2515" i="1" s="1"/>
  <c r="U2515" i="1"/>
  <c r="S2516" i="1"/>
  <c r="J2516" i="1"/>
  <c r="K2516" i="1" s="1"/>
  <c r="L2516" i="1" s="1"/>
  <c r="M2516" i="1" s="1"/>
  <c r="N2516" i="1" s="1"/>
  <c r="T2516" i="1"/>
  <c r="H2515" i="1"/>
  <c r="N2515" i="1" s="1"/>
  <c r="C1910" i="1"/>
  <c r="P1909" i="1"/>
  <c r="B1909" i="1" s="1"/>
  <c r="A2518" i="1" l="1"/>
  <c r="D2517" i="1"/>
  <c r="E2517" i="1" s="1"/>
  <c r="F2518" i="1" s="1"/>
  <c r="B2517" i="1"/>
  <c r="Q2516" i="1"/>
  <c r="R2516" i="1" s="1"/>
  <c r="S2517" i="1"/>
  <c r="T2517" i="1"/>
  <c r="J2517" i="1"/>
  <c r="K2517" i="1" s="1"/>
  <c r="L2517" i="1" s="1"/>
  <c r="M2517" i="1" s="1"/>
  <c r="N2517" i="1" s="1"/>
  <c r="U2516" i="1"/>
  <c r="C1911" i="1"/>
  <c r="P1910" i="1"/>
  <c r="B1910" i="1" s="1"/>
  <c r="A2519" i="1" l="1"/>
  <c r="B2518" i="1"/>
  <c r="D2518" i="1"/>
  <c r="E2518" i="1" s="1"/>
  <c r="F2519" i="1" s="1"/>
  <c r="H2519" i="1" s="1"/>
  <c r="Q2517" i="1"/>
  <c r="R2517" i="1" s="1"/>
  <c r="S2518" i="1"/>
  <c r="J2518" i="1"/>
  <c r="K2518" i="1" s="1"/>
  <c r="L2518" i="1" s="1"/>
  <c r="M2518" i="1" s="1"/>
  <c r="U2517" i="1"/>
  <c r="T2518" i="1"/>
  <c r="G2518" i="1"/>
  <c r="G2519" i="1" s="1"/>
  <c r="P1911" i="1"/>
  <c r="B1911" i="1" s="1"/>
  <c r="C1912" i="1"/>
  <c r="B2519" i="1" l="1"/>
  <c r="A2520" i="1"/>
  <c r="D2519" i="1"/>
  <c r="E2519" i="1" s="1"/>
  <c r="F2520" i="1" s="1"/>
  <c r="H2520" i="1" s="1"/>
  <c r="G2520" i="1"/>
  <c r="Q2518" i="1"/>
  <c r="R2518" i="1" s="1"/>
  <c r="S2519" i="1"/>
  <c r="J2519" i="1"/>
  <c r="K2519" i="1" s="1"/>
  <c r="L2519" i="1" s="1"/>
  <c r="M2519" i="1" s="1"/>
  <c r="N2519" i="1" s="1"/>
  <c r="U2518" i="1"/>
  <c r="T2519" i="1"/>
  <c r="H2518" i="1"/>
  <c r="N2518" i="1" s="1"/>
  <c r="C1913" i="1"/>
  <c r="P1912" i="1"/>
  <c r="B1912" i="1" s="1"/>
  <c r="D2520" i="1" l="1"/>
  <c r="E2520" i="1" s="1"/>
  <c r="F2521" i="1" s="1"/>
  <c r="H2521" i="1" s="1"/>
  <c r="A2521" i="1"/>
  <c r="B2520" i="1"/>
  <c r="G2521" i="1"/>
  <c r="Q2519" i="1"/>
  <c r="R2519" i="1" s="1"/>
  <c r="S2520" i="1"/>
  <c r="J2520" i="1"/>
  <c r="K2520" i="1" s="1"/>
  <c r="L2520" i="1" s="1"/>
  <c r="M2520" i="1" s="1"/>
  <c r="N2520" i="1" s="1"/>
  <c r="T2520" i="1"/>
  <c r="U2519" i="1"/>
  <c r="C1914" i="1"/>
  <c r="P1913" i="1"/>
  <c r="B1913" i="1" s="1"/>
  <c r="B2521" i="1" l="1"/>
  <c r="A2522" i="1"/>
  <c r="D2521" i="1"/>
  <c r="E2521" i="1" s="1"/>
  <c r="F2522" i="1" s="1"/>
  <c r="Q2520" i="1"/>
  <c r="R2520" i="1" s="1"/>
  <c r="T2521" i="1"/>
  <c r="S2521" i="1"/>
  <c r="J2521" i="1"/>
  <c r="K2521" i="1" s="1"/>
  <c r="L2521" i="1" s="1"/>
  <c r="M2521" i="1" s="1"/>
  <c r="N2521" i="1" s="1"/>
  <c r="U2520" i="1"/>
  <c r="C1915" i="1"/>
  <c r="P1914" i="1"/>
  <c r="B1914" i="1" s="1"/>
  <c r="B2522" i="1" l="1"/>
  <c r="D2522" i="1"/>
  <c r="E2522" i="1" s="1"/>
  <c r="F2523" i="1" s="1"/>
  <c r="H2523" i="1" s="1"/>
  <c r="A2523" i="1"/>
  <c r="Q2521" i="1"/>
  <c r="R2521" i="1" s="1"/>
  <c r="T2522" i="1"/>
  <c r="S2522" i="1"/>
  <c r="U2521" i="1"/>
  <c r="J2522" i="1"/>
  <c r="K2522" i="1" s="1"/>
  <c r="L2522" i="1" s="1"/>
  <c r="M2522" i="1" s="1"/>
  <c r="G2522" i="1"/>
  <c r="G2523" i="1" s="1"/>
  <c r="C1916" i="1"/>
  <c r="P1915" i="1"/>
  <c r="B1915" i="1" s="1"/>
  <c r="D2523" i="1" l="1"/>
  <c r="E2523" i="1" s="1"/>
  <c r="F2524" i="1" s="1"/>
  <c r="A2524" i="1"/>
  <c r="B2523" i="1"/>
  <c r="Q2522" i="1"/>
  <c r="R2522" i="1" s="1"/>
  <c r="J2523" i="1"/>
  <c r="K2523" i="1" s="1"/>
  <c r="L2523" i="1" s="1"/>
  <c r="M2523" i="1" s="1"/>
  <c r="N2523" i="1" s="1"/>
  <c r="T2523" i="1"/>
  <c r="U2522" i="1"/>
  <c r="S2523" i="1"/>
  <c r="H2522" i="1"/>
  <c r="N2522" i="1" s="1"/>
  <c r="P1916" i="1"/>
  <c r="B1916" i="1" s="1"/>
  <c r="C1917" i="1"/>
  <c r="A2525" i="1" l="1"/>
  <c r="D2524" i="1"/>
  <c r="E2524" i="1" s="1"/>
  <c r="F2525" i="1" s="1"/>
  <c r="H2525" i="1" s="1"/>
  <c r="B2524" i="1"/>
  <c r="Q2523" i="1"/>
  <c r="R2523" i="1" s="1"/>
  <c r="T2524" i="1"/>
  <c r="S2524" i="1"/>
  <c r="J2524" i="1"/>
  <c r="K2524" i="1" s="1"/>
  <c r="L2524" i="1" s="1"/>
  <c r="M2524" i="1" s="1"/>
  <c r="U2523" i="1"/>
  <c r="G2524" i="1"/>
  <c r="G2525" i="1" s="1"/>
  <c r="C1918" i="1"/>
  <c r="P1917" i="1"/>
  <c r="B1917" i="1" s="1"/>
  <c r="H2524" i="1" l="1"/>
  <c r="N2524" i="1" s="1"/>
  <c r="D2525" i="1"/>
  <c r="E2525" i="1" s="1"/>
  <c r="F2526" i="1" s="1"/>
  <c r="K2525" i="1"/>
  <c r="L2525" i="1" s="1"/>
  <c r="M2525" i="1" s="1"/>
  <c r="N2525" i="1" s="1"/>
  <c r="A2526" i="1"/>
  <c r="B2525" i="1"/>
  <c r="Q2524" i="1"/>
  <c r="R2524" i="1" s="1"/>
  <c r="T2525" i="1"/>
  <c r="S2525" i="1"/>
  <c r="U2524" i="1"/>
  <c r="J2525" i="1"/>
  <c r="C1919" i="1"/>
  <c r="P1918" i="1"/>
  <c r="B1918" i="1" s="1"/>
  <c r="D2526" i="1" l="1"/>
  <c r="E2526" i="1" s="1"/>
  <c r="F2527" i="1" s="1"/>
  <c r="H2527" i="1" s="1"/>
  <c r="A2527" i="1"/>
  <c r="B2526" i="1"/>
  <c r="Q2525" i="1"/>
  <c r="T2526" i="1"/>
  <c r="J2526" i="1"/>
  <c r="K2526" i="1" s="1"/>
  <c r="L2526" i="1" s="1"/>
  <c r="M2526" i="1" s="1"/>
  <c r="S2526" i="1"/>
  <c r="G2526" i="1"/>
  <c r="G2527" i="1" s="1"/>
  <c r="R1919" i="1"/>
  <c r="C1920" i="1" s="1"/>
  <c r="P1919" i="1"/>
  <c r="B1919" i="1" s="1"/>
  <c r="H2526" i="1" l="1"/>
  <c r="B2527" i="1"/>
  <c r="A2528" i="1"/>
  <c r="D2527" i="1"/>
  <c r="E2527" i="1" s="1"/>
  <c r="F2528" i="1" s="1"/>
  <c r="H2528" i="1" s="1"/>
  <c r="N2526" i="1"/>
  <c r="G2528" i="1"/>
  <c r="Q2526" i="1"/>
  <c r="R2526" i="1" s="1"/>
  <c r="J2527" i="1"/>
  <c r="K2527" i="1" s="1"/>
  <c r="L2527" i="1" s="1"/>
  <c r="M2527" i="1" s="1"/>
  <c r="N2527" i="1" s="1"/>
  <c r="U2526" i="1"/>
  <c r="T2527" i="1"/>
  <c r="S2527" i="1"/>
  <c r="U1919" i="1"/>
  <c r="C1921" i="1"/>
  <c r="P1920" i="1"/>
  <c r="B1920" i="1" s="1"/>
  <c r="D2528" i="1" l="1"/>
  <c r="E2528" i="1" s="1"/>
  <c r="F2529" i="1" s="1"/>
  <c r="B2528" i="1"/>
  <c r="A2529" i="1"/>
  <c r="Q2527" i="1"/>
  <c r="R2527" i="1" s="1"/>
  <c r="T2528" i="1"/>
  <c r="U2527" i="1"/>
  <c r="S2528" i="1"/>
  <c r="J2528" i="1"/>
  <c r="K2528" i="1" s="1"/>
  <c r="L2528" i="1" s="1"/>
  <c r="M2528" i="1" s="1"/>
  <c r="N2528" i="1" s="1"/>
  <c r="C1922" i="1"/>
  <c r="P1921" i="1"/>
  <c r="B1921" i="1" s="1"/>
  <c r="B2529" i="1" l="1"/>
  <c r="A2530" i="1"/>
  <c r="D2529" i="1"/>
  <c r="E2529" i="1" s="1"/>
  <c r="F2530" i="1" s="1"/>
  <c r="H2530" i="1" s="1"/>
  <c r="H2529" i="1"/>
  <c r="Q2528" i="1"/>
  <c r="R2528" i="1" s="1"/>
  <c r="U2528" i="1"/>
  <c r="J2529" i="1"/>
  <c r="K2529" i="1" s="1"/>
  <c r="L2529" i="1" s="1"/>
  <c r="M2529" i="1" s="1"/>
  <c r="T2529" i="1"/>
  <c r="S2529" i="1"/>
  <c r="G2529" i="1"/>
  <c r="G2530" i="1" s="1"/>
  <c r="C1923" i="1"/>
  <c r="P1922" i="1"/>
  <c r="B1922" i="1" s="1"/>
  <c r="N2529" i="1" l="1"/>
  <c r="G2531" i="1"/>
  <c r="D2530" i="1"/>
  <c r="E2530" i="1" s="1"/>
  <c r="F2531" i="1" s="1"/>
  <c r="B2530" i="1"/>
  <c r="A2531" i="1"/>
  <c r="Q2529" i="1"/>
  <c r="R2529" i="1" s="1"/>
  <c r="T2530" i="1"/>
  <c r="S2530" i="1"/>
  <c r="U2529" i="1"/>
  <c r="J2530" i="1"/>
  <c r="K2530" i="1" s="1"/>
  <c r="L2530" i="1" s="1"/>
  <c r="M2530" i="1" s="1"/>
  <c r="N2530" i="1" s="1"/>
  <c r="C1924" i="1"/>
  <c r="P1923" i="1"/>
  <c r="B1923" i="1" s="1"/>
  <c r="A2532" i="1" l="1"/>
  <c r="B2531" i="1"/>
  <c r="D2531" i="1"/>
  <c r="E2531" i="1" s="1"/>
  <c r="F2532" i="1" s="1"/>
  <c r="H2531" i="1"/>
  <c r="Q2530" i="1"/>
  <c r="R2530" i="1" s="1"/>
  <c r="S2531" i="1"/>
  <c r="T2531" i="1"/>
  <c r="U2530" i="1"/>
  <c r="J2531" i="1"/>
  <c r="K2531" i="1" s="1"/>
  <c r="L2531" i="1" s="1"/>
  <c r="M2531" i="1" s="1"/>
  <c r="C1925" i="1"/>
  <c r="P1924" i="1"/>
  <c r="B1924" i="1" s="1"/>
  <c r="N2531" i="1" l="1"/>
  <c r="B2532" i="1"/>
  <c r="A2533" i="1"/>
  <c r="D2532" i="1"/>
  <c r="E2532" i="1" s="1"/>
  <c r="F2533" i="1" s="1"/>
  <c r="H2533" i="1" s="1"/>
  <c r="Q2531" i="1"/>
  <c r="R2531" i="1" s="1"/>
  <c r="U2531" i="1"/>
  <c r="S2532" i="1"/>
  <c r="J2532" i="1"/>
  <c r="K2532" i="1" s="1"/>
  <c r="L2532" i="1" s="1"/>
  <c r="M2532" i="1" s="1"/>
  <c r="T2532" i="1"/>
  <c r="G2532" i="1"/>
  <c r="G2533" i="1" s="1"/>
  <c r="P1925" i="1"/>
  <c r="B1925" i="1" s="1"/>
  <c r="C1926" i="1"/>
  <c r="D2533" i="1" l="1"/>
  <c r="E2533" i="1" s="1"/>
  <c r="F2534" i="1" s="1"/>
  <c r="H2534" i="1" s="1"/>
  <c r="A2534" i="1"/>
  <c r="B2533" i="1"/>
  <c r="Q2532" i="1"/>
  <c r="R2532" i="1" s="1"/>
  <c r="T2533" i="1"/>
  <c r="S2533" i="1"/>
  <c r="U2532" i="1"/>
  <c r="J2533" i="1"/>
  <c r="K2533" i="1" s="1"/>
  <c r="L2533" i="1" s="1"/>
  <c r="M2533" i="1" s="1"/>
  <c r="N2533" i="1" s="1"/>
  <c r="G2534" i="1"/>
  <c r="H2532" i="1"/>
  <c r="N2532" i="1" s="1"/>
  <c r="P1926" i="1"/>
  <c r="B1926" i="1" s="1"/>
  <c r="C1927" i="1"/>
  <c r="B2534" i="1" l="1"/>
  <c r="A2535" i="1"/>
  <c r="D2534" i="1"/>
  <c r="E2534" i="1" s="1"/>
  <c r="F2535" i="1" s="1"/>
  <c r="H2535" i="1" s="1"/>
  <c r="G2535" i="1"/>
  <c r="Q2533" i="1"/>
  <c r="R2533" i="1" s="1"/>
  <c r="U2533" i="1"/>
  <c r="T2534" i="1"/>
  <c r="J2534" i="1"/>
  <c r="K2534" i="1" s="1"/>
  <c r="L2534" i="1" s="1"/>
  <c r="M2534" i="1" s="1"/>
  <c r="N2534" i="1" s="1"/>
  <c r="S2534" i="1"/>
  <c r="P1927" i="1"/>
  <c r="B1927" i="1" s="1"/>
  <c r="C1928" i="1"/>
  <c r="D2535" i="1" l="1"/>
  <c r="E2535" i="1" s="1"/>
  <c r="F2536" i="1" s="1"/>
  <c r="B2535" i="1"/>
  <c r="A2536" i="1"/>
  <c r="Q2534" i="1"/>
  <c r="R2534" i="1" s="1"/>
  <c r="S2535" i="1"/>
  <c r="U2534" i="1"/>
  <c r="J2535" i="1"/>
  <c r="K2535" i="1" s="1"/>
  <c r="L2535" i="1" s="1"/>
  <c r="M2535" i="1" s="1"/>
  <c r="N2535" i="1" s="1"/>
  <c r="T2535" i="1"/>
  <c r="P1928" i="1"/>
  <c r="B1928" i="1" s="1"/>
  <c r="C1929" i="1"/>
  <c r="A2537" i="1" l="1"/>
  <c r="D2536" i="1"/>
  <c r="E2536" i="1" s="1"/>
  <c r="F2537" i="1" s="1"/>
  <c r="H2537" i="1" s="1"/>
  <c r="B2536" i="1"/>
  <c r="Q2535" i="1"/>
  <c r="R2535" i="1" s="1"/>
  <c r="T2536" i="1"/>
  <c r="J2536" i="1"/>
  <c r="K2536" i="1" s="1"/>
  <c r="L2536" i="1" s="1"/>
  <c r="M2536" i="1" s="1"/>
  <c r="S2536" i="1"/>
  <c r="U2535" i="1"/>
  <c r="G2536" i="1"/>
  <c r="G2537" i="1" s="1"/>
  <c r="C1930" i="1"/>
  <c r="P1929" i="1"/>
  <c r="B1929" i="1" s="1"/>
  <c r="H2536" i="1" l="1"/>
  <c r="N2536" i="1" s="1"/>
  <c r="A2538" i="1"/>
  <c r="D2537" i="1"/>
  <c r="E2537" i="1" s="1"/>
  <c r="F2538" i="1" s="1"/>
  <c r="H2538" i="1" s="1"/>
  <c r="B2537" i="1"/>
  <c r="G2538" i="1"/>
  <c r="Q2536" i="1"/>
  <c r="R2536" i="1" s="1"/>
  <c r="U2536" i="1"/>
  <c r="J2537" i="1"/>
  <c r="K2537" i="1" s="1"/>
  <c r="L2537" i="1" s="1"/>
  <c r="M2537" i="1" s="1"/>
  <c r="N2537" i="1" s="1"/>
  <c r="T2537" i="1"/>
  <c r="S2537" i="1"/>
  <c r="C1931" i="1"/>
  <c r="P1930" i="1"/>
  <c r="B1930" i="1" s="1"/>
  <c r="Q2537" i="1" l="1"/>
  <c r="R2537" i="1" s="1"/>
  <c r="T2538" i="1"/>
  <c r="J2538" i="1"/>
  <c r="K2538" i="1" s="1"/>
  <c r="L2538" i="1" s="1"/>
  <c r="M2538" i="1" s="1"/>
  <c r="N2538" i="1" s="1"/>
  <c r="S2538" i="1"/>
  <c r="U2537" i="1"/>
  <c r="D2538" i="1"/>
  <c r="E2538" i="1" s="1"/>
  <c r="F2539" i="1" s="1"/>
  <c r="A2539" i="1"/>
  <c r="B2538" i="1"/>
  <c r="P1931" i="1"/>
  <c r="B1931" i="1" s="1"/>
  <c r="C1932" i="1"/>
  <c r="Q2538" i="1" l="1"/>
  <c r="R2538" i="1" s="1"/>
  <c r="T2539" i="1"/>
  <c r="S2539" i="1"/>
  <c r="J2539" i="1"/>
  <c r="K2539" i="1" s="1"/>
  <c r="L2539" i="1" s="1"/>
  <c r="M2539" i="1" s="1"/>
  <c r="U2538" i="1"/>
  <c r="A2540" i="1"/>
  <c r="D2539" i="1"/>
  <c r="E2539" i="1" s="1"/>
  <c r="F2540" i="1" s="1"/>
  <c r="B2539" i="1"/>
  <c r="G2539" i="1"/>
  <c r="P1932" i="1"/>
  <c r="B1932" i="1" s="1"/>
  <c r="C1933" i="1"/>
  <c r="D2540" i="1" l="1"/>
  <c r="E2540" i="1" s="1"/>
  <c r="F2541" i="1" s="1"/>
  <c r="H2541" i="1" s="1"/>
  <c r="A2541" i="1"/>
  <c r="B2540" i="1"/>
  <c r="Q2539" i="1"/>
  <c r="R2539" i="1" s="1"/>
  <c r="J2540" i="1"/>
  <c r="K2540" i="1" s="1"/>
  <c r="L2540" i="1" s="1"/>
  <c r="M2540" i="1" s="1"/>
  <c r="S2540" i="1"/>
  <c r="U2539" i="1"/>
  <c r="T2540" i="1"/>
  <c r="G2540" i="1"/>
  <c r="G2541" i="1" s="1"/>
  <c r="H2539" i="1"/>
  <c r="N2539" i="1" s="1"/>
  <c r="C1934" i="1"/>
  <c r="P1933" i="1"/>
  <c r="B1933" i="1" s="1"/>
  <c r="D2541" i="1" l="1"/>
  <c r="E2541" i="1" s="1"/>
  <c r="F2542" i="1" s="1"/>
  <c r="B2541" i="1"/>
  <c r="A2542" i="1"/>
  <c r="Q2540" i="1"/>
  <c r="R2540" i="1" s="1"/>
  <c r="T2541" i="1"/>
  <c r="S2541" i="1"/>
  <c r="J2541" i="1"/>
  <c r="K2541" i="1" s="1"/>
  <c r="L2541" i="1" s="1"/>
  <c r="M2541" i="1" s="1"/>
  <c r="N2541" i="1" s="1"/>
  <c r="U2540" i="1"/>
  <c r="H2540" i="1"/>
  <c r="N2540" i="1" s="1"/>
  <c r="C1935" i="1"/>
  <c r="P1934" i="1"/>
  <c r="B1934" i="1" s="1"/>
  <c r="A2543" i="1" l="1"/>
  <c r="D2542" i="1"/>
  <c r="E2542" i="1" s="1"/>
  <c r="F2543" i="1" s="1"/>
  <c r="H2543" i="1" s="1"/>
  <c r="B2542" i="1"/>
  <c r="Q2541" i="1"/>
  <c r="R2541" i="1" s="1"/>
  <c r="U2541" i="1"/>
  <c r="T2542" i="1"/>
  <c r="S2542" i="1"/>
  <c r="J2542" i="1"/>
  <c r="K2542" i="1" s="1"/>
  <c r="L2542" i="1" s="1"/>
  <c r="M2542" i="1" s="1"/>
  <c r="G2542" i="1"/>
  <c r="G2543" i="1" s="1"/>
  <c r="P1935" i="1"/>
  <c r="B1935" i="1" s="1"/>
  <c r="C1936" i="1"/>
  <c r="A2544" i="1" l="1"/>
  <c r="D2543" i="1"/>
  <c r="E2543" i="1" s="1"/>
  <c r="F2544" i="1" s="1"/>
  <c r="B2543" i="1"/>
  <c r="Q2542" i="1"/>
  <c r="R2542" i="1" s="1"/>
  <c r="S2543" i="1"/>
  <c r="J2543" i="1"/>
  <c r="K2543" i="1" s="1"/>
  <c r="L2543" i="1" s="1"/>
  <c r="M2543" i="1" s="1"/>
  <c r="N2543" i="1" s="1"/>
  <c r="U2542" i="1"/>
  <c r="T2543" i="1"/>
  <c r="H2542" i="1"/>
  <c r="N2542" i="1" s="1"/>
  <c r="C1937" i="1"/>
  <c r="P1936" i="1"/>
  <c r="B1936" i="1" s="1"/>
  <c r="A2545" i="1" l="1"/>
  <c r="D2544" i="1"/>
  <c r="E2544" i="1" s="1"/>
  <c r="F2545" i="1" s="1"/>
  <c r="H2545" i="1" s="1"/>
  <c r="B2544" i="1"/>
  <c r="Q2543" i="1"/>
  <c r="R2543" i="1" s="1"/>
  <c r="T2544" i="1"/>
  <c r="J2544" i="1"/>
  <c r="K2544" i="1" s="1"/>
  <c r="L2544" i="1" s="1"/>
  <c r="M2544" i="1" s="1"/>
  <c r="S2544" i="1"/>
  <c r="U2543" i="1"/>
  <c r="G2544" i="1"/>
  <c r="G2545" i="1" s="1"/>
  <c r="C1938" i="1"/>
  <c r="P1937" i="1"/>
  <c r="B1937" i="1" s="1"/>
  <c r="D2545" i="1" l="1"/>
  <c r="E2545" i="1" s="1"/>
  <c r="F2546" i="1" s="1"/>
  <c r="A2546" i="1"/>
  <c r="B2545" i="1"/>
  <c r="Q2544" i="1"/>
  <c r="R2544" i="1" s="1"/>
  <c r="U2544" i="1"/>
  <c r="S2545" i="1"/>
  <c r="J2545" i="1"/>
  <c r="K2545" i="1" s="1"/>
  <c r="L2545" i="1" s="1"/>
  <c r="M2545" i="1" s="1"/>
  <c r="N2545" i="1" s="1"/>
  <c r="T2545" i="1"/>
  <c r="H2544" i="1"/>
  <c r="N2544" i="1" s="1"/>
  <c r="P1938" i="1"/>
  <c r="B1938" i="1" s="1"/>
  <c r="C1939" i="1"/>
  <c r="D2546" i="1" l="1"/>
  <c r="E2546" i="1" s="1"/>
  <c r="F2547" i="1" s="1"/>
  <c r="H2547" i="1" s="1"/>
  <c r="B2546" i="1"/>
  <c r="A2547" i="1"/>
  <c r="Q2545" i="1"/>
  <c r="R2545" i="1" s="1"/>
  <c r="S2546" i="1"/>
  <c r="J2546" i="1"/>
  <c r="K2546" i="1" s="1"/>
  <c r="L2546" i="1" s="1"/>
  <c r="M2546" i="1" s="1"/>
  <c r="T2546" i="1"/>
  <c r="U2545" i="1"/>
  <c r="G2546" i="1"/>
  <c r="G2547" i="1" s="1"/>
  <c r="C1940" i="1"/>
  <c r="P1939" i="1"/>
  <c r="B1939" i="1" s="1"/>
  <c r="H2546" i="1" l="1"/>
  <c r="N2546" i="1" s="1"/>
  <c r="A2548" i="1"/>
  <c r="D2547" i="1"/>
  <c r="E2547" i="1" s="1"/>
  <c r="F2548" i="1" s="1"/>
  <c r="B2547" i="1"/>
  <c r="Q2546" i="1"/>
  <c r="R2546" i="1" s="1"/>
  <c r="T2547" i="1"/>
  <c r="U2546" i="1"/>
  <c r="S2547" i="1"/>
  <c r="J2547" i="1"/>
  <c r="K2547" i="1" s="1"/>
  <c r="L2547" i="1" s="1"/>
  <c r="M2547" i="1" s="1"/>
  <c r="N2547" i="1" s="1"/>
  <c r="P1940" i="1"/>
  <c r="B1940" i="1" s="1"/>
  <c r="C1941" i="1"/>
  <c r="B2548" i="1" l="1"/>
  <c r="A2549" i="1"/>
  <c r="D2548" i="1"/>
  <c r="E2548" i="1" s="1"/>
  <c r="F2549" i="1" s="1"/>
  <c r="H2549" i="1" s="1"/>
  <c r="Q2547" i="1"/>
  <c r="R2547" i="1" s="1"/>
  <c r="J2548" i="1"/>
  <c r="K2548" i="1" s="1"/>
  <c r="L2548" i="1" s="1"/>
  <c r="M2548" i="1" s="1"/>
  <c r="U2547" i="1"/>
  <c r="T2548" i="1"/>
  <c r="S2548" i="1"/>
  <c r="G2548" i="1"/>
  <c r="G2549" i="1" s="1"/>
  <c r="C1942" i="1"/>
  <c r="P1941" i="1"/>
  <c r="B1941" i="1" s="1"/>
  <c r="H2548" i="1" l="1"/>
  <c r="N2548" i="1" s="1"/>
  <c r="D2549" i="1"/>
  <c r="E2549" i="1" s="1"/>
  <c r="F2550" i="1" s="1"/>
  <c r="B2549" i="1"/>
  <c r="A2550" i="1"/>
  <c r="Q2548" i="1"/>
  <c r="R2548" i="1" s="1"/>
  <c r="T2549" i="1"/>
  <c r="J2549" i="1"/>
  <c r="K2549" i="1" s="1"/>
  <c r="L2549" i="1" s="1"/>
  <c r="M2549" i="1" s="1"/>
  <c r="N2549" i="1" s="1"/>
  <c r="U2548" i="1"/>
  <c r="S2549" i="1"/>
  <c r="C1943" i="1"/>
  <c r="P1942" i="1"/>
  <c r="B1942" i="1" s="1"/>
  <c r="A2551" i="1" l="1"/>
  <c r="D2550" i="1"/>
  <c r="E2550" i="1" s="1"/>
  <c r="F2551" i="1" s="1"/>
  <c r="H2551" i="1" s="1"/>
  <c r="B2550" i="1"/>
  <c r="Q2549" i="1"/>
  <c r="R2549" i="1" s="1"/>
  <c r="S2550" i="1"/>
  <c r="J2550" i="1"/>
  <c r="K2550" i="1" s="1"/>
  <c r="L2550" i="1" s="1"/>
  <c r="M2550" i="1" s="1"/>
  <c r="T2550" i="1"/>
  <c r="U2549" i="1"/>
  <c r="G2550" i="1"/>
  <c r="G2551" i="1" s="1"/>
  <c r="P1943" i="1"/>
  <c r="B1943" i="1" s="1"/>
  <c r="C1944" i="1"/>
  <c r="H2550" i="1" l="1"/>
  <c r="N2550" i="1" s="1"/>
  <c r="B2551" i="1"/>
  <c r="D2551" i="1"/>
  <c r="E2551" i="1" s="1"/>
  <c r="F2552" i="1" s="1"/>
  <c r="A2552" i="1"/>
  <c r="Q2550" i="1"/>
  <c r="R2550" i="1" s="1"/>
  <c r="S2551" i="1"/>
  <c r="U2550" i="1"/>
  <c r="J2551" i="1"/>
  <c r="K2551" i="1" s="1"/>
  <c r="L2551" i="1" s="1"/>
  <c r="M2551" i="1" s="1"/>
  <c r="N2551" i="1" s="1"/>
  <c r="T2551" i="1"/>
  <c r="P1944" i="1"/>
  <c r="B1944" i="1" s="1"/>
  <c r="C1945" i="1"/>
  <c r="A2553" i="1" l="1"/>
  <c r="D2552" i="1"/>
  <c r="E2552" i="1" s="1"/>
  <c r="F2553" i="1" s="1"/>
  <c r="H2553" i="1" s="1"/>
  <c r="B2552" i="1"/>
  <c r="Q2551" i="1"/>
  <c r="R2551" i="1" s="1"/>
  <c r="T2552" i="1"/>
  <c r="S2552" i="1"/>
  <c r="J2552" i="1"/>
  <c r="K2552" i="1" s="1"/>
  <c r="L2552" i="1" s="1"/>
  <c r="M2552" i="1" s="1"/>
  <c r="U2551" i="1"/>
  <c r="G2552" i="1"/>
  <c r="G2553" i="1" s="1"/>
  <c r="P1945" i="1"/>
  <c r="B1945" i="1" s="1"/>
  <c r="C1946" i="1"/>
  <c r="H2552" i="1" l="1"/>
  <c r="N2552" i="1" s="1"/>
  <c r="A2554" i="1"/>
  <c r="B2553" i="1"/>
  <c r="D2553" i="1"/>
  <c r="E2553" i="1" s="1"/>
  <c r="F2554" i="1" s="1"/>
  <c r="Q2552" i="1"/>
  <c r="R2552" i="1" s="1"/>
  <c r="U2552" i="1"/>
  <c r="T2553" i="1"/>
  <c r="J2553" i="1"/>
  <c r="K2553" i="1" s="1"/>
  <c r="L2553" i="1" s="1"/>
  <c r="M2553" i="1" s="1"/>
  <c r="N2553" i="1" s="1"/>
  <c r="S2553" i="1"/>
  <c r="C1947" i="1"/>
  <c r="P1946" i="1"/>
  <c r="B1946" i="1" s="1"/>
  <c r="D2554" i="1" l="1"/>
  <c r="E2554" i="1" s="1"/>
  <c r="F2555" i="1" s="1"/>
  <c r="H2555" i="1" s="1"/>
  <c r="B2554" i="1"/>
  <c r="A2555" i="1"/>
  <c r="Q2553" i="1"/>
  <c r="R2553" i="1" s="1"/>
  <c r="J2554" i="1"/>
  <c r="K2554" i="1" s="1"/>
  <c r="L2554" i="1" s="1"/>
  <c r="M2554" i="1" s="1"/>
  <c r="T2554" i="1"/>
  <c r="S2554" i="1"/>
  <c r="U2553" i="1"/>
  <c r="G2554" i="1"/>
  <c r="G2555" i="1" s="1"/>
  <c r="P1947" i="1"/>
  <c r="B1947" i="1" s="1"/>
  <c r="C1948" i="1"/>
  <c r="A2556" i="1" l="1"/>
  <c r="D2555" i="1"/>
  <c r="E2555" i="1" s="1"/>
  <c r="F2556" i="1" s="1"/>
  <c r="H2556" i="1" s="1"/>
  <c r="B2555" i="1"/>
  <c r="G2556" i="1"/>
  <c r="Q2554" i="1"/>
  <c r="R2554" i="1" s="1"/>
  <c r="T2555" i="1"/>
  <c r="U2554" i="1"/>
  <c r="S2555" i="1"/>
  <c r="J2555" i="1"/>
  <c r="K2555" i="1" s="1"/>
  <c r="L2555" i="1" s="1"/>
  <c r="M2555" i="1" s="1"/>
  <c r="N2555" i="1" s="1"/>
  <c r="H2554" i="1"/>
  <c r="N2554" i="1" s="1"/>
  <c r="R1948" i="1"/>
  <c r="C1949" i="1" s="1"/>
  <c r="P1948" i="1"/>
  <c r="B1948" i="1" s="1"/>
  <c r="B2556" i="1" l="1"/>
  <c r="A2557" i="1"/>
  <c r="D2556" i="1"/>
  <c r="E2556" i="1" s="1"/>
  <c r="F2557" i="1" s="1"/>
  <c r="Q2555" i="1"/>
  <c r="R2555" i="1" s="1"/>
  <c r="J2556" i="1"/>
  <c r="K2556" i="1" s="1"/>
  <c r="L2556" i="1" s="1"/>
  <c r="M2556" i="1" s="1"/>
  <c r="N2556" i="1" s="1"/>
  <c r="U2555" i="1"/>
  <c r="T2556" i="1"/>
  <c r="S2556" i="1"/>
  <c r="U1948" i="1"/>
  <c r="P1949" i="1"/>
  <c r="B1949" i="1" s="1"/>
  <c r="C1950" i="1"/>
  <c r="D2557" i="1" l="1"/>
  <c r="E2557" i="1" s="1"/>
  <c r="F2558" i="1" s="1"/>
  <c r="H2558" i="1" s="1"/>
  <c r="B2557" i="1"/>
  <c r="A2558" i="1"/>
  <c r="Q2556" i="1"/>
  <c r="T2557" i="1"/>
  <c r="S2557" i="1"/>
  <c r="J2557" i="1"/>
  <c r="K2557" i="1" s="1"/>
  <c r="L2557" i="1" s="1"/>
  <c r="M2557" i="1" s="1"/>
  <c r="G2557" i="1"/>
  <c r="G2558" i="1" s="1"/>
  <c r="C1951" i="1"/>
  <c r="P1950" i="1"/>
  <c r="B1950" i="1" s="1"/>
  <c r="A2559" i="1" l="1"/>
  <c r="B2558" i="1"/>
  <c r="D2558" i="1"/>
  <c r="E2558" i="1" s="1"/>
  <c r="F2559" i="1" s="1"/>
  <c r="H2559" i="1" s="1"/>
  <c r="G2559" i="1"/>
  <c r="Q2557" i="1"/>
  <c r="R2557" i="1" s="1"/>
  <c r="J2558" i="1"/>
  <c r="K2558" i="1" s="1"/>
  <c r="L2558" i="1" s="1"/>
  <c r="M2558" i="1" s="1"/>
  <c r="N2558" i="1" s="1"/>
  <c r="U2557" i="1"/>
  <c r="T2558" i="1"/>
  <c r="S2558" i="1"/>
  <c r="H2557" i="1"/>
  <c r="N2557" i="1" s="1"/>
  <c r="C1952" i="1"/>
  <c r="P1951" i="1"/>
  <c r="B1951" i="1" s="1"/>
  <c r="B2559" i="1" l="1"/>
  <c r="D2559" i="1"/>
  <c r="E2559" i="1" s="1"/>
  <c r="F2560" i="1" s="1"/>
  <c r="A2560" i="1"/>
  <c r="Q2558" i="1"/>
  <c r="R2558" i="1" s="1"/>
  <c r="S2559" i="1"/>
  <c r="J2559" i="1"/>
  <c r="K2559" i="1" s="1"/>
  <c r="L2559" i="1" s="1"/>
  <c r="M2559" i="1" s="1"/>
  <c r="N2559" i="1" s="1"/>
  <c r="U2558" i="1"/>
  <c r="T2559" i="1"/>
  <c r="C1953" i="1"/>
  <c r="P1952" i="1"/>
  <c r="B1952" i="1" s="1"/>
  <c r="A2561" i="1" l="1"/>
  <c r="D2560" i="1"/>
  <c r="E2560" i="1" s="1"/>
  <c r="F2561" i="1" s="1"/>
  <c r="H2561" i="1" s="1"/>
  <c r="B2560" i="1"/>
  <c r="Q2559" i="1"/>
  <c r="R2559" i="1" s="1"/>
  <c r="T2560" i="1"/>
  <c r="J2560" i="1"/>
  <c r="K2560" i="1" s="1"/>
  <c r="L2560" i="1" s="1"/>
  <c r="M2560" i="1" s="1"/>
  <c r="S2560" i="1"/>
  <c r="U2559" i="1"/>
  <c r="G2560" i="1"/>
  <c r="G2561" i="1" s="1"/>
  <c r="C1954" i="1"/>
  <c r="P1953" i="1"/>
  <c r="B1953" i="1" s="1"/>
  <c r="H2560" i="1" l="1"/>
  <c r="N2560" i="1" s="1"/>
  <c r="A2562" i="1"/>
  <c r="D2561" i="1"/>
  <c r="E2561" i="1" s="1"/>
  <c r="F2562" i="1" s="1"/>
  <c r="B2561" i="1"/>
  <c r="Q2560" i="1"/>
  <c r="R2560" i="1" s="1"/>
  <c r="U2560" i="1"/>
  <c r="T2561" i="1"/>
  <c r="J2561" i="1"/>
  <c r="K2561" i="1" s="1"/>
  <c r="L2561" i="1" s="1"/>
  <c r="M2561" i="1" s="1"/>
  <c r="N2561" i="1" s="1"/>
  <c r="S2561" i="1"/>
  <c r="P1954" i="1"/>
  <c r="B1954" i="1" s="1"/>
  <c r="C1955" i="1"/>
  <c r="A2563" i="1" l="1"/>
  <c r="D2562" i="1"/>
  <c r="E2562" i="1" s="1"/>
  <c r="F2563" i="1" s="1"/>
  <c r="B2562" i="1"/>
  <c r="Q2561" i="1"/>
  <c r="R2561" i="1" s="1"/>
  <c r="T2562" i="1"/>
  <c r="J2562" i="1"/>
  <c r="K2562" i="1" s="1"/>
  <c r="L2562" i="1" s="1"/>
  <c r="M2562" i="1" s="1"/>
  <c r="S2562" i="1"/>
  <c r="U2561" i="1"/>
  <c r="G2562" i="1"/>
  <c r="C1956" i="1"/>
  <c r="P1955" i="1"/>
  <c r="B1955" i="1" s="1"/>
  <c r="Q2562" i="1" l="1"/>
  <c r="R2562" i="1" s="1"/>
  <c r="J2563" i="1"/>
  <c r="K2563" i="1" s="1"/>
  <c r="L2563" i="1" s="1"/>
  <c r="M2563" i="1" s="1"/>
  <c r="S2563" i="1"/>
  <c r="U2562" i="1"/>
  <c r="T2563" i="1"/>
  <c r="G2563" i="1"/>
  <c r="A2564" i="1"/>
  <c r="D2563" i="1"/>
  <c r="E2563" i="1" s="1"/>
  <c r="F2564" i="1" s="1"/>
  <c r="B2563" i="1"/>
  <c r="H2562" i="1"/>
  <c r="N2562" i="1" s="1"/>
  <c r="P1956" i="1"/>
  <c r="B1956" i="1" s="1"/>
  <c r="C1957" i="1"/>
  <c r="Q2563" i="1" l="1"/>
  <c r="R2563" i="1" s="1"/>
  <c r="T2564" i="1"/>
  <c r="S2564" i="1"/>
  <c r="J2564" i="1"/>
  <c r="K2564" i="1" s="1"/>
  <c r="L2564" i="1" s="1"/>
  <c r="M2564" i="1" s="1"/>
  <c r="U2563" i="1"/>
  <c r="G2564" i="1"/>
  <c r="H2563" i="1"/>
  <c r="N2563" i="1" s="1"/>
  <c r="B2564" i="1"/>
  <c r="A2565" i="1"/>
  <c r="D2564" i="1"/>
  <c r="E2564" i="1" s="1"/>
  <c r="F2565" i="1" s="1"/>
  <c r="C1958" i="1"/>
  <c r="P1957" i="1"/>
  <c r="B1957" i="1" s="1"/>
  <c r="G2565" i="1" l="1"/>
  <c r="H2565" i="1" s="1"/>
  <c r="H2564" i="1"/>
  <c r="N2564" i="1" s="1"/>
  <c r="D2565" i="1"/>
  <c r="E2565" i="1" s="1"/>
  <c r="F2566" i="1" s="1"/>
  <c r="B2565" i="1"/>
  <c r="A2566" i="1"/>
  <c r="Q2564" i="1"/>
  <c r="R2564" i="1" s="1"/>
  <c r="S2565" i="1"/>
  <c r="J2565" i="1"/>
  <c r="K2565" i="1" s="1"/>
  <c r="L2565" i="1" s="1"/>
  <c r="M2565" i="1" s="1"/>
  <c r="U2564" i="1"/>
  <c r="T2565" i="1"/>
  <c r="C1959" i="1"/>
  <c r="P1958" i="1"/>
  <c r="B1958" i="1" s="1"/>
  <c r="N2565" i="1" l="1"/>
  <c r="A2567" i="1"/>
  <c r="D2566" i="1"/>
  <c r="E2566" i="1" s="1"/>
  <c r="F2567" i="1" s="1"/>
  <c r="H2567" i="1" s="1"/>
  <c r="B2566" i="1"/>
  <c r="Q2565" i="1"/>
  <c r="R2565" i="1" s="1"/>
  <c r="U2565" i="1"/>
  <c r="T2566" i="1"/>
  <c r="S2566" i="1"/>
  <c r="J2566" i="1"/>
  <c r="K2566" i="1" s="1"/>
  <c r="L2566" i="1" s="1"/>
  <c r="M2566" i="1" s="1"/>
  <c r="G2566" i="1"/>
  <c r="G2567" i="1" s="1"/>
  <c r="P1959" i="1"/>
  <c r="B1959" i="1" s="1"/>
  <c r="C1960" i="1"/>
  <c r="H2566" i="1" l="1"/>
  <c r="N2566" i="1" s="1"/>
  <c r="D2567" i="1"/>
  <c r="E2567" i="1" s="1"/>
  <c r="F2568" i="1" s="1"/>
  <c r="A2568" i="1"/>
  <c r="B2567" i="1"/>
  <c r="Q2566" i="1"/>
  <c r="R2566" i="1" s="1"/>
  <c r="S2567" i="1"/>
  <c r="J2567" i="1"/>
  <c r="K2567" i="1" s="1"/>
  <c r="L2567" i="1" s="1"/>
  <c r="M2567" i="1" s="1"/>
  <c r="N2567" i="1" s="1"/>
  <c r="U2566" i="1"/>
  <c r="T2567" i="1"/>
  <c r="P1960" i="1"/>
  <c r="B1960" i="1" s="1"/>
  <c r="C1961" i="1"/>
  <c r="B2568" i="1" l="1"/>
  <c r="A2569" i="1"/>
  <c r="D2568" i="1"/>
  <c r="E2568" i="1" s="1"/>
  <c r="F2569" i="1" s="1"/>
  <c r="H2569" i="1" s="1"/>
  <c r="Q2567" i="1"/>
  <c r="R2567" i="1" s="1"/>
  <c r="T2568" i="1"/>
  <c r="J2568" i="1"/>
  <c r="K2568" i="1" s="1"/>
  <c r="L2568" i="1" s="1"/>
  <c r="M2568" i="1" s="1"/>
  <c r="U2567" i="1"/>
  <c r="S2568" i="1"/>
  <c r="G2568" i="1"/>
  <c r="G2569" i="1" s="1"/>
  <c r="C1962" i="1"/>
  <c r="P1961" i="1"/>
  <c r="B1961" i="1" s="1"/>
  <c r="A2570" i="1" l="1"/>
  <c r="D2569" i="1"/>
  <c r="E2569" i="1" s="1"/>
  <c r="F2570" i="1" s="1"/>
  <c r="H2570" i="1" s="1"/>
  <c r="B2569" i="1"/>
  <c r="G2570" i="1"/>
  <c r="Q2568" i="1"/>
  <c r="R2568" i="1" s="1"/>
  <c r="U2568" i="1"/>
  <c r="J2569" i="1"/>
  <c r="K2569" i="1" s="1"/>
  <c r="L2569" i="1" s="1"/>
  <c r="M2569" i="1" s="1"/>
  <c r="N2569" i="1" s="1"/>
  <c r="S2569" i="1"/>
  <c r="T2569" i="1"/>
  <c r="H2568" i="1"/>
  <c r="N2568" i="1" s="1"/>
  <c r="C1963" i="1"/>
  <c r="P1962" i="1"/>
  <c r="B1962" i="1" s="1"/>
  <c r="D2570" i="1" l="1"/>
  <c r="E2570" i="1" s="1"/>
  <c r="F2571" i="1" s="1"/>
  <c r="B2570" i="1"/>
  <c r="A2571" i="1"/>
  <c r="Q2569" i="1"/>
  <c r="R2569" i="1" s="1"/>
  <c r="J2570" i="1"/>
  <c r="K2570" i="1" s="1"/>
  <c r="L2570" i="1" s="1"/>
  <c r="M2570" i="1" s="1"/>
  <c r="N2570" i="1" s="1"/>
  <c r="T2570" i="1"/>
  <c r="S2570" i="1"/>
  <c r="U2569" i="1"/>
  <c r="C1964" i="1"/>
  <c r="P1963" i="1"/>
  <c r="B1963" i="1" s="1"/>
  <c r="D2571" i="1" l="1"/>
  <c r="E2571" i="1" s="1"/>
  <c r="F2572" i="1" s="1"/>
  <c r="H2572" i="1" s="1"/>
  <c r="A2572" i="1"/>
  <c r="B2571" i="1"/>
  <c r="Q2570" i="1"/>
  <c r="R2570" i="1" s="1"/>
  <c r="T2571" i="1"/>
  <c r="S2571" i="1"/>
  <c r="J2571" i="1"/>
  <c r="K2571" i="1" s="1"/>
  <c r="L2571" i="1" s="1"/>
  <c r="M2571" i="1" s="1"/>
  <c r="U2570" i="1"/>
  <c r="G2571" i="1"/>
  <c r="G2572" i="1" s="1"/>
  <c r="C1965" i="1"/>
  <c r="P1964" i="1"/>
  <c r="B1964" i="1" s="1"/>
  <c r="H2571" i="1" l="1"/>
  <c r="N2571" i="1" s="1"/>
  <c r="B2572" i="1"/>
  <c r="D2572" i="1"/>
  <c r="E2572" i="1" s="1"/>
  <c r="F2573" i="1" s="1"/>
  <c r="A2573" i="1"/>
  <c r="Q2571" i="1"/>
  <c r="R2571" i="1" s="1"/>
  <c r="J2572" i="1"/>
  <c r="K2572" i="1" s="1"/>
  <c r="L2572" i="1" s="1"/>
  <c r="M2572" i="1" s="1"/>
  <c r="N2572" i="1" s="1"/>
  <c r="S2572" i="1"/>
  <c r="U2571" i="1"/>
  <c r="T2572" i="1"/>
  <c r="C1966" i="1"/>
  <c r="P1965" i="1"/>
  <c r="B1965" i="1" s="1"/>
  <c r="D2573" i="1" l="1"/>
  <c r="E2573" i="1" s="1"/>
  <c r="F2574" i="1" s="1"/>
  <c r="H2574" i="1" s="1"/>
  <c r="B2573" i="1"/>
  <c r="A2574" i="1"/>
  <c r="Q2572" i="1"/>
  <c r="R2572" i="1" s="1"/>
  <c r="T2573" i="1"/>
  <c r="S2573" i="1"/>
  <c r="J2573" i="1"/>
  <c r="K2573" i="1" s="1"/>
  <c r="L2573" i="1" s="1"/>
  <c r="M2573" i="1" s="1"/>
  <c r="U2572" i="1"/>
  <c r="G2573" i="1"/>
  <c r="G2574" i="1" s="1"/>
  <c r="C1967" i="1"/>
  <c r="P1966" i="1"/>
  <c r="B1966" i="1" s="1"/>
  <c r="A2575" i="1" l="1"/>
  <c r="D2574" i="1"/>
  <c r="E2574" i="1" s="1"/>
  <c r="F2575" i="1" s="1"/>
  <c r="H2575" i="1" s="1"/>
  <c r="B2574" i="1"/>
  <c r="G2575" i="1"/>
  <c r="Q2573" i="1"/>
  <c r="R2573" i="1" s="1"/>
  <c r="U2573" i="1"/>
  <c r="T2574" i="1"/>
  <c r="S2574" i="1"/>
  <c r="J2574" i="1"/>
  <c r="K2574" i="1" s="1"/>
  <c r="L2574" i="1" s="1"/>
  <c r="M2574" i="1" s="1"/>
  <c r="N2574" i="1" s="1"/>
  <c r="H2573" i="1"/>
  <c r="N2573" i="1" s="1"/>
  <c r="C1968" i="1"/>
  <c r="P1967" i="1"/>
  <c r="B1967" i="1" s="1"/>
  <c r="B2575" i="1" l="1"/>
  <c r="D2575" i="1"/>
  <c r="E2575" i="1" s="1"/>
  <c r="F2576" i="1" s="1"/>
  <c r="A2576" i="1"/>
  <c r="Q2574" i="1"/>
  <c r="R2574" i="1" s="1"/>
  <c r="U2574" i="1"/>
  <c r="J2575" i="1"/>
  <c r="K2575" i="1" s="1"/>
  <c r="L2575" i="1" s="1"/>
  <c r="M2575" i="1" s="1"/>
  <c r="N2575" i="1" s="1"/>
  <c r="T2575" i="1"/>
  <c r="S2575" i="1"/>
  <c r="C1969" i="1"/>
  <c r="P1968" i="1"/>
  <c r="B1968" i="1" s="1"/>
  <c r="A2577" i="1" l="1"/>
  <c r="D2576" i="1"/>
  <c r="E2576" i="1" s="1"/>
  <c r="F2577" i="1" s="1"/>
  <c r="H2577" i="1" s="1"/>
  <c r="B2576" i="1"/>
  <c r="Q2575" i="1"/>
  <c r="R2575" i="1" s="1"/>
  <c r="T2576" i="1"/>
  <c r="S2576" i="1"/>
  <c r="J2576" i="1"/>
  <c r="K2576" i="1" s="1"/>
  <c r="L2576" i="1" s="1"/>
  <c r="M2576" i="1" s="1"/>
  <c r="U2575" i="1"/>
  <c r="G2576" i="1"/>
  <c r="G2577" i="1" s="1"/>
  <c r="C1970" i="1"/>
  <c r="P1969" i="1"/>
  <c r="B1969" i="1" s="1"/>
  <c r="H2576" i="1" l="1"/>
  <c r="N2576" i="1" s="1"/>
  <c r="A2578" i="1"/>
  <c r="B2577" i="1"/>
  <c r="D2577" i="1"/>
  <c r="E2577" i="1" s="1"/>
  <c r="F2578" i="1" s="1"/>
  <c r="Q2576" i="1"/>
  <c r="R2576" i="1" s="1"/>
  <c r="U2576" i="1"/>
  <c r="J2577" i="1"/>
  <c r="K2577" i="1" s="1"/>
  <c r="L2577" i="1" s="1"/>
  <c r="M2577" i="1" s="1"/>
  <c r="N2577" i="1" s="1"/>
  <c r="S2577" i="1"/>
  <c r="T2577" i="1"/>
  <c r="C1971" i="1"/>
  <c r="P1970" i="1"/>
  <c r="B1970" i="1" s="1"/>
  <c r="D2578" i="1" l="1"/>
  <c r="E2578" i="1" s="1"/>
  <c r="F2579" i="1" s="1"/>
  <c r="H2579" i="1" s="1"/>
  <c r="A2579" i="1"/>
  <c r="B2578" i="1"/>
  <c r="Q2577" i="1"/>
  <c r="R2577" i="1" s="1"/>
  <c r="T2578" i="1"/>
  <c r="S2578" i="1"/>
  <c r="U2577" i="1"/>
  <c r="J2578" i="1"/>
  <c r="K2578" i="1" s="1"/>
  <c r="L2578" i="1" s="1"/>
  <c r="M2578" i="1" s="1"/>
  <c r="G2578" i="1"/>
  <c r="G2579" i="1" s="1"/>
  <c r="C1972" i="1"/>
  <c r="P1971" i="1"/>
  <c r="B1971" i="1" s="1"/>
  <c r="D2579" i="1" l="1"/>
  <c r="E2579" i="1" s="1"/>
  <c r="F2580" i="1" s="1"/>
  <c r="H2580" i="1" s="1"/>
  <c r="A2580" i="1"/>
  <c r="B2579" i="1"/>
  <c r="G2580" i="1"/>
  <c r="Q2578" i="1"/>
  <c r="R2578" i="1" s="1"/>
  <c r="T2579" i="1"/>
  <c r="S2579" i="1"/>
  <c r="J2579" i="1"/>
  <c r="K2579" i="1" s="1"/>
  <c r="L2579" i="1" s="1"/>
  <c r="M2579" i="1" s="1"/>
  <c r="N2579" i="1" s="1"/>
  <c r="U2578" i="1"/>
  <c r="H2578" i="1"/>
  <c r="N2578" i="1" s="1"/>
  <c r="C1973" i="1"/>
  <c r="P1972" i="1"/>
  <c r="B1972" i="1" s="1"/>
  <c r="B2580" i="1" l="1"/>
  <c r="A2581" i="1"/>
  <c r="D2580" i="1"/>
  <c r="E2580" i="1" s="1"/>
  <c r="F2581" i="1" s="1"/>
  <c r="Q2579" i="1"/>
  <c r="R2579" i="1" s="1"/>
  <c r="U2579" i="1"/>
  <c r="J2580" i="1"/>
  <c r="K2580" i="1" s="1"/>
  <c r="L2580" i="1" s="1"/>
  <c r="M2580" i="1" s="1"/>
  <c r="N2580" i="1" s="1"/>
  <c r="T2580" i="1"/>
  <c r="S2580" i="1"/>
  <c r="C1974" i="1"/>
  <c r="P1973" i="1"/>
  <c r="B1973" i="1" s="1"/>
  <c r="D2581" i="1" l="1"/>
  <c r="E2581" i="1" s="1"/>
  <c r="F2582" i="1" s="1"/>
  <c r="H2582" i="1" s="1"/>
  <c r="B2581" i="1"/>
  <c r="A2582" i="1"/>
  <c r="Q2580" i="1"/>
  <c r="R2580" i="1" s="1"/>
  <c r="T2581" i="1"/>
  <c r="S2581" i="1"/>
  <c r="J2581" i="1"/>
  <c r="K2581" i="1" s="1"/>
  <c r="L2581" i="1" s="1"/>
  <c r="M2581" i="1" s="1"/>
  <c r="U2580" i="1"/>
  <c r="G2581" i="1"/>
  <c r="G2582" i="1" s="1"/>
  <c r="C1975" i="1"/>
  <c r="P1974" i="1"/>
  <c r="B1974" i="1" s="1"/>
  <c r="H2581" i="1" l="1"/>
  <c r="N2581" i="1" s="1"/>
  <c r="A2583" i="1"/>
  <c r="D2582" i="1"/>
  <c r="E2582" i="1" s="1"/>
  <c r="F2583" i="1" s="1"/>
  <c r="H2583" i="1" s="1"/>
  <c r="B2582" i="1"/>
  <c r="G2583" i="1"/>
  <c r="Q2581" i="1"/>
  <c r="R2581" i="1" s="1"/>
  <c r="U2581" i="1"/>
  <c r="T2582" i="1"/>
  <c r="S2582" i="1"/>
  <c r="J2582" i="1"/>
  <c r="K2582" i="1" s="1"/>
  <c r="L2582" i="1" s="1"/>
  <c r="M2582" i="1" s="1"/>
  <c r="N2582" i="1" s="1"/>
  <c r="C1976" i="1"/>
  <c r="P1975" i="1"/>
  <c r="B1975" i="1" s="1"/>
  <c r="Q2582" i="1" l="1"/>
  <c r="R2582" i="1" s="1"/>
  <c r="J2583" i="1"/>
  <c r="K2583" i="1" s="1"/>
  <c r="L2583" i="1" s="1"/>
  <c r="M2583" i="1" s="1"/>
  <c r="N2583" i="1" s="1"/>
  <c r="U2582" i="1"/>
  <c r="T2583" i="1"/>
  <c r="S2583" i="1"/>
  <c r="B2583" i="1"/>
  <c r="D2583" i="1"/>
  <c r="E2583" i="1" s="1"/>
  <c r="F2584" i="1" s="1"/>
  <c r="A2584" i="1"/>
  <c r="R1976" i="1"/>
  <c r="C1977" i="1" s="1"/>
  <c r="P1976" i="1"/>
  <c r="B1976" i="1" s="1"/>
  <c r="Q2583" i="1" l="1"/>
  <c r="R2583" i="1" s="1"/>
  <c r="T2584" i="1"/>
  <c r="S2584" i="1"/>
  <c r="J2584" i="1"/>
  <c r="K2584" i="1" s="1"/>
  <c r="L2584" i="1" s="1"/>
  <c r="M2584" i="1" s="1"/>
  <c r="U2583" i="1"/>
  <c r="A2585" i="1"/>
  <c r="D2584" i="1"/>
  <c r="E2584" i="1" s="1"/>
  <c r="F2585" i="1" s="1"/>
  <c r="B2584" i="1"/>
  <c r="G2584" i="1"/>
  <c r="U1976" i="1"/>
  <c r="P1977" i="1"/>
  <c r="B1977" i="1" s="1"/>
  <c r="C1978" i="1"/>
  <c r="Q2584" i="1" l="1"/>
  <c r="R2584" i="1" s="1"/>
  <c r="U2584" i="1"/>
  <c r="J2585" i="1"/>
  <c r="K2585" i="1" s="1"/>
  <c r="L2585" i="1" s="1"/>
  <c r="M2585" i="1" s="1"/>
  <c r="T2585" i="1"/>
  <c r="S2585" i="1"/>
  <c r="A2586" i="1"/>
  <c r="D2585" i="1"/>
  <c r="E2585" i="1" s="1"/>
  <c r="F2586" i="1" s="1"/>
  <c r="B2585" i="1"/>
  <c r="G2585" i="1"/>
  <c r="H2585" i="1" s="1"/>
  <c r="H2584" i="1"/>
  <c r="N2584" i="1" s="1"/>
  <c r="C1979" i="1"/>
  <c r="P1978" i="1"/>
  <c r="B1978" i="1" s="1"/>
  <c r="Q2585" i="1" l="1"/>
  <c r="R2585" i="1" s="1"/>
  <c r="T2586" i="1"/>
  <c r="S2586" i="1"/>
  <c r="J2586" i="1"/>
  <c r="K2586" i="1" s="1"/>
  <c r="L2586" i="1" s="1"/>
  <c r="M2586" i="1" s="1"/>
  <c r="U2585" i="1"/>
  <c r="D2586" i="1"/>
  <c r="E2586" i="1" s="1"/>
  <c r="F2587" i="1" s="1"/>
  <c r="B2586" i="1"/>
  <c r="A2587" i="1"/>
  <c r="N2585" i="1"/>
  <c r="G2586" i="1"/>
  <c r="H2586" i="1" s="1"/>
  <c r="C1980" i="1"/>
  <c r="P1979" i="1"/>
  <c r="B1979" i="1" s="1"/>
  <c r="Q2586" i="1" l="1"/>
  <c r="T2587" i="1"/>
  <c r="S2587" i="1"/>
  <c r="J2587" i="1"/>
  <c r="K2587" i="1" s="1"/>
  <c r="L2587" i="1" s="1"/>
  <c r="M2587" i="1" s="1"/>
  <c r="N2586" i="1"/>
  <c r="G2587" i="1"/>
  <c r="B2587" i="1"/>
  <c r="A2588" i="1"/>
  <c r="D2587" i="1"/>
  <c r="E2587" i="1" s="1"/>
  <c r="F2588" i="1" s="1"/>
  <c r="C1981" i="1"/>
  <c r="P1980" i="1"/>
  <c r="B1980" i="1" s="1"/>
  <c r="Q2587" i="1" l="1"/>
  <c r="R2587" i="1" s="1"/>
  <c r="U2587" i="1"/>
  <c r="S2588" i="1"/>
  <c r="T2588" i="1"/>
  <c r="J2588" i="1"/>
  <c r="K2588" i="1" s="1"/>
  <c r="L2588" i="1" s="1"/>
  <c r="M2588" i="1" s="1"/>
  <c r="G2588" i="1"/>
  <c r="H2588" i="1" s="1"/>
  <c r="B2588" i="1"/>
  <c r="D2588" i="1"/>
  <c r="E2588" i="1" s="1"/>
  <c r="F2589" i="1" s="1"/>
  <c r="A2589" i="1"/>
  <c r="H2587" i="1"/>
  <c r="N2587" i="1" s="1"/>
  <c r="C1982" i="1"/>
  <c r="P1981" i="1"/>
  <c r="B1981" i="1" s="1"/>
  <c r="Q2588" i="1" l="1"/>
  <c r="R2588" i="1" s="1"/>
  <c r="S2589" i="1"/>
  <c r="U2588" i="1"/>
  <c r="T2589" i="1"/>
  <c r="J2589" i="1"/>
  <c r="K2589" i="1" s="1"/>
  <c r="L2589" i="1" s="1"/>
  <c r="M2589" i="1" s="1"/>
  <c r="G2589" i="1"/>
  <c r="H2589" i="1" s="1"/>
  <c r="N2588" i="1"/>
  <c r="D2589" i="1"/>
  <c r="E2589" i="1" s="1"/>
  <c r="F2590" i="1" s="1"/>
  <c r="B2589" i="1"/>
  <c r="A2590" i="1"/>
  <c r="C1983" i="1"/>
  <c r="P1982" i="1"/>
  <c r="B1982" i="1" s="1"/>
  <c r="N2589" i="1" l="1"/>
  <c r="Q2589" i="1"/>
  <c r="R2589" i="1" s="1"/>
  <c r="T2590" i="1"/>
  <c r="J2590" i="1"/>
  <c r="K2590" i="1" s="1"/>
  <c r="L2590" i="1" s="1"/>
  <c r="M2590" i="1" s="1"/>
  <c r="S2590" i="1"/>
  <c r="U2589" i="1"/>
  <c r="G2590" i="1"/>
  <c r="A2591" i="1"/>
  <c r="D2590" i="1"/>
  <c r="E2590" i="1" s="1"/>
  <c r="F2591" i="1" s="1"/>
  <c r="B2590" i="1"/>
  <c r="C1984" i="1"/>
  <c r="P1983" i="1"/>
  <c r="B1983" i="1" s="1"/>
  <c r="B2591" i="1" l="1"/>
  <c r="A2592" i="1"/>
  <c r="D2591" i="1"/>
  <c r="E2591" i="1" s="1"/>
  <c r="F2592" i="1" s="1"/>
  <c r="H2592" i="1" s="1"/>
  <c r="G2591" i="1"/>
  <c r="G2592" i="1" s="1"/>
  <c r="Q2590" i="1"/>
  <c r="R2590" i="1" s="1"/>
  <c r="S2591" i="1"/>
  <c r="U2590" i="1"/>
  <c r="J2591" i="1"/>
  <c r="K2591" i="1" s="1"/>
  <c r="L2591" i="1" s="1"/>
  <c r="M2591" i="1" s="1"/>
  <c r="T2591" i="1"/>
  <c r="H2590" i="1"/>
  <c r="N2590" i="1" s="1"/>
  <c r="C1985" i="1"/>
  <c r="P1984" i="1"/>
  <c r="B1984" i="1" s="1"/>
  <c r="B2592" i="1" l="1"/>
  <c r="A2593" i="1"/>
  <c r="D2592" i="1"/>
  <c r="E2592" i="1" s="1"/>
  <c r="F2593" i="1" s="1"/>
  <c r="H2593" i="1" s="1"/>
  <c r="G2593" i="1"/>
  <c r="H2591" i="1"/>
  <c r="N2591" i="1" s="1"/>
  <c r="Q2591" i="1"/>
  <c r="R2591" i="1" s="1"/>
  <c r="T2592" i="1"/>
  <c r="S2592" i="1"/>
  <c r="U2591" i="1"/>
  <c r="J2592" i="1"/>
  <c r="K2592" i="1" s="1"/>
  <c r="L2592" i="1" s="1"/>
  <c r="M2592" i="1" s="1"/>
  <c r="N2592" i="1" s="1"/>
  <c r="P1985" i="1"/>
  <c r="B1985" i="1" s="1"/>
  <c r="C1986" i="1"/>
  <c r="A2594" i="1" l="1"/>
  <c r="D2593" i="1"/>
  <c r="E2593" i="1" s="1"/>
  <c r="F2594" i="1" s="1"/>
  <c r="H2594" i="1" s="1"/>
  <c r="B2593" i="1"/>
  <c r="G2594" i="1"/>
  <c r="Q2592" i="1"/>
  <c r="R2592" i="1" s="1"/>
  <c r="J2593" i="1"/>
  <c r="K2593" i="1" s="1"/>
  <c r="L2593" i="1" s="1"/>
  <c r="M2593" i="1" s="1"/>
  <c r="N2593" i="1" s="1"/>
  <c r="T2593" i="1"/>
  <c r="U2592" i="1"/>
  <c r="S2593" i="1"/>
  <c r="P1986" i="1"/>
  <c r="B1986" i="1" s="1"/>
  <c r="C1987" i="1"/>
  <c r="A2595" i="1" l="1"/>
  <c r="D2594" i="1"/>
  <c r="E2594" i="1" s="1"/>
  <c r="F2595" i="1" s="1"/>
  <c r="B2594" i="1"/>
  <c r="Q2593" i="1"/>
  <c r="R2593" i="1" s="1"/>
  <c r="T2594" i="1"/>
  <c r="S2594" i="1"/>
  <c r="J2594" i="1"/>
  <c r="K2594" i="1" s="1"/>
  <c r="L2594" i="1" s="1"/>
  <c r="M2594" i="1" s="1"/>
  <c r="N2594" i="1" s="1"/>
  <c r="U2593" i="1"/>
  <c r="C1988" i="1"/>
  <c r="P1987" i="1"/>
  <c r="B1987" i="1" s="1"/>
  <c r="A2596" i="1" l="1"/>
  <c r="D2595" i="1"/>
  <c r="E2595" i="1" s="1"/>
  <c r="F2596" i="1" s="1"/>
  <c r="H2596" i="1" s="1"/>
  <c r="B2595" i="1"/>
  <c r="Q2594" i="1"/>
  <c r="R2594" i="1" s="1"/>
  <c r="T2595" i="1"/>
  <c r="S2595" i="1"/>
  <c r="J2595" i="1"/>
  <c r="K2595" i="1" s="1"/>
  <c r="L2595" i="1" s="1"/>
  <c r="M2595" i="1" s="1"/>
  <c r="U2594" i="1"/>
  <c r="G2595" i="1"/>
  <c r="G2596" i="1" s="1"/>
  <c r="C1989" i="1"/>
  <c r="P1988" i="1"/>
  <c r="B1988" i="1" s="1"/>
  <c r="B2596" i="1" l="1"/>
  <c r="A2597" i="1"/>
  <c r="D2596" i="1"/>
  <c r="E2596" i="1" s="1"/>
  <c r="F2597" i="1" s="1"/>
  <c r="Q2595" i="1"/>
  <c r="R2595" i="1" s="1"/>
  <c r="J2596" i="1"/>
  <c r="K2596" i="1" s="1"/>
  <c r="L2596" i="1" s="1"/>
  <c r="M2596" i="1" s="1"/>
  <c r="N2596" i="1" s="1"/>
  <c r="U2595" i="1"/>
  <c r="S2596" i="1"/>
  <c r="T2596" i="1"/>
  <c r="H2595" i="1"/>
  <c r="N2595" i="1" s="1"/>
  <c r="C1990" i="1"/>
  <c r="P1989" i="1"/>
  <c r="B1989" i="1" s="1"/>
  <c r="D2597" i="1" l="1"/>
  <c r="E2597" i="1" s="1"/>
  <c r="F2598" i="1" s="1"/>
  <c r="H2598" i="1" s="1"/>
  <c r="B2597" i="1"/>
  <c r="A2598" i="1"/>
  <c r="Q2596" i="1"/>
  <c r="R2596" i="1" s="1"/>
  <c r="S2597" i="1"/>
  <c r="T2597" i="1"/>
  <c r="U2596" i="1"/>
  <c r="J2597" i="1"/>
  <c r="K2597" i="1" s="1"/>
  <c r="L2597" i="1" s="1"/>
  <c r="M2597" i="1" s="1"/>
  <c r="G2597" i="1"/>
  <c r="G2598" i="1" s="1"/>
  <c r="P1990" i="1"/>
  <c r="B1990" i="1" s="1"/>
  <c r="C1991" i="1"/>
  <c r="A2599" i="1" l="1"/>
  <c r="D2598" i="1"/>
  <c r="E2598" i="1" s="1"/>
  <c r="F2599" i="1" s="1"/>
  <c r="H2599" i="1" s="1"/>
  <c r="B2598" i="1"/>
  <c r="G2599" i="1"/>
  <c r="Q2597" i="1"/>
  <c r="R2597" i="1" s="1"/>
  <c r="J2598" i="1"/>
  <c r="K2598" i="1" s="1"/>
  <c r="L2598" i="1" s="1"/>
  <c r="M2598" i="1" s="1"/>
  <c r="N2598" i="1" s="1"/>
  <c r="S2598" i="1"/>
  <c r="U2597" i="1"/>
  <c r="T2598" i="1"/>
  <c r="H2597" i="1"/>
  <c r="N2597" i="1" s="1"/>
  <c r="C1992" i="1"/>
  <c r="P1991" i="1"/>
  <c r="B1991" i="1" s="1"/>
  <c r="B2599" i="1" l="1"/>
  <c r="D2599" i="1"/>
  <c r="E2599" i="1" s="1"/>
  <c r="F2600" i="1" s="1"/>
  <c r="A2600" i="1"/>
  <c r="Q2598" i="1"/>
  <c r="R2598" i="1" s="1"/>
  <c r="J2599" i="1"/>
  <c r="K2599" i="1" s="1"/>
  <c r="L2599" i="1" s="1"/>
  <c r="M2599" i="1" s="1"/>
  <c r="N2599" i="1" s="1"/>
  <c r="S2599" i="1"/>
  <c r="U2598" i="1"/>
  <c r="T2599" i="1"/>
  <c r="C1993" i="1"/>
  <c r="P1992" i="1"/>
  <c r="B1992" i="1" s="1"/>
  <c r="A2601" i="1" l="1"/>
  <c r="D2600" i="1"/>
  <c r="E2600" i="1" s="1"/>
  <c r="F2601" i="1" s="1"/>
  <c r="H2601" i="1" s="1"/>
  <c r="B2600" i="1"/>
  <c r="Q2599" i="1"/>
  <c r="R2599" i="1" s="1"/>
  <c r="U2599" i="1"/>
  <c r="S2600" i="1"/>
  <c r="J2600" i="1"/>
  <c r="K2600" i="1" s="1"/>
  <c r="L2600" i="1" s="1"/>
  <c r="M2600" i="1" s="1"/>
  <c r="T2600" i="1"/>
  <c r="G2600" i="1"/>
  <c r="G2601" i="1" s="1"/>
  <c r="C1994" i="1"/>
  <c r="P1993" i="1"/>
  <c r="B1993" i="1" s="1"/>
  <c r="A2602" i="1" l="1"/>
  <c r="D2601" i="1"/>
  <c r="E2601" i="1" s="1"/>
  <c r="F2602" i="1" s="1"/>
  <c r="H2602" i="1" s="1"/>
  <c r="B2601" i="1"/>
  <c r="G2602" i="1"/>
  <c r="H2600" i="1"/>
  <c r="N2600" i="1" s="1"/>
  <c r="Q2600" i="1"/>
  <c r="R2600" i="1" s="1"/>
  <c r="U2600" i="1"/>
  <c r="T2601" i="1"/>
  <c r="S2601" i="1"/>
  <c r="J2601" i="1"/>
  <c r="K2601" i="1" s="1"/>
  <c r="L2601" i="1" s="1"/>
  <c r="M2601" i="1" s="1"/>
  <c r="N2601" i="1" s="1"/>
  <c r="C1995" i="1"/>
  <c r="P1994" i="1"/>
  <c r="B1994" i="1" s="1"/>
  <c r="Q2601" i="1" l="1"/>
  <c r="R2601" i="1" s="1"/>
  <c r="T2602" i="1"/>
  <c r="S2602" i="1"/>
  <c r="J2602" i="1"/>
  <c r="K2602" i="1" s="1"/>
  <c r="L2602" i="1" s="1"/>
  <c r="M2602" i="1" s="1"/>
  <c r="N2602" i="1" s="1"/>
  <c r="U2601" i="1"/>
  <c r="A2603" i="1"/>
  <c r="D2602" i="1"/>
  <c r="E2602" i="1" s="1"/>
  <c r="F2603" i="1" s="1"/>
  <c r="B2602" i="1"/>
  <c r="P1995" i="1"/>
  <c r="B1995" i="1" s="1"/>
  <c r="C1996" i="1"/>
  <c r="Q2602" i="1" l="1"/>
  <c r="R2602" i="1" s="1"/>
  <c r="J2603" i="1"/>
  <c r="K2603" i="1" s="1"/>
  <c r="L2603" i="1" s="1"/>
  <c r="M2603" i="1" s="1"/>
  <c r="U2602" i="1"/>
  <c r="T2603" i="1"/>
  <c r="S2603" i="1"/>
  <c r="A2604" i="1"/>
  <c r="B2603" i="1"/>
  <c r="D2603" i="1"/>
  <c r="E2603" i="1" s="1"/>
  <c r="F2604" i="1" s="1"/>
  <c r="G2603" i="1"/>
  <c r="C1997" i="1"/>
  <c r="P1996" i="1"/>
  <c r="B1996" i="1" s="1"/>
  <c r="B2604" i="1" l="1"/>
  <c r="A2605" i="1"/>
  <c r="D2604" i="1"/>
  <c r="E2604" i="1" s="1"/>
  <c r="F2605" i="1" s="1"/>
  <c r="H2605" i="1" s="1"/>
  <c r="Q2603" i="1"/>
  <c r="R2603" i="1" s="1"/>
  <c r="J2604" i="1"/>
  <c r="K2604" i="1" s="1"/>
  <c r="L2604" i="1" s="1"/>
  <c r="M2604" i="1" s="1"/>
  <c r="U2603" i="1"/>
  <c r="T2604" i="1"/>
  <c r="S2604" i="1"/>
  <c r="G2604" i="1"/>
  <c r="G2605" i="1" s="1"/>
  <c r="H2603" i="1"/>
  <c r="N2603" i="1" s="1"/>
  <c r="C1998" i="1"/>
  <c r="P1997" i="1"/>
  <c r="B1997" i="1" s="1"/>
  <c r="H2604" i="1" l="1"/>
  <c r="N2604" i="1" s="1"/>
  <c r="A2606" i="1"/>
  <c r="D2605" i="1"/>
  <c r="E2605" i="1" s="1"/>
  <c r="F2606" i="1" s="1"/>
  <c r="B2605" i="1"/>
  <c r="Q2604" i="1"/>
  <c r="R2604" i="1" s="1"/>
  <c r="T2605" i="1"/>
  <c r="S2605" i="1"/>
  <c r="J2605" i="1"/>
  <c r="K2605" i="1" s="1"/>
  <c r="L2605" i="1" s="1"/>
  <c r="M2605" i="1" s="1"/>
  <c r="N2605" i="1" s="1"/>
  <c r="U2604" i="1"/>
  <c r="P1998" i="1"/>
  <c r="B1998" i="1" s="1"/>
  <c r="C1999" i="1"/>
  <c r="B2606" i="1" l="1"/>
  <c r="D2606" i="1"/>
  <c r="E2606" i="1" s="1"/>
  <c r="F2607" i="1" s="1"/>
  <c r="A2607" i="1"/>
  <c r="Q2605" i="1"/>
  <c r="R2605" i="1" s="1"/>
  <c r="S2606" i="1"/>
  <c r="T2606" i="1"/>
  <c r="U2605" i="1"/>
  <c r="J2606" i="1"/>
  <c r="K2606" i="1" s="1"/>
  <c r="L2606" i="1" s="1"/>
  <c r="M2606" i="1" s="1"/>
  <c r="G2606" i="1"/>
  <c r="G2607" i="1" s="1"/>
  <c r="P1999" i="1"/>
  <c r="B1999" i="1" s="1"/>
  <c r="C2000" i="1"/>
  <c r="H2607" i="1" l="1"/>
  <c r="A2608" i="1"/>
  <c r="B2607" i="1"/>
  <c r="D2607" i="1"/>
  <c r="E2607" i="1" s="1"/>
  <c r="F2608" i="1" s="1"/>
  <c r="H2608" i="1" s="1"/>
  <c r="G2608" i="1"/>
  <c r="Q2606" i="1"/>
  <c r="R2606" i="1" s="1"/>
  <c r="U2606" i="1"/>
  <c r="S2607" i="1"/>
  <c r="T2607" i="1"/>
  <c r="J2607" i="1"/>
  <c r="K2607" i="1" s="1"/>
  <c r="L2607" i="1" s="1"/>
  <c r="M2607" i="1" s="1"/>
  <c r="H2606" i="1"/>
  <c r="N2606" i="1" s="1"/>
  <c r="P2000" i="1"/>
  <c r="B2000" i="1" s="1"/>
  <c r="C2001" i="1"/>
  <c r="N2607" i="1" l="1"/>
  <c r="A2609" i="1"/>
  <c r="D2608" i="1"/>
  <c r="E2608" i="1" s="1"/>
  <c r="F2609" i="1" s="1"/>
  <c r="B2608" i="1"/>
  <c r="Q2607" i="1"/>
  <c r="R2607" i="1" s="1"/>
  <c r="T2608" i="1"/>
  <c r="U2607" i="1"/>
  <c r="J2608" i="1"/>
  <c r="K2608" i="1" s="1"/>
  <c r="L2608" i="1" s="1"/>
  <c r="M2608" i="1" s="1"/>
  <c r="N2608" i="1" s="1"/>
  <c r="S2608" i="1"/>
  <c r="C2002" i="1"/>
  <c r="P2001" i="1"/>
  <c r="B2001" i="1" s="1"/>
  <c r="D2609" i="1" l="1"/>
  <c r="E2609" i="1" s="1"/>
  <c r="F2610" i="1" s="1"/>
  <c r="H2610" i="1" s="1"/>
  <c r="B2609" i="1"/>
  <c r="A2610" i="1"/>
  <c r="Q2608" i="1"/>
  <c r="R2608" i="1" s="1"/>
  <c r="T2609" i="1"/>
  <c r="S2609" i="1"/>
  <c r="U2608" i="1"/>
  <c r="J2609" i="1"/>
  <c r="K2609" i="1" s="1"/>
  <c r="L2609" i="1" s="1"/>
  <c r="M2609" i="1" s="1"/>
  <c r="G2609" i="1"/>
  <c r="G2610" i="1" s="1"/>
  <c r="C2003" i="1"/>
  <c r="P2002" i="1"/>
  <c r="B2002" i="1" s="1"/>
  <c r="H2609" i="1" l="1"/>
  <c r="N2609" i="1" s="1"/>
  <c r="A2611" i="1"/>
  <c r="B2610" i="1"/>
  <c r="D2610" i="1"/>
  <c r="E2610" i="1" s="1"/>
  <c r="F2611" i="1" s="1"/>
  <c r="H2611" i="1" s="1"/>
  <c r="G2611" i="1"/>
  <c r="Q2609" i="1"/>
  <c r="R2609" i="1" s="1"/>
  <c r="U2609" i="1"/>
  <c r="T2610" i="1"/>
  <c r="S2610" i="1"/>
  <c r="J2610" i="1"/>
  <c r="K2610" i="1" s="1"/>
  <c r="L2610" i="1" s="1"/>
  <c r="M2610" i="1" s="1"/>
  <c r="N2610" i="1" s="1"/>
  <c r="C2004" i="1"/>
  <c r="P2003" i="1"/>
  <c r="B2003" i="1" s="1"/>
  <c r="B2611" i="1" l="1"/>
  <c r="A2612" i="1"/>
  <c r="D2611" i="1"/>
  <c r="E2611" i="1" s="1"/>
  <c r="F2612" i="1" s="1"/>
  <c r="H2612" i="1" s="1"/>
  <c r="G2612" i="1"/>
  <c r="Q2610" i="1"/>
  <c r="R2610" i="1" s="1"/>
  <c r="S2611" i="1"/>
  <c r="J2611" i="1"/>
  <c r="K2611" i="1" s="1"/>
  <c r="L2611" i="1" s="1"/>
  <c r="M2611" i="1" s="1"/>
  <c r="N2611" i="1" s="1"/>
  <c r="T2611" i="1"/>
  <c r="U2610" i="1"/>
  <c r="P2004" i="1"/>
  <c r="B2004" i="1" s="1"/>
  <c r="C2005" i="1"/>
  <c r="A2613" i="1" l="1"/>
  <c r="D2612" i="1"/>
  <c r="E2612" i="1" s="1"/>
  <c r="F2613" i="1" s="1"/>
  <c r="H2613" i="1" s="1"/>
  <c r="B2612" i="1"/>
  <c r="G2613" i="1"/>
  <c r="Q2611" i="1"/>
  <c r="R2611" i="1" s="1"/>
  <c r="U2611" i="1"/>
  <c r="T2612" i="1"/>
  <c r="J2612" i="1"/>
  <c r="K2612" i="1" s="1"/>
  <c r="L2612" i="1" s="1"/>
  <c r="M2612" i="1" s="1"/>
  <c r="N2612" i="1" s="1"/>
  <c r="S2612" i="1"/>
  <c r="P2005" i="1"/>
  <c r="B2005" i="1" s="1"/>
  <c r="C2006" i="1"/>
  <c r="D2613" i="1" l="1"/>
  <c r="E2613" i="1" s="1"/>
  <c r="F2614" i="1" s="1"/>
  <c r="B2613" i="1"/>
  <c r="A2614" i="1"/>
  <c r="Q2612" i="1"/>
  <c r="R2612" i="1" s="1"/>
  <c r="U2612" i="1"/>
  <c r="S2613" i="1"/>
  <c r="J2613" i="1"/>
  <c r="K2613" i="1" s="1"/>
  <c r="L2613" i="1" s="1"/>
  <c r="M2613" i="1" s="1"/>
  <c r="N2613" i="1" s="1"/>
  <c r="T2613" i="1"/>
  <c r="C2007" i="1"/>
  <c r="P2006" i="1"/>
  <c r="B2006" i="1" s="1"/>
  <c r="D2614" i="1" l="1"/>
  <c r="E2614" i="1" s="1"/>
  <c r="F2615" i="1" s="1"/>
  <c r="H2615" i="1" s="1"/>
  <c r="B2614" i="1"/>
  <c r="A2615" i="1"/>
  <c r="Q2613" i="1"/>
  <c r="R2613" i="1" s="1"/>
  <c r="U2613" i="1"/>
  <c r="T2614" i="1"/>
  <c r="S2614" i="1"/>
  <c r="J2614" i="1"/>
  <c r="K2614" i="1" s="1"/>
  <c r="L2614" i="1" s="1"/>
  <c r="M2614" i="1" s="1"/>
  <c r="G2614" i="1"/>
  <c r="G2615" i="1" s="1"/>
  <c r="R2007" i="1"/>
  <c r="C2008" i="1" s="1"/>
  <c r="P2007" i="1"/>
  <c r="B2007" i="1" s="1"/>
  <c r="H2614" i="1" l="1"/>
  <c r="N2614" i="1" s="1"/>
  <c r="B2615" i="1"/>
  <c r="D2615" i="1"/>
  <c r="E2615" i="1" s="1"/>
  <c r="F2616" i="1" s="1"/>
  <c r="A2616" i="1"/>
  <c r="Q2614" i="1"/>
  <c r="R2614" i="1" s="1"/>
  <c r="U2614" i="1"/>
  <c r="J2615" i="1"/>
  <c r="K2615" i="1" s="1"/>
  <c r="L2615" i="1" s="1"/>
  <c r="M2615" i="1" s="1"/>
  <c r="N2615" i="1" s="1"/>
  <c r="T2615" i="1"/>
  <c r="S2615" i="1"/>
  <c r="U2007" i="1"/>
  <c r="C2009" i="1"/>
  <c r="P2008" i="1"/>
  <c r="B2008" i="1" s="1"/>
  <c r="B2616" i="1" l="1"/>
  <c r="D2616" i="1"/>
  <c r="E2616" i="1" s="1"/>
  <c r="F2617" i="1" s="1"/>
  <c r="H2617" i="1" s="1"/>
  <c r="A2617" i="1"/>
  <c r="Q2615" i="1"/>
  <c r="R2615" i="1" s="1"/>
  <c r="U2615" i="1"/>
  <c r="T2616" i="1"/>
  <c r="J2616" i="1"/>
  <c r="K2616" i="1" s="1"/>
  <c r="L2616" i="1" s="1"/>
  <c r="M2616" i="1" s="1"/>
  <c r="S2616" i="1"/>
  <c r="G2616" i="1"/>
  <c r="G2617" i="1" s="1"/>
  <c r="C2010" i="1"/>
  <c r="P2009" i="1"/>
  <c r="B2009" i="1" s="1"/>
  <c r="H2616" i="1" l="1"/>
  <c r="N2616" i="1" s="1"/>
  <c r="D2617" i="1"/>
  <c r="E2617" i="1" s="1"/>
  <c r="F2618" i="1" s="1"/>
  <c r="H2618" i="1" s="1"/>
  <c r="A2618" i="1"/>
  <c r="B2617" i="1"/>
  <c r="G2618" i="1"/>
  <c r="Q2616" i="1"/>
  <c r="R2616" i="1" s="1"/>
  <c r="T2617" i="1"/>
  <c r="S2617" i="1"/>
  <c r="J2617" i="1"/>
  <c r="K2617" i="1" s="1"/>
  <c r="L2617" i="1" s="1"/>
  <c r="M2617" i="1" s="1"/>
  <c r="N2617" i="1" s="1"/>
  <c r="U2616" i="1"/>
  <c r="C2011" i="1"/>
  <c r="P2010" i="1"/>
  <c r="B2010" i="1" s="1"/>
  <c r="A2619" i="1" l="1"/>
  <c r="D2618" i="1"/>
  <c r="E2618" i="1" s="1"/>
  <c r="F2619" i="1" s="1"/>
  <c r="B2618" i="1"/>
  <c r="Q2617" i="1"/>
  <c r="R2617" i="1" s="1"/>
  <c r="U2617" i="1"/>
  <c r="T2618" i="1"/>
  <c r="S2618" i="1"/>
  <c r="J2618" i="1"/>
  <c r="K2618" i="1" s="1"/>
  <c r="L2618" i="1" s="1"/>
  <c r="M2618" i="1" s="1"/>
  <c r="N2618" i="1" s="1"/>
  <c r="C2012" i="1"/>
  <c r="P2011" i="1"/>
  <c r="B2011" i="1" s="1"/>
  <c r="Q2619" i="1" l="1"/>
  <c r="B2619" i="1"/>
  <c r="D2619" i="1"/>
  <c r="E2619" i="1" s="1"/>
  <c r="Q2618" i="1"/>
  <c r="R2618" i="1" s="1"/>
  <c r="T2619" i="1"/>
  <c r="U2618" i="1"/>
  <c r="S2619" i="1"/>
  <c r="J2619" i="1"/>
  <c r="K2619" i="1" s="1"/>
  <c r="L2619" i="1" s="1"/>
  <c r="M2619" i="1" s="1"/>
  <c r="G2619" i="1"/>
  <c r="H2619" i="1" s="1"/>
  <c r="C2013" i="1"/>
  <c r="P2012" i="1"/>
  <c r="B2012" i="1" s="1"/>
  <c r="N2619" i="1" l="1"/>
  <c r="C2014" i="1"/>
  <c r="P2013" i="1"/>
  <c r="B2013" i="1" s="1"/>
  <c r="C2015" i="1" l="1"/>
  <c r="P2014" i="1"/>
  <c r="B2014" i="1" s="1"/>
  <c r="P2015" i="1" l="1"/>
  <c r="B2015" i="1" s="1"/>
  <c r="C2016" i="1"/>
  <c r="P2016" i="1" l="1"/>
  <c r="B2016" i="1" s="1"/>
  <c r="C2017" i="1"/>
  <c r="C2018" i="1" l="1"/>
  <c r="P2017" i="1"/>
  <c r="B2017" i="1" s="1"/>
  <c r="P2018" i="1" l="1"/>
  <c r="B2018" i="1" s="1"/>
  <c r="C2019" i="1"/>
  <c r="P2019" i="1" l="1"/>
  <c r="B2019" i="1" s="1"/>
  <c r="C2020" i="1"/>
  <c r="C2021" i="1" l="1"/>
  <c r="P2020" i="1"/>
  <c r="B2020" i="1" s="1"/>
  <c r="P2021" i="1" l="1"/>
  <c r="B2021" i="1" s="1"/>
  <c r="C2022" i="1"/>
  <c r="B2022" i="1" l="1"/>
  <c r="C2023" i="1"/>
  <c r="P2022" i="1"/>
  <c r="B2023" i="1" l="1"/>
  <c r="C2024" i="1"/>
  <c r="P2023" i="1"/>
  <c r="B2024" i="1" l="1"/>
  <c r="C2025" i="1"/>
  <c r="P2024" i="1"/>
  <c r="C2026" i="1" l="1"/>
  <c r="P2025" i="1"/>
  <c r="C2027" i="1" l="1"/>
  <c r="P2026" i="1"/>
  <c r="C2028" i="1" l="1"/>
  <c r="P2027" i="1"/>
  <c r="C2029" i="1" l="1"/>
  <c r="P2028" i="1"/>
  <c r="P2029" i="1" l="1"/>
  <c r="C2030" i="1"/>
  <c r="C2031" i="1" l="1"/>
  <c r="P2030" i="1"/>
  <c r="P2031" i="1" l="1"/>
  <c r="C2032" i="1"/>
  <c r="P2032" i="1" l="1"/>
  <c r="C2033" i="1"/>
  <c r="C2034" i="1" l="1"/>
  <c r="P2033" i="1"/>
  <c r="C2035" i="1" l="1"/>
  <c r="P2034" i="1"/>
  <c r="C2036" i="1" l="1"/>
  <c r="P2035" i="1"/>
  <c r="P2036" i="1" l="1"/>
  <c r="C2037" i="1"/>
  <c r="C2038" i="1" l="1"/>
  <c r="P2037" i="1"/>
  <c r="R2038" i="1" l="1"/>
  <c r="C2039" i="1" s="1"/>
  <c r="P2038" i="1"/>
  <c r="U2038" i="1" l="1"/>
  <c r="P2039" i="1"/>
  <c r="C2040" i="1"/>
  <c r="C2041" i="1" l="1"/>
  <c r="P2040" i="1"/>
  <c r="C2042" i="1" l="1"/>
  <c r="P2041" i="1"/>
  <c r="P2042" i="1" l="1"/>
  <c r="C2043" i="1"/>
  <c r="P2043" i="1" l="1"/>
  <c r="C2044" i="1"/>
  <c r="C2045" i="1" l="1"/>
  <c r="P2044" i="1"/>
  <c r="C2046" i="1" l="1"/>
  <c r="P2045" i="1"/>
  <c r="P2046" i="1" l="1"/>
  <c r="C2047" i="1"/>
  <c r="P2047" i="1" l="1"/>
  <c r="C2048" i="1"/>
  <c r="C2049" i="1" l="1"/>
  <c r="P2048" i="1"/>
  <c r="C2050" i="1" l="1"/>
  <c r="P2049" i="1"/>
  <c r="C2051" i="1" l="1"/>
  <c r="P2050" i="1"/>
  <c r="C2052" i="1" l="1"/>
  <c r="P2051" i="1"/>
  <c r="P2052" i="1" l="1"/>
  <c r="C2053" i="1"/>
  <c r="C2054" i="1" l="1"/>
  <c r="P2053" i="1"/>
  <c r="P2054" i="1" l="1"/>
  <c r="C2055" i="1"/>
  <c r="C2056" i="1" l="1"/>
  <c r="P2055" i="1"/>
  <c r="C2057" i="1" l="1"/>
  <c r="P2056" i="1"/>
  <c r="P2057" i="1" l="1"/>
  <c r="C2058" i="1"/>
  <c r="C2059" i="1" l="1"/>
  <c r="P2058" i="1"/>
  <c r="C2060" i="1" l="1"/>
  <c r="P2059" i="1"/>
  <c r="P2060" i="1" l="1"/>
  <c r="C2061" i="1"/>
  <c r="P2061" i="1" l="1"/>
  <c r="C2062" i="1"/>
  <c r="C2063" i="1" l="1"/>
  <c r="P2062" i="1"/>
  <c r="C2064" i="1" l="1"/>
  <c r="P2063" i="1"/>
  <c r="C2065" i="1" l="1"/>
  <c r="P2064" i="1"/>
  <c r="C2066" i="1" l="1"/>
  <c r="P2065" i="1"/>
  <c r="P2066" i="1" l="1"/>
  <c r="C2067" i="1"/>
  <c r="C2068" i="1" l="1"/>
  <c r="P2067" i="1"/>
  <c r="R2068" i="1" l="1"/>
  <c r="C2069" i="1" s="1"/>
  <c r="P2068" i="1"/>
  <c r="U2068" i="1" l="1"/>
  <c r="C2070" i="1"/>
  <c r="P2069" i="1"/>
  <c r="C2071" i="1" l="1"/>
  <c r="P2070" i="1"/>
  <c r="P2071" i="1" l="1"/>
  <c r="C2072" i="1"/>
  <c r="C2073" i="1" l="1"/>
  <c r="P2072" i="1"/>
  <c r="P2073" i="1" l="1"/>
  <c r="C2074" i="1"/>
  <c r="C2075" i="1" l="1"/>
  <c r="P2074" i="1"/>
  <c r="C2076" i="1" l="1"/>
  <c r="P2075" i="1"/>
  <c r="C2077" i="1" l="1"/>
  <c r="P2076" i="1"/>
  <c r="P2077" i="1" l="1"/>
  <c r="C2078" i="1"/>
  <c r="C2079" i="1" l="1"/>
  <c r="P2078" i="1"/>
  <c r="C2080" i="1" l="1"/>
  <c r="P2079" i="1"/>
  <c r="C2081" i="1" l="1"/>
  <c r="P2080" i="1"/>
  <c r="C2082" i="1" l="1"/>
  <c r="P2081" i="1"/>
  <c r="P2082" i="1" l="1"/>
  <c r="C2083" i="1"/>
  <c r="P2083" i="1" l="1"/>
  <c r="C2084" i="1"/>
  <c r="C2085" i="1" l="1"/>
  <c r="P2084" i="1"/>
  <c r="P2085" i="1" l="1"/>
  <c r="C2086" i="1"/>
  <c r="C2087" i="1" l="1"/>
  <c r="P2086" i="1"/>
  <c r="C2088" i="1" l="1"/>
  <c r="P2087" i="1"/>
  <c r="C2089" i="1" l="1"/>
  <c r="P2088" i="1"/>
  <c r="P2089" i="1" l="1"/>
  <c r="C2090" i="1"/>
  <c r="C2091" i="1" l="1"/>
  <c r="P2090" i="1"/>
  <c r="C2092" i="1" l="1"/>
  <c r="P2091" i="1"/>
  <c r="P2092" i="1" l="1"/>
  <c r="C2093" i="1"/>
  <c r="C2094" i="1" l="1"/>
  <c r="P2093" i="1"/>
  <c r="C2095" i="1" l="1"/>
  <c r="P2094" i="1"/>
  <c r="P2095" i="1" l="1"/>
  <c r="C2096" i="1"/>
  <c r="C2097" i="1" l="1"/>
  <c r="P2096" i="1"/>
  <c r="P2097" i="1" l="1"/>
  <c r="C2098" i="1"/>
  <c r="R2098" i="1" l="1"/>
  <c r="C2099" i="1" s="1"/>
  <c r="P2098" i="1"/>
  <c r="U2098" i="1" l="1"/>
  <c r="P2099" i="1"/>
  <c r="C2100" i="1"/>
  <c r="C2101" i="1" l="1"/>
  <c r="P2100" i="1"/>
  <c r="C2102" i="1" l="1"/>
  <c r="P2101" i="1"/>
  <c r="P2102" i="1" l="1"/>
  <c r="C2103" i="1"/>
  <c r="C2104" i="1" l="1"/>
  <c r="P2103" i="1"/>
  <c r="P2104" i="1" l="1"/>
  <c r="C2105" i="1"/>
  <c r="C2106" i="1" l="1"/>
  <c r="P2105" i="1"/>
  <c r="C2107" i="1" l="1"/>
  <c r="P2106" i="1"/>
  <c r="C2108" i="1" l="1"/>
  <c r="P2107" i="1"/>
  <c r="P2108" i="1" l="1"/>
  <c r="C2109" i="1"/>
  <c r="C2110" i="1" l="1"/>
  <c r="P2109" i="1"/>
  <c r="C2111" i="1" l="1"/>
  <c r="P2110" i="1"/>
  <c r="C2112" i="1" l="1"/>
  <c r="P2111" i="1"/>
  <c r="C2113" i="1" l="1"/>
  <c r="P2112" i="1"/>
  <c r="C2114" i="1" l="1"/>
  <c r="P2113" i="1"/>
  <c r="C2115" i="1" l="1"/>
  <c r="P2114" i="1"/>
  <c r="C2116" i="1" l="1"/>
  <c r="P2115" i="1"/>
  <c r="P2116" i="1" l="1"/>
  <c r="C2117" i="1"/>
  <c r="C2118" i="1" l="1"/>
  <c r="P2117" i="1"/>
  <c r="C2119" i="1" l="1"/>
  <c r="P2118" i="1"/>
  <c r="C2120" i="1" l="1"/>
  <c r="P2119" i="1"/>
  <c r="C2121" i="1" l="1"/>
  <c r="P2120" i="1"/>
  <c r="C2122" i="1" l="1"/>
  <c r="P2121" i="1"/>
  <c r="P2122" i="1" l="1"/>
  <c r="C2123" i="1"/>
  <c r="P2123" i="1" l="1"/>
  <c r="C2124" i="1"/>
  <c r="C2125" i="1" l="1"/>
  <c r="P2124" i="1"/>
  <c r="C2126" i="1" l="1"/>
  <c r="P2125" i="1"/>
  <c r="C2127" i="1" l="1"/>
  <c r="P2126" i="1"/>
  <c r="C2128" i="1" l="1"/>
  <c r="P2127" i="1"/>
  <c r="P2128" i="1" l="1"/>
  <c r="C2129" i="1"/>
  <c r="R2129" i="1" l="1"/>
  <c r="C2130" i="1" s="1"/>
  <c r="P2129" i="1"/>
  <c r="U2129" i="1" l="1"/>
  <c r="C2131" i="1"/>
  <c r="P2130" i="1"/>
  <c r="C2132" i="1" l="1"/>
  <c r="P2131" i="1"/>
  <c r="P2132" i="1" l="1"/>
  <c r="C2133" i="1"/>
  <c r="C2134" i="1" l="1"/>
  <c r="P2133" i="1"/>
  <c r="P2134" i="1" l="1"/>
  <c r="C2135" i="1"/>
  <c r="C2136" i="1" l="1"/>
  <c r="P2135" i="1"/>
  <c r="C2137" i="1" l="1"/>
  <c r="P2136" i="1"/>
  <c r="C2138" i="1" l="1"/>
  <c r="P2137" i="1"/>
  <c r="C2139" i="1" l="1"/>
  <c r="P2138" i="1"/>
  <c r="C2140" i="1" l="1"/>
  <c r="P2139" i="1"/>
  <c r="P2140" i="1" l="1"/>
  <c r="C2141" i="1"/>
  <c r="C2142" i="1" l="1"/>
  <c r="P2141" i="1"/>
  <c r="C2143" i="1" l="1"/>
  <c r="P2142" i="1"/>
  <c r="C2144" i="1" l="1"/>
  <c r="P2143" i="1"/>
  <c r="C2145" i="1" l="1"/>
  <c r="P2144" i="1"/>
  <c r="C2146" i="1" l="1"/>
  <c r="P2145" i="1"/>
  <c r="P2146" i="1" l="1"/>
  <c r="C2147" i="1"/>
  <c r="C2148" i="1" l="1"/>
  <c r="P2147" i="1"/>
  <c r="C2149" i="1" l="1"/>
  <c r="P2148" i="1"/>
  <c r="C2150" i="1" l="1"/>
  <c r="P2149" i="1"/>
  <c r="C2151" i="1" l="1"/>
  <c r="P2150" i="1"/>
  <c r="C2152" i="1" l="1"/>
  <c r="P2151" i="1"/>
  <c r="C2153" i="1" l="1"/>
  <c r="P2152" i="1"/>
  <c r="C2154" i="1" l="1"/>
  <c r="P2153" i="1"/>
  <c r="P2154" i="1" l="1"/>
  <c r="C2155" i="1"/>
  <c r="C2156" i="1" l="1"/>
  <c r="P2155" i="1"/>
  <c r="P2156" i="1" l="1"/>
  <c r="C2157" i="1"/>
  <c r="P2157" i="1" l="1"/>
  <c r="C2158" i="1"/>
  <c r="C2159" i="1" l="1"/>
  <c r="P2158" i="1"/>
  <c r="P2159" i="1" l="1"/>
  <c r="C2160" i="1"/>
  <c r="R2160" i="1" l="1"/>
  <c r="C2161" i="1" s="1"/>
  <c r="P2160" i="1"/>
  <c r="C2162" i="1" l="1"/>
  <c r="P2161" i="1"/>
  <c r="U2160" i="1"/>
  <c r="C2163" i="1" l="1"/>
  <c r="P2162" i="1"/>
  <c r="C2164" i="1" l="1"/>
  <c r="P2163" i="1"/>
  <c r="C2165" i="1" l="1"/>
  <c r="P2164" i="1"/>
  <c r="C2166" i="1" l="1"/>
  <c r="P2165" i="1"/>
  <c r="P2166" i="1" l="1"/>
  <c r="C2167" i="1"/>
  <c r="C2168" i="1" l="1"/>
  <c r="P2167" i="1"/>
  <c r="C2169" i="1" l="1"/>
  <c r="P2168" i="1"/>
  <c r="C2170" i="1" l="1"/>
  <c r="P2169" i="1"/>
  <c r="P2170" i="1" l="1"/>
  <c r="C2171" i="1"/>
  <c r="P2171" i="1" l="1"/>
  <c r="C2172" i="1"/>
  <c r="C2173" i="1" l="1"/>
  <c r="P2172" i="1"/>
  <c r="C2174" i="1" l="1"/>
  <c r="P2173" i="1"/>
  <c r="P2174" i="1" l="1"/>
  <c r="C2175" i="1"/>
  <c r="C2176" i="1" l="1"/>
  <c r="P2175" i="1"/>
  <c r="C2177" i="1" l="1"/>
  <c r="P2176" i="1"/>
  <c r="P2177" i="1" l="1"/>
  <c r="C2178" i="1"/>
  <c r="P2178" i="1" l="1"/>
  <c r="C2179" i="1"/>
  <c r="C2180" i="1" l="1"/>
  <c r="P2179" i="1"/>
  <c r="P2180" i="1" l="1"/>
  <c r="C2181" i="1"/>
  <c r="C2182" i="1" l="1"/>
  <c r="P2181" i="1"/>
  <c r="C2183" i="1" l="1"/>
  <c r="P2182" i="1"/>
  <c r="P2183" i="1" l="1"/>
  <c r="C2184" i="1"/>
  <c r="P2184" i="1" l="1"/>
  <c r="C2185" i="1"/>
  <c r="C2186" i="1" l="1"/>
  <c r="P2185" i="1"/>
  <c r="P2186" i="1" l="1"/>
  <c r="C2187" i="1"/>
  <c r="C2188" i="1" l="1"/>
  <c r="P2187" i="1"/>
  <c r="P2188" i="1" l="1"/>
  <c r="C2189" i="1"/>
  <c r="C2190" i="1" l="1"/>
  <c r="P2189" i="1"/>
  <c r="C2191" i="1" l="1"/>
  <c r="P2190" i="1"/>
  <c r="C2192" i="1" l="1"/>
  <c r="P2191" i="1"/>
  <c r="R2192" i="1" l="1"/>
  <c r="C2193" i="1" s="1"/>
  <c r="P2192" i="1"/>
  <c r="U2192" i="1" l="1"/>
  <c r="C2194" i="1"/>
  <c r="P2193" i="1"/>
  <c r="P2194" i="1" l="1"/>
  <c r="C2195" i="1"/>
  <c r="C2196" i="1" l="1"/>
  <c r="P2195" i="1"/>
  <c r="P2196" i="1" l="1"/>
  <c r="C2197" i="1"/>
  <c r="C2198" i="1" l="1"/>
  <c r="P2197" i="1"/>
  <c r="C2199" i="1" l="1"/>
  <c r="P2198" i="1"/>
  <c r="C2200" i="1" l="1"/>
  <c r="P2199" i="1"/>
  <c r="C2201" i="1" l="1"/>
  <c r="P2200" i="1"/>
  <c r="C2202" i="1" l="1"/>
  <c r="P2201" i="1"/>
  <c r="C2203" i="1" l="1"/>
  <c r="P2202" i="1"/>
  <c r="C2204" i="1" l="1"/>
  <c r="P2203" i="1"/>
  <c r="C2205" i="1" l="1"/>
  <c r="P2204" i="1"/>
  <c r="C2206" i="1" l="1"/>
  <c r="P2205" i="1"/>
  <c r="C2207" i="1" l="1"/>
  <c r="P2206" i="1"/>
  <c r="C2208" i="1" l="1"/>
  <c r="P2207" i="1"/>
  <c r="C2209" i="1" l="1"/>
  <c r="P2208" i="1"/>
  <c r="C2210" i="1" l="1"/>
  <c r="P2209" i="1"/>
  <c r="C2211" i="1" l="1"/>
  <c r="P2210" i="1"/>
  <c r="C2212" i="1" l="1"/>
  <c r="P2211" i="1"/>
  <c r="C2213" i="1" l="1"/>
  <c r="P2212" i="1"/>
  <c r="C2214" i="1" l="1"/>
  <c r="P2213" i="1"/>
  <c r="C2215" i="1" l="1"/>
  <c r="P2214" i="1"/>
  <c r="C2216" i="1" l="1"/>
  <c r="P2215" i="1"/>
  <c r="C2217" i="1" l="1"/>
  <c r="P2216" i="1"/>
  <c r="C2218" i="1" l="1"/>
  <c r="P2217" i="1"/>
  <c r="C2219" i="1" l="1"/>
  <c r="P2218" i="1"/>
  <c r="C2220" i="1" l="1"/>
  <c r="P2219" i="1"/>
  <c r="C2221" i="1" l="1"/>
  <c r="P2220" i="1"/>
  <c r="R2221" i="1" l="1"/>
  <c r="C2222" i="1" s="1"/>
  <c r="P2221" i="1"/>
  <c r="U2221" i="1" l="1"/>
  <c r="C2223" i="1"/>
  <c r="P2222" i="1"/>
  <c r="P2223" i="1" l="1"/>
  <c r="C2224" i="1"/>
  <c r="C2225" i="1" l="1"/>
  <c r="P2224" i="1"/>
  <c r="P2225" i="1" l="1"/>
  <c r="C2226" i="1"/>
  <c r="C2227" i="1" l="1"/>
  <c r="P2226" i="1"/>
  <c r="C2228" i="1" l="1"/>
  <c r="P2227" i="1"/>
  <c r="C2229" i="1" l="1"/>
  <c r="P2228" i="1"/>
  <c r="C2230" i="1" l="1"/>
  <c r="P2229" i="1"/>
  <c r="C2231" i="1" l="1"/>
  <c r="P2230" i="1"/>
  <c r="C2232" i="1" l="1"/>
  <c r="P2231" i="1"/>
  <c r="C2233" i="1" l="1"/>
  <c r="P2232" i="1"/>
  <c r="C2234" i="1" l="1"/>
  <c r="P2233" i="1"/>
  <c r="C2235" i="1" l="1"/>
  <c r="P2234" i="1"/>
  <c r="C2236" i="1" l="1"/>
  <c r="P2235" i="1"/>
  <c r="C2237" i="1" l="1"/>
  <c r="P2236" i="1"/>
  <c r="C2238" i="1" l="1"/>
  <c r="P2237" i="1"/>
  <c r="C2239" i="1" l="1"/>
  <c r="P2238" i="1"/>
  <c r="C2240" i="1" l="1"/>
  <c r="P2239" i="1"/>
  <c r="C2241" i="1" l="1"/>
  <c r="P2240" i="1"/>
  <c r="P2241" i="1" l="1"/>
  <c r="C2242" i="1"/>
  <c r="C2243" i="1" l="1"/>
  <c r="P2242" i="1"/>
  <c r="C2244" i="1" l="1"/>
  <c r="P2243" i="1"/>
  <c r="C2245" i="1" l="1"/>
  <c r="P2244" i="1"/>
  <c r="C2246" i="1" l="1"/>
  <c r="P2245" i="1"/>
  <c r="C2247" i="1" l="1"/>
  <c r="P2246" i="1"/>
  <c r="C2248" i="1" l="1"/>
  <c r="P2247" i="1"/>
  <c r="C2249" i="1" l="1"/>
  <c r="P2248" i="1"/>
  <c r="C2250" i="1" l="1"/>
  <c r="P2249" i="1"/>
  <c r="C2251" i="1" l="1"/>
  <c r="P2250" i="1"/>
  <c r="C2252" i="1" l="1"/>
  <c r="P2251" i="1"/>
  <c r="R2252" i="1" l="1"/>
  <c r="C2253" i="1" s="1"/>
  <c r="P2252" i="1"/>
  <c r="U2252" i="1" l="1"/>
  <c r="C2254" i="1"/>
  <c r="P2253" i="1"/>
  <c r="P2254" i="1" l="1"/>
  <c r="C2255" i="1"/>
  <c r="C2256" i="1" l="1"/>
  <c r="P2255" i="1"/>
  <c r="P2256" i="1" l="1"/>
  <c r="C2257" i="1"/>
  <c r="C2258" i="1" l="1"/>
  <c r="P2257" i="1"/>
  <c r="P2258" i="1" l="1"/>
  <c r="C2259" i="1"/>
  <c r="C2260" i="1" l="1"/>
  <c r="P2259" i="1"/>
  <c r="P2260" i="1" l="1"/>
  <c r="C2261" i="1"/>
  <c r="C2262" i="1" l="1"/>
  <c r="P2261" i="1"/>
  <c r="C2263" i="1" l="1"/>
  <c r="P2262" i="1"/>
  <c r="C2264" i="1" l="1"/>
  <c r="P2263" i="1"/>
  <c r="C2265" i="1" l="1"/>
  <c r="P2264" i="1"/>
  <c r="C2266" i="1" l="1"/>
  <c r="P2265" i="1"/>
  <c r="C2267" i="1" l="1"/>
  <c r="P2266" i="1"/>
  <c r="C2268" i="1" l="1"/>
  <c r="P2267" i="1"/>
  <c r="P2268" i="1" l="1"/>
  <c r="C2269" i="1"/>
  <c r="C2270" i="1" l="1"/>
  <c r="P2269" i="1"/>
  <c r="P2270" i="1" l="1"/>
  <c r="C2271" i="1"/>
  <c r="P2271" i="1" l="1"/>
  <c r="C2272" i="1"/>
  <c r="C2273" i="1" l="1"/>
  <c r="P2272" i="1"/>
  <c r="P2273" i="1" l="1"/>
  <c r="C2274" i="1"/>
  <c r="P2274" i="1" l="1"/>
  <c r="C2275" i="1"/>
  <c r="C2276" i="1" l="1"/>
  <c r="P2275" i="1"/>
  <c r="C2277" i="1" l="1"/>
  <c r="P2276" i="1"/>
  <c r="C2278" i="1" l="1"/>
  <c r="P2277" i="1"/>
  <c r="C2279" i="1" l="1"/>
  <c r="P2278" i="1"/>
  <c r="C2280" i="1" l="1"/>
  <c r="P2279" i="1"/>
  <c r="C2281" i="1" l="1"/>
  <c r="P2280" i="1"/>
  <c r="P2281" i="1" l="1"/>
  <c r="C2282" i="1"/>
  <c r="C2283" i="1" l="1"/>
  <c r="P2282" i="1"/>
  <c r="R2283" i="1" l="1"/>
  <c r="C2284" i="1" s="1"/>
  <c r="P2283" i="1"/>
  <c r="C2285" i="1" l="1"/>
  <c r="P2284" i="1"/>
  <c r="U2283" i="1"/>
  <c r="C2286" i="1" l="1"/>
  <c r="P2285" i="1"/>
  <c r="C2287" i="1" l="1"/>
  <c r="P2286" i="1"/>
  <c r="C2288" i="1" l="1"/>
  <c r="P2287" i="1"/>
  <c r="C2289" i="1" l="1"/>
  <c r="P2288" i="1"/>
  <c r="C2290" i="1" l="1"/>
  <c r="P2289" i="1"/>
  <c r="C2291" i="1" l="1"/>
  <c r="P2290" i="1"/>
  <c r="C2292" i="1" l="1"/>
  <c r="P2291" i="1"/>
  <c r="C2293" i="1" l="1"/>
  <c r="P2292" i="1"/>
  <c r="C2294" i="1" l="1"/>
  <c r="P2293" i="1"/>
  <c r="C2295" i="1" l="1"/>
  <c r="P2294" i="1"/>
  <c r="C2296" i="1" l="1"/>
  <c r="P2295" i="1"/>
  <c r="C2297" i="1" l="1"/>
  <c r="P2296" i="1"/>
  <c r="C2298" i="1" l="1"/>
  <c r="P2297" i="1"/>
  <c r="C2299" i="1" l="1"/>
  <c r="P2298" i="1"/>
  <c r="C2300" i="1" l="1"/>
  <c r="P2299" i="1"/>
  <c r="C2301" i="1" l="1"/>
  <c r="P2300" i="1"/>
  <c r="C2302" i="1" l="1"/>
  <c r="P2301" i="1"/>
  <c r="C2303" i="1" l="1"/>
  <c r="P2302" i="1"/>
  <c r="C2304" i="1" l="1"/>
  <c r="P2303" i="1"/>
  <c r="C2305" i="1" l="1"/>
  <c r="P2304" i="1"/>
  <c r="C2306" i="1" l="1"/>
  <c r="P2305" i="1"/>
  <c r="C2307" i="1" l="1"/>
  <c r="P2306" i="1"/>
  <c r="C2308" i="1" l="1"/>
  <c r="P2307" i="1"/>
  <c r="C2309" i="1" l="1"/>
  <c r="P2308" i="1"/>
  <c r="C2310" i="1" l="1"/>
  <c r="P2309" i="1"/>
  <c r="C2311" i="1" l="1"/>
  <c r="P2310" i="1"/>
  <c r="C2312" i="1" l="1"/>
  <c r="P2311" i="1"/>
  <c r="C2313" i="1" l="1"/>
  <c r="P2312" i="1"/>
  <c r="R2313" i="1" l="1"/>
  <c r="C2314" i="1" s="1"/>
  <c r="P2313" i="1"/>
  <c r="U2313" i="1" l="1"/>
  <c r="C2315" i="1"/>
  <c r="P2314" i="1"/>
  <c r="C2316" i="1" l="1"/>
  <c r="P2315" i="1"/>
  <c r="C2317" i="1" l="1"/>
  <c r="P2316" i="1"/>
  <c r="C2318" i="1" l="1"/>
  <c r="P2317" i="1"/>
  <c r="C2319" i="1" l="1"/>
  <c r="P2318" i="1"/>
  <c r="C2320" i="1" l="1"/>
  <c r="P2319" i="1"/>
  <c r="C2321" i="1" l="1"/>
  <c r="P2320" i="1"/>
  <c r="C2322" i="1" l="1"/>
  <c r="P2321" i="1"/>
  <c r="C2323" i="1" l="1"/>
  <c r="P2322" i="1"/>
  <c r="C2324" i="1" l="1"/>
  <c r="P2323" i="1"/>
  <c r="C2325" i="1" l="1"/>
  <c r="P2324" i="1"/>
  <c r="C2326" i="1" l="1"/>
  <c r="P2325" i="1"/>
  <c r="C2327" i="1" l="1"/>
  <c r="P2326" i="1"/>
  <c r="C2328" i="1" l="1"/>
  <c r="P2327" i="1"/>
  <c r="C2329" i="1" l="1"/>
  <c r="P2328" i="1"/>
  <c r="C2330" i="1" l="1"/>
  <c r="P2329" i="1"/>
  <c r="C2331" i="1" l="1"/>
  <c r="P2330" i="1"/>
  <c r="C2332" i="1" l="1"/>
  <c r="P2331" i="1"/>
  <c r="C2333" i="1" l="1"/>
  <c r="P2332" i="1"/>
  <c r="C2334" i="1" l="1"/>
  <c r="P2333" i="1"/>
  <c r="C2335" i="1" l="1"/>
  <c r="P2334" i="1"/>
  <c r="C2336" i="1" l="1"/>
  <c r="P2335" i="1"/>
  <c r="C2337" i="1" l="1"/>
  <c r="P2336" i="1"/>
  <c r="C2338" i="1" l="1"/>
  <c r="P2337" i="1"/>
  <c r="C2339" i="1" l="1"/>
  <c r="P2338" i="1"/>
  <c r="C2340" i="1" l="1"/>
  <c r="P2339" i="1"/>
  <c r="C2341" i="1" l="1"/>
  <c r="P2340" i="1"/>
  <c r="R2341" i="1" l="1"/>
  <c r="C2342" i="1" s="1"/>
  <c r="P2341" i="1"/>
  <c r="U2341" i="1" l="1"/>
  <c r="C2343" i="1"/>
  <c r="P2342" i="1"/>
  <c r="C2344" i="1" l="1"/>
  <c r="P2343" i="1"/>
  <c r="C2345" i="1" l="1"/>
  <c r="P2344" i="1"/>
  <c r="C2346" i="1" l="1"/>
  <c r="P2345" i="1"/>
  <c r="C2347" i="1" l="1"/>
  <c r="P2346" i="1"/>
  <c r="C2348" i="1" l="1"/>
  <c r="P2347" i="1"/>
  <c r="C2349" i="1" l="1"/>
  <c r="P2348" i="1"/>
  <c r="C2350" i="1" l="1"/>
  <c r="P2349" i="1"/>
  <c r="C2351" i="1" l="1"/>
  <c r="P2350" i="1"/>
  <c r="C2352" i="1" l="1"/>
  <c r="P2351" i="1"/>
  <c r="C2353" i="1" l="1"/>
  <c r="P2352" i="1"/>
  <c r="C2354" i="1" l="1"/>
  <c r="P2353" i="1"/>
  <c r="C2355" i="1" l="1"/>
  <c r="P2354" i="1"/>
  <c r="C2356" i="1" l="1"/>
  <c r="P2355" i="1"/>
  <c r="C2357" i="1" l="1"/>
  <c r="P2356" i="1"/>
  <c r="C2358" i="1" l="1"/>
  <c r="P2357" i="1"/>
  <c r="C2359" i="1" l="1"/>
  <c r="P2358" i="1"/>
  <c r="C2360" i="1" l="1"/>
  <c r="P2359" i="1"/>
  <c r="C2361" i="1" l="1"/>
  <c r="P2360" i="1"/>
  <c r="C2362" i="1" l="1"/>
  <c r="P2361" i="1"/>
  <c r="C2363" i="1" l="1"/>
  <c r="P2362" i="1"/>
  <c r="C2364" i="1" l="1"/>
  <c r="P2363" i="1"/>
  <c r="C2365" i="1" l="1"/>
  <c r="P2364" i="1"/>
  <c r="C2366" i="1" l="1"/>
  <c r="P2365" i="1"/>
  <c r="C2367" i="1" l="1"/>
  <c r="P2366" i="1"/>
  <c r="C2368" i="1" l="1"/>
  <c r="P2367" i="1"/>
  <c r="C2369" i="1" l="1"/>
  <c r="P2368" i="1"/>
  <c r="C2370" i="1" l="1"/>
  <c r="P2369" i="1"/>
  <c r="C2371" i="1" l="1"/>
  <c r="P2370" i="1"/>
  <c r="C2372" i="1" l="1"/>
  <c r="P2371" i="1"/>
  <c r="C2373" i="1" l="1"/>
  <c r="P2372" i="1"/>
  <c r="C2374" i="1" l="1"/>
  <c r="P2373" i="1"/>
  <c r="R2374" i="1" l="1"/>
  <c r="C2375" i="1" s="1"/>
  <c r="P2374" i="1"/>
  <c r="U2374" i="1" l="1"/>
  <c r="C2376" i="1"/>
  <c r="P2375" i="1"/>
  <c r="C2377" i="1" l="1"/>
  <c r="P2376" i="1"/>
  <c r="C2378" i="1" l="1"/>
  <c r="P2377" i="1"/>
  <c r="C2379" i="1" l="1"/>
  <c r="P2378" i="1"/>
  <c r="C2380" i="1" l="1"/>
  <c r="P2379" i="1"/>
  <c r="C2381" i="1" l="1"/>
  <c r="P2380" i="1"/>
  <c r="C2382" i="1" l="1"/>
  <c r="P2381" i="1"/>
  <c r="C2383" i="1" l="1"/>
  <c r="P2382" i="1"/>
  <c r="C2384" i="1" l="1"/>
  <c r="P2383" i="1"/>
  <c r="C2385" i="1" l="1"/>
  <c r="P2384" i="1"/>
  <c r="C2386" i="1" l="1"/>
  <c r="P2385" i="1"/>
  <c r="C2387" i="1" l="1"/>
  <c r="P2386" i="1"/>
  <c r="C2388" i="1" l="1"/>
  <c r="P2387" i="1"/>
  <c r="C2389" i="1" l="1"/>
  <c r="P2388" i="1"/>
  <c r="C2390" i="1" l="1"/>
  <c r="P2389" i="1"/>
  <c r="C2391" i="1" l="1"/>
  <c r="P2390" i="1"/>
  <c r="C2392" i="1" l="1"/>
  <c r="P2391" i="1"/>
  <c r="C2393" i="1" l="1"/>
  <c r="P2392" i="1"/>
  <c r="C2394" i="1" l="1"/>
  <c r="P2393" i="1"/>
  <c r="C2395" i="1" l="1"/>
  <c r="P2394" i="1"/>
  <c r="C2396" i="1" l="1"/>
  <c r="P2395" i="1"/>
  <c r="C2397" i="1" l="1"/>
  <c r="P2396" i="1"/>
  <c r="C2398" i="1" l="1"/>
  <c r="P2397" i="1"/>
  <c r="C2399" i="1" l="1"/>
  <c r="P2398" i="1"/>
  <c r="C2400" i="1" l="1"/>
  <c r="P2399" i="1"/>
  <c r="C2401" i="1" l="1"/>
  <c r="P2400" i="1"/>
  <c r="C2402" i="1" l="1"/>
  <c r="P2401" i="1"/>
  <c r="R2402" i="1" l="1"/>
  <c r="C2403" i="1" s="1"/>
  <c r="P2402" i="1"/>
  <c r="U2402" i="1" l="1"/>
  <c r="C2404" i="1"/>
  <c r="P2403" i="1"/>
  <c r="C2405" i="1" l="1"/>
  <c r="P2404" i="1"/>
  <c r="C2406" i="1" l="1"/>
  <c r="P2405" i="1"/>
  <c r="C2407" i="1" l="1"/>
  <c r="P2406" i="1"/>
  <c r="C2408" i="1" l="1"/>
  <c r="P2407" i="1"/>
  <c r="C2409" i="1" l="1"/>
  <c r="P2408" i="1"/>
  <c r="C2410" i="1" l="1"/>
  <c r="P2409" i="1"/>
  <c r="C2411" i="1" l="1"/>
  <c r="P2410" i="1"/>
  <c r="C2412" i="1" l="1"/>
  <c r="P2411" i="1"/>
  <c r="C2413" i="1" l="1"/>
  <c r="P2412" i="1"/>
  <c r="C2414" i="1" l="1"/>
  <c r="P2413" i="1"/>
  <c r="C2415" i="1" l="1"/>
  <c r="P2414" i="1"/>
  <c r="C2416" i="1" l="1"/>
  <c r="P2415" i="1"/>
  <c r="C2417" i="1" l="1"/>
  <c r="P2416" i="1"/>
  <c r="C2418" i="1" l="1"/>
  <c r="P2417" i="1"/>
  <c r="C2419" i="1" l="1"/>
  <c r="P2418" i="1"/>
  <c r="C2420" i="1" l="1"/>
  <c r="P2419" i="1"/>
  <c r="C2421" i="1" l="1"/>
  <c r="P2420" i="1"/>
  <c r="C2422" i="1" l="1"/>
  <c r="P2421" i="1"/>
  <c r="C2423" i="1" l="1"/>
  <c r="P2422" i="1"/>
  <c r="C2424" i="1" l="1"/>
  <c r="P2423" i="1"/>
  <c r="C2425" i="1" l="1"/>
  <c r="P2424" i="1"/>
  <c r="C2426" i="1" l="1"/>
  <c r="P2425" i="1"/>
  <c r="C2427" i="1" l="1"/>
  <c r="P2426" i="1"/>
  <c r="C2428" i="1" l="1"/>
  <c r="P2427" i="1"/>
  <c r="C2429" i="1" l="1"/>
  <c r="P2428" i="1"/>
  <c r="C2430" i="1" l="1"/>
  <c r="P2429" i="1"/>
  <c r="C2431" i="1" l="1"/>
  <c r="P2430" i="1"/>
  <c r="C2432" i="1" l="1"/>
  <c r="P2431" i="1"/>
  <c r="C2433" i="1" l="1"/>
  <c r="R2433" i="1" s="1"/>
  <c r="P2432" i="1"/>
  <c r="C2434" i="1" l="1"/>
  <c r="P2433" i="1"/>
  <c r="U2433" i="1" s="1"/>
  <c r="C2435" i="1" l="1"/>
  <c r="P2434" i="1"/>
  <c r="C2436" i="1" l="1"/>
  <c r="P2435" i="1"/>
  <c r="C2437" i="1" l="1"/>
  <c r="P2436" i="1"/>
  <c r="C2438" i="1" l="1"/>
  <c r="P2437" i="1"/>
  <c r="C2439" i="1" l="1"/>
  <c r="P2438" i="1"/>
  <c r="C2440" i="1" l="1"/>
  <c r="P2439" i="1"/>
  <c r="C2441" i="1" l="1"/>
  <c r="P2440" i="1"/>
  <c r="C2442" i="1" l="1"/>
  <c r="P2441" i="1"/>
  <c r="C2443" i="1" l="1"/>
  <c r="P2442" i="1"/>
  <c r="C2444" i="1" l="1"/>
  <c r="P2443" i="1"/>
  <c r="C2445" i="1" l="1"/>
  <c r="P2444" i="1"/>
  <c r="C2446" i="1" l="1"/>
  <c r="P2445" i="1"/>
  <c r="C2447" i="1" l="1"/>
  <c r="P2446" i="1"/>
  <c r="C2448" i="1" l="1"/>
  <c r="P2447" i="1"/>
  <c r="C2449" i="1" l="1"/>
  <c r="P2448" i="1"/>
  <c r="C2450" i="1" l="1"/>
  <c r="P2449" i="1"/>
  <c r="C2451" i="1" l="1"/>
  <c r="P2450" i="1"/>
  <c r="C2452" i="1" l="1"/>
  <c r="P2451" i="1"/>
  <c r="C2453" i="1" l="1"/>
  <c r="P2452" i="1"/>
  <c r="C2454" i="1" l="1"/>
  <c r="P2453" i="1"/>
  <c r="C2455" i="1" l="1"/>
  <c r="P2454" i="1"/>
  <c r="C2456" i="1" l="1"/>
  <c r="P2455" i="1"/>
  <c r="C2457" i="1" l="1"/>
  <c r="P2456" i="1"/>
  <c r="C2458" i="1" l="1"/>
  <c r="P2457" i="1"/>
  <c r="C2459" i="1" l="1"/>
  <c r="P2458" i="1"/>
  <c r="C2460" i="1" l="1"/>
  <c r="P2459" i="1"/>
  <c r="C2461" i="1" l="1"/>
  <c r="P2460" i="1"/>
  <c r="C2462" i="1" l="1"/>
  <c r="P2461" i="1"/>
  <c r="C2463" i="1" l="1"/>
  <c r="P2462" i="1"/>
  <c r="C2464" i="1" l="1"/>
  <c r="P2463" i="1"/>
  <c r="C2465" i="1" l="1"/>
  <c r="R2465" i="1" s="1"/>
  <c r="P2464" i="1"/>
  <c r="C2466" i="1" l="1"/>
  <c r="P2465" i="1"/>
  <c r="U2465" i="1" s="1"/>
  <c r="C2467" i="1" l="1"/>
  <c r="P2466" i="1"/>
  <c r="C2468" i="1" l="1"/>
  <c r="P2467" i="1"/>
  <c r="C2469" i="1" l="1"/>
  <c r="P2468" i="1"/>
  <c r="C2470" i="1" l="1"/>
  <c r="P2469" i="1"/>
  <c r="C2471" i="1" l="1"/>
  <c r="P2470" i="1"/>
  <c r="C2472" i="1" l="1"/>
  <c r="P2471" i="1"/>
  <c r="C2473" i="1" l="1"/>
  <c r="P2472" i="1"/>
  <c r="C2474" i="1" l="1"/>
  <c r="P2473" i="1"/>
  <c r="C2475" i="1" l="1"/>
  <c r="P2474" i="1"/>
  <c r="C2476" i="1" l="1"/>
  <c r="P2475" i="1"/>
  <c r="C2477" i="1" l="1"/>
  <c r="P2476" i="1"/>
  <c r="C2478" i="1" l="1"/>
  <c r="P2477" i="1"/>
  <c r="C2479" i="1" l="1"/>
  <c r="P2478" i="1"/>
  <c r="C2480" i="1" l="1"/>
  <c r="P2479" i="1"/>
  <c r="C2481" i="1" l="1"/>
  <c r="P2480" i="1"/>
  <c r="C2482" i="1" l="1"/>
  <c r="P2481" i="1"/>
  <c r="C2483" i="1" l="1"/>
  <c r="P2482" i="1"/>
  <c r="C2484" i="1" l="1"/>
  <c r="P2483" i="1"/>
  <c r="C2485" i="1" l="1"/>
  <c r="P2484" i="1"/>
  <c r="C2486" i="1" l="1"/>
  <c r="P2485" i="1"/>
  <c r="C2487" i="1" l="1"/>
  <c r="P2486" i="1"/>
  <c r="C2488" i="1" l="1"/>
  <c r="P2487" i="1"/>
  <c r="C2489" i="1" l="1"/>
  <c r="P2488" i="1"/>
  <c r="C2490" i="1" l="1"/>
  <c r="P2489" i="1"/>
  <c r="C2491" i="1" l="1"/>
  <c r="P2490" i="1"/>
  <c r="C2492" i="1" l="1"/>
  <c r="P2491" i="1"/>
  <c r="C2493" i="1" l="1"/>
  <c r="P2492" i="1"/>
  <c r="C2494" i="1" l="1"/>
  <c r="R2494" i="1" s="1"/>
  <c r="P2493" i="1"/>
  <c r="C2495" i="1" l="1"/>
  <c r="P2494" i="1"/>
  <c r="U2494" i="1" s="1"/>
  <c r="C2496" i="1" l="1"/>
  <c r="P2495" i="1"/>
  <c r="C2497" i="1" l="1"/>
  <c r="P2496" i="1"/>
  <c r="C2498" i="1" l="1"/>
  <c r="P2497" i="1"/>
  <c r="C2499" i="1" l="1"/>
  <c r="P2498" i="1"/>
  <c r="C2500" i="1" l="1"/>
  <c r="P2499" i="1"/>
  <c r="C2501" i="1" l="1"/>
  <c r="P2500" i="1"/>
  <c r="C2502" i="1" l="1"/>
  <c r="P2501" i="1"/>
  <c r="C2503" i="1" l="1"/>
  <c r="P2502" i="1"/>
  <c r="C2504" i="1" l="1"/>
  <c r="P2503" i="1"/>
  <c r="C2505" i="1" l="1"/>
  <c r="P2504" i="1"/>
  <c r="C2506" i="1" l="1"/>
  <c r="P2505" i="1"/>
  <c r="C2507" i="1" l="1"/>
  <c r="P2506" i="1"/>
  <c r="C2508" i="1" l="1"/>
  <c r="P2507" i="1"/>
  <c r="C2509" i="1" l="1"/>
  <c r="P2508" i="1"/>
  <c r="C2510" i="1" l="1"/>
  <c r="P2509" i="1"/>
  <c r="C2511" i="1" l="1"/>
  <c r="P2510" i="1"/>
  <c r="C2512" i="1" l="1"/>
  <c r="P2511" i="1"/>
  <c r="C2513" i="1" l="1"/>
  <c r="P2512" i="1"/>
  <c r="C2514" i="1" l="1"/>
  <c r="P2513" i="1"/>
  <c r="C2515" i="1" l="1"/>
  <c r="P2514" i="1"/>
  <c r="C2516" i="1" l="1"/>
  <c r="P2515" i="1"/>
  <c r="C2517" i="1" l="1"/>
  <c r="P2516" i="1"/>
  <c r="C2518" i="1" l="1"/>
  <c r="P2517" i="1"/>
  <c r="C2519" i="1" l="1"/>
  <c r="P2518" i="1"/>
  <c r="C2520" i="1" l="1"/>
  <c r="P2519" i="1"/>
  <c r="C2521" i="1" l="1"/>
  <c r="P2520" i="1"/>
  <c r="C2522" i="1" l="1"/>
  <c r="P2521" i="1"/>
  <c r="C2523" i="1" l="1"/>
  <c r="P2522" i="1"/>
  <c r="C2524" i="1" l="1"/>
  <c r="P2523" i="1"/>
  <c r="C2525" i="1" l="1"/>
  <c r="R2525" i="1" s="1"/>
  <c r="P2524" i="1"/>
  <c r="C2526" i="1" l="1"/>
  <c r="P2525" i="1"/>
  <c r="U2525" i="1" s="1"/>
  <c r="C2527" i="1" l="1"/>
  <c r="P2526" i="1"/>
  <c r="C2528" i="1" l="1"/>
  <c r="P2527" i="1"/>
  <c r="C2529" i="1" l="1"/>
  <c r="P2528" i="1"/>
  <c r="C2530" i="1" l="1"/>
  <c r="P2529" i="1"/>
  <c r="C2531" i="1" l="1"/>
  <c r="P2530" i="1"/>
  <c r="C2532" i="1" l="1"/>
  <c r="P2531" i="1"/>
  <c r="C2533" i="1" l="1"/>
  <c r="P2532" i="1"/>
  <c r="C2534" i="1" l="1"/>
  <c r="P2533" i="1"/>
  <c r="C2535" i="1" l="1"/>
  <c r="P2534" i="1"/>
  <c r="C2536" i="1" l="1"/>
  <c r="P2535" i="1"/>
  <c r="C2537" i="1" l="1"/>
  <c r="P2536" i="1"/>
  <c r="C2538" i="1" l="1"/>
  <c r="P2537" i="1"/>
  <c r="C2539" i="1" l="1"/>
  <c r="P2538" i="1"/>
  <c r="C2540" i="1" l="1"/>
  <c r="P2539" i="1"/>
  <c r="C2541" i="1" l="1"/>
  <c r="P2540" i="1"/>
  <c r="C2542" i="1" l="1"/>
  <c r="P2541" i="1"/>
  <c r="C2543" i="1" l="1"/>
  <c r="P2542" i="1"/>
  <c r="C2544" i="1" l="1"/>
  <c r="P2543" i="1"/>
  <c r="C2545" i="1" l="1"/>
  <c r="P2544" i="1"/>
  <c r="C2546" i="1" l="1"/>
  <c r="P2545" i="1"/>
  <c r="C2547" i="1" l="1"/>
  <c r="P2546" i="1"/>
  <c r="C2548" i="1" l="1"/>
  <c r="P2547" i="1"/>
  <c r="C2549" i="1" l="1"/>
  <c r="P2548" i="1"/>
  <c r="C2550" i="1" l="1"/>
  <c r="P2549" i="1"/>
  <c r="C2551" i="1" l="1"/>
  <c r="P2550" i="1"/>
  <c r="C2552" i="1" l="1"/>
  <c r="P2551" i="1"/>
  <c r="C2553" i="1" l="1"/>
  <c r="P2552" i="1"/>
  <c r="C2554" i="1" l="1"/>
  <c r="P2553" i="1"/>
  <c r="C2555" i="1" l="1"/>
  <c r="P2554" i="1"/>
  <c r="C2556" i="1" l="1"/>
  <c r="R2556" i="1" s="1"/>
  <c r="P2555" i="1"/>
  <c r="C2557" i="1" l="1"/>
  <c r="P2556" i="1"/>
  <c r="U2556" i="1" s="1"/>
  <c r="C2558" i="1" l="1"/>
  <c r="P2557" i="1"/>
  <c r="C2559" i="1" l="1"/>
  <c r="P2558" i="1"/>
  <c r="C2560" i="1" l="1"/>
  <c r="P2559" i="1"/>
  <c r="C2561" i="1" l="1"/>
  <c r="P2560" i="1"/>
  <c r="C2562" i="1" l="1"/>
  <c r="P2561" i="1"/>
  <c r="C2563" i="1" l="1"/>
  <c r="P2562" i="1"/>
  <c r="C2564" i="1" l="1"/>
  <c r="P2563" i="1"/>
  <c r="C2565" i="1" l="1"/>
  <c r="P2564" i="1"/>
  <c r="C2566" i="1" l="1"/>
  <c r="P2565" i="1"/>
  <c r="C2567" i="1" l="1"/>
  <c r="P2566" i="1"/>
  <c r="C2568" i="1" l="1"/>
  <c r="P2567" i="1"/>
  <c r="C2569" i="1" l="1"/>
  <c r="P2568" i="1"/>
  <c r="C2570" i="1" l="1"/>
  <c r="P2569" i="1"/>
  <c r="C2571" i="1" l="1"/>
  <c r="P2570" i="1"/>
  <c r="C2572" i="1" l="1"/>
  <c r="P2571" i="1"/>
  <c r="C2573" i="1" l="1"/>
  <c r="P2572" i="1"/>
  <c r="C2574" i="1" l="1"/>
  <c r="P2573" i="1"/>
  <c r="C2575" i="1" l="1"/>
  <c r="P2574" i="1"/>
  <c r="C2576" i="1" l="1"/>
  <c r="P2575" i="1"/>
  <c r="C2577" i="1" l="1"/>
  <c r="P2576" i="1"/>
  <c r="C2578" i="1" l="1"/>
  <c r="P2577" i="1"/>
  <c r="C2579" i="1" l="1"/>
  <c r="P2578" i="1"/>
  <c r="C2580" i="1" l="1"/>
  <c r="P2579" i="1"/>
  <c r="C2581" i="1" l="1"/>
  <c r="P2580" i="1"/>
  <c r="C2582" i="1" l="1"/>
  <c r="P2581" i="1"/>
  <c r="C2583" i="1" l="1"/>
  <c r="P2582" i="1"/>
  <c r="C2584" i="1" l="1"/>
  <c r="P2583" i="1"/>
  <c r="C2585" i="1" l="1"/>
  <c r="P2584" i="1"/>
  <c r="C2586" i="1" l="1"/>
  <c r="R2586" i="1" s="1"/>
  <c r="P2585" i="1"/>
  <c r="C2587" i="1" l="1"/>
  <c r="P2586" i="1"/>
  <c r="U2586" i="1" s="1"/>
  <c r="C2588" i="1" l="1"/>
  <c r="P2587" i="1"/>
  <c r="C2589" i="1" l="1"/>
  <c r="P2588" i="1"/>
  <c r="C2590" i="1" l="1"/>
  <c r="P2589" i="1"/>
  <c r="C2591" i="1" l="1"/>
  <c r="P2590" i="1"/>
  <c r="C2592" i="1" l="1"/>
  <c r="P2591" i="1"/>
  <c r="C2593" i="1" l="1"/>
  <c r="P2592" i="1"/>
  <c r="C2594" i="1" l="1"/>
  <c r="P2593" i="1"/>
  <c r="C2595" i="1" l="1"/>
  <c r="P2594" i="1"/>
  <c r="C2596" i="1" l="1"/>
  <c r="P2595" i="1"/>
  <c r="C2597" i="1" l="1"/>
  <c r="P2596" i="1"/>
  <c r="C2598" i="1" l="1"/>
  <c r="P2597" i="1"/>
  <c r="C2599" i="1" l="1"/>
  <c r="P2598" i="1"/>
  <c r="C2600" i="1" l="1"/>
  <c r="P2599" i="1"/>
  <c r="C2601" i="1" l="1"/>
  <c r="P2600" i="1"/>
  <c r="C2602" i="1" l="1"/>
  <c r="P2601" i="1"/>
  <c r="C2603" i="1" l="1"/>
  <c r="P2602" i="1"/>
  <c r="C2604" i="1" l="1"/>
  <c r="P2603" i="1"/>
  <c r="C2605" i="1" l="1"/>
  <c r="P2604" i="1"/>
  <c r="C2606" i="1" l="1"/>
  <c r="P2605" i="1"/>
  <c r="C2607" i="1" l="1"/>
  <c r="P2606" i="1"/>
  <c r="C2608" i="1" l="1"/>
  <c r="P2607" i="1"/>
  <c r="C2609" i="1" l="1"/>
  <c r="P2608" i="1"/>
  <c r="C2610" i="1" l="1"/>
  <c r="P2609" i="1"/>
  <c r="C2611" i="1" l="1"/>
  <c r="P2610" i="1"/>
  <c r="C2612" i="1" l="1"/>
  <c r="P2611" i="1"/>
  <c r="C2613" i="1" l="1"/>
  <c r="P2612" i="1"/>
  <c r="C2614" i="1" l="1"/>
  <c r="P2613" i="1"/>
  <c r="C2615" i="1" l="1"/>
  <c r="P2614" i="1"/>
  <c r="C2616" i="1" l="1"/>
  <c r="P2615" i="1"/>
  <c r="C2617" i="1" l="1"/>
  <c r="P2616" i="1"/>
  <c r="C2618" i="1" l="1"/>
  <c r="P2617" i="1"/>
  <c r="C2619" i="1" l="1"/>
  <c r="P2618" i="1"/>
  <c r="R2619" i="1" l="1"/>
  <c r="C2620" i="1" s="1"/>
  <c r="P2619" i="1"/>
  <c r="U2619" i="1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Carlos Alberto Bacha</author>
  </authors>
  <commentList>
    <comment ref="P576" authorId="0" shapeId="0" xr:uid="{E367CBB4-652D-478E-934E-4C09CE3D9FE6}">
      <text>
        <r>
          <rPr>
            <b/>
            <sz val="9"/>
            <color indexed="81"/>
            <rFont val="Segoe UI"/>
            <family val="2"/>
          </rPr>
          <t>Carlos Alberto Bacha:</t>
        </r>
        <r>
          <rPr>
            <sz val="9"/>
            <color indexed="81"/>
            <rFont val="Segoe UI"/>
            <family val="2"/>
          </rPr>
          <t xml:space="preserve">
Em 27/05/2021 os Juros Pagos foram superiores aos Juros Devidos. Em 27/04/2021 e 28/04/2021 foi utilizada como Taxa DI 5,90% ao invés de 2,65%. O valor pago a maior foi acruado pela curva de remuneração e deduzido do valor dos Juros em 25/06/2021.</t>
        </r>
      </text>
    </comment>
  </commentList>
</comments>
</file>

<file path=xl/sharedStrings.xml><?xml version="1.0" encoding="utf-8"?>
<sst xmlns="http://schemas.openxmlformats.org/spreadsheetml/2006/main" count="254" uniqueCount="109">
  <si>
    <t>[TABELA DE PAGAMENTOS]</t>
  </si>
  <si>
    <t>[FERIADOS]</t>
  </si>
  <si>
    <t>[DATAS BASE]</t>
  </si>
  <si>
    <t>DATA</t>
  </si>
  <si>
    <t>PU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</si>
  <si>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</si>
  <si>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</si>
  <si>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</si>
  <si>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</si>
  <si>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</si>
  <si>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</si>
  <si>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</si>
  <si>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</si>
  <si>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VALOR TOTAL</t>
  </si>
  <si>
    <t>PAR</t>
  </si>
  <si>
    <t>NOMINAL</t>
  </si>
  <si>
    <t>%aa</t>
  </si>
  <si>
    <t>FATOR</t>
  </si>
  <si>
    <t>DIAS</t>
  </si>
  <si>
    <t>+SPREAD</t>
  </si>
  <si>
    <t>A - AMORT</t>
  </si>
  <si>
    <t>PAGAMENTO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</si>
  <si>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</si>
  <si>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</si>
  <si>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</si>
  <si>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</si>
  <si>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</si>
  <si>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</si>
  <si>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</si>
  <si>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VN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</si>
  <si>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</si>
  <si>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</si>
  <si>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</si>
  <si>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</si>
  <si>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</si>
  <si>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</si>
  <si>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</si>
  <si>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</si>
  <si>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</si>
  <si>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</si>
  <si>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</si>
  <si>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Nº</t>
  </si>
  <si>
    <t>Data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</si>
  <si>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</si>
  <si>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</si>
  <si>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</si>
  <si>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</si>
  <si>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</si>
  <si>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</si>
  <si>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</si>
  <si>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</si>
  <si>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Úteis</t>
  </si>
  <si>
    <t>%</t>
  </si>
  <si>
    <t>Evento</t>
  </si>
  <si>
    <t>A+J=</t>
  </si>
  <si>
    <t>Tabela de Feriados</t>
  </si>
  <si>
    <t>Intervalo</t>
  </si>
  <si>
    <t>Data Base -1</t>
  </si>
  <si>
    <t>Data Base</t>
  </si>
  <si>
    <t>Prox DU</t>
  </si>
  <si>
    <t>DATA EMISSÃO</t>
  </si>
  <si>
    <t>DATA INTEGRAL</t>
  </si>
  <si>
    <t>LUMINAE</t>
  </si>
  <si>
    <t>J=</t>
  </si>
  <si>
    <t>LUMINAE S.A.  - 1ª EMISSÃO DEBÊNTURES - 1ª SÉRIE - R$ 60 milhões</t>
  </si>
  <si>
    <t>LMNE11</t>
  </si>
  <si>
    <t>SP_PU</t>
  </si>
  <si>
    <t>SP_VALOR _NOMINAL</t>
  </si>
  <si>
    <t>SP_TAXA DI</t>
  </si>
  <si>
    <t>SP_TAXA DI_FATORDIARIO</t>
  </si>
  <si>
    <t>SP_TAXA DI_ACUMULADO_BASE</t>
  </si>
  <si>
    <t>SP_TAXA DI_ACUMULADO_ULTIMO</t>
  </si>
  <si>
    <t>SP_TAXA DI_FATORACUMULADO</t>
  </si>
  <si>
    <t>SP_SPREAD</t>
  </si>
  <si>
    <t>SP_SPREAD_BASE</t>
  </si>
  <si>
    <t>SP_SPREAD_UTEIS_AUX</t>
  </si>
  <si>
    <t>SP_SPREAD_UTEIS_DP</t>
  </si>
  <si>
    <t xml:space="preserve">SP_SPREAD_ACUMULADO </t>
  </si>
  <si>
    <t>SP_FATOR DI_FATORDI+SPREAD</t>
  </si>
  <si>
    <t>SP_PARC</t>
  </si>
  <si>
    <t>SP_JUROS</t>
  </si>
  <si>
    <t>SP_AMORTIZACAO</t>
  </si>
  <si>
    <t>SP_PROX EVENTOS_REF</t>
  </si>
  <si>
    <t>SP_PROX EVENTOS_DATA</t>
  </si>
  <si>
    <t>SP_TOTAL</t>
  </si>
  <si>
    <t>JUROS PAGOS</t>
  </si>
  <si>
    <t>PRÊMIO</t>
  </si>
  <si>
    <t>Data do Evento</t>
  </si>
  <si>
    <t>Data do Pagamento</t>
  </si>
  <si>
    <t>Valor do Evento</t>
  </si>
  <si>
    <t>Remuneração</t>
  </si>
  <si>
    <t>Valor dos Encargos</t>
  </si>
  <si>
    <t>Multa 2%</t>
  </si>
  <si>
    <t>Juros de Mora 1% am</t>
  </si>
  <si>
    <t>EVENTOS + ENCARGOS MORATÓRIOS</t>
  </si>
  <si>
    <t>Pagamento fora da B3 em 27/10/2021</t>
  </si>
  <si>
    <t>Evento Genérico Unitário B3</t>
  </si>
  <si>
    <t>Pagamento fora da B3</t>
  </si>
  <si>
    <t>INCORPJ=</t>
  </si>
  <si>
    <t>PAGAMENTO DE JUROS</t>
  </si>
  <si>
    <t>10% DO VALOR DEVIDO NO MÊS</t>
  </si>
  <si>
    <t>15% DO VALOR DEVIDO NO MÊS</t>
  </si>
  <si>
    <t>VALOR DEVIDO NO MÊS</t>
  </si>
  <si>
    <t>20% DO VALOR DEVIDO NO MÊS</t>
  </si>
  <si>
    <t>VALOR A PAGAR EM 25/06/23</t>
  </si>
  <si>
    <t>NÃO HOUVE PAGAMENTO + AGD 11/12/2023</t>
  </si>
  <si>
    <t>AGD 23/02/2024</t>
  </si>
  <si>
    <t>DI + 5,25% aa - 6,00% a.a. - 4,00% a.a.</t>
  </si>
  <si>
    <t>INCORPORAÇÃO DE JUROS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</si>
</sst>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6">
    <numFmt numFmtId="164" formatCode="_(* #,##0.00_);_(* \(#,##0.00\);_(* &quot;-&quot;??_);_(@_)"/>
    <numFmt numFmtId="165" formatCode="#,##0.000000"/>
    <numFmt numFmtId="166" formatCode="d\-mmm\-yy"/>
    <numFmt numFmtId="167" formatCode="#,##0.00000000"/>
    <numFmt numFmtId="168" formatCode="0.00000000%"/>
    <numFmt numFmtId="169" formatCode="#,##0.000000000"/>
    <numFmt numFmtId="170" formatCode="0.000000000%"/>
    <numFmt numFmtId="171" formatCode="0.0%"/>
    <numFmt numFmtId="172" formatCode="0.0000%"/>
    <numFmt numFmtId="175" formatCode="[$R$-416]#,##0.00000000"/>
    <numFmt numFmtId="176" formatCode="_-* #,##0.0000_-;\-* #,##0.0000_-;_-* &quot;-&quot;??_-;_-@_-"/>
    <numFmt numFmtId="177" formatCode="0.00000000"/>
    <numFmt numFmtId="178" formatCode="&quot;R$&quot;\ #,##0.00000000"/>
    <numFmt numFmtId="179" formatCode="[$R$-416]\ #,##0.00000000"/>
    <numFmt numFmtId="181" formatCode="&quot;R$&quot;\ #,##0.00000000;[Red]\-&quot;R$&quot;\ #,##0.00000000"/>
    <numFmt numFmtId="182" formatCode="&quot;R$&quot;#,##0.00000000"/>
  </numFmts>
  <fonts count="28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color indexed="10"/>
      <name val="Verdana"/>
      <family val="2"/>
    </font>
    <font>
      <b/>
      <sz val="9"/>
      <color indexed="12"/>
      <name val="Verdana"/>
      <family val="2"/>
    </font>
    <font>
      <b/>
      <sz val="9"/>
      <color rgb="FFFF0000"/>
      <name val="Verdana"/>
      <family val="2"/>
    </font>
    <font>
      <b/>
      <sz val="9"/>
      <color theme="1"/>
      <name val="Verdana"/>
      <family val="2"/>
    </font>
    <font>
      <sz val="11"/>
      <color theme="1"/>
      <name val="Calibri"/>
      <family val="2"/>
      <scheme val="minor"/>
    </font>
    <font>
      <b/>
      <sz val="10"/>
      <name val="Verdana"/>
      <family val="2"/>
    </font>
    <font>
      <sz val="10"/>
      <name val="Verdana"/>
      <family val="2"/>
    </font>
    <font>
      <b/>
      <sz val="11"/>
      <color rgb="FF0070C0"/>
      <name val="Verdana"/>
      <family val="2"/>
    </font>
    <font>
      <sz val="11"/>
      <color rgb="FF0070C0"/>
      <name val="Verdana"/>
      <family val="2"/>
    </font>
    <font>
      <sz val="12"/>
      <color rgb="FF0070C0"/>
      <name val="Verdana"/>
      <family val="2"/>
    </font>
    <font>
      <b/>
      <sz val="10"/>
      <color theme="1"/>
      <name val="Verdana"/>
      <family val="2"/>
    </font>
    <font>
      <b/>
      <sz val="9"/>
      <color rgb="FF0070C0"/>
      <name val="Verdana"/>
      <family val="2"/>
    </font>
    <font>
      <sz val="11"/>
      <color rgb="FF9C5700"/>
      <name val="Calibri"/>
      <family val="2"/>
      <scheme val="minor"/>
    </font>
    <font>
      <sz val="9"/>
      <color indexed="81"/>
      <name val="Segoe UI"/>
      <family val="2"/>
    </font>
    <font>
      <b/>
      <sz val="9"/>
      <color indexed="81"/>
      <name val="Segoe UI"/>
      <family val="2"/>
    </font>
    <font>
      <sz val="14"/>
      <color rgb="FF9C5700"/>
      <name val="Calibri"/>
      <family val="2"/>
      <scheme val="minor"/>
    </font>
    <font>
      <b/>
      <sz val="14"/>
      <color rgb="FF0070C0"/>
      <name val="Calibri"/>
      <family val="2"/>
      <scheme val="minor"/>
    </font>
    <font>
      <sz val="8"/>
      <color rgb="FF9C5700"/>
      <name val="Calibri"/>
      <family val="2"/>
      <scheme val="minor"/>
    </font>
    <font>
      <sz val="8"/>
      <color theme="1"/>
      <name val="Verdana"/>
      <family val="2"/>
    </font>
    <font>
      <sz val="11"/>
      <color rgb="FF006100"/>
      <name val="Calibri"/>
      <family val="2"/>
      <scheme val="minor"/>
    </font>
    <font>
      <sz val="10"/>
      <color rgb="FF9C5700"/>
      <name val="Verdana"/>
      <family val="2"/>
    </font>
    <font>
      <sz val="12"/>
      <color rgb="FF9C5700"/>
      <name val="Calibri"/>
      <family val="2"/>
      <scheme val="minor"/>
    </font>
    <font>
      <b/>
      <sz val="11"/>
      <color rgb="FF9C5700"/>
      <name val="Verdana"/>
      <family val="2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9"/>
      </patternFill>
    </fill>
    <fill>
      <patternFill patternType="solid">
        <fgColor theme="2"/>
        <bgColor indexed="64"/>
      </patternFill>
    </fill>
    <fill>
      <patternFill patternType="solid">
        <fgColor rgb="FFFFEB9C"/>
      </patternFill>
    </fill>
    <fill>
      <patternFill patternType="solid">
        <fgColor rgb="FFC6EFCE"/>
      </patternFill>
    </fill>
  </fills>
  <borders count="10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indexed="8"/>
      </left>
      <right/>
      <top/>
      <bottom/>
      <diagonal/>
    </border>
    <border>
      <left style="thick">
        <color rgb="FFD1D1D1"/>
      </left>
      <right style="thick">
        <color rgb="FFD1D1D1"/>
      </right>
      <top style="thick">
        <color rgb="FFD1D1D1"/>
      </top>
      <bottom style="thick">
        <color rgb="FFD1D1D1"/>
      </bottom>
      <diagonal/>
    </border>
    <border>
      <left/>
      <right style="thick">
        <color rgb="FFD1D1D1"/>
      </right>
      <top style="thick">
        <color rgb="FFD1D1D1"/>
      </top>
      <bottom style="thick">
        <color rgb="FFD1D1D1"/>
      </bottom>
      <diagonal/>
    </border>
    <border>
      <left style="thick">
        <color rgb="FFD1D1D1"/>
      </left>
      <right style="thick">
        <color rgb="FFD1D1D1"/>
      </right>
      <top/>
      <bottom style="thick">
        <color rgb="FFD1D1D1"/>
      </bottom>
      <diagonal/>
    </border>
    <border>
      <left/>
      <right style="thick">
        <color rgb="FFD1D1D1"/>
      </right>
      <top/>
      <bottom style="thick">
        <color rgb="FFD1D1D1"/>
      </bottom>
      <diagonal/>
    </border>
    <border>
      <left style="medium">
        <color rgb="FFD1D1D1"/>
      </left>
      <right style="medium">
        <color rgb="FFD1D1D1"/>
      </right>
      <top style="medium">
        <color rgb="FFD1D1D1"/>
      </top>
      <bottom style="medium">
        <color rgb="FFD1D1D1"/>
      </bottom>
      <diagonal/>
    </border>
  </borders>
  <cellStyleXfs count="4">
    <xf numFmtId="0" fontId="0" fillId="0" borderId="0"/>
    <xf numFmtId="164" fontId="9" fillId="0" borderId="0" applyFont="0" applyFill="0" applyBorder="0" applyAlignment="0" applyProtection="0"/>
    <xf numFmtId="0" fontId="17" fillId="6" borderId="0" applyNumberFormat="0" applyBorder="0" applyAlignment="0" applyProtection="0"/>
    <xf numFmtId="0" fontId="24" fillId="7" borderId="0" applyNumberFormat="0" applyBorder="0" applyAlignment="0" applyProtection="0"/>
  </cellStyleXfs>
  <cellXfs count="170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0" fontId="1" fillId="0" borderId="0" xfId="0" applyFont="1" applyAlignment="1">
      <alignment horizontal="right"/>
    </xf>
    <xf numFmtId="0" fontId="3" fillId="0" borderId="0" xfId="0" applyFont="1"/>
    <xf numFmtId="0" fontId="4" fillId="0" borderId="0" xfId="0" applyFont="1"/>
    <xf numFmtId="4" fontId="1" fillId="0" borderId="0" xfId="0" applyNumberFormat="1" applyFont="1"/>
    <xf numFmtId="4" fontId="1" fillId="0" borderId="0" xfId="0" applyNumberFormat="1" applyFont="1" applyAlignment="1">
      <alignment horizontal="center"/>
    </xf>
    <xf numFmtId="4" fontId="1" fillId="0" borderId="0" xfId="0" applyNumberFormat="1" applyFont="1" applyAlignment="1">
      <alignment horizontal="right"/>
    </xf>
    <xf numFmtId="169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7" fontId="1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center"/>
    </xf>
    <xf numFmtId="0" fontId="6" fillId="0" borderId="0" xfId="0" applyFont="1" applyAlignment="1">
      <alignment horizontal="right"/>
    </xf>
    <xf numFmtId="4" fontId="6" fillId="0" borderId="0" xfId="0" applyNumberFormat="1" applyFont="1" applyAlignment="1">
      <alignment horizontal="center"/>
    </xf>
    <xf numFmtId="0" fontId="6" fillId="0" borderId="0" xfId="0" applyFont="1" applyAlignment="1">
      <alignment horizontal="center"/>
    </xf>
    <xf numFmtId="0" fontId="6" fillId="0" borderId="0" xfId="0" applyFont="1"/>
    <xf numFmtId="4" fontId="6" fillId="0" borderId="0" xfId="0" applyNumberFormat="1" applyFont="1" applyAlignment="1">
      <alignment horizontal="right"/>
    </xf>
    <xf numFmtId="0" fontId="1" fillId="0" borderId="1" xfId="0" applyFont="1" applyBorder="1"/>
    <xf numFmtId="14" fontId="2" fillId="0" borderId="1" xfId="0" applyNumberFormat="1" applyFont="1" applyBorder="1" applyAlignment="1">
      <alignment horizontal="left"/>
    </xf>
    <xf numFmtId="165" fontId="1" fillId="0" borderId="1" xfId="0" applyNumberFormat="1" applyFont="1" applyBorder="1" applyAlignment="1">
      <alignment horizontal="center"/>
    </xf>
    <xf numFmtId="0" fontId="1" fillId="0" borderId="1" xfId="0" applyFont="1" applyBorder="1" applyAlignment="1">
      <alignment horizontal="center"/>
    </xf>
    <xf numFmtId="0" fontId="2" fillId="0" borderId="1" xfId="0" applyFont="1" applyBorder="1" applyAlignment="1">
      <alignment horizontal="center"/>
    </xf>
    <xf numFmtId="1" fontId="1" fillId="0" borderId="1" xfId="0" applyNumberFormat="1" applyFont="1" applyBorder="1" applyAlignment="1">
      <alignment horizontal="center"/>
    </xf>
    <xf numFmtId="0" fontId="1" fillId="0" borderId="1" xfId="0" applyFont="1" applyBorder="1" applyAlignment="1">
      <alignment horizontal="right"/>
    </xf>
    <xf numFmtId="166" fontId="1" fillId="0" borderId="1" xfId="0" applyNumberFormat="1" applyFont="1" applyBorder="1" applyAlignment="1">
      <alignment horizontal="center"/>
    </xf>
    <xf numFmtId="0" fontId="3" fillId="0" borderId="1" xfId="0" applyFont="1" applyBorder="1"/>
    <xf numFmtId="0" fontId="4" fillId="0" borderId="1" xfId="0" applyFont="1" applyBorder="1"/>
    <xf numFmtId="165" fontId="1" fillId="0" borderId="1" xfId="0" applyNumberFormat="1" applyFont="1" applyBorder="1"/>
    <xf numFmtId="167" fontId="1" fillId="0" borderId="1" xfId="0" applyNumberFormat="1" applyFont="1" applyBorder="1"/>
    <xf numFmtId="168" fontId="1" fillId="0" borderId="1" xfId="0" applyNumberFormat="1" applyFont="1" applyBorder="1"/>
    <xf numFmtId="4" fontId="5" fillId="0" borderId="1" xfId="0" applyNumberFormat="1" applyFont="1" applyBorder="1" applyAlignment="1">
      <alignment horizontal="center"/>
    </xf>
    <xf numFmtId="10" fontId="1" fillId="0" borderId="1" xfId="0" applyNumberFormat="1" applyFont="1" applyBorder="1"/>
    <xf numFmtId="1" fontId="1" fillId="0" borderId="1" xfId="0" applyNumberFormat="1" applyFont="1" applyBorder="1"/>
    <xf numFmtId="4" fontId="1" fillId="0" borderId="1" xfId="0" applyNumberFormat="1" applyFont="1" applyBorder="1"/>
    <xf numFmtId="4" fontId="2" fillId="0" borderId="1" xfId="0" applyNumberFormat="1" applyFont="1" applyBorder="1"/>
    <xf numFmtId="4" fontId="1" fillId="0" borderId="1" xfId="0" applyNumberFormat="1" applyFont="1" applyBorder="1" applyAlignment="1">
      <alignment horizontal="center"/>
    </xf>
    <xf numFmtId="4" fontId="1" fillId="0" borderId="1" xfId="0" applyNumberFormat="1" applyFont="1" applyBorder="1" applyAlignment="1">
      <alignment horizontal="right"/>
    </xf>
    <xf numFmtId="4" fontId="1" fillId="0" borderId="1" xfId="0" applyNumberFormat="1" applyFont="1" applyBorder="1" applyAlignment="1">
      <alignment horizontal="centerContinuous"/>
    </xf>
    <xf numFmtId="165" fontId="2" fillId="0" borderId="1" xfId="0" applyNumberFormat="1" applyFont="1" applyBorder="1" applyAlignment="1">
      <alignment horizontal="center"/>
    </xf>
    <xf numFmtId="0" fontId="2" fillId="0" borderId="1" xfId="0" applyFont="1" applyBorder="1" applyAlignment="1">
      <alignment horizontal="centerContinuous"/>
    </xf>
    <xf numFmtId="167" fontId="2" fillId="0" borderId="1" xfId="0" applyNumberFormat="1" applyFont="1" applyBorder="1" applyAlignment="1">
      <alignment horizontal="centerContinuous"/>
    </xf>
    <xf numFmtId="10" fontId="2" fillId="0" borderId="1" xfId="0" applyNumberFormat="1" applyFont="1" applyBorder="1" applyAlignment="1">
      <alignment horizontal="centerContinuous"/>
    </xf>
    <xf numFmtId="170" fontId="2" fillId="0" borderId="1" xfId="0" applyNumberFormat="1" applyFont="1" applyBorder="1" applyAlignment="1">
      <alignment horizontal="centerContinuous"/>
    </xf>
    <xf numFmtId="170" fontId="2" fillId="0" borderId="1" xfId="0" applyNumberFormat="1" applyFont="1" applyBorder="1" applyAlignment="1">
      <alignment horizontal="center"/>
    </xf>
    <xf numFmtId="1" fontId="2" fillId="0" borderId="1" xfId="0" applyNumberFormat="1" applyFont="1" applyBorder="1" applyAlignment="1">
      <alignment horizontal="center"/>
    </xf>
    <xf numFmtId="0" fontId="2" fillId="0" borderId="1" xfId="0" applyFont="1" applyBorder="1" applyAlignment="1">
      <alignment horizontal="right"/>
    </xf>
    <xf numFmtId="166" fontId="2" fillId="0" borderId="1" xfId="0" applyNumberFormat="1" applyFont="1" applyBorder="1" applyAlignment="1">
      <alignment horizontal="center"/>
    </xf>
    <xf numFmtId="167" fontId="2" fillId="0" borderId="1" xfId="0" applyNumberFormat="1" applyFont="1" applyBorder="1" applyAlignment="1">
      <alignment horizontal="center"/>
    </xf>
    <xf numFmtId="10" fontId="2" fillId="0" borderId="1" xfId="0" applyNumberFormat="1" applyFont="1" applyBorder="1" applyAlignment="1">
      <alignment horizontal="center"/>
    </xf>
    <xf numFmtId="171" fontId="2" fillId="0" borderId="1" xfId="0" applyNumberFormat="1" applyFont="1" applyBorder="1" applyAlignment="1">
      <alignment horizontal="center"/>
    </xf>
    <xf numFmtId="168" fontId="2" fillId="0" borderId="1" xfId="0" applyNumberFormat="1" applyFont="1" applyBorder="1" applyAlignment="1">
      <alignment horizontal="center"/>
    </xf>
    <xf numFmtId="169" fontId="2" fillId="0" borderId="1" xfId="0" applyNumberFormat="1" applyFont="1" applyBorder="1" applyAlignment="1">
      <alignment horizontal="center"/>
    </xf>
    <xf numFmtId="4" fontId="2" fillId="0" borderId="1" xfId="0" applyNumberFormat="1" applyFont="1" applyBorder="1" applyAlignment="1">
      <alignment horizontal="center"/>
    </xf>
    <xf numFmtId="0" fontId="1" fillId="0" borderId="2" xfId="0" applyFont="1" applyBorder="1" applyAlignment="1">
      <alignment horizontal="right"/>
    </xf>
    <xf numFmtId="0" fontId="1" fillId="0" borderId="3" xfId="0" applyFont="1" applyBorder="1" applyAlignment="1">
      <alignment horizontal="center"/>
    </xf>
    <xf numFmtId="14" fontId="2" fillId="0" borderId="1" xfId="0" applyNumberFormat="1" applyFont="1" applyBorder="1" applyAlignment="1">
      <alignment horizontal="center"/>
    </xf>
    <xf numFmtId="14" fontId="2" fillId="0" borderId="1" xfId="0" applyNumberFormat="1" applyFont="1" applyBorder="1"/>
    <xf numFmtId="14" fontId="3" fillId="0" borderId="1" xfId="0" applyNumberFormat="1" applyFont="1" applyBorder="1"/>
    <xf numFmtId="14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/>
    </xf>
    <xf numFmtId="166" fontId="6" fillId="0" borderId="0" xfId="0" applyNumberFormat="1" applyFont="1" applyAlignment="1">
      <alignment horizontal="center"/>
    </xf>
    <xf numFmtId="4" fontId="6" fillId="0" borderId="0" xfId="0" applyNumberFormat="1" applyFont="1"/>
    <xf numFmtId="14" fontId="4" fillId="0" borderId="1" xfId="0" applyNumberFormat="1" applyFont="1" applyBorder="1" applyAlignment="1">
      <alignment horizontal="center"/>
    </xf>
    <xf numFmtId="10" fontId="4" fillId="0" borderId="0" xfId="0" applyNumberFormat="1" applyFont="1" applyAlignment="1">
      <alignment horizontal="center"/>
    </xf>
    <xf numFmtId="167" fontId="4" fillId="0" borderId="0" xfId="0" applyNumberFormat="1" applyFont="1" applyAlignment="1">
      <alignment horizontal="center"/>
    </xf>
    <xf numFmtId="14" fontId="4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3" fontId="4" fillId="0" borderId="0" xfId="0" applyNumberFormat="1" applyFont="1" applyAlignment="1">
      <alignment horizontal="center"/>
    </xf>
    <xf numFmtId="169" fontId="4" fillId="0" borderId="0" xfId="0" applyNumberFormat="1" applyFont="1" applyAlignment="1">
      <alignment horizontal="center"/>
    </xf>
    <xf numFmtId="0" fontId="4" fillId="0" borderId="0" xfId="0" applyFont="1" applyAlignment="1">
      <alignment horizontal="right"/>
    </xf>
    <xf numFmtId="4" fontId="4" fillId="0" borderId="0" xfId="0" applyNumberFormat="1" applyFont="1" applyAlignment="1">
      <alignment horizontal="center"/>
    </xf>
    <xf numFmtId="14" fontId="7" fillId="2" borderId="0" xfId="0" applyNumberFormat="1" applyFont="1" applyFill="1" applyAlignment="1">
      <alignment horizontal="left"/>
    </xf>
    <xf numFmtId="176" fontId="5" fillId="2" borderId="4" xfId="1" applyNumberFormat="1" applyFont="1" applyFill="1" applyBorder="1" applyAlignment="1">
      <alignment horizontal="left"/>
    </xf>
    <xf numFmtId="0" fontId="10" fillId="2" borderId="0" xfId="0" applyFont="1" applyFill="1" applyAlignment="1">
      <alignment horizontal="center" vertical="center"/>
    </xf>
    <xf numFmtId="14" fontId="10" fillId="2" borderId="0" xfId="0" applyNumberFormat="1" applyFont="1" applyFill="1" applyAlignment="1">
      <alignment horizontal="center" vertical="center"/>
    </xf>
    <xf numFmtId="10" fontId="5" fillId="0" borderId="1" xfId="0" applyNumberFormat="1" applyFont="1" applyBorder="1" applyAlignment="1">
      <alignment horizontal="left"/>
    </xf>
    <xf numFmtId="167" fontId="1" fillId="0" borderId="0" xfId="0" applyNumberFormat="1" applyFont="1" applyAlignment="1">
      <alignment horizontal="center" vertical="center"/>
    </xf>
    <xf numFmtId="167" fontId="4" fillId="0" borderId="0" xfId="0" applyNumberFormat="1" applyFont="1" applyAlignment="1">
      <alignment horizontal="center" vertical="center"/>
    </xf>
    <xf numFmtId="0" fontId="12" fillId="0" borderId="1" xfId="0" applyFont="1" applyBorder="1" applyAlignment="1">
      <alignment horizontal="left"/>
    </xf>
    <xf numFmtId="0" fontId="13" fillId="0" borderId="1" xfId="0" applyFont="1" applyBorder="1" applyAlignment="1">
      <alignment horizontal="center"/>
    </xf>
    <xf numFmtId="3" fontId="1" fillId="3" borderId="0" xfId="0" applyNumberFormat="1" applyFont="1" applyFill="1" applyAlignment="1">
      <alignment horizontal="center"/>
    </xf>
    <xf numFmtId="14" fontId="1" fillId="3" borderId="0" xfId="0" applyNumberFormat="1" applyFont="1" applyFill="1" applyAlignment="1">
      <alignment horizontal="center"/>
    </xf>
    <xf numFmtId="4" fontId="1" fillId="3" borderId="0" xfId="0" applyNumberFormat="1" applyFont="1" applyFill="1" applyAlignment="1">
      <alignment horizontal="center"/>
    </xf>
    <xf numFmtId="177" fontId="1" fillId="3" borderId="0" xfId="0" applyNumberFormat="1" applyFont="1" applyFill="1" applyAlignment="1">
      <alignment horizontal="center"/>
    </xf>
    <xf numFmtId="172" fontId="1" fillId="3" borderId="0" xfId="0" applyNumberFormat="1" applyFont="1" applyFill="1" applyAlignment="1">
      <alignment horizontal="center"/>
    </xf>
    <xf numFmtId="3" fontId="1" fillId="3" borderId="0" xfId="0" applyNumberFormat="1" applyFont="1" applyFill="1" applyAlignment="1">
      <alignment horizontal="right"/>
    </xf>
    <xf numFmtId="0" fontId="1" fillId="3" borderId="0" xfId="0" applyFont="1" applyFill="1" applyAlignment="1">
      <alignment horizontal="center"/>
    </xf>
    <xf numFmtId="167" fontId="1" fillId="3" borderId="0" xfId="0" applyNumberFormat="1" applyFont="1" applyFill="1" applyAlignment="1">
      <alignment horizontal="center"/>
    </xf>
    <xf numFmtId="0" fontId="13" fillId="0" borderId="1" xfId="0" applyFont="1" applyBorder="1" applyAlignment="1">
      <alignment horizontal="left"/>
    </xf>
    <xf numFmtId="0" fontId="14" fillId="0" borderId="1" xfId="0" applyFont="1" applyBorder="1" applyAlignment="1">
      <alignment horizontal="left"/>
    </xf>
    <xf numFmtId="0" fontId="14" fillId="0" borderId="1" xfId="0" applyFont="1" applyBorder="1"/>
    <xf numFmtId="14" fontId="14" fillId="0" borderId="1" xfId="0" applyNumberFormat="1" applyFont="1" applyBorder="1" applyAlignment="1">
      <alignment horizontal="left"/>
    </xf>
    <xf numFmtId="14" fontId="13" fillId="2" borderId="0" xfId="0" applyNumberFormat="1" applyFont="1" applyFill="1" applyAlignment="1">
      <alignment horizontal="center" vertical="center"/>
    </xf>
    <xf numFmtId="167" fontId="13" fillId="0" borderId="0" xfId="0" applyNumberFormat="1" applyFont="1" applyAlignment="1">
      <alignment horizontal="center"/>
    </xf>
    <xf numFmtId="14" fontId="13" fillId="0" borderId="1" xfId="0" applyNumberFormat="1" applyFont="1" applyBorder="1" applyAlignment="1">
      <alignment horizontal="center"/>
    </xf>
    <xf numFmtId="10" fontId="13" fillId="0" borderId="0" xfId="0" applyNumberFormat="1" applyFont="1" applyAlignment="1">
      <alignment horizontal="center"/>
    </xf>
    <xf numFmtId="3" fontId="13" fillId="0" borderId="1" xfId="0" applyNumberFormat="1" applyFont="1" applyBorder="1" applyAlignment="1">
      <alignment horizontal="center"/>
    </xf>
    <xf numFmtId="0" fontId="2" fillId="4" borderId="0" xfId="0" applyFont="1" applyFill="1" applyAlignment="1">
      <alignment horizontal="center"/>
    </xf>
    <xf numFmtId="166" fontId="2" fillId="4" borderId="0" xfId="0" applyNumberFormat="1" applyFont="1" applyFill="1" applyAlignment="1">
      <alignment horizontal="center"/>
    </xf>
    <xf numFmtId="172" fontId="2" fillId="4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right"/>
    </xf>
    <xf numFmtId="10" fontId="8" fillId="4" borderId="0" xfId="0" applyNumberFormat="1" applyFont="1" applyFill="1" applyAlignment="1">
      <alignment horizontal="center"/>
    </xf>
    <xf numFmtId="0" fontId="1" fillId="5" borderId="0" xfId="0" applyFont="1" applyFill="1"/>
    <xf numFmtId="166" fontId="1" fillId="5" borderId="0" xfId="0" applyNumberFormat="1" applyFont="1" applyFill="1" applyAlignment="1">
      <alignment horizontal="center"/>
    </xf>
    <xf numFmtId="3" fontId="8" fillId="5" borderId="0" xfId="0" applyNumberFormat="1" applyFont="1" applyFill="1" applyAlignment="1">
      <alignment horizontal="center"/>
    </xf>
    <xf numFmtId="0" fontId="8" fillId="5" borderId="0" xfId="0" applyFont="1" applyFill="1" applyAlignment="1">
      <alignment horizontal="center"/>
    </xf>
    <xf numFmtId="14" fontId="11" fillId="3" borderId="0" xfId="0" applyNumberFormat="1" applyFont="1" applyFill="1" applyAlignment="1">
      <alignment horizontal="center"/>
    </xf>
    <xf numFmtId="0" fontId="11" fillId="3" borderId="0" xfId="0" applyFont="1" applyFill="1" applyAlignment="1">
      <alignment horizontal="left"/>
    </xf>
    <xf numFmtId="14" fontId="16" fillId="0" borderId="1" xfId="0" applyNumberFormat="1" applyFont="1" applyBorder="1" applyAlignment="1">
      <alignment horizontal="center"/>
    </xf>
    <xf numFmtId="167" fontId="16" fillId="0" borderId="0" xfId="0" applyNumberFormat="1" applyFont="1" applyAlignment="1">
      <alignment horizontal="center" vertical="center"/>
    </xf>
    <xf numFmtId="167" fontId="16" fillId="0" borderId="0" xfId="0" applyNumberFormat="1" applyFont="1" applyAlignment="1">
      <alignment horizontal="center"/>
    </xf>
    <xf numFmtId="10" fontId="16" fillId="0" borderId="0" xfId="0" applyNumberFormat="1" applyFont="1" applyAlignment="1">
      <alignment horizontal="center"/>
    </xf>
    <xf numFmtId="14" fontId="16" fillId="0" borderId="0" xfId="0" applyNumberFormat="1" applyFont="1" applyAlignment="1">
      <alignment horizontal="center"/>
    </xf>
    <xf numFmtId="0" fontId="16" fillId="0" borderId="0" xfId="0" applyFont="1" applyAlignment="1">
      <alignment horizontal="center"/>
    </xf>
    <xf numFmtId="3" fontId="16" fillId="0" borderId="0" xfId="0" applyNumberFormat="1" applyFont="1" applyAlignment="1">
      <alignment horizontal="center"/>
    </xf>
    <xf numFmtId="169" fontId="16" fillId="0" borderId="0" xfId="0" applyNumberFormat="1" applyFont="1" applyAlignment="1">
      <alignment horizontal="center"/>
    </xf>
    <xf numFmtId="0" fontId="16" fillId="0" borderId="0" xfId="0" applyFont="1" applyAlignment="1">
      <alignment horizontal="right"/>
    </xf>
    <xf numFmtId="4" fontId="16" fillId="0" borderId="0" xfId="0" applyNumberFormat="1" applyFont="1" applyAlignment="1">
      <alignment horizontal="center"/>
    </xf>
    <xf numFmtId="167" fontId="17" fillId="6" borderId="0" xfId="2" applyNumberFormat="1" applyAlignment="1">
      <alignment horizontal="center"/>
    </xf>
    <xf numFmtId="167" fontId="20" fillId="6" borderId="0" xfId="2" applyNumberFormat="1" applyFont="1" applyAlignment="1">
      <alignment horizontal="center"/>
    </xf>
    <xf numFmtId="4" fontId="17" fillId="6" borderId="0" xfId="2" applyNumberFormat="1" applyAlignment="1">
      <alignment horizontal="center"/>
    </xf>
    <xf numFmtId="167" fontId="21" fillId="6" borderId="0" xfId="2" applyNumberFormat="1" applyFont="1" applyAlignment="1">
      <alignment horizontal="center"/>
    </xf>
    <xf numFmtId="0" fontId="22" fillId="6" borderId="1" xfId="2" applyFont="1" applyBorder="1" applyAlignment="1">
      <alignment horizontal="center"/>
    </xf>
    <xf numFmtId="0" fontId="23" fillId="0" borderId="1" xfId="0" applyFont="1" applyBorder="1" applyAlignment="1">
      <alignment horizontal="center"/>
    </xf>
    <xf numFmtId="3" fontId="23" fillId="0" borderId="1" xfId="0" applyNumberFormat="1" applyFont="1" applyBorder="1" applyAlignment="1">
      <alignment horizontal="center"/>
    </xf>
    <xf numFmtId="0" fontId="17" fillId="6" borderId="0" xfId="2"/>
    <xf numFmtId="14" fontId="17" fillId="6" borderId="0" xfId="2" applyNumberFormat="1" applyAlignment="1">
      <alignment horizontal="left"/>
    </xf>
    <xf numFmtId="175" fontId="17" fillId="6" borderId="0" xfId="2" applyNumberFormat="1" applyAlignment="1">
      <alignment horizontal="left"/>
    </xf>
    <xf numFmtId="178" fontId="17" fillId="6" borderId="0" xfId="2" applyNumberFormat="1" applyAlignment="1">
      <alignment horizontal="left"/>
    </xf>
    <xf numFmtId="179" fontId="17" fillId="6" borderId="0" xfId="2" applyNumberFormat="1" applyAlignment="1">
      <alignment horizontal="left"/>
    </xf>
    <xf numFmtId="14" fontId="24" fillId="7" borderId="0" xfId="3" applyNumberFormat="1" applyAlignment="1">
      <alignment horizontal="left"/>
    </xf>
    <xf numFmtId="0" fontId="17" fillId="6" borderId="5" xfId="2" applyBorder="1" applyAlignment="1">
      <alignment vertical="center" wrapText="1"/>
    </xf>
    <xf numFmtId="0" fontId="17" fillId="6" borderId="7" xfId="2" applyBorder="1" applyAlignment="1">
      <alignment vertical="center" wrapText="1"/>
    </xf>
    <xf numFmtId="0" fontId="17" fillId="6" borderId="6" xfId="2" applyBorder="1" applyAlignment="1">
      <alignment horizontal="center" vertical="center" wrapText="1"/>
    </xf>
    <xf numFmtId="14" fontId="17" fillId="6" borderId="8" xfId="2" applyNumberFormat="1" applyBorder="1" applyAlignment="1">
      <alignment horizontal="center" vertical="center" wrapText="1"/>
    </xf>
    <xf numFmtId="0" fontId="17" fillId="6" borderId="8" xfId="2" applyBorder="1" applyAlignment="1">
      <alignment horizontal="center" vertical="center" wrapText="1"/>
    </xf>
    <xf numFmtId="181" fontId="17" fillId="6" borderId="8" xfId="2" applyNumberFormat="1" applyBorder="1" applyAlignment="1">
      <alignment horizontal="center" vertical="center" wrapText="1"/>
    </xf>
    <xf numFmtId="0" fontId="17" fillId="6" borderId="9" xfId="2" applyBorder="1" applyAlignment="1">
      <alignment vertical="center" wrapText="1"/>
    </xf>
    <xf numFmtId="14" fontId="17" fillId="6" borderId="9" xfId="2" applyNumberFormat="1" applyBorder="1" applyAlignment="1">
      <alignment horizontal="center" vertical="center" wrapText="1"/>
    </xf>
    <xf numFmtId="0" fontId="17" fillId="6" borderId="9" xfId="2" applyBorder="1" applyAlignment="1">
      <alignment horizontal="center" vertical="center" wrapText="1"/>
    </xf>
    <xf numFmtId="181" fontId="17" fillId="6" borderId="9" xfId="2" applyNumberFormat="1" applyBorder="1" applyAlignment="1">
      <alignment horizontal="center" vertical="center" wrapText="1"/>
    </xf>
    <xf numFmtId="10" fontId="20" fillId="6" borderId="0" xfId="2" applyNumberFormat="1" applyFont="1" applyAlignment="1">
      <alignment horizontal="center"/>
    </xf>
    <xf numFmtId="172" fontId="4" fillId="0" borderId="0" xfId="0" applyNumberFormat="1" applyFont="1" applyAlignment="1">
      <alignment horizontal="center"/>
    </xf>
    <xf numFmtId="172" fontId="17" fillId="6" borderId="0" xfId="2" applyNumberFormat="1" applyAlignment="1">
      <alignment horizontal="center"/>
    </xf>
    <xf numFmtId="0" fontId="17" fillId="6" borderId="0" xfId="2" applyAlignment="1">
      <alignment horizontal="center"/>
    </xf>
    <xf numFmtId="182" fontId="17" fillId="6" borderId="0" xfId="2" applyNumberFormat="1" applyAlignment="1">
      <alignment horizontal="center"/>
    </xf>
    <xf numFmtId="182" fontId="25" fillId="6" borderId="0" xfId="2" applyNumberFormat="1" applyFont="1" applyAlignment="1">
      <alignment horizontal="center"/>
    </xf>
    <xf numFmtId="167" fontId="3" fillId="0" borderId="0" xfId="0" applyNumberFormat="1" applyFont="1"/>
    <xf numFmtId="167" fontId="1" fillId="0" borderId="1" xfId="0" applyNumberFormat="1" applyFont="1" applyBorder="1" applyAlignment="1">
      <alignment horizontal="center"/>
    </xf>
    <xf numFmtId="14" fontId="26" fillId="6" borderId="1" xfId="2" applyNumberFormat="1" applyFont="1" applyBorder="1" applyAlignment="1">
      <alignment horizontal="center"/>
    </xf>
    <xf numFmtId="167" fontId="26" fillId="6" borderId="0" xfId="2" applyNumberFormat="1" applyFont="1" applyAlignment="1">
      <alignment horizontal="center" vertical="center"/>
    </xf>
    <xf numFmtId="167" fontId="26" fillId="6" borderId="0" xfId="2" applyNumberFormat="1" applyFont="1" applyAlignment="1">
      <alignment horizontal="center"/>
    </xf>
    <xf numFmtId="10" fontId="26" fillId="6" borderId="0" xfId="2" applyNumberFormat="1" applyFont="1" applyAlignment="1">
      <alignment horizontal="center"/>
    </xf>
    <xf numFmtId="14" fontId="26" fillId="6" borderId="0" xfId="2" applyNumberFormat="1" applyFont="1" applyAlignment="1">
      <alignment horizontal="center"/>
    </xf>
    <xf numFmtId="0" fontId="26" fillId="6" borderId="0" xfId="2" applyFont="1" applyAlignment="1">
      <alignment horizontal="center"/>
    </xf>
    <xf numFmtId="3" fontId="26" fillId="6" borderId="0" xfId="2" applyNumberFormat="1" applyFont="1" applyAlignment="1">
      <alignment horizontal="center"/>
    </xf>
    <xf numFmtId="169" fontId="26" fillId="6" borderId="0" xfId="2" applyNumberFormat="1" applyFont="1" applyAlignment="1">
      <alignment horizontal="center"/>
    </xf>
    <xf numFmtId="172" fontId="26" fillId="6" borderId="0" xfId="2" applyNumberFormat="1" applyFont="1" applyAlignment="1">
      <alignment horizontal="center"/>
    </xf>
    <xf numFmtId="0" fontId="26" fillId="6" borderId="0" xfId="2" applyFont="1" applyAlignment="1">
      <alignment horizontal="right"/>
    </xf>
    <xf numFmtId="4" fontId="26" fillId="6" borderId="0" xfId="2" applyNumberFormat="1" applyFont="1" applyAlignment="1">
      <alignment horizontal="center"/>
    </xf>
    <xf numFmtId="14" fontId="17" fillId="6" borderId="1" xfId="2" applyNumberFormat="1" applyBorder="1" applyAlignment="1">
      <alignment horizontal="center"/>
    </xf>
    <xf numFmtId="167" fontId="17" fillId="6" borderId="0" xfId="2" applyNumberFormat="1" applyAlignment="1">
      <alignment horizontal="center" vertical="center"/>
    </xf>
    <xf numFmtId="10" fontId="17" fillId="6" borderId="0" xfId="2" applyNumberFormat="1" applyAlignment="1">
      <alignment horizontal="center"/>
    </xf>
    <xf numFmtId="14" fontId="17" fillId="6" borderId="0" xfId="2" applyNumberFormat="1" applyAlignment="1">
      <alignment horizontal="center"/>
    </xf>
    <xf numFmtId="3" fontId="17" fillId="6" borderId="0" xfId="2" applyNumberFormat="1" applyAlignment="1">
      <alignment horizontal="center"/>
    </xf>
    <xf numFmtId="169" fontId="17" fillId="6" borderId="0" xfId="2" applyNumberFormat="1" applyAlignment="1">
      <alignment horizontal="center"/>
    </xf>
    <xf numFmtId="0" fontId="17" fillId="6" borderId="0" xfId="2" applyAlignment="1">
      <alignment horizontal="right"/>
    </xf>
    <xf numFmtId="176" fontId="27" fillId="6" borderId="4" xfId="2" applyNumberFormat="1" applyFont="1" applyBorder="1" applyAlignment="1">
      <alignment horizontal="center"/>
    </xf>
    <xf numFmtId="3" fontId="15" fillId="5" borderId="0" xfId="0" applyNumberFormat="1" applyFont="1" applyFill="1" applyAlignment="1">
      <alignment horizontal="center"/>
    </xf>
  </cellXfs>
  <cellStyles count="4">
    <cellStyle name="Bom" xfId="3" builtinId="26"/>
    <cellStyle name="Neutro" xfId="2" builtinId="28"/>
    <cellStyle name="Normal" xfId="0" builtinId="0"/>
    <cellStyle name="Vírgula" xfId="1" builtinId="3"/>
  </cellStyles>
  <dxfs count="20">
    <dxf>
      <font>
        <b/>
        <i val="0"/>
        <strike val="0"/>
        <color rgb="FF0070C0"/>
      </font>
      <fill>
        <patternFill>
          <bgColor theme="2"/>
        </patternFill>
      </fill>
    </dxf>
    <dxf>
      <font>
        <b/>
        <i val="0"/>
        <color rgb="FF0070C0"/>
      </font>
    </dxf>
    <dxf>
      <font>
        <b/>
        <i val="0"/>
        <strike val="0"/>
        <color rgb="FF0070C0"/>
      </font>
      <fill>
        <patternFill>
          <bgColor theme="2"/>
        </patternFill>
      </fill>
    </dxf>
    <dxf>
      <font>
        <b/>
        <i val="0"/>
        <color rgb="FF0070C0"/>
      </font>
    </dxf>
    <dxf>
      <font>
        <b/>
        <i val="0"/>
        <strike val="0"/>
        <color rgb="FF0070C0"/>
      </font>
      <fill>
        <patternFill>
          <bgColor theme="2"/>
        </patternFill>
      </fill>
    </dxf>
    <dxf>
      <font>
        <b/>
        <i val="0"/>
        <color rgb="FF0070C0"/>
      </font>
    </dxf>
    <dxf>
      <font>
        <b/>
        <i val="0"/>
        <strike val="0"/>
        <color rgb="FF0070C0"/>
      </font>
      <fill>
        <patternFill>
          <bgColor theme="2"/>
        </patternFill>
      </fill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strike val="0"/>
        <color rgb="FF0070C0"/>
      </font>
      <fill>
        <patternFill>
          <bgColor theme="2"/>
        </patternFill>
      </fill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19050</xdr:colOff>
      <xdr:row>576</xdr:row>
      <xdr:rowOff>19051</xdr:rowOff>
    </xdr:from>
    <xdr:to>
      <xdr:col>21</xdr:col>
      <xdr:colOff>171450</xdr:colOff>
      <xdr:row>606</xdr:row>
      <xdr:rowOff>66675</xdr:rowOff>
    </xdr:to>
    <xdr:cxnSp macro="">
      <xdr:nvCxnSpPr>
        <xdr:cNvPr id="3" name="Conector de Seta Reta 2">
          <a:extLst>
            <a:ext uri="{FF2B5EF4-FFF2-40B4-BE49-F238E27FC236}">
              <a16:creationId xmlns:a16="http://schemas.microsoft.com/office/drawing/2014/main" id="{B553E2C1-EA8F-4B1E-B3EA-6B573AF39B0D}"/>
            </a:ext>
          </a:extLst>
        </xdr:cNvPr>
        <xdr:cNvCxnSpPr/>
      </xdr:nvCxnSpPr>
      <xdr:spPr>
        <a:xfrm flipV="1">
          <a:off x="15401925" y="85544026"/>
          <a:ext cx="4457700" cy="5762624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209550</xdr:colOff>
      <xdr:row>0</xdr:row>
      <xdr:rowOff>57150</xdr:rowOff>
    </xdr:from>
    <xdr:to>
      <xdr:col>0</xdr:col>
      <xdr:colOff>1120776</xdr:colOff>
      <xdr:row>3</xdr:row>
      <xdr:rowOff>122577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1CB6A638-B1DF-4630-80F1-8E3EEF4A7A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57150"/>
          <a:ext cx="904876" cy="643277"/>
        </a:xfrm>
        <a:prstGeom prst="rect">
          <a:avLst/>
        </a:prstGeom>
      </xdr:spPr>
    </xdr:pic>
    <xdr:clientData/>
  </xdr:twoCellAnchor>
  <xdr:twoCellAnchor>
    <xdr:from>
      <xdr:col>15</xdr:col>
      <xdr:colOff>971550</xdr:colOff>
      <xdr:row>722</xdr:row>
      <xdr:rowOff>142875</xdr:rowOff>
    </xdr:from>
    <xdr:to>
      <xdr:col>22</xdr:col>
      <xdr:colOff>28575</xdr:colOff>
      <xdr:row>728</xdr:row>
      <xdr:rowOff>28575</xdr:rowOff>
    </xdr:to>
    <xdr:cxnSp macro="">
      <xdr:nvCxnSpPr>
        <xdr:cNvPr id="4" name="Conector de Seta Reta 3">
          <a:extLst>
            <a:ext uri="{FF2B5EF4-FFF2-40B4-BE49-F238E27FC236}">
              <a16:creationId xmlns:a16="http://schemas.microsoft.com/office/drawing/2014/main" id="{D8EE9AFD-581B-4262-8F10-1631CACF25B6}"/>
            </a:ext>
          </a:extLst>
        </xdr:cNvPr>
        <xdr:cNvCxnSpPr/>
      </xdr:nvCxnSpPr>
      <xdr:spPr>
        <a:xfrm flipV="1">
          <a:off x="15354300" y="108670725"/>
          <a:ext cx="6934200" cy="10287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17</xdr:col>
      <xdr:colOff>1038225</xdr:colOff>
      <xdr:row>713</xdr:row>
      <xdr:rowOff>133350</xdr:rowOff>
    </xdr:from>
    <xdr:to>
      <xdr:col>22</xdr:col>
      <xdr:colOff>28575</xdr:colOff>
      <xdr:row>728</xdr:row>
      <xdr:rowOff>85725</xdr:rowOff>
    </xdr:to>
    <xdr:cxnSp macro="">
      <xdr:nvCxnSpPr>
        <xdr:cNvPr id="7" name="Conector de Seta Reta 6">
          <a:extLst>
            <a:ext uri="{FF2B5EF4-FFF2-40B4-BE49-F238E27FC236}">
              <a16:creationId xmlns:a16="http://schemas.microsoft.com/office/drawing/2014/main" id="{AC611843-D5E3-4561-B995-342A4E4415DA}"/>
            </a:ext>
          </a:extLst>
        </xdr:cNvPr>
        <xdr:cNvCxnSpPr/>
      </xdr:nvCxnSpPr>
      <xdr:spPr>
        <a:xfrm flipV="1">
          <a:off x="16421100" y="106946700"/>
          <a:ext cx="5867400" cy="2809875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933450</xdr:colOff>
      <xdr:row>786</xdr:row>
      <xdr:rowOff>133350</xdr:rowOff>
    </xdr:from>
    <xdr:to>
      <xdr:col>22</xdr:col>
      <xdr:colOff>9525</xdr:colOff>
      <xdr:row>791</xdr:row>
      <xdr:rowOff>95250</xdr:rowOff>
    </xdr:to>
    <xdr:cxnSp macro="">
      <xdr:nvCxnSpPr>
        <xdr:cNvPr id="5" name="Conector de Seta Reta 4">
          <a:extLst>
            <a:ext uri="{FF2B5EF4-FFF2-40B4-BE49-F238E27FC236}">
              <a16:creationId xmlns:a16="http://schemas.microsoft.com/office/drawing/2014/main" id="{996629DB-004C-400A-BEDB-1F42D5BAC701}"/>
            </a:ext>
          </a:extLst>
        </xdr:cNvPr>
        <xdr:cNvCxnSpPr/>
      </xdr:nvCxnSpPr>
      <xdr:spPr>
        <a:xfrm flipV="1">
          <a:off x="15316200" y="118462425"/>
          <a:ext cx="6677025" cy="10096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981075</xdr:colOff>
      <xdr:row>791</xdr:row>
      <xdr:rowOff>133350</xdr:rowOff>
    </xdr:from>
    <xdr:to>
      <xdr:col>22</xdr:col>
      <xdr:colOff>85725</xdr:colOff>
      <xdr:row>791</xdr:row>
      <xdr:rowOff>161925</xdr:rowOff>
    </xdr:to>
    <xdr:cxnSp macro="">
      <xdr:nvCxnSpPr>
        <xdr:cNvPr id="9" name="Conector de Seta Reta 8">
          <a:extLst>
            <a:ext uri="{FF2B5EF4-FFF2-40B4-BE49-F238E27FC236}">
              <a16:creationId xmlns:a16="http://schemas.microsoft.com/office/drawing/2014/main" id="{1E4F5A2E-D1FA-4E1E-9B2A-3A6864ED9ED7}"/>
            </a:ext>
          </a:extLst>
        </xdr:cNvPr>
        <xdr:cNvCxnSpPr/>
      </xdr:nvCxnSpPr>
      <xdr:spPr>
        <a:xfrm flipV="1">
          <a:off x="15363825" y="119510175"/>
          <a:ext cx="6705600" cy="28575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923925</xdr:colOff>
      <xdr:row>784</xdr:row>
      <xdr:rowOff>114300</xdr:rowOff>
    </xdr:from>
    <xdr:to>
      <xdr:col>22</xdr:col>
      <xdr:colOff>123825</xdr:colOff>
      <xdr:row>791</xdr:row>
      <xdr:rowOff>47625</xdr:rowOff>
    </xdr:to>
    <xdr:cxnSp macro="">
      <xdr:nvCxnSpPr>
        <xdr:cNvPr id="11" name="Conector de Seta Reta 10">
          <a:extLst>
            <a:ext uri="{FF2B5EF4-FFF2-40B4-BE49-F238E27FC236}">
              <a16:creationId xmlns:a16="http://schemas.microsoft.com/office/drawing/2014/main" id="{3E173F2B-D06E-49CF-98A5-E11CE5BB9513}"/>
            </a:ext>
          </a:extLst>
        </xdr:cNvPr>
        <xdr:cNvCxnSpPr/>
      </xdr:nvCxnSpPr>
      <xdr:spPr>
        <a:xfrm flipV="1">
          <a:off x="15306675" y="118024275"/>
          <a:ext cx="6800850" cy="1400175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@GMT-2023.07.04-17.00.04\Deb\Planilhas-Excel\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0.1065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0.1065</v>
          </cell>
        </row>
        <row r="9129">
          <cell r="A9129">
            <v>45559</v>
          </cell>
          <cell r="B9129">
            <v>0.1065</v>
          </cell>
        </row>
        <row r="9130">
          <cell r="A9130">
            <v>45560</v>
          </cell>
          <cell r="B9130">
            <v>0.1065</v>
          </cell>
        </row>
        <row r="9131">
          <cell r="A9131">
            <v>45561</v>
          </cell>
          <cell r="B9131">
            <v>0.1065</v>
          </cell>
        </row>
        <row r="9132">
          <cell r="A9132">
            <v>45562</v>
          </cell>
          <cell r="B9132">
            <v>0.1065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0.1065</v>
          </cell>
        </row>
        <row r="9136">
          <cell r="A9136">
            <v>45566</v>
          </cell>
          <cell r="B9136">
            <v>0.1065</v>
          </cell>
        </row>
        <row r="9137">
          <cell r="A9137">
            <v>45567</v>
          </cell>
          <cell r="B9137">
            <v>0.1065</v>
          </cell>
        </row>
        <row r="9138">
          <cell r="A9138">
            <v>45568</v>
          </cell>
          <cell r="B9138">
            <v>0.1065</v>
          </cell>
        </row>
        <row r="9139">
          <cell r="A9139">
            <v>45569</v>
          </cell>
          <cell r="B9139">
            <v>0.1065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0.1065</v>
          </cell>
        </row>
        <row r="9143">
          <cell r="A9143">
            <v>45573</v>
          </cell>
          <cell r="B9143">
            <v>0.1065</v>
          </cell>
        </row>
        <row r="9144">
          <cell r="A9144">
            <v>45574</v>
          </cell>
          <cell r="B9144">
            <v>0.1065</v>
          </cell>
        </row>
        <row r="9145">
          <cell r="A9145">
            <v>45575</v>
          </cell>
          <cell r="B9145">
            <v>0.1065</v>
          </cell>
        </row>
        <row r="9146">
          <cell r="A9146">
            <v>45576</v>
          </cell>
          <cell r="B9146">
            <v>0.1065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0.1065</v>
          </cell>
        </row>
        <row r="9150">
          <cell r="A9150">
            <v>45580</v>
          </cell>
          <cell r="B9150">
            <v>0.1065</v>
          </cell>
        </row>
        <row r="9151">
          <cell r="A9151">
            <v>45581</v>
          </cell>
          <cell r="B9151">
            <v>0.1065</v>
          </cell>
        </row>
        <row r="9152">
          <cell r="A9152">
            <v>45582</v>
          </cell>
          <cell r="B9152">
            <v>0.1065</v>
          </cell>
        </row>
        <row r="9153">
          <cell r="A9153">
            <v>45583</v>
          </cell>
          <cell r="B9153">
            <v>0.1065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0.1065</v>
          </cell>
        </row>
        <row r="9157">
          <cell r="A9157">
            <v>45587</v>
          </cell>
          <cell r="B9157">
            <v>0.1065</v>
          </cell>
        </row>
        <row r="9158">
          <cell r="A9158">
            <v>45588</v>
          </cell>
          <cell r="B9158">
            <v>0.1065</v>
          </cell>
        </row>
        <row r="9159">
          <cell r="A9159">
            <v>45589</v>
          </cell>
          <cell r="B9159">
            <v>0.1065</v>
          </cell>
        </row>
        <row r="9160">
          <cell r="A9160">
            <v>45590</v>
          </cell>
          <cell r="B9160">
            <v>0.1065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0.1065</v>
          </cell>
        </row>
        <row r="9164">
          <cell r="A9164">
            <v>45594</v>
          </cell>
          <cell r="B9164">
            <v>0.1065</v>
          </cell>
        </row>
        <row r="9165">
          <cell r="A9165">
            <v>45595</v>
          </cell>
          <cell r="B9165">
            <v>0.1065</v>
          </cell>
        </row>
        <row r="9166">
          <cell r="A9166">
            <v>45596</v>
          </cell>
          <cell r="B9166">
            <v>0.1065</v>
          </cell>
        </row>
        <row r="9167">
          <cell r="A9167">
            <v>45597</v>
          </cell>
          <cell r="B9167">
            <v>0.1065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0.1065</v>
          </cell>
        </row>
        <row r="9171">
          <cell r="A9171">
            <v>45601</v>
          </cell>
          <cell r="B9171">
            <v>0.1065</v>
          </cell>
        </row>
        <row r="9172">
          <cell r="A9172">
            <v>45602</v>
          </cell>
          <cell r="B9172">
            <v>0.1065</v>
          </cell>
        </row>
        <row r="9173">
          <cell r="A9173">
            <v>45603</v>
          </cell>
          <cell r="B9173">
            <v>0.1115</v>
          </cell>
        </row>
        <row r="9174">
          <cell r="A9174">
            <v>45604</v>
          </cell>
          <cell r="B9174">
            <v>0.1115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0.1115</v>
          </cell>
        </row>
        <row r="9178">
          <cell r="A9178">
            <v>45608</v>
          </cell>
          <cell r="B9178">
            <v>0.1115</v>
          </cell>
        </row>
        <row r="9179">
          <cell r="A9179">
            <v>45609</v>
          </cell>
          <cell r="B9179">
            <v>0.1115</v>
          </cell>
        </row>
        <row r="9180">
          <cell r="A9180">
            <v>45610</v>
          </cell>
          <cell r="B9180">
            <v>0.1115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0.1115</v>
          </cell>
        </row>
        <row r="9185">
          <cell r="A9185">
            <v>45615</v>
          </cell>
          <cell r="B9185">
            <v>0.1115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0.1115</v>
          </cell>
        </row>
        <row r="9188">
          <cell r="A9188">
            <v>45618</v>
          </cell>
          <cell r="B9188">
            <v>0.1115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0.1115</v>
          </cell>
        </row>
        <row r="9192">
          <cell r="A9192">
            <v>45622</v>
          </cell>
          <cell r="B9192">
            <v>0.1115</v>
          </cell>
        </row>
        <row r="9193">
          <cell r="A9193">
            <v>45623</v>
          </cell>
          <cell r="B9193">
            <v>0.1115</v>
          </cell>
        </row>
        <row r="9194">
          <cell r="A9194">
            <v>45624</v>
          </cell>
          <cell r="B9194">
            <v>0.1115</v>
          </cell>
        </row>
        <row r="9195">
          <cell r="A9195">
            <v>45625</v>
          </cell>
          <cell r="B9195">
            <v>0.1115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0.1115</v>
          </cell>
        </row>
        <row r="9199">
          <cell r="A9199">
            <v>45629</v>
          </cell>
          <cell r="B9199">
            <v>0.1115</v>
          </cell>
        </row>
        <row r="9200">
          <cell r="A9200">
            <v>45630</v>
          </cell>
          <cell r="B9200">
            <v>0.1115</v>
          </cell>
        </row>
        <row r="9201">
          <cell r="A9201">
            <v>45631</v>
          </cell>
          <cell r="B9201">
            <v>0.1115</v>
          </cell>
        </row>
        <row r="9202">
          <cell r="A9202">
            <v>45632</v>
          </cell>
          <cell r="B9202">
            <v>0.1115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0.1115</v>
          </cell>
        </row>
        <row r="9206">
          <cell r="A9206">
            <v>45636</v>
          </cell>
          <cell r="B9206">
            <v>0.1115</v>
          </cell>
        </row>
        <row r="9207">
          <cell r="A9207">
            <v>45637</v>
          </cell>
          <cell r="B9207">
            <v>0.1115</v>
          </cell>
        </row>
        <row r="9208">
          <cell r="A9208">
            <v>45638</v>
          </cell>
          <cell r="B9208">
            <v>0.1215</v>
          </cell>
        </row>
        <row r="9209">
          <cell r="A9209">
            <v>45639</v>
          </cell>
          <cell r="B9209">
            <v>0.1215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0.1215</v>
          </cell>
        </row>
        <row r="9213">
          <cell r="A9213">
            <v>45643</v>
          </cell>
          <cell r="B9213">
            <v>0.1215</v>
          </cell>
        </row>
        <row r="9214">
          <cell r="A9214">
            <v>45644</v>
          </cell>
          <cell r="B9214">
            <v>0.1215</v>
          </cell>
        </row>
        <row r="9215">
          <cell r="A9215">
            <v>45645</v>
          </cell>
          <cell r="B9215">
            <v>0.1215</v>
          </cell>
        </row>
        <row r="9216">
          <cell r="A9216">
            <v>45646</v>
          </cell>
          <cell r="B9216">
            <v>0.1215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0.1215</v>
          </cell>
        </row>
        <row r="9220">
          <cell r="A9220">
            <v>45650</v>
          </cell>
          <cell r="B9220">
            <v>0.1215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0.1215</v>
          </cell>
        </row>
        <row r="9223">
          <cell r="A9223">
            <v>45653</v>
          </cell>
          <cell r="B9223">
            <v>0.1215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0.1215</v>
          </cell>
        </row>
        <row r="9227">
          <cell r="A9227">
            <v>45657</v>
          </cell>
          <cell r="B9227">
            <v>0.1215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0.1215</v>
          </cell>
        </row>
        <row r="9230">
          <cell r="A9230">
            <v>45660</v>
          </cell>
          <cell r="B9230">
            <v>0.1215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0.1215</v>
          </cell>
        </row>
        <row r="9234">
          <cell r="A9234">
            <v>45664</v>
          </cell>
          <cell r="B9234">
            <v>0.1215</v>
          </cell>
        </row>
        <row r="9235">
          <cell r="A9235">
            <v>45665</v>
          </cell>
          <cell r="B9235">
            <v>0.1215</v>
          </cell>
        </row>
        <row r="9236">
          <cell r="A9236">
            <v>45666</v>
          </cell>
          <cell r="B9236">
            <v>0.1215</v>
          </cell>
        </row>
        <row r="9237">
          <cell r="A9237">
            <v>45667</v>
          </cell>
          <cell r="B9237">
            <v>0.1215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0.1215</v>
          </cell>
        </row>
        <row r="9241">
          <cell r="A9241">
            <v>45671</v>
          </cell>
          <cell r="B9241">
            <v>0.1215</v>
          </cell>
        </row>
        <row r="9242">
          <cell r="A9242">
            <v>45672</v>
          </cell>
          <cell r="B9242">
            <v>0.1215</v>
          </cell>
        </row>
        <row r="9243">
          <cell r="A9243">
            <v>45673</v>
          </cell>
          <cell r="B9243">
            <v>0.1215</v>
          </cell>
        </row>
        <row r="9244">
          <cell r="A9244">
            <v>45674</v>
          </cell>
          <cell r="B9244">
            <v>0.1215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0.1215</v>
          </cell>
        </row>
        <row r="9248">
          <cell r="A9248">
            <v>45678</v>
          </cell>
          <cell r="B9248">
            <v>0.1215</v>
          </cell>
        </row>
        <row r="9249">
          <cell r="A9249">
            <v>45679</v>
          </cell>
          <cell r="B9249">
            <v>0.1215</v>
          </cell>
        </row>
        <row r="9250">
          <cell r="A9250">
            <v>45680</v>
          </cell>
          <cell r="B9250">
            <v>0.1215</v>
          </cell>
        </row>
        <row r="9251">
          <cell r="A9251">
            <v>45681</v>
          </cell>
          <cell r="B9251">
            <v>0.1215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0.1215</v>
          </cell>
        </row>
        <row r="9255">
          <cell r="A9255">
            <v>45685</v>
          </cell>
          <cell r="B9255">
            <v>0.1215</v>
          </cell>
        </row>
        <row r="9256">
          <cell r="A9256">
            <v>45686</v>
          </cell>
          <cell r="B9256">
            <v>0.1215</v>
          </cell>
        </row>
        <row r="9257">
          <cell r="A9257">
            <v>45687</v>
          </cell>
          <cell r="B9257">
            <v>0.13150000000000001</v>
          </cell>
        </row>
        <row r="9258">
          <cell r="A9258">
            <v>45688</v>
          </cell>
          <cell r="B9258">
            <v>0.13150000000000001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0.13150000000000001</v>
          </cell>
        </row>
        <row r="9262">
          <cell r="A9262">
            <v>45692</v>
          </cell>
          <cell r="B9262">
            <v>0.13150000000000001</v>
          </cell>
        </row>
        <row r="9263">
          <cell r="A9263">
            <v>45693</v>
          </cell>
          <cell r="B9263">
            <v>0.13150000000000001</v>
          </cell>
        </row>
        <row r="9264">
          <cell r="A9264">
            <v>45694</v>
          </cell>
          <cell r="B9264">
            <v>0.13150000000000001</v>
          </cell>
        </row>
        <row r="9265">
          <cell r="A9265">
            <v>45695</v>
          </cell>
          <cell r="B9265">
            <v>0.13150000000000001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0.13150000000000001</v>
          </cell>
        </row>
        <row r="9269">
          <cell r="A9269">
            <v>45699</v>
          </cell>
          <cell r="B9269">
            <v>0.13150000000000001</v>
          </cell>
        </row>
        <row r="9270">
          <cell r="A9270">
            <v>45700</v>
          </cell>
          <cell r="B9270">
            <v>0.13150000000000001</v>
          </cell>
        </row>
        <row r="9271">
          <cell r="A9271">
            <v>45701</v>
          </cell>
          <cell r="B9271">
            <v>0.13150000000000001</v>
          </cell>
        </row>
        <row r="9272">
          <cell r="A9272">
            <v>45702</v>
          </cell>
          <cell r="B9272">
            <v>0.13150000000000001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0.13150000000000001</v>
          </cell>
        </row>
        <row r="9276">
          <cell r="A9276">
            <v>45706</v>
          </cell>
          <cell r="B9276">
            <v>0.13150000000000001</v>
          </cell>
        </row>
        <row r="9277">
          <cell r="A9277">
            <v>45707</v>
          </cell>
          <cell r="B9277">
            <v>0.13150000000000001</v>
          </cell>
        </row>
        <row r="9278">
          <cell r="A9278">
            <v>45708</v>
          </cell>
          <cell r="B9278">
            <v>0.13150000000000001</v>
          </cell>
        </row>
        <row r="9279">
          <cell r="A9279">
            <v>45709</v>
          </cell>
          <cell r="B9279">
            <v>0.13150000000000001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0.13150000000000001</v>
          </cell>
        </row>
        <row r="9283">
          <cell r="A9283">
            <v>45713</v>
          </cell>
          <cell r="B9283">
            <v>0.13150000000000001</v>
          </cell>
        </row>
        <row r="9284">
          <cell r="A9284">
            <v>45714</v>
          </cell>
          <cell r="B9284">
            <v>0.13150000000000001</v>
          </cell>
        </row>
        <row r="9285">
          <cell r="A9285">
            <v>45715</v>
          </cell>
          <cell r="B9285">
            <v>0.13150000000000001</v>
          </cell>
        </row>
        <row r="9286">
          <cell r="A9286">
            <v>45716</v>
          </cell>
          <cell r="B9286">
            <v>0.13150000000000001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0.13150000000000001</v>
          </cell>
        </row>
        <row r="9292">
          <cell r="A9292">
            <v>45722</v>
          </cell>
          <cell r="B9292">
            <v>0.13150000000000001</v>
          </cell>
        </row>
        <row r="9293">
          <cell r="A9293">
            <v>45723</v>
          </cell>
          <cell r="B9293">
            <v>0.13150000000000001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0.13150000000000001</v>
          </cell>
        </row>
        <row r="9297">
          <cell r="A9297">
            <v>45727</v>
          </cell>
          <cell r="B9297">
            <v>0.13150000000000001</v>
          </cell>
        </row>
        <row r="9298">
          <cell r="A9298">
            <v>45728</v>
          </cell>
          <cell r="B9298">
            <v>0.13150000000000001</v>
          </cell>
        </row>
        <row r="9299">
          <cell r="A9299">
            <v>45729</v>
          </cell>
          <cell r="B9299">
            <v>0.13150000000000001</v>
          </cell>
        </row>
        <row r="9300">
          <cell r="A9300">
            <v>45730</v>
          </cell>
          <cell r="B9300">
            <v>0.13150000000000001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0.13150000000000001</v>
          </cell>
        </row>
        <row r="9304">
          <cell r="A9304">
            <v>45734</v>
          </cell>
          <cell r="B9304">
            <v>0.13150000000000001</v>
          </cell>
        </row>
        <row r="9305">
          <cell r="A9305">
            <v>45735</v>
          </cell>
          <cell r="B9305">
            <v>0.13150000000000001</v>
          </cell>
        </row>
        <row r="9306">
          <cell r="A9306">
            <v>45736</v>
          </cell>
          <cell r="B9306">
            <v>0.14149999999999999</v>
          </cell>
        </row>
        <row r="9307">
          <cell r="A9307">
            <v>45737</v>
          </cell>
          <cell r="B9307">
            <v>0.14149999999999999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0.14149999999999999</v>
          </cell>
        </row>
        <row r="9311">
          <cell r="A9311">
            <v>45741</v>
          </cell>
          <cell r="B9311">
            <v>0.14149999999999999</v>
          </cell>
        </row>
        <row r="9312">
          <cell r="A9312">
            <v>45742</v>
          </cell>
          <cell r="B9312">
            <v>0.14149999999999999</v>
          </cell>
        </row>
        <row r="9313">
          <cell r="A9313">
            <v>45743</v>
          </cell>
          <cell r="B9313">
            <v>0.14149999999999999</v>
          </cell>
        </row>
        <row r="9314">
          <cell r="A9314">
            <v>45744</v>
          </cell>
          <cell r="B9314">
            <v>0.14149999999999999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0.14149999999999999</v>
          </cell>
        </row>
        <row r="9318">
          <cell r="A9318">
            <v>45748</v>
          </cell>
          <cell r="B9318">
            <v>0.14149999999999999</v>
          </cell>
        </row>
        <row r="9319">
          <cell r="A9319">
            <v>45749</v>
          </cell>
          <cell r="B9319">
            <v>0.14149999999999999</v>
          </cell>
        </row>
        <row r="9320">
          <cell r="A9320">
            <v>45750</v>
          </cell>
          <cell r="B9320">
            <v>0.14149999999999999</v>
          </cell>
        </row>
        <row r="9321">
          <cell r="A9321">
            <v>45751</v>
          </cell>
          <cell r="B9321">
            <v>0.14149999999999999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0.14149999999999999</v>
          </cell>
        </row>
        <row r="9325">
          <cell r="A9325">
            <v>45755</v>
          </cell>
          <cell r="B9325">
            <v>0.14149999999999999</v>
          </cell>
        </row>
        <row r="9326">
          <cell r="A9326">
            <v>45756</v>
          </cell>
          <cell r="B9326">
            <v>0.14149999999999999</v>
          </cell>
        </row>
        <row r="9327">
          <cell r="A9327">
            <v>45757</v>
          </cell>
          <cell r="B9327">
            <v>0.14149999999999999</v>
          </cell>
        </row>
        <row r="9328">
          <cell r="A9328">
            <v>45758</v>
          </cell>
          <cell r="B9328">
            <v>0.14149999999999999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0.14149999999999999</v>
          </cell>
        </row>
        <row r="9332">
          <cell r="A9332">
            <v>45762</v>
          </cell>
          <cell r="B9332">
            <v>0.14149999999999999</v>
          </cell>
        </row>
        <row r="9333">
          <cell r="A9333">
            <v>45763</v>
          </cell>
          <cell r="B9333">
            <v>0.14149999999999999</v>
          </cell>
        </row>
        <row r="9334">
          <cell r="A9334">
            <v>45764</v>
          </cell>
          <cell r="B9334">
            <v>0.14149999999999999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0.14149999999999999</v>
          </cell>
        </row>
        <row r="9340">
          <cell r="A9340">
            <v>45770</v>
          </cell>
          <cell r="B9340">
            <v>0.14149999999999999</v>
          </cell>
        </row>
        <row r="9341">
          <cell r="A9341">
            <v>45771</v>
          </cell>
          <cell r="B9341">
            <v>0.14149999999999999</v>
          </cell>
        </row>
        <row r="9342">
          <cell r="A9342">
            <v>45772</v>
          </cell>
          <cell r="B9342">
            <v>0.14149999999999999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0.14149999999999999</v>
          </cell>
        </row>
        <row r="9346">
          <cell r="A9346">
            <v>45776</v>
          </cell>
          <cell r="B9346">
            <v>0.14149999999999999</v>
          </cell>
        </row>
        <row r="9347">
          <cell r="A9347">
            <v>45777</v>
          </cell>
          <cell r="B9347">
            <v>0.14149999999999999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0.14149999999999999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0.14149999999999999</v>
          </cell>
        </row>
        <row r="9353">
          <cell r="A9353">
            <v>45783</v>
          </cell>
          <cell r="B9353">
            <v>0.14149999999999999</v>
          </cell>
        </row>
        <row r="9354">
          <cell r="A9354">
            <v>45784</v>
          </cell>
          <cell r="B9354">
            <v>0.14149999999999999</v>
          </cell>
        </row>
        <row r="9355">
          <cell r="A9355">
            <v>45785</v>
          </cell>
          <cell r="B9355">
            <v>0.14649999999999999</v>
          </cell>
        </row>
        <row r="9356">
          <cell r="A9356">
            <v>45786</v>
          </cell>
          <cell r="B9356">
            <v>0.14649999999999999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</sheetNames>
    <sheetDataSet>
      <sheetData sheetId="0">
        <row r="218">
          <cell r="A218">
            <v>43466</v>
          </cell>
          <cell r="C218" t="str">
            <v>Confraternização Universal</v>
          </cell>
        </row>
        <row r="219">
          <cell r="A219">
            <v>43528</v>
          </cell>
          <cell r="C219" t="str">
            <v>Carnaval</v>
          </cell>
        </row>
        <row r="220">
          <cell r="A220">
            <v>43529</v>
          </cell>
          <cell r="C220" t="str">
            <v>Carnaval</v>
          </cell>
        </row>
        <row r="221">
          <cell r="A221">
            <v>43574</v>
          </cell>
          <cell r="C221" t="str">
            <v>Paixão de Cristo</v>
          </cell>
        </row>
        <row r="222">
          <cell r="A222">
            <v>43576</v>
          </cell>
          <cell r="C222" t="str">
            <v>Tiradentes</v>
          </cell>
        </row>
        <row r="223">
          <cell r="A223">
            <v>43586</v>
          </cell>
          <cell r="C223" t="str">
            <v>Dia do Trabalho</v>
          </cell>
        </row>
        <row r="224">
          <cell r="A224">
            <v>43636</v>
          </cell>
          <cell r="C224" t="str">
            <v>Corpus Christi</v>
          </cell>
        </row>
        <row r="225">
          <cell r="A225">
            <v>43715</v>
          </cell>
          <cell r="C225" t="str">
            <v>Independência do Brasil</v>
          </cell>
        </row>
        <row r="226">
          <cell r="A226">
            <v>43750</v>
          </cell>
          <cell r="C226" t="str">
            <v>Nossa Sr.a Aparecida - Padroeira do Brasil</v>
          </cell>
        </row>
        <row r="227">
          <cell r="A227">
            <v>43771</v>
          </cell>
          <cell r="C227" t="str">
            <v>Finados</v>
          </cell>
        </row>
        <row r="228">
          <cell r="A228">
            <v>43784</v>
          </cell>
          <cell r="C228" t="str">
            <v>Proclamação da República</v>
          </cell>
        </row>
        <row r="229">
          <cell r="A229">
            <v>43824</v>
          </cell>
          <cell r="C229" t="str">
            <v>Natal</v>
          </cell>
        </row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45651</v>
          </cell>
          <cell r="C289" t="str">
            <v>Natal</v>
          </cell>
        </row>
        <row r="290">
          <cell r="A290">
            <v>45658</v>
          </cell>
          <cell r="C290" t="str">
            <v>Confraternização Universal</v>
          </cell>
        </row>
        <row r="291">
          <cell r="A291">
            <v>45719</v>
          </cell>
          <cell r="C291" t="str">
            <v>Carnaval</v>
          </cell>
        </row>
        <row r="292">
          <cell r="A292">
            <v>45720</v>
          </cell>
          <cell r="C292" t="str">
            <v>Carnaval</v>
          </cell>
        </row>
        <row r="293">
          <cell r="A293">
            <v>45765</v>
          </cell>
          <cell r="C293" t="str">
            <v>Paixão de Cristo</v>
          </cell>
        </row>
        <row r="294">
          <cell r="A294">
            <v>45768</v>
          </cell>
          <cell r="C294" t="str">
            <v>Tiradentes</v>
          </cell>
        </row>
        <row r="295">
          <cell r="A295">
            <v>45778</v>
          </cell>
          <cell r="C295" t="str">
            <v>Dia do Trabalho</v>
          </cell>
        </row>
        <row r="296">
          <cell r="A296">
            <v>45827</v>
          </cell>
          <cell r="C296" t="str">
            <v>Corpus Christi</v>
          </cell>
        </row>
        <row r="297">
          <cell r="A297">
            <v>45907</v>
          </cell>
          <cell r="C297" t="str">
            <v>Independência do Brasil</v>
          </cell>
        </row>
        <row r="298">
          <cell r="A298">
            <v>45942</v>
          </cell>
          <cell r="C298" t="str">
            <v>Nossa Sr.a Aparecida - Padroeira do Brasil</v>
          </cell>
        </row>
        <row r="299">
          <cell r="A299">
            <v>45963</v>
          </cell>
          <cell r="C299" t="str">
            <v>Finados</v>
          </cell>
        </row>
        <row r="300">
          <cell r="A300">
            <v>45976</v>
          </cell>
          <cell r="C300" t="str">
            <v>Proclamação da República</v>
          </cell>
        </row>
        <row r="301">
          <cell r="A301">
            <v>46016</v>
          </cell>
          <cell r="C301" t="str">
            <v>Natal</v>
          </cell>
        </row>
        <row r="302">
          <cell r="A302">
            <v>46023</v>
          </cell>
          <cell r="C302" t="str">
            <v>Confraternização Universal</v>
          </cell>
        </row>
        <row r="303">
          <cell r="A303">
            <v>46069</v>
          </cell>
          <cell r="C303" t="str">
            <v>Carnaval</v>
          </cell>
        </row>
        <row r="304">
          <cell r="A304">
            <v>46070</v>
          </cell>
          <cell r="C304" t="str">
            <v>Carnaval</v>
          </cell>
        </row>
        <row r="305">
          <cell r="A305">
            <v>46115</v>
          </cell>
          <cell r="C305" t="str">
            <v>Paixão de Cristo</v>
          </cell>
        </row>
        <row r="306">
          <cell r="A306">
            <v>46133</v>
          </cell>
          <cell r="C306" t="str">
            <v>Tiradentes</v>
          </cell>
        </row>
        <row r="307">
          <cell r="A307">
            <v>46143</v>
          </cell>
          <cell r="C307" t="str">
            <v>Dia do Trabalho</v>
          </cell>
        </row>
        <row r="308">
          <cell r="A308">
            <v>46177</v>
          </cell>
          <cell r="C308" t="str">
            <v>Corpus Christi</v>
          </cell>
        </row>
        <row r="309">
          <cell r="A309">
            <v>46272</v>
          </cell>
          <cell r="C309" t="str">
            <v>Independência do Brasil</v>
          </cell>
        </row>
        <row r="310">
          <cell r="A310">
            <v>46307</v>
          </cell>
          <cell r="C310" t="str">
            <v>Nossa Sr.a Aparecida - Padroeira do Brasil</v>
          </cell>
        </row>
        <row r="311">
          <cell r="A311">
            <v>46328</v>
          </cell>
          <cell r="C311" t="str">
            <v>Finados</v>
          </cell>
        </row>
        <row r="312">
          <cell r="A312">
            <v>46341</v>
          </cell>
          <cell r="C312" t="str">
            <v>Proclamação da República</v>
          </cell>
        </row>
        <row r="313">
          <cell r="A313">
            <v>46381</v>
          </cell>
          <cell r="C313" t="str">
            <v>Natal</v>
          </cell>
        </row>
        <row r="314">
          <cell r="A314">
            <v>46388</v>
          </cell>
          <cell r="C314" t="str">
            <v>Confraternização Universal</v>
          </cell>
        </row>
        <row r="315">
          <cell r="A315">
            <v>46426</v>
          </cell>
          <cell r="C315" t="str">
            <v>Carnaval</v>
          </cell>
        </row>
        <row r="316">
          <cell r="A316">
            <v>46427</v>
          </cell>
          <cell r="C316" t="str">
            <v>Carnaval</v>
          </cell>
        </row>
        <row r="317">
          <cell r="A317">
            <v>46472</v>
          </cell>
          <cell r="C317" t="str">
            <v>Paixão de Cristo</v>
          </cell>
        </row>
        <row r="318">
          <cell r="A318">
            <v>46498</v>
          </cell>
          <cell r="C318" t="str">
            <v>Tiradentes</v>
          </cell>
        </row>
        <row r="319">
          <cell r="A319">
            <v>46508</v>
          </cell>
          <cell r="C319" t="str">
            <v>Dia do Trabalho</v>
          </cell>
        </row>
        <row r="320">
          <cell r="A320">
            <v>46534</v>
          </cell>
          <cell r="C320" t="str">
            <v>Corpus Christi</v>
          </cell>
        </row>
        <row r="321">
          <cell r="A321">
            <v>46637</v>
          </cell>
          <cell r="C321" t="str">
            <v>Independência do Brasil</v>
          </cell>
        </row>
        <row r="322">
          <cell r="A322">
            <v>46672</v>
          </cell>
          <cell r="C322" t="str">
            <v>Nossa Sr.a Aparecida - Padroeira do Brasil</v>
          </cell>
        </row>
        <row r="323">
          <cell r="A323">
            <v>46693</v>
          </cell>
          <cell r="C323" t="str">
            <v>Finados</v>
          </cell>
        </row>
        <row r="324">
          <cell r="A324">
            <v>46706</v>
          </cell>
          <cell r="C324" t="str">
            <v>Proclamação da República</v>
          </cell>
        </row>
        <row r="325">
          <cell r="A325">
            <v>46746</v>
          </cell>
          <cell r="C325" t="str">
            <v>Natal</v>
          </cell>
        </row>
        <row r="326">
          <cell r="A326">
            <v>46753</v>
          </cell>
          <cell r="C326" t="str">
            <v>Confraternização Universal</v>
          </cell>
        </row>
        <row r="327">
          <cell r="A327">
            <v>46811</v>
          </cell>
          <cell r="C327" t="str">
            <v>Carnaval</v>
          </cell>
        </row>
        <row r="328">
          <cell r="A328">
            <v>46812</v>
          </cell>
          <cell r="C328" t="str">
            <v>Carnaval</v>
          </cell>
        </row>
        <row r="329">
          <cell r="A329">
            <v>46857</v>
          </cell>
          <cell r="C329" t="str">
            <v>Paixão de Cristo</v>
          </cell>
        </row>
        <row r="330">
          <cell r="A330">
            <v>46864</v>
          </cell>
          <cell r="C330" t="str">
            <v>Tiradentes</v>
          </cell>
        </row>
        <row r="331">
          <cell r="A331">
            <v>46874</v>
          </cell>
          <cell r="C331" t="str">
            <v>Dia do Trabalho</v>
          </cell>
        </row>
        <row r="332">
          <cell r="A332">
            <v>46919</v>
          </cell>
          <cell r="C332" t="str">
            <v>Corpus Christi</v>
          </cell>
        </row>
        <row r="333">
          <cell r="A333">
            <v>47003</v>
          </cell>
          <cell r="C333" t="str">
            <v>Independência do Brasil</v>
          </cell>
        </row>
        <row r="334">
          <cell r="A334">
            <v>47038</v>
          </cell>
          <cell r="C334" t="str">
            <v>Nossa Sr.a Aparecida - Padroeira do Brasil</v>
          </cell>
        </row>
        <row r="335">
          <cell r="A335">
            <v>47059</v>
          </cell>
          <cell r="C335" t="str">
            <v>Finados</v>
          </cell>
        </row>
        <row r="336">
          <cell r="A336">
            <v>47072</v>
          </cell>
          <cell r="C336" t="str">
            <v>Proclamação da República</v>
          </cell>
        </row>
        <row r="337">
          <cell r="A337">
            <v>47112</v>
          </cell>
          <cell r="C337" t="str">
            <v>Natal</v>
          </cell>
        </row>
        <row r="338">
          <cell r="A338">
            <v>47119</v>
          </cell>
          <cell r="C338" t="str">
            <v>Confraternização Universal</v>
          </cell>
        </row>
        <row r="339">
          <cell r="A339">
            <v>47161</v>
          </cell>
          <cell r="C339" t="str">
            <v>Carnaval</v>
          </cell>
        </row>
        <row r="340">
          <cell r="A340">
            <v>47162</v>
          </cell>
          <cell r="C340" t="str">
            <v>Carnaval</v>
          </cell>
        </row>
        <row r="341">
          <cell r="A341">
            <v>47207</v>
          </cell>
          <cell r="C341" t="str">
            <v>Paixão de Cristo</v>
          </cell>
        </row>
        <row r="342">
          <cell r="A342">
            <v>47229</v>
          </cell>
          <cell r="C342" t="str">
            <v>Tiradentes</v>
          </cell>
        </row>
        <row r="343">
          <cell r="A343">
            <v>47239</v>
          </cell>
          <cell r="C343" t="str">
            <v>Dia do Trabalho</v>
          </cell>
        </row>
        <row r="344">
          <cell r="A344">
            <v>47269</v>
          </cell>
          <cell r="C344" t="str">
            <v>Corpus Christi</v>
          </cell>
        </row>
        <row r="345">
          <cell r="A345">
            <v>47368</v>
          </cell>
          <cell r="C345" t="str">
            <v>Independência do Brasil</v>
          </cell>
        </row>
        <row r="346">
          <cell r="A346">
            <v>47403</v>
          </cell>
          <cell r="C346" t="str">
            <v>Nossa Sr.a Aparecida - Padroeira do Brasil</v>
          </cell>
        </row>
        <row r="347">
          <cell r="A347">
            <v>47424</v>
          </cell>
          <cell r="C347" t="str">
            <v>Finados</v>
          </cell>
        </row>
        <row r="348">
          <cell r="A348">
            <v>47437</v>
          </cell>
          <cell r="C348" t="str">
            <v>Proclamação da República</v>
          </cell>
        </row>
        <row r="349">
          <cell r="A349">
            <v>47477</v>
          </cell>
          <cell r="C349" t="str">
            <v>Natal</v>
          </cell>
        </row>
        <row r="350">
          <cell r="A350">
            <v>47484</v>
          </cell>
          <cell r="C350" t="str">
            <v>Confraternização Universal</v>
          </cell>
        </row>
        <row r="351">
          <cell r="A351">
            <v>47546</v>
          </cell>
          <cell r="C351" t="str">
            <v>Carnaval</v>
          </cell>
        </row>
        <row r="352">
          <cell r="A352">
            <v>47547</v>
          </cell>
          <cell r="C352" t="str">
            <v>Carnaval</v>
          </cell>
        </row>
        <row r="353">
          <cell r="A353">
            <v>47592</v>
          </cell>
          <cell r="C353" t="str">
            <v>Paixão de Cristo</v>
          </cell>
        </row>
        <row r="354">
          <cell r="A354">
            <v>47594</v>
          </cell>
          <cell r="C354" t="str">
            <v>Tiradentes</v>
          </cell>
        </row>
        <row r="355">
          <cell r="A355">
            <v>47604</v>
          </cell>
          <cell r="C355" t="str">
            <v>Dia do Trabalho</v>
          </cell>
        </row>
        <row r="356">
          <cell r="A356">
            <v>47654</v>
          </cell>
          <cell r="C356" t="str">
            <v>Corpus Christi</v>
          </cell>
        </row>
        <row r="357">
          <cell r="A357">
            <v>47733</v>
          </cell>
          <cell r="C357" t="str">
            <v>Independência do Brasil</v>
          </cell>
        </row>
        <row r="358">
          <cell r="A358">
            <v>47768</v>
          </cell>
          <cell r="C358" t="str">
            <v>Nossa Sr.a Aparecida - Padroeira do Brasil</v>
          </cell>
        </row>
        <row r="359">
          <cell r="A359">
            <v>47789</v>
          </cell>
          <cell r="C359" t="str">
            <v>Finados</v>
          </cell>
        </row>
        <row r="360">
          <cell r="A360">
            <v>47802</v>
          </cell>
          <cell r="C360" t="str">
            <v>Proclamação da República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HH4744"/>
  <sheetViews>
    <sheetView tabSelected="1" workbookViewId="0">
      <pane xSplit="1" ySplit="11" topLeftCell="B12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1.25" x14ac:dyDescent="0.15"/>
  <cols>
    <col min="1" max="1" width="23.140625" style="58" customWidth="1"/>
    <col min="2" max="2" width="21.42578125" style="4" customWidth="1"/>
    <col min="3" max="3" width="19.7109375" style="4" customWidth="1"/>
    <col min="4" max="4" width="9.140625" style="4" bestFit="1" customWidth="1"/>
    <col min="5" max="5" width="15" style="4" customWidth="1"/>
    <col min="6" max="7" width="17.5703125" style="4" customWidth="1"/>
    <col min="8" max="8" width="13.85546875" style="4" bestFit="1" customWidth="1"/>
    <col min="9" max="9" width="9.42578125" style="4" bestFit="1" customWidth="1"/>
    <col min="10" max="10" width="15" style="4" customWidth="1"/>
    <col min="11" max="12" width="9" style="4" bestFit="1" customWidth="1"/>
    <col min="13" max="13" width="17.5703125" style="4" customWidth="1"/>
    <col min="14" max="14" width="14.85546875" style="4" bestFit="1" customWidth="1"/>
    <col min="15" max="15" width="6.42578125" style="4" bestFit="1" customWidth="1"/>
    <col min="16" max="16" width="16.140625" style="4" bestFit="1" customWidth="1"/>
    <col min="17" max="17" width="18.28515625" style="4" bestFit="1" customWidth="1"/>
    <col min="18" max="18" width="17" style="4" bestFit="1" customWidth="1"/>
    <col min="19" max="19" width="16.28515625" style="4" customWidth="1"/>
    <col min="20" max="20" width="16.42578125" style="4" bestFit="1" customWidth="1"/>
    <col min="21" max="21" width="14.85546875" style="4" bestFit="1" customWidth="1"/>
    <col min="22" max="22" width="45.42578125" style="4" customWidth="1"/>
    <col min="23" max="23" width="16.7109375" style="4" customWidth="1"/>
    <col min="24" max="24" width="30.7109375" style="4" customWidth="1"/>
    <col min="25" max="25" width="18.42578125" style="4" customWidth="1"/>
    <col min="26" max="26" width="6" style="4" customWidth="1"/>
    <col min="27" max="27" width="13.140625" style="4" bestFit="1" customWidth="1"/>
    <col min="28" max="30" width="15" style="4" customWidth="1"/>
    <col min="31" max="31" width="7.28515625" style="4" customWidth="1"/>
    <col min="32" max="32" width="11.140625" style="4" customWidth="1"/>
    <col min="33" max="177" width="20.140625" style="4" customWidth="1"/>
    <col min="178" max="216" width="12.42578125" style="4" customWidth="1"/>
    <col min="217" max="217" width="20.140625" style="5" customWidth="1"/>
    <col min="218" max="218" width="21.42578125" style="5" customWidth="1"/>
    <col min="219" max="219" width="22.7109375" style="5" customWidth="1"/>
    <col min="220" max="220" width="13.7109375" style="5" customWidth="1"/>
    <col min="221" max="221" width="15" style="5" customWidth="1"/>
    <col min="222" max="223" width="17.5703125" style="5" customWidth="1"/>
    <col min="224" max="224" width="26.5703125" style="5" customWidth="1"/>
    <col min="225" max="225" width="16.28515625" style="5" customWidth="1"/>
    <col min="226" max="226" width="15" style="5" customWidth="1"/>
    <col min="227" max="228" width="12.42578125" style="5" customWidth="1"/>
    <col min="229" max="230" width="17.5703125" style="5" customWidth="1"/>
    <col min="231" max="231" width="7.28515625" style="5" customWidth="1"/>
    <col min="232" max="232" width="21.42578125" style="5" customWidth="1"/>
    <col min="233" max="234" width="16.28515625" style="5" customWidth="1"/>
    <col min="235" max="235" width="20.140625" style="5" customWidth="1"/>
    <col min="236" max="236" width="24" style="5" customWidth="1"/>
    <col min="237" max="237" width="18.85546875" style="5" customWidth="1"/>
    <col min="238" max="238" width="15" style="5" customWidth="1"/>
    <col min="239" max="239" width="20.140625" style="5" customWidth="1"/>
    <col min="240" max="240" width="16.28515625" style="5" customWidth="1"/>
    <col min="241" max="241" width="6" style="5" customWidth="1"/>
    <col min="242" max="242" width="12.42578125" style="5" customWidth="1"/>
    <col min="243" max="245" width="15" style="5" customWidth="1"/>
    <col min="246" max="246" width="7.28515625" style="5" customWidth="1"/>
    <col min="247" max="247" width="11.140625" style="5" customWidth="1"/>
    <col min="248" max="248" width="15" style="5" customWidth="1"/>
    <col min="249" max="249" width="18.85546875" style="5" customWidth="1"/>
    <col min="250" max="250" width="16.28515625" style="5" customWidth="1"/>
    <col min="251" max="251" width="25.28515625" style="5" customWidth="1"/>
    <col min="252" max="252" width="20.140625" style="5" customWidth="1"/>
    <col min="253" max="253" width="15" style="5" customWidth="1"/>
    <col min="254" max="254" width="17.5703125" style="5" customWidth="1"/>
    <col min="255" max="255" width="16.28515625" style="5" customWidth="1"/>
    <col min="256" max="257" width="15" style="5" customWidth="1"/>
    <col min="258" max="258" width="17.5703125" style="5" customWidth="1"/>
    <col min="259" max="259" width="20.140625" style="5" customWidth="1"/>
    <col min="260" max="260" width="16.28515625" style="5" customWidth="1"/>
    <col min="261" max="261" width="25.28515625" style="5" customWidth="1"/>
    <col min="262" max="262" width="18.85546875" style="5" customWidth="1"/>
    <col min="263" max="265" width="20.140625" style="5" customWidth="1"/>
    <col min="266" max="266" width="39.42578125" style="5" customWidth="1"/>
    <col min="267" max="267" width="25.28515625" style="5" customWidth="1"/>
    <col min="268" max="433" width="20.140625" style="5" customWidth="1"/>
    <col min="434" max="472" width="12.42578125" style="5" customWidth="1"/>
    <col min="473" max="473" width="20.140625" style="5" customWidth="1"/>
    <col min="474" max="474" width="21.42578125" style="5" customWidth="1"/>
    <col min="475" max="475" width="22.7109375" style="5" customWidth="1"/>
    <col min="476" max="476" width="13.7109375" style="5" customWidth="1"/>
    <col min="477" max="477" width="15" style="5" customWidth="1"/>
    <col min="478" max="479" width="17.5703125" style="5" customWidth="1"/>
    <col min="480" max="480" width="26.5703125" style="5" customWidth="1"/>
    <col min="481" max="481" width="16.28515625" style="5" customWidth="1"/>
    <col min="482" max="482" width="15" style="5" customWidth="1"/>
    <col min="483" max="484" width="12.42578125" style="5" customWidth="1"/>
    <col min="485" max="486" width="17.5703125" style="5" customWidth="1"/>
    <col min="487" max="487" width="7.28515625" style="5" customWidth="1"/>
    <col min="488" max="488" width="21.42578125" style="5" customWidth="1"/>
    <col min="489" max="490" width="16.28515625" style="5" customWidth="1"/>
    <col min="491" max="491" width="20.140625" style="5" customWidth="1"/>
    <col min="492" max="492" width="24" style="5" customWidth="1"/>
    <col min="493" max="493" width="18.85546875" style="5" customWidth="1"/>
    <col min="494" max="494" width="15" style="5" customWidth="1"/>
    <col min="495" max="495" width="20.140625" style="5" customWidth="1"/>
    <col min="496" max="496" width="16.28515625" style="5" customWidth="1"/>
    <col min="497" max="497" width="6" style="5" customWidth="1"/>
    <col min="498" max="498" width="12.42578125" style="5" customWidth="1"/>
    <col min="499" max="501" width="15" style="5" customWidth="1"/>
    <col min="502" max="502" width="7.28515625" style="5" customWidth="1"/>
    <col min="503" max="503" width="11.140625" style="5" customWidth="1"/>
    <col min="504" max="504" width="15" style="5" customWidth="1"/>
    <col min="505" max="505" width="18.85546875" style="5" customWidth="1"/>
    <col min="506" max="506" width="16.28515625" style="5" customWidth="1"/>
    <col min="507" max="507" width="25.28515625" style="5" customWidth="1"/>
    <col min="508" max="508" width="20.140625" style="5" customWidth="1"/>
    <col min="509" max="509" width="15" style="5" customWidth="1"/>
    <col min="510" max="510" width="17.5703125" style="5" customWidth="1"/>
    <col min="511" max="511" width="16.28515625" style="5" customWidth="1"/>
    <col min="512" max="513" width="15" style="5" customWidth="1"/>
    <col min="514" max="514" width="17.5703125" style="5" customWidth="1"/>
    <col min="515" max="515" width="20.140625" style="5" customWidth="1"/>
    <col min="516" max="516" width="16.28515625" style="5" customWidth="1"/>
    <col min="517" max="517" width="25.28515625" style="5" customWidth="1"/>
    <col min="518" max="518" width="18.85546875" style="5" customWidth="1"/>
    <col min="519" max="521" width="20.140625" style="5" customWidth="1"/>
    <col min="522" max="522" width="39.42578125" style="5" customWidth="1"/>
    <col min="523" max="523" width="25.28515625" style="5" customWidth="1"/>
    <col min="524" max="689" width="20.140625" style="5" customWidth="1"/>
    <col min="690" max="728" width="12.42578125" style="5" customWidth="1"/>
    <col min="729" max="729" width="20.140625" style="5" customWidth="1"/>
    <col min="730" max="730" width="21.42578125" style="5" customWidth="1"/>
    <col min="731" max="731" width="22.7109375" style="5" customWidth="1"/>
    <col min="732" max="732" width="13.7109375" style="5" customWidth="1"/>
    <col min="733" max="733" width="15" style="5" customWidth="1"/>
    <col min="734" max="735" width="17.5703125" style="5" customWidth="1"/>
    <col min="736" max="736" width="26.5703125" style="5" customWidth="1"/>
    <col min="737" max="737" width="16.28515625" style="5" customWidth="1"/>
    <col min="738" max="738" width="15" style="5" customWidth="1"/>
    <col min="739" max="740" width="12.42578125" style="5" customWidth="1"/>
    <col min="741" max="742" width="17.5703125" style="5" customWidth="1"/>
    <col min="743" max="743" width="7.28515625" style="5" customWidth="1"/>
    <col min="744" max="744" width="21.42578125" style="5" customWidth="1"/>
    <col min="745" max="746" width="16.28515625" style="5" customWidth="1"/>
    <col min="747" max="747" width="20.140625" style="5" customWidth="1"/>
    <col min="748" max="748" width="24" style="5" customWidth="1"/>
    <col min="749" max="749" width="18.85546875" style="5" customWidth="1"/>
    <col min="750" max="750" width="15" style="5" customWidth="1"/>
    <col min="751" max="751" width="20.140625" style="5" customWidth="1"/>
    <col min="752" max="752" width="16.28515625" style="5" customWidth="1"/>
    <col min="753" max="753" width="6" style="5" customWidth="1"/>
    <col min="754" max="754" width="12.42578125" style="5" customWidth="1"/>
    <col min="755" max="757" width="15" style="5" customWidth="1"/>
    <col min="758" max="758" width="7.28515625" style="5" customWidth="1"/>
    <col min="759" max="759" width="11.140625" style="5" customWidth="1"/>
    <col min="760" max="760" width="15" style="5" customWidth="1"/>
    <col min="761" max="761" width="18.85546875" style="5" customWidth="1"/>
    <col min="762" max="762" width="16.28515625" style="5" customWidth="1"/>
    <col min="763" max="763" width="25.28515625" style="5" customWidth="1"/>
    <col min="764" max="764" width="20.140625" style="5" customWidth="1"/>
    <col min="765" max="765" width="15" style="5" customWidth="1"/>
    <col min="766" max="766" width="17.5703125" style="5" customWidth="1"/>
    <col min="767" max="767" width="16.28515625" style="5" customWidth="1"/>
    <col min="768" max="769" width="15" style="5" customWidth="1"/>
    <col min="770" max="770" width="17.5703125" style="5" customWidth="1"/>
    <col min="771" max="771" width="20.140625" style="5" customWidth="1"/>
    <col min="772" max="772" width="16.28515625" style="5" customWidth="1"/>
    <col min="773" max="773" width="25.28515625" style="5" customWidth="1"/>
    <col min="774" max="774" width="18.85546875" style="5" customWidth="1"/>
    <col min="775" max="777" width="20.140625" style="5" customWidth="1"/>
    <col min="778" max="778" width="39.42578125" style="5" customWidth="1"/>
    <col min="779" max="779" width="25.28515625" style="5" customWidth="1"/>
    <col min="780" max="945" width="20.140625" style="5" customWidth="1"/>
    <col min="946" max="984" width="12.42578125" style="5" customWidth="1"/>
    <col min="985" max="985" width="20.140625" style="5" customWidth="1"/>
    <col min="986" max="986" width="21.42578125" style="5" customWidth="1"/>
    <col min="987" max="987" width="22.7109375" style="5" customWidth="1"/>
    <col min="988" max="988" width="13.7109375" style="5" customWidth="1"/>
    <col min="989" max="989" width="15" style="5" customWidth="1"/>
    <col min="990" max="991" width="17.5703125" style="5" customWidth="1"/>
    <col min="992" max="992" width="26.5703125" style="5" customWidth="1"/>
    <col min="993" max="993" width="16.28515625" style="5" customWidth="1"/>
    <col min="994" max="994" width="15" style="5" customWidth="1"/>
    <col min="995" max="996" width="12.42578125" style="5" customWidth="1"/>
    <col min="997" max="998" width="17.5703125" style="5" customWidth="1"/>
    <col min="999" max="999" width="7.28515625" style="5" customWidth="1"/>
    <col min="1000" max="1000" width="21.42578125" style="5" customWidth="1"/>
    <col min="1001" max="1002" width="16.28515625" style="5" customWidth="1"/>
    <col min="1003" max="1003" width="20.140625" style="5" customWidth="1"/>
    <col min="1004" max="1004" width="24" style="5" customWidth="1"/>
    <col min="1005" max="1005" width="18.85546875" style="5" customWidth="1"/>
    <col min="1006" max="1006" width="15" style="5" customWidth="1"/>
    <col min="1007" max="1007" width="20.140625" style="5" customWidth="1"/>
    <col min="1008" max="1008" width="16.28515625" style="5" customWidth="1"/>
    <col min="1009" max="1009" width="6" style="5" customWidth="1"/>
    <col min="1010" max="1010" width="12.42578125" style="5" customWidth="1"/>
    <col min="1011" max="1013" width="15" style="5" customWidth="1"/>
    <col min="1014" max="1014" width="7.28515625" style="5" customWidth="1"/>
    <col min="1015" max="1015" width="11.140625" style="5" customWidth="1"/>
    <col min="1016" max="1016" width="15" style="5" customWidth="1"/>
    <col min="1017" max="1017" width="18.85546875" style="5" customWidth="1"/>
    <col min="1018" max="1018" width="16.28515625" style="5" customWidth="1"/>
    <col min="1019" max="1019" width="25.28515625" style="5" customWidth="1"/>
    <col min="1020" max="1020" width="20.140625" style="5" customWidth="1"/>
    <col min="1021" max="1021" width="15" style="5" customWidth="1"/>
    <col min="1022" max="1022" width="17.5703125" style="5" customWidth="1"/>
    <col min="1023" max="1023" width="16.28515625" style="5" customWidth="1"/>
    <col min="1024" max="1025" width="15" style="5" customWidth="1"/>
    <col min="1026" max="1026" width="17.5703125" style="5" customWidth="1"/>
    <col min="1027" max="1027" width="20.140625" style="5" customWidth="1"/>
    <col min="1028" max="1028" width="16.28515625" style="5" customWidth="1"/>
    <col min="1029" max="1029" width="25.28515625" style="5" customWidth="1"/>
    <col min="1030" max="1030" width="18.85546875" style="5" customWidth="1"/>
    <col min="1031" max="1033" width="20.140625" style="5" customWidth="1"/>
    <col min="1034" max="1034" width="39.42578125" style="5" customWidth="1"/>
    <col min="1035" max="1035" width="25.28515625" style="5" customWidth="1"/>
    <col min="1036" max="1201" width="20.140625" style="5" customWidth="1"/>
    <col min="1202" max="1240" width="12.42578125" style="5" customWidth="1"/>
    <col min="1241" max="1241" width="20.140625" style="5" customWidth="1"/>
    <col min="1242" max="1242" width="21.42578125" style="5" customWidth="1"/>
    <col min="1243" max="1243" width="22.7109375" style="5" customWidth="1"/>
    <col min="1244" max="1244" width="13.7109375" style="5" customWidth="1"/>
    <col min="1245" max="1245" width="15" style="5" customWidth="1"/>
    <col min="1246" max="1247" width="17.5703125" style="5" customWidth="1"/>
    <col min="1248" max="1248" width="26.5703125" style="5" customWidth="1"/>
    <col min="1249" max="1249" width="16.28515625" style="5" customWidth="1"/>
    <col min="1250" max="1250" width="15" style="5" customWidth="1"/>
    <col min="1251" max="1252" width="12.42578125" style="5" customWidth="1"/>
    <col min="1253" max="1254" width="17.5703125" style="5" customWidth="1"/>
    <col min="1255" max="1255" width="7.28515625" style="5" customWidth="1"/>
    <col min="1256" max="1256" width="21.42578125" style="5" customWidth="1"/>
    <col min="1257" max="1258" width="16.28515625" style="5" customWidth="1"/>
    <col min="1259" max="1259" width="20.140625" style="5" customWidth="1"/>
    <col min="1260" max="1260" width="24" style="5" customWidth="1"/>
    <col min="1261" max="1261" width="18.85546875" style="5" customWidth="1"/>
    <col min="1262" max="1262" width="15" style="5" customWidth="1"/>
    <col min="1263" max="1263" width="20.140625" style="5" customWidth="1"/>
    <col min="1264" max="1264" width="16.28515625" style="5" customWidth="1"/>
    <col min="1265" max="1265" width="6" style="5" customWidth="1"/>
    <col min="1266" max="1266" width="12.42578125" style="5" customWidth="1"/>
    <col min="1267" max="1269" width="15" style="5" customWidth="1"/>
    <col min="1270" max="1270" width="7.28515625" style="5" customWidth="1"/>
    <col min="1271" max="1271" width="11.140625" style="5" customWidth="1"/>
    <col min="1272" max="1272" width="15" style="5" customWidth="1"/>
    <col min="1273" max="1273" width="18.85546875" style="5" customWidth="1"/>
    <col min="1274" max="1274" width="16.28515625" style="5" customWidth="1"/>
    <col min="1275" max="1275" width="25.28515625" style="5" customWidth="1"/>
    <col min="1276" max="1276" width="20.140625" style="5" customWidth="1"/>
    <col min="1277" max="1277" width="15" style="5" customWidth="1"/>
    <col min="1278" max="1278" width="17.5703125" style="5" customWidth="1"/>
    <col min="1279" max="1279" width="16.28515625" style="5" customWidth="1"/>
    <col min="1280" max="1281" width="15" style="5" customWidth="1"/>
    <col min="1282" max="1282" width="17.5703125" style="5" customWidth="1"/>
    <col min="1283" max="1283" width="20.140625" style="5" customWidth="1"/>
    <col min="1284" max="1284" width="16.28515625" style="5" customWidth="1"/>
    <col min="1285" max="1285" width="25.28515625" style="5" customWidth="1"/>
    <col min="1286" max="1286" width="18.85546875" style="5" customWidth="1"/>
    <col min="1287" max="1289" width="20.140625" style="5" customWidth="1"/>
    <col min="1290" max="1290" width="39.42578125" style="5" customWidth="1"/>
    <col min="1291" max="1291" width="25.28515625" style="5" customWidth="1"/>
    <col min="1292" max="1457" width="20.140625" style="5" customWidth="1"/>
    <col min="1458" max="1496" width="12.42578125" style="5" customWidth="1"/>
    <col min="1497" max="1497" width="20.140625" style="5" customWidth="1"/>
    <col min="1498" max="1498" width="21.42578125" style="5" customWidth="1"/>
    <col min="1499" max="1499" width="22.7109375" style="5" customWidth="1"/>
    <col min="1500" max="1500" width="13.7109375" style="5" customWidth="1"/>
    <col min="1501" max="1501" width="15" style="5" customWidth="1"/>
    <col min="1502" max="1503" width="17.5703125" style="5" customWidth="1"/>
    <col min="1504" max="1504" width="26.5703125" style="5" customWidth="1"/>
    <col min="1505" max="1505" width="16.28515625" style="5" customWidth="1"/>
    <col min="1506" max="1506" width="15" style="5" customWidth="1"/>
    <col min="1507" max="1508" width="12.42578125" style="5" customWidth="1"/>
    <col min="1509" max="1510" width="17.5703125" style="5" customWidth="1"/>
    <col min="1511" max="1511" width="7.28515625" style="5" customWidth="1"/>
    <col min="1512" max="1512" width="21.42578125" style="5" customWidth="1"/>
    <col min="1513" max="1514" width="16.28515625" style="5" customWidth="1"/>
    <col min="1515" max="1515" width="20.140625" style="5" customWidth="1"/>
    <col min="1516" max="1516" width="24" style="5" customWidth="1"/>
    <col min="1517" max="1517" width="18.85546875" style="5" customWidth="1"/>
    <col min="1518" max="1518" width="15" style="5" customWidth="1"/>
    <col min="1519" max="1519" width="20.140625" style="5" customWidth="1"/>
    <col min="1520" max="1520" width="16.28515625" style="5" customWidth="1"/>
    <col min="1521" max="1521" width="6" style="5" customWidth="1"/>
    <col min="1522" max="1522" width="12.42578125" style="5" customWidth="1"/>
    <col min="1523" max="1525" width="15" style="5" customWidth="1"/>
    <col min="1526" max="1526" width="7.28515625" style="5" customWidth="1"/>
    <col min="1527" max="1527" width="11.140625" style="5" customWidth="1"/>
    <col min="1528" max="1528" width="15" style="5" customWidth="1"/>
    <col min="1529" max="1529" width="18.85546875" style="5" customWidth="1"/>
    <col min="1530" max="1530" width="16.28515625" style="5" customWidth="1"/>
    <col min="1531" max="1531" width="25.28515625" style="5" customWidth="1"/>
    <col min="1532" max="1532" width="20.140625" style="5" customWidth="1"/>
    <col min="1533" max="1533" width="15" style="5" customWidth="1"/>
    <col min="1534" max="1534" width="17.5703125" style="5" customWidth="1"/>
    <col min="1535" max="1535" width="16.28515625" style="5" customWidth="1"/>
    <col min="1536" max="1537" width="15" style="5" customWidth="1"/>
    <col min="1538" max="1538" width="17.5703125" style="5" customWidth="1"/>
    <col min="1539" max="1539" width="20.140625" style="5" customWidth="1"/>
    <col min="1540" max="1540" width="16.28515625" style="5" customWidth="1"/>
    <col min="1541" max="1541" width="25.28515625" style="5" customWidth="1"/>
    <col min="1542" max="1542" width="18.85546875" style="5" customWidth="1"/>
    <col min="1543" max="1545" width="20.140625" style="5" customWidth="1"/>
    <col min="1546" max="1546" width="39.42578125" style="5" customWidth="1"/>
    <col min="1547" max="1547" width="25.28515625" style="5" customWidth="1"/>
    <col min="1548" max="1713" width="20.140625" style="5" customWidth="1"/>
    <col min="1714" max="1752" width="12.42578125" style="5" customWidth="1"/>
    <col min="1753" max="1753" width="20.140625" style="5" customWidth="1"/>
    <col min="1754" max="1754" width="21.42578125" style="5" customWidth="1"/>
    <col min="1755" max="1755" width="22.7109375" style="5" customWidth="1"/>
    <col min="1756" max="1756" width="13.7109375" style="5" customWidth="1"/>
    <col min="1757" max="1757" width="15" style="5" customWidth="1"/>
    <col min="1758" max="1759" width="17.5703125" style="5" customWidth="1"/>
    <col min="1760" max="1760" width="26.5703125" style="5" customWidth="1"/>
    <col min="1761" max="1761" width="16.28515625" style="5" customWidth="1"/>
    <col min="1762" max="1762" width="15" style="5" customWidth="1"/>
    <col min="1763" max="1764" width="12.42578125" style="5" customWidth="1"/>
    <col min="1765" max="1766" width="17.5703125" style="5" customWidth="1"/>
    <col min="1767" max="1767" width="7.28515625" style="5" customWidth="1"/>
    <col min="1768" max="1768" width="21.42578125" style="5" customWidth="1"/>
    <col min="1769" max="1770" width="16.28515625" style="5" customWidth="1"/>
    <col min="1771" max="1771" width="20.140625" style="5" customWidth="1"/>
    <col min="1772" max="1772" width="24" style="5" customWidth="1"/>
    <col min="1773" max="1773" width="18.85546875" style="5" customWidth="1"/>
    <col min="1774" max="1774" width="15" style="5" customWidth="1"/>
    <col min="1775" max="1775" width="20.140625" style="5" customWidth="1"/>
    <col min="1776" max="1776" width="16.28515625" style="5" customWidth="1"/>
    <col min="1777" max="1777" width="6" style="5" customWidth="1"/>
    <col min="1778" max="1778" width="12.42578125" style="5" customWidth="1"/>
    <col min="1779" max="1781" width="15" style="5" customWidth="1"/>
    <col min="1782" max="1782" width="7.28515625" style="5" customWidth="1"/>
    <col min="1783" max="1783" width="11.140625" style="5" customWidth="1"/>
    <col min="1784" max="1784" width="15" style="5" customWidth="1"/>
    <col min="1785" max="1785" width="18.85546875" style="5" customWidth="1"/>
    <col min="1786" max="1786" width="16.28515625" style="5" customWidth="1"/>
    <col min="1787" max="1787" width="25.28515625" style="5" customWidth="1"/>
    <col min="1788" max="1788" width="20.140625" style="5" customWidth="1"/>
    <col min="1789" max="1789" width="15" style="5" customWidth="1"/>
    <col min="1790" max="1790" width="17.5703125" style="5" customWidth="1"/>
    <col min="1791" max="1791" width="16.28515625" style="5" customWidth="1"/>
    <col min="1792" max="1793" width="15" style="5" customWidth="1"/>
    <col min="1794" max="1794" width="17.5703125" style="5" customWidth="1"/>
    <col min="1795" max="1795" width="20.140625" style="5" customWidth="1"/>
    <col min="1796" max="1796" width="16.28515625" style="5" customWidth="1"/>
    <col min="1797" max="1797" width="25.28515625" style="5" customWidth="1"/>
    <col min="1798" max="1798" width="18.85546875" style="5" customWidth="1"/>
    <col min="1799" max="1801" width="20.140625" style="5" customWidth="1"/>
    <col min="1802" max="1802" width="39.42578125" style="5" customWidth="1"/>
    <col min="1803" max="1803" width="25.28515625" style="5" customWidth="1"/>
    <col min="1804" max="1969" width="20.140625" style="5" customWidth="1"/>
    <col min="1970" max="2008" width="12.42578125" style="5" customWidth="1"/>
    <col min="2009" max="2009" width="20.140625" style="5" customWidth="1"/>
    <col min="2010" max="2010" width="21.42578125" style="5" customWidth="1"/>
    <col min="2011" max="2011" width="22.7109375" style="5" customWidth="1"/>
    <col min="2012" max="2012" width="13.7109375" style="5" customWidth="1"/>
    <col min="2013" max="2013" width="15" style="5" customWidth="1"/>
    <col min="2014" max="2015" width="17.5703125" style="5" customWidth="1"/>
    <col min="2016" max="2016" width="26.5703125" style="5" customWidth="1"/>
    <col min="2017" max="2017" width="16.28515625" style="5" customWidth="1"/>
    <col min="2018" max="2018" width="15" style="5" customWidth="1"/>
    <col min="2019" max="2020" width="12.42578125" style="5" customWidth="1"/>
    <col min="2021" max="2022" width="17.5703125" style="5" customWidth="1"/>
    <col min="2023" max="2023" width="7.28515625" style="5" customWidth="1"/>
    <col min="2024" max="2024" width="21.42578125" style="5" customWidth="1"/>
    <col min="2025" max="2026" width="16.28515625" style="5" customWidth="1"/>
    <col min="2027" max="2027" width="20.140625" style="5" customWidth="1"/>
    <col min="2028" max="2028" width="24" style="5" customWidth="1"/>
    <col min="2029" max="2029" width="18.85546875" style="5" customWidth="1"/>
    <col min="2030" max="2030" width="15" style="5" customWidth="1"/>
    <col min="2031" max="2031" width="20.140625" style="5" customWidth="1"/>
    <col min="2032" max="2032" width="16.28515625" style="5" customWidth="1"/>
    <col min="2033" max="2033" width="6" style="5" customWidth="1"/>
    <col min="2034" max="2034" width="12.42578125" style="5" customWidth="1"/>
    <col min="2035" max="2037" width="15" style="5" customWidth="1"/>
    <col min="2038" max="2038" width="7.28515625" style="5" customWidth="1"/>
    <col min="2039" max="2039" width="11.140625" style="5" customWidth="1"/>
    <col min="2040" max="2040" width="15" style="5" customWidth="1"/>
    <col min="2041" max="2041" width="18.85546875" style="5" customWidth="1"/>
    <col min="2042" max="2042" width="16.28515625" style="5" customWidth="1"/>
    <col min="2043" max="2043" width="25.28515625" style="5" customWidth="1"/>
    <col min="2044" max="2044" width="20.140625" style="5" customWidth="1"/>
    <col min="2045" max="2045" width="15" style="5" customWidth="1"/>
    <col min="2046" max="2046" width="17.5703125" style="5" customWidth="1"/>
    <col min="2047" max="2047" width="16.28515625" style="5" customWidth="1"/>
    <col min="2048" max="2049" width="15" style="5" customWidth="1"/>
    <col min="2050" max="2050" width="17.5703125" style="5" customWidth="1"/>
    <col min="2051" max="2051" width="20.140625" style="5" customWidth="1"/>
    <col min="2052" max="2052" width="16.28515625" style="5" customWidth="1"/>
    <col min="2053" max="2053" width="25.28515625" style="5" customWidth="1"/>
    <col min="2054" max="2054" width="18.85546875" style="5" customWidth="1"/>
    <col min="2055" max="2057" width="20.140625" style="5" customWidth="1"/>
    <col min="2058" max="2058" width="39.42578125" style="5" customWidth="1"/>
    <col min="2059" max="2059" width="25.28515625" style="5" customWidth="1"/>
    <col min="2060" max="2225" width="20.140625" style="5" customWidth="1"/>
    <col min="2226" max="2264" width="12.42578125" style="5" customWidth="1"/>
    <col min="2265" max="2265" width="20.140625" style="5" customWidth="1"/>
    <col min="2266" max="2266" width="21.42578125" style="5" customWidth="1"/>
    <col min="2267" max="2267" width="22.7109375" style="5" customWidth="1"/>
    <col min="2268" max="2268" width="13.7109375" style="5" customWidth="1"/>
    <col min="2269" max="2269" width="15" style="5" customWidth="1"/>
    <col min="2270" max="2271" width="17.5703125" style="5" customWidth="1"/>
    <col min="2272" max="2272" width="26.5703125" style="5" customWidth="1"/>
    <col min="2273" max="2273" width="16.28515625" style="5" customWidth="1"/>
    <col min="2274" max="2274" width="15" style="5" customWidth="1"/>
    <col min="2275" max="2276" width="12.42578125" style="5" customWidth="1"/>
    <col min="2277" max="2278" width="17.5703125" style="5" customWidth="1"/>
    <col min="2279" max="2279" width="7.28515625" style="5" customWidth="1"/>
    <col min="2280" max="2280" width="21.42578125" style="5" customWidth="1"/>
    <col min="2281" max="2282" width="16.28515625" style="5" customWidth="1"/>
    <col min="2283" max="2283" width="20.140625" style="5" customWidth="1"/>
    <col min="2284" max="2284" width="24" style="5" customWidth="1"/>
    <col min="2285" max="2285" width="18.85546875" style="5" customWidth="1"/>
    <col min="2286" max="2286" width="15" style="5" customWidth="1"/>
    <col min="2287" max="2287" width="20.140625" style="5" customWidth="1"/>
    <col min="2288" max="2288" width="16.28515625" style="5" customWidth="1"/>
    <col min="2289" max="2289" width="6" style="5" customWidth="1"/>
    <col min="2290" max="2290" width="12.42578125" style="5" customWidth="1"/>
    <col min="2291" max="2293" width="15" style="5" customWidth="1"/>
    <col min="2294" max="2294" width="7.28515625" style="5" customWidth="1"/>
    <col min="2295" max="2295" width="11.140625" style="5" customWidth="1"/>
    <col min="2296" max="2296" width="15" style="5" customWidth="1"/>
    <col min="2297" max="2297" width="18.85546875" style="5" customWidth="1"/>
    <col min="2298" max="2298" width="16.28515625" style="5" customWidth="1"/>
    <col min="2299" max="2299" width="25.28515625" style="5" customWidth="1"/>
    <col min="2300" max="2300" width="20.140625" style="5" customWidth="1"/>
    <col min="2301" max="2301" width="15" style="5" customWidth="1"/>
    <col min="2302" max="2302" width="17.5703125" style="5" customWidth="1"/>
    <col min="2303" max="2303" width="16.28515625" style="5" customWidth="1"/>
    <col min="2304" max="2305" width="15" style="5" customWidth="1"/>
    <col min="2306" max="2306" width="17.5703125" style="5" customWidth="1"/>
    <col min="2307" max="2307" width="20.140625" style="5" customWidth="1"/>
    <col min="2308" max="2308" width="16.28515625" style="5" customWidth="1"/>
    <col min="2309" max="2309" width="25.28515625" style="5" customWidth="1"/>
    <col min="2310" max="2310" width="18.85546875" style="5" customWidth="1"/>
    <col min="2311" max="2313" width="20.140625" style="5" customWidth="1"/>
    <col min="2314" max="2314" width="39.42578125" style="5" customWidth="1"/>
    <col min="2315" max="2315" width="25.28515625" style="5" customWidth="1"/>
    <col min="2316" max="2481" width="20.140625" style="5" customWidth="1"/>
    <col min="2482" max="2520" width="12.42578125" style="5" customWidth="1"/>
    <col min="2521" max="2521" width="20.140625" style="5" customWidth="1"/>
    <col min="2522" max="2522" width="21.42578125" style="5" customWidth="1"/>
    <col min="2523" max="2523" width="22.7109375" style="5" customWidth="1"/>
    <col min="2524" max="2524" width="13.7109375" style="5" customWidth="1"/>
    <col min="2525" max="2525" width="15" style="5" customWidth="1"/>
    <col min="2526" max="2527" width="17.5703125" style="5" customWidth="1"/>
    <col min="2528" max="2528" width="26.5703125" style="5" customWidth="1"/>
    <col min="2529" max="2529" width="16.28515625" style="5" customWidth="1"/>
    <col min="2530" max="2530" width="15" style="5" customWidth="1"/>
    <col min="2531" max="2532" width="12.42578125" style="5" customWidth="1"/>
    <col min="2533" max="2534" width="17.5703125" style="5" customWidth="1"/>
    <col min="2535" max="2535" width="7.28515625" style="5" customWidth="1"/>
    <col min="2536" max="2536" width="21.42578125" style="5" customWidth="1"/>
    <col min="2537" max="2538" width="16.28515625" style="5" customWidth="1"/>
    <col min="2539" max="2539" width="20.140625" style="5" customWidth="1"/>
    <col min="2540" max="2540" width="24" style="5" customWidth="1"/>
    <col min="2541" max="2541" width="18.85546875" style="5" customWidth="1"/>
    <col min="2542" max="2542" width="15" style="5" customWidth="1"/>
    <col min="2543" max="2543" width="20.140625" style="5" customWidth="1"/>
    <col min="2544" max="2544" width="16.28515625" style="5" customWidth="1"/>
    <col min="2545" max="2545" width="6" style="5" customWidth="1"/>
    <col min="2546" max="2546" width="12.42578125" style="5" customWidth="1"/>
    <col min="2547" max="2549" width="15" style="5" customWidth="1"/>
    <col min="2550" max="2550" width="7.28515625" style="5" customWidth="1"/>
    <col min="2551" max="2551" width="11.140625" style="5" customWidth="1"/>
    <col min="2552" max="2552" width="15" style="5" customWidth="1"/>
    <col min="2553" max="2553" width="18.85546875" style="5" customWidth="1"/>
    <col min="2554" max="2554" width="16.28515625" style="5" customWidth="1"/>
    <col min="2555" max="2555" width="25.28515625" style="5" customWidth="1"/>
    <col min="2556" max="2556" width="20.140625" style="5" customWidth="1"/>
    <col min="2557" max="2557" width="15" style="5" customWidth="1"/>
    <col min="2558" max="2558" width="17.5703125" style="5" customWidth="1"/>
    <col min="2559" max="2559" width="16.28515625" style="5" customWidth="1"/>
    <col min="2560" max="2561" width="15" style="5" customWidth="1"/>
    <col min="2562" max="2562" width="17.5703125" style="5" customWidth="1"/>
    <col min="2563" max="2563" width="20.140625" style="5" customWidth="1"/>
    <col min="2564" max="2564" width="16.28515625" style="5" customWidth="1"/>
    <col min="2565" max="2565" width="25.28515625" style="5" customWidth="1"/>
    <col min="2566" max="2566" width="18.85546875" style="5" customWidth="1"/>
    <col min="2567" max="2569" width="20.140625" style="5" customWidth="1"/>
    <col min="2570" max="2570" width="39.42578125" style="5" customWidth="1"/>
    <col min="2571" max="2571" width="25.28515625" style="5" customWidth="1"/>
    <col min="2572" max="2737" width="20.140625" style="5" customWidth="1"/>
    <col min="2738" max="2776" width="12.42578125" style="5" customWidth="1"/>
    <col min="2777" max="2777" width="20.140625" style="5" customWidth="1"/>
    <col min="2778" max="2778" width="21.42578125" style="5" customWidth="1"/>
    <col min="2779" max="2779" width="22.7109375" style="5" customWidth="1"/>
    <col min="2780" max="2780" width="13.7109375" style="5" customWidth="1"/>
    <col min="2781" max="2781" width="15" style="5" customWidth="1"/>
    <col min="2782" max="2783" width="17.5703125" style="5" customWidth="1"/>
    <col min="2784" max="2784" width="26.5703125" style="5" customWidth="1"/>
    <col min="2785" max="2785" width="16.28515625" style="5" customWidth="1"/>
    <col min="2786" max="2786" width="15" style="5" customWidth="1"/>
    <col min="2787" max="2788" width="12.42578125" style="5" customWidth="1"/>
    <col min="2789" max="2790" width="17.5703125" style="5" customWidth="1"/>
    <col min="2791" max="2791" width="7.28515625" style="5" customWidth="1"/>
    <col min="2792" max="2792" width="21.42578125" style="5" customWidth="1"/>
    <col min="2793" max="2794" width="16.28515625" style="5" customWidth="1"/>
    <col min="2795" max="2795" width="20.140625" style="5" customWidth="1"/>
    <col min="2796" max="2796" width="24" style="5" customWidth="1"/>
    <col min="2797" max="2797" width="18.85546875" style="5" customWidth="1"/>
    <col min="2798" max="2798" width="15" style="5" customWidth="1"/>
    <col min="2799" max="2799" width="20.140625" style="5" customWidth="1"/>
    <col min="2800" max="2800" width="16.28515625" style="5" customWidth="1"/>
    <col min="2801" max="2801" width="6" style="5" customWidth="1"/>
    <col min="2802" max="2802" width="12.42578125" style="5" customWidth="1"/>
    <col min="2803" max="2805" width="15" style="5" customWidth="1"/>
    <col min="2806" max="2806" width="7.28515625" style="5" customWidth="1"/>
    <col min="2807" max="2807" width="11.140625" style="5" customWidth="1"/>
    <col min="2808" max="2808" width="15" style="5" customWidth="1"/>
    <col min="2809" max="2809" width="18.85546875" style="5" customWidth="1"/>
    <col min="2810" max="2810" width="16.28515625" style="5" customWidth="1"/>
    <col min="2811" max="2811" width="25.28515625" style="5" customWidth="1"/>
    <col min="2812" max="2812" width="20.140625" style="5" customWidth="1"/>
    <col min="2813" max="2813" width="15" style="5" customWidth="1"/>
    <col min="2814" max="2814" width="17.5703125" style="5" customWidth="1"/>
    <col min="2815" max="2815" width="16.28515625" style="5" customWidth="1"/>
    <col min="2816" max="2817" width="15" style="5" customWidth="1"/>
    <col min="2818" max="2818" width="17.5703125" style="5" customWidth="1"/>
    <col min="2819" max="2819" width="20.140625" style="5" customWidth="1"/>
    <col min="2820" max="2820" width="16.28515625" style="5" customWidth="1"/>
    <col min="2821" max="2821" width="25.28515625" style="5" customWidth="1"/>
    <col min="2822" max="2822" width="18.85546875" style="5" customWidth="1"/>
    <col min="2823" max="2825" width="20.140625" style="5" customWidth="1"/>
    <col min="2826" max="2826" width="39.42578125" style="5" customWidth="1"/>
    <col min="2827" max="2827" width="25.28515625" style="5" customWidth="1"/>
    <col min="2828" max="2993" width="20.140625" style="5" customWidth="1"/>
    <col min="2994" max="3032" width="12.42578125" style="5" customWidth="1"/>
    <col min="3033" max="3033" width="20.140625" style="5" customWidth="1"/>
    <col min="3034" max="3034" width="21.42578125" style="5" customWidth="1"/>
    <col min="3035" max="3035" width="22.7109375" style="5" customWidth="1"/>
    <col min="3036" max="3036" width="13.7109375" style="5" customWidth="1"/>
    <col min="3037" max="3037" width="15" style="5" customWidth="1"/>
    <col min="3038" max="3039" width="17.5703125" style="5" customWidth="1"/>
    <col min="3040" max="3040" width="26.5703125" style="5" customWidth="1"/>
    <col min="3041" max="3041" width="16.28515625" style="5" customWidth="1"/>
    <col min="3042" max="3042" width="15" style="5" customWidth="1"/>
    <col min="3043" max="3044" width="12.42578125" style="5" customWidth="1"/>
    <col min="3045" max="3046" width="17.5703125" style="5" customWidth="1"/>
    <col min="3047" max="3047" width="7.28515625" style="5" customWidth="1"/>
    <col min="3048" max="3048" width="21.42578125" style="5" customWidth="1"/>
    <col min="3049" max="3050" width="16.28515625" style="5" customWidth="1"/>
    <col min="3051" max="3051" width="20.140625" style="5" customWidth="1"/>
    <col min="3052" max="3052" width="24" style="5" customWidth="1"/>
    <col min="3053" max="3053" width="18.85546875" style="5" customWidth="1"/>
    <col min="3054" max="3054" width="15" style="5" customWidth="1"/>
    <col min="3055" max="3055" width="20.140625" style="5" customWidth="1"/>
    <col min="3056" max="3056" width="16.28515625" style="5" customWidth="1"/>
    <col min="3057" max="3057" width="6" style="5" customWidth="1"/>
    <col min="3058" max="3058" width="12.42578125" style="5" customWidth="1"/>
    <col min="3059" max="3061" width="15" style="5" customWidth="1"/>
    <col min="3062" max="3062" width="7.28515625" style="5" customWidth="1"/>
    <col min="3063" max="3063" width="11.140625" style="5" customWidth="1"/>
    <col min="3064" max="3064" width="15" style="5" customWidth="1"/>
    <col min="3065" max="3065" width="18.85546875" style="5" customWidth="1"/>
    <col min="3066" max="3066" width="16.28515625" style="5" customWidth="1"/>
    <col min="3067" max="3067" width="25.28515625" style="5" customWidth="1"/>
    <col min="3068" max="3068" width="20.140625" style="5" customWidth="1"/>
    <col min="3069" max="3069" width="15" style="5" customWidth="1"/>
    <col min="3070" max="3070" width="17.5703125" style="5" customWidth="1"/>
    <col min="3071" max="3071" width="16.28515625" style="5" customWidth="1"/>
    <col min="3072" max="3073" width="15" style="5" customWidth="1"/>
    <col min="3074" max="3074" width="17.5703125" style="5" customWidth="1"/>
    <col min="3075" max="3075" width="20.140625" style="5" customWidth="1"/>
    <col min="3076" max="3076" width="16.28515625" style="5" customWidth="1"/>
    <col min="3077" max="3077" width="25.28515625" style="5" customWidth="1"/>
    <col min="3078" max="3078" width="18.85546875" style="5" customWidth="1"/>
    <col min="3079" max="3081" width="20.140625" style="5" customWidth="1"/>
    <col min="3082" max="3082" width="39.42578125" style="5" customWidth="1"/>
    <col min="3083" max="3083" width="25.28515625" style="5" customWidth="1"/>
    <col min="3084" max="3249" width="20.140625" style="5" customWidth="1"/>
    <col min="3250" max="3288" width="12.42578125" style="5" customWidth="1"/>
    <col min="3289" max="3289" width="20.140625" style="5" customWidth="1"/>
    <col min="3290" max="3290" width="21.42578125" style="5" customWidth="1"/>
    <col min="3291" max="3291" width="22.7109375" style="5" customWidth="1"/>
    <col min="3292" max="3292" width="13.7109375" style="5" customWidth="1"/>
    <col min="3293" max="3293" width="15" style="5" customWidth="1"/>
    <col min="3294" max="3295" width="17.5703125" style="5" customWidth="1"/>
    <col min="3296" max="3296" width="26.5703125" style="5" customWidth="1"/>
    <col min="3297" max="3297" width="16.28515625" style="5" customWidth="1"/>
    <col min="3298" max="3298" width="15" style="5" customWidth="1"/>
    <col min="3299" max="3300" width="12.42578125" style="5" customWidth="1"/>
    <col min="3301" max="3302" width="17.5703125" style="5" customWidth="1"/>
    <col min="3303" max="3303" width="7.28515625" style="5" customWidth="1"/>
    <col min="3304" max="3304" width="21.42578125" style="5" customWidth="1"/>
    <col min="3305" max="3306" width="16.28515625" style="5" customWidth="1"/>
    <col min="3307" max="3307" width="20.140625" style="5" customWidth="1"/>
    <col min="3308" max="3308" width="24" style="5" customWidth="1"/>
    <col min="3309" max="3309" width="18.85546875" style="5" customWidth="1"/>
    <col min="3310" max="3310" width="15" style="5" customWidth="1"/>
    <col min="3311" max="3311" width="20.140625" style="5" customWidth="1"/>
    <col min="3312" max="3312" width="16.28515625" style="5" customWidth="1"/>
    <col min="3313" max="3313" width="6" style="5" customWidth="1"/>
    <col min="3314" max="3314" width="12.42578125" style="5" customWidth="1"/>
    <col min="3315" max="3317" width="15" style="5" customWidth="1"/>
    <col min="3318" max="3318" width="7.28515625" style="5" customWidth="1"/>
    <col min="3319" max="3319" width="11.140625" style="5" customWidth="1"/>
    <col min="3320" max="3320" width="15" style="5" customWidth="1"/>
    <col min="3321" max="3321" width="18.85546875" style="5" customWidth="1"/>
    <col min="3322" max="3322" width="16.28515625" style="5" customWidth="1"/>
    <col min="3323" max="3323" width="25.28515625" style="5" customWidth="1"/>
    <col min="3324" max="3324" width="20.140625" style="5" customWidth="1"/>
    <col min="3325" max="3325" width="15" style="5" customWidth="1"/>
    <col min="3326" max="3326" width="17.5703125" style="5" customWidth="1"/>
    <col min="3327" max="3327" width="16.28515625" style="5" customWidth="1"/>
    <col min="3328" max="3329" width="15" style="5" customWidth="1"/>
    <col min="3330" max="3330" width="17.5703125" style="5" customWidth="1"/>
    <col min="3331" max="3331" width="20.140625" style="5" customWidth="1"/>
    <col min="3332" max="3332" width="16.28515625" style="5" customWidth="1"/>
    <col min="3333" max="3333" width="25.28515625" style="5" customWidth="1"/>
    <col min="3334" max="3334" width="18.85546875" style="5" customWidth="1"/>
    <col min="3335" max="3337" width="20.140625" style="5" customWidth="1"/>
    <col min="3338" max="3338" width="39.42578125" style="5" customWidth="1"/>
    <col min="3339" max="3339" width="25.28515625" style="5" customWidth="1"/>
    <col min="3340" max="3505" width="20.140625" style="5" customWidth="1"/>
    <col min="3506" max="3544" width="12.42578125" style="5" customWidth="1"/>
    <col min="3545" max="3545" width="20.140625" style="5" customWidth="1"/>
    <col min="3546" max="3546" width="21.42578125" style="5" customWidth="1"/>
    <col min="3547" max="3547" width="22.7109375" style="5" customWidth="1"/>
    <col min="3548" max="3548" width="13.7109375" style="5" customWidth="1"/>
    <col min="3549" max="3549" width="15" style="5" customWidth="1"/>
    <col min="3550" max="3551" width="17.5703125" style="5" customWidth="1"/>
    <col min="3552" max="3552" width="26.5703125" style="5" customWidth="1"/>
    <col min="3553" max="3553" width="16.28515625" style="5" customWidth="1"/>
    <col min="3554" max="3554" width="15" style="5" customWidth="1"/>
    <col min="3555" max="3556" width="12.42578125" style="5" customWidth="1"/>
    <col min="3557" max="3558" width="17.5703125" style="5" customWidth="1"/>
    <col min="3559" max="3559" width="7.28515625" style="5" customWidth="1"/>
    <col min="3560" max="3560" width="21.42578125" style="5" customWidth="1"/>
    <col min="3561" max="3562" width="16.28515625" style="5" customWidth="1"/>
    <col min="3563" max="3563" width="20.140625" style="5" customWidth="1"/>
    <col min="3564" max="3564" width="24" style="5" customWidth="1"/>
    <col min="3565" max="3565" width="18.85546875" style="5" customWidth="1"/>
    <col min="3566" max="3566" width="15" style="5" customWidth="1"/>
    <col min="3567" max="3567" width="20.140625" style="5" customWidth="1"/>
    <col min="3568" max="3568" width="16.28515625" style="5" customWidth="1"/>
    <col min="3569" max="3569" width="6" style="5" customWidth="1"/>
    <col min="3570" max="3570" width="12.42578125" style="5" customWidth="1"/>
    <col min="3571" max="3573" width="15" style="5" customWidth="1"/>
    <col min="3574" max="3574" width="7.28515625" style="5" customWidth="1"/>
    <col min="3575" max="3575" width="11.140625" style="5" customWidth="1"/>
    <col min="3576" max="3576" width="15" style="5" customWidth="1"/>
    <col min="3577" max="3577" width="18.85546875" style="5" customWidth="1"/>
    <col min="3578" max="3578" width="16.28515625" style="5" customWidth="1"/>
    <col min="3579" max="3579" width="25.28515625" style="5" customWidth="1"/>
    <col min="3580" max="3580" width="20.140625" style="5" customWidth="1"/>
    <col min="3581" max="3581" width="15" style="5" customWidth="1"/>
    <col min="3582" max="3582" width="17.5703125" style="5" customWidth="1"/>
    <col min="3583" max="3583" width="16.28515625" style="5" customWidth="1"/>
    <col min="3584" max="3585" width="15" style="5" customWidth="1"/>
    <col min="3586" max="3586" width="17.5703125" style="5" customWidth="1"/>
    <col min="3587" max="3587" width="20.140625" style="5" customWidth="1"/>
    <col min="3588" max="3588" width="16.28515625" style="5" customWidth="1"/>
    <col min="3589" max="3589" width="25.28515625" style="5" customWidth="1"/>
    <col min="3590" max="3590" width="18.85546875" style="5" customWidth="1"/>
    <col min="3591" max="3593" width="20.140625" style="5" customWidth="1"/>
    <col min="3594" max="3594" width="39.42578125" style="5" customWidth="1"/>
    <col min="3595" max="3595" width="25.28515625" style="5" customWidth="1"/>
    <col min="3596" max="3761" width="20.140625" style="5" customWidth="1"/>
    <col min="3762" max="3800" width="12.42578125" style="5" customWidth="1"/>
    <col min="3801" max="3801" width="20.140625" style="5" customWidth="1"/>
    <col min="3802" max="3802" width="21.42578125" style="5" customWidth="1"/>
    <col min="3803" max="3803" width="22.7109375" style="5" customWidth="1"/>
    <col min="3804" max="3804" width="13.7109375" style="5" customWidth="1"/>
    <col min="3805" max="3805" width="15" style="5" customWidth="1"/>
    <col min="3806" max="3807" width="17.5703125" style="5" customWidth="1"/>
    <col min="3808" max="3808" width="26.5703125" style="5" customWidth="1"/>
    <col min="3809" max="3809" width="16.28515625" style="5" customWidth="1"/>
    <col min="3810" max="3810" width="15" style="5" customWidth="1"/>
    <col min="3811" max="3812" width="12.42578125" style="5" customWidth="1"/>
    <col min="3813" max="3814" width="17.5703125" style="5" customWidth="1"/>
    <col min="3815" max="3815" width="7.28515625" style="5" customWidth="1"/>
    <col min="3816" max="3816" width="21.42578125" style="5" customWidth="1"/>
    <col min="3817" max="3818" width="16.28515625" style="5" customWidth="1"/>
    <col min="3819" max="3819" width="20.140625" style="5" customWidth="1"/>
    <col min="3820" max="3820" width="24" style="5" customWidth="1"/>
    <col min="3821" max="3821" width="18.85546875" style="5" customWidth="1"/>
    <col min="3822" max="3822" width="15" style="5" customWidth="1"/>
    <col min="3823" max="3823" width="20.140625" style="5" customWidth="1"/>
    <col min="3824" max="3824" width="16.28515625" style="5" customWidth="1"/>
    <col min="3825" max="3825" width="6" style="5" customWidth="1"/>
    <col min="3826" max="3826" width="12.42578125" style="5" customWidth="1"/>
    <col min="3827" max="3829" width="15" style="5" customWidth="1"/>
    <col min="3830" max="3830" width="7.28515625" style="5" customWidth="1"/>
    <col min="3831" max="3831" width="11.140625" style="5" customWidth="1"/>
    <col min="3832" max="3832" width="15" style="5" customWidth="1"/>
    <col min="3833" max="3833" width="18.85546875" style="5" customWidth="1"/>
    <col min="3834" max="3834" width="16.28515625" style="5" customWidth="1"/>
    <col min="3835" max="3835" width="25.28515625" style="5" customWidth="1"/>
    <col min="3836" max="3836" width="20.140625" style="5" customWidth="1"/>
    <col min="3837" max="3837" width="15" style="5" customWidth="1"/>
    <col min="3838" max="3838" width="17.5703125" style="5" customWidth="1"/>
    <col min="3839" max="3839" width="16.28515625" style="5" customWidth="1"/>
    <col min="3840" max="3841" width="15" style="5" customWidth="1"/>
    <col min="3842" max="3842" width="17.5703125" style="5" customWidth="1"/>
    <col min="3843" max="3843" width="20.140625" style="5" customWidth="1"/>
    <col min="3844" max="3844" width="16.28515625" style="5" customWidth="1"/>
    <col min="3845" max="3845" width="25.28515625" style="5" customWidth="1"/>
    <col min="3846" max="3846" width="18.85546875" style="5" customWidth="1"/>
    <col min="3847" max="3849" width="20.140625" style="5" customWidth="1"/>
    <col min="3850" max="3850" width="39.42578125" style="5" customWidth="1"/>
    <col min="3851" max="3851" width="25.28515625" style="5" customWidth="1"/>
    <col min="3852" max="4017" width="20.140625" style="5" customWidth="1"/>
    <col min="4018" max="4056" width="12.42578125" style="5" customWidth="1"/>
    <col min="4057" max="4057" width="20.140625" style="5" customWidth="1"/>
    <col min="4058" max="4058" width="21.42578125" style="5" customWidth="1"/>
    <col min="4059" max="4059" width="22.7109375" style="5" customWidth="1"/>
    <col min="4060" max="4060" width="13.7109375" style="5" customWidth="1"/>
    <col min="4061" max="4061" width="15" style="5" customWidth="1"/>
    <col min="4062" max="4063" width="17.5703125" style="5" customWidth="1"/>
    <col min="4064" max="4064" width="26.5703125" style="5" customWidth="1"/>
    <col min="4065" max="4065" width="16.28515625" style="5" customWidth="1"/>
    <col min="4066" max="4066" width="15" style="5" customWidth="1"/>
    <col min="4067" max="4068" width="12.42578125" style="5" customWidth="1"/>
    <col min="4069" max="4070" width="17.5703125" style="5" customWidth="1"/>
    <col min="4071" max="4071" width="7.28515625" style="5" customWidth="1"/>
    <col min="4072" max="4072" width="21.42578125" style="5" customWidth="1"/>
    <col min="4073" max="4074" width="16.28515625" style="5" customWidth="1"/>
    <col min="4075" max="4075" width="20.140625" style="5" customWidth="1"/>
    <col min="4076" max="4076" width="24" style="5" customWidth="1"/>
    <col min="4077" max="4077" width="18.85546875" style="5" customWidth="1"/>
    <col min="4078" max="4078" width="15" style="5" customWidth="1"/>
    <col min="4079" max="4079" width="20.140625" style="5" customWidth="1"/>
    <col min="4080" max="4080" width="16.28515625" style="5" customWidth="1"/>
    <col min="4081" max="4081" width="6" style="5" customWidth="1"/>
    <col min="4082" max="4082" width="12.42578125" style="5" customWidth="1"/>
    <col min="4083" max="4085" width="15" style="5" customWidth="1"/>
    <col min="4086" max="4086" width="7.28515625" style="5" customWidth="1"/>
    <col min="4087" max="4087" width="11.140625" style="5" customWidth="1"/>
    <col min="4088" max="4088" width="15" style="5" customWidth="1"/>
    <col min="4089" max="4089" width="18.85546875" style="5" customWidth="1"/>
    <col min="4090" max="4090" width="16.28515625" style="5" customWidth="1"/>
    <col min="4091" max="4091" width="25.28515625" style="5" customWidth="1"/>
    <col min="4092" max="4092" width="20.140625" style="5" customWidth="1"/>
    <col min="4093" max="4093" width="15" style="5" customWidth="1"/>
    <col min="4094" max="4094" width="17.5703125" style="5" customWidth="1"/>
    <col min="4095" max="4095" width="16.28515625" style="5" customWidth="1"/>
    <col min="4096" max="4097" width="15" style="5" customWidth="1"/>
    <col min="4098" max="4098" width="17.5703125" style="5" customWidth="1"/>
    <col min="4099" max="4099" width="20.140625" style="5" customWidth="1"/>
    <col min="4100" max="4100" width="16.28515625" style="5" customWidth="1"/>
    <col min="4101" max="4101" width="25.28515625" style="5" customWidth="1"/>
    <col min="4102" max="4102" width="18.85546875" style="5" customWidth="1"/>
    <col min="4103" max="4105" width="20.140625" style="5" customWidth="1"/>
    <col min="4106" max="4106" width="39.42578125" style="5" customWidth="1"/>
    <col min="4107" max="4107" width="25.28515625" style="5" customWidth="1"/>
    <col min="4108" max="4273" width="20.140625" style="5" customWidth="1"/>
    <col min="4274" max="4312" width="12.42578125" style="5" customWidth="1"/>
    <col min="4313" max="4313" width="20.140625" style="5" customWidth="1"/>
    <col min="4314" max="4314" width="21.42578125" style="5" customWidth="1"/>
    <col min="4315" max="4315" width="22.7109375" style="5" customWidth="1"/>
    <col min="4316" max="4316" width="13.7109375" style="5" customWidth="1"/>
    <col min="4317" max="4317" width="15" style="5" customWidth="1"/>
    <col min="4318" max="4319" width="17.5703125" style="5" customWidth="1"/>
    <col min="4320" max="4320" width="26.5703125" style="5" customWidth="1"/>
    <col min="4321" max="4321" width="16.28515625" style="5" customWidth="1"/>
    <col min="4322" max="4322" width="15" style="5" customWidth="1"/>
    <col min="4323" max="4324" width="12.42578125" style="5" customWidth="1"/>
    <col min="4325" max="4326" width="17.5703125" style="5" customWidth="1"/>
    <col min="4327" max="4327" width="7.28515625" style="5" customWidth="1"/>
    <col min="4328" max="4328" width="21.42578125" style="5" customWidth="1"/>
    <col min="4329" max="4330" width="16.28515625" style="5" customWidth="1"/>
    <col min="4331" max="4331" width="20.140625" style="5" customWidth="1"/>
    <col min="4332" max="4332" width="24" style="5" customWidth="1"/>
    <col min="4333" max="4333" width="18.85546875" style="5" customWidth="1"/>
    <col min="4334" max="4334" width="15" style="5" customWidth="1"/>
    <col min="4335" max="4335" width="20.140625" style="5" customWidth="1"/>
    <col min="4336" max="4336" width="16.28515625" style="5" customWidth="1"/>
    <col min="4337" max="4337" width="6" style="5" customWidth="1"/>
    <col min="4338" max="4338" width="12.42578125" style="5" customWidth="1"/>
    <col min="4339" max="4341" width="15" style="5" customWidth="1"/>
    <col min="4342" max="4342" width="7.28515625" style="5" customWidth="1"/>
    <col min="4343" max="4343" width="11.140625" style="5" customWidth="1"/>
    <col min="4344" max="4344" width="15" style="5" customWidth="1"/>
    <col min="4345" max="4345" width="18.85546875" style="5" customWidth="1"/>
    <col min="4346" max="4346" width="16.28515625" style="5" customWidth="1"/>
    <col min="4347" max="4347" width="25.28515625" style="5" customWidth="1"/>
    <col min="4348" max="4348" width="20.140625" style="5" customWidth="1"/>
    <col min="4349" max="4349" width="15" style="5" customWidth="1"/>
    <col min="4350" max="4350" width="17.5703125" style="5" customWidth="1"/>
    <col min="4351" max="4351" width="16.28515625" style="5" customWidth="1"/>
    <col min="4352" max="4353" width="15" style="5" customWidth="1"/>
    <col min="4354" max="4354" width="17.5703125" style="5" customWidth="1"/>
    <col min="4355" max="4355" width="20.140625" style="5" customWidth="1"/>
    <col min="4356" max="4356" width="16.28515625" style="5" customWidth="1"/>
    <col min="4357" max="4357" width="25.28515625" style="5" customWidth="1"/>
    <col min="4358" max="4358" width="18.85546875" style="5" customWidth="1"/>
    <col min="4359" max="4361" width="20.140625" style="5" customWidth="1"/>
    <col min="4362" max="4362" width="39.42578125" style="5" customWidth="1"/>
    <col min="4363" max="4363" width="25.28515625" style="5" customWidth="1"/>
    <col min="4364" max="4529" width="20.140625" style="5" customWidth="1"/>
    <col min="4530" max="4568" width="12.42578125" style="5" customWidth="1"/>
    <col min="4569" max="4569" width="20.140625" style="5" customWidth="1"/>
    <col min="4570" max="4570" width="21.42578125" style="5" customWidth="1"/>
    <col min="4571" max="4571" width="22.7109375" style="5" customWidth="1"/>
    <col min="4572" max="4572" width="13.7109375" style="5" customWidth="1"/>
    <col min="4573" max="4573" width="15" style="5" customWidth="1"/>
    <col min="4574" max="4575" width="17.5703125" style="5" customWidth="1"/>
    <col min="4576" max="4576" width="26.5703125" style="5" customWidth="1"/>
    <col min="4577" max="4577" width="16.28515625" style="5" customWidth="1"/>
    <col min="4578" max="4578" width="15" style="5" customWidth="1"/>
    <col min="4579" max="4580" width="12.42578125" style="5" customWidth="1"/>
    <col min="4581" max="4582" width="17.5703125" style="5" customWidth="1"/>
    <col min="4583" max="4583" width="7.28515625" style="5" customWidth="1"/>
    <col min="4584" max="4584" width="21.42578125" style="5" customWidth="1"/>
    <col min="4585" max="4586" width="16.28515625" style="5" customWidth="1"/>
    <col min="4587" max="4587" width="20.140625" style="5" customWidth="1"/>
    <col min="4588" max="4588" width="24" style="5" customWidth="1"/>
    <col min="4589" max="4589" width="18.85546875" style="5" customWidth="1"/>
    <col min="4590" max="4590" width="15" style="5" customWidth="1"/>
    <col min="4591" max="4591" width="20.140625" style="5" customWidth="1"/>
    <col min="4592" max="4592" width="16.28515625" style="5" customWidth="1"/>
    <col min="4593" max="4593" width="6" style="5" customWidth="1"/>
    <col min="4594" max="4594" width="12.42578125" style="5" customWidth="1"/>
    <col min="4595" max="4597" width="15" style="5" customWidth="1"/>
    <col min="4598" max="4598" width="7.28515625" style="5" customWidth="1"/>
    <col min="4599" max="4599" width="11.140625" style="5" customWidth="1"/>
    <col min="4600" max="4600" width="15" style="5" customWidth="1"/>
    <col min="4601" max="4601" width="18.85546875" style="5" customWidth="1"/>
    <col min="4602" max="4602" width="16.28515625" style="5" customWidth="1"/>
    <col min="4603" max="4603" width="25.28515625" style="5" customWidth="1"/>
    <col min="4604" max="4604" width="20.140625" style="5" customWidth="1"/>
    <col min="4605" max="4605" width="15" style="5" customWidth="1"/>
    <col min="4606" max="4606" width="17.5703125" style="5" customWidth="1"/>
    <col min="4607" max="4607" width="16.28515625" style="5" customWidth="1"/>
    <col min="4608" max="4609" width="15" style="5" customWidth="1"/>
    <col min="4610" max="4610" width="17.5703125" style="5" customWidth="1"/>
    <col min="4611" max="4611" width="20.140625" style="5" customWidth="1"/>
    <col min="4612" max="4612" width="16.28515625" style="5" customWidth="1"/>
    <col min="4613" max="4613" width="25.28515625" style="5" customWidth="1"/>
    <col min="4614" max="4614" width="18.85546875" style="5" customWidth="1"/>
    <col min="4615" max="4617" width="20.140625" style="5" customWidth="1"/>
    <col min="4618" max="4618" width="39.42578125" style="5" customWidth="1"/>
    <col min="4619" max="4619" width="25.28515625" style="5" customWidth="1"/>
    <col min="4620" max="4785" width="20.140625" style="5" customWidth="1"/>
    <col min="4786" max="4824" width="12.42578125" style="5" customWidth="1"/>
    <col min="4825" max="4825" width="20.140625" style="5" customWidth="1"/>
    <col min="4826" max="4826" width="21.42578125" style="5" customWidth="1"/>
    <col min="4827" max="4827" width="22.7109375" style="5" customWidth="1"/>
    <col min="4828" max="4828" width="13.7109375" style="5" customWidth="1"/>
    <col min="4829" max="4829" width="15" style="5" customWidth="1"/>
    <col min="4830" max="4831" width="17.5703125" style="5" customWidth="1"/>
    <col min="4832" max="4832" width="26.5703125" style="5" customWidth="1"/>
    <col min="4833" max="4833" width="16.28515625" style="5" customWidth="1"/>
    <col min="4834" max="4834" width="15" style="5" customWidth="1"/>
    <col min="4835" max="4836" width="12.42578125" style="5" customWidth="1"/>
    <col min="4837" max="4838" width="17.5703125" style="5" customWidth="1"/>
    <col min="4839" max="4839" width="7.28515625" style="5" customWidth="1"/>
    <col min="4840" max="4840" width="21.42578125" style="5" customWidth="1"/>
    <col min="4841" max="4842" width="16.28515625" style="5" customWidth="1"/>
    <col min="4843" max="4843" width="20.140625" style="5" customWidth="1"/>
    <col min="4844" max="4844" width="24" style="5" customWidth="1"/>
    <col min="4845" max="4845" width="18.85546875" style="5" customWidth="1"/>
    <col min="4846" max="4846" width="15" style="5" customWidth="1"/>
    <col min="4847" max="4847" width="20.140625" style="5" customWidth="1"/>
    <col min="4848" max="4848" width="16.28515625" style="5" customWidth="1"/>
    <col min="4849" max="4849" width="6" style="5" customWidth="1"/>
    <col min="4850" max="4850" width="12.42578125" style="5" customWidth="1"/>
    <col min="4851" max="4853" width="15" style="5" customWidth="1"/>
    <col min="4854" max="4854" width="7.28515625" style="5" customWidth="1"/>
    <col min="4855" max="4855" width="11.140625" style="5" customWidth="1"/>
    <col min="4856" max="4856" width="15" style="5" customWidth="1"/>
    <col min="4857" max="4857" width="18.85546875" style="5" customWidth="1"/>
    <col min="4858" max="4858" width="16.28515625" style="5" customWidth="1"/>
    <col min="4859" max="4859" width="25.28515625" style="5" customWidth="1"/>
    <col min="4860" max="4860" width="20.140625" style="5" customWidth="1"/>
    <col min="4861" max="4861" width="15" style="5" customWidth="1"/>
    <col min="4862" max="4862" width="17.5703125" style="5" customWidth="1"/>
    <col min="4863" max="4863" width="16.28515625" style="5" customWidth="1"/>
    <col min="4864" max="4865" width="15" style="5" customWidth="1"/>
    <col min="4866" max="4866" width="17.5703125" style="5" customWidth="1"/>
    <col min="4867" max="4867" width="20.140625" style="5" customWidth="1"/>
    <col min="4868" max="4868" width="16.28515625" style="5" customWidth="1"/>
    <col min="4869" max="4869" width="25.28515625" style="5" customWidth="1"/>
    <col min="4870" max="4870" width="18.85546875" style="5" customWidth="1"/>
    <col min="4871" max="4873" width="20.140625" style="5" customWidth="1"/>
    <col min="4874" max="4874" width="39.42578125" style="5" customWidth="1"/>
    <col min="4875" max="4875" width="25.28515625" style="5" customWidth="1"/>
    <col min="4876" max="5041" width="20.140625" style="5" customWidth="1"/>
    <col min="5042" max="5080" width="12.42578125" style="5" customWidth="1"/>
    <col min="5081" max="5081" width="20.140625" style="5" customWidth="1"/>
    <col min="5082" max="5082" width="21.42578125" style="5" customWidth="1"/>
    <col min="5083" max="5083" width="22.7109375" style="5" customWidth="1"/>
    <col min="5084" max="5084" width="13.7109375" style="5" customWidth="1"/>
    <col min="5085" max="5085" width="15" style="5" customWidth="1"/>
    <col min="5086" max="5087" width="17.5703125" style="5" customWidth="1"/>
    <col min="5088" max="5088" width="26.5703125" style="5" customWidth="1"/>
    <col min="5089" max="5089" width="16.28515625" style="5" customWidth="1"/>
    <col min="5090" max="5090" width="15" style="5" customWidth="1"/>
    <col min="5091" max="5092" width="12.42578125" style="5" customWidth="1"/>
    <col min="5093" max="5094" width="17.5703125" style="5" customWidth="1"/>
    <col min="5095" max="5095" width="7.28515625" style="5" customWidth="1"/>
    <col min="5096" max="5096" width="21.42578125" style="5" customWidth="1"/>
    <col min="5097" max="5098" width="16.28515625" style="5" customWidth="1"/>
    <col min="5099" max="5099" width="20.140625" style="5" customWidth="1"/>
    <col min="5100" max="5100" width="24" style="5" customWidth="1"/>
    <col min="5101" max="5101" width="18.85546875" style="5" customWidth="1"/>
    <col min="5102" max="5102" width="15" style="5" customWidth="1"/>
    <col min="5103" max="5103" width="20.140625" style="5" customWidth="1"/>
    <col min="5104" max="5104" width="16.28515625" style="5" customWidth="1"/>
    <col min="5105" max="5105" width="6" style="5" customWidth="1"/>
    <col min="5106" max="5106" width="12.42578125" style="5" customWidth="1"/>
    <col min="5107" max="5109" width="15" style="5" customWidth="1"/>
    <col min="5110" max="5110" width="7.28515625" style="5" customWidth="1"/>
    <col min="5111" max="5111" width="11.140625" style="5" customWidth="1"/>
    <col min="5112" max="5112" width="15" style="5" customWidth="1"/>
    <col min="5113" max="5113" width="18.85546875" style="5" customWidth="1"/>
    <col min="5114" max="5114" width="16.28515625" style="5" customWidth="1"/>
    <col min="5115" max="5115" width="25.28515625" style="5" customWidth="1"/>
    <col min="5116" max="5116" width="20.140625" style="5" customWidth="1"/>
    <col min="5117" max="5117" width="15" style="5" customWidth="1"/>
    <col min="5118" max="5118" width="17.5703125" style="5" customWidth="1"/>
    <col min="5119" max="5119" width="16.28515625" style="5" customWidth="1"/>
    <col min="5120" max="5121" width="15" style="5" customWidth="1"/>
    <col min="5122" max="5122" width="17.5703125" style="5" customWidth="1"/>
    <col min="5123" max="5123" width="20.140625" style="5" customWidth="1"/>
    <col min="5124" max="5124" width="16.28515625" style="5" customWidth="1"/>
    <col min="5125" max="5125" width="25.28515625" style="5" customWidth="1"/>
    <col min="5126" max="5126" width="18.85546875" style="5" customWidth="1"/>
    <col min="5127" max="5129" width="20.140625" style="5" customWidth="1"/>
    <col min="5130" max="5130" width="39.42578125" style="5" customWidth="1"/>
    <col min="5131" max="5131" width="25.28515625" style="5" customWidth="1"/>
    <col min="5132" max="5297" width="20.140625" style="5" customWidth="1"/>
    <col min="5298" max="5336" width="12.42578125" style="5" customWidth="1"/>
    <col min="5337" max="5337" width="20.140625" style="5" customWidth="1"/>
    <col min="5338" max="5338" width="21.42578125" style="5" customWidth="1"/>
    <col min="5339" max="5339" width="22.7109375" style="5" customWidth="1"/>
    <col min="5340" max="5340" width="13.7109375" style="5" customWidth="1"/>
    <col min="5341" max="5341" width="15" style="5" customWidth="1"/>
    <col min="5342" max="5343" width="17.5703125" style="5" customWidth="1"/>
    <col min="5344" max="5344" width="26.5703125" style="5" customWidth="1"/>
    <col min="5345" max="5345" width="16.28515625" style="5" customWidth="1"/>
    <col min="5346" max="5346" width="15" style="5" customWidth="1"/>
    <col min="5347" max="5348" width="12.42578125" style="5" customWidth="1"/>
    <col min="5349" max="5350" width="17.5703125" style="5" customWidth="1"/>
    <col min="5351" max="5351" width="7.28515625" style="5" customWidth="1"/>
    <col min="5352" max="5352" width="21.42578125" style="5" customWidth="1"/>
    <col min="5353" max="5354" width="16.28515625" style="5" customWidth="1"/>
    <col min="5355" max="5355" width="20.140625" style="5" customWidth="1"/>
    <col min="5356" max="5356" width="24" style="5" customWidth="1"/>
    <col min="5357" max="5357" width="18.85546875" style="5" customWidth="1"/>
    <col min="5358" max="5358" width="15" style="5" customWidth="1"/>
    <col min="5359" max="5359" width="20.140625" style="5" customWidth="1"/>
    <col min="5360" max="5360" width="16.28515625" style="5" customWidth="1"/>
    <col min="5361" max="5361" width="6" style="5" customWidth="1"/>
    <col min="5362" max="5362" width="12.42578125" style="5" customWidth="1"/>
    <col min="5363" max="5365" width="15" style="5" customWidth="1"/>
    <col min="5366" max="5366" width="7.28515625" style="5" customWidth="1"/>
    <col min="5367" max="5367" width="11.140625" style="5" customWidth="1"/>
    <col min="5368" max="5368" width="15" style="5" customWidth="1"/>
    <col min="5369" max="5369" width="18.85546875" style="5" customWidth="1"/>
    <col min="5370" max="5370" width="16.28515625" style="5" customWidth="1"/>
    <col min="5371" max="5371" width="25.28515625" style="5" customWidth="1"/>
    <col min="5372" max="5372" width="20.140625" style="5" customWidth="1"/>
    <col min="5373" max="5373" width="15" style="5" customWidth="1"/>
    <col min="5374" max="5374" width="17.5703125" style="5" customWidth="1"/>
    <col min="5375" max="5375" width="16.28515625" style="5" customWidth="1"/>
    <col min="5376" max="5377" width="15" style="5" customWidth="1"/>
    <col min="5378" max="5378" width="17.5703125" style="5" customWidth="1"/>
    <col min="5379" max="5379" width="20.140625" style="5" customWidth="1"/>
    <col min="5380" max="5380" width="16.28515625" style="5" customWidth="1"/>
    <col min="5381" max="5381" width="25.28515625" style="5" customWidth="1"/>
    <col min="5382" max="5382" width="18.85546875" style="5" customWidth="1"/>
    <col min="5383" max="5385" width="20.140625" style="5" customWidth="1"/>
    <col min="5386" max="5386" width="39.42578125" style="5" customWidth="1"/>
    <col min="5387" max="5387" width="25.28515625" style="5" customWidth="1"/>
    <col min="5388" max="5553" width="20.140625" style="5" customWidth="1"/>
    <col min="5554" max="5592" width="12.42578125" style="5" customWidth="1"/>
    <col min="5593" max="5593" width="20.140625" style="5" customWidth="1"/>
    <col min="5594" max="5594" width="21.42578125" style="5" customWidth="1"/>
    <col min="5595" max="5595" width="22.7109375" style="5" customWidth="1"/>
    <col min="5596" max="5596" width="13.7109375" style="5" customWidth="1"/>
    <col min="5597" max="5597" width="15" style="5" customWidth="1"/>
    <col min="5598" max="5599" width="17.5703125" style="5" customWidth="1"/>
    <col min="5600" max="5600" width="26.5703125" style="5" customWidth="1"/>
    <col min="5601" max="5601" width="16.28515625" style="5" customWidth="1"/>
    <col min="5602" max="5602" width="15" style="5" customWidth="1"/>
    <col min="5603" max="5604" width="12.42578125" style="5" customWidth="1"/>
    <col min="5605" max="5606" width="17.5703125" style="5" customWidth="1"/>
    <col min="5607" max="5607" width="7.28515625" style="5" customWidth="1"/>
    <col min="5608" max="5608" width="21.42578125" style="5" customWidth="1"/>
    <col min="5609" max="5610" width="16.28515625" style="5" customWidth="1"/>
    <col min="5611" max="5611" width="20.140625" style="5" customWidth="1"/>
    <col min="5612" max="5612" width="24" style="5" customWidth="1"/>
    <col min="5613" max="5613" width="18.85546875" style="5" customWidth="1"/>
    <col min="5614" max="5614" width="15" style="5" customWidth="1"/>
    <col min="5615" max="5615" width="20.140625" style="5" customWidth="1"/>
    <col min="5616" max="5616" width="16.28515625" style="5" customWidth="1"/>
    <col min="5617" max="5617" width="6" style="5" customWidth="1"/>
    <col min="5618" max="5618" width="12.42578125" style="5" customWidth="1"/>
    <col min="5619" max="5621" width="15" style="5" customWidth="1"/>
    <col min="5622" max="5622" width="7.28515625" style="5" customWidth="1"/>
    <col min="5623" max="5623" width="11.140625" style="5" customWidth="1"/>
    <col min="5624" max="5624" width="15" style="5" customWidth="1"/>
    <col min="5625" max="5625" width="18.85546875" style="5" customWidth="1"/>
    <col min="5626" max="5626" width="16.28515625" style="5" customWidth="1"/>
    <col min="5627" max="5627" width="25.28515625" style="5" customWidth="1"/>
    <col min="5628" max="5628" width="20.140625" style="5" customWidth="1"/>
    <col min="5629" max="5629" width="15" style="5" customWidth="1"/>
    <col min="5630" max="5630" width="17.5703125" style="5" customWidth="1"/>
    <col min="5631" max="5631" width="16.28515625" style="5" customWidth="1"/>
    <col min="5632" max="5633" width="15" style="5" customWidth="1"/>
    <col min="5634" max="5634" width="17.5703125" style="5" customWidth="1"/>
    <col min="5635" max="5635" width="20.140625" style="5" customWidth="1"/>
    <col min="5636" max="5636" width="16.28515625" style="5" customWidth="1"/>
    <col min="5637" max="5637" width="25.28515625" style="5" customWidth="1"/>
    <col min="5638" max="5638" width="18.85546875" style="5" customWidth="1"/>
    <col min="5639" max="5641" width="20.140625" style="5" customWidth="1"/>
    <col min="5642" max="5642" width="39.42578125" style="5" customWidth="1"/>
    <col min="5643" max="5643" width="25.28515625" style="5" customWidth="1"/>
    <col min="5644" max="5809" width="20.140625" style="5" customWidth="1"/>
    <col min="5810" max="5848" width="12.42578125" style="5" customWidth="1"/>
    <col min="5849" max="5849" width="20.140625" style="5" customWidth="1"/>
    <col min="5850" max="5850" width="21.42578125" style="5" customWidth="1"/>
    <col min="5851" max="5851" width="22.7109375" style="5" customWidth="1"/>
    <col min="5852" max="5852" width="13.7109375" style="5" customWidth="1"/>
    <col min="5853" max="5853" width="15" style="5" customWidth="1"/>
    <col min="5854" max="5855" width="17.5703125" style="5" customWidth="1"/>
    <col min="5856" max="5856" width="26.5703125" style="5" customWidth="1"/>
    <col min="5857" max="5857" width="16.28515625" style="5" customWidth="1"/>
    <col min="5858" max="5858" width="15" style="5" customWidth="1"/>
    <col min="5859" max="5860" width="12.42578125" style="5" customWidth="1"/>
    <col min="5861" max="5862" width="17.5703125" style="5" customWidth="1"/>
    <col min="5863" max="5863" width="7.28515625" style="5" customWidth="1"/>
    <col min="5864" max="5864" width="21.42578125" style="5" customWidth="1"/>
    <col min="5865" max="5866" width="16.28515625" style="5" customWidth="1"/>
    <col min="5867" max="5867" width="20.140625" style="5" customWidth="1"/>
    <col min="5868" max="5868" width="24" style="5" customWidth="1"/>
    <col min="5869" max="5869" width="18.85546875" style="5" customWidth="1"/>
    <col min="5870" max="5870" width="15" style="5" customWidth="1"/>
    <col min="5871" max="5871" width="20.140625" style="5" customWidth="1"/>
    <col min="5872" max="5872" width="16.28515625" style="5" customWidth="1"/>
    <col min="5873" max="5873" width="6" style="5" customWidth="1"/>
    <col min="5874" max="5874" width="12.42578125" style="5" customWidth="1"/>
    <col min="5875" max="5877" width="15" style="5" customWidth="1"/>
    <col min="5878" max="5878" width="7.28515625" style="5" customWidth="1"/>
    <col min="5879" max="5879" width="11.140625" style="5" customWidth="1"/>
    <col min="5880" max="5880" width="15" style="5" customWidth="1"/>
    <col min="5881" max="5881" width="18.85546875" style="5" customWidth="1"/>
    <col min="5882" max="5882" width="16.28515625" style="5" customWidth="1"/>
    <col min="5883" max="5883" width="25.28515625" style="5" customWidth="1"/>
    <col min="5884" max="5884" width="20.140625" style="5" customWidth="1"/>
    <col min="5885" max="5885" width="15" style="5" customWidth="1"/>
    <col min="5886" max="5886" width="17.5703125" style="5" customWidth="1"/>
    <col min="5887" max="5887" width="16.28515625" style="5" customWidth="1"/>
    <col min="5888" max="5889" width="15" style="5" customWidth="1"/>
    <col min="5890" max="5890" width="17.5703125" style="5" customWidth="1"/>
    <col min="5891" max="5891" width="20.140625" style="5" customWidth="1"/>
    <col min="5892" max="5892" width="16.28515625" style="5" customWidth="1"/>
    <col min="5893" max="5893" width="25.28515625" style="5" customWidth="1"/>
    <col min="5894" max="5894" width="18.85546875" style="5" customWidth="1"/>
    <col min="5895" max="5897" width="20.140625" style="5" customWidth="1"/>
    <col min="5898" max="5898" width="39.42578125" style="5" customWidth="1"/>
    <col min="5899" max="5899" width="25.28515625" style="5" customWidth="1"/>
    <col min="5900" max="6065" width="20.140625" style="5" customWidth="1"/>
    <col min="6066" max="6104" width="12.42578125" style="5" customWidth="1"/>
    <col min="6105" max="6105" width="20.140625" style="5" customWidth="1"/>
    <col min="6106" max="6106" width="21.42578125" style="5" customWidth="1"/>
    <col min="6107" max="6107" width="22.7109375" style="5" customWidth="1"/>
    <col min="6108" max="6108" width="13.7109375" style="5" customWidth="1"/>
    <col min="6109" max="6109" width="15" style="5" customWidth="1"/>
    <col min="6110" max="6111" width="17.5703125" style="5" customWidth="1"/>
    <col min="6112" max="6112" width="26.5703125" style="5" customWidth="1"/>
    <col min="6113" max="6113" width="16.28515625" style="5" customWidth="1"/>
    <col min="6114" max="6114" width="15" style="5" customWidth="1"/>
    <col min="6115" max="6116" width="12.42578125" style="5" customWidth="1"/>
    <col min="6117" max="6118" width="17.5703125" style="5" customWidth="1"/>
    <col min="6119" max="6119" width="7.28515625" style="5" customWidth="1"/>
    <col min="6120" max="6120" width="21.42578125" style="5" customWidth="1"/>
    <col min="6121" max="6122" width="16.28515625" style="5" customWidth="1"/>
    <col min="6123" max="6123" width="20.140625" style="5" customWidth="1"/>
    <col min="6124" max="6124" width="24" style="5" customWidth="1"/>
    <col min="6125" max="6125" width="18.85546875" style="5" customWidth="1"/>
    <col min="6126" max="6126" width="15" style="5" customWidth="1"/>
    <col min="6127" max="6127" width="20.140625" style="5" customWidth="1"/>
    <col min="6128" max="6128" width="16.28515625" style="5" customWidth="1"/>
    <col min="6129" max="6129" width="6" style="5" customWidth="1"/>
    <col min="6130" max="6130" width="12.42578125" style="5" customWidth="1"/>
    <col min="6131" max="6133" width="15" style="5" customWidth="1"/>
    <col min="6134" max="6134" width="7.28515625" style="5" customWidth="1"/>
    <col min="6135" max="6135" width="11.140625" style="5" customWidth="1"/>
    <col min="6136" max="6136" width="15" style="5" customWidth="1"/>
    <col min="6137" max="6137" width="18.85546875" style="5" customWidth="1"/>
    <col min="6138" max="6138" width="16.28515625" style="5" customWidth="1"/>
    <col min="6139" max="6139" width="25.28515625" style="5" customWidth="1"/>
    <col min="6140" max="6140" width="20.140625" style="5" customWidth="1"/>
    <col min="6141" max="6141" width="15" style="5" customWidth="1"/>
    <col min="6142" max="6142" width="17.5703125" style="5" customWidth="1"/>
    <col min="6143" max="6143" width="16.28515625" style="5" customWidth="1"/>
    <col min="6144" max="6145" width="15" style="5" customWidth="1"/>
    <col min="6146" max="6146" width="17.5703125" style="5" customWidth="1"/>
    <col min="6147" max="6147" width="20.140625" style="5" customWidth="1"/>
    <col min="6148" max="6148" width="16.28515625" style="5" customWidth="1"/>
    <col min="6149" max="6149" width="25.28515625" style="5" customWidth="1"/>
    <col min="6150" max="6150" width="18.85546875" style="5" customWidth="1"/>
    <col min="6151" max="6153" width="20.140625" style="5" customWidth="1"/>
    <col min="6154" max="6154" width="39.42578125" style="5" customWidth="1"/>
    <col min="6155" max="6155" width="25.28515625" style="5" customWidth="1"/>
    <col min="6156" max="6321" width="20.140625" style="5" customWidth="1"/>
    <col min="6322" max="6360" width="12.42578125" style="5" customWidth="1"/>
    <col min="6361" max="6361" width="20.140625" style="5" customWidth="1"/>
    <col min="6362" max="6362" width="21.42578125" style="5" customWidth="1"/>
    <col min="6363" max="6363" width="22.7109375" style="5" customWidth="1"/>
    <col min="6364" max="6364" width="13.7109375" style="5" customWidth="1"/>
    <col min="6365" max="6365" width="15" style="5" customWidth="1"/>
    <col min="6366" max="6367" width="17.5703125" style="5" customWidth="1"/>
    <col min="6368" max="6368" width="26.5703125" style="5" customWidth="1"/>
    <col min="6369" max="6369" width="16.28515625" style="5" customWidth="1"/>
    <col min="6370" max="6370" width="15" style="5" customWidth="1"/>
    <col min="6371" max="6372" width="12.42578125" style="5" customWidth="1"/>
    <col min="6373" max="6374" width="17.5703125" style="5" customWidth="1"/>
    <col min="6375" max="6375" width="7.28515625" style="5" customWidth="1"/>
    <col min="6376" max="6376" width="21.42578125" style="5" customWidth="1"/>
    <col min="6377" max="6378" width="16.28515625" style="5" customWidth="1"/>
    <col min="6379" max="6379" width="20.140625" style="5" customWidth="1"/>
    <col min="6380" max="6380" width="24" style="5" customWidth="1"/>
    <col min="6381" max="6381" width="18.85546875" style="5" customWidth="1"/>
    <col min="6382" max="6382" width="15" style="5" customWidth="1"/>
    <col min="6383" max="6383" width="20.140625" style="5" customWidth="1"/>
    <col min="6384" max="6384" width="16.28515625" style="5" customWidth="1"/>
    <col min="6385" max="6385" width="6" style="5" customWidth="1"/>
    <col min="6386" max="6386" width="12.42578125" style="5" customWidth="1"/>
    <col min="6387" max="6389" width="15" style="5" customWidth="1"/>
    <col min="6390" max="6390" width="7.28515625" style="5" customWidth="1"/>
    <col min="6391" max="6391" width="11.140625" style="5" customWidth="1"/>
    <col min="6392" max="6392" width="15" style="5" customWidth="1"/>
    <col min="6393" max="6393" width="18.85546875" style="5" customWidth="1"/>
    <col min="6394" max="6394" width="16.28515625" style="5" customWidth="1"/>
    <col min="6395" max="6395" width="25.28515625" style="5" customWidth="1"/>
    <col min="6396" max="6396" width="20.140625" style="5" customWidth="1"/>
    <col min="6397" max="6397" width="15" style="5" customWidth="1"/>
    <col min="6398" max="6398" width="17.5703125" style="5" customWidth="1"/>
    <col min="6399" max="6399" width="16.28515625" style="5" customWidth="1"/>
    <col min="6400" max="6401" width="15" style="5" customWidth="1"/>
    <col min="6402" max="6402" width="17.5703125" style="5" customWidth="1"/>
    <col min="6403" max="6403" width="20.140625" style="5" customWidth="1"/>
    <col min="6404" max="6404" width="16.28515625" style="5" customWidth="1"/>
    <col min="6405" max="6405" width="25.28515625" style="5" customWidth="1"/>
    <col min="6406" max="6406" width="18.85546875" style="5" customWidth="1"/>
    <col min="6407" max="6409" width="20.140625" style="5" customWidth="1"/>
    <col min="6410" max="6410" width="39.42578125" style="5" customWidth="1"/>
    <col min="6411" max="6411" width="25.28515625" style="5" customWidth="1"/>
    <col min="6412" max="6577" width="20.140625" style="5" customWidth="1"/>
    <col min="6578" max="6616" width="12.42578125" style="5" customWidth="1"/>
    <col min="6617" max="6617" width="20.140625" style="5" customWidth="1"/>
    <col min="6618" max="6618" width="21.42578125" style="5" customWidth="1"/>
    <col min="6619" max="6619" width="22.7109375" style="5" customWidth="1"/>
    <col min="6620" max="6620" width="13.7109375" style="5" customWidth="1"/>
    <col min="6621" max="6621" width="15" style="5" customWidth="1"/>
    <col min="6622" max="6623" width="17.5703125" style="5" customWidth="1"/>
    <col min="6624" max="6624" width="26.5703125" style="5" customWidth="1"/>
    <col min="6625" max="6625" width="16.28515625" style="5" customWidth="1"/>
    <col min="6626" max="6626" width="15" style="5" customWidth="1"/>
    <col min="6627" max="6628" width="12.42578125" style="5" customWidth="1"/>
    <col min="6629" max="6630" width="17.5703125" style="5" customWidth="1"/>
    <col min="6631" max="6631" width="7.28515625" style="5" customWidth="1"/>
    <col min="6632" max="6632" width="21.42578125" style="5" customWidth="1"/>
    <col min="6633" max="6634" width="16.28515625" style="5" customWidth="1"/>
    <col min="6635" max="6635" width="20.140625" style="5" customWidth="1"/>
    <col min="6636" max="6636" width="24" style="5" customWidth="1"/>
    <col min="6637" max="6637" width="18.85546875" style="5" customWidth="1"/>
    <col min="6638" max="6638" width="15" style="5" customWidth="1"/>
    <col min="6639" max="6639" width="20.140625" style="5" customWidth="1"/>
    <col min="6640" max="6640" width="16.28515625" style="5" customWidth="1"/>
    <col min="6641" max="6641" width="6" style="5" customWidth="1"/>
    <col min="6642" max="6642" width="12.42578125" style="5" customWidth="1"/>
    <col min="6643" max="6645" width="15" style="5" customWidth="1"/>
    <col min="6646" max="6646" width="7.28515625" style="5" customWidth="1"/>
    <col min="6647" max="6647" width="11.140625" style="5" customWidth="1"/>
    <col min="6648" max="6648" width="15" style="5" customWidth="1"/>
    <col min="6649" max="6649" width="18.85546875" style="5" customWidth="1"/>
    <col min="6650" max="6650" width="16.28515625" style="5" customWidth="1"/>
    <col min="6651" max="6651" width="25.28515625" style="5" customWidth="1"/>
    <col min="6652" max="6652" width="20.140625" style="5" customWidth="1"/>
    <col min="6653" max="6653" width="15" style="5" customWidth="1"/>
    <col min="6654" max="6654" width="17.5703125" style="5" customWidth="1"/>
    <col min="6655" max="6655" width="16.28515625" style="5" customWidth="1"/>
    <col min="6656" max="6657" width="15" style="5" customWidth="1"/>
    <col min="6658" max="6658" width="17.5703125" style="5" customWidth="1"/>
    <col min="6659" max="6659" width="20.140625" style="5" customWidth="1"/>
    <col min="6660" max="6660" width="16.28515625" style="5" customWidth="1"/>
    <col min="6661" max="6661" width="25.28515625" style="5" customWidth="1"/>
    <col min="6662" max="6662" width="18.85546875" style="5" customWidth="1"/>
    <col min="6663" max="6665" width="20.140625" style="5" customWidth="1"/>
    <col min="6666" max="6666" width="39.42578125" style="5" customWidth="1"/>
    <col min="6667" max="6667" width="25.28515625" style="5" customWidth="1"/>
    <col min="6668" max="6833" width="20.140625" style="5" customWidth="1"/>
    <col min="6834" max="6872" width="12.42578125" style="5" customWidth="1"/>
    <col min="6873" max="6873" width="20.140625" style="5" customWidth="1"/>
    <col min="6874" max="6874" width="21.42578125" style="5" customWidth="1"/>
    <col min="6875" max="6875" width="22.7109375" style="5" customWidth="1"/>
    <col min="6876" max="6876" width="13.7109375" style="5" customWidth="1"/>
    <col min="6877" max="6877" width="15" style="5" customWidth="1"/>
    <col min="6878" max="6879" width="17.5703125" style="5" customWidth="1"/>
    <col min="6880" max="6880" width="26.5703125" style="5" customWidth="1"/>
    <col min="6881" max="6881" width="16.28515625" style="5" customWidth="1"/>
    <col min="6882" max="6882" width="15" style="5" customWidth="1"/>
    <col min="6883" max="6884" width="12.42578125" style="5" customWidth="1"/>
    <col min="6885" max="6886" width="17.5703125" style="5" customWidth="1"/>
    <col min="6887" max="6887" width="7.28515625" style="5" customWidth="1"/>
    <col min="6888" max="6888" width="21.42578125" style="5" customWidth="1"/>
    <col min="6889" max="6890" width="16.28515625" style="5" customWidth="1"/>
    <col min="6891" max="6891" width="20.140625" style="5" customWidth="1"/>
    <col min="6892" max="6892" width="24" style="5" customWidth="1"/>
    <col min="6893" max="6893" width="18.85546875" style="5" customWidth="1"/>
    <col min="6894" max="6894" width="15" style="5" customWidth="1"/>
    <col min="6895" max="6895" width="20.140625" style="5" customWidth="1"/>
    <col min="6896" max="6896" width="16.28515625" style="5" customWidth="1"/>
    <col min="6897" max="6897" width="6" style="5" customWidth="1"/>
    <col min="6898" max="6898" width="12.42578125" style="5" customWidth="1"/>
    <col min="6899" max="6901" width="15" style="5" customWidth="1"/>
    <col min="6902" max="6902" width="7.28515625" style="5" customWidth="1"/>
    <col min="6903" max="6903" width="11.140625" style="5" customWidth="1"/>
    <col min="6904" max="6904" width="15" style="5" customWidth="1"/>
    <col min="6905" max="6905" width="18.85546875" style="5" customWidth="1"/>
    <col min="6906" max="6906" width="16.28515625" style="5" customWidth="1"/>
    <col min="6907" max="6907" width="25.28515625" style="5" customWidth="1"/>
    <col min="6908" max="6908" width="20.140625" style="5" customWidth="1"/>
    <col min="6909" max="6909" width="15" style="5" customWidth="1"/>
    <col min="6910" max="6910" width="17.5703125" style="5" customWidth="1"/>
    <col min="6911" max="6911" width="16.28515625" style="5" customWidth="1"/>
    <col min="6912" max="6913" width="15" style="5" customWidth="1"/>
    <col min="6914" max="6914" width="17.5703125" style="5" customWidth="1"/>
    <col min="6915" max="6915" width="20.140625" style="5" customWidth="1"/>
    <col min="6916" max="6916" width="16.28515625" style="5" customWidth="1"/>
    <col min="6917" max="6917" width="25.28515625" style="5" customWidth="1"/>
    <col min="6918" max="6918" width="18.85546875" style="5" customWidth="1"/>
    <col min="6919" max="6921" width="20.140625" style="5" customWidth="1"/>
    <col min="6922" max="6922" width="39.42578125" style="5" customWidth="1"/>
    <col min="6923" max="6923" width="25.28515625" style="5" customWidth="1"/>
    <col min="6924" max="7089" width="20.140625" style="5" customWidth="1"/>
    <col min="7090" max="7128" width="12.42578125" style="5" customWidth="1"/>
    <col min="7129" max="7129" width="20.140625" style="5" customWidth="1"/>
    <col min="7130" max="7130" width="21.42578125" style="5" customWidth="1"/>
    <col min="7131" max="7131" width="22.7109375" style="5" customWidth="1"/>
    <col min="7132" max="7132" width="13.7109375" style="5" customWidth="1"/>
    <col min="7133" max="7133" width="15" style="5" customWidth="1"/>
    <col min="7134" max="7135" width="17.5703125" style="5" customWidth="1"/>
    <col min="7136" max="7136" width="26.5703125" style="5" customWidth="1"/>
    <col min="7137" max="7137" width="16.28515625" style="5" customWidth="1"/>
    <col min="7138" max="7138" width="15" style="5" customWidth="1"/>
    <col min="7139" max="7140" width="12.42578125" style="5" customWidth="1"/>
    <col min="7141" max="7142" width="17.5703125" style="5" customWidth="1"/>
    <col min="7143" max="7143" width="7.28515625" style="5" customWidth="1"/>
    <col min="7144" max="7144" width="21.42578125" style="5" customWidth="1"/>
    <col min="7145" max="7146" width="16.28515625" style="5" customWidth="1"/>
    <col min="7147" max="7147" width="20.140625" style="5" customWidth="1"/>
    <col min="7148" max="7148" width="24" style="5" customWidth="1"/>
    <col min="7149" max="7149" width="18.85546875" style="5" customWidth="1"/>
    <col min="7150" max="7150" width="15" style="5" customWidth="1"/>
    <col min="7151" max="7151" width="20.140625" style="5" customWidth="1"/>
    <col min="7152" max="7152" width="16.28515625" style="5" customWidth="1"/>
    <col min="7153" max="7153" width="6" style="5" customWidth="1"/>
    <col min="7154" max="7154" width="12.42578125" style="5" customWidth="1"/>
    <col min="7155" max="7157" width="15" style="5" customWidth="1"/>
    <col min="7158" max="7158" width="7.28515625" style="5" customWidth="1"/>
    <col min="7159" max="7159" width="11.140625" style="5" customWidth="1"/>
    <col min="7160" max="7160" width="15" style="5" customWidth="1"/>
    <col min="7161" max="7161" width="18.85546875" style="5" customWidth="1"/>
    <col min="7162" max="7162" width="16.28515625" style="5" customWidth="1"/>
    <col min="7163" max="7163" width="25.28515625" style="5" customWidth="1"/>
    <col min="7164" max="7164" width="20.140625" style="5" customWidth="1"/>
    <col min="7165" max="7165" width="15" style="5" customWidth="1"/>
    <col min="7166" max="7166" width="17.5703125" style="5" customWidth="1"/>
    <col min="7167" max="7167" width="16.28515625" style="5" customWidth="1"/>
    <col min="7168" max="7169" width="15" style="5" customWidth="1"/>
    <col min="7170" max="7170" width="17.5703125" style="5" customWidth="1"/>
    <col min="7171" max="7171" width="20.140625" style="5" customWidth="1"/>
    <col min="7172" max="7172" width="16.28515625" style="5" customWidth="1"/>
    <col min="7173" max="7173" width="25.28515625" style="5" customWidth="1"/>
    <col min="7174" max="7174" width="18.85546875" style="5" customWidth="1"/>
    <col min="7175" max="7177" width="20.140625" style="5" customWidth="1"/>
    <col min="7178" max="7178" width="39.42578125" style="5" customWidth="1"/>
    <col min="7179" max="7179" width="25.28515625" style="5" customWidth="1"/>
    <col min="7180" max="7345" width="20.140625" style="5" customWidth="1"/>
    <col min="7346" max="7384" width="12.42578125" style="5" customWidth="1"/>
    <col min="7385" max="7385" width="20.140625" style="5" customWidth="1"/>
    <col min="7386" max="7386" width="21.42578125" style="5" customWidth="1"/>
    <col min="7387" max="7387" width="22.7109375" style="5" customWidth="1"/>
    <col min="7388" max="7388" width="13.7109375" style="5" customWidth="1"/>
    <col min="7389" max="7389" width="15" style="5" customWidth="1"/>
    <col min="7390" max="7391" width="17.5703125" style="5" customWidth="1"/>
    <col min="7392" max="7392" width="26.5703125" style="5" customWidth="1"/>
    <col min="7393" max="7393" width="16.28515625" style="5" customWidth="1"/>
    <col min="7394" max="7394" width="15" style="5" customWidth="1"/>
    <col min="7395" max="7396" width="12.42578125" style="5" customWidth="1"/>
    <col min="7397" max="7398" width="17.5703125" style="5" customWidth="1"/>
    <col min="7399" max="7399" width="7.28515625" style="5" customWidth="1"/>
    <col min="7400" max="7400" width="21.42578125" style="5" customWidth="1"/>
    <col min="7401" max="7402" width="16.28515625" style="5" customWidth="1"/>
    <col min="7403" max="7403" width="20.140625" style="5" customWidth="1"/>
    <col min="7404" max="7404" width="24" style="5" customWidth="1"/>
    <col min="7405" max="7405" width="18.85546875" style="5" customWidth="1"/>
    <col min="7406" max="7406" width="15" style="5" customWidth="1"/>
    <col min="7407" max="7407" width="20.140625" style="5" customWidth="1"/>
    <col min="7408" max="7408" width="16.28515625" style="5" customWidth="1"/>
    <col min="7409" max="7409" width="6" style="5" customWidth="1"/>
    <col min="7410" max="7410" width="12.42578125" style="5" customWidth="1"/>
    <col min="7411" max="7413" width="15" style="5" customWidth="1"/>
    <col min="7414" max="7414" width="7.28515625" style="5" customWidth="1"/>
    <col min="7415" max="7415" width="11.140625" style="5" customWidth="1"/>
    <col min="7416" max="7416" width="15" style="5" customWidth="1"/>
    <col min="7417" max="7417" width="18.85546875" style="5" customWidth="1"/>
    <col min="7418" max="7418" width="16.28515625" style="5" customWidth="1"/>
    <col min="7419" max="7419" width="25.28515625" style="5" customWidth="1"/>
    <col min="7420" max="7420" width="20.140625" style="5" customWidth="1"/>
    <col min="7421" max="7421" width="15" style="5" customWidth="1"/>
    <col min="7422" max="7422" width="17.5703125" style="5" customWidth="1"/>
    <col min="7423" max="7423" width="16.28515625" style="5" customWidth="1"/>
    <col min="7424" max="7425" width="15" style="5" customWidth="1"/>
    <col min="7426" max="7426" width="17.5703125" style="5" customWidth="1"/>
    <col min="7427" max="7427" width="20.140625" style="5" customWidth="1"/>
    <col min="7428" max="7428" width="16.28515625" style="5" customWidth="1"/>
    <col min="7429" max="7429" width="25.28515625" style="5" customWidth="1"/>
    <col min="7430" max="7430" width="18.85546875" style="5" customWidth="1"/>
    <col min="7431" max="7433" width="20.140625" style="5" customWidth="1"/>
    <col min="7434" max="7434" width="39.42578125" style="5" customWidth="1"/>
    <col min="7435" max="7435" width="25.28515625" style="5" customWidth="1"/>
    <col min="7436" max="7601" width="20.140625" style="5" customWidth="1"/>
    <col min="7602" max="7640" width="12.42578125" style="5" customWidth="1"/>
    <col min="7641" max="7641" width="20.140625" style="5" customWidth="1"/>
    <col min="7642" max="7642" width="21.42578125" style="5" customWidth="1"/>
    <col min="7643" max="7643" width="22.7109375" style="5" customWidth="1"/>
    <col min="7644" max="7644" width="13.7109375" style="5" customWidth="1"/>
    <col min="7645" max="7645" width="15" style="5" customWidth="1"/>
    <col min="7646" max="7647" width="17.5703125" style="5" customWidth="1"/>
    <col min="7648" max="7648" width="26.5703125" style="5" customWidth="1"/>
    <col min="7649" max="7649" width="16.28515625" style="5" customWidth="1"/>
    <col min="7650" max="7650" width="15" style="5" customWidth="1"/>
    <col min="7651" max="7652" width="12.42578125" style="5" customWidth="1"/>
    <col min="7653" max="7654" width="17.5703125" style="5" customWidth="1"/>
    <col min="7655" max="7655" width="7.28515625" style="5" customWidth="1"/>
    <col min="7656" max="7656" width="21.42578125" style="5" customWidth="1"/>
    <col min="7657" max="7658" width="16.28515625" style="5" customWidth="1"/>
    <col min="7659" max="7659" width="20.140625" style="5" customWidth="1"/>
    <col min="7660" max="7660" width="24" style="5" customWidth="1"/>
    <col min="7661" max="7661" width="18.85546875" style="5" customWidth="1"/>
    <col min="7662" max="7662" width="15" style="5" customWidth="1"/>
    <col min="7663" max="7663" width="20.140625" style="5" customWidth="1"/>
    <col min="7664" max="7664" width="16.28515625" style="5" customWidth="1"/>
    <col min="7665" max="7665" width="6" style="5" customWidth="1"/>
    <col min="7666" max="7666" width="12.42578125" style="5" customWidth="1"/>
    <col min="7667" max="7669" width="15" style="5" customWidth="1"/>
    <col min="7670" max="7670" width="7.28515625" style="5" customWidth="1"/>
    <col min="7671" max="7671" width="11.140625" style="5" customWidth="1"/>
    <col min="7672" max="7672" width="15" style="5" customWidth="1"/>
    <col min="7673" max="7673" width="18.85546875" style="5" customWidth="1"/>
    <col min="7674" max="7674" width="16.28515625" style="5" customWidth="1"/>
    <col min="7675" max="7675" width="25.28515625" style="5" customWidth="1"/>
    <col min="7676" max="7676" width="20.140625" style="5" customWidth="1"/>
    <col min="7677" max="7677" width="15" style="5" customWidth="1"/>
    <col min="7678" max="7678" width="17.5703125" style="5" customWidth="1"/>
    <col min="7679" max="7679" width="16.28515625" style="5" customWidth="1"/>
    <col min="7680" max="7681" width="15" style="5" customWidth="1"/>
    <col min="7682" max="7682" width="17.5703125" style="5" customWidth="1"/>
    <col min="7683" max="7683" width="20.140625" style="5" customWidth="1"/>
    <col min="7684" max="7684" width="16.28515625" style="5" customWidth="1"/>
    <col min="7685" max="7685" width="25.28515625" style="5" customWidth="1"/>
    <col min="7686" max="7686" width="18.85546875" style="5" customWidth="1"/>
    <col min="7687" max="7689" width="20.140625" style="5" customWidth="1"/>
    <col min="7690" max="7690" width="39.42578125" style="5" customWidth="1"/>
    <col min="7691" max="7691" width="25.28515625" style="5" customWidth="1"/>
    <col min="7692" max="7857" width="20.140625" style="5" customWidth="1"/>
    <col min="7858" max="7896" width="12.42578125" style="5" customWidth="1"/>
    <col min="7897" max="7897" width="20.140625" style="5" customWidth="1"/>
    <col min="7898" max="7898" width="21.42578125" style="5" customWidth="1"/>
    <col min="7899" max="7899" width="22.7109375" style="5" customWidth="1"/>
    <col min="7900" max="7900" width="13.7109375" style="5" customWidth="1"/>
    <col min="7901" max="7901" width="15" style="5" customWidth="1"/>
    <col min="7902" max="7903" width="17.5703125" style="5" customWidth="1"/>
    <col min="7904" max="7904" width="26.5703125" style="5" customWidth="1"/>
    <col min="7905" max="7905" width="16.28515625" style="5" customWidth="1"/>
    <col min="7906" max="7906" width="15" style="5" customWidth="1"/>
    <col min="7907" max="7908" width="12.42578125" style="5" customWidth="1"/>
    <col min="7909" max="7910" width="17.5703125" style="5" customWidth="1"/>
    <col min="7911" max="7911" width="7.28515625" style="5" customWidth="1"/>
    <col min="7912" max="7912" width="21.42578125" style="5" customWidth="1"/>
    <col min="7913" max="7914" width="16.28515625" style="5" customWidth="1"/>
    <col min="7915" max="7915" width="20.140625" style="5" customWidth="1"/>
    <col min="7916" max="7916" width="24" style="5" customWidth="1"/>
    <col min="7917" max="7917" width="18.85546875" style="5" customWidth="1"/>
    <col min="7918" max="7918" width="15" style="5" customWidth="1"/>
    <col min="7919" max="7919" width="20.140625" style="5" customWidth="1"/>
    <col min="7920" max="7920" width="16.28515625" style="5" customWidth="1"/>
    <col min="7921" max="7921" width="6" style="5" customWidth="1"/>
    <col min="7922" max="7922" width="12.42578125" style="5" customWidth="1"/>
    <col min="7923" max="7925" width="15" style="5" customWidth="1"/>
    <col min="7926" max="7926" width="7.28515625" style="5" customWidth="1"/>
    <col min="7927" max="7927" width="11.140625" style="5" customWidth="1"/>
    <col min="7928" max="7928" width="15" style="5" customWidth="1"/>
    <col min="7929" max="7929" width="18.85546875" style="5" customWidth="1"/>
    <col min="7930" max="7930" width="16.28515625" style="5" customWidth="1"/>
    <col min="7931" max="7931" width="25.28515625" style="5" customWidth="1"/>
    <col min="7932" max="7932" width="20.140625" style="5" customWidth="1"/>
    <col min="7933" max="7933" width="15" style="5" customWidth="1"/>
    <col min="7934" max="7934" width="17.5703125" style="5" customWidth="1"/>
    <col min="7935" max="7935" width="16.28515625" style="5" customWidth="1"/>
    <col min="7936" max="7937" width="15" style="5" customWidth="1"/>
    <col min="7938" max="7938" width="17.5703125" style="5" customWidth="1"/>
    <col min="7939" max="7939" width="20.140625" style="5" customWidth="1"/>
    <col min="7940" max="7940" width="16.28515625" style="5" customWidth="1"/>
    <col min="7941" max="7941" width="25.28515625" style="5" customWidth="1"/>
    <col min="7942" max="7942" width="18.85546875" style="5" customWidth="1"/>
    <col min="7943" max="7945" width="20.140625" style="5" customWidth="1"/>
    <col min="7946" max="7946" width="39.42578125" style="5" customWidth="1"/>
    <col min="7947" max="7947" width="25.28515625" style="5" customWidth="1"/>
    <col min="7948" max="8113" width="20.140625" style="5" customWidth="1"/>
    <col min="8114" max="8152" width="12.42578125" style="5" customWidth="1"/>
    <col min="8153" max="8153" width="20.140625" style="5" customWidth="1"/>
    <col min="8154" max="8154" width="21.42578125" style="5" customWidth="1"/>
    <col min="8155" max="8155" width="22.7109375" style="5" customWidth="1"/>
    <col min="8156" max="8156" width="13.7109375" style="5" customWidth="1"/>
    <col min="8157" max="8157" width="15" style="5" customWidth="1"/>
    <col min="8158" max="8159" width="17.5703125" style="5" customWidth="1"/>
    <col min="8160" max="8160" width="26.5703125" style="5" customWidth="1"/>
    <col min="8161" max="8161" width="16.28515625" style="5" customWidth="1"/>
    <col min="8162" max="8162" width="15" style="5" customWidth="1"/>
    <col min="8163" max="8164" width="12.42578125" style="5" customWidth="1"/>
    <col min="8165" max="8166" width="17.5703125" style="5" customWidth="1"/>
    <col min="8167" max="8167" width="7.28515625" style="5" customWidth="1"/>
    <col min="8168" max="8168" width="21.42578125" style="5" customWidth="1"/>
    <col min="8169" max="8170" width="16.28515625" style="5" customWidth="1"/>
    <col min="8171" max="8171" width="20.140625" style="5" customWidth="1"/>
    <col min="8172" max="8172" width="24" style="5" customWidth="1"/>
    <col min="8173" max="8173" width="18.85546875" style="5" customWidth="1"/>
    <col min="8174" max="8174" width="15" style="5" customWidth="1"/>
    <col min="8175" max="8175" width="20.140625" style="5" customWidth="1"/>
    <col min="8176" max="8176" width="16.28515625" style="5" customWidth="1"/>
    <col min="8177" max="8177" width="6" style="5" customWidth="1"/>
    <col min="8178" max="8178" width="12.42578125" style="5" customWidth="1"/>
    <col min="8179" max="8181" width="15" style="5" customWidth="1"/>
    <col min="8182" max="8182" width="7.28515625" style="5" customWidth="1"/>
    <col min="8183" max="8183" width="11.140625" style="5" customWidth="1"/>
    <col min="8184" max="8184" width="15" style="5" customWidth="1"/>
    <col min="8185" max="8185" width="18.85546875" style="5" customWidth="1"/>
    <col min="8186" max="8186" width="16.28515625" style="5" customWidth="1"/>
    <col min="8187" max="8187" width="25.28515625" style="5" customWidth="1"/>
    <col min="8188" max="8188" width="20.140625" style="5" customWidth="1"/>
    <col min="8189" max="8189" width="15" style="5" customWidth="1"/>
    <col min="8190" max="8190" width="17.5703125" style="5" customWidth="1"/>
    <col min="8191" max="8191" width="16.28515625" style="5" customWidth="1"/>
    <col min="8192" max="8193" width="15" style="5" customWidth="1"/>
    <col min="8194" max="8194" width="17.5703125" style="5" customWidth="1"/>
    <col min="8195" max="8195" width="20.140625" style="5" customWidth="1"/>
    <col min="8196" max="8196" width="16.28515625" style="5" customWidth="1"/>
    <col min="8197" max="8197" width="25.28515625" style="5" customWidth="1"/>
    <col min="8198" max="8198" width="18.85546875" style="5" customWidth="1"/>
    <col min="8199" max="8201" width="20.140625" style="5" customWidth="1"/>
    <col min="8202" max="8202" width="39.42578125" style="5" customWidth="1"/>
    <col min="8203" max="8203" width="25.28515625" style="5" customWidth="1"/>
    <col min="8204" max="8369" width="20.140625" style="5" customWidth="1"/>
    <col min="8370" max="8408" width="12.42578125" style="5" customWidth="1"/>
    <col min="8409" max="8409" width="20.140625" style="5" customWidth="1"/>
    <col min="8410" max="8410" width="21.42578125" style="5" customWidth="1"/>
    <col min="8411" max="8411" width="22.7109375" style="5" customWidth="1"/>
    <col min="8412" max="8412" width="13.7109375" style="5" customWidth="1"/>
    <col min="8413" max="8413" width="15" style="5" customWidth="1"/>
    <col min="8414" max="8415" width="17.5703125" style="5" customWidth="1"/>
    <col min="8416" max="8416" width="26.5703125" style="5" customWidth="1"/>
    <col min="8417" max="8417" width="16.28515625" style="5" customWidth="1"/>
    <col min="8418" max="8418" width="15" style="5" customWidth="1"/>
    <col min="8419" max="8420" width="12.42578125" style="5" customWidth="1"/>
    <col min="8421" max="8422" width="17.5703125" style="5" customWidth="1"/>
    <col min="8423" max="8423" width="7.28515625" style="5" customWidth="1"/>
    <col min="8424" max="8424" width="21.42578125" style="5" customWidth="1"/>
    <col min="8425" max="8426" width="16.28515625" style="5" customWidth="1"/>
    <col min="8427" max="8427" width="20.140625" style="5" customWidth="1"/>
    <col min="8428" max="8428" width="24" style="5" customWidth="1"/>
    <col min="8429" max="8429" width="18.85546875" style="5" customWidth="1"/>
    <col min="8430" max="8430" width="15" style="5" customWidth="1"/>
    <col min="8431" max="8431" width="20.140625" style="5" customWidth="1"/>
    <col min="8432" max="8432" width="16.28515625" style="5" customWidth="1"/>
    <col min="8433" max="8433" width="6" style="5" customWidth="1"/>
    <col min="8434" max="8434" width="12.42578125" style="5" customWidth="1"/>
    <col min="8435" max="8437" width="15" style="5" customWidth="1"/>
    <col min="8438" max="8438" width="7.28515625" style="5" customWidth="1"/>
    <col min="8439" max="8439" width="11.140625" style="5" customWidth="1"/>
    <col min="8440" max="8440" width="15" style="5" customWidth="1"/>
    <col min="8441" max="8441" width="18.85546875" style="5" customWidth="1"/>
    <col min="8442" max="8442" width="16.28515625" style="5" customWidth="1"/>
    <col min="8443" max="8443" width="25.28515625" style="5" customWidth="1"/>
    <col min="8444" max="8444" width="20.140625" style="5" customWidth="1"/>
    <col min="8445" max="8445" width="15" style="5" customWidth="1"/>
    <col min="8446" max="8446" width="17.5703125" style="5" customWidth="1"/>
    <col min="8447" max="8447" width="16.28515625" style="5" customWidth="1"/>
    <col min="8448" max="8449" width="15" style="5" customWidth="1"/>
    <col min="8450" max="8450" width="17.5703125" style="5" customWidth="1"/>
    <col min="8451" max="8451" width="20.140625" style="5" customWidth="1"/>
    <col min="8452" max="8452" width="16.28515625" style="5" customWidth="1"/>
    <col min="8453" max="8453" width="25.28515625" style="5" customWidth="1"/>
    <col min="8454" max="8454" width="18.85546875" style="5" customWidth="1"/>
    <col min="8455" max="8457" width="20.140625" style="5" customWidth="1"/>
    <col min="8458" max="8458" width="39.42578125" style="5" customWidth="1"/>
    <col min="8459" max="8459" width="25.28515625" style="5" customWidth="1"/>
    <col min="8460" max="8625" width="20.140625" style="5" customWidth="1"/>
    <col min="8626" max="8664" width="12.42578125" style="5" customWidth="1"/>
    <col min="8665" max="8665" width="20.140625" style="5" customWidth="1"/>
    <col min="8666" max="8666" width="21.42578125" style="5" customWidth="1"/>
    <col min="8667" max="8667" width="22.7109375" style="5" customWidth="1"/>
    <col min="8668" max="8668" width="13.7109375" style="5" customWidth="1"/>
    <col min="8669" max="8669" width="15" style="5" customWidth="1"/>
    <col min="8670" max="8671" width="17.5703125" style="5" customWidth="1"/>
    <col min="8672" max="8672" width="26.5703125" style="5" customWidth="1"/>
    <col min="8673" max="8673" width="16.28515625" style="5" customWidth="1"/>
    <col min="8674" max="8674" width="15" style="5" customWidth="1"/>
    <col min="8675" max="8676" width="12.42578125" style="5" customWidth="1"/>
    <col min="8677" max="8678" width="17.5703125" style="5" customWidth="1"/>
    <col min="8679" max="8679" width="7.28515625" style="5" customWidth="1"/>
    <col min="8680" max="8680" width="21.42578125" style="5" customWidth="1"/>
    <col min="8681" max="8682" width="16.28515625" style="5" customWidth="1"/>
    <col min="8683" max="8683" width="20.140625" style="5" customWidth="1"/>
    <col min="8684" max="8684" width="24" style="5" customWidth="1"/>
    <col min="8685" max="8685" width="18.85546875" style="5" customWidth="1"/>
    <col min="8686" max="8686" width="15" style="5" customWidth="1"/>
    <col min="8687" max="8687" width="20.140625" style="5" customWidth="1"/>
    <col min="8688" max="8688" width="16.28515625" style="5" customWidth="1"/>
    <col min="8689" max="8689" width="6" style="5" customWidth="1"/>
    <col min="8690" max="8690" width="12.42578125" style="5" customWidth="1"/>
    <col min="8691" max="8693" width="15" style="5" customWidth="1"/>
    <col min="8694" max="8694" width="7.28515625" style="5" customWidth="1"/>
    <col min="8695" max="8695" width="11.140625" style="5" customWidth="1"/>
    <col min="8696" max="8696" width="15" style="5" customWidth="1"/>
    <col min="8697" max="8697" width="18.85546875" style="5" customWidth="1"/>
    <col min="8698" max="8698" width="16.28515625" style="5" customWidth="1"/>
    <col min="8699" max="8699" width="25.28515625" style="5" customWidth="1"/>
    <col min="8700" max="8700" width="20.140625" style="5" customWidth="1"/>
    <col min="8701" max="8701" width="15" style="5" customWidth="1"/>
    <col min="8702" max="8702" width="17.5703125" style="5" customWidth="1"/>
    <col min="8703" max="8703" width="16.28515625" style="5" customWidth="1"/>
    <col min="8704" max="8705" width="15" style="5" customWidth="1"/>
    <col min="8706" max="8706" width="17.5703125" style="5" customWidth="1"/>
    <col min="8707" max="8707" width="20.140625" style="5" customWidth="1"/>
    <col min="8708" max="8708" width="16.28515625" style="5" customWidth="1"/>
    <col min="8709" max="8709" width="25.28515625" style="5" customWidth="1"/>
    <col min="8710" max="8710" width="18.85546875" style="5" customWidth="1"/>
    <col min="8711" max="8713" width="20.140625" style="5" customWidth="1"/>
    <col min="8714" max="8714" width="39.42578125" style="5" customWidth="1"/>
    <col min="8715" max="8715" width="25.28515625" style="5" customWidth="1"/>
    <col min="8716" max="8881" width="20.140625" style="5" customWidth="1"/>
    <col min="8882" max="8920" width="12.42578125" style="5" customWidth="1"/>
    <col min="8921" max="8921" width="20.140625" style="5" customWidth="1"/>
    <col min="8922" max="8922" width="21.42578125" style="5" customWidth="1"/>
    <col min="8923" max="8923" width="22.7109375" style="5" customWidth="1"/>
    <col min="8924" max="8924" width="13.7109375" style="5" customWidth="1"/>
    <col min="8925" max="8925" width="15" style="5" customWidth="1"/>
    <col min="8926" max="8927" width="17.5703125" style="5" customWidth="1"/>
    <col min="8928" max="8928" width="26.5703125" style="5" customWidth="1"/>
    <col min="8929" max="8929" width="16.28515625" style="5" customWidth="1"/>
    <col min="8930" max="8930" width="15" style="5" customWidth="1"/>
    <col min="8931" max="8932" width="12.42578125" style="5" customWidth="1"/>
    <col min="8933" max="8934" width="17.5703125" style="5" customWidth="1"/>
    <col min="8935" max="8935" width="7.28515625" style="5" customWidth="1"/>
    <col min="8936" max="8936" width="21.42578125" style="5" customWidth="1"/>
    <col min="8937" max="8938" width="16.28515625" style="5" customWidth="1"/>
    <col min="8939" max="8939" width="20.140625" style="5" customWidth="1"/>
    <col min="8940" max="8940" width="24" style="5" customWidth="1"/>
    <col min="8941" max="8941" width="18.85546875" style="5" customWidth="1"/>
    <col min="8942" max="8942" width="15" style="5" customWidth="1"/>
    <col min="8943" max="8943" width="20.140625" style="5" customWidth="1"/>
    <col min="8944" max="8944" width="16.28515625" style="5" customWidth="1"/>
    <col min="8945" max="8945" width="6" style="5" customWidth="1"/>
    <col min="8946" max="8946" width="12.42578125" style="5" customWidth="1"/>
    <col min="8947" max="8949" width="15" style="5" customWidth="1"/>
    <col min="8950" max="8950" width="7.28515625" style="5" customWidth="1"/>
    <col min="8951" max="8951" width="11.140625" style="5" customWidth="1"/>
    <col min="8952" max="8952" width="15" style="5" customWidth="1"/>
    <col min="8953" max="8953" width="18.85546875" style="5" customWidth="1"/>
    <col min="8954" max="8954" width="16.28515625" style="5" customWidth="1"/>
    <col min="8955" max="8955" width="25.28515625" style="5" customWidth="1"/>
    <col min="8956" max="8956" width="20.140625" style="5" customWidth="1"/>
    <col min="8957" max="8957" width="15" style="5" customWidth="1"/>
    <col min="8958" max="8958" width="17.5703125" style="5" customWidth="1"/>
    <col min="8959" max="8959" width="16.28515625" style="5" customWidth="1"/>
    <col min="8960" max="8961" width="15" style="5" customWidth="1"/>
    <col min="8962" max="8962" width="17.5703125" style="5" customWidth="1"/>
    <col min="8963" max="8963" width="20.140625" style="5" customWidth="1"/>
    <col min="8964" max="8964" width="16.28515625" style="5" customWidth="1"/>
    <col min="8965" max="8965" width="25.28515625" style="5" customWidth="1"/>
    <col min="8966" max="8966" width="18.85546875" style="5" customWidth="1"/>
    <col min="8967" max="8969" width="20.140625" style="5" customWidth="1"/>
    <col min="8970" max="8970" width="39.42578125" style="5" customWidth="1"/>
    <col min="8971" max="8971" width="25.28515625" style="5" customWidth="1"/>
    <col min="8972" max="9137" width="20.140625" style="5" customWidth="1"/>
    <col min="9138" max="9176" width="12.42578125" style="5" customWidth="1"/>
    <col min="9177" max="9177" width="20.140625" style="5" customWidth="1"/>
    <col min="9178" max="9178" width="21.42578125" style="5" customWidth="1"/>
    <col min="9179" max="9179" width="22.7109375" style="5" customWidth="1"/>
    <col min="9180" max="9180" width="13.7109375" style="5" customWidth="1"/>
    <col min="9181" max="9181" width="15" style="5" customWidth="1"/>
    <col min="9182" max="9183" width="17.5703125" style="5" customWidth="1"/>
    <col min="9184" max="9184" width="26.5703125" style="5" customWidth="1"/>
    <col min="9185" max="9185" width="16.28515625" style="5" customWidth="1"/>
    <col min="9186" max="9186" width="15" style="5" customWidth="1"/>
    <col min="9187" max="9188" width="12.42578125" style="5" customWidth="1"/>
    <col min="9189" max="9190" width="17.5703125" style="5" customWidth="1"/>
    <col min="9191" max="9191" width="7.28515625" style="5" customWidth="1"/>
    <col min="9192" max="9192" width="21.42578125" style="5" customWidth="1"/>
    <col min="9193" max="9194" width="16.28515625" style="5" customWidth="1"/>
    <col min="9195" max="9195" width="20.140625" style="5" customWidth="1"/>
    <col min="9196" max="9196" width="24" style="5" customWidth="1"/>
    <col min="9197" max="9197" width="18.85546875" style="5" customWidth="1"/>
    <col min="9198" max="9198" width="15" style="5" customWidth="1"/>
    <col min="9199" max="9199" width="20.140625" style="5" customWidth="1"/>
    <col min="9200" max="9200" width="16.28515625" style="5" customWidth="1"/>
    <col min="9201" max="9201" width="6" style="5" customWidth="1"/>
    <col min="9202" max="9202" width="12.42578125" style="5" customWidth="1"/>
    <col min="9203" max="9205" width="15" style="5" customWidth="1"/>
    <col min="9206" max="9206" width="7.28515625" style="5" customWidth="1"/>
    <col min="9207" max="9207" width="11.140625" style="5" customWidth="1"/>
    <col min="9208" max="9208" width="15" style="5" customWidth="1"/>
    <col min="9209" max="9209" width="18.85546875" style="5" customWidth="1"/>
    <col min="9210" max="9210" width="16.28515625" style="5" customWidth="1"/>
    <col min="9211" max="9211" width="25.28515625" style="5" customWidth="1"/>
    <col min="9212" max="9212" width="20.140625" style="5" customWidth="1"/>
    <col min="9213" max="9213" width="15" style="5" customWidth="1"/>
    <col min="9214" max="9214" width="17.5703125" style="5" customWidth="1"/>
    <col min="9215" max="9215" width="16.28515625" style="5" customWidth="1"/>
    <col min="9216" max="9217" width="15" style="5" customWidth="1"/>
    <col min="9218" max="9218" width="17.5703125" style="5" customWidth="1"/>
    <col min="9219" max="9219" width="20.140625" style="5" customWidth="1"/>
    <col min="9220" max="9220" width="16.28515625" style="5" customWidth="1"/>
    <col min="9221" max="9221" width="25.28515625" style="5" customWidth="1"/>
    <col min="9222" max="9222" width="18.85546875" style="5" customWidth="1"/>
    <col min="9223" max="9225" width="20.140625" style="5" customWidth="1"/>
    <col min="9226" max="9226" width="39.42578125" style="5" customWidth="1"/>
    <col min="9227" max="9227" width="25.28515625" style="5" customWidth="1"/>
    <col min="9228" max="9393" width="20.140625" style="5" customWidth="1"/>
    <col min="9394" max="9432" width="12.42578125" style="5" customWidth="1"/>
    <col min="9433" max="9433" width="20.140625" style="5" customWidth="1"/>
    <col min="9434" max="9434" width="21.42578125" style="5" customWidth="1"/>
    <col min="9435" max="9435" width="22.7109375" style="5" customWidth="1"/>
    <col min="9436" max="9436" width="13.7109375" style="5" customWidth="1"/>
    <col min="9437" max="9437" width="15" style="5" customWidth="1"/>
    <col min="9438" max="9439" width="17.5703125" style="5" customWidth="1"/>
    <col min="9440" max="9440" width="26.5703125" style="5" customWidth="1"/>
    <col min="9441" max="9441" width="16.28515625" style="5" customWidth="1"/>
    <col min="9442" max="9442" width="15" style="5" customWidth="1"/>
    <col min="9443" max="9444" width="12.42578125" style="5" customWidth="1"/>
    <col min="9445" max="9446" width="17.5703125" style="5" customWidth="1"/>
    <col min="9447" max="9447" width="7.28515625" style="5" customWidth="1"/>
    <col min="9448" max="9448" width="21.42578125" style="5" customWidth="1"/>
    <col min="9449" max="9450" width="16.28515625" style="5" customWidth="1"/>
    <col min="9451" max="9451" width="20.140625" style="5" customWidth="1"/>
    <col min="9452" max="9452" width="24" style="5" customWidth="1"/>
    <col min="9453" max="9453" width="18.85546875" style="5" customWidth="1"/>
    <col min="9454" max="9454" width="15" style="5" customWidth="1"/>
    <col min="9455" max="9455" width="20.140625" style="5" customWidth="1"/>
    <col min="9456" max="9456" width="16.28515625" style="5" customWidth="1"/>
    <col min="9457" max="9457" width="6" style="5" customWidth="1"/>
    <col min="9458" max="9458" width="12.42578125" style="5" customWidth="1"/>
    <col min="9459" max="9461" width="15" style="5" customWidth="1"/>
    <col min="9462" max="9462" width="7.28515625" style="5" customWidth="1"/>
    <col min="9463" max="9463" width="11.140625" style="5" customWidth="1"/>
    <col min="9464" max="9464" width="15" style="5" customWidth="1"/>
    <col min="9465" max="9465" width="18.85546875" style="5" customWidth="1"/>
    <col min="9466" max="9466" width="16.28515625" style="5" customWidth="1"/>
    <col min="9467" max="9467" width="25.28515625" style="5" customWidth="1"/>
    <col min="9468" max="9468" width="20.140625" style="5" customWidth="1"/>
    <col min="9469" max="9469" width="15" style="5" customWidth="1"/>
    <col min="9470" max="9470" width="17.5703125" style="5" customWidth="1"/>
    <col min="9471" max="9471" width="16.28515625" style="5" customWidth="1"/>
    <col min="9472" max="9473" width="15" style="5" customWidth="1"/>
    <col min="9474" max="9474" width="17.5703125" style="5" customWidth="1"/>
    <col min="9475" max="9475" width="20.140625" style="5" customWidth="1"/>
    <col min="9476" max="9476" width="16.28515625" style="5" customWidth="1"/>
    <col min="9477" max="9477" width="25.28515625" style="5" customWidth="1"/>
    <col min="9478" max="9478" width="18.85546875" style="5" customWidth="1"/>
    <col min="9479" max="9481" width="20.140625" style="5" customWidth="1"/>
    <col min="9482" max="9482" width="39.42578125" style="5" customWidth="1"/>
    <col min="9483" max="9483" width="25.28515625" style="5" customWidth="1"/>
    <col min="9484" max="9649" width="20.140625" style="5" customWidth="1"/>
    <col min="9650" max="9688" width="12.42578125" style="5" customWidth="1"/>
    <col min="9689" max="9689" width="20.140625" style="5" customWidth="1"/>
    <col min="9690" max="9690" width="21.42578125" style="5" customWidth="1"/>
    <col min="9691" max="9691" width="22.7109375" style="5" customWidth="1"/>
    <col min="9692" max="9692" width="13.7109375" style="5" customWidth="1"/>
    <col min="9693" max="9693" width="15" style="5" customWidth="1"/>
    <col min="9694" max="9695" width="17.5703125" style="5" customWidth="1"/>
    <col min="9696" max="9696" width="26.5703125" style="5" customWidth="1"/>
    <col min="9697" max="9697" width="16.28515625" style="5" customWidth="1"/>
    <col min="9698" max="9698" width="15" style="5" customWidth="1"/>
    <col min="9699" max="9700" width="12.42578125" style="5" customWidth="1"/>
    <col min="9701" max="9702" width="17.5703125" style="5" customWidth="1"/>
    <col min="9703" max="9703" width="7.28515625" style="5" customWidth="1"/>
    <col min="9704" max="9704" width="21.42578125" style="5" customWidth="1"/>
    <col min="9705" max="9706" width="16.28515625" style="5" customWidth="1"/>
    <col min="9707" max="9707" width="20.140625" style="5" customWidth="1"/>
    <col min="9708" max="9708" width="24" style="5" customWidth="1"/>
    <col min="9709" max="9709" width="18.85546875" style="5" customWidth="1"/>
    <col min="9710" max="9710" width="15" style="5" customWidth="1"/>
    <col min="9711" max="9711" width="20.140625" style="5" customWidth="1"/>
    <col min="9712" max="9712" width="16.28515625" style="5" customWidth="1"/>
    <col min="9713" max="9713" width="6" style="5" customWidth="1"/>
    <col min="9714" max="9714" width="12.42578125" style="5" customWidth="1"/>
    <col min="9715" max="9717" width="15" style="5" customWidth="1"/>
    <col min="9718" max="9718" width="7.28515625" style="5" customWidth="1"/>
    <col min="9719" max="9719" width="11.140625" style="5" customWidth="1"/>
    <col min="9720" max="9720" width="15" style="5" customWidth="1"/>
    <col min="9721" max="9721" width="18.85546875" style="5" customWidth="1"/>
    <col min="9722" max="9722" width="16.28515625" style="5" customWidth="1"/>
    <col min="9723" max="9723" width="25.28515625" style="5" customWidth="1"/>
    <col min="9724" max="9724" width="20.140625" style="5" customWidth="1"/>
    <col min="9725" max="9725" width="15" style="5" customWidth="1"/>
    <col min="9726" max="9726" width="17.5703125" style="5" customWidth="1"/>
    <col min="9727" max="9727" width="16.28515625" style="5" customWidth="1"/>
    <col min="9728" max="9729" width="15" style="5" customWidth="1"/>
    <col min="9730" max="9730" width="17.5703125" style="5" customWidth="1"/>
    <col min="9731" max="9731" width="20.140625" style="5" customWidth="1"/>
    <col min="9732" max="9732" width="16.28515625" style="5" customWidth="1"/>
    <col min="9733" max="9733" width="25.28515625" style="5" customWidth="1"/>
    <col min="9734" max="9734" width="18.85546875" style="5" customWidth="1"/>
    <col min="9735" max="9737" width="20.140625" style="5" customWidth="1"/>
    <col min="9738" max="9738" width="39.42578125" style="5" customWidth="1"/>
    <col min="9739" max="9739" width="25.28515625" style="5" customWidth="1"/>
    <col min="9740" max="9905" width="20.140625" style="5" customWidth="1"/>
    <col min="9906" max="9944" width="12.42578125" style="5" customWidth="1"/>
    <col min="9945" max="9945" width="20.140625" style="5" customWidth="1"/>
    <col min="9946" max="9946" width="21.42578125" style="5" customWidth="1"/>
    <col min="9947" max="9947" width="22.7109375" style="5" customWidth="1"/>
    <col min="9948" max="9948" width="13.7109375" style="5" customWidth="1"/>
    <col min="9949" max="9949" width="15" style="5" customWidth="1"/>
    <col min="9950" max="9951" width="17.5703125" style="5" customWidth="1"/>
    <col min="9952" max="9952" width="26.5703125" style="5" customWidth="1"/>
    <col min="9953" max="9953" width="16.28515625" style="5" customWidth="1"/>
    <col min="9954" max="9954" width="15" style="5" customWidth="1"/>
    <col min="9955" max="9956" width="12.42578125" style="5" customWidth="1"/>
    <col min="9957" max="9958" width="17.5703125" style="5" customWidth="1"/>
    <col min="9959" max="9959" width="7.28515625" style="5" customWidth="1"/>
    <col min="9960" max="9960" width="21.42578125" style="5" customWidth="1"/>
    <col min="9961" max="9962" width="16.28515625" style="5" customWidth="1"/>
    <col min="9963" max="9963" width="20.140625" style="5" customWidth="1"/>
    <col min="9964" max="9964" width="24" style="5" customWidth="1"/>
    <col min="9965" max="9965" width="18.85546875" style="5" customWidth="1"/>
    <col min="9966" max="9966" width="15" style="5" customWidth="1"/>
    <col min="9967" max="9967" width="20.140625" style="5" customWidth="1"/>
    <col min="9968" max="9968" width="16.28515625" style="5" customWidth="1"/>
    <col min="9969" max="9969" width="6" style="5" customWidth="1"/>
    <col min="9970" max="9970" width="12.42578125" style="5" customWidth="1"/>
    <col min="9971" max="9973" width="15" style="5" customWidth="1"/>
    <col min="9974" max="9974" width="7.28515625" style="5" customWidth="1"/>
    <col min="9975" max="9975" width="11.140625" style="5" customWidth="1"/>
    <col min="9976" max="9976" width="15" style="5" customWidth="1"/>
    <col min="9977" max="9977" width="18.85546875" style="5" customWidth="1"/>
    <col min="9978" max="9978" width="16.28515625" style="5" customWidth="1"/>
    <col min="9979" max="9979" width="25.28515625" style="5" customWidth="1"/>
    <col min="9980" max="9980" width="20.140625" style="5" customWidth="1"/>
    <col min="9981" max="9981" width="15" style="5" customWidth="1"/>
    <col min="9982" max="9982" width="17.5703125" style="5" customWidth="1"/>
    <col min="9983" max="9983" width="16.28515625" style="5" customWidth="1"/>
    <col min="9984" max="9985" width="15" style="5" customWidth="1"/>
    <col min="9986" max="9986" width="17.5703125" style="5" customWidth="1"/>
    <col min="9987" max="9987" width="20.140625" style="5" customWidth="1"/>
    <col min="9988" max="9988" width="16.28515625" style="5" customWidth="1"/>
    <col min="9989" max="9989" width="25.28515625" style="5" customWidth="1"/>
    <col min="9990" max="9990" width="18.85546875" style="5" customWidth="1"/>
    <col min="9991" max="9993" width="20.140625" style="5" customWidth="1"/>
    <col min="9994" max="9994" width="39.42578125" style="5" customWidth="1"/>
    <col min="9995" max="9995" width="25.28515625" style="5" customWidth="1"/>
    <col min="9996" max="10161" width="20.140625" style="5" customWidth="1"/>
    <col min="10162" max="10200" width="12.42578125" style="5" customWidth="1"/>
    <col min="10201" max="10201" width="20.140625" style="5" customWidth="1"/>
    <col min="10202" max="10202" width="21.42578125" style="5" customWidth="1"/>
    <col min="10203" max="10203" width="22.7109375" style="5" customWidth="1"/>
    <col min="10204" max="10204" width="13.7109375" style="5" customWidth="1"/>
    <col min="10205" max="10205" width="15" style="5" customWidth="1"/>
    <col min="10206" max="10207" width="17.5703125" style="5" customWidth="1"/>
    <col min="10208" max="10208" width="26.5703125" style="5" customWidth="1"/>
    <col min="10209" max="10209" width="16.28515625" style="5" customWidth="1"/>
    <col min="10210" max="10210" width="15" style="5" customWidth="1"/>
    <col min="10211" max="10212" width="12.42578125" style="5" customWidth="1"/>
    <col min="10213" max="10214" width="17.5703125" style="5" customWidth="1"/>
    <col min="10215" max="10215" width="7.28515625" style="5" customWidth="1"/>
    <col min="10216" max="10216" width="21.42578125" style="5" customWidth="1"/>
    <col min="10217" max="10218" width="16.28515625" style="5" customWidth="1"/>
    <col min="10219" max="10219" width="20.140625" style="5" customWidth="1"/>
    <col min="10220" max="10220" width="24" style="5" customWidth="1"/>
    <col min="10221" max="10221" width="18.85546875" style="5" customWidth="1"/>
    <col min="10222" max="10222" width="15" style="5" customWidth="1"/>
    <col min="10223" max="10223" width="20.140625" style="5" customWidth="1"/>
    <col min="10224" max="10224" width="16.28515625" style="5" customWidth="1"/>
    <col min="10225" max="10225" width="6" style="5" customWidth="1"/>
    <col min="10226" max="10226" width="12.42578125" style="5" customWidth="1"/>
    <col min="10227" max="10229" width="15" style="5" customWidth="1"/>
    <col min="10230" max="10230" width="7.28515625" style="5" customWidth="1"/>
    <col min="10231" max="10231" width="11.140625" style="5" customWidth="1"/>
    <col min="10232" max="10232" width="15" style="5" customWidth="1"/>
    <col min="10233" max="10233" width="18.85546875" style="5" customWidth="1"/>
    <col min="10234" max="10234" width="16.28515625" style="5" customWidth="1"/>
    <col min="10235" max="10235" width="25.28515625" style="5" customWidth="1"/>
    <col min="10236" max="10236" width="20.140625" style="5" customWidth="1"/>
    <col min="10237" max="10237" width="15" style="5" customWidth="1"/>
    <col min="10238" max="10238" width="17.5703125" style="5" customWidth="1"/>
    <col min="10239" max="10239" width="16.28515625" style="5" customWidth="1"/>
    <col min="10240" max="10241" width="15" style="5" customWidth="1"/>
    <col min="10242" max="10242" width="17.5703125" style="5" customWidth="1"/>
    <col min="10243" max="10243" width="20.140625" style="5" customWidth="1"/>
    <col min="10244" max="10244" width="16.28515625" style="5" customWidth="1"/>
    <col min="10245" max="10245" width="25.28515625" style="5" customWidth="1"/>
    <col min="10246" max="10246" width="18.85546875" style="5" customWidth="1"/>
    <col min="10247" max="10249" width="20.140625" style="5" customWidth="1"/>
    <col min="10250" max="10250" width="39.42578125" style="5" customWidth="1"/>
    <col min="10251" max="10251" width="25.28515625" style="5" customWidth="1"/>
    <col min="10252" max="10417" width="20.140625" style="5" customWidth="1"/>
    <col min="10418" max="10456" width="12.42578125" style="5" customWidth="1"/>
    <col min="10457" max="10457" width="20.140625" style="5" customWidth="1"/>
    <col min="10458" max="10458" width="21.42578125" style="5" customWidth="1"/>
    <col min="10459" max="10459" width="22.7109375" style="5" customWidth="1"/>
    <col min="10460" max="10460" width="13.7109375" style="5" customWidth="1"/>
    <col min="10461" max="10461" width="15" style="5" customWidth="1"/>
    <col min="10462" max="10463" width="17.5703125" style="5" customWidth="1"/>
    <col min="10464" max="10464" width="26.5703125" style="5" customWidth="1"/>
    <col min="10465" max="10465" width="16.28515625" style="5" customWidth="1"/>
    <col min="10466" max="10466" width="15" style="5" customWidth="1"/>
    <col min="10467" max="10468" width="12.42578125" style="5" customWidth="1"/>
    <col min="10469" max="10470" width="17.5703125" style="5" customWidth="1"/>
    <col min="10471" max="10471" width="7.28515625" style="5" customWidth="1"/>
    <col min="10472" max="10472" width="21.42578125" style="5" customWidth="1"/>
    <col min="10473" max="10474" width="16.28515625" style="5" customWidth="1"/>
    <col min="10475" max="10475" width="20.140625" style="5" customWidth="1"/>
    <col min="10476" max="10476" width="24" style="5" customWidth="1"/>
    <col min="10477" max="10477" width="18.85546875" style="5" customWidth="1"/>
    <col min="10478" max="10478" width="15" style="5" customWidth="1"/>
    <col min="10479" max="10479" width="20.140625" style="5" customWidth="1"/>
    <col min="10480" max="10480" width="16.28515625" style="5" customWidth="1"/>
    <col min="10481" max="10481" width="6" style="5" customWidth="1"/>
    <col min="10482" max="10482" width="12.42578125" style="5" customWidth="1"/>
    <col min="10483" max="10485" width="15" style="5" customWidth="1"/>
    <col min="10486" max="10486" width="7.28515625" style="5" customWidth="1"/>
    <col min="10487" max="10487" width="11.140625" style="5" customWidth="1"/>
    <col min="10488" max="10488" width="15" style="5" customWidth="1"/>
    <col min="10489" max="10489" width="18.85546875" style="5" customWidth="1"/>
    <col min="10490" max="10490" width="16.28515625" style="5" customWidth="1"/>
    <col min="10491" max="10491" width="25.28515625" style="5" customWidth="1"/>
    <col min="10492" max="10492" width="20.140625" style="5" customWidth="1"/>
    <col min="10493" max="10493" width="15" style="5" customWidth="1"/>
    <col min="10494" max="10494" width="17.5703125" style="5" customWidth="1"/>
    <col min="10495" max="10495" width="16.28515625" style="5" customWidth="1"/>
    <col min="10496" max="10497" width="15" style="5" customWidth="1"/>
    <col min="10498" max="10498" width="17.5703125" style="5" customWidth="1"/>
    <col min="10499" max="10499" width="20.140625" style="5" customWidth="1"/>
    <col min="10500" max="10500" width="16.28515625" style="5" customWidth="1"/>
    <col min="10501" max="10501" width="25.28515625" style="5" customWidth="1"/>
    <col min="10502" max="10502" width="18.85546875" style="5" customWidth="1"/>
    <col min="10503" max="10505" width="20.140625" style="5" customWidth="1"/>
    <col min="10506" max="10506" width="39.42578125" style="5" customWidth="1"/>
    <col min="10507" max="10507" width="25.28515625" style="5" customWidth="1"/>
    <col min="10508" max="10673" width="20.140625" style="5" customWidth="1"/>
    <col min="10674" max="10712" width="12.42578125" style="5" customWidth="1"/>
    <col min="10713" max="10713" width="20.140625" style="5" customWidth="1"/>
    <col min="10714" max="10714" width="21.42578125" style="5" customWidth="1"/>
    <col min="10715" max="10715" width="22.7109375" style="5" customWidth="1"/>
    <col min="10716" max="10716" width="13.7109375" style="5" customWidth="1"/>
    <col min="10717" max="10717" width="15" style="5" customWidth="1"/>
    <col min="10718" max="10719" width="17.5703125" style="5" customWidth="1"/>
    <col min="10720" max="10720" width="26.5703125" style="5" customWidth="1"/>
    <col min="10721" max="10721" width="16.28515625" style="5" customWidth="1"/>
    <col min="10722" max="10722" width="15" style="5" customWidth="1"/>
    <col min="10723" max="10724" width="12.42578125" style="5" customWidth="1"/>
    <col min="10725" max="10726" width="17.5703125" style="5" customWidth="1"/>
    <col min="10727" max="10727" width="7.28515625" style="5" customWidth="1"/>
    <col min="10728" max="10728" width="21.42578125" style="5" customWidth="1"/>
    <col min="10729" max="10730" width="16.28515625" style="5" customWidth="1"/>
    <col min="10731" max="10731" width="20.140625" style="5" customWidth="1"/>
    <col min="10732" max="10732" width="24" style="5" customWidth="1"/>
    <col min="10733" max="10733" width="18.85546875" style="5" customWidth="1"/>
    <col min="10734" max="10734" width="15" style="5" customWidth="1"/>
    <col min="10735" max="10735" width="20.140625" style="5" customWidth="1"/>
    <col min="10736" max="10736" width="16.28515625" style="5" customWidth="1"/>
    <col min="10737" max="10737" width="6" style="5" customWidth="1"/>
    <col min="10738" max="10738" width="12.42578125" style="5" customWidth="1"/>
    <col min="10739" max="10741" width="15" style="5" customWidth="1"/>
    <col min="10742" max="10742" width="7.28515625" style="5" customWidth="1"/>
    <col min="10743" max="10743" width="11.140625" style="5" customWidth="1"/>
    <col min="10744" max="10744" width="15" style="5" customWidth="1"/>
    <col min="10745" max="10745" width="18.85546875" style="5" customWidth="1"/>
    <col min="10746" max="10746" width="16.28515625" style="5" customWidth="1"/>
    <col min="10747" max="10747" width="25.28515625" style="5" customWidth="1"/>
    <col min="10748" max="10748" width="20.140625" style="5" customWidth="1"/>
    <col min="10749" max="10749" width="15" style="5" customWidth="1"/>
    <col min="10750" max="10750" width="17.5703125" style="5" customWidth="1"/>
    <col min="10751" max="10751" width="16.28515625" style="5" customWidth="1"/>
    <col min="10752" max="10753" width="15" style="5" customWidth="1"/>
    <col min="10754" max="10754" width="17.5703125" style="5" customWidth="1"/>
    <col min="10755" max="10755" width="20.140625" style="5" customWidth="1"/>
    <col min="10756" max="10756" width="16.28515625" style="5" customWidth="1"/>
    <col min="10757" max="10757" width="25.28515625" style="5" customWidth="1"/>
    <col min="10758" max="10758" width="18.85546875" style="5" customWidth="1"/>
    <col min="10759" max="10761" width="20.140625" style="5" customWidth="1"/>
    <col min="10762" max="10762" width="39.42578125" style="5" customWidth="1"/>
    <col min="10763" max="10763" width="25.28515625" style="5" customWidth="1"/>
    <col min="10764" max="10929" width="20.140625" style="5" customWidth="1"/>
    <col min="10930" max="10968" width="12.42578125" style="5" customWidth="1"/>
    <col min="10969" max="10969" width="20.140625" style="5" customWidth="1"/>
    <col min="10970" max="10970" width="21.42578125" style="5" customWidth="1"/>
    <col min="10971" max="10971" width="22.7109375" style="5" customWidth="1"/>
    <col min="10972" max="10972" width="13.7109375" style="5" customWidth="1"/>
    <col min="10973" max="10973" width="15" style="5" customWidth="1"/>
    <col min="10974" max="10975" width="17.5703125" style="5" customWidth="1"/>
    <col min="10976" max="10976" width="26.5703125" style="5" customWidth="1"/>
    <col min="10977" max="10977" width="16.28515625" style="5" customWidth="1"/>
    <col min="10978" max="10978" width="15" style="5" customWidth="1"/>
    <col min="10979" max="10980" width="12.42578125" style="5" customWidth="1"/>
    <col min="10981" max="10982" width="17.5703125" style="5" customWidth="1"/>
    <col min="10983" max="10983" width="7.28515625" style="5" customWidth="1"/>
    <col min="10984" max="10984" width="21.42578125" style="5" customWidth="1"/>
    <col min="10985" max="10986" width="16.28515625" style="5" customWidth="1"/>
    <col min="10987" max="10987" width="20.140625" style="5" customWidth="1"/>
    <col min="10988" max="10988" width="24" style="5" customWidth="1"/>
    <col min="10989" max="10989" width="18.85546875" style="5" customWidth="1"/>
    <col min="10990" max="10990" width="15" style="5" customWidth="1"/>
    <col min="10991" max="10991" width="20.140625" style="5" customWidth="1"/>
    <col min="10992" max="10992" width="16.28515625" style="5" customWidth="1"/>
    <col min="10993" max="10993" width="6" style="5" customWidth="1"/>
    <col min="10994" max="10994" width="12.42578125" style="5" customWidth="1"/>
    <col min="10995" max="10997" width="15" style="5" customWidth="1"/>
    <col min="10998" max="10998" width="7.28515625" style="5" customWidth="1"/>
    <col min="10999" max="10999" width="11.140625" style="5" customWidth="1"/>
    <col min="11000" max="11000" width="15" style="5" customWidth="1"/>
    <col min="11001" max="11001" width="18.85546875" style="5" customWidth="1"/>
    <col min="11002" max="11002" width="16.28515625" style="5" customWidth="1"/>
    <col min="11003" max="11003" width="25.28515625" style="5" customWidth="1"/>
    <col min="11004" max="11004" width="20.140625" style="5" customWidth="1"/>
    <col min="11005" max="11005" width="15" style="5" customWidth="1"/>
    <col min="11006" max="11006" width="17.5703125" style="5" customWidth="1"/>
    <col min="11007" max="11007" width="16.28515625" style="5" customWidth="1"/>
    <col min="11008" max="11009" width="15" style="5" customWidth="1"/>
    <col min="11010" max="11010" width="17.5703125" style="5" customWidth="1"/>
    <col min="11011" max="11011" width="20.140625" style="5" customWidth="1"/>
    <col min="11012" max="11012" width="16.28515625" style="5" customWidth="1"/>
    <col min="11013" max="11013" width="25.28515625" style="5" customWidth="1"/>
    <col min="11014" max="11014" width="18.85546875" style="5" customWidth="1"/>
    <col min="11015" max="11017" width="20.140625" style="5" customWidth="1"/>
    <col min="11018" max="11018" width="39.42578125" style="5" customWidth="1"/>
    <col min="11019" max="11019" width="25.28515625" style="5" customWidth="1"/>
    <col min="11020" max="11185" width="20.140625" style="5" customWidth="1"/>
    <col min="11186" max="11224" width="12.42578125" style="5" customWidth="1"/>
    <col min="11225" max="11225" width="20.140625" style="5" customWidth="1"/>
    <col min="11226" max="11226" width="21.42578125" style="5" customWidth="1"/>
    <col min="11227" max="11227" width="22.7109375" style="5" customWidth="1"/>
    <col min="11228" max="11228" width="13.7109375" style="5" customWidth="1"/>
    <col min="11229" max="11229" width="15" style="5" customWidth="1"/>
    <col min="11230" max="11231" width="17.5703125" style="5" customWidth="1"/>
    <col min="11232" max="11232" width="26.5703125" style="5" customWidth="1"/>
    <col min="11233" max="11233" width="16.28515625" style="5" customWidth="1"/>
    <col min="11234" max="11234" width="15" style="5" customWidth="1"/>
    <col min="11235" max="11236" width="12.42578125" style="5" customWidth="1"/>
    <col min="11237" max="11238" width="17.5703125" style="5" customWidth="1"/>
    <col min="11239" max="11239" width="7.28515625" style="5" customWidth="1"/>
    <col min="11240" max="11240" width="21.42578125" style="5" customWidth="1"/>
    <col min="11241" max="11242" width="16.28515625" style="5" customWidth="1"/>
    <col min="11243" max="11243" width="20.140625" style="5" customWidth="1"/>
    <col min="11244" max="11244" width="24" style="5" customWidth="1"/>
    <col min="11245" max="11245" width="18.85546875" style="5" customWidth="1"/>
    <col min="11246" max="11246" width="15" style="5" customWidth="1"/>
    <col min="11247" max="11247" width="20.140625" style="5" customWidth="1"/>
    <col min="11248" max="11248" width="16.28515625" style="5" customWidth="1"/>
    <col min="11249" max="11249" width="6" style="5" customWidth="1"/>
    <col min="11250" max="11250" width="12.42578125" style="5" customWidth="1"/>
    <col min="11251" max="11253" width="15" style="5" customWidth="1"/>
    <col min="11254" max="11254" width="7.28515625" style="5" customWidth="1"/>
    <col min="11255" max="11255" width="11.140625" style="5" customWidth="1"/>
    <col min="11256" max="11256" width="15" style="5" customWidth="1"/>
    <col min="11257" max="11257" width="18.85546875" style="5" customWidth="1"/>
    <col min="11258" max="11258" width="16.28515625" style="5" customWidth="1"/>
    <col min="11259" max="11259" width="25.28515625" style="5" customWidth="1"/>
    <col min="11260" max="11260" width="20.140625" style="5" customWidth="1"/>
    <col min="11261" max="11261" width="15" style="5" customWidth="1"/>
    <col min="11262" max="11262" width="17.5703125" style="5" customWidth="1"/>
    <col min="11263" max="11263" width="16.28515625" style="5" customWidth="1"/>
    <col min="11264" max="11265" width="15" style="5" customWidth="1"/>
    <col min="11266" max="11266" width="17.5703125" style="5" customWidth="1"/>
    <col min="11267" max="11267" width="20.140625" style="5" customWidth="1"/>
    <col min="11268" max="11268" width="16.28515625" style="5" customWidth="1"/>
    <col min="11269" max="11269" width="25.28515625" style="5" customWidth="1"/>
    <col min="11270" max="11270" width="18.85546875" style="5" customWidth="1"/>
    <col min="11271" max="11273" width="20.140625" style="5" customWidth="1"/>
    <col min="11274" max="11274" width="39.42578125" style="5" customWidth="1"/>
    <col min="11275" max="11275" width="25.28515625" style="5" customWidth="1"/>
    <col min="11276" max="11441" width="20.140625" style="5" customWidth="1"/>
    <col min="11442" max="11480" width="12.42578125" style="5" customWidth="1"/>
    <col min="11481" max="11481" width="20.140625" style="5" customWidth="1"/>
    <col min="11482" max="11482" width="21.42578125" style="5" customWidth="1"/>
    <col min="11483" max="11483" width="22.7109375" style="5" customWidth="1"/>
    <col min="11484" max="11484" width="13.7109375" style="5" customWidth="1"/>
    <col min="11485" max="11485" width="15" style="5" customWidth="1"/>
    <col min="11486" max="11487" width="17.5703125" style="5" customWidth="1"/>
    <col min="11488" max="11488" width="26.5703125" style="5" customWidth="1"/>
    <col min="11489" max="11489" width="16.28515625" style="5" customWidth="1"/>
    <col min="11490" max="11490" width="15" style="5" customWidth="1"/>
    <col min="11491" max="11492" width="12.42578125" style="5" customWidth="1"/>
    <col min="11493" max="11494" width="17.5703125" style="5" customWidth="1"/>
    <col min="11495" max="11495" width="7.28515625" style="5" customWidth="1"/>
    <col min="11496" max="11496" width="21.42578125" style="5" customWidth="1"/>
    <col min="11497" max="11498" width="16.28515625" style="5" customWidth="1"/>
    <col min="11499" max="11499" width="20.140625" style="5" customWidth="1"/>
    <col min="11500" max="11500" width="24" style="5" customWidth="1"/>
    <col min="11501" max="11501" width="18.85546875" style="5" customWidth="1"/>
    <col min="11502" max="11502" width="15" style="5" customWidth="1"/>
    <col min="11503" max="11503" width="20.140625" style="5" customWidth="1"/>
    <col min="11504" max="11504" width="16.28515625" style="5" customWidth="1"/>
    <col min="11505" max="11505" width="6" style="5" customWidth="1"/>
    <col min="11506" max="11506" width="12.42578125" style="5" customWidth="1"/>
    <col min="11507" max="11509" width="15" style="5" customWidth="1"/>
    <col min="11510" max="11510" width="7.28515625" style="5" customWidth="1"/>
    <col min="11511" max="11511" width="11.140625" style="5" customWidth="1"/>
    <col min="11512" max="11512" width="15" style="5" customWidth="1"/>
    <col min="11513" max="11513" width="18.85546875" style="5" customWidth="1"/>
    <col min="11514" max="11514" width="16.28515625" style="5" customWidth="1"/>
    <col min="11515" max="11515" width="25.28515625" style="5" customWidth="1"/>
    <col min="11516" max="11516" width="20.140625" style="5" customWidth="1"/>
    <col min="11517" max="11517" width="15" style="5" customWidth="1"/>
    <col min="11518" max="11518" width="17.5703125" style="5" customWidth="1"/>
    <col min="11519" max="11519" width="16.28515625" style="5" customWidth="1"/>
    <col min="11520" max="11521" width="15" style="5" customWidth="1"/>
    <col min="11522" max="11522" width="17.5703125" style="5" customWidth="1"/>
    <col min="11523" max="11523" width="20.140625" style="5" customWidth="1"/>
    <col min="11524" max="11524" width="16.28515625" style="5" customWidth="1"/>
    <col min="11525" max="11525" width="25.28515625" style="5" customWidth="1"/>
    <col min="11526" max="11526" width="18.85546875" style="5" customWidth="1"/>
    <col min="11527" max="11529" width="20.140625" style="5" customWidth="1"/>
    <col min="11530" max="11530" width="39.42578125" style="5" customWidth="1"/>
    <col min="11531" max="11531" width="25.28515625" style="5" customWidth="1"/>
    <col min="11532" max="11697" width="20.140625" style="5" customWidth="1"/>
    <col min="11698" max="11736" width="12.42578125" style="5" customWidth="1"/>
    <col min="11737" max="11737" width="20.140625" style="5" customWidth="1"/>
    <col min="11738" max="11738" width="21.42578125" style="5" customWidth="1"/>
    <col min="11739" max="11739" width="22.7109375" style="5" customWidth="1"/>
    <col min="11740" max="11740" width="13.7109375" style="5" customWidth="1"/>
    <col min="11741" max="11741" width="15" style="5" customWidth="1"/>
    <col min="11742" max="11743" width="17.5703125" style="5" customWidth="1"/>
    <col min="11744" max="11744" width="26.5703125" style="5" customWidth="1"/>
    <col min="11745" max="11745" width="16.28515625" style="5" customWidth="1"/>
    <col min="11746" max="11746" width="15" style="5" customWidth="1"/>
    <col min="11747" max="11748" width="12.42578125" style="5" customWidth="1"/>
    <col min="11749" max="11750" width="17.5703125" style="5" customWidth="1"/>
    <col min="11751" max="11751" width="7.28515625" style="5" customWidth="1"/>
    <col min="11752" max="11752" width="21.42578125" style="5" customWidth="1"/>
    <col min="11753" max="11754" width="16.28515625" style="5" customWidth="1"/>
    <col min="11755" max="11755" width="20.140625" style="5" customWidth="1"/>
    <col min="11756" max="11756" width="24" style="5" customWidth="1"/>
    <col min="11757" max="11757" width="18.85546875" style="5" customWidth="1"/>
    <col min="11758" max="11758" width="15" style="5" customWidth="1"/>
    <col min="11759" max="11759" width="20.140625" style="5" customWidth="1"/>
    <col min="11760" max="11760" width="16.28515625" style="5" customWidth="1"/>
    <col min="11761" max="11761" width="6" style="5" customWidth="1"/>
    <col min="11762" max="11762" width="12.42578125" style="5" customWidth="1"/>
    <col min="11763" max="11765" width="15" style="5" customWidth="1"/>
    <col min="11766" max="11766" width="7.28515625" style="5" customWidth="1"/>
    <col min="11767" max="11767" width="11.140625" style="5" customWidth="1"/>
    <col min="11768" max="11768" width="15" style="5" customWidth="1"/>
    <col min="11769" max="11769" width="18.85546875" style="5" customWidth="1"/>
    <col min="11770" max="11770" width="16.28515625" style="5" customWidth="1"/>
    <col min="11771" max="11771" width="25.28515625" style="5" customWidth="1"/>
    <col min="11772" max="11772" width="20.140625" style="5" customWidth="1"/>
    <col min="11773" max="11773" width="15" style="5" customWidth="1"/>
    <col min="11774" max="11774" width="17.5703125" style="5" customWidth="1"/>
    <col min="11775" max="11775" width="16.28515625" style="5" customWidth="1"/>
    <col min="11776" max="11777" width="15" style="5" customWidth="1"/>
    <col min="11778" max="11778" width="17.5703125" style="5" customWidth="1"/>
    <col min="11779" max="11779" width="20.140625" style="5" customWidth="1"/>
    <col min="11780" max="11780" width="16.28515625" style="5" customWidth="1"/>
    <col min="11781" max="11781" width="25.28515625" style="5" customWidth="1"/>
    <col min="11782" max="11782" width="18.85546875" style="5" customWidth="1"/>
    <col min="11783" max="11785" width="20.140625" style="5" customWidth="1"/>
    <col min="11786" max="11786" width="39.42578125" style="5" customWidth="1"/>
    <col min="11787" max="11787" width="25.28515625" style="5" customWidth="1"/>
    <col min="11788" max="11953" width="20.140625" style="5" customWidth="1"/>
    <col min="11954" max="11992" width="12.42578125" style="5" customWidth="1"/>
    <col min="11993" max="11993" width="20.140625" style="5" customWidth="1"/>
    <col min="11994" max="11994" width="21.42578125" style="5" customWidth="1"/>
    <col min="11995" max="11995" width="22.7109375" style="5" customWidth="1"/>
    <col min="11996" max="11996" width="13.7109375" style="5" customWidth="1"/>
    <col min="11997" max="11997" width="15" style="5" customWidth="1"/>
    <col min="11998" max="11999" width="17.5703125" style="5" customWidth="1"/>
    <col min="12000" max="12000" width="26.5703125" style="5" customWidth="1"/>
    <col min="12001" max="12001" width="16.28515625" style="5" customWidth="1"/>
    <col min="12002" max="12002" width="15" style="5" customWidth="1"/>
    <col min="12003" max="12004" width="12.42578125" style="5" customWidth="1"/>
    <col min="12005" max="12006" width="17.5703125" style="5" customWidth="1"/>
    <col min="12007" max="12007" width="7.28515625" style="5" customWidth="1"/>
    <col min="12008" max="12008" width="21.42578125" style="5" customWidth="1"/>
    <col min="12009" max="12010" width="16.28515625" style="5" customWidth="1"/>
    <col min="12011" max="12011" width="20.140625" style="5" customWidth="1"/>
    <col min="12012" max="12012" width="24" style="5" customWidth="1"/>
    <col min="12013" max="12013" width="18.85546875" style="5" customWidth="1"/>
    <col min="12014" max="12014" width="15" style="5" customWidth="1"/>
    <col min="12015" max="12015" width="20.140625" style="5" customWidth="1"/>
    <col min="12016" max="12016" width="16.28515625" style="5" customWidth="1"/>
    <col min="12017" max="12017" width="6" style="5" customWidth="1"/>
    <col min="12018" max="12018" width="12.42578125" style="5" customWidth="1"/>
    <col min="12019" max="12021" width="15" style="5" customWidth="1"/>
    <col min="12022" max="12022" width="7.28515625" style="5" customWidth="1"/>
    <col min="12023" max="12023" width="11.140625" style="5" customWidth="1"/>
    <col min="12024" max="12024" width="15" style="5" customWidth="1"/>
    <col min="12025" max="12025" width="18.85546875" style="5" customWidth="1"/>
    <col min="12026" max="12026" width="16.28515625" style="5" customWidth="1"/>
    <col min="12027" max="12027" width="25.28515625" style="5" customWidth="1"/>
    <col min="12028" max="12028" width="20.140625" style="5" customWidth="1"/>
    <col min="12029" max="12029" width="15" style="5" customWidth="1"/>
    <col min="12030" max="12030" width="17.5703125" style="5" customWidth="1"/>
    <col min="12031" max="12031" width="16.28515625" style="5" customWidth="1"/>
    <col min="12032" max="12033" width="15" style="5" customWidth="1"/>
    <col min="12034" max="12034" width="17.5703125" style="5" customWidth="1"/>
    <col min="12035" max="12035" width="20.140625" style="5" customWidth="1"/>
    <col min="12036" max="12036" width="16.28515625" style="5" customWidth="1"/>
    <col min="12037" max="12037" width="25.28515625" style="5" customWidth="1"/>
    <col min="12038" max="12038" width="18.85546875" style="5" customWidth="1"/>
    <col min="12039" max="12041" width="20.140625" style="5" customWidth="1"/>
    <col min="12042" max="12042" width="39.42578125" style="5" customWidth="1"/>
    <col min="12043" max="12043" width="25.28515625" style="5" customWidth="1"/>
    <col min="12044" max="12209" width="20.140625" style="5" customWidth="1"/>
    <col min="12210" max="12248" width="12.42578125" style="5" customWidth="1"/>
    <col min="12249" max="12249" width="20.140625" style="5" customWidth="1"/>
    <col min="12250" max="12250" width="21.42578125" style="5" customWidth="1"/>
    <col min="12251" max="12251" width="22.7109375" style="5" customWidth="1"/>
    <col min="12252" max="12252" width="13.7109375" style="5" customWidth="1"/>
    <col min="12253" max="12253" width="15" style="5" customWidth="1"/>
    <col min="12254" max="12255" width="17.5703125" style="5" customWidth="1"/>
    <col min="12256" max="12256" width="26.5703125" style="5" customWidth="1"/>
    <col min="12257" max="12257" width="16.28515625" style="5" customWidth="1"/>
    <col min="12258" max="12258" width="15" style="5" customWidth="1"/>
    <col min="12259" max="12260" width="12.42578125" style="5" customWidth="1"/>
    <col min="12261" max="12262" width="17.5703125" style="5" customWidth="1"/>
    <col min="12263" max="12263" width="7.28515625" style="5" customWidth="1"/>
    <col min="12264" max="12264" width="21.42578125" style="5" customWidth="1"/>
    <col min="12265" max="12266" width="16.28515625" style="5" customWidth="1"/>
    <col min="12267" max="12267" width="20.140625" style="5" customWidth="1"/>
    <col min="12268" max="12268" width="24" style="5" customWidth="1"/>
    <col min="12269" max="12269" width="18.85546875" style="5" customWidth="1"/>
    <col min="12270" max="12270" width="15" style="5" customWidth="1"/>
    <col min="12271" max="12271" width="20.140625" style="5" customWidth="1"/>
    <col min="12272" max="12272" width="16.28515625" style="5" customWidth="1"/>
    <col min="12273" max="12273" width="6" style="5" customWidth="1"/>
    <col min="12274" max="12274" width="12.42578125" style="5" customWidth="1"/>
    <col min="12275" max="12277" width="15" style="5" customWidth="1"/>
    <col min="12278" max="12278" width="7.28515625" style="5" customWidth="1"/>
    <col min="12279" max="12279" width="11.140625" style="5" customWidth="1"/>
    <col min="12280" max="12280" width="15" style="5" customWidth="1"/>
    <col min="12281" max="12281" width="18.85546875" style="5" customWidth="1"/>
    <col min="12282" max="12282" width="16.28515625" style="5" customWidth="1"/>
    <col min="12283" max="12283" width="25.28515625" style="5" customWidth="1"/>
    <col min="12284" max="12284" width="20.140625" style="5" customWidth="1"/>
    <col min="12285" max="12285" width="15" style="5" customWidth="1"/>
    <col min="12286" max="12286" width="17.5703125" style="5" customWidth="1"/>
    <col min="12287" max="12287" width="16.28515625" style="5" customWidth="1"/>
    <col min="12288" max="12289" width="15" style="5" customWidth="1"/>
    <col min="12290" max="12290" width="17.5703125" style="5" customWidth="1"/>
    <col min="12291" max="12291" width="20.140625" style="5" customWidth="1"/>
    <col min="12292" max="12292" width="16.28515625" style="5" customWidth="1"/>
    <col min="12293" max="12293" width="25.28515625" style="5" customWidth="1"/>
    <col min="12294" max="12294" width="18.85546875" style="5" customWidth="1"/>
    <col min="12295" max="12297" width="20.140625" style="5" customWidth="1"/>
    <col min="12298" max="12298" width="39.42578125" style="5" customWidth="1"/>
    <col min="12299" max="12299" width="25.28515625" style="5" customWidth="1"/>
    <col min="12300" max="12465" width="20.140625" style="5" customWidth="1"/>
    <col min="12466" max="12504" width="12.42578125" style="5" customWidth="1"/>
    <col min="12505" max="12505" width="20.140625" style="5" customWidth="1"/>
    <col min="12506" max="12506" width="21.42578125" style="5" customWidth="1"/>
    <col min="12507" max="12507" width="22.7109375" style="5" customWidth="1"/>
    <col min="12508" max="12508" width="13.7109375" style="5" customWidth="1"/>
    <col min="12509" max="12509" width="15" style="5" customWidth="1"/>
    <col min="12510" max="12511" width="17.5703125" style="5" customWidth="1"/>
    <col min="12512" max="12512" width="26.5703125" style="5" customWidth="1"/>
    <col min="12513" max="12513" width="16.28515625" style="5" customWidth="1"/>
    <col min="12514" max="12514" width="15" style="5" customWidth="1"/>
    <col min="12515" max="12516" width="12.42578125" style="5" customWidth="1"/>
    <col min="12517" max="12518" width="17.5703125" style="5" customWidth="1"/>
    <col min="12519" max="12519" width="7.28515625" style="5" customWidth="1"/>
    <col min="12520" max="12520" width="21.42578125" style="5" customWidth="1"/>
    <col min="12521" max="12522" width="16.28515625" style="5" customWidth="1"/>
    <col min="12523" max="12523" width="20.140625" style="5" customWidth="1"/>
    <col min="12524" max="12524" width="24" style="5" customWidth="1"/>
    <col min="12525" max="12525" width="18.85546875" style="5" customWidth="1"/>
    <col min="12526" max="12526" width="15" style="5" customWidth="1"/>
    <col min="12527" max="12527" width="20.140625" style="5" customWidth="1"/>
    <col min="12528" max="12528" width="16.28515625" style="5" customWidth="1"/>
    <col min="12529" max="12529" width="6" style="5" customWidth="1"/>
    <col min="12530" max="12530" width="12.42578125" style="5" customWidth="1"/>
    <col min="12531" max="12533" width="15" style="5" customWidth="1"/>
    <col min="12534" max="12534" width="7.28515625" style="5" customWidth="1"/>
    <col min="12535" max="12535" width="11.140625" style="5" customWidth="1"/>
    <col min="12536" max="12536" width="15" style="5" customWidth="1"/>
    <col min="12537" max="12537" width="18.85546875" style="5" customWidth="1"/>
    <col min="12538" max="12538" width="16.28515625" style="5" customWidth="1"/>
    <col min="12539" max="12539" width="25.28515625" style="5" customWidth="1"/>
    <col min="12540" max="12540" width="20.140625" style="5" customWidth="1"/>
    <col min="12541" max="12541" width="15" style="5" customWidth="1"/>
    <col min="12542" max="12542" width="17.5703125" style="5" customWidth="1"/>
    <col min="12543" max="12543" width="16.28515625" style="5" customWidth="1"/>
    <col min="12544" max="12545" width="15" style="5" customWidth="1"/>
    <col min="12546" max="12546" width="17.5703125" style="5" customWidth="1"/>
    <col min="12547" max="12547" width="20.140625" style="5" customWidth="1"/>
    <col min="12548" max="12548" width="16.28515625" style="5" customWidth="1"/>
    <col min="12549" max="12549" width="25.28515625" style="5" customWidth="1"/>
    <col min="12550" max="12550" width="18.85546875" style="5" customWidth="1"/>
    <col min="12551" max="12553" width="20.140625" style="5" customWidth="1"/>
    <col min="12554" max="12554" width="39.42578125" style="5" customWidth="1"/>
    <col min="12555" max="12555" width="25.28515625" style="5" customWidth="1"/>
    <col min="12556" max="12721" width="20.140625" style="5" customWidth="1"/>
    <col min="12722" max="12760" width="12.42578125" style="5" customWidth="1"/>
    <col min="12761" max="12761" width="20.140625" style="5" customWidth="1"/>
    <col min="12762" max="12762" width="21.42578125" style="5" customWidth="1"/>
    <col min="12763" max="12763" width="22.7109375" style="5" customWidth="1"/>
    <col min="12764" max="12764" width="13.7109375" style="5" customWidth="1"/>
    <col min="12765" max="12765" width="15" style="5" customWidth="1"/>
    <col min="12766" max="12767" width="17.5703125" style="5" customWidth="1"/>
    <col min="12768" max="12768" width="26.5703125" style="5" customWidth="1"/>
    <col min="12769" max="12769" width="16.28515625" style="5" customWidth="1"/>
    <col min="12770" max="12770" width="15" style="5" customWidth="1"/>
    <col min="12771" max="12772" width="12.42578125" style="5" customWidth="1"/>
    <col min="12773" max="12774" width="17.5703125" style="5" customWidth="1"/>
    <col min="12775" max="12775" width="7.28515625" style="5" customWidth="1"/>
    <col min="12776" max="12776" width="21.42578125" style="5" customWidth="1"/>
    <col min="12777" max="12778" width="16.28515625" style="5" customWidth="1"/>
    <col min="12779" max="12779" width="20.140625" style="5" customWidth="1"/>
    <col min="12780" max="12780" width="24" style="5" customWidth="1"/>
    <col min="12781" max="12781" width="18.85546875" style="5" customWidth="1"/>
    <col min="12782" max="12782" width="15" style="5" customWidth="1"/>
    <col min="12783" max="12783" width="20.140625" style="5" customWidth="1"/>
    <col min="12784" max="12784" width="16.28515625" style="5" customWidth="1"/>
    <col min="12785" max="12785" width="6" style="5" customWidth="1"/>
    <col min="12786" max="12786" width="12.42578125" style="5" customWidth="1"/>
    <col min="12787" max="12789" width="15" style="5" customWidth="1"/>
    <col min="12790" max="12790" width="7.28515625" style="5" customWidth="1"/>
    <col min="12791" max="12791" width="11.140625" style="5" customWidth="1"/>
    <col min="12792" max="12792" width="15" style="5" customWidth="1"/>
    <col min="12793" max="12793" width="18.85546875" style="5" customWidth="1"/>
    <col min="12794" max="12794" width="16.28515625" style="5" customWidth="1"/>
    <col min="12795" max="12795" width="25.28515625" style="5" customWidth="1"/>
    <col min="12796" max="12796" width="20.140625" style="5" customWidth="1"/>
    <col min="12797" max="12797" width="15" style="5" customWidth="1"/>
    <col min="12798" max="12798" width="17.5703125" style="5" customWidth="1"/>
    <col min="12799" max="12799" width="16.28515625" style="5" customWidth="1"/>
    <col min="12800" max="12801" width="15" style="5" customWidth="1"/>
    <col min="12802" max="12802" width="17.5703125" style="5" customWidth="1"/>
    <col min="12803" max="12803" width="20.140625" style="5" customWidth="1"/>
    <col min="12804" max="12804" width="16.28515625" style="5" customWidth="1"/>
    <col min="12805" max="12805" width="25.28515625" style="5" customWidth="1"/>
    <col min="12806" max="12806" width="18.85546875" style="5" customWidth="1"/>
    <col min="12807" max="12809" width="20.140625" style="5" customWidth="1"/>
    <col min="12810" max="12810" width="39.42578125" style="5" customWidth="1"/>
    <col min="12811" max="12811" width="25.28515625" style="5" customWidth="1"/>
    <col min="12812" max="12977" width="20.140625" style="5" customWidth="1"/>
    <col min="12978" max="13016" width="12.42578125" style="5" customWidth="1"/>
    <col min="13017" max="13017" width="20.140625" style="5" customWidth="1"/>
    <col min="13018" max="13018" width="21.42578125" style="5" customWidth="1"/>
    <col min="13019" max="13019" width="22.7109375" style="5" customWidth="1"/>
    <col min="13020" max="13020" width="13.7109375" style="5" customWidth="1"/>
    <col min="13021" max="13021" width="15" style="5" customWidth="1"/>
    <col min="13022" max="13023" width="17.5703125" style="5" customWidth="1"/>
    <col min="13024" max="13024" width="26.5703125" style="5" customWidth="1"/>
    <col min="13025" max="13025" width="16.28515625" style="5" customWidth="1"/>
    <col min="13026" max="13026" width="15" style="5" customWidth="1"/>
    <col min="13027" max="13028" width="12.42578125" style="5" customWidth="1"/>
    <col min="13029" max="13030" width="17.5703125" style="5" customWidth="1"/>
    <col min="13031" max="13031" width="7.28515625" style="5" customWidth="1"/>
    <col min="13032" max="13032" width="21.42578125" style="5" customWidth="1"/>
    <col min="13033" max="13034" width="16.28515625" style="5" customWidth="1"/>
    <col min="13035" max="13035" width="20.140625" style="5" customWidth="1"/>
    <col min="13036" max="13036" width="24" style="5" customWidth="1"/>
    <col min="13037" max="13037" width="18.85546875" style="5" customWidth="1"/>
    <col min="13038" max="13038" width="15" style="5" customWidth="1"/>
    <col min="13039" max="13039" width="20.140625" style="5" customWidth="1"/>
    <col min="13040" max="13040" width="16.28515625" style="5" customWidth="1"/>
    <col min="13041" max="13041" width="6" style="5" customWidth="1"/>
    <col min="13042" max="13042" width="12.42578125" style="5" customWidth="1"/>
    <col min="13043" max="13045" width="15" style="5" customWidth="1"/>
    <col min="13046" max="13046" width="7.28515625" style="5" customWidth="1"/>
    <col min="13047" max="13047" width="11.140625" style="5" customWidth="1"/>
    <col min="13048" max="13048" width="15" style="5" customWidth="1"/>
    <col min="13049" max="13049" width="18.85546875" style="5" customWidth="1"/>
    <col min="13050" max="13050" width="16.28515625" style="5" customWidth="1"/>
    <col min="13051" max="13051" width="25.28515625" style="5" customWidth="1"/>
    <col min="13052" max="13052" width="20.140625" style="5" customWidth="1"/>
    <col min="13053" max="13053" width="15" style="5" customWidth="1"/>
    <col min="13054" max="13054" width="17.5703125" style="5" customWidth="1"/>
    <col min="13055" max="13055" width="16.28515625" style="5" customWidth="1"/>
    <col min="13056" max="13057" width="15" style="5" customWidth="1"/>
    <col min="13058" max="13058" width="17.5703125" style="5" customWidth="1"/>
    <col min="13059" max="13059" width="20.140625" style="5" customWidth="1"/>
    <col min="13060" max="13060" width="16.28515625" style="5" customWidth="1"/>
    <col min="13061" max="13061" width="25.28515625" style="5" customWidth="1"/>
    <col min="13062" max="13062" width="18.85546875" style="5" customWidth="1"/>
    <col min="13063" max="13065" width="20.140625" style="5" customWidth="1"/>
    <col min="13066" max="13066" width="39.42578125" style="5" customWidth="1"/>
    <col min="13067" max="13067" width="25.28515625" style="5" customWidth="1"/>
    <col min="13068" max="13233" width="20.140625" style="5" customWidth="1"/>
    <col min="13234" max="13272" width="12.42578125" style="5" customWidth="1"/>
    <col min="13273" max="13273" width="20.140625" style="5" customWidth="1"/>
    <col min="13274" max="13274" width="21.42578125" style="5" customWidth="1"/>
    <col min="13275" max="13275" width="22.7109375" style="5" customWidth="1"/>
    <col min="13276" max="13276" width="13.7109375" style="5" customWidth="1"/>
    <col min="13277" max="13277" width="15" style="5" customWidth="1"/>
    <col min="13278" max="13279" width="17.5703125" style="5" customWidth="1"/>
    <col min="13280" max="13280" width="26.5703125" style="5" customWidth="1"/>
    <col min="13281" max="13281" width="16.28515625" style="5" customWidth="1"/>
    <col min="13282" max="13282" width="15" style="5" customWidth="1"/>
    <col min="13283" max="13284" width="12.42578125" style="5" customWidth="1"/>
    <col min="13285" max="13286" width="17.5703125" style="5" customWidth="1"/>
    <col min="13287" max="13287" width="7.28515625" style="5" customWidth="1"/>
    <col min="13288" max="13288" width="21.42578125" style="5" customWidth="1"/>
    <col min="13289" max="13290" width="16.28515625" style="5" customWidth="1"/>
    <col min="13291" max="13291" width="20.140625" style="5" customWidth="1"/>
    <col min="13292" max="13292" width="24" style="5" customWidth="1"/>
    <col min="13293" max="13293" width="18.85546875" style="5" customWidth="1"/>
    <col min="13294" max="13294" width="15" style="5" customWidth="1"/>
    <col min="13295" max="13295" width="20.140625" style="5" customWidth="1"/>
    <col min="13296" max="13296" width="16.28515625" style="5" customWidth="1"/>
    <col min="13297" max="13297" width="6" style="5" customWidth="1"/>
    <col min="13298" max="13298" width="12.42578125" style="5" customWidth="1"/>
    <col min="13299" max="13301" width="15" style="5" customWidth="1"/>
    <col min="13302" max="13302" width="7.28515625" style="5" customWidth="1"/>
    <col min="13303" max="13303" width="11.140625" style="5" customWidth="1"/>
    <col min="13304" max="13304" width="15" style="5" customWidth="1"/>
    <col min="13305" max="13305" width="18.85546875" style="5" customWidth="1"/>
    <col min="13306" max="13306" width="16.28515625" style="5" customWidth="1"/>
    <col min="13307" max="13307" width="25.28515625" style="5" customWidth="1"/>
    <col min="13308" max="13308" width="20.140625" style="5" customWidth="1"/>
    <col min="13309" max="13309" width="15" style="5" customWidth="1"/>
    <col min="13310" max="13310" width="17.5703125" style="5" customWidth="1"/>
    <col min="13311" max="13311" width="16.28515625" style="5" customWidth="1"/>
    <col min="13312" max="13313" width="15" style="5" customWidth="1"/>
    <col min="13314" max="13314" width="17.5703125" style="5" customWidth="1"/>
    <col min="13315" max="13315" width="20.140625" style="5" customWidth="1"/>
    <col min="13316" max="13316" width="16.28515625" style="5" customWidth="1"/>
    <col min="13317" max="13317" width="25.28515625" style="5" customWidth="1"/>
    <col min="13318" max="13318" width="18.85546875" style="5" customWidth="1"/>
    <col min="13319" max="13321" width="20.140625" style="5" customWidth="1"/>
    <col min="13322" max="13322" width="39.42578125" style="5" customWidth="1"/>
    <col min="13323" max="13323" width="25.28515625" style="5" customWidth="1"/>
    <col min="13324" max="13489" width="20.140625" style="5" customWidth="1"/>
    <col min="13490" max="13528" width="12.42578125" style="5" customWidth="1"/>
    <col min="13529" max="13529" width="20.140625" style="5" customWidth="1"/>
    <col min="13530" max="13530" width="21.42578125" style="5" customWidth="1"/>
    <col min="13531" max="13531" width="22.7109375" style="5" customWidth="1"/>
    <col min="13532" max="13532" width="13.7109375" style="5" customWidth="1"/>
    <col min="13533" max="13533" width="15" style="5" customWidth="1"/>
    <col min="13534" max="13535" width="17.5703125" style="5" customWidth="1"/>
    <col min="13536" max="13536" width="26.5703125" style="5" customWidth="1"/>
    <col min="13537" max="13537" width="16.28515625" style="5" customWidth="1"/>
    <col min="13538" max="13538" width="15" style="5" customWidth="1"/>
    <col min="13539" max="13540" width="12.42578125" style="5" customWidth="1"/>
    <col min="13541" max="13542" width="17.5703125" style="5" customWidth="1"/>
    <col min="13543" max="13543" width="7.28515625" style="5" customWidth="1"/>
    <col min="13544" max="13544" width="21.42578125" style="5" customWidth="1"/>
    <col min="13545" max="13546" width="16.28515625" style="5" customWidth="1"/>
    <col min="13547" max="13547" width="20.140625" style="5" customWidth="1"/>
    <col min="13548" max="13548" width="24" style="5" customWidth="1"/>
    <col min="13549" max="13549" width="18.85546875" style="5" customWidth="1"/>
    <col min="13550" max="13550" width="15" style="5" customWidth="1"/>
    <col min="13551" max="13551" width="20.140625" style="5" customWidth="1"/>
    <col min="13552" max="13552" width="16.28515625" style="5" customWidth="1"/>
    <col min="13553" max="13553" width="6" style="5" customWidth="1"/>
    <col min="13554" max="13554" width="12.42578125" style="5" customWidth="1"/>
    <col min="13555" max="13557" width="15" style="5" customWidth="1"/>
    <col min="13558" max="13558" width="7.28515625" style="5" customWidth="1"/>
    <col min="13559" max="13559" width="11.140625" style="5" customWidth="1"/>
    <col min="13560" max="13560" width="15" style="5" customWidth="1"/>
    <col min="13561" max="13561" width="18.85546875" style="5" customWidth="1"/>
    <col min="13562" max="13562" width="16.28515625" style="5" customWidth="1"/>
    <col min="13563" max="13563" width="25.28515625" style="5" customWidth="1"/>
    <col min="13564" max="13564" width="20.140625" style="5" customWidth="1"/>
    <col min="13565" max="13565" width="15" style="5" customWidth="1"/>
    <col min="13566" max="13566" width="17.5703125" style="5" customWidth="1"/>
    <col min="13567" max="13567" width="16.28515625" style="5" customWidth="1"/>
    <col min="13568" max="13569" width="15" style="5" customWidth="1"/>
    <col min="13570" max="13570" width="17.5703125" style="5" customWidth="1"/>
    <col min="13571" max="13571" width="20.140625" style="5" customWidth="1"/>
    <col min="13572" max="13572" width="16.28515625" style="5" customWidth="1"/>
    <col min="13573" max="13573" width="25.28515625" style="5" customWidth="1"/>
    <col min="13574" max="13574" width="18.85546875" style="5" customWidth="1"/>
    <col min="13575" max="13577" width="20.140625" style="5" customWidth="1"/>
    <col min="13578" max="13578" width="39.42578125" style="5" customWidth="1"/>
    <col min="13579" max="13579" width="25.28515625" style="5" customWidth="1"/>
    <col min="13580" max="13745" width="20.140625" style="5" customWidth="1"/>
    <col min="13746" max="13784" width="12.42578125" style="5" customWidth="1"/>
    <col min="13785" max="13785" width="20.140625" style="5" customWidth="1"/>
    <col min="13786" max="13786" width="21.42578125" style="5" customWidth="1"/>
    <col min="13787" max="13787" width="22.7109375" style="5" customWidth="1"/>
    <col min="13788" max="13788" width="13.7109375" style="5" customWidth="1"/>
    <col min="13789" max="13789" width="15" style="5" customWidth="1"/>
    <col min="13790" max="13791" width="17.5703125" style="5" customWidth="1"/>
    <col min="13792" max="13792" width="26.5703125" style="5" customWidth="1"/>
    <col min="13793" max="13793" width="16.28515625" style="5" customWidth="1"/>
    <col min="13794" max="13794" width="15" style="5" customWidth="1"/>
    <col min="13795" max="13796" width="12.42578125" style="5" customWidth="1"/>
    <col min="13797" max="13798" width="17.5703125" style="5" customWidth="1"/>
    <col min="13799" max="13799" width="7.28515625" style="5" customWidth="1"/>
    <col min="13800" max="13800" width="21.42578125" style="5" customWidth="1"/>
    <col min="13801" max="13802" width="16.28515625" style="5" customWidth="1"/>
    <col min="13803" max="13803" width="20.140625" style="5" customWidth="1"/>
    <col min="13804" max="13804" width="24" style="5" customWidth="1"/>
    <col min="13805" max="13805" width="18.85546875" style="5" customWidth="1"/>
    <col min="13806" max="13806" width="15" style="5" customWidth="1"/>
    <col min="13807" max="13807" width="20.140625" style="5" customWidth="1"/>
    <col min="13808" max="13808" width="16.28515625" style="5" customWidth="1"/>
    <col min="13809" max="13809" width="6" style="5" customWidth="1"/>
    <col min="13810" max="13810" width="12.42578125" style="5" customWidth="1"/>
    <col min="13811" max="13813" width="15" style="5" customWidth="1"/>
    <col min="13814" max="13814" width="7.28515625" style="5" customWidth="1"/>
    <col min="13815" max="13815" width="11.140625" style="5" customWidth="1"/>
    <col min="13816" max="13816" width="15" style="5" customWidth="1"/>
    <col min="13817" max="13817" width="18.85546875" style="5" customWidth="1"/>
    <col min="13818" max="13818" width="16.28515625" style="5" customWidth="1"/>
    <col min="13819" max="13819" width="25.28515625" style="5" customWidth="1"/>
    <col min="13820" max="13820" width="20.140625" style="5" customWidth="1"/>
    <col min="13821" max="13821" width="15" style="5" customWidth="1"/>
    <col min="13822" max="13822" width="17.5703125" style="5" customWidth="1"/>
    <col min="13823" max="13823" width="16.28515625" style="5" customWidth="1"/>
    <col min="13824" max="13825" width="15" style="5" customWidth="1"/>
    <col min="13826" max="13826" width="17.5703125" style="5" customWidth="1"/>
    <col min="13827" max="13827" width="20.140625" style="5" customWidth="1"/>
    <col min="13828" max="13828" width="16.28515625" style="5" customWidth="1"/>
    <col min="13829" max="13829" width="25.28515625" style="5" customWidth="1"/>
    <col min="13830" max="13830" width="18.85546875" style="5" customWidth="1"/>
    <col min="13831" max="13833" width="20.140625" style="5" customWidth="1"/>
    <col min="13834" max="13834" width="39.42578125" style="5" customWidth="1"/>
    <col min="13835" max="13835" width="25.28515625" style="5" customWidth="1"/>
    <col min="13836" max="14001" width="20.140625" style="5" customWidth="1"/>
    <col min="14002" max="14040" width="12.42578125" style="5" customWidth="1"/>
    <col min="14041" max="14041" width="20.140625" style="5" customWidth="1"/>
    <col min="14042" max="14042" width="21.42578125" style="5" customWidth="1"/>
    <col min="14043" max="14043" width="22.7109375" style="5" customWidth="1"/>
    <col min="14044" max="14044" width="13.7109375" style="5" customWidth="1"/>
    <col min="14045" max="14045" width="15" style="5" customWidth="1"/>
    <col min="14046" max="14047" width="17.5703125" style="5" customWidth="1"/>
    <col min="14048" max="14048" width="26.5703125" style="5" customWidth="1"/>
    <col min="14049" max="14049" width="16.28515625" style="5" customWidth="1"/>
    <col min="14050" max="14050" width="15" style="5" customWidth="1"/>
    <col min="14051" max="14052" width="12.42578125" style="5" customWidth="1"/>
    <col min="14053" max="14054" width="17.5703125" style="5" customWidth="1"/>
    <col min="14055" max="14055" width="7.28515625" style="5" customWidth="1"/>
    <col min="14056" max="14056" width="21.42578125" style="5" customWidth="1"/>
    <col min="14057" max="14058" width="16.28515625" style="5" customWidth="1"/>
    <col min="14059" max="14059" width="20.140625" style="5" customWidth="1"/>
    <col min="14060" max="14060" width="24" style="5" customWidth="1"/>
    <col min="14061" max="14061" width="18.85546875" style="5" customWidth="1"/>
    <col min="14062" max="14062" width="15" style="5" customWidth="1"/>
    <col min="14063" max="14063" width="20.140625" style="5" customWidth="1"/>
    <col min="14064" max="14064" width="16.28515625" style="5" customWidth="1"/>
    <col min="14065" max="14065" width="6" style="5" customWidth="1"/>
    <col min="14066" max="14066" width="12.42578125" style="5" customWidth="1"/>
    <col min="14067" max="14069" width="15" style="5" customWidth="1"/>
    <col min="14070" max="14070" width="7.28515625" style="5" customWidth="1"/>
    <col min="14071" max="14071" width="11.140625" style="5" customWidth="1"/>
    <col min="14072" max="14072" width="15" style="5" customWidth="1"/>
    <col min="14073" max="14073" width="18.85546875" style="5" customWidth="1"/>
    <col min="14074" max="14074" width="16.28515625" style="5" customWidth="1"/>
    <col min="14075" max="14075" width="25.28515625" style="5" customWidth="1"/>
    <col min="14076" max="14076" width="20.140625" style="5" customWidth="1"/>
    <col min="14077" max="14077" width="15" style="5" customWidth="1"/>
    <col min="14078" max="14078" width="17.5703125" style="5" customWidth="1"/>
    <col min="14079" max="14079" width="16.28515625" style="5" customWidth="1"/>
    <col min="14080" max="14081" width="15" style="5" customWidth="1"/>
    <col min="14082" max="14082" width="17.5703125" style="5" customWidth="1"/>
    <col min="14083" max="14083" width="20.140625" style="5" customWidth="1"/>
    <col min="14084" max="14084" width="16.28515625" style="5" customWidth="1"/>
    <col min="14085" max="14085" width="25.28515625" style="5" customWidth="1"/>
    <col min="14086" max="14086" width="18.85546875" style="5" customWidth="1"/>
    <col min="14087" max="14089" width="20.140625" style="5" customWidth="1"/>
    <col min="14090" max="14090" width="39.42578125" style="5" customWidth="1"/>
    <col min="14091" max="14091" width="25.28515625" style="5" customWidth="1"/>
    <col min="14092" max="14257" width="20.140625" style="5" customWidth="1"/>
    <col min="14258" max="14296" width="12.42578125" style="5" customWidth="1"/>
    <col min="14297" max="14297" width="20.140625" style="5" customWidth="1"/>
    <col min="14298" max="14298" width="21.42578125" style="5" customWidth="1"/>
    <col min="14299" max="14299" width="22.7109375" style="5" customWidth="1"/>
    <col min="14300" max="14300" width="13.7109375" style="5" customWidth="1"/>
    <col min="14301" max="14301" width="15" style="5" customWidth="1"/>
    <col min="14302" max="14303" width="17.5703125" style="5" customWidth="1"/>
    <col min="14304" max="14304" width="26.5703125" style="5" customWidth="1"/>
    <col min="14305" max="14305" width="16.28515625" style="5" customWidth="1"/>
    <col min="14306" max="14306" width="15" style="5" customWidth="1"/>
    <col min="14307" max="14308" width="12.42578125" style="5" customWidth="1"/>
    <col min="14309" max="14310" width="17.5703125" style="5" customWidth="1"/>
    <col min="14311" max="14311" width="7.28515625" style="5" customWidth="1"/>
    <col min="14312" max="14312" width="21.42578125" style="5" customWidth="1"/>
    <col min="14313" max="14314" width="16.28515625" style="5" customWidth="1"/>
    <col min="14315" max="14315" width="20.140625" style="5" customWidth="1"/>
    <col min="14316" max="14316" width="24" style="5" customWidth="1"/>
    <col min="14317" max="14317" width="18.85546875" style="5" customWidth="1"/>
    <col min="14318" max="14318" width="15" style="5" customWidth="1"/>
    <col min="14319" max="14319" width="20.140625" style="5" customWidth="1"/>
    <col min="14320" max="14320" width="16.28515625" style="5" customWidth="1"/>
    <col min="14321" max="14321" width="6" style="5" customWidth="1"/>
    <col min="14322" max="14322" width="12.42578125" style="5" customWidth="1"/>
    <col min="14323" max="14325" width="15" style="5" customWidth="1"/>
    <col min="14326" max="14326" width="7.28515625" style="5" customWidth="1"/>
    <col min="14327" max="14327" width="11.140625" style="5" customWidth="1"/>
    <col min="14328" max="14328" width="15" style="5" customWidth="1"/>
    <col min="14329" max="14329" width="18.85546875" style="5" customWidth="1"/>
    <col min="14330" max="14330" width="16.28515625" style="5" customWidth="1"/>
    <col min="14331" max="14331" width="25.28515625" style="5" customWidth="1"/>
    <col min="14332" max="14332" width="20.140625" style="5" customWidth="1"/>
    <col min="14333" max="14333" width="15" style="5" customWidth="1"/>
    <col min="14334" max="14334" width="17.5703125" style="5" customWidth="1"/>
    <col min="14335" max="14335" width="16.28515625" style="5" customWidth="1"/>
    <col min="14336" max="14337" width="15" style="5" customWidth="1"/>
    <col min="14338" max="14338" width="17.5703125" style="5" customWidth="1"/>
    <col min="14339" max="14339" width="20.140625" style="5" customWidth="1"/>
    <col min="14340" max="14340" width="16.28515625" style="5" customWidth="1"/>
    <col min="14341" max="14341" width="25.28515625" style="5" customWidth="1"/>
    <col min="14342" max="14342" width="18.85546875" style="5" customWidth="1"/>
    <col min="14343" max="14345" width="20.140625" style="5" customWidth="1"/>
    <col min="14346" max="14346" width="39.42578125" style="5" customWidth="1"/>
    <col min="14347" max="14347" width="25.28515625" style="5" customWidth="1"/>
    <col min="14348" max="14513" width="20.140625" style="5" customWidth="1"/>
    <col min="14514" max="14552" width="12.42578125" style="5" customWidth="1"/>
    <col min="14553" max="14553" width="20.140625" style="5" customWidth="1"/>
    <col min="14554" max="14554" width="21.42578125" style="5" customWidth="1"/>
    <col min="14555" max="14555" width="22.7109375" style="5" customWidth="1"/>
    <col min="14556" max="14556" width="13.7109375" style="5" customWidth="1"/>
    <col min="14557" max="14557" width="15" style="5" customWidth="1"/>
    <col min="14558" max="14559" width="17.5703125" style="5" customWidth="1"/>
    <col min="14560" max="14560" width="26.5703125" style="5" customWidth="1"/>
    <col min="14561" max="14561" width="16.28515625" style="5" customWidth="1"/>
    <col min="14562" max="14562" width="15" style="5" customWidth="1"/>
    <col min="14563" max="14564" width="12.42578125" style="5" customWidth="1"/>
    <col min="14565" max="14566" width="17.5703125" style="5" customWidth="1"/>
    <col min="14567" max="14567" width="7.28515625" style="5" customWidth="1"/>
    <col min="14568" max="14568" width="21.42578125" style="5" customWidth="1"/>
    <col min="14569" max="14570" width="16.28515625" style="5" customWidth="1"/>
    <col min="14571" max="14571" width="20.140625" style="5" customWidth="1"/>
    <col min="14572" max="14572" width="24" style="5" customWidth="1"/>
    <col min="14573" max="14573" width="18.85546875" style="5" customWidth="1"/>
    <col min="14574" max="14574" width="15" style="5" customWidth="1"/>
    <col min="14575" max="14575" width="20.140625" style="5" customWidth="1"/>
    <col min="14576" max="14576" width="16.28515625" style="5" customWidth="1"/>
    <col min="14577" max="14577" width="6" style="5" customWidth="1"/>
    <col min="14578" max="14578" width="12.42578125" style="5" customWidth="1"/>
    <col min="14579" max="14581" width="15" style="5" customWidth="1"/>
    <col min="14582" max="14582" width="7.28515625" style="5" customWidth="1"/>
    <col min="14583" max="14583" width="11.140625" style="5" customWidth="1"/>
    <col min="14584" max="14584" width="15" style="5" customWidth="1"/>
    <col min="14585" max="14585" width="18.85546875" style="5" customWidth="1"/>
    <col min="14586" max="14586" width="16.28515625" style="5" customWidth="1"/>
    <col min="14587" max="14587" width="25.28515625" style="5" customWidth="1"/>
    <col min="14588" max="14588" width="20.140625" style="5" customWidth="1"/>
    <col min="14589" max="14589" width="15" style="5" customWidth="1"/>
    <col min="14590" max="14590" width="17.5703125" style="5" customWidth="1"/>
    <col min="14591" max="14591" width="16.28515625" style="5" customWidth="1"/>
    <col min="14592" max="14593" width="15" style="5" customWidth="1"/>
    <col min="14594" max="14594" width="17.5703125" style="5" customWidth="1"/>
    <col min="14595" max="14595" width="20.140625" style="5" customWidth="1"/>
    <col min="14596" max="14596" width="16.28515625" style="5" customWidth="1"/>
    <col min="14597" max="14597" width="25.28515625" style="5" customWidth="1"/>
    <col min="14598" max="14598" width="18.85546875" style="5" customWidth="1"/>
    <col min="14599" max="14601" width="20.140625" style="5" customWidth="1"/>
    <col min="14602" max="14602" width="39.42578125" style="5" customWidth="1"/>
    <col min="14603" max="14603" width="25.28515625" style="5" customWidth="1"/>
    <col min="14604" max="14769" width="20.140625" style="5" customWidth="1"/>
    <col min="14770" max="14808" width="12.42578125" style="5" customWidth="1"/>
    <col min="14809" max="14809" width="20.140625" style="5" customWidth="1"/>
    <col min="14810" max="14810" width="21.42578125" style="5" customWidth="1"/>
    <col min="14811" max="14811" width="22.7109375" style="5" customWidth="1"/>
    <col min="14812" max="14812" width="13.7109375" style="5" customWidth="1"/>
    <col min="14813" max="14813" width="15" style="5" customWidth="1"/>
    <col min="14814" max="14815" width="17.5703125" style="5" customWidth="1"/>
    <col min="14816" max="14816" width="26.5703125" style="5" customWidth="1"/>
    <col min="14817" max="14817" width="16.28515625" style="5" customWidth="1"/>
    <col min="14818" max="14818" width="15" style="5" customWidth="1"/>
    <col min="14819" max="14820" width="12.42578125" style="5" customWidth="1"/>
    <col min="14821" max="14822" width="17.5703125" style="5" customWidth="1"/>
    <col min="14823" max="14823" width="7.28515625" style="5" customWidth="1"/>
    <col min="14824" max="14824" width="21.42578125" style="5" customWidth="1"/>
    <col min="14825" max="14826" width="16.28515625" style="5" customWidth="1"/>
    <col min="14827" max="14827" width="20.140625" style="5" customWidth="1"/>
    <col min="14828" max="14828" width="24" style="5" customWidth="1"/>
    <col min="14829" max="14829" width="18.85546875" style="5" customWidth="1"/>
    <col min="14830" max="14830" width="15" style="5" customWidth="1"/>
    <col min="14831" max="14831" width="20.140625" style="5" customWidth="1"/>
    <col min="14832" max="14832" width="16.28515625" style="5" customWidth="1"/>
    <col min="14833" max="14833" width="6" style="5" customWidth="1"/>
    <col min="14834" max="14834" width="12.42578125" style="5" customWidth="1"/>
    <col min="14835" max="14837" width="15" style="5" customWidth="1"/>
    <col min="14838" max="14838" width="7.28515625" style="5" customWidth="1"/>
    <col min="14839" max="14839" width="11.140625" style="5" customWidth="1"/>
    <col min="14840" max="14840" width="15" style="5" customWidth="1"/>
    <col min="14841" max="14841" width="18.85546875" style="5" customWidth="1"/>
    <col min="14842" max="14842" width="16.28515625" style="5" customWidth="1"/>
    <col min="14843" max="14843" width="25.28515625" style="5" customWidth="1"/>
    <col min="14844" max="14844" width="20.140625" style="5" customWidth="1"/>
    <col min="14845" max="14845" width="15" style="5" customWidth="1"/>
    <col min="14846" max="14846" width="17.5703125" style="5" customWidth="1"/>
    <col min="14847" max="14847" width="16.28515625" style="5" customWidth="1"/>
    <col min="14848" max="14849" width="15" style="5" customWidth="1"/>
    <col min="14850" max="14850" width="17.5703125" style="5" customWidth="1"/>
    <col min="14851" max="14851" width="20.140625" style="5" customWidth="1"/>
    <col min="14852" max="14852" width="16.28515625" style="5" customWidth="1"/>
    <col min="14853" max="14853" width="25.28515625" style="5" customWidth="1"/>
    <col min="14854" max="14854" width="18.85546875" style="5" customWidth="1"/>
    <col min="14855" max="14857" width="20.140625" style="5" customWidth="1"/>
    <col min="14858" max="14858" width="39.42578125" style="5" customWidth="1"/>
    <col min="14859" max="14859" width="25.28515625" style="5" customWidth="1"/>
    <col min="14860" max="15025" width="20.140625" style="5" customWidth="1"/>
    <col min="15026" max="15064" width="12.42578125" style="5" customWidth="1"/>
    <col min="15065" max="15065" width="20.140625" style="5" customWidth="1"/>
    <col min="15066" max="15066" width="21.42578125" style="5" customWidth="1"/>
    <col min="15067" max="15067" width="22.7109375" style="5" customWidth="1"/>
    <col min="15068" max="15068" width="13.7109375" style="5" customWidth="1"/>
    <col min="15069" max="15069" width="15" style="5" customWidth="1"/>
    <col min="15070" max="15071" width="17.5703125" style="5" customWidth="1"/>
    <col min="15072" max="15072" width="26.5703125" style="5" customWidth="1"/>
    <col min="15073" max="15073" width="16.28515625" style="5" customWidth="1"/>
    <col min="15074" max="15074" width="15" style="5" customWidth="1"/>
    <col min="15075" max="15076" width="12.42578125" style="5" customWidth="1"/>
    <col min="15077" max="15078" width="17.5703125" style="5" customWidth="1"/>
    <col min="15079" max="15079" width="7.28515625" style="5" customWidth="1"/>
    <col min="15080" max="15080" width="21.42578125" style="5" customWidth="1"/>
    <col min="15081" max="15082" width="16.28515625" style="5" customWidth="1"/>
    <col min="15083" max="15083" width="20.140625" style="5" customWidth="1"/>
    <col min="15084" max="15084" width="24" style="5" customWidth="1"/>
    <col min="15085" max="15085" width="18.85546875" style="5" customWidth="1"/>
    <col min="15086" max="15086" width="15" style="5" customWidth="1"/>
    <col min="15087" max="15087" width="20.140625" style="5" customWidth="1"/>
    <col min="15088" max="15088" width="16.28515625" style="5" customWidth="1"/>
    <col min="15089" max="15089" width="6" style="5" customWidth="1"/>
    <col min="15090" max="15090" width="12.42578125" style="5" customWidth="1"/>
    <col min="15091" max="15093" width="15" style="5" customWidth="1"/>
    <col min="15094" max="15094" width="7.28515625" style="5" customWidth="1"/>
    <col min="15095" max="15095" width="11.140625" style="5" customWidth="1"/>
    <col min="15096" max="15096" width="15" style="5" customWidth="1"/>
    <col min="15097" max="15097" width="18.85546875" style="5" customWidth="1"/>
    <col min="15098" max="15098" width="16.28515625" style="5" customWidth="1"/>
    <col min="15099" max="15099" width="25.28515625" style="5" customWidth="1"/>
    <col min="15100" max="15100" width="20.140625" style="5" customWidth="1"/>
    <col min="15101" max="15101" width="15" style="5" customWidth="1"/>
    <col min="15102" max="15102" width="17.5703125" style="5" customWidth="1"/>
    <col min="15103" max="15103" width="16.28515625" style="5" customWidth="1"/>
    <col min="15104" max="15105" width="15" style="5" customWidth="1"/>
    <col min="15106" max="15106" width="17.5703125" style="5" customWidth="1"/>
    <col min="15107" max="15107" width="20.140625" style="5" customWidth="1"/>
    <col min="15108" max="15108" width="16.28515625" style="5" customWidth="1"/>
    <col min="15109" max="15109" width="25.28515625" style="5" customWidth="1"/>
    <col min="15110" max="15110" width="18.85546875" style="5" customWidth="1"/>
    <col min="15111" max="15113" width="20.140625" style="5" customWidth="1"/>
    <col min="15114" max="15114" width="39.42578125" style="5" customWidth="1"/>
    <col min="15115" max="15115" width="25.28515625" style="5" customWidth="1"/>
    <col min="15116" max="15281" width="20.140625" style="5" customWidth="1"/>
    <col min="15282" max="15320" width="12.42578125" style="5" customWidth="1"/>
    <col min="15321" max="15321" width="20.140625" style="5" customWidth="1"/>
    <col min="15322" max="15322" width="21.42578125" style="5" customWidth="1"/>
    <col min="15323" max="15323" width="22.7109375" style="5" customWidth="1"/>
    <col min="15324" max="15324" width="13.7109375" style="5" customWidth="1"/>
    <col min="15325" max="15325" width="15" style="5" customWidth="1"/>
    <col min="15326" max="15327" width="17.5703125" style="5" customWidth="1"/>
    <col min="15328" max="15328" width="26.5703125" style="5" customWidth="1"/>
    <col min="15329" max="15329" width="16.28515625" style="5" customWidth="1"/>
    <col min="15330" max="15330" width="15" style="5" customWidth="1"/>
    <col min="15331" max="15332" width="12.42578125" style="5" customWidth="1"/>
    <col min="15333" max="15334" width="17.5703125" style="5" customWidth="1"/>
    <col min="15335" max="15335" width="7.28515625" style="5" customWidth="1"/>
    <col min="15336" max="15336" width="21.42578125" style="5" customWidth="1"/>
    <col min="15337" max="15338" width="16.28515625" style="5" customWidth="1"/>
    <col min="15339" max="15339" width="20.140625" style="5" customWidth="1"/>
    <col min="15340" max="15340" width="24" style="5" customWidth="1"/>
    <col min="15341" max="15341" width="18.85546875" style="5" customWidth="1"/>
    <col min="15342" max="15342" width="15" style="5" customWidth="1"/>
    <col min="15343" max="15343" width="20.140625" style="5" customWidth="1"/>
    <col min="15344" max="15344" width="16.28515625" style="5" customWidth="1"/>
    <col min="15345" max="15345" width="6" style="5" customWidth="1"/>
    <col min="15346" max="15346" width="12.42578125" style="5" customWidth="1"/>
    <col min="15347" max="15349" width="15" style="5" customWidth="1"/>
    <col min="15350" max="15350" width="7.28515625" style="5" customWidth="1"/>
    <col min="15351" max="15351" width="11.140625" style="5" customWidth="1"/>
    <col min="15352" max="15352" width="15" style="5" customWidth="1"/>
    <col min="15353" max="15353" width="18.85546875" style="5" customWidth="1"/>
    <col min="15354" max="15354" width="16.28515625" style="5" customWidth="1"/>
    <col min="15355" max="15355" width="25.28515625" style="5" customWidth="1"/>
    <col min="15356" max="15356" width="20.140625" style="5" customWidth="1"/>
    <col min="15357" max="15357" width="15" style="5" customWidth="1"/>
    <col min="15358" max="15358" width="17.5703125" style="5" customWidth="1"/>
    <col min="15359" max="15359" width="16.28515625" style="5" customWidth="1"/>
    <col min="15360" max="15361" width="15" style="5" customWidth="1"/>
    <col min="15362" max="15362" width="17.5703125" style="5" customWidth="1"/>
    <col min="15363" max="15363" width="20.140625" style="5" customWidth="1"/>
    <col min="15364" max="15364" width="16.28515625" style="5" customWidth="1"/>
    <col min="15365" max="15365" width="25.28515625" style="5" customWidth="1"/>
    <col min="15366" max="15366" width="18.85546875" style="5" customWidth="1"/>
    <col min="15367" max="15369" width="20.140625" style="5" customWidth="1"/>
    <col min="15370" max="15370" width="39.42578125" style="5" customWidth="1"/>
    <col min="15371" max="15371" width="25.28515625" style="5" customWidth="1"/>
    <col min="15372" max="15537" width="20.140625" style="5" customWidth="1"/>
    <col min="15538" max="15576" width="12.42578125" style="5" customWidth="1"/>
    <col min="15577" max="15577" width="20.140625" style="5" customWidth="1"/>
    <col min="15578" max="15578" width="21.42578125" style="5" customWidth="1"/>
    <col min="15579" max="15579" width="22.7109375" style="5" customWidth="1"/>
    <col min="15580" max="15580" width="13.7109375" style="5" customWidth="1"/>
    <col min="15581" max="15581" width="15" style="5" customWidth="1"/>
    <col min="15582" max="15583" width="17.5703125" style="5" customWidth="1"/>
    <col min="15584" max="15584" width="26.5703125" style="5" customWidth="1"/>
    <col min="15585" max="15585" width="16.28515625" style="5" customWidth="1"/>
    <col min="15586" max="15586" width="15" style="5" customWidth="1"/>
    <col min="15587" max="15588" width="12.42578125" style="5" customWidth="1"/>
    <col min="15589" max="15590" width="17.5703125" style="5" customWidth="1"/>
    <col min="15591" max="15591" width="7.28515625" style="5" customWidth="1"/>
    <col min="15592" max="15592" width="21.42578125" style="5" customWidth="1"/>
    <col min="15593" max="15594" width="16.28515625" style="5" customWidth="1"/>
    <col min="15595" max="15595" width="20.140625" style="5" customWidth="1"/>
    <col min="15596" max="15596" width="24" style="5" customWidth="1"/>
    <col min="15597" max="15597" width="18.85546875" style="5" customWidth="1"/>
    <col min="15598" max="15598" width="15" style="5" customWidth="1"/>
    <col min="15599" max="15599" width="20.140625" style="5" customWidth="1"/>
    <col min="15600" max="15600" width="16.28515625" style="5" customWidth="1"/>
    <col min="15601" max="15601" width="6" style="5" customWidth="1"/>
    <col min="15602" max="15602" width="12.42578125" style="5" customWidth="1"/>
    <col min="15603" max="15605" width="15" style="5" customWidth="1"/>
    <col min="15606" max="15606" width="7.28515625" style="5" customWidth="1"/>
    <col min="15607" max="15607" width="11.140625" style="5" customWidth="1"/>
    <col min="15608" max="15608" width="15" style="5" customWidth="1"/>
    <col min="15609" max="15609" width="18.85546875" style="5" customWidth="1"/>
    <col min="15610" max="15610" width="16.28515625" style="5" customWidth="1"/>
    <col min="15611" max="15611" width="25.28515625" style="5" customWidth="1"/>
    <col min="15612" max="15612" width="20.140625" style="5" customWidth="1"/>
    <col min="15613" max="15613" width="15" style="5" customWidth="1"/>
    <col min="15614" max="15614" width="17.5703125" style="5" customWidth="1"/>
    <col min="15615" max="15615" width="16.28515625" style="5" customWidth="1"/>
    <col min="15616" max="15617" width="15" style="5" customWidth="1"/>
    <col min="15618" max="15618" width="17.5703125" style="5" customWidth="1"/>
    <col min="15619" max="15619" width="20.140625" style="5" customWidth="1"/>
    <col min="15620" max="15620" width="16.28515625" style="5" customWidth="1"/>
    <col min="15621" max="15621" width="25.28515625" style="5" customWidth="1"/>
    <col min="15622" max="15622" width="18.85546875" style="5" customWidth="1"/>
    <col min="15623" max="15625" width="20.140625" style="5" customWidth="1"/>
    <col min="15626" max="15626" width="39.42578125" style="5" customWidth="1"/>
    <col min="15627" max="15627" width="25.28515625" style="5" customWidth="1"/>
    <col min="15628" max="15793" width="20.140625" style="5" customWidth="1"/>
    <col min="15794" max="15832" width="12.42578125" style="5" customWidth="1"/>
    <col min="15833" max="15833" width="20.140625" style="5" customWidth="1"/>
    <col min="15834" max="15834" width="21.42578125" style="5" customWidth="1"/>
    <col min="15835" max="15835" width="22.7109375" style="5" customWidth="1"/>
    <col min="15836" max="15836" width="13.7109375" style="5" customWidth="1"/>
    <col min="15837" max="15837" width="15" style="5" customWidth="1"/>
    <col min="15838" max="15839" width="17.5703125" style="5" customWidth="1"/>
    <col min="15840" max="15840" width="26.5703125" style="5" customWidth="1"/>
    <col min="15841" max="15841" width="16.28515625" style="5" customWidth="1"/>
    <col min="15842" max="15842" width="15" style="5" customWidth="1"/>
    <col min="15843" max="15844" width="12.42578125" style="5" customWidth="1"/>
    <col min="15845" max="15846" width="17.5703125" style="5" customWidth="1"/>
    <col min="15847" max="15847" width="7.28515625" style="5" customWidth="1"/>
    <col min="15848" max="15848" width="21.42578125" style="5" customWidth="1"/>
    <col min="15849" max="15850" width="16.28515625" style="5" customWidth="1"/>
    <col min="15851" max="15851" width="20.140625" style="5" customWidth="1"/>
    <col min="15852" max="15852" width="24" style="5" customWidth="1"/>
    <col min="15853" max="15853" width="18.85546875" style="5" customWidth="1"/>
    <col min="15854" max="15854" width="15" style="5" customWidth="1"/>
    <col min="15855" max="15855" width="20.140625" style="5" customWidth="1"/>
    <col min="15856" max="15856" width="16.28515625" style="5" customWidth="1"/>
    <col min="15857" max="15857" width="6" style="5" customWidth="1"/>
    <col min="15858" max="15858" width="12.42578125" style="5" customWidth="1"/>
    <col min="15859" max="15861" width="15" style="5" customWidth="1"/>
    <col min="15862" max="15862" width="7.28515625" style="5" customWidth="1"/>
    <col min="15863" max="15863" width="11.140625" style="5" customWidth="1"/>
    <col min="15864" max="15864" width="15" style="5" customWidth="1"/>
    <col min="15865" max="15865" width="18.85546875" style="5" customWidth="1"/>
    <col min="15866" max="15866" width="16.28515625" style="5" customWidth="1"/>
    <col min="15867" max="15867" width="25.28515625" style="5" customWidth="1"/>
    <col min="15868" max="15868" width="20.140625" style="5" customWidth="1"/>
    <col min="15869" max="15869" width="15" style="5" customWidth="1"/>
    <col min="15870" max="15870" width="17.5703125" style="5" customWidth="1"/>
    <col min="15871" max="15871" width="16.28515625" style="5" customWidth="1"/>
    <col min="15872" max="15873" width="15" style="5" customWidth="1"/>
    <col min="15874" max="15874" width="17.5703125" style="5" customWidth="1"/>
    <col min="15875" max="15875" width="20.140625" style="5" customWidth="1"/>
    <col min="15876" max="15876" width="16.28515625" style="5" customWidth="1"/>
    <col min="15877" max="15877" width="25.28515625" style="5" customWidth="1"/>
    <col min="15878" max="15878" width="18.85546875" style="5" customWidth="1"/>
    <col min="15879" max="15881" width="20.140625" style="5" customWidth="1"/>
    <col min="15882" max="15882" width="39.42578125" style="5" customWidth="1"/>
    <col min="15883" max="15883" width="25.28515625" style="5" customWidth="1"/>
    <col min="15884" max="16049" width="20.140625" style="5" customWidth="1"/>
    <col min="16050" max="16088" width="12.42578125" style="5" customWidth="1"/>
    <col min="16089" max="16089" width="20.140625" style="5" customWidth="1"/>
    <col min="16090" max="16090" width="21.42578125" style="5" customWidth="1"/>
    <col min="16091" max="16091" width="22.7109375" style="5" customWidth="1"/>
    <col min="16092" max="16092" width="13.7109375" style="5" customWidth="1"/>
    <col min="16093" max="16093" width="15" style="5" customWidth="1"/>
    <col min="16094" max="16095" width="17.5703125" style="5" customWidth="1"/>
    <col min="16096" max="16096" width="26.5703125" style="5" customWidth="1"/>
    <col min="16097" max="16097" width="16.28515625" style="5" customWidth="1"/>
    <col min="16098" max="16098" width="15" style="5" customWidth="1"/>
    <col min="16099" max="16100" width="12.42578125" style="5" customWidth="1"/>
    <col min="16101" max="16102" width="17.5703125" style="5" customWidth="1"/>
    <col min="16103" max="16103" width="7.28515625" style="5" customWidth="1"/>
    <col min="16104" max="16104" width="21.42578125" style="5" customWidth="1"/>
    <col min="16105" max="16106" width="16.28515625" style="5" customWidth="1"/>
    <col min="16107" max="16107" width="20.140625" style="5" customWidth="1"/>
    <col min="16108" max="16108" width="24" style="5" customWidth="1"/>
    <col min="16109" max="16109" width="18.85546875" style="5" customWidth="1"/>
    <col min="16110" max="16110" width="15" style="5" customWidth="1"/>
    <col min="16111" max="16111" width="20.140625" style="5" customWidth="1"/>
    <col min="16112" max="16112" width="16.28515625" style="5" customWidth="1"/>
    <col min="16113" max="16113" width="6" style="5" customWidth="1"/>
    <col min="16114" max="16114" width="12.42578125" style="5" customWidth="1"/>
    <col min="16115" max="16117" width="15" style="5" customWidth="1"/>
    <col min="16118" max="16118" width="7.28515625" style="5" customWidth="1"/>
    <col min="16119" max="16119" width="11.140625" style="5" customWidth="1"/>
    <col min="16120" max="16120" width="15" style="5" customWidth="1"/>
    <col min="16121" max="16121" width="18.85546875" style="5" customWidth="1"/>
    <col min="16122" max="16122" width="16.28515625" style="5" customWidth="1"/>
    <col min="16123" max="16123" width="25.28515625" style="5" customWidth="1"/>
    <col min="16124" max="16124" width="20.140625" style="5" customWidth="1"/>
    <col min="16125" max="16125" width="15" style="5" customWidth="1"/>
    <col min="16126" max="16126" width="17.5703125" style="5" customWidth="1"/>
    <col min="16127" max="16127" width="16.28515625" style="5" customWidth="1"/>
    <col min="16128" max="16129" width="15" style="5" customWidth="1"/>
    <col min="16130" max="16130" width="17.5703125" style="5" customWidth="1"/>
    <col min="16131" max="16131" width="20.140625" style="5" customWidth="1"/>
    <col min="16132" max="16132" width="16.28515625" style="5" customWidth="1"/>
    <col min="16133" max="16133" width="25.28515625" style="5" customWidth="1"/>
    <col min="16134" max="16134" width="18.85546875" style="5" customWidth="1"/>
    <col min="16135" max="16137" width="20.140625" style="5" customWidth="1"/>
    <col min="16138" max="16138" width="39.42578125" style="5" customWidth="1"/>
    <col min="16139" max="16139" width="25.28515625" style="5" customWidth="1"/>
    <col min="16140" max="16305" width="20.140625" style="5" customWidth="1"/>
    <col min="16306" max="16384" width="12.42578125" style="5" customWidth="1"/>
  </cols>
  <sheetData>
    <row r="1" spans="1:216" s="27" customFormat="1" ht="15" x14ac:dyDescent="0.2">
      <c r="A1" s="56"/>
      <c r="B1" s="92">
        <f ca="1">WORKDAY(TODAY(),1,$W$120:$W$436)</f>
        <v>45789</v>
      </c>
      <c r="C1" s="20"/>
      <c r="D1" s="21"/>
      <c r="E1" s="21"/>
      <c r="F1" s="21"/>
      <c r="G1" s="21"/>
      <c r="H1" s="22"/>
      <c r="I1" s="21"/>
      <c r="J1" s="21"/>
      <c r="K1" s="21"/>
      <c r="L1" s="21"/>
      <c r="M1" s="21"/>
      <c r="N1" s="21"/>
      <c r="O1" s="23"/>
      <c r="P1" s="21"/>
      <c r="Q1" s="21"/>
      <c r="R1" s="20"/>
      <c r="S1" s="24"/>
      <c r="T1" s="25"/>
      <c r="U1" s="21"/>
      <c r="V1" s="21"/>
      <c r="W1" s="89" t="s">
        <v>1</v>
      </c>
      <c r="X1" s="89" t="s">
        <v>0</v>
      </c>
      <c r="Y1" s="80"/>
      <c r="Z1" s="79"/>
      <c r="AA1" s="80"/>
      <c r="AB1" s="80"/>
      <c r="AC1" s="89" t="s">
        <v>2</v>
      </c>
      <c r="AD1" s="21"/>
      <c r="AE1" s="21"/>
      <c r="AF1" s="24"/>
      <c r="AG1" s="21"/>
      <c r="AH1" s="21"/>
      <c r="AI1" s="21"/>
      <c r="AJ1" s="21"/>
      <c r="AK1" s="21"/>
      <c r="AL1" s="21"/>
      <c r="AM1" s="21"/>
      <c r="AN1" s="21"/>
      <c r="AO1" s="21"/>
      <c r="AP1" s="21"/>
      <c r="AQ1" s="21"/>
      <c r="AR1" s="21"/>
      <c r="AS1" s="21"/>
      <c r="AT1" s="21"/>
      <c r="AU1" s="21"/>
      <c r="AV1" s="21"/>
      <c r="AW1" s="21"/>
      <c r="AX1" s="21"/>
      <c r="AY1" s="21"/>
      <c r="AZ1" s="21"/>
      <c r="BA1" s="21"/>
      <c r="BB1" s="21"/>
      <c r="BC1" s="21"/>
      <c r="BD1" s="21"/>
      <c r="BE1" s="21"/>
      <c r="BF1" s="21"/>
      <c r="BG1" s="21"/>
      <c r="BH1" s="21"/>
      <c r="BI1" s="21"/>
      <c r="BJ1" s="21"/>
      <c r="BK1" s="21"/>
      <c r="BL1" s="21"/>
      <c r="BM1" s="21"/>
      <c r="BN1" s="21"/>
      <c r="BO1" s="21"/>
      <c r="BP1" s="21"/>
      <c r="BQ1" s="21"/>
      <c r="BR1" s="21"/>
      <c r="BS1" s="21"/>
      <c r="BT1" s="21"/>
      <c r="BU1" s="21"/>
      <c r="BV1" s="21"/>
      <c r="BW1" s="21"/>
      <c r="BX1" s="21"/>
      <c r="BY1" s="21"/>
      <c r="BZ1" s="21"/>
      <c r="CA1" s="21"/>
      <c r="CB1" s="21"/>
      <c r="CC1" s="21"/>
      <c r="CD1" s="21"/>
      <c r="CE1" s="21"/>
      <c r="CF1" s="21"/>
      <c r="CG1" s="21"/>
      <c r="CH1" s="21"/>
      <c r="CI1" s="21"/>
      <c r="CJ1" s="21"/>
      <c r="CK1" s="21"/>
      <c r="CL1" s="21"/>
      <c r="CM1" s="21"/>
      <c r="CN1" s="21"/>
      <c r="CO1" s="21"/>
      <c r="CP1" s="21"/>
      <c r="CQ1" s="21"/>
      <c r="CR1" s="21"/>
      <c r="CS1" s="21"/>
      <c r="CT1" s="21"/>
      <c r="CU1" s="21"/>
      <c r="CV1" s="21"/>
      <c r="CW1" s="21"/>
      <c r="CX1" s="21"/>
      <c r="CY1" s="21"/>
      <c r="CZ1" s="21"/>
      <c r="DA1" s="21"/>
      <c r="DB1" s="21"/>
      <c r="DC1" s="21"/>
      <c r="DD1" s="21"/>
      <c r="DE1" s="21"/>
      <c r="DF1" s="21"/>
      <c r="DG1" s="21"/>
      <c r="DH1" s="21"/>
      <c r="DI1" s="21"/>
      <c r="DJ1" s="21"/>
      <c r="DK1" s="21"/>
      <c r="DL1" s="21"/>
      <c r="DM1" s="21"/>
      <c r="DN1" s="21"/>
      <c r="DO1" s="21"/>
      <c r="DP1" s="21"/>
      <c r="DQ1" s="21"/>
      <c r="DR1" s="21"/>
      <c r="DS1" s="21"/>
      <c r="DT1" s="21"/>
      <c r="DU1" s="21"/>
      <c r="DV1" s="21"/>
      <c r="DW1" s="21"/>
      <c r="DX1" s="21"/>
      <c r="DY1" s="21"/>
      <c r="DZ1" s="21"/>
      <c r="EA1" s="21"/>
      <c r="EB1" s="21"/>
      <c r="EC1" s="21"/>
      <c r="ED1" s="21"/>
      <c r="EE1" s="21"/>
      <c r="EF1" s="21"/>
      <c r="EG1" s="21"/>
      <c r="EH1" s="21"/>
      <c r="EI1" s="21"/>
      <c r="EJ1" s="21"/>
      <c r="EK1" s="21"/>
      <c r="EL1" s="21"/>
      <c r="EM1" s="21"/>
      <c r="EN1" s="21"/>
      <c r="EO1" s="21"/>
      <c r="EP1" s="21"/>
      <c r="EQ1" s="21"/>
      <c r="ER1" s="21"/>
      <c r="ES1" s="21"/>
      <c r="ET1" s="21"/>
      <c r="EU1" s="21"/>
      <c r="EV1" s="21"/>
      <c r="EW1" s="21"/>
      <c r="EX1" s="21"/>
      <c r="EY1" s="21"/>
      <c r="EZ1" s="21"/>
      <c r="FA1" s="21"/>
      <c r="FB1" s="21"/>
      <c r="FC1" s="21"/>
      <c r="FD1" s="21"/>
      <c r="FE1" s="21"/>
      <c r="FF1" s="21"/>
      <c r="FG1" s="21"/>
      <c r="FH1" s="21"/>
      <c r="FI1" s="21"/>
      <c r="FJ1" s="21"/>
      <c r="FK1" s="21"/>
      <c r="FL1" s="21"/>
      <c r="FM1" s="21"/>
      <c r="FN1" s="21"/>
      <c r="FO1" s="21"/>
      <c r="FP1" s="21"/>
      <c r="FQ1" s="21"/>
      <c r="FR1" s="21"/>
      <c r="FS1" s="21"/>
      <c r="FT1" s="21"/>
      <c r="FU1" s="21"/>
      <c r="FV1" s="21"/>
      <c r="FW1" s="21"/>
      <c r="FX1" s="21"/>
      <c r="FY1" s="18"/>
      <c r="FZ1" s="18"/>
      <c r="GA1" s="18"/>
      <c r="GB1" s="18"/>
      <c r="GC1" s="18"/>
      <c r="GD1" s="18"/>
      <c r="GE1" s="18"/>
      <c r="GF1" s="18"/>
      <c r="GG1" s="26"/>
      <c r="GH1" s="26"/>
      <c r="GI1" s="26"/>
      <c r="GJ1" s="26"/>
      <c r="GK1" s="26"/>
      <c r="GL1" s="26"/>
      <c r="GM1" s="26"/>
      <c r="GN1" s="26"/>
      <c r="GO1" s="26"/>
      <c r="GP1" s="26"/>
      <c r="GQ1" s="26"/>
      <c r="GR1" s="26"/>
      <c r="GS1" s="26"/>
      <c r="GT1" s="26"/>
      <c r="GU1" s="26"/>
      <c r="GV1" s="26"/>
      <c r="GW1" s="26"/>
      <c r="GX1" s="26"/>
      <c r="GY1" s="26"/>
      <c r="GZ1" s="26"/>
      <c r="HA1" s="26"/>
      <c r="HB1" s="26"/>
      <c r="HC1" s="26"/>
      <c r="HD1" s="26"/>
      <c r="HE1" s="26"/>
      <c r="HF1" s="26"/>
      <c r="HG1" s="26"/>
      <c r="HH1" s="26"/>
    </row>
    <row r="2" spans="1:216" s="27" customFormat="1" ht="15" x14ac:dyDescent="0.2">
      <c r="A2" s="19"/>
      <c r="B2" s="90" t="s">
        <v>64</v>
      </c>
      <c r="C2" s="28"/>
      <c r="D2" s="18"/>
      <c r="E2" s="29"/>
      <c r="F2" s="30"/>
      <c r="G2" s="30"/>
      <c r="H2" s="31"/>
      <c r="I2" s="32"/>
      <c r="J2" s="32"/>
      <c r="K2" s="18"/>
      <c r="L2" s="18"/>
      <c r="M2" s="18"/>
      <c r="N2" s="18"/>
      <c r="O2" s="33"/>
      <c r="P2" s="18"/>
      <c r="Q2" s="18"/>
      <c r="R2" s="28"/>
      <c r="S2" s="24"/>
      <c r="T2" s="25"/>
      <c r="U2" s="34"/>
      <c r="V2" s="34"/>
      <c r="W2" s="35"/>
      <c r="X2" s="34"/>
      <c r="Y2" s="36"/>
      <c r="Z2" s="34"/>
      <c r="AA2" s="34"/>
      <c r="AB2" s="36"/>
      <c r="AC2" s="36"/>
      <c r="AD2" s="36"/>
      <c r="AE2" s="34"/>
      <c r="AF2" s="37"/>
      <c r="AG2" s="18"/>
      <c r="AH2" s="18"/>
      <c r="AI2" s="18"/>
      <c r="AJ2" s="18"/>
      <c r="AK2" s="18"/>
      <c r="AL2" s="18"/>
      <c r="AM2" s="18"/>
      <c r="AN2" s="18"/>
      <c r="AO2" s="18"/>
      <c r="AP2" s="18"/>
      <c r="AQ2" s="18"/>
      <c r="AR2" s="18"/>
      <c r="AS2" s="18"/>
      <c r="AT2" s="18"/>
      <c r="AU2" s="18"/>
      <c r="AV2" s="18"/>
      <c r="AW2" s="18"/>
      <c r="AX2" s="18"/>
      <c r="AY2" s="18"/>
      <c r="AZ2" s="18"/>
      <c r="BA2" s="18"/>
      <c r="BB2" s="18"/>
      <c r="BC2" s="18"/>
      <c r="BD2" s="18"/>
      <c r="BE2" s="18"/>
      <c r="BF2" s="18"/>
      <c r="BG2" s="18"/>
      <c r="BH2" s="18"/>
      <c r="BI2" s="18"/>
      <c r="BJ2" s="18"/>
      <c r="BK2" s="18"/>
      <c r="BL2" s="18"/>
      <c r="BM2" s="18"/>
      <c r="BN2" s="18"/>
      <c r="BO2" s="18"/>
      <c r="BP2" s="18"/>
      <c r="BQ2" s="18"/>
      <c r="BR2" s="18"/>
      <c r="BS2" s="18"/>
      <c r="BT2" s="18"/>
      <c r="BU2" s="18"/>
      <c r="BV2" s="18"/>
      <c r="BW2" s="18"/>
      <c r="BX2" s="18"/>
      <c r="BY2" s="18"/>
      <c r="BZ2" s="18"/>
      <c r="CA2" s="18"/>
      <c r="CB2" s="18"/>
      <c r="CC2" s="18"/>
      <c r="CD2" s="18"/>
      <c r="CE2" s="18"/>
      <c r="CF2" s="18"/>
      <c r="CG2" s="18"/>
      <c r="CH2" s="18"/>
      <c r="CI2" s="18"/>
      <c r="CJ2" s="18"/>
      <c r="CK2" s="18"/>
      <c r="CL2" s="18"/>
      <c r="CM2" s="18"/>
      <c r="CN2" s="18"/>
      <c r="CO2" s="18"/>
      <c r="CP2" s="18"/>
      <c r="CQ2" s="18"/>
      <c r="CR2" s="18"/>
      <c r="CS2" s="18"/>
      <c r="CT2" s="18"/>
      <c r="CU2" s="18"/>
      <c r="CV2" s="18"/>
      <c r="CW2" s="18"/>
      <c r="CX2" s="18"/>
      <c r="CY2" s="18"/>
      <c r="CZ2" s="18"/>
      <c r="DA2" s="18"/>
      <c r="DB2" s="18"/>
      <c r="DC2" s="18"/>
      <c r="DD2" s="18"/>
      <c r="DE2" s="18"/>
      <c r="DF2" s="18"/>
      <c r="DG2" s="18"/>
      <c r="DH2" s="18"/>
      <c r="DI2" s="18"/>
      <c r="DJ2" s="18"/>
      <c r="DK2" s="18"/>
      <c r="DL2" s="18"/>
      <c r="DM2" s="18"/>
      <c r="DN2" s="18"/>
      <c r="DO2" s="18"/>
      <c r="DP2" s="18"/>
      <c r="DQ2" s="18"/>
      <c r="DR2" s="18"/>
      <c r="DS2" s="18"/>
      <c r="DT2" s="18"/>
      <c r="DU2" s="18"/>
      <c r="DV2" s="18"/>
      <c r="DW2" s="18"/>
      <c r="DX2" s="18"/>
      <c r="DY2" s="18"/>
      <c r="DZ2" s="18"/>
      <c r="EA2" s="18"/>
      <c r="EB2" s="18"/>
      <c r="EC2" s="18"/>
      <c r="ED2" s="18"/>
      <c r="EE2" s="18"/>
      <c r="EF2" s="18"/>
      <c r="EG2" s="18"/>
      <c r="EH2" s="18"/>
      <c r="EI2" s="18"/>
      <c r="EJ2" s="18"/>
      <c r="EK2" s="18"/>
      <c r="EL2" s="18"/>
      <c r="EM2" s="18"/>
      <c r="EN2" s="18"/>
      <c r="EO2" s="18"/>
      <c r="EP2" s="18"/>
      <c r="EQ2" s="18"/>
      <c r="ER2" s="18"/>
      <c r="ES2" s="18"/>
      <c r="ET2" s="18"/>
      <c r="EU2" s="18"/>
      <c r="EV2" s="18"/>
      <c r="EW2" s="18"/>
      <c r="EX2" s="18"/>
      <c r="EY2" s="18"/>
      <c r="EZ2" s="18"/>
      <c r="FA2" s="18"/>
      <c r="FB2" s="18"/>
      <c r="FC2" s="18"/>
      <c r="FD2" s="18"/>
      <c r="FE2" s="18"/>
      <c r="FF2" s="18"/>
      <c r="FG2" s="18"/>
      <c r="FH2" s="18"/>
      <c r="FI2" s="18"/>
      <c r="FJ2" s="18"/>
      <c r="FK2" s="18"/>
      <c r="FL2" s="18"/>
      <c r="FM2" s="18"/>
      <c r="FN2" s="18"/>
      <c r="FO2" s="18"/>
      <c r="FP2" s="18"/>
      <c r="FQ2" s="18"/>
      <c r="FR2" s="18"/>
      <c r="FS2" s="18"/>
      <c r="FT2" s="18"/>
      <c r="FU2" s="18"/>
      <c r="FV2" s="18"/>
      <c r="FW2" s="18"/>
      <c r="FX2" s="18"/>
      <c r="FY2" s="18"/>
      <c r="FZ2" s="18"/>
      <c r="GA2" s="18"/>
      <c r="GB2" s="18"/>
      <c r="GC2" s="18"/>
      <c r="GD2" s="18"/>
      <c r="GE2" s="18"/>
      <c r="GF2" s="18"/>
      <c r="GG2" s="26"/>
      <c r="GH2" s="26"/>
      <c r="GI2" s="26"/>
      <c r="GJ2" s="26"/>
      <c r="GK2" s="26"/>
      <c r="GL2" s="26"/>
      <c r="GM2" s="26"/>
      <c r="GN2" s="26"/>
      <c r="GO2" s="26"/>
      <c r="GP2" s="26"/>
      <c r="GQ2" s="26"/>
      <c r="GR2" s="26"/>
      <c r="GS2" s="26"/>
      <c r="GT2" s="26"/>
      <c r="GU2" s="26"/>
      <c r="GV2" s="26"/>
      <c r="GW2" s="26"/>
      <c r="GX2" s="26"/>
      <c r="GY2" s="26"/>
      <c r="GZ2" s="26"/>
      <c r="HA2" s="26"/>
      <c r="HB2" s="26"/>
      <c r="HC2" s="26"/>
      <c r="HD2" s="26"/>
      <c r="HE2" s="26"/>
      <c r="HF2" s="26"/>
      <c r="HG2" s="26"/>
      <c r="HH2" s="26"/>
    </row>
    <row r="3" spans="1:216" s="27" customFormat="1" ht="15" x14ac:dyDescent="0.2">
      <c r="A3" s="57"/>
      <c r="B3" s="91" t="s">
        <v>107</v>
      </c>
      <c r="C3" s="28"/>
      <c r="D3" s="18"/>
      <c r="E3" s="29"/>
      <c r="F3" s="30"/>
      <c r="G3" s="30"/>
      <c r="H3" s="30"/>
      <c r="I3" s="76"/>
      <c r="J3" s="32"/>
      <c r="K3" s="18"/>
      <c r="L3" s="18"/>
      <c r="M3" s="18"/>
      <c r="N3" s="18"/>
      <c r="O3" s="33"/>
      <c r="P3" s="18"/>
      <c r="Q3" s="18"/>
      <c r="R3" s="28"/>
      <c r="S3" s="24"/>
      <c r="T3" s="25"/>
      <c r="U3" s="34"/>
      <c r="V3" s="34"/>
      <c r="W3" s="89"/>
      <c r="X3" s="34"/>
      <c r="Y3" s="36"/>
      <c r="Z3" s="34"/>
      <c r="AA3" s="34"/>
      <c r="AB3" s="36"/>
      <c r="AC3" s="36"/>
      <c r="AD3" s="36"/>
      <c r="AE3" s="34"/>
      <c r="AF3" s="37"/>
      <c r="AG3" s="18"/>
      <c r="AH3" s="18"/>
      <c r="AI3" s="18"/>
      <c r="AJ3" s="18"/>
      <c r="AK3" s="18"/>
      <c r="AL3" s="18"/>
      <c r="AM3" s="18"/>
      <c r="AN3" s="18"/>
      <c r="AO3" s="18"/>
      <c r="AP3" s="18"/>
      <c r="AQ3" s="18"/>
      <c r="AR3" s="18"/>
      <c r="AS3" s="18"/>
      <c r="AT3" s="18"/>
      <c r="AU3" s="18"/>
      <c r="AV3" s="18"/>
      <c r="AW3" s="18"/>
      <c r="AX3" s="18"/>
      <c r="AY3" s="18"/>
      <c r="AZ3" s="18"/>
      <c r="BA3" s="18"/>
      <c r="BB3" s="18"/>
      <c r="BC3" s="18"/>
      <c r="BD3" s="18"/>
      <c r="BE3" s="18"/>
      <c r="BF3" s="18"/>
      <c r="BG3" s="18"/>
      <c r="BH3" s="18"/>
      <c r="BI3" s="18"/>
      <c r="BJ3" s="18"/>
      <c r="BK3" s="18"/>
      <c r="BL3" s="18"/>
      <c r="BM3" s="18"/>
      <c r="BN3" s="18"/>
      <c r="BO3" s="18"/>
      <c r="BP3" s="18"/>
      <c r="BQ3" s="18"/>
      <c r="BR3" s="18"/>
      <c r="BS3" s="18"/>
      <c r="BT3" s="18"/>
      <c r="BU3" s="18"/>
      <c r="BV3" s="18"/>
      <c r="BW3" s="18"/>
      <c r="BX3" s="18"/>
      <c r="BY3" s="18"/>
      <c r="BZ3" s="18"/>
      <c r="CA3" s="18"/>
      <c r="CB3" s="18"/>
      <c r="CC3" s="18"/>
      <c r="CD3" s="18"/>
      <c r="CE3" s="18"/>
      <c r="CF3" s="18"/>
      <c r="CG3" s="18"/>
      <c r="CH3" s="18"/>
      <c r="CI3" s="18"/>
      <c r="CJ3" s="18"/>
      <c r="CK3" s="18"/>
      <c r="CL3" s="18"/>
      <c r="CM3" s="18"/>
      <c r="CN3" s="18"/>
      <c r="CO3" s="18"/>
      <c r="CP3" s="18"/>
      <c r="CQ3" s="18"/>
      <c r="CR3" s="18"/>
      <c r="CS3" s="18"/>
      <c r="CT3" s="18"/>
      <c r="CU3" s="18"/>
      <c r="CV3" s="18"/>
      <c r="CW3" s="18"/>
      <c r="CX3" s="18"/>
      <c r="CY3" s="18"/>
      <c r="CZ3" s="18"/>
      <c r="DA3" s="18"/>
      <c r="DB3" s="18"/>
      <c r="DC3" s="18"/>
      <c r="DD3" s="18"/>
      <c r="DE3" s="18"/>
      <c r="DF3" s="18"/>
      <c r="DG3" s="18"/>
      <c r="DH3" s="18"/>
      <c r="DI3" s="18"/>
      <c r="DJ3" s="18"/>
      <c r="DK3" s="18"/>
      <c r="DL3" s="18"/>
      <c r="DM3" s="18"/>
      <c r="DN3" s="18"/>
      <c r="DO3" s="18"/>
      <c r="DP3" s="18"/>
      <c r="DQ3" s="18"/>
      <c r="DR3" s="18"/>
      <c r="DS3" s="18"/>
      <c r="DT3" s="18"/>
      <c r="DU3" s="18"/>
      <c r="DV3" s="18"/>
      <c r="DW3" s="18"/>
      <c r="DX3" s="18"/>
      <c r="DY3" s="18"/>
      <c r="DZ3" s="18"/>
      <c r="EA3" s="18"/>
      <c r="EB3" s="18"/>
      <c r="EC3" s="18"/>
      <c r="ED3" s="18"/>
      <c r="EE3" s="18"/>
      <c r="EF3" s="18"/>
      <c r="EG3" s="18"/>
      <c r="EH3" s="18"/>
      <c r="EI3" s="18"/>
      <c r="EJ3" s="18"/>
      <c r="EK3" s="18"/>
      <c r="EL3" s="18"/>
      <c r="EM3" s="18"/>
      <c r="EN3" s="18"/>
      <c r="EO3" s="18"/>
      <c r="EP3" s="18"/>
      <c r="EQ3" s="18"/>
      <c r="ER3" s="18"/>
      <c r="ES3" s="18"/>
      <c r="ET3" s="18"/>
      <c r="EU3" s="18"/>
      <c r="EV3" s="18"/>
      <c r="EW3" s="18"/>
      <c r="EX3" s="18"/>
      <c r="EY3" s="18"/>
      <c r="EZ3" s="18"/>
      <c r="FA3" s="18"/>
      <c r="FB3" s="18"/>
      <c r="FC3" s="18"/>
      <c r="FD3" s="18"/>
      <c r="FE3" s="18"/>
      <c r="FF3" s="18"/>
      <c r="FG3" s="18"/>
      <c r="FH3" s="18"/>
      <c r="FI3" s="18"/>
      <c r="FJ3" s="18"/>
      <c r="FK3" s="18"/>
      <c r="FL3" s="18"/>
      <c r="FM3" s="18"/>
      <c r="FN3" s="18"/>
      <c r="FO3" s="18"/>
      <c r="FP3" s="18"/>
      <c r="FQ3" s="18"/>
      <c r="FR3" s="18"/>
      <c r="FS3" s="18"/>
      <c r="FT3" s="18"/>
      <c r="FU3" s="18"/>
      <c r="FV3" s="18"/>
      <c r="FW3" s="18"/>
      <c r="FX3" s="18"/>
      <c r="FY3" s="18"/>
      <c r="FZ3" s="18"/>
      <c r="GA3" s="18"/>
      <c r="GB3" s="18"/>
      <c r="GC3" s="18"/>
      <c r="GD3" s="18"/>
      <c r="GE3" s="18"/>
      <c r="GF3" s="18"/>
      <c r="GG3" s="26"/>
      <c r="GH3" s="26"/>
      <c r="GI3" s="26"/>
      <c r="GJ3" s="26"/>
      <c r="GK3" s="26"/>
      <c r="GL3" s="26"/>
      <c r="GM3" s="26"/>
      <c r="GN3" s="26"/>
      <c r="GO3" s="26"/>
      <c r="GP3" s="26"/>
      <c r="GQ3" s="26"/>
      <c r="GR3" s="26"/>
      <c r="GS3" s="26"/>
      <c r="GT3" s="26"/>
      <c r="GU3" s="26"/>
      <c r="GV3" s="26"/>
      <c r="GW3" s="26"/>
      <c r="GX3" s="26"/>
      <c r="GY3" s="26"/>
      <c r="GZ3" s="26"/>
      <c r="HA3" s="26"/>
      <c r="HB3" s="26"/>
      <c r="HC3" s="26"/>
      <c r="HD3" s="26"/>
      <c r="HE3" s="26"/>
      <c r="HF3" s="26"/>
      <c r="HG3" s="26"/>
      <c r="HH3" s="26"/>
    </row>
    <row r="4" spans="1:216" s="27" customFormat="1" x14ac:dyDescent="0.15">
      <c r="A4" s="72"/>
      <c r="B4" s="18"/>
      <c r="C4" s="28"/>
      <c r="D4" s="18"/>
      <c r="E4" s="29"/>
      <c r="F4" s="30"/>
      <c r="G4" s="30"/>
      <c r="H4" s="30"/>
      <c r="I4" s="76"/>
      <c r="J4" s="32"/>
      <c r="K4" s="18"/>
      <c r="L4" s="18"/>
      <c r="M4" s="18"/>
      <c r="N4" s="18"/>
      <c r="O4" s="33"/>
      <c r="P4" s="18"/>
      <c r="Q4" s="18"/>
      <c r="R4" s="28"/>
      <c r="S4" s="24"/>
      <c r="T4" s="25"/>
      <c r="U4" s="34"/>
      <c r="V4" s="34"/>
      <c r="W4" s="34"/>
      <c r="X4" s="34"/>
      <c r="Y4" s="149"/>
      <c r="Z4" s="34"/>
      <c r="AA4" s="34"/>
      <c r="AB4" s="36"/>
      <c r="AC4" s="36"/>
      <c r="AD4" s="36"/>
      <c r="AE4" s="34"/>
      <c r="AF4" s="37"/>
      <c r="AG4" s="18"/>
      <c r="AH4" s="18"/>
      <c r="AI4" s="18"/>
      <c r="AJ4" s="18"/>
      <c r="AK4" s="18"/>
      <c r="AL4" s="18"/>
      <c r="AM4" s="18"/>
      <c r="AN4" s="18"/>
      <c r="AO4" s="18"/>
      <c r="AP4" s="18"/>
      <c r="AQ4" s="18"/>
      <c r="AR4" s="18"/>
      <c r="AS4" s="18"/>
      <c r="AT4" s="18"/>
      <c r="AU4" s="18"/>
      <c r="AV4" s="18"/>
      <c r="AW4" s="18"/>
      <c r="AX4" s="18"/>
      <c r="AY4" s="18"/>
      <c r="AZ4" s="18"/>
      <c r="BA4" s="18"/>
      <c r="BB4" s="18"/>
      <c r="BC4" s="18"/>
      <c r="BD4" s="18"/>
      <c r="BE4" s="18"/>
      <c r="BF4" s="18"/>
      <c r="BG4" s="18"/>
      <c r="BH4" s="18"/>
      <c r="BI4" s="18"/>
      <c r="BJ4" s="18"/>
      <c r="BK4" s="18"/>
      <c r="BL4" s="18"/>
      <c r="BM4" s="18"/>
      <c r="BN4" s="18"/>
      <c r="BO4" s="18"/>
      <c r="BP4" s="18"/>
      <c r="BQ4" s="18"/>
      <c r="BR4" s="18"/>
      <c r="BS4" s="18"/>
      <c r="BT4" s="18"/>
      <c r="BU4" s="18"/>
      <c r="BV4" s="18"/>
      <c r="BW4" s="18"/>
      <c r="BX4" s="18"/>
      <c r="BY4" s="18"/>
      <c r="BZ4" s="18"/>
      <c r="CA4" s="18"/>
      <c r="CB4" s="18"/>
      <c r="CC4" s="18"/>
      <c r="CD4" s="18"/>
      <c r="CE4" s="18"/>
      <c r="CF4" s="18"/>
      <c r="CG4" s="18"/>
      <c r="CH4" s="18"/>
      <c r="CI4" s="18"/>
      <c r="CJ4" s="18"/>
      <c r="CK4" s="18"/>
      <c r="CL4" s="18"/>
      <c r="CM4" s="18"/>
      <c r="CN4" s="18"/>
      <c r="CO4" s="18"/>
      <c r="CP4" s="18"/>
      <c r="CQ4" s="18"/>
      <c r="CR4" s="18"/>
      <c r="CS4" s="18"/>
      <c r="CT4" s="18"/>
      <c r="CU4" s="18"/>
      <c r="CV4" s="18"/>
      <c r="CW4" s="18"/>
      <c r="CX4" s="18"/>
      <c r="CY4" s="18"/>
      <c r="CZ4" s="18"/>
      <c r="DA4" s="18"/>
      <c r="DB4" s="18"/>
      <c r="DC4" s="18"/>
      <c r="DD4" s="18"/>
      <c r="DE4" s="18"/>
      <c r="DF4" s="18"/>
      <c r="DG4" s="18"/>
      <c r="DH4" s="18"/>
      <c r="DI4" s="18"/>
      <c r="DJ4" s="18"/>
      <c r="DK4" s="18"/>
      <c r="DL4" s="18"/>
      <c r="DM4" s="18"/>
      <c r="DN4" s="18"/>
      <c r="DO4" s="18"/>
      <c r="DP4" s="18"/>
      <c r="DQ4" s="18"/>
      <c r="DR4" s="18"/>
      <c r="DS4" s="18"/>
      <c r="DT4" s="18"/>
      <c r="DU4" s="18"/>
      <c r="DV4" s="18"/>
      <c r="DW4" s="18"/>
      <c r="DX4" s="18"/>
      <c r="DY4" s="18"/>
      <c r="DZ4" s="18"/>
      <c r="EA4" s="18"/>
      <c r="EB4" s="18"/>
      <c r="EC4" s="18"/>
      <c r="ED4" s="18"/>
      <c r="EE4" s="18"/>
      <c r="EF4" s="18"/>
      <c r="EG4" s="18"/>
      <c r="EH4" s="18"/>
      <c r="EI4" s="18"/>
      <c r="EJ4" s="18"/>
      <c r="EK4" s="18"/>
      <c r="EL4" s="18"/>
      <c r="EM4" s="18"/>
      <c r="EN4" s="18"/>
      <c r="EO4" s="18"/>
      <c r="EP4" s="18"/>
      <c r="EQ4" s="18"/>
      <c r="ER4" s="18"/>
      <c r="ES4" s="18"/>
      <c r="ET4" s="18"/>
      <c r="EU4" s="18"/>
      <c r="EV4" s="18"/>
      <c r="EW4" s="18"/>
      <c r="EX4" s="18"/>
      <c r="EY4" s="18"/>
      <c r="EZ4" s="18"/>
      <c r="FA4" s="18"/>
      <c r="FB4" s="18"/>
      <c r="FC4" s="18"/>
      <c r="FD4" s="18"/>
      <c r="FE4" s="18"/>
      <c r="FF4" s="18"/>
      <c r="FG4" s="18"/>
      <c r="FH4" s="18"/>
      <c r="FI4" s="18"/>
      <c r="FJ4" s="18"/>
      <c r="FK4" s="18"/>
      <c r="FL4" s="18"/>
      <c r="FM4" s="18"/>
      <c r="FN4" s="18"/>
      <c r="FO4" s="18"/>
      <c r="FP4" s="18"/>
      <c r="FQ4" s="18"/>
      <c r="FR4" s="18"/>
      <c r="FS4" s="18"/>
      <c r="FT4" s="18"/>
      <c r="FU4" s="18"/>
      <c r="FV4" s="18"/>
      <c r="FW4" s="18"/>
      <c r="FX4" s="18"/>
      <c r="FY4" s="18"/>
      <c r="FZ4" s="18"/>
      <c r="GA4" s="18"/>
      <c r="GB4" s="18"/>
      <c r="GC4" s="18"/>
      <c r="GD4" s="18"/>
      <c r="GE4" s="18"/>
      <c r="GF4" s="18"/>
      <c r="GG4" s="26"/>
      <c r="GH4" s="26"/>
      <c r="GI4" s="26"/>
      <c r="GJ4" s="26"/>
      <c r="GK4" s="26"/>
      <c r="GL4" s="26"/>
      <c r="GM4" s="26"/>
      <c r="GN4" s="26"/>
      <c r="GO4" s="26"/>
      <c r="GP4" s="26"/>
      <c r="GQ4" s="26"/>
      <c r="GR4" s="26"/>
      <c r="GS4" s="26"/>
      <c r="GT4" s="26"/>
      <c r="GU4" s="26"/>
      <c r="GV4" s="26"/>
      <c r="GW4" s="26"/>
      <c r="GX4" s="26"/>
      <c r="GY4" s="26"/>
      <c r="GZ4" s="26"/>
      <c r="HA4" s="26"/>
      <c r="HB4" s="26"/>
      <c r="HC4" s="26"/>
      <c r="HD4" s="26"/>
      <c r="HE4" s="26"/>
      <c r="HF4" s="26"/>
      <c r="HG4" s="26"/>
      <c r="HH4" s="26"/>
    </row>
    <row r="5" spans="1:216" s="27" customFormat="1" x14ac:dyDescent="0.15">
      <c r="A5" s="73" t="str">
        <f>IF(A4="Sim",VLOOKUP($B$1,$A$12:$U$377,16),"")</f>
        <v/>
      </c>
      <c r="B5" s="124">
        <v>2</v>
      </c>
      <c r="C5" s="125">
        <f>B5+1</f>
        <v>3</v>
      </c>
      <c r="D5" s="125">
        <f t="shared" ref="D5:P5" si="0">C5+1</f>
        <v>4</v>
      </c>
      <c r="E5" s="125">
        <f t="shared" si="0"/>
        <v>5</v>
      </c>
      <c r="F5" s="125">
        <f t="shared" si="0"/>
        <v>6</v>
      </c>
      <c r="G5" s="125">
        <f t="shared" si="0"/>
        <v>7</v>
      </c>
      <c r="H5" s="125">
        <f t="shared" si="0"/>
        <v>8</v>
      </c>
      <c r="I5" s="125">
        <f t="shared" si="0"/>
        <v>9</v>
      </c>
      <c r="J5" s="125">
        <f t="shared" si="0"/>
        <v>10</v>
      </c>
      <c r="K5" s="125">
        <f t="shared" si="0"/>
        <v>11</v>
      </c>
      <c r="L5" s="125">
        <f t="shared" si="0"/>
        <v>12</v>
      </c>
      <c r="M5" s="125">
        <f t="shared" si="0"/>
        <v>13</v>
      </c>
      <c r="N5" s="125">
        <f t="shared" si="0"/>
        <v>14</v>
      </c>
      <c r="O5" s="125">
        <f t="shared" si="0"/>
        <v>15</v>
      </c>
      <c r="P5" s="125">
        <f t="shared" si="0"/>
        <v>16</v>
      </c>
      <c r="Q5" s="125">
        <f t="shared" ref="Q5" si="1">P5+1</f>
        <v>17</v>
      </c>
      <c r="R5" s="125">
        <f t="shared" ref="R5" si="2">Q5+1</f>
        <v>18</v>
      </c>
      <c r="S5" s="125">
        <f t="shared" ref="S5" si="3">R5+1</f>
        <v>19</v>
      </c>
      <c r="T5" s="125">
        <f t="shared" ref="T5" si="4">S5+1</f>
        <v>20</v>
      </c>
      <c r="U5" s="125">
        <f t="shared" ref="U5" si="5">T5+1</f>
        <v>21</v>
      </c>
      <c r="V5" s="38"/>
      <c r="W5" s="38"/>
      <c r="X5" s="38"/>
      <c r="Y5" s="38"/>
      <c r="Z5" s="38"/>
      <c r="AA5" s="38"/>
      <c r="AB5" s="38"/>
      <c r="AC5" s="38"/>
      <c r="AD5" s="38"/>
      <c r="AE5" s="38"/>
      <c r="AF5" s="38"/>
      <c r="AG5" s="18"/>
      <c r="AH5" s="18"/>
      <c r="AI5" s="18"/>
      <c r="AJ5" s="18"/>
      <c r="AK5" s="18"/>
      <c r="AL5" s="18"/>
      <c r="AM5" s="18"/>
      <c r="AN5" s="18"/>
      <c r="AO5" s="18"/>
      <c r="AP5" s="18"/>
      <c r="AQ5" s="18"/>
      <c r="AR5" s="18"/>
      <c r="AS5" s="18"/>
      <c r="AT5" s="18"/>
      <c r="AU5" s="18"/>
      <c r="AV5" s="18"/>
      <c r="AW5" s="18"/>
      <c r="AX5" s="18"/>
      <c r="AY5" s="18"/>
      <c r="AZ5" s="18"/>
      <c r="BA5" s="18"/>
      <c r="BB5" s="18"/>
      <c r="BC5" s="18"/>
      <c r="BD5" s="18"/>
      <c r="BE5" s="18"/>
      <c r="BF5" s="18"/>
      <c r="BG5" s="18"/>
      <c r="BH5" s="18"/>
      <c r="BI5" s="18"/>
      <c r="BJ5" s="18"/>
      <c r="BK5" s="18"/>
      <c r="BL5" s="18"/>
      <c r="BM5" s="18"/>
      <c r="BN5" s="18"/>
      <c r="BO5" s="18"/>
      <c r="BP5" s="18"/>
      <c r="BQ5" s="18"/>
      <c r="BR5" s="18"/>
      <c r="BS5" s="18"/>
      <c r="BT5" s="18"/>
      <c r="BU5" s="18"/>
      <c r="BV5" s="18"/>
      <c r="BW5" s="18"/>
      <c r="BX5" s="18"/>
      <c r="BY5" s="18"/>
      <c r="BZ5" s="18"/>
      <c r="CA5" s="18"/>
      <c r="CB5" s="18"/>
      <c r="CC5" s="18"/>
      <c r="CD5" s="18"/>
      <c r="CE5" s="18"/>
      <c r="CF5" s="18"/>
      <c r="CG5" s="18"/>
      <c r="CH5" s="18"/>
      <c r="CI5" s="18"/>
      <c r="CJ5" s="18"/>
      <c r="CK5" s="18"/>
      <c r="CL5" s="18"/>
      <c r="CM5" s="18"/>
      <c r="CN5" s="18"/>
      <c r="CO5" s="18"/>
      <c r="CP5" s="18"/>
      <c r="CQ5" s="18"/>
      <c r="CR5" s="18"/>
      <c r="CS5" s="18"/>
      <c r="CT5" s="18"/>
      <c r="CU5" s="18"/>
      <c r="CV5" s="18"/>
      <c r="CW5" s="18"/>
      <c r="CX5" s="18"/>
      <c r="CY5" s="18"/>
      <c r="CZ5" s="18"/>
      <c r="DA5" s="18"/>
      <c r="DB5" s="18"/>
      <c r="DC5" s="18"/>
      <c r="DD5" s="18"/>
      <c r="DE5" s="18"/>
      <c r="DF5" s="18"/>
      <c r="DG5" s="18"/>
      <c r="DH5" s="18"/>
      <c r="DI5" s="18"/>
      <c r="DJ5" s="18"/>
      <c r="DK5" s="18"/>
      <c r="DL5" s="18"/>
      <c r="DM5" s="18"/>
      <c r="DN5" s="18"/>
      <c r="DO5" s="18"/>
      <c r="DP5" s="18"/>
      <c r="DQ5" s="18"/>
      <c r="DR5" s="18"/>
      <c r="DS5" s="18"/>
      <c r="DT5" s="18"/>
      <c r="DU5" s="18"/>
      <c r="DV5" s="18"/>
      <c r="DW5" s="18"/>
      <c r="DX5" s="18"/>
      <c r="DY5" s="18"/>
      <c r="DZ5" s="18"/>
      <c r="EA5" s="18"/>
      <c r="EB5" s="18"/>
      <c r="EC5" s="18"/>
      <c r="ED5" s="18"/>
      <c r="EE5" s="18"/>
      <c r="EF5" s="18"/>
      <c r="EG5" s="18"/>
      <c r="EH5" s="18"/>
      <c r="EI5" s="18"/>
      <c r="EJ5" s="18"/>
      <c r="EK5" s="18"/>
      <c r="EL5" s="18"/>
      <c r="EM5" s="18"/>
      <c r="EN5" s="18"/>
      <c r="EO5" s="18"/>
      <c r="EP5" s="18"/>
      <c r="EQ5" s="18"/>
      <c r="ER5" s="18"/>
      <c r="ES5" s="18"/>
      <c r="ET5" s="18"/>
      <c r="EU5" s="18"/>
      <c r="EV5" s="18"/>
      <c r="EW5" s="18"/>
      <c r="EX5" s="18"/>
      <c r="EY5" s="18"/>
      <c r="EZ5" s="18"/>
      <c r="FA5" s="18"/>
      <c r="FB5" s="18"/>
      <c r="FC5" s="18"/>
      <c r="FD5" s="18"/>
      <c r="FE5" s="18"/>
      <c r="FF5" s="18"/>
      <c r="FG5" s="18"/>
      <c r="FH5" s="18"/>
      <c r="FI5" s="18"/>
      <c r="FJ5" s="18"/>
      <c r="FK5" s="18"/>
      <c r="FL5" s="18"/>
      <c r="FM5" s="18"/>
      <c r="FN5" s="18"/>
      <c r="FO5" s="18"/>
      <c r="FP5" s="18"/>
      <c r="FQ5" s="18"/>
      <c r="FR5" s="18"/>
      <c r="FS5" s="18"/>
      <c r="FT5" s="18"/>
      <c r="FU5" s="18"/>
      <c r="FV5" s="18"/>
      <c r="FW5" s="18"/>
      <c r="FX5" s="18"/>
      <c r="FY5" s="18"/>
      <c r="FZ5" s="18"/>
      <c r="GA5" s="18"/>
      <c r="GB5" s="18"/>
      <c r="GC5" s="18"/>
      <c r="GD5" s="18"/>
      <c r="GE5" s="18"/>
      <c r="GF5" s="18"/>
      <c r="GG5" s="26"/>
      <c r="GH5" s="26"/>
      <c r="GI5" s="26"/>
      <c r="GJ5" s="26"/>
      <c r="GK5" s="26"/>
      <c r="GL5" s="26"/>
      <c r="GM5" s="26"/>
      <c r="GN5" s="26"/>
      <c r="GO5" s="26"/>
      <c r="GP5" s="26"/>
      <c r="GQ5" s="26"/>
      <c r="GR5" s="26"/>
      <c r="GS5" s="26"/>
      <c r="GT5" s="26"/>
      <c r="GU5" s="26"/>
      <c r="GV5" s="26"/>
      <c r="GW5" s="26"/>
      <c r="GX5" s="26"/>
      <c r="GY5" s="26"/>
      <c r="GZ5" s="26"/>
      <c r="HA5" s="26"/>
      <c r="HB5" s="26"/>
      <c r="HC5" s="26"/>
      <c r="HD5" s="26"/>
      <c r="HE5" s="26"/>
      <c r="HF5" s="26"/>
      <c r="HG5" s="26"/>
      <c r="HH5" s="26"/>
    </row>
    <row r="6" spans="1:216" s="27" customFormat="1" ht="13.5" customHeight="1" x14ac:dyDescent="0.2">
      <c r="A6" s="168" t="s">
        <v>106</v>
      </c>
      <c r="B6" s="123" t="s">
        <v>66</v>
      </c>
      <c r="C6" s="123" t="s">
        <v>67</v>
      </c>
      <c r="D6" s="123" t="s">
        <v>68</v>
      </c>
      <c r="E6" s="123" t="s">
        <v>69</v>
      </c>
      <c r="F6" s="123" t="s">
        <v>70</v>
      </c>
      <c r="G6" s="123" t="s">
        <v>71</v>
      </c>
      <c r="H6" s="123" t="s">
        <v>72</v>
      </c>
      <c r="I6" s="123" t="s">
        <v>73</v>
      </c>
      <c r="J6" s="123" t="s">
        <v>74</v>
      </c>
      <c r="K6" s="123" t="s">
        <v>75</v>
      </c>
      <c r="L6" s="123" t="s">
        <v>76</v>
      </c>
      <c r="M6" s="123" t="s">
        <v>77</v>
      </c>
      <c r="N6" s="123" t="s">
        <v>78</v>
      </c>
      <c r="O6" s="123" t="s">
        <v>79</v>
      </c>
      <c r="P6" s="123" t="s">
        <v>80</v>
      </c>
      <c r="Q6" s="123"/>
      <c r="R6" s="123" t="s">
        <v>81</v>
      </c>
      <c r="S6" s="123" t="s">
        <v>82</v>
      </c>
      <c r="T6" s="123" t="s">
        <v>83</v>
      </c>
      <c r="U6" s="123" t="s">
        <v>84</v>
      </c>
      <c r="V6" s="21"/>
      <c r="W6" s="21"/>
      <c r="X6" s="21"/>
      <c r="Y6" s="21"/>
      <c r="Z6" s="21"/>
      <c r="AA6" s="21"/>
      <c r="AB6" s="21"/>
      <c r="AC6" s="21"/>
      <c r="AD6" s="21"/>
      <c r="AE6" s="21"/>
      <c r="AF6" s="24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21"/>
      <c r="DB6" s="21"/>
      <c r="DC6" s="21"/>
      <c r="DD6" s="21"/>
      <c r="DE6" s="21"/>
      <c r="DF6" s="21"/>
      <c r="DG6" s="21"/>
      <c r="DH6" s="21"/>
      <c r="DI6" s="21"/>
      <c r="DJ6" s="21"/>
      <c r="DK6" s="21"/>
      <c r="DL6" s="21"/>
      <c r="DM6" s="21"/>
      <c r="DN6" s="21"/>
      <c r="DO6" s="21"/>
      <c r="DP6" s="21"/>
      <c r="DQ6" s="21"/>
      <c r="DR6" s="21"/>
      <c r="DS6" s="21"/>
      <c r="DT6" s="21"/>
      <c r="DU6" s="21"/>
      <c r="DV6" s="21"/>
      <c r="DW6" s="21"/>
      <c r="DX6" s="21"/>
      <c r="DY6" s="21"/>
      <c r="DZ6" s="21"/>
      <c r="EA6" s="21"/>
      <c r="EB6" s="21"/>
      <c r="EC6" s="21"/>
      <c r="ED6" s="21"/>
      <c r="EE6" s="21"/>
      <c r="EF6" s="21"/>
      <c r="EG6" s="21"/>
      <c r="EH6" s="21"/>
      <c r="EI6" s="21"/>
      <c r="EJ6" s="21"/>
      <c r="EK6" s="21"/>
      <c r="EL6" s="21"/>
      <c r="EM6" s="21"/>
      <c r="EN6" s="21"/>
      <c r="EO6" s="21"/>
      <c r="EP6" s="21"/>
      <c r="EQ6" s="21"/>
      <c r="ER6" s="21"/>
      <c r="ES6" s="21"/>
      <c r="ET6" s="21"/>
      <c r="EU6" s="21"/>
      <c r="EV6" s="21"/>
      <c r="EW6" s="21"/>
      <c r="EX6" s="21"/>
      <c r="EY6" s="21"/>
      <c r="EZ6" s="21"/>
      <c r="FA6" s="21"/>
      <c r="FB6" s="21"/>
      <c r="FC6" s="21"/>
      <c r="FD6" s="21"/>
      <c r="FE6" s="21"/>
      <c r="FF6" s="21"/>
      <c r="FG6" s="21"/>
      <c r="FH6" s="21"/>
      <c r="FI6" s="21"/>
      <c r="FJ6" s="21"/>
      <c r="FK6" s="21"/>
      <c r="FL6" s="21"/>
      <c r="FM6" s="21"/>
      <c r="FN6" s="18"/>
      <c r="FO6" s="18"/>
      <c r="FP6" s="18"/>
      <c r="FQ6" s="18"/>
      <c r="FR6" s="18"/>
      <c r="FS6" s="18"/>
      <c r="FT6" s="18"/>
      <c r="FU6" s="18"/>
      <c r="FV6" s="18"/>
      <c r="FW6" s="18"/>
      <c r="FX6" s="18"/>
      <c r="FY6" s="18"/>
      <c r="FZ6" s="18"/>
      <c r="GA6" s="18"/>
      <c r="GB6" s="18"/>
      <c r="GC6" s="18"/>
      <c r="GD6" s="18"/>
      <c r="GE6" s="18"/>
      <c r="GF6" s="18"/>
      <c r="GG6" s="26"/>
      <c r="GH6" s="26"/>
      <c r="GI6" s="26"/>
      <c r="GJ6" s="26"/>
      <c r="GK6" s="26"/>
      <c r="GL6" s="26"/>
      <c r="GM6" s="26"/>
      <c r="GN6" s="26"/>
      <c r="GO6" s="26"/>
      <c r="GP6" s="26"/>
      <c r="GQ6" s="26"/>
      <c r="GR6" s="26"/>
      <c r="GS6" s="26"/>
      <c r="GT6" s="26"/>
      <c r="GU6" s="26"/>
      <c r="GV6" s="26"/>
      <c r="GW6" s="26"/>
      <c r="GX6" s="26"/>
      <c r="GY6" s="26"/>
      <c r="GZ6" s="26"/>
      <c r="HA6" s="26"/>
      <c r="HB6" s="26"/>
      <c r="HC6" s="26"/>
      <c r="HD6" s="26"/>
      <c r="HE6" s="26"/>
      <c r="HF6" s="26"/>
      <c r="HG6" s="26"/>
      <c r="HH6" s="26"/>
    </row>
    <row r="7" spans="1:216" s="27" customFormat="1" ht="12.75" x14ac:dyDescent="0.15">
      <c r="A7" s="74" t="s">
        <v>60</v>
      </c>
      <c r="B7" s="22" t="s">
        <v>4</v>
      </c>
      <c r="C7" s="39" t="s">
        <v>5</v>
      </c>
      <c r="D7" s="40" t="s">
        <v>6</v>
      </c>
      <c r="E7" s="41" t="s">
        <v>6</v>
      </c>
      <c r="F7" s="40" t="s">
        <v>6</v>
      </c>
      <c r="G7" s="40" t="s">
        <v>6</v>
      </c>
      <c r="H7" s="40" t="s">
        <v>6</v>
      </c>
      <c r="I7" s="42" t="s">
        <v>7</v>
      </c>
      <c r="J7" s="42" t="s">
        <v>7</v>
      </c>
      <c r="K7" s="42" t="s">
        <v>7</v>
      </c>
      <c r="L7" s="42" t="s">
        <v>7</v>
      </c>
      <c r="M7" s="43" t="s">
        <v>7</v>
      </c>
      <c r="N7" s="44" t="s">
        <v>8</v>
      </c>
      <c r="O7" s="45" t="s">
        <v>9</v>
      </c>
      <c r="P7" s="22" t="s">
        <v>10</v>
      </c>
      <c r="Q7" s="39" t="s">
        <v>11</v>
      </c>
      <c r="R7" s="39" t="s">
        <v>11</v>
      </c>
      <c r="S7" s="46" t="s">
        <v>12</v>
      </c>
      <c r="T7" s="47" t="s">
        <v>12</v>
      </c>
      <c r="U7" s="22" t="s">
        <v>13</v>
      </c>
      <c r="V7" s="21"/>
      <c r="W7" s="21"/>
      <c r="X7" s="21"/>
      <c r="Y7" s="21"/>
      <c r="Z7" s="21"/>
      <c r="AA7" s="21"/>
      <c r="AB7" s="21"/>
      <c r="AC7" s="21"/>
      <c r="AD7" s="21"/>
      <c r="AE7" s="21"/>
      <c r="AF7" s="24"/>
      <c r="AG7" s="18"/>
      <c r="AH7" s="18"/>
      <c r="AI7" s="18"/>
      <c r="AJ7" s="18"/>
      <c r="AK7" s="18"/>
      <c r="AL7" s="18"/>
      <c r="AM7" s="18"/>
      <c r="AN7" s="18"/>
      <c r="AO7" s="18"/>
      <c r="AP7" s="18"/>
      <c r="AQ7" s="18"/>
      <c r="AR7" s="18"/>
      <c r="AS7" s="18"/>
      <c r="AT7" s="18"/>
      <c r="AU7" s="18"/>
      <c r="AV7" s="18"/>
      <c r="AW7" s="18"/>
      <c r="AX7" s="18"/>
      <c r="AY7" s="18"/>
      <c r="AZ7" s="18"/>
      <c r="BA7" s="18"/>
      <c r="BB7" s="18"/>
      <c r="BC7" s="18"/>
      <c r="BD7" s="18"/>
      <c r="BE7" s="18"/>
      <c r="BF7" s="18"/>
      <c r="BG7" s="18"/>
      <c r="BH7" s="18"/>
      <c r="BI7" s="18"/>
      <c r="BJ7" s="18"/>
      <c r="BK7" s="18"/>
      <c r="BL7" s="18"/>
      <c r="BM7" s="18"/>
      <c r="BN7" s="18"/>
      <c r="BO7" s="18"/>
      <c r="BP7" s="18"/>
      <c r="BQ7" s="18"/>
      <c r="BR7" s="18"/>
      <c r="BS7" s="18"/>
      <c r="BT7" s="18"/>
      <c r="BU7" s="18"/>
      <c r="BV7" s="18"/>
      <c r="BW7" s="18"/>
      <c r="BX7" s="18"/>
      <c r="BY7" s="18"/>
      <c r="BZ7" s="18"/>
      <c r="CA7" s="18"/>
      <c r="CB7" s="18"/>
      <c r="CC7" s="18"/>
      <c r="CD7" s="18"/>
      <c r="CE7" s="18"/>
      <c r="CF7" s="18"/>
      <c r="CG7" s="18"/>
      <c r="CH7" s="18"/>
      <c r="CI7" s="18"/>
      <c r="CJ7" s="18"/>
      <c r="CK7" s="18"/>
      <c r="CL7" s="18"/>
      <c r="CM7" s="18"/>
      <c r="CN7" s="18"/>
      <c r="CO7" s="18"/>
      <c r="CP7" s="18"/>
      <c r="CQ7" s="18"/>
      <c r="CR7" s="18"/>
      <c r="CS7" s="18"/>
      <c r="CT7" s="18"/>
      <c r="CU7" s="18"/>
      <c r="CV7" s="18"/>
      <c r="CW7" s="18"/>
      <c r="CX7" s="18"/>
      <c r="CY7" s="18"/>
      <c r="CZ7" s="18"/>
      <c r="DA7" s="18"/>
      <c r="DB7" s="18"/>
      <c r="DC7" s="18"/>
      <c r="DD7" s="18"/>
      <c r="DE7" s="18"/>
      <c r="DF7" s="18"/>
      <c r="DG7" s="18"/>
      <c r="DH7" s="18"/>
      <c r="DI7" s="18"/>
      <c r="DJ7" s="18"/>
      <c r="DK7" s="18"/>
      <c r="DL7" s="18"/>
      <c r="DM7" s="18"/>
      <c r="DN7" s="18"/>
      <c r="DO7" s="18"/>
      <c r="DP7" s="18"/>
      <c r="DQ7" s="18"/>
      <c r="DR7" s="18"/>
      <c r="DS7" s="18"/>
      <c r="DT7" s="18"/>
      <c r="DU7" s="18"/>
      <c r="DV7" s="18"/>
      <c r="DW7" s="18"/>
      <c r="DX7" s="18"/>
      <c r="DY7" s="18"/>
      <c r="DZ7" s="18"/>
      <c r="EA7" s="18"/>
      <c r="EB7" s="18"/>
      <c r="EC7" s="18"/>
      <c r="ED7" s="18"/>
      <c r="EE7" s="18"/>
      <c r="EF7" s="18"/>
      <c r="EG7" s="18"/>
      <c r="EH7" s="18"/>
      <c r="EI7" s="18"/>
      <c r="EJ7" s="18"/>
      <c r="EK7" s="18"/>
      <c r="EL7" s="18"/>
      <c r="EM7" s="18"/>
      <c r="EN7" s="18"/>
      <c r="EO7" s="18"/>
      <c r="EP7" s="18"/>
      <c r="EQ7" s="18"/>
      <c r="ER7" s="18"/>
      <c r="ES7" s="18"/>
      <c r="ET7" s="18"/>
      <c r="EU7" s="18"/>
      <c r="EV7" s="18"/>
      <c r="EW7" s="18"/>
      <c r="EX7" s="18"/>
      <c r="EY7" s="18"/>
      <c r="EZ7" s="18"/>
      <c r="FA7" s="18"/>
      <c r="FB7" s="18"/>
      <c r="FC7" s="18"/>
      <c r="FD7" s="18"/>
      <c r="FE7" s="18"/>
      <c r="FF7" s="18"/>
      <c r="FG7" s="18"/>
      <c r="FH7" s="18"/>
      <c r="FI7" s="18"/>
      <c r="FJ7" s="18"/>
      <c r="FK7" s="18"/>
      <c r="FL7" s="18"/>
      <c r="FM7" s="18"/>
      <c r="FN7" s="18"/>
      <c r="FO7" s="18"/>
      <c r="FP7" s="18"/>
      <c r="FQ7" s="18"/>
      <c r="FR7" s="18"/>
      <c r="FS7" s="18"/>
      <c r="FT7" s="18"/>
      <c r="FU7" s="18"/>
      <c r="FV7" s="18"/>
      <c r="FW7" s="18"/>
      <c r="FX7" s="18"/>
      <c r="FY7" s="18"/>
      <c r="FZ7" s="18"/>
      <c r="GA7" s="18"/>
      <c r="GB7" s="18"/>
      <c r="GC7" s="18"/>
      <c r="GD7" s="18"/>
      <c r="GE7" s="18"/>
      <c r="GF7" s="18"/>
      <c r="GG7" s="26"/>
      <c r="GH7" s="26"/>
      <c r="GI7" s="26"/>
      <c r="GJ7" s="26"/>
      <c r="GK7" s="26"/>
      <c r="GL7" s="26"/>
      <c r="GM7" s="26"/>
      <c r="GN7" s="26"/>
      <c r="GO7" s="26"/>
      <c r="GP7" s="26"/>
      <c r="GQ7" s="26"/>
      <c r="GR7" s="26"/>
      <c r="GS7" s="26"/>
      <c r="GT7" s="26"/>
      <c r="GU7" s="26"/>
      <c r="GV7" s="26"/>
      <c r="GW7" s="26"/>
      <c r="GX7" s="26"/>
      <c r="GY7" s="26"/>
      <c r="GZ7" s="26"/>
      <c r="HA7" s="26"/>
      <c r="HB7" s="26"/>
      <c r="HC7" s="26"/>
      <c r="HD7" s="26"/>
      <c r="HE7" s="26"/>
      <c r="HF7" s="26"/>
      <c r="HG7" s="26"/>
      <c r="HH7" s="26"/>
    </row>
    <row r="8" spans="1:216" s="27" customFormat="1" ht="14.25" x14ac:dyDescent="0.15">
      <c r="A8" s="93">
        <v>43763</v>
      </c>
      <c r="B8" s="22" t="s">
        <v>14</v>
      </c>
      <c r="C8" s="39" t="s">
        <v>15</v>
      </c>
      <c r="D8" s="39" t="s">
        <v>16</v>
      </c>
      <c r="E8" s="48" t="s">
        <v>17</v>
      </c>
      <c r="F8" s="22" t="s">
        <v>17</v>
      </c>
      <c r="G8" s="22" t="s">
        <v>17</v>
      </c>
      <c r="H8" s="22" t="s">
        <v>17</v>
      </c>
      <c r="I8" s="49"/>
      <c r="J8" s="49" t="s">
        <v>3</v>
      </c>
      <c r="K8" s="50" t="s">
        <v>18</v>
      </c>
      <c r="L8" s="50" t="s">
        <v>18</v>
      </c>
      <c r="M8" s="44" t="s">
        <v>17</v>
      </c>
      <c r="N8" s="44" t="s">
        <v>19</v>
      </c>
      <c r="O8" s="45"/>
      <c r="P8" s="22"/>
      <c r="Q8" s="22"/>
      <c r="R8" s="39"/>
      <c r="S8" s="46" t="s">
        <v>20</v>
      </c>
      <c r="T8" s="47" t="s">
        <v>3</v>
      </c>
      <c r="U8" s="22" t="s">
        <v>21</v>
      </c>
      <c r="V8" s="21"/>
      <c r="W8" s="21"/>
      <c r="X8" s="21"/>
      <c r="Y8" s="21"/>
      <c r="Z8" s="21"/>
      <c r="AA8" s="21"/>
      <c r="AB8" s="21"/>
      <c r="AC8" s="21"/>
      <c r="AD8" s="21"/>
      <c r="AE8" s="21"/>
      <c r="AF8" s="24"/>
      <c r="AG8" s="18"/>
      <c r="AH8" s="18"/>
      <c r="AI8" s="18"/>
      <c r="AJ8" s="18"/>
      <c r="AK8" s="18"/>
      <c r="AL8" s="18"/>
      <c r="AM8" s="18"/>
      <c r="AN8" s="18"/>
      <c r="AO8" s="18"/>
      <c r="AP8" s="18"/>
      <c r="AQ8" s="18"/>
      <c r="AR8" s="18"/>
      <c r="AS8" s="18"/>
      <c r="AT8" s="18"/>
      <c r="AU8" s="18"/>
      <c r="AV8" s="18"/>
      <c r="AW8" s="18"/>
      <c r="AX8" s="18"/>
      <c r="AY8" s="18"/>
      <c r="AZ8" s="18"/>
      <c r="BA8" s="18"/>
      <c r="BB8" s="18"/>
      <c r="BC8" s="18"/>
      <c r="BD8" s="18"/>
      <c r="BE8" s="18"/>
      <c r="BF8" s="18"/>
      <c r="BG8" s="18"/>
      <c r="BH8" s="18"/>
      <c r="BI8" s="18"/>
      <c r="BJ8" s="18"/>
      <c r="BK8" s="18"/>
      <c r="BL8" s="18"/>
      <c r="BM8" s="18"/>
      <c r="BN8" s="18"/>
      <c r="BO8" s="18"/>
      <c r="BP8" s="18"/>
      <c r="BQ8" s="18"/>
      <c r="BR8" s="18"/>
      <c r="BS8" s="18"/>
      <c r="BT8" s="18"/>
      <c r="BU8" s="18"/>
      <c r="BV8" s="18"/>
      <c r="BW8" s="18"/>
      <c r="BX8" s="18"/>
      <c r="BY8" s="18"/>
      <c r="BZ8" s="18"/>
      <c r="CA8" s="18"/>
      <c r="CB8" s="18"/>
      <c r="CC8" s="18"/>
      <c r="CD8" s="18"/>
      <c r="CE8" s="18"/>
      <c r="CF8" s="18"/>
      <c r="CG8" s="18"/>
      <c r="CH8" s="18"/>
      <c r="CI8" s="18"/>
      <c r="CJ8" s="18"/>
      <c r="CK8" s="18"/>
      <c r="CL8" s="18"/>
      <c r="CM8" s="18"/>
      <c r="CN8" s="18"/>
      <c r="CO8" s="18"/>
      <c r="CP8" s="18"/>
      <c r="CQ8" s="18"/>
      <c r="CR8" s="18"/>
      <c r="CS8" s="18"/>
      <c r="CT8" s="18"/>
      <c r="CU8" s="18"/>
      <c r="CV8" s="18"/>
      <c r="CW8" s="18"/>
      <c r="CX8" s="18"/>
      <c r="CY8" s="18"/>
      <c r="CZ8" s="18"/>
      <c r="DA8" s="18"/>
      <c r="DB8" s="18"/>
      <c r="DC8" s="18"/>
      <c r="DD8" s="18"/>
      <c r="DE8" s="18"/>
      <c r="DF8" s="18"/>
      <c r="DG8" s="18"/>
      <c r="DH8" s="18"/>
      <c r="DI8" s="18"/>
      <c r="DJ8" s="18"/>
      <c r="DK8" s="18"/>
      <c r="DL8" s="18"/>
      <c r="DM8" s="18"/>
      <c r="DN8" s="18"/>
      <c r="DO8" s="18"/>
      <c r="DP8" s="18"/>
      <c r="DQ8" s="18"/>
      <c r="DR8" s="18"/>
      <c r="DS8" s="18"/>
      <c r="DT8" s="18"/>
      <c r="DU8" s="18"/>
      <c r="DV8" s="18"/>
      <c r="DW8" s="18"/>
      <c r="DX8" s="18"/>
      <c r="DY8" s="18"/>
      <c r="DZ8" s="18"/>
      <c r="EA8" s="18"/>
      <c r="EB8" s="18"/>
      <c r="EC8" s="18"/>
      <c r="ED8" s="18"/>
      <c r="EE8" s="18"/>
      <c r="EF8" s="18"/>
      <c r="EG8" s="18"/>
      <c r="EH8" s="18"/>
      <c r="EI8" s="18"/>
      <c r="EJ8" s="18"/>
      <c r="EK8" s="18"/>
      <c r="EL8" s="18"/>
      <c r="EM8" s="18"/>
      <c r="EN8" s="18"/>
      <c r="EO8" s="18"/>
      <c r="EP8" s="18"/>
      <c r="EQ8" s="18"/>
      <c r="ER8" s="18"/>
      <c r="ES8" s="18"/>
      <c r="ET8" s="18"/>
      <c r="EU8" s="18"/>
      <c r="EV8" s="18"/>
      <c r="EW8" s="18"/>
      <c r="EX8" s="18"/>
      <c r="EY8" s="18"/>
      <c r="EZ8" s="18"/>
      <c r="FA8" s="18"/>
      <c r="FB8" s="18"/>
      <c r="FC8" s="18"/>
      <c r="FD8" s="18"/>
      <c r="FE8" s="18"/>
      <c r="FF8" s="18"/>
      <c r="FG8" s="18"/>
      <c r="FH8" s="18"/>
      <c r="FI8" s="18"/>
      <c r="FJ8" s="18"/>
      <c r="FK8" s="18"/>
      <c r="FL8" s="18"/>
      <c r="FM8" s="18"/>
      <c r="FN8" s="18"/>
      <c r="FO8" s="18"/>
      <c r="FP8" s="18"/>
      <c r="FQ8" s="18"/>
      <c r="FR8" s="18"/>
      <c r="FS8" s="18"/>
      <c r="FT8" s="18"/>
      <c r="FU8" s="18"/>
      <c r="FV8" s="18"/>
      <c r="FW8" s="18"/>
      <c r="FX8" s="18"/>
      <c r="FY8" s="18"/>
      <c r="FZ8" s="18"/>
      <c r="GA8" s="18"/>
      <c r="GB8" s="18"/>
      <c r="GC8" s="18"/>
      <c r="GD8" s="18"/>
      <c r="GE8" s="18"/>
      <c r="GF8" s="18"/>
      <c r="GG8" s="26"/>
      <c r="GH8" s="26"/>
      <c r="GI8" s="26"/>
      <c r="GJ8" s="26"/>
      <c r="GK8" s="26"/>
      <c r="GL8" s="26"/>
      <c r="GM8" s="26"/>
      <c r="GN8" s="26"/>
      <c r="GO8" s="26"/>
      <c r="GP8" s="26"/>
      <c r="GQ8" s="26"/>
      <c r="GR8" s="26"/>
      <c r="GS8" s="26"/>
      <c r="GT8" s="26"/>
      <c r="GU8" s="26"/>
      <c r="GV8" s="26"/>
      <c r="GW8" s="26"/>
      <c r="GX8" s="26"/>
      <c r="GY8" s="26"/>
      <c r="GZ8" s="26"/>
      <c r="HA8" s="26"/>
      <c r="HB8" s="26"/>
      <c r="HC8" s="26"/>
      <c r="HD8" s="26"/>
      <c r="HE8" s="26"/>
      <c r="HF8" s="26"/>
      <c r="HG8" s="26"/>
      <c r="HH8" s="26"/>
    </row>
    <row r="9" spans="1:216" s="27" customFormat="1" ht="14.25" x14ac:dyDescent="0.2">
      <c r="A9" s="75" t="s">
        <v>61</v>
      </c>
      <c r="B9" s="22" t="s">
        <v>65</v>
      </c>
      <c r="C9" s="39"/>
      <c r="D9" s="22"/>
      <c r="E9" s="48" t="s">
        <v>22</v>
      </c>
      <c r="F9" s="22" t="s">
        <v>23</v>
      </c>
      <c r="G9" s="22" t="s">
        <v>23</v>
      </c>
      <c r="H9" s="22" t="s">
        <v>23</v>
      </c>
      <c r="I9" s="49" t="s">
        <v>24</v>
      </c>
      <c r="J9" s="49" t="s">
        <v>25</v>
      </c>
      <c r="K9" s="50" t="s">
        <v>26</v>
      </c>
      <c r="L9" s="50" t="s">
        <v>26</v>
      </c>
      <c r="M9" s="44" t="s">
        <v>27</v>
      </c>
      <c r="N9" s="22" t="s">
        <v>23</v>
      </c>
      <c r="O9" s="45"/>
      <c r="P9" s="22"/>
      <c r="Q9" s="22"/>
      <c r="R9" s="39"/>
      <c r="S9" s="46" t="s">
        <v>28</v>
      </c>
      <c r="T9" s="47"/>
      <c r="U9" s="97">
        <v>60000</v>
      </c>
      <c r="V9" s="21"/>
      <c r="W9" s="55"/>
      <c r="X9" s="55">
        <v>1</v>
      </c>
      <c r="Y9" s="55">
        <v>2</v>
      </c>
      <c r="Z9" s="55">
        <v>3</v>
      </c>
      <c r="AA9" s="55">
        <v>4</v>
      </c>
      <c r="AB9" s="55">
        <v>5</v>
      </c>
      <c r="AC9" s="55">
        <v>6</v>
      </c>
      <c r="AD9" s="55">
        <v>7</v>
      </c>
      <c r="AE9" s="55">
        <v>8</v>
      </c>
      <c r="AF9" s="55">
        <v>9</v>
      </c>
      <c r="AG9" s="18"/>
      <c r="AH9" s="18"/>
      <c r="AI9" s="18"/>
      <c r="AJ9" s="18"/>
      <c r="AK9" s="18"/>
      <c r="AL9" s="18"/>
      <c r="AM9" s="18"/>
      <c r="AN9" s="18"/>
      <c r="AO9" s="18"/>
      <c r="AP9" s="18"/>
      <c r="AQ9" s="18"/>
      <c r="AR9" s="18"/>
      <c r="AS9" s="18"/>
      <c r="AT9" s="18"/>
      <c r="AU9" s="18"/>
      <c r="AV9" s="18"/>
      <c r="AW9" s="18"/>
      <c r="AX9" s="18"/>
      <c r="AY9" s="18"/>
      <c r="AZ9" s="18"/>
      <c r="BA9" s="18"/>
      <c r="BB9" s="18"/>
      <c r="BC9" s="18"/>
      <c r="BD9" s="18"/>
      <c r="BE9" s="18"/>
      <c r="BF9" s="18"/>
      <c r="BG9" s="18"/>
      <c r="BH9" s="18"/>
      <c r="BI9" s="18"/>
      <c r="BJ9" s="18"/>
      <c r="BK9" s="18"/>
      <c r="BL9" s="18"/>
      <c r="BM9" s="18"/>
      <c r="BN9" s="18"/>
      <c r="BO9" s="18"/>
      <c r="BP9" s="18"/>
      <c r="BQ9" s="18"/>
      <c r="BR9" s="18"/>
      <c r="BS9" s="18"/>
      <c r="BT9" s="18"/>
      <c r="BU9" s="18"/>
      <c r="BV9" s="18"/>
      <c r="BW9" s="18"/>
      <c r="BX9" s="18"/>
      <c r="BY9" s="18"/>
      <c r="BZ9" s="18"/>
      <c r="CA9" s="18"/>
      <c r="CB9" s="18"/>
      <c r="CC9" s="18"/>
      <c r="CD9" s="18"/>
      <c r="CE9" s="18"/>
      <c r="CF9" s="18"/>
      <c r="CG9" s="18"/>
      <c r="CH9" s="18"/>
      <c r="CI9" s="18"/>
      <c r="CJ9" s="18"/>
      <c r="CK9" s="18"/>
      <c r="CL9" s="18"/>
      <c r="CM9" s="18"/>
      <c r="CN9" s="18"/>
      <c r="CO9" s="18"/>
      <c r="CP9" s="18"/>
      <c r="CQ9" s="18"/>
      <c r="CR9" s="18"/>
      <c r="CS9" s="18"/>
      <c r="CT9" s="18"/>
      <c r="CU9" s="18"/>
      <c r="CV9" s="18"/>
      <c r="CW9" s="18"/>
      <c r="CX9" s="18"/>
      <c r="CY9" s="18"/>
      <c r="CZ9" s="18"/>
      <c r="DA9" s="18"/>
      <c r="DB9" s="18"/>
      <c r="DC9" s="18"/>
      <c r="DD9" s="18"/>
      <c r="DE9" s="18"/>
      <c r="DF9" s="18"/>
      <c r="DG9" s="18"/>
      <c r="DH9" s="18"/>
      <c r="DI9" s="18"/>
      <c r="DJ9" s="18"/>
      <c r="DK9" s="18"/>
      <c r="DL9" s="18"/>
      <c r="DM9" s="18"/>
      <c r="DN9" s="18"/>
      <c r="DO9" s="18"/>
      <c r="DP9" s="18"/>
      <c r="DQ9" s="18"/>
      <c r="DR9" s="18"/>
      <c r="DS9" s="18"/>
      <c r="DT9" s="18"/>
      <c r="DU9" s="18"/>
      <c r="DV9" s="18"/>
      <c r="DW9" s="18"/>
      <c r="DX9" s="18"/>
      <c r="DY9" s="18"/>
      <c r="DZ9" s="18"/>
      <c r="EA9" s="18"/>
      <c r="EB9" s="18"/>
      <c r="EC9" s="18"/>
      <c r="ED9" s="18"/>
      <c r="EE9" s="18"/>
      <c r="EF9" s="18"/>
      <c r="EG9" s="18"/>
      <c r="EH9" s="18"/>
      <c r="EI9" s="18"/>
      <c r="EJ9" s="18"/>
      <c r="EK9" s="18"/>
      <c r="EL9" s="18"/>
      <c r="EM9" s="18"/>
      <c r="EN9" s="18"/>
      <c r="EO9" s="18"/>
      <c r="EP9" s="18"/>
      <c r="EQ9" s="18"/>
      <c r="ER9" s="18"/>
      <c r="ES9" s="18"/>
      <c r="ET9" s="18"/>
      <c r="EU9" s="18"/>
      <c r="EV9" s="18"/>
      <c r="EW9" s="18"/>
      <c r="EX9" s="18"/>
      <c r="EY9" s="18"/>
      <c r="EZ9" s="18"/>
      <c r="FA9" s="18"/>
      <c r="FB9" s="18"/>
      <c r="FC9" s="18"/>
      <c r="FD9" s="18"/>
      <c r="FE9" s="18"/>
      <c r="FF9" s="18"/>
      <c r="FG9" s="18"/>
      <c r="FH9" s="18"/>
      <c r="FI9" s="18"/>
      <c r="FJ9" s="18"/>
      <c r="FK9" s="18"/>
      <c r="FL9" s="18"/>
      <c r="FM9" s="18"/>
      <c r="FN9" s="18"/>
      <c r="FO9" s="18"/>
      <c r="FP9" s="18"/>
      <c r="FQ9" s="18"/>
      <c r="FR9" s="18"/>
      <c r="FS9" s="18"/>
      <c r="FT9" s="18"/>
      <c r="FU9" s="18"/>
      <c r="FV9" s="18"/>
      <c r="FW9" s="18"/>
      <c r="FX9" s="18"/>
      <c r="FY9" s="18"/>
      <c r="FZ9" s="18"/>
      <c r="GA9" s="18"/>
      <c r="GB9" s="18"/>
      <c r="GC9" s="18"/>
      <c r="GD9" s="18"/>
      <c r="GE9" s="18"/>
      <c r="GF9" s="18"/>
      <c r="GG9" s="26"/>
      <c r="GH9" s="26"/>
      <c r="GI9" s="26"/>
      <c r="GJ9" s="26"/>
      <c r="GK9" s="26"/>
      <c r="GL9" s="26"/>
      <c r="GM9" s="26"/>
      <c r="GN9" s="26"/>
      <c r="GO9" s="26"/>
      <c r="GP9" s="26"/>
      <c r="GQ9" s="26"/>
      <c r="GR9" s="26"/>
      <c r="GS9" s="26"/>
      <c r="GT9" s="26"/>
      <c r="GU9" s="26"/>
      <c r="GV9" s="26"/>
      <c r="GW9" s="26"/>
      <c r="GX9" s="26"/>
      <c r="GY9" s="26"/>
      <c r="GZ9" s="26"/>
      <c r="HA9" s="26"/>
      <c r="HB9" s="26"/>
      <c r="HC9" s="26"/>
      <c r="HD9" s="26"/>
      <c r="HE9" s="26"/>
      <c r="HF9" s="26"/>
      <c r="HG9" s="26"/>
      <c r="HH9" s="26"/>
    </row>
    <row r="10" spans="1:216" s="27" customFormat="1" ht="14.25" x14ac:dyDescent="0.15">
      <c r="A10" s="93">
        <v>43777</v>
      </c>
      <c r="B10" s="22" t="s">
        <v>62</v>
      </c>
      <c r="C10" s="39" t="s">
        <v>29</v>
      </c>
      <c r="D10" s="39" t="s">
        <v>30</v>
      </c>
      <c r="E10" s="48" t="s">
        <v>31</v>
      </c>
      <c r="F10" s="22" t="s">
        <v>32</v>
      </c>
      <c r="G10" s="22" t="s">
        <v>33</v>
      </c>
      <c r="H10" s="22" t="s">
        <v>34</v>
      </c>
      <c r="I10" s="49" t="s">
        <v>35</v>
      </c>
      <c r="J10" s="49" t="s">
        <v>18</v>
      </c>
      <c r="K10" s="22" t="s">
        <v>36</v>
      </c>
      <c r="L10" s="22" t="s">
        <v>37</v>
      </c>
      <c r="M10" s="22" t="s">
        <v>38</v>
      </c>
      <c r="N10" s="44" t="s">
        <v>39</v>
      </c>
      <c r="O10" s="45"/>
      <c r="P10" s="22" t="s">
        <v>40</v>
      </c>
      <c r="Q10" s="22"/>
      <c r="R10" s="39"/>
      <c r="S10" s="46"/>
      <c r="T10" s="47"/>
      <c r="U10" s="21"/>
      <c r="V10" s="54"/>
      <c r="W10" s="98" t="s">
        <v>41</v>
      </c>
      <c r="X10" s="99" t="s">
        <v>42</v>
      </c>
      <c r="Y10" s="98" t="s">
        <v>43</v>
      </c>
      <c r="Z10" s="98" t="s">
        <v>44</v>
      </c>
      <c r="AA10" s="98" t="s">
        <v>45</v>
      </c>
      <c r="AB10" s="98" t="s">
        <v>46</v>
      </c>
      <c r="AC10" s="100" t="s">
        <v>46</v>
      </c>
      <c r="AD10" s="98" t="s">
        <v>47</v>
      </c>
      <c r="AE10" s="98" t="s">
        <v>48</v>
      </c>
      <c r="AF10" s="101" t="s">
        <v>49</v>
      </c>
      <c r="AG10" s="18"/>
      <c r="AH10" s="18"/>
      <c r="AI10" s="18"/>
      <c r="AJ10" s="18"/>
      <c r="AK10" s="18"/>
      <c r="AL10" s="18"/>
      <c r="AM10" s="18"/>
      <c r="AN10" s="18"/>
      <c r="AO10" s="18"/>
      <c r="AP10" s="18"/>
      <c r="AQ10" s="18"/>
      <c r="AR10" s="18"/>
      <c r="AS10" s="18"/>
      <c r="AT10" s="18"/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  <c r="CY10" s="18"/>
      <c r="CZ10" s="18"/>
      <c r="DA10" s="18"/>
      <c r="DB10" s="18"/>
      <c r="DC10" s="18"/>
      <c r="DD10" s="18"/>
      <c r="DE10" s="18"/>
      <c r="DF10" s="18"/>
      <c r="DG10" s="18"/>
      <c r="DH10" s="18"/>
      <c r="DI10" s="18"/>
      <c r="DJ10" s="18"/>
      <c r="DK10" s="18"/>
      <c r="DL10" s="18"/>
      <c r="DM10" s="18"/>
      <c r="DN10" s="18"/>
      <c r="DO10" s="18"/>
      <c r="DP10" s="18"/>
      <c r="DQ10" s="18"/>
      <c r="DR10" s="18"/>
      <c r="DS10" s="18"/>
      <c r="DT10" s="18"/>
      <c r="DU10" s="18"/>
      <c r="DV10" s="18"/>
      <c r="DW10" s="18"/>
      <c r="DX10" s="18"/>
      <c r="DY10" s="18"/>
      <c r="DZ10" s="18"/>
      <c r="EA10" s="18"/>
      <c r="EB10" s="18"/>
      <c r="EC10" s="18"/>
      <c r="ED10" s="18"/>
      <c r="EE10" s="18"/>
      <c r="EF10" s="18"/>
      <c r="EG10" s="18"/>
      <c r="EH10" s="18"/>
      <c r="EI10" s="18"/>
      <c r="EJ10" s="18"/>
      <c r="EK10" s="18"/>
      <c r="EL10" s="18"/>
      <c r="EM10" s="18"/>
      <c r="EN10" s="18"/>
      <c r="EO10" s="18"/>
      <c r="EP10" s="18"/>
      <c r="EQ10" s="18"/>
      <c r="ER10" s="18"/>
      <c r="ES10" s="18"/>
      <c r="ET10" s="18"/>
      <c r="EU10" s="18"/>
      <c r="EV10" s="18"/>
      <c r="EW10" s="18"/>
      <c r="EX10" s="18"/>
      <c r="EY10" s="18"/>
      <c r="EZ10" s="18"/>
      <c r="FA10" s="18"/>
      <c r="FB10" s="18"/>
      <c r="FC10" s="18"/>
      <c r="FD10" s="18"/>
      <c r="FE10" s="18"/>
      <c r="FF10" s="18"/>
      <c r="FG10" s="18"/>
      <c r="FH10" s="18"/>
      <c r="FI10" s="18"/>
      <c r="FJ10" s="18"/>
      <c r="FK10" s="18"/>
      <c r="FL10" s="18"/>
      <c r="FM10" s="18"/>
      <c r="FN10" s="18"/>
      <c r="FO10" s="18"/>
      <c r="FP10" s="18"/>
      <c r="FQ10" s="18"/>
      <c r="FR10" s="18"/>
      <c r="FS10" s="18"/>
      <c r="FT10" s="18"/>
      <c r="FU10" s="18"/>
      <c r="FV10" s="18"/>
      <c r="FW10" s="18"/>
      <c r="FX10" s="18"/>
      <c r="FY10" s="18"/>
      <c r="FZ10" s="18"/>
      <c r="GA10" s="18"/>
      <c r="GB10" s="18"/>
      <c r="GC10" s="18"/>
      <c r="GD10" s="18"/>
      <c r="GE10" s="18"/>
      <c r="GF10" s="18"/>
      <c r="GG10" s="26"/>
      <c r="GH10" s="26"/>
      <c r="GI10" s="26"/>
      <c r="GJ10" s="26"/>
      <c r="GK10" s="26"/>
      <c r="GL10" s="26"/>
      <c r="GM10" s="26"/>
      <c r="GN10" s="26"/>
      <c r="GO10" s="26"/>
      <c r="GP10" s="26"/>
      <c r="GQ10" s="26"/>
      <c r="GR10" s="26"/>
      <c r="GS10" s="26"/>
      <c r="GT10" s="26"/>
      <c r="GU10" s="26"/>
      <c r="GV10" s="26"/>
      <c r="GW10" s="26"/>
      <c r="GX10" s="26"/>
      <c r="GY10" s="26"/>
      <c r="GZ10" s="26"/>
      <c r="HA10" s="26"/>
      <c r="HB10" s="26"/>
      <c r="HC10" s="26"/>
      <c r="HD10" s="26"/>
      <c r="HE10" s="26"/>
      <c r="HF10" s="26"/>
      <c r="HG10" s="26"/>
      <c r="HH10" s="26"/>
    </row>
    <row r="11" spans="1:216" s="27" customFormat="1" x14ac:dyDescent="0.15">
      <c r="A11" s="56"/>
      <c r="B11" s="22" t="s">
        <v>50</v>
      </c>
      <c r="C11" s="39" t="s">
        <v>50</v>
      </c>
      <c r="D11" s="49"/>
      <c r="E11" s="48"/>
      <c r="F11" s="51"/>
      <c r="G11" s="51" t="s">
        <v>21</v>
      </c>
      <c r="H11" s="51"/>
      <c r="I11" s="49"/>
      <c r="J11" s="49" t="s">
        <v>26</v>
      </c>
      <c r="K11" s="48"/>
      <c r="L11" s="48"/>
      <c r="M11" s="52"/>
      <c r="N11" s="52"/>
      <c r="O11" s="45"/>
      <c r="P11" s="22" t="s">
        <v>50</v>
      </c>
      <c r="Q11" s="22" t="s">
        <v>52</v>
      </c>
      <c r="R11" s="39" t="s">
        <v>50</v>
      </c>
      <c r="S11" s="46"/>
      <c r="T11" s="47"/>
      <c r="U11" s="53" t="s">
        <v>50</v>
      </c>
      <c r="V11" s="54"/>
      <c r="W11" s="98"/>
      <c r="X11" s="99"/>
      <c r="Y11" s="98" t="s">
        <v>50</v>
      </c>
      <c r="Z11" s="98" t="s">
        <v>51</v>
      </c>
      <c r="AA11" s="102"/>
      <c r="AB11" s="98" t="s">
        <v>50</v>
      </c>
      <c r="AC11" s="100" t="s">
        <v>52</v>
      </c>
      <c r="AD11" s="98" t="s">
        <v>50</v>
      </c>
      <c r="AE11" s="98"/>
      <c r="AF11" s="101" t="s">
        <v>53</v>
      </c>
      <c r="AG11" s="21"/>
      <c r="AH11" s="21"/>
      <c r="AI11" s="21"/>
      <c r="AJ11" s="21"/>
      <c r="AK11" s="21"/>
      <c r="AL11" s="21"/>
      <c r="AM11" s="21"/>
      <c r="AN11" s="21"/>
      <c r="AO11" s="21"/>
      <c r="AP11" s="21"/>
      <c r="AQ11" s="21"/>
      <c r="AR11" s="21"/>
      <c r="AS11" s="21"/>
      <c r="AT11" s="21"/>
      <c r="AU11" s="21"/>
      <c r="AV11" s="21"/>
      <c r="AW11" s="21"/>
      <c r="AX11" s="21"/>
      <c r="AY11" s="21"/>
      <c r="AZ11" s="21"/>
      <c r="BA11" s="21"/>
      <c r="BB11" s="21"/>
      <c r="BC11" s="21"/>
      <c r="BD11" s="21"/>
      <c r="BE11" s="21"/>
      <c r="BF11" s="21"/>
      <c r="BG11" s="21"/>
      <c r="BH11" s="21"/>
      <c r="BI11" s="21"/>
      <c r="BJ11" s="21"/>
      <c r="BK11" s="21"/>
      <c r="BL11" s="21"/>
      <c r="BM11" s="21"/>
      <c r="BN11" s="21"/>
      <c r="BO11" s="21"/>
      <c r="BP11" s="21"/>
      <c r="BQ11" s="21"/>
      <c r="BR11" s="21"/>
      <c r="BS11" s="21"/>
      <c r="BT11" s="21"/>
      <c r="BU11" s="21"/>
      <c r="BV11" s="21"/>
      <c r="BW11" s="21"/>
      <c r="BX11" s="21"/>
      <c r="BY11" s="21"/>
      <c r="BZ11" s="21"/>
      <c r="CA11" s="21"/>
      <c r="CB11" s="21"/>
      <c r="CC11" s="21"/>
      <c r="CD11" s="21"/>
      <c r="CE11" s="21"/>
      <c r="CF11" s="21"/>
      <c r="CG11" s="21"/>
      <c r="CH11" s="21"/>
      <c r="CI11" s="21"/>
      <c r="CJ11" s="21"/>
      <c r="CK11" s="21"/>
      <c r="CL11" s="21"/>
      <c r="CM11" s="21"/>
      <c r="CN11" s="21"/>
      <c r="CO11" s="21"/>
      <c r="CP11" s="21"/>
      <c r="CQ11" s="21"/>
      <c r="CR11" s="21"/>
      <c r="CS11" s="21"/>
      <c r="CT11" s="21"/>
      <c r="CU11" s="21"/>
      <c r="CV11" s="21"/>
      <c r="CW11" s="21"/>
      <c r="CX11" s="21"/>
      <c r="CY11" s="21"/>
      <c r="CZ11" s="21"/>
      <c r="DA11" s="21"/>
      <c r="DB11" s="21"/>
      <c r="DC11" s="21"/>
      <c r="DD11" s="21"/>
      <c r="DE11" s="21"/>
      <c r="DF11" s="21"/>
      <c r="DG11" s="21"/>
      <c r="DH11" s="21"/>
      <c r="DI11" s="21"/>
      <c r="DJ11" s="21"/>
      <c r="DK11" s="21"/>
      <c r="DL11" s="21"/>
      <c r="DM11" s="21"/>
      <c r="DN11" s="21"/>
      <c r="DO11" s="21"/>
      <c r="DP11" s="21"/>
      <c r="DQ11" s="21"/>
      <c r="DR11" s="21"/>
      <c r="DS11" s="21"/>
      <c r="DT11" s="21"/>
      <c r="DU11" s="21"/>
      <c r="DV11" s="21"/>
      <c r="DW11" s="21"/>
      <c r="DX11" s="21"/>
      <c r="DY11" s="21"/>
      <c r="DZ11" s="21"/>
      <c r="EA11" s="21"/>
      <c r="EB11" s="21"/>
      <c r="EC11" s="21"/>
      <c r="ED11" s="21"/>
      <c r="EE11" s="21"/>
      <c r="EF11" s="21"/>
      <c r="EG11" s="21"/>
      <c r="EH11" s="21"/>
      <c r="EI11" s="21"/>
      <c r="EJ11" s="21"/>
      <c r="EK11" s="21"/>
      <c r="EL11" s="21"/>
      <c r="EM11" s="21"/>
      <c r="EN11" s="21"/>
      <c r="EO11" s="21"/>
      <c r="EP11" s="21"/>
      <c r="EQ11" s="21"/>
      <c r="ER11" s="21"/>
      <c r="ES11" s="21"/>
      <c r="ET11" s="21"/>
      <c r="EU11" s="21"/>
      <c r="EV11" s="21"/>
      <c r="EW11" s="21"/>
      <c r="EX11" s="21"/>
      <c r="EY11" s="21"/>
      <c r="EZ11" s="21"/>
      <c r="FA11" s="21"/>
      <c r="FB11" s="21"/>
      <c r="FC11" s="21"/>
      <c r="FD11" s="21"/>
      <c r="FE11" s="21"/>
      <c r="FF11" s="21"/>
      <c r="FG11" s="21"/>
      <c r="FH11" s="21"/>
      <c r="FI11" s="21"/>
      <c r="FJ11" s="21"/>
      <c r="FK11" s="21"/>
      <c r="FL11" s="21"/>
      <c r="FM11" s="21"/>
      <c r="FN11" s="18"/>
      <c r="FO11" s="18"/>
      <c r="FP11" s="18"/>
      <c r="FQ11" s="18"/>
      <c r="FR11" s="18"/>
      <c r="FS11" s="18"/>
      <c r="FT11" s="18"/>
      <c r="FU11" s="18"/>
      <c r="FV11" s="18"/>
      <c r="FW11" s="18"/>
      <c r="FX11" s="18"/>
      <c r="FY11" s="18"/>
      <c r="FZ11" s="18"/>
      <c r="GA11" s="18"/>
      <c r="GB11" s="18"/>
      <c r="GC11" s="18"/>
      <c r="GD11" s="18"/>
      <c r="GE11" s="18"/>
      <c r="GF11" s="18"/>
      <c r="GG11" s="26"/>
      <c r="GH11" s="26"/>
      <c r="GI11" s="26"/>
      <c r="GJ11" s="26"/>
      <c r="GK11" s="26"/>
      <c r="GL11" s="26"/>
      <c r="GM11" s="26"/>
      <c r="GN11" s="26"/>
      <c r="GO11" s="26"/>
      <c r="GP11" s="26"/>
      <c r="GQ11" s="26"/>
      <c r="GR11" s="26"/>
      <c r="GS11" s="26"/>
      <c r="GT11" s="26"/>
      <c r="GU11" s="26"/>
      <c r="GV11" s="26"/>
      <c r="GW11" s="26"/>
      <c r="GX11" s="26"/>
      <c r="GY11" s="26"/>
      <c r="GZ11" s="26"/>
      <c r="HA11" s="26"/>
      <c r="HB11" s="26"/>
      <c r="HC11" s="26"/>
      <c r="HD11" s="26"/>
      <c r="HE11" s="26"/>
      <c r="HF11" s="26"/>
      <c r="HG11" s="26"/>
      <c r="HH11" s="26"/>
    </row>
    <row r="12" spans="1:216" ht="14.25" x14ac:dyDescent="0.2">
      <c r="A12" s="95">
        <f>A10</f>
        <v>43777</v>
      </c>
      <c r="B12" s="77">
        <f ca="1">IF(A12&lt;=TODAY(),C12+P12,IF(AND(A12&gt;TODAY(),A12&lt;=$B$1),IF(VLOOKUP(TODAY(),$A$10:$D$10000,4,FALSE)=0,"n.d",C12+P12),"n.d"))</f>
        <v>1000</v>
      </c>
      <c r="C12" s="94">
        <v>1000</v>
      </c>
      <c r="D12" s="10">
        <f ca="1">IF(A12&lt;$B$1,VLOOKUP(A12,[1]DI!$A$4:$B$15000,2),0)</f>
        <v>4.9000000000000002E-2</v>
      </c>
      <c r="E12" s="11">
        <f ca="1">IF(A12&lt;A$10,1,ROUND(((1+D12)^(1/252)),8))</f>
        <v>1.0001898499999999</v>
      </c>
      <c r="F12" s="11">
        <v>1</v>
      </c>
      <c r="G12" s="11">
        <f>F12</f>
        <v>1</v>
      </c>
      <c r="H12" s="11">
        <f>ROUND(F12/G12,8)</f>
        <v>1</v>
      </c>
      <c r="I12" s="96">
        <v>5.2499999999999998E-2</v>
      </c>
      <c r="J12" s="66">
        <f>A10</f>
        <v>43777</v>
      </c>
      <c r="K12" s="12">
        <v>0</v>
      </c>
      <c r="L12" s="12">
        <v>0</v>
      </c>
      <c r="M12" s="9">
        <f>ROUND((I12+1)^(L12/252),9)</f>
        <v>1</v>
      </c>
      <c r="N12" s="9">
        <f t="shared" ref="N12:N75" si="6">ROUND(H12*M12,9)</f>
        <v>1</v>
      </c>
      <c r="O12" s="12">
        <v>0</v>
      </c>
      <c r="P12" s="11">
        <f>TRUNC(((N12-1)*C12),8)</f>
        <v>0</v>
      </c>
      <c r="Q12" s="11"/>
      <c r="R12" s="11">
        <f>IF(O12&gt;0,VLOOKUP(O12,$W$12:$AB$80,6),0)</f>
        <v>0</v>
      </c>
      <c r="S12" s="3" t="s">
        <v>54</v>
      </c>
      <c r="T12" s="59" t="e">
        <f>#REF!</f>
        <v>#REF!</v>
      </c>
      <c r="U12" s="7" t="str">
        <f t="shared" ref="U12:U75" si="7">IF(O12&gt;0,(P12+R12)*U$9,"-")</f>
        <v>-</v>
      </c>
      <c r="V12" s="3"/>
      <c r="W12" s="81">
        <v>0</v>
      </c>
      <c r="X12" s="82">
        <f t="shared" ref="X12:X36" si="8">AD120</f>
        <v>43777</v>
      </c>
      <c r="Y12" s="88">
        <f>C12</f>
        <v>1000</v>
      </c>
      <c r="Z12" s="83"/>
      <c r="AA12" s="84"/>
      <c r="AB12" s="84"/>
      <c r="AC12" s="85"/>
      <c r="AD12" s="84"/>
      <c r="AE12" s="81">
        <v>0</v>
      </c>
      <c r="AF12" s="86" t="s">
        <v>63</v>
      </c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</row>
    <row r="13" spans="1:216" x14ac:dyDescent="0.15">
      <c r="A13" s="63">
        <f t="shared" ref="A13:A76" si="9">(A12+1)</f>
        <v>43778</v>
      </c>
      <c r="B13" s="78">
        <f ca="1">IF(A13&lt;=TODAY(),C13+P13,IF(AND(A13&gt;TODAY(),A13&lt;=$B$1),IF(VLOOKUP(TODAY(),$A$10:$D$10000,4,FALSE)=0,"n.d",C13+P13),"n.d"))</f>
        <v>1000.39295799</v>
      </c>
      <c r="C13" s="65">
        <f t="shared" ref="C13:C76" si="10">(C12-R12)</f>
        <v>1000</v>
      </c>
      <c r="D13" s="10">
        <f ca="1">IF(A13&lt;$B$1,VLOOKUP(A13,[1]DI!$A$4:$B$15000,2),0)</f>
        <v>0</v>
      </c>
      <c r="E13" s="65">
        <f t="shared" ref="E13" ca="1" si="11">IF(A13&lt;A$10,1,ROUND(((1+D13)^(1/252)),8))</f>
        <v>1</v>
      </c>
      <c r="F13" s="65">
        <f ca="1">(TRUNC(PRODUCT($E$12:$E12),16))</f>
        <v>1.0001898499999999</v>
      </c>
      <c r="G13" s="65">
        <f t="shared" ref="G13" si="12">IF(O12&gt;0,F12,G12)</f>
        <v>1</v>
      </c>
      <c r="H13" s="65">
        <f t="shared" ref="H13" ca="1" si="13">ROUND(F13/G13,8)</f>
        <v>1.0001898499999999</v>
      </c>
      <c r="I13" s="64">
        <f t="shared" ref="I13:I76" si="14">I12</f>
        <v>5.2499999999999998E-2</v>
      </c>
      <c r="J13" s="66">
        <f>IF(O12&gt;0,VLOOKUP(O12,W$12:AF$80,2),J12)</f>
        <v>43777</v>
      </c>
      <c r="K13" s="67">
        <f t="shared" ref="K13:K76" si="15">IF(A13&gt;J13,IF(NETWORKDAYS(J13,A13,$W$120:$W$436)-1=0,1,NETWORKDAYS(J13,A13,$W$120:$W$436)-1),0)</f>
        <v>1</v>
      </c>
      <c r="L13" s="68">
        <f t="shared" ref="L13:L76" si="16">IF(AND(K13=1,K12=1),1,IF(K13&gt;0,IF(K13=K12,K13+1,K13),0))</f>
        <v>1</v>
      </c>
      <c r="M13" s="69">
        <f>ROUND((I13+1)^(L13/252),9)</f>
        <v>1.0002030689999999</v>
      </c>
      <c r="N13" s="69">
        <f ca="1">ROUND(H13*M13,9)</f>
        <v>1.0003929579999999</v>
      </c>
      <c r="O13" s="68">
        <f>IF(VLOOKUP(A13,X$12:AE$90,8)=VLOOKUP(A12,X$12:AE$90,8),0,VLOOKUP(A13,X$12:AE$90,8))</f>
        <v>0</v>
      </c>
      <c r="P13" s="65">
        <f t="shared" ref="P13:P76" ca="1" si="17">TRUNC(((N13-1)*C13),8)</f>
        <v>0.39295798999999998</v>
      </c>
      <c r="Q13" s="65"/>
      <c r="R13" s="11">
        <f t="shared" ref="R13:R76" si="18">IF(O13&gt;0,VLOOKUP(O13,$W$12:$AB$80,6),0)</f>
        <v>0</v>
      </c>
      <c r="S13" s="70" t="str">
        <f>IF(O12&gt;0,VLOOKUP(O12,W$12:AF$60,10),S12)</f>
        <v>A+J=</v>
      </c>
      <c r="T13" s="66" t="e">
        <f>IF(O12&gt;0,VLOOKUP(O12,W$12:AF$60,11),T12)</f>
        <v>#REF!</v>
      </c>
      <c r="U13" s="71" t="str">
        <f t="shared" si="7"/>
        <v>-</v>
      </c>
      <c r="V13" s="3"/>
      <c r="W13" s="81">
        <f t="shared" ref="W13:W76" si="19">W12+1</f>
        <v>1</v>
      </c>
      <c r="X13" s="82">
        <f t="shared" si="8"/>
        <v>43794</v>
      </c>
      <c r="Y13" s="88">
        <f t="shared" ref="Y13:Y19" si="20">(Y12-AB13)</f>
        <v>1000</v>
      </c>
      <c r="Z13" s="87"/>
      <c r="AA13" s="84"/>
      <c r="AB13" s="84">
        <f>TRUNC(Y12*AC13,8)</f>
        <v>0</v>
      </c>
      <c r="AC13" s="85">
        <v>0</v>
      </c>
      <c r="AD13" s="84">
        <f t="shared" ref="AD13:AD19" si="21">(AA13+AB13)</f>
        <v>0</v>
      </c>
      <c r="AE13" s="81">
        <f t="shared" ref="AE13:AE76" si="22">AE12+1</f>
        <v>1</v>
      </c>
      <c r="AF13" s="86" t="s">
        <v>63</v>
      </c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</row>
    <row r="14" spans="1:216" x14ac:dyDescent="0.15">
      <c r="A14" s="63">
        <f t="shared" si="9"/>
        <v>43779</v>
      </c>
      <c r="B14" s="78">
        <f t="shared" ref="B14:B77" ca="1" si="23">IF(A14&lt;=TODAY(),C14+P14,IF(AND(A14&gt;TODAY(),A14&lt;=$B$1),IF(VLOOKUP(TODAY(),$A$10:$D$10000,4,FALSE)=0,"n.d",C14+P14),"n.d"))</f>
        <v>1000.39295799</v>
      </c>
      <c r="C14" s="65">
        <f t="shared" si="10"/>
        <v>1000</v>
      </c>
      <c r="D14" s="10">
        <f ca="1">IF(A14&lt;$B$1,VLOOKUP(A14,[1]DI!$A$4:$B$15000,2),0)</f>
        <v>0</v>
      </c>
      <c r="E14" s="65">
        <f t="shared" ref="E14:E77" ca="1" si="24">IF(A14&lt;A$10,1,ROUND(((1+D14)^(1/252)),8))</f>
        <v>1</v>
      </c>
      <c r="F14" s="65">
        <f ca="1">(TRUNC(PRODUCT($E$12:$E13),16))</f>
        <v>1.0001898499999999</v>
      </c>
      <c r="G14" s="65">
        <f t="shared" ref="G14:G77" si="25">IF(O13&gt;0,F13,G13)</f>
        <v>1</v>
      </c>
      <c r="H14" s="65">
        <f t="shared" ref="H14:H77" ca="1" si="26">ROUND(F14/G14,8)</f>
        <v>1.0001898499999999</v>
      </c>
      <c r="I14" s="64">
        <f t="shared" si="14"/>
        <v>5.2499999999999998E-2</v>
      </c>
      <c r="J14" s="66">
        <f>IF(O13&gt;0,VLOOKUP(O13,W$12:AF$80,2),J13)</f>
        <v>43777</v>
      </c>
      <c r="K14" s="67">
        <f t="shared" si="15"/>
        <v>1</v>
      </c>
      <c r="L14" s="68">
        <f t="shared" si="16"/>
        <v>1</v>
      </c>
      <c r="M14" s="69">
        <f t="shared" ref="M14:M75" si="27">ROUND((I14+1)^(L14/252),9)</f>
        <v>1.0002030689999999</v>
      </c>
      <c r="N14" s="69">
        <f t="shared" ca="1" si="6"/>
        <v>1.0003929579999999</v>
      </c>
      <c r="O14" s="68">
        <f t="shared" ref="O14:O77" si="28">IF(VLOOKUP(A14,X$12:AE$80,8)=VLOOKUP(A13,X$12:AE$80,8),0,VLOOKUP(A14,X$12:AE$80,8))</f>
        <v>0</v>
      </c>
      <c r="P14" s="65">
        <f t="shared" ca="1" si="17"/>
        <v>0.39295798999999998</v>
      </c>
      <c r="Q14" s="65"/>
      <c r="R14" s="11">
        <f t="shared" si="18"/>
        <v>0</v>
      </c>
      <c r="S14" s="70" t="str">
        <f>IF(O13&gt;0,VLOOKUP(O13,W$12:AF$60,10),S13)</f>
        <v>A+J=</v>
      </c>
      <c r="T14" s="66" t="e">
        <f>IF(O13&gt;0,VLOOKUP(O13,W$12:AF$60,11),T13)</f>
        <v>#REF!</v>
      </c>
      <c r="U14" s="71" t="str">
        <f t="shared" si="7"/>
        <v>-</v>
      </c>
      <c r="V14" s="3"/>
      <c r="W14" s="81">
        <f t="shared" si="19"/>
        <v>2</v>
      </c>
      <c r="X14" s="82">
        <f t="shared" si="8"/>
        <v>43825</v>
      </c>
      <c r="Y14" s="88">
        <f t="shared" si="20"/>
        <v>1000</v>
      </c>
      <c r="Z14" s="87"/>
      <c r="AA14" s="84"/>
      <c r="AB14" s="84">
        <f t="shared" ref="AB14:AB19" si="29">TRUNC(Y13*AC14,8)</f>
        <v>0</v>
      </c>
      <c r="AC14" s="85">
        <v>0</v>
      </c>
      <c r="AD14" s="84">
        <f t="shared" si="21"/>
        <v>0</v>
      </c>
      <c r="AE14" s="81">
        <f t="shared" si="22"/>
        <v>2</v>
      </c>
      <c r="AF14" s="86" t="s">
        <v>63</v>
      </c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</row>
    <row r="15" spans="1:216" x14ac:dyDescent="0.15">
      <c r="A15" s="63">
        <f t="shared" si="9"/>
        <v>43780</v>
      </c>
      <c r="B15" s="78">
        <f t="shared" ca="1" si="23"/>
        <v>1000.39295799</v>
      </c>
      <c r="C15" s="65">
        <f t="shared" si="10"/>
        <v>1000</v>
      </c>
      <c r="D15" s="10">
        <f ca="1">IF(A15&lt;$B$1,VLOOKUP(A15,[1]DI!$A$4:$B$15000,2),0)</f>
        <v>4.9000000000000002E-2</v>
      </c>
      <c r="E15" s="65">
        <f t="shared" ca="1" si="24"/>
        <v>1.0001898499999999</v>
      </c>
      <c r="F15" s="65">
        <f ca="1">(TRUNC(PRODUCT($E$12:$E14),16))</f>
        <v>1.0001898499999999</v>
      </c>
      <c r="G15" s="65">
        <f t="shared" si="25"/>
        <v>1</v>
      </c>
      <c r="H15" s="65">
        <f t="shared" ca="1" si="26"/>
        <v>1.0001898499999999</v>
      </c>
      <c r="I15" s="64">
        <f t="shared" si="14"/>
        <v>5.2499999999999998E-2</v>
      </c>
      <c r="J15" s="66">
        <f>IF(O14&gt;0,VLOOKUP(O14,W$12:AF$80,2),J14)</f>
        <v>43777</v>
      </c>
      <c r="K15" s="67">
        <f t="shared" si="15"/>
        <v>1</v>
      </c>
      <c r="L15" s="68">
        <f t="shared" si="16"/>
        <v>1</v>
      </c>
      <c r="M15" s="69">
        <f t="shared" si="27"/>
        <v>1.0002030689999999</v>
      </c>
      <c r="N15" s="69">
        <f t="shared" ca="1" si="6"/>
        <v>1.0003929579999999</v>
      </c>
      <c r="O15" s="68">
        <f t="shared" si="28"/>
        <v>0</v>
      </c>
      <c r="P15" s="65">
        <f t="shared" ca="1" si="17"/>
        <v>0.39295798999999998</v>
      </c>
      <c r="Q15" s="65"/>
      <c r="R15" s="11">
        <f t="shared" si="18"/>
        <v>0</v>
      </c>
      <c r="S15" s="70" t="str">
        <f>IF(O14&gt;0,VLOOKUP(O14,W$12:AF$60,10),S14)</f>
        <v>A+J=</v>
      </c>
      <c r="T15" s="66" t="e">
        <f>IF(O14&gt;0,VLOOKUP(O14,W$12:AF$60,11),T14)</f>
        <v>#REF!</v>
      </c>
      <c r="U15" s="71" t="str">
        <f t="shared" si="7"/>
        <v>-</v>
      </c>
      <c r="V15" s="3"/>
      <c r="W15" s="81">
        <f t="shared" si="19"/>
        <v>3</v>
      </c>
      <c r="X15" s="82">
        <f t="shared" si="8"/>
        <v>43857</v>
      </c>
      <c r="Y15" s="88">
        <f t="shared" si="20"/>
        <v>1000</v>
      </c>
      <c r="Z15" s="87"/>
      <c r="AA15" s="84"/>
      <c r="AB15" s="84">
        <f t="shared" si="29"/>
        <v>0</v>
      </c>
      <c r="AC15" s="85">
        <v>0</v>
      </c>
      <c r="AD15" s="84">
        <f t="shared" si="21"/>
        <v>0</v>
      </c>
      <c r="AE15" s="81">
        <f t="shared" si="22"/>
        <v>3</v>
      </c>
      <c r="AF15" s="86" t="s">
        <v>63</v>
      </c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</row>
    <row r="16" spans="1:216" x14ac:dyDescent="0.15">
      <c r="A16" s="63">
        <f t="shared" si="9"/>
        <v>43781</v>
      </c>
      <c r="B16" s="78">
        <f t="shared" ca="1" si="23"/>
        <v>1000.786074</v>
      </c>
      <c r="C16" s="65">
        <f t="shared" si="10"/>
        <v>1000</v>
      </c>
      <c r="D16" s="10">
        <f ca="1">IF(A16&lt;$B$1,VLOOKUP(A16,[1]DI!$A$4:$B$15000,2),0)</f>
        <v>4.9000000000000002E-2</v>
      </c>
      <c r="E16" s="65">
        <f t="shared" ca="1" si="24"/>
        <v>1.0001898499999999</v>
      </c>
      <c r="F16" s="65">
        <f ca="1">(TRUNC(PRODUCT($E$12:$E15),16))</f>
        <v>1.00037973604302</v>
      </c>
      <c r="G16" s="65">
        <f t="shared" si="25"/>
        <v>1</v>
      </c>
      <c r="H16" s="65">
        <f t="shared" ca="1" si="26"/>
        <v>1.0003797400000001</v>
      </c>
      <c r="I16" s="64">
        <f t="shared" si="14"/>
        <v>5.2499999999999998E-2</v>
      </c>
      <c r="J16" s="66">
        <f>IF(O15&gt;0,VLOOKUP(O15,W$12:AF$80,2),J15)</f>
        <v>43777</v>
      </c>
      <c r="K16" s="67">
        <f t="shared" si="15"/>
        <v>2</v>
      </c>
      <c r="L16" s="68">
        <f t="shared" si="16"/>
        <v>2</v>
      </c>
      <c r="M16" s="69">
        <f t="shared" si="27"/>
        <v>1.0004061799999999</v>
      </c>
      <c r="N16" s="69">
        <f t="shared" ca="1" si="6"/>
        <v>1.0007860740000001</v>
      </c>
      <c r="O16" s="68">
        <f t="shared" si="28"/>
        <v>0</v>
      </c>
      <c r="P16" s="65">
        <f t="shared" ca="1" si="17"/>
        <v>0.78607400000000005</v>
      </c>
      <c r="Q16" s="65"/>
      <c r="R16" s="11">
        <f t="shared" si="18"/>
        <v>0</v>
      </c>
      <c r="S16" s="70" t="str">
        <f>IF(O15&gt;0,VLOOKUP(O15,W$12:AF$60,10),S15)</f>
        <v>A+J=</v>
      </c>
      <c r="T16" s="66" t="e">
        <f>IF(O15&gt;0,VLOOKUP(O15,W$12:AF$60,11),T15)</f>
        <v>#REF!</v>
      </c>
      <c r="U16" s="71" t="str">
        <f t="shared" si="7"/>
        <v>-</v>
      </c>
      <c r="V16" s="3"/>
      <c r="W16" s="81">
        <f t="shared" si="19"/>
        <v>4</v>
      </c>
      <c r="X16" s="82">
        <f t="shared" si="8"/>
        <v>43887</v>
      </c>
      <c r="Y16" s="88">
        <f t="shared" si="20"/>
        <v>1000</v>
      </c>
      <c r="Z16" s="87"/>
      <c r="AA16" s="84"/>
      <c r="AB16" s="84">
        <f t="shared" si="29"/>
        <v>0</v>
      </c>
      <c r="AC16" s="85">
        <v>0</v>
      </c>
      <c r="AD16" s="84">
        <f t="shared" si="21"/>
        <v>0</v>
      </c>
      <c r="AE16" s="81">
        <f t="shared" si="22"/>
        <v>4</v>
      </c>
      <c r="AF16" s="86" t="s">
        <v>63</v>
      </c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</row>
    <row r="17" spans="1:188" x14ac:dyDescent="0.15">
      <c r="A17" s="63">
        <f t="shared" si="9"/>
        <v>43782</v>
      </c>
      <c r="B17" s="78">
        <f t="shared" ca="1" si="23"/>
        <v>1001.17933899</v>
      </c>
      <c r="C17" s="65">
        <f t="shared" si="10"/>
        <v>1000</v>
      </c>
      <c r="D17" s="10">
        <f ca="1">IF(A17&lt;$B$1,VLOOKUP(A17,[1]DI!$A$4:$B$15000,2),0)</f>
        <v>4.9000000000000002E-2</v>
      </c>
      <c r="E17" s="65">
        <f t="shared" ca="1" si="24"/>
        <v>1.0001898499999999</v>
      </c>
      <c r="F17" s="65">
        <f ca="1">(TRUNC(PRODUCT($E$12:$E16),16))</f>
        <v>1.00056965813591</v>
      </c>
      <c r="G17" s="65">
        <f t="shared" si="25"/>
        <v>1</v>
      </c>
      <c r="H17" s="65">
        <f t="shared" ca="1" si="26"/>
        <v>1.00056966</v>
      </c>
      <c r="I17" s="64">
        <f t="shared" si="14"/>
        <v>5.2499999999999998E-2</v>
      </c>
      <c r="J17" s="66">
        <f>IF(O16&gt;0,VLOOKUP(O16,W$12:AF$80,2),J16)</f>
        <v>43777</v>
      </c>
      <c r="K17" s="67">
        <f t="shared" si="15"/>
        <v>3</v>
      </c>
      <c r="L17" s="68">
        <f t="shared" si="16"/>
        <v>3</v>
      </c>
      <c r="M17" s="69">
        <f t="shared" si="27"/>
        <v>1.000609332</v>
      </c>
      <c r="N17" s="69">
        <f t="shared" ca="1" si="6"/>
        <v>1.0011793389999999</v>
      </c>
      <c r="O17" s="68">
        <f t="shared" si="28"/>
        <v>0</v>
      </c>
      <c r="P17" s="65">
        <f t="shared" ca="1" si="17"/>
        <v>1.17933899</v>
      </c>
      <c r="Q17" s="65"/>
      <c r="R17" s="11">
        <f t="shared" si="18"/>
        <v>0</v>
      </c>
      <c r="S17" s="70" t="str">
        <f>IF(O16&gt;0,VLOOKUP(O16,W$12:AF$60,10),S16)</f>
        <v>A+J=</v>
      </c>
      <c r="T17" s="66" t="e">
        <f>IF(O16&gt;0,VLOOKUP(O16,W$12:AF$60,11),T16)</f>
        <v>#REF!</v>
      </c>
      <c r="U17" s="71" t="str">
        <f t="shared" si="7"/>
        <v>-</v>
      </c>
      <c r="V17" s="3"/>
      <c r="W17" s="81">
        <f t="shared" si="19"/>
        <v>5</v>
      </c>
      <c r="X17" s="82">
        <f t="shared" si="8"/>
        <v>43915</v>
      </c>
      <c r="Y17" s="88">
        <f t="shared" si="20"/>
        <v>1000</v>
      </c>
      <c r="Z17" s="87"/>
      <c r="AA17" s="84"/>
      <c r="AB17" s="84">
        <f t="shared" si="29"/>
        <v>0</v>
      </c>
      <c r="AC17" s="85">
        <v>0</v>
      </c>
      <c r="AD17" s="84">
        <f t="shared" si="21"/>
        <v>0</v>
      </c>
      <c r="AE17" s="81">
        <f t="shared" si="22"/>
        <v>5</v>
      </c>
      <c r="AF17" s="86" t="s">
        <v>63</v>
      </c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</row>
    <row r="18" spans="1:188" x14ac:dyDescent="0.15">
      <c r="A18" s="63">
        <f t="shared" si="9"/>
        <v>43783</v>
      </c>
      <c r="B18" s="78">
        <f t="shared" ca="1" si="23"/>
        <v>1001.57276199</v>
      </c>
      <c r="C18" s="65">
        <f t="shared" si="10"/>
        <v>1000</v>
      </c>
      <c r="D18" s="10">
        <f ca="1">IF(A18&lt;$B$1,VLOOKUP(A18,[1]DI!$A$4:$B$15000,2),0)</f>
        <v>4.9000000000000002E-2</v>
      </c>
      <c r="E18" s="65">
        <f t="shared" ca="1" si="24"/>
        <v>1.0001898499999999</v>
      </c>
      <c r="F18" s="65">
        <f ca="1">(TRUNC(PRODUCT($E$12:$E17),16))</f>
        <v>1.0007596162855099</v>
      </c>
      <c r="G18" s="65">
        <f t="shared" si="25"/>
        <v>1</v>
      </c>
      <c r="H18" s="65">
        <f t="shared" ca="1" si="26"/>
        <v>1.00075962</v>
      </c>
      <c r="I18" s="64">
        <f t="shared" si="14"/>
        <v>5.2499999999999998E-2</v>
      </c>
      <c r="J18" s="66">
        <f>IF(O17&gt;0,VLOOKUP(O17,W$12:AF$80,2),J17)</f>
        <v>43777</v>
      </c>
      <c r="K18" s="67">
        <f t="shared" si="15"/>
        <v>4</v>
      </c>
      <c r="L18" s="68">
        <f t="shared" si="16"/>
        <v>4</v>
      </c>
      <c r="M18" s="69">
        <f t="shared" si="27"/>
        <v>1.000812525</v>
      </c>
      <c r="N18" s="69">
        <f t="shared" ca="1" si="6"/>
        <v>1.0015727619999999</v>
      </c>
      <c r="O18" s="68">
        <f t="shared" si="28"/>
        <v>0</v>
      </c>
      <c r="P18" s="65">
        <f t="shared" ca="1" si="17"/>
        <v>1.5727619900000001</v>
      </c>
      <c r="Q18" s="65"/>
      <c r="R18" s="11">
        <f t="shared" si="18"/>
        <v>0</v>
      </c>
      <c r="S18" s="70" t="str">
        <f>IF(O17&gt;0,VLOOKUP(O17,W$12:AF$60,10),S17)</f>
        <v>A+J=</v>
      </c>
      <c r="T18" s="66" t="e">
        <f>IF(O17&gt;0,VLOOKUP(O17,W$12:AF$60,11),T17)</f>
        <v>#REF!</v>
      </c>
      <c r="U18" s="71" t="str">
        <f t="shared" si="7"/>
        <v>-</v>
      </c>
      <c r="V18" s="3"/>
      <c r="W18" s="81">
        <f t="shared" si="19"/>
        <v>6</v>
      </c>
      <c r="X18" s="82">
        <f t="shared" si="8"/>
        <v>43948</v>
      </c>
      <c r="Y18" s="88">
        <f t="shared" si="20"/>
        <v>1000</v>
      </c>
      <c r="Z18" s="87"/>
      <c r="AA18" s="84"/>
      <c r="AB18" s="84">
        <f t="shared" si="29"/>
        <v>0</v>
      </c>
      <c r="AC18" s="85">
        <v>0</v>
      </c>
      <c r="AD18" s="84">
        <f t="shared" si="21"/>
        <v>0</v>
      </c>
      <c r="AE18" s="81">
        <f t="shared" si="22"/>
        <v>6</v>
      </c>
      <c r="AF18" s="86" t="s">
        <v>54</v>
      </c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</row>
    <row r="19" spans="1:188" x14ac:dyDescent="0.15">
      <c r="A19" s="63">
        <f t="shared" si="9"/>
        <v>43784</v>
      </c>
      <c r="B19" s="78">
        <f t="shared" ca="1" si="23"/>
        <v>1001.966334</v>
      </c>
      <c r="C19" s="65">
        <f t="shared" si="10"/>
        <v>1000</v>
      </c>
      <c r="D19" s="10">
        <f ca="1">IF(A19&lt;$B$1,VLOOKUP(A19,[1]DI!$A$4:$B$15000,2),0)</f>
        <v>0</v>
      </c>
      <c r="E19" s="65">
        <f t="shared" ca="1" si="24"/>
        <v>1</v>
      </c>
      <c r="F19" s="65">
        <f ca="1">(TRUNC(PRODUCT($E$12:$E18),16))</f>
        <v>1.0009496104986599</v>
      </c>
      <c r="G19" s="65">
        <f t="shared" si="25"/>
        <v>1</v>
      </c>
      <c r="H19" s="65">
        <f t="shared" ca="1" si="26"/>
        <v>1.0009496099999999</v>
      </c>
      <c r="I19" s="64">
        <f t="shared" si="14"/>
        <v>5.2499999999999998E-2</v>
      </c>
      <c r="J19" s="66">
        <f>IF(O18&gt;0,VLOOKUP(O18,W$12:AF$80,2),J18)</f>
        <v>43777</v>
      </c>
      <c r="K19" s="67">
        <f t="shared" si="15"/>
        <v>4</v>
      </c>
      <c r="L19" s="68">
        <f t="shared" si="16"/>
        <v>5</v>
      </c>
      <c r="M19" s="69">
        <f t="shared" si="27"/>
        <v>1.0010157589999999</v>
      </c>
      <c r="N19" s="69">
        <f t="shared" ca="1" si="6"/>
        <v>1.001966334</v>
      </c>
      <c r="O19" s="68">
        <f t="shared" si="28"/>
        <v>0</v>
      </c>
      <c r="P19" s="65">
        <f t="shared" ca="1" si="17"/>
        <v>1.966334</v>
      </c>
      <c r="Q19" s="65"/>
      <c r="R19" s="11">
        <f t="shared" si="18"/>
        <v>0</v>
      </c>
      <c r="S19" s="70" t="str">
        <f>IF(O18&gt;0,VLOOKUP(O18,W$12:AF$60,10),S18)</f>
        <v>A+J=</v>
      </c>
      <c r="T19" s="66" t="e">
        <f>IF(O18&gt;0,VLOOKUP(O18,W$12:AF$60,11),T18)</f>
        <v>#REF!</v>
      </c>
      <c r="U19" s="71" t="str">
        <f t="shared" si="7"/>
        <v>-</v>
      </c>
      <c r="V19" s="3"/>
      <c r="W19" s="81">
        <f t="shared" si="19"/>
        <v>7</v>
      </c>
      <c r="X19" s="82">
        <f t="shared" si="8"/>
        <v>43976</v>
      </c>
      <c r="Y19" s="88">
        <f t="shared" si="20"/>
        <v>976.19</v>
      </c>
      <c r="Z19" s="87"/>
      <c r="AA19" s="84"/>
      <c r="AB19" s="84">
        <f t="shared" si="29"/>
        <v>23.81</v>
      </c>
      <c r="AC19" s="85">
        <v>2.3810000000000001E-2</v>
      </c>
      <c r="AD19" s="84">
        <f t="shared" si="21"/>
        <v>23.81</v>
      </c>
      <c r="AE19" s="81">
        <f t="shared" si="22"/>
        <v>7</v>
      </c>
      <c r="AF19" s="86" t="s">
        <v>54</v>
      </c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</row>
    <row r="20" spans="1:188" x14ac:dyDescent="0.15">
      <c r="A20" s="63">
        <f t="shared" si="9"/>
        <v>43785</v>
      </c>
      <c r="B20" s="78">
        <f t="shared" ca="1" si="23"/>
        <v>1001.966334</v>
      </c>
      <c r="C20" s="65">
        <f t="shared" si="10"/>
        <v>1000</v>
      </c>
      <c r="D20" s="10">
        <f ca="1">IF(A20&lt;$B$1,VLOOKUP(A20,[1]DI!$A$4:$B$15000,2),0)</f>
        <v>0</v>
      </c>
      <c r="E20" s="65">
        <f t="shared" ca="1" si="24"/>
        <v>1</v>
      </c>
      <c r="F20" s="65">
        <f ca="1">(TRUNC(PRODUCT($E$12:$E19),16))</f>
        <v>1.0009496104986599</v>
      </c>
      <c r="G20" s="65">
        <f t="shared" si="25"/>
        <v>1</v>
      </c>
      <c r="H20" s="65">
        <f t="shared" ca="1" si="26"/>
        <v>1.0009496099999999</v>
      </c>
      <c r="I20" s="64">
        <f t="shared" si="14"/>
        <v>5.2499999999999998E-2</v>
      </c>
      <c r="J20" s="66">
        <f>IF(O19&gt;0,VLOOKUP(O19,W$12:AF$80,2),J19)</f>
        <v>43777</v>
      </c>
      <c r="K20" s="67">
        <f t="shared" si="15"/>
        <v>4</v>
      </c>
      <c r="L20" s="68">
        <f t="shared" si="16"/>
        <v>5</v>
      </c>
      <c r="M20" s="69">
        <f t="shared" si="27"/>
        <v>1.0010157589999999</v>
      </c>
      <c r="N20" s="69">
        <f t="shared" ca="1" si="6"/>
        <v>1.001966334</v>
      </c>
      <c r="O20" s="68">
        <f t="shared" si="28"/>
        <v>0</v>
      </c>
      <c r="P20" s="65">
        <f t="shared" ca="1" si="17"/>
        <v>1.966334</v>
      </c>
      <c r="Q20" s="65"/>
      <c r="R20" s="11">
        <f t="shared" si="18"/>
        <v>0</v>
      </c>
      <c r="S20" s="70" t="str">
        <f>IF(O19&gt;0,VLOOKUP(O19,W$12:AF$60,10),S19)</f>
        <v>A+J=</v>
      </c>
      <c r="T20" s="66" t="e">
        <f>IF(O19&gt;0,VLOOKUP(O19,W$12:AF$60,11),T19)</f>
        <v>#REF!</v>
      </c>
      <c r="U20" s="71" t="str">
        <f t="shared" si="7"/>
        <v>-</v>
      </c>
      <c r="V20" s="3"/>
      <c r="W20" s="81">
        <f t="shared" si="19"/>
        <v>8</v>
      </c>
      <c r="X20" s="82">
        <f t="shared" si="8"/>
        <v>44007</v>
      </c>
      <c r="Y20" s="88">
        <f t="shared" ref="Y20:Y59" si="30">(Y19-AB20)</f>
        <v>952.38072590000002</v>
      </c>
      <c r="Z20" s="87"/>
      <c r="AA20" s="84"/>
      <c r="AB20" s="84">
        <f t="shared" ref="AB20:AB59" si="31">TRUNC(Y19*AC20,8)</f>
        <v>23.8092741</v>
      </c>
      <c r="AC20" s="85">
        <v>2.4389999999999998E-2</v>
      </c>
      <c r="AD20" s="84">
        <f t="shared" ref="AD20:AD59" si="32">(AA20+AB20)</f>
        <v>23.8092741</v>
      </c>
      <c r="AE20" s="81">
        <f t="shared" si="22"/>
        <v>8</v>
      </c>
      <c r="AF20" s="86" t="s">
        <v>54</v>
      </c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</row>
    <row r="21" spans="1:188" x14ac:dyDescent="0.15">
      <c r="A21" s="63">
        <f t="shared" si="9"/>
        <v>43786</v>
      </c>
      <c r="B21" s="78">
        <f t="shared" ca="1" si="23"/>
        <v>1001.966334</v>
      </c>
      <c r="C21" s="65">
        <f t="shared" si="10"/>
        <v>1000</v>
      </c>
      <c r="D21" s="10">
        <f ca="1">IF(A21&lt;$B$1,VLOOKUP(A21,[1]DI!$A$4:$B$15000,2),0)</f>
        <v>0</v>
      </c>
      <c r="E21" s="65">
        <f t="shared" ca="1" si="24"/>
        <v>1</v>
      </c>
      <c r="F21" s="65">
        <f ca="1">(TRUNC(PRODUCT($E$12:$E20),16))</f>
        <v>1.0009496104986599</v>
      </c>
      <c r="G21" s="65">
        <f t="shared" si="25"/>
        <v>1</v>
      </c>
      <c r="H21" s="65">
        <f t="shared" ca="1" si="26"/>
        <v>1.0009496099999999</v>
      </c>
      <c r="I21" s="64">
        <f t="shared" si="14"/>
        <v>5.2499999999999998E-2</v>
      </c>
      <c r="J21" s="66">
        <f>IF(O20&gt;0,VLOOKUP(O20,W$12:AF$80,2),J20)</f>
        <v>43777</v>
      </c>
      <c r="K21" s="67">
        <f t="shared" si="15"/>
        <v>4</v>
      </c>
      <c r="L21" s="68">
        <f t="shared" si="16"/>
        <v>5</v>
      </c>
      <c r="M21" s="69">
        <f t="shared" si="27"/>
        <v>1.0010157589999999</v>
      </c>
      <c r="N21" s="69">
        <f t="shared" ca="1" si="6"/>
        <v>1.001966334</v>
      </c>
      <c r="O21" s="68">
        <f t="shared" si="28"/>
        <v>0</v>
      </c>
      <c r="P21" s="65">
        <f t="shared" ca="1" si="17"/>
        <v>1.966334</v>
      </c>
      <c r="Q21" s="65"/>
      <c r="R21" s="11">
        <f t="shared" si="18"/>
        <v>0</v>
      </c>
      <c r="S21" s="70" t="str">
        <f>IF(O20&gt;0,VLOOKUP(O20,W$12:AF$60,10),S20)</f>
        <v>A+J=</v>
      </c>
      <c r="T21" s="66" t="e">
        <f>IF(O20&gt;0,VLOOKUP(O20,W$12:AF$60,11),T20)</f>
        <v>#REF!</v>
      </c>
      <c r="U21" s="71" t="str">
        <f t="shared" si="7"/>
        <v>-</v>
      </c>
      <c r="V21" s="3"/>
      <c r="W21" s="81">
        <f t="shared" si="19"/>
        <v>9</v>
      </c>
      <c r="X21" s="82">
        <f t="shared" si="8"/>
        <v>44039</v>
      </c>
      <c r="Y21" s="88">
        <f t="shared" si="30"/>
        <v>928.57120775999999</v>
      </c>
      <c r="Z21" s="87"/>
      <c r="AA21" s="84"/>
      <c r="AB21" s="84">
        <f t="shared" si="31"/>
        <v>23.809518140000002</v>
      </c>
      <c r="AC21" s="85">
        <v>2.5000000000000001E-2</v>
      </c>
      <c r="AD21" s="84">
        <f t="shared" si="32"/>
        <v>23.809518140000002</v>
      </c>
      <c r="AE21" s="81">
        <f t="shared" si="22"/>
        <v>9</v>
      </c>
      <c r="AF21" s="86" t="s">
        <v>54</v>
      </c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</row>
    <row r="22" spans="1:188" x14ac:dyDescent="0.15">
      <c r="A22" s="63">
        <f t="shared" si="9"/>
        <v>43787</v>
      </c>
      <c r="B22" s="78">
        <f t="shared" ca="1" si="23"/>
        <v>1001.966334</v>
      </c>
      <c r="C22" s="65">
        <f t="shared" si="10"/>
        <v>1000</v>
      </c>
      <c r="D22" s="10">
        <f ca="1">IF(A22&lt;$B$1,VLOOKUP(A22,[1]DI!$A$4:$B$15000,2),0)</f>
        <v>4.9000000000000002E-2</v>
      </c>
      <c r="E22" s="65">
        <f t="shared" ca="1" si="24"/>
        <v>1.0001898499999999</v>
      </c>
      <c r="F22" s="65">
        <f ca="1">(TRUNC(PRODUCT($E$12:$E21),16))</f>
        <v>1.0009496104986599</v>
      </c>
      <c r="G22" s="65">
        <f t="shared" si="25"/>
        <v>1</v>
      </c>
      <c r="H22" s="65">
        <f t="shared" ca="1" si="26"/>
        <v>1.0009496099999999</v>
      </c>
      <c r="I22" s="64">
        <f t="shared" si="14"/>
        <v>5.2499999999999998E-2</v>
      </c>
      <c r="J22" s="66">
        <f>IF(O21&gt;0,VLOOKUP(O21,W$12:AF$80,2),J21)</f>
        <v>43777</v>
      </c>
      <c r="K22" s="67">
        <f t="shared" si="15"/>
        <v>5</v>
      </c>
      <c r="L22" s="68">
        <f t="shared" si="16"/>
        <v>5</v>
      </c>
      <c r="M22" s="69">
        <f t="shared" si="27"/>
        <v>1.0010157589999999</v>
      </c>
      <c r="N22" s="69">
        <f t="shared" ca="1" si="6"/>
        <v>1.001966334</v>
      </c>
      <c r="O22" s="68">
        <f t="shared" si="28"/>
        <v>0</v>
      </c>
      <c r="P22" s="65">
        <f t="shared" ca="1" si="17"/>
        <v>1.966334</v>
      </c>
      <c r="Q22" s="65"/>
      <c r="R22" s="11">
        <f t="shared" si="18"/>
        <v>0</v>
      </c>
      <c r="S22" s="70" t="str">
        <f>IF(O21&gt;0,VLOOKUP(O21,W$12:AF$60,10),S21)</f>
        <v>A+J=</v>
      </c>
      <c r="T22" s="66" t="e">
        <f>IF(O21&gt;0,VLOOKUP(O21,W$12:AF$60,11),T21)</f>
        <v>#REF!</v>
      </c>
      <c r="U22" s="71" t="str">
        <f t="shared" si="7"/>
        <v>-</v>
      </c>
      <c r="V22" s="3"/>
      <c r="W22" s="81">
        <f t="shared" si="19"/>
        <v>10</v>
      </c>
      <c r="X22" s="82">
        <f t="shared" si="8"/>
        <v>44068</v>
      </c>
      <c r="Y22" s="88">
        <f t="shared" si="30"/>
        <v>904.76171342999999</v>
      </c>
      <c r="Z22" s="87"/>
      <c r="AA22" s="84"/>
      <c r="AB22" s="84">
        <f t="shared" si="31"/>
        <v>23.80949433</v>
      </c>
      <c r="AC22" s="85">
        <v>2.5641000000000001E-2</v>
      </c>
      <c r="AD22" s="84">
        <f t="shared" si="32"/>
        <v>23.80949433</v>
      </c>
      <c r="AE22" s="81">
        <f t="shared" si="22"/>
        <v>10</v>
      </c>
      <c r="AF22" s="86" t="s">
        <v>54</v>
      </c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</row>
    <row r="23" spans="1:188" x14ac:dyDescent="0.15">
      <c r="A23" s="63">
        <f t="shared" si="9"/>
        <v>43788</v>
      </c>
      <c r="B23" s="78">
        <f t="shared" ca="1" si="23"/>
        <v>1002.360064</v>
      </c>
      <c r="C23" s="65">
        <f t="shared" si="10"/>
        <v>1000</v>
      </c>
      <c r="D23" s="10">
        <f ca="1">IF(A23&lt;$B$1,VLOOKUP(A23,[1]DI!$A$4:$B$15000,2),0)</f>
        <v>4.9000000000000002E-2</v>
      </c>
      <c r="E23" s="65">
        <f t="shared" ca="1" si="24"/>
        <v>1.0001898499999999</v>
      </c>
      <c r="F23" s="65">
        <f ca="1">(TRUNC(PRODUCT($E$12:$E22),16))</f>
        <v>1.00113964078221</v>
      </c>
      <c r="G23" s="65">
        <f t="shared" si="25"/>
        <v>1</v>
      </c>
      <c r="H23" s="65">
        <f t="shared" ca="1" si="26"/>
        <v>1.0011396400000001</v>
      </c>
      <c r="I23" s="64">
        <f t="shared" si="14"/>
        <v>5.2499999999999998E-2</v>
      </c>
      <c r="J23" s="66">
        <f>IF(O22&gt;0,VLOOKUP(O22,W$12:AF$80,2),J22)</f>
        <v>43777</v>
      </c>
      <c r="K23" s="67">
        <f t="shared" si="15"/>
        <v>6</v>
      </c>
      <c r="L23" s="68">
        <f t="shared" si="16"/>
        <v>6</v>
      </c>
      <c r="M23" s="69">
        <f t="shared" si="27"/>
        <v>1.0012190350000001</v>
      </c>
      <c r="N23" s="69">
        <f t="shared" ca="1" si="6"/>
        <v>1.0023600640000001</v>
      </c>
      <c r="O23" s="68">
        <f t="shared" si="28"/>
        <v>0</v>
      </c>
      <c r="P23" s="65">
        <f t="shared" ca="1" si="17"/>
        <v>2.3600639999999999</v>
      </c>
      <c r="Q23" s="65"/>
      <c r="R23" s="11">
        <f t="shared" si="18"/>
        <v>0</v>
      </c>
      <c r="S23" s="70" t="str">
        <f>IF(O22&gt;0,VLOOKUP(O22,W$12:AF$60,10),S22)</f>
        <v>A+J=</v>
      </c>
      <c r="T23" s="66" t="e">
        <f>IF(O22&gt;0,VLOOKUP(O22,W$12:AF$60,11),T22)</f>
        <v>#REF!</v>
      </c>
      <c r="U23" s="71" t="str">
        <f t="shared" si="7"/>
        <v>-</v>
      </c>
      <c r="V23" s="3"/>
      <c r="W23" s="81">
        <f t="shared" si="19"/>
        <v>11</v>
      </c>
      <c r="X23" s="82">
        <f t="shared" si="8"/>
        <v>44099</v>
      </c>
      <c r="Y23" s="88">
        <f t="shared" si="30"/>
        <v>880.95200418000002</v>
      </c>
      <c r="Z23" s="87"/>
      <c r="AA23" s="84"/>
      <c r="AB23" s="84">
        <f t="shared" si="31"/>
        <v>23.809709250000001</v>
      </c>
      <c r="AC23" s="85">
        <v>2.6315999999999999E-2</v>
      </c>
      <c r="AD23" s="84">
        <f t="shared" si="32"/>
        <v>23.809709250000001</v>
      </c>
      <c r="AE23" s="81">
        <f t="shared" si="22"/>
        <v>11</v>
      </c>
      <c r="AF23" s="86" t="s">
        <v>54</v>
      </c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</row>
    <row r="24" spans="1:188" x14ac:dyDescent="0.15">
      <c r="A24" s="63">
        <f t="shared" si="9"/>
        <v>43789</v>
      </c>
      <c r="B24" s="78">
        <f t="shared" ca="1" si="23"/>
        <v>1002.753953</v>
      </c>
      <c r="C24" s="65">
        <f t="shared" si="10"/>
        <v>1000</v>
      </c>
      <c r="D24" s="10">
        <f ca="1">IF(A24&lt;$B$1,VLOOKUP(A24,[1]DI!$A$4:$B$15000,2),0)</f>
        <v>4.9000000000000002E-2</v>
      </c>
      <c r="E24" s="65">
        <f t="shared" ca="1" si="24"/>
        <v>1.0001898499999999</v>
      </c>
      <c r="F24" s="65">
        <f ca="1">(TRUNC(PRODUCT($E$12:$E23),16))</f>
        <v>1.0013297071430101</v>
      </c>
      <c r="G24" s="65">
        <f t="shared" si="25"/>
        <v>1</v>
      </c>
      <c r="H24" s="65">
        <f t="shared" ca="1" si="26"/>
        <v>1.00132971</v>
      </c>
      <c r="I24" s="64">
        <f t="shared" si="14"/>
        <v>5.2499999999999998E-2</v>
      </c>
      <c r="J24" s="66">
        <f>IF(O23&gt;0,VLOOKUP(O23,W$12:AF$80,2),J23)</f>
        <v>43777</v>
      </c>
      <c r="K24" s="67">
        <f t="shared" si="15"/>
        <v>7</v>
      </c>
      <c r="L24" s="68">
        <f t="shared" si="16"/>
        <v>7</v>
      </c>
      <c r="M24" s="69">
        <f t="shared" si="27"/>
        <v>1.0014223520000001</v>
      </c>
      <c r="N24" s="69">
        <f t="shared" ca="1" si="6"/>
        <v>1.002753953</v>
      </c>
      <c r="O24" s="68">
        <f t="shared" si="28"/>
        <v>0</v>
      </c>
      <c r="P24" s="65">
        <f t="shared" ca="1" si="17"/>
        <v>2.7539530000000001</v>
      </c>
      <c r="Q24" s="65"/>
      <c r="R24" s="11">
        <f t="shared" si="18"/>
        <v>0</v>
      </c>
      <c r="S24" s="70" t="str">
        <f>IF(O23&gt;0,VLOOKUP(O23,W$12:AF$60,10),S23)</f>
        <v>A+J=</v>
      </c>
      <c r="T24" s="66" t="e">
        <f>IF(O23&gt;0,VLOOKUP(O23,W$12:AF$60,11),T23)</f>
        <v>#REF!</v>
      </c>
      <c r="U24" s="71" t="str">
        <f t="shared" si="7"/>
        <v>-</v>
      </c>
      <c r="V24" s="3"/>
      <c r="W24" s="81">
        <f t="shared" si="19"/>
        <v>12</v>
      </c>
      <c r="X24" s="82">
        <f t="shared" si="8"/>
        <v>44130</v>
      </c>
      <c r="Y24" s="88">
        <f t="shared" si="30"/>
        <v>857.14251437000007</v>
      </c>
      <c r="Z24" s="87"/>
      <c r="AA24" s="84"/>
      <c r="AB24" s="84">
        <f t="shared" si="31"/>
        <v>23.809489809999999</v>
      </c>
      <c r="AC24" s="85">
        <v>2.7026999999999999E-2</v>
      </c>
      <c r="AD24" s="84">
        <f t="shared" si="32"/>
        <v>23.809489809999999</v>
      </c>
      <c r="AE24" s="81">
        <f t="shared" si="22"/>
        <v>12</v>
      </c>
      <c r="AF24" s="86" t="s">
        <v>54</v>
      </c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</row>
    <row r="25" spans="1:188" x14ac:dyDescent="0.15">
      <c r="A25" s="63">
        <f t="shared" si="9"/>
        <v>43790</v>
      </c>
      <c r="B25" s="78">
        <f t="shared" ca="1" si="23"/>
        <v>1003.147991</v>
      </c>
      <c r="C25" s="65">
        <f t="shared" si="10"/>
        <v>1000</v>
      </c>
      <c r="D25" s="10">
        <f ca="1">IF(A25&lt;$B$1,VLOOKUP(A25,[1]DI!$A$4:$B$15000,2),0)</f>
        <v>4.9000000000000002E-2</v>
      </c>
      <c r="E25" s="65">
        <f t="shared" ca="1" si="24"/>
        <v>1.0001898499999999</v>
      </c>
      <c r="F25" s="65">
        <f ca="1">(TRUNC(PRODUCT($E$12:$E24),16))</f>
        <v>1.0015198095879201</v>
      </c>
      <c r="G25" s="65">
        <f t="shared" si="25"/>
        <v>1</v>
      </c>
      <c r="H25" s="65">
        <f t="shared" ca="1" si="26"/>
        <v>1.00151981</v>
      </c>
      <c r="I25" s="64">
        <f t="shared" si="14"/>
        <v>5.2499999999999998E-2</v>
      </c>
      <c r="J25" s="66">
        <f>IF(O24&gt;0,VLOOKUP(O24,W$12:AF$80,2),J24)</f>
        <v>43777</v>
      </c>
      <c r="K25" s="67">
        <f t="shared" si="15"/>
        <v>8</v>
      </c>
      <c r="L25" s="68">
        <f t="shared" si="16"/>
        <v>8</v>
      </c>
      <c r="M25" s="69">
        <f t="shared" si="27"/>
        <v>1.0016257099999999</v>
      </c>
      <c r="N25" s="69">
        <f t="shared" ca="1" si="6"/>
        <v>1.0031479910000001</v>
      </c>
      <c r="O25" s="68">
        <f t="shared" si="28"/>
        <v>0</v>
      </c>
      <c r="P25" s="65">
        <f t="shared" ca="1" si="17"/>
        <v>3.1479910000000002</v>
      </c>
      <c r="Q25" s="65"/>
      <c r="R25" s="11">
        <f t="shared" si="18"/>
        <v>0</v>
      </c>
      <c r="S25" s="70" t="str">
        <f>IF(O24&gt;0,VLOOKUP(O24,W$12:AF$60,10),S24)</f>
        <v>A+J=</v>
      </c>
      <c r="T25" s="66" t="e">
        <f>IF(O24&gt;0,VLOOKUP(O24,W$12:AF$60,11),T24)</f>
        <v>#REF!</v>
      </c>
      <c r="U25" s="71" t="str">
        <f t="shared" si="7"/>
        <v>-</v>
      </c>
      <c r="V25" s="3"/>
      <c r="W25" s="81">
        <f t="shared" si="19"/>
        <v>13</v>
      </c>
      <c r="X25" s="82">
        <f t="shared" si="8"/>
        <v>44160</v>
      </c>
      <c r="Y25" s="88">
        <f t="shared" si="30"/>
        <v>833.33280961000003</v>
      </c>
      <c r="Z25" s="87"/>
      <c r="AA25" s="84"/>
      <c r="AB25" s="84">
        <f t="shared" si="31"/>
        <v>23.809704759999999</v>
      </c>
      <c r="AC25" s="85">
        <v>2.7778000000000001E-2</v>
      </c>
      <c r="AD25" s="84">
        <f t="shared" si="32"/>
        <v>23.809704759999999</v>
      </c>
      <c r="AE25" s="81">
        <f t="shared" si="22"/>
        <v>13</v>
      </c>
      <c r="AF25" s="86" t="s">
        <v>54</v>
      </c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</row>
    <row r="26" spans="1:188" x14ac:dyDescent="0.15">
      <c r="A26" s="63">
        <f t="shared" si="9"/>
        <v>43791</v>
      </c>
      <c r="B26" s="78">
        <f t="shared" ca="1" si="23"/>
        <v>1003.54218799</v>
      </c>
      <c r="C26" s="65">
        <f t="shared" si="10"/>
        <v>1000</v>
      </c>
      <c r="D26" s="10">
        <f ca="1">IF(A26&lt;$B$1,VLOOKUP(A26,[1]DI!$A$4:$B$15000,2),0)</f>
        <v>4.9000000000000002E-2</v>
      </c>
      <c r="E26" s="65">
        <f t="shared" ca="1" si="24"/>
        <v>1.0001898499999999</v>
      </c>
      <c r="F26" s="65">
        <f ca="1">(TRUNC(PRODUCT($E$12:$E25),16))</f>
        <v>1.0017099481237699</v>
      </c>
      <c r="G26" s="65">
        <f t="shared" si="25"/>
        <v>1</v>
      </c>
      <c r="H26" s="65">
        <f t="shared" ca="1" si="26"/>
        <v>1.00170995</v>
      </c>
      <c r="I26" s="64">
        <f t="shared" si="14"/>
        <v>5.2499999999999998E-2</v>
      </c>
      <c r="J26" s="66">
        <f>IF(O25&gt;0,VLOOKUP(O25,W$12:AF$80,2),J25)</f>
        <v>43777</v>
      </c>
      <c r="K26" s="67">
        <f t="shared" si="15"/>
        <v>9</v>
      </c>
      <c r="L26" s="68">
        <f t="shared" si="16"/>
        <v>9</v>
      </c>
      <c r="M26" s="69">
        <f t="shared" si="27"/>
        <v>1.0018291100000001</v>
      </c>
      <c r="N26" s="69">
        <f t="shared" ca="1" si="6"/>
        <v>1.0035421879999999</v>
      </c>
      <c r="O26" s="68">
        <f t="shared" si="28"/>
        <v>0</v>
      </c>
      <c r="P26" s="65">
        <f t="shared" ca="1" si="17"/>
        <v>3.54218799</v>
      </c>
      <c r="Q26" s="65"/>
      <c r="R26" s="11">
        <f t="shared" si="18"/>
        <v>0</v>
      </c>
      <c r="S26" s="70" t="str">
        <f>IF(O25&gt;0,VLOOKUP(O25,W$12:AF$60,10),S25)</f>
        <v>A+J=</v>
      </c>
      <c r="T26" s="66" t="e">
        <f>IF(O25&gt;0,VLOOKUP(O25,W$12:AF$60,11),T25)</f>
        <v>#REF!</v>
      </c>
      <c r="U26" s="71" t="str">
        <f t="shared" si="7"/>
        <v>-</v>
      </c>
      <c r="V26" s="3"/>
      <c r="W26" s="81">
        <f t="shared" si="19"/>
        <v>14</v>
      </c>
      <c r="X26" s="82">
        <f t="shared" si="8"/>
        <v>44193</v>
      </c>
      <c r="Y26" s="88">
        <f t="shared" si="30"/>
        <v>809.52365791</v>
      </c>
      <c r="Z26" s="87"/>
      <c r="AA26" s="84"/>
      <c r="AB26" s="84">
        <f t="shared" si="31"/>
        <v>23.809151700000001</v>
      </c>
      <c r="AC26" s="85">
        <v>2.8570999999999999E-2</v>
      </c>
      <c r="AD26" s="84">
        <f t="shared" si="32"/>
        <v>23.809151700000001</v>
      </c>
      <c r="AE26" s="81">
        <f t="shared" si="22"/>
        <v>14</v>
      </c>
      <c r="AF26" s="86" t="s">
        <v>54</v>
      </c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</row>
    <row r="27" spans="1:188" x14ac:dyDescent="0.15">
      <c r="A27" s="63">
        <f t="shared" si="9"/>
        <v>43792</v>
      </c>
      <c r="B27" s="78">
        <f t="shared" ca="1" si="23"/>
        <v>1003.93653199</v>
      </c>
      <c r="C27" s="65">
        <f t="shared" si="10"/>
        <v>1000</v>
      </c>
      <c r="D27" s="10">
        <f ca="1">IF(A27&lt;$B$1,VLOOKUP(A27,[1]DI!$A$4:$B$15000,2),0)</f>
        <v>0</v>
      </c>
      <c r="E27" s="65">
        <f t="shared" ca="1" si="24"/>
        <v>1</v>
      </c>
      <c r="F27" s="65">
        <f ca="1">(TRUNC(PRODUCT($E$12:$E26),16))</f>
        <v>1.00190012275742</v>
      </c>
      <c r="G27" s="65">
        <f t="shared" si="25"/>
        <v>1</v>
      </c>
      <c r="H27" s="65">
        <f t="shared" ca="1" si="26"/>
        <v>1.0019001199999999</v>
      </c>
      <c r="I27" s="64">
        <f t="shared" si="14"/>
        <v>5.2499999999999998E-2</v>
      </c>
      <c r="J27" s="66">
        <f>IF(O26&gt;0,VLOOKUP(O26,W$12:AF$80,2),J26)</f>
        <v>43777</v>
      </c>
      <c r="K27" s="67">
        <f t="shared" si="15"/>
        <v>9</v>
      </c>
      <c r="L27" s="68">
        <f t="shared" si="16"/>
        <v>10</v>
      </c>
      <c r="M27" s="69">
        <f t="shared" si="27"/>
        <v>1.00203255</v>
      </c>
      <c r="N27" s="69">
        <f t="shared" ca="1" si="6"/>
        <v>1.003936532</v>
      </c>
      <c r="O27" s="68">
        <f t="shared" si="28"/>
        <v>0</v>
      </c>
      <c r="P27" s="65">
        <f t="shared" ca="1" si="17"/>
        <v>3.9365319900000002</v>
      </c>
      <c r="Q27" s="65"/>
      <c r="R27" s="11">
        <f t="shared" si="18"/>
        <v>0</v>
      </c>
      <c r="S27" s="70" t="str">
        <f>IF(O26&gt;0,VLOOKUP(O26,W$12:AF$60,10),S26)</f>
        <v>A+J=</v>
      </c>
      <c r="T27" s="66" t="e">
        <f>IF(O26&gt;0,VLOOKUP(O26,W$12:AF$60,11),T26)</f>
        <v>#REF!</v>
      </c>
      <c r="U27" s="71" t="str">
        <f t="shared" si="7"/>
        <v>-</v>
      </c>
      <c r="V27" s="3"/>
      <c r="W27" s="81">
        <f t="shared" si="19"/>
        <v>15</v>
      </c>
      <c r="X27" s="82">
        <f t="shared" si="8"/>
        <v>44221</v>
      </c>
      <c r="Y27" s="88">
        <f t="shared" si="30"/>
        <v>785.71394809000003</v>
      </c>
      <c r="Z27" s="87"/>
      <c r="AA27" s="84"/>
      <c r="AB27" s="84">
        <f t="shared" si="31"/>
        <v>23.809709819999998</v>
      </c>
      <c r="AC27" s="85">
        <v>2.9412000000000001E-2</v>
      </c>
      <c r="AD27" s="84">
        <f t="shared" si="32"/>
        <v>23.809709819999998</v>
      </c>
      <c r="AE27" s="81">
        <f t="shared" si="22"/>
        <v>15</v>
      </c>
      <c r="AF27" s="86" t="s">
        <v>54</v>
      </c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</row>
    <row r="28" spans="1:188" x14ac:dyDescent="0.15">
      <c r="A28" s="63">
        <f t="shared" si="9"/>
        <v>43793</v>
      </c>
      <c r="B28" s="78">
        <f t="shared" ca="1" si="23"/>
        <v>1003.93653199</v>
      </c>
      <c r="C28" s="65">
        <f t="shared" si="10"/>
        <v>1000</v>
      </c>
      <c r="D28" s="10">
        <f ca="1">IF(A28&lt;$B$1,VLOOKUP(A28,[1]DI!$A$4:$B$15000,2),0)</f>
        <v>0</v>
      </c>
      <c r="E28" s="65">
        <f t="shared" ca="1" si="24"/>
        <v>1</v>
      </c>
      <c r="F28" s="65">
        <f ca="1">(TRUNC(PRODUCT($E$12:$E27),16))</f>
        <v>1.00190012275742</v>
      </c>
      <c r="G28" s="65">
        <f t="shared" si="25"/>
        <v>1</v>
      </c>
      <c r="H28" s="65">
        <f t="shared" ca="1" si="26"/>
        <v>1.0019001199999999</v>
      </c>
      <c r="I28" s="64">
        <f t="shared" si="14"/>
        <v>5.2499999999999998E-2</v>
      </c>
      <c r="J28" s="66">
        <f>IF(O27&gt;0,VLOOKUP(O27,W$12:AF$80,2),J27)</f>
        <v>43777</v>
      </c>
      <c r="K28" s="67">
        <f t="shared" si="15"/>
        <v>9</v>
      </c>
      <c r="L28" s="68">
        <f t="shared" si="16"/>
        <v>10</v>
      </c>
      <c r="M28" s="69">
        <f t="shared" si="27"/>
        <v>1.00203255</v>
      </c>
      <c r="N28" s="69">
        <f t="shared" ca="1" si="6"/>
        <v>1.003936532</v>
      </c>
      <c r="O28" s="68">
        <f t="shared" si="28"/>
        <v>0</v>
      </c>
      <c r="P28" s="65">
        <f t="shared" ca="1" si="17"/>
        <v>3.9365319900000002</v>
      </c>
      <c r="Q28" s="65"/>
      <c r="R28" s="11">
        <f t="shared" si="18"/>
        <v>0</v>
      </c>
      <c r="S28" s="70" t="str">
        <f>IF(O27&gt;0,VLOOKUP(O27,W$12:AF$60,10),S27)</f>
        <v>A+J=</v>
      </c>
      <c r="T28" s="66" t="e">
        <f>IF(O27&gt;0,VLOOKUP(O27,W$12:AF$60,11),T27)</f>
        <v>#REF!</v>
      </c>
      <c r="U28" s="71" t="str">
        <f t="shared" si="7"/>
        <v>-</v>
      </c>
      <c r="V28" s="3"/>
      <c r="W28" s="81">
        <f t="shared" si="19"/>
        <v>16</v>
      </c>
      <c r="X28" s="82">
        <f t="shared" si="8"/>
        <v>44252</v>
      </c>
      <c r="Y28" s="88">
        <f t="shared" si="30"/>
        <v>761.90445833000001</v>
      </c>
      <c r="Z28" s="87"/>
      <c r="AA28" s="84"/>
      <c r="AB28" s="84">
        <f t="shared" si="31"/>
        <v>23.809489760000002</v>
      </c>
      <c r="AC28" s="85">
        <v>3.0303E-2</v>
      </c>
      <c r="AD28" s="84">
        <f t="shared" si="32"/>
        <v>23.809489760000002</v>
      </c>
      <c r="AE28" s="81">
        <f t="shared" si="22"/>
        <v>16</v>
      </c>
      <c r="AF28" s="86" t="s">
        <v>54</v>
      </c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</row>
    <row r="29" spans="1:188" x14ac:dyDescent="0.15">
      <c r="A29" s="63">
        <f t="shared" si="9"/>
        <v>43794</v>
      </c>
      <c r="B29" s="78">
        <f t="shared" ca="1" si="23"/>
        <v>1003.93653199</v>
      </c>
      <c r="C29" s="65">
        <f t="shared" si="10"/>
        <v>1000</v>
      </c>
      <c r="D29" s="10">
        <f ca="1">IF(A29&lt;$B$1,VLOOKUP(A29,[1]DI!$A$4:$B$15000,2),0)</f>
        <v>4.9000000000000002E-2</v>
      </c>
      <c r="E29" s="65">
        <f t="shared" ca="1" si="24"/>
        <v>1.0001898499999999</v>
      </c>
      <c r="F29" s="65">
        <f ca="1">(TRUNC(PRODUCT($E$12:$E28),16))</f>
        <v>1.00190012275742</v>
      </c>
      <c r="G29" s="65">
        <f t="shared" si="25"/>
        <v>1</v>
      </c>
      <c r="H29" s="65">
        <f t="shared" ca="1" si="26"/>
        <v>1.0019001199999999</v>
      </c>
      <c r="I29" s="64">
        <f t="shared" si="14"/>
        <v>5.2499999999999998E-2</v>
      </c>
      <c r="J29" s="66">
        <f>IF(O28&gt;0,VLOOKUP(O28,W$12:AF$80,2),J28)</f>
        <v>43777</v>
      </c>
      <c r="K29" s="67">
        <f t="shared" si="15"/>
        <v>10</v>
      </c>
      <c r="L29" s="68">
        <f t="shared" si="16"/>
        <v>10</v>
      </c>
      <c r="M29" s="69">
        <f t="shared" si="27"/>
        <v>1.00203255</v>
      </c>
      <c r="N29" s="69">
        <f t="shared" ca="1" si="6"/>
        <v>1.003936532</v>
      </c>
      <c r="O29" s="68">
        <f t="shared" si="28"/>
        <v>1</v>
      </c>
      <c r="P29" s="65">
        <f t="shared" ca="1" si="17"/>
        <v>3.9365319900000002</v>
      </c>
      <c r="Q29" s="65"/>
      <c r="R29" s="11">
        <f t="shared" si="18"/>
        <v>0</v>
      </c>
      <c r="S29" s="70" t="str">
        <f>IF(O28&gt;0,VLOOKUP(O28,W$12:AF$60,10),S28)</f>
        <v>A+J=</v>
      </c>
      <c r="T29" s="66" t="e">
        <f>IF(O28&gt;0,VLOOKUP(O28,W$12:AF$60,11),T28)</f>
        <v>#REF!</v>
      </c>
      <c r="U29" s="71">
        <f t="shared" ca="1" si="7"/>
        <v>236191.91940000001</v>
      </c>
      <c r="V29" s="3"/>
      <c r="W29" s="81">
        <f t="shared" si="19"/>
        <v>17</v>
      </c>
      <c r="X29" s="82">
        <f t="shared" si="8"/>
        <v>44280</v>
      </c>
      <c r="Y29" s="88">
        <f t="shared" si="30"/>
        <v>738.09494401000006</v>
      </c>
      <c r="Z29" s="87"/>
      <c r="AA29" s="84"/>
      <c r="AB29" s="84">
        <f t="shared" si="31"/>
        <v>23.809514320000002</v>
      </c>
      <c r="AC29" s="85">
        <v>3.125E-2</v>
      </c>
      <c r="AD29" s="84">
        <f t="shared" si="32"/>
        <v>23.809514320000002</v>
      </c>
      <c r="AE29" s="81">
        <f t="shared" si="22"/>
        <v>17</v>
      </c>
      <c r="AF29" s="86" t="s">
        <v>54</v>
      </c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</row>
    <row r="30" spans="1:188" x14ac:dyDescent="0.15">
      <c r="A30" s="63">
        <f t="shared" si="9"/>
        <v>43795</v>
      </c>
      <c r="B30" s="78">
        <f t="shared" ca="1" si="23"/>
        <v>1000.39295799</v>
      </c>
      <c r="C30" s="65">
        <f t="shared" si="10"/>
        <v>1000</v>
      </c>
      <c r="D30" s="10">
        <f ca="1">IF(A30&lt;$B$1,VLOOKUP(A30,[1]DI!$A$4:$B$15000,2),0)</f>
        <v>4.9000000000000002E-2</v>
      </c>
      <c r="E30" s="65">
        <f t="shared" ca="1" si="24"/>
        <v>1.0001898499999999</v>
      </c>
      <c r="F30" s="65">
        <f ca="1">(TRUNC(PRODUCT($E$12:$E29),16))</f>
        <v>1.0020903334957201</v>
      </c>
      <c r="G30" s="65">
        <f t="shared" ca="1" si="25"/>
        <v>1.00190012275742</v>
      </c>
      <c r="H30" s="65">
        <f t="shared" ca="1" si="26"/>
        <v>1.0001898499999999</v>
      </c>
      <c r="I30" s="64">
        <f t="shared" si="14"/>
        <v>5.2499999999999998E-2</v>
      </c>
      <c r="J30" s="66">
        <f>IF(O29&gt;0,VLOOKUP(O29,W$12:AF$80,2),J29)</f>
        <v>43794</v>
      </c>
      <c r="K30" s="67">
        <f t="shared" si="15"/>
        <v>1</v>
      </c>
      <c r="L30" s="68">
        <f t="shared" si="16"/>
        <v>1</v>
      </c>
      <c r="M30" s="69">
        <f t="shared" si="27"/>
        <v>1.0002030689999999</v>
      </c>
      <c r="N30" s="69">
        <f t="shared" ca="1" si="6"/>
        <v>1.0003929579999999</v>
      </c>
      <c r="O30" s="68">
        <f t="shared" si="28"/>
        <v>0</v>
      </c>
      <c r="P30" s="65">
        <f t="shared" ca="1" si="17"/>
        <v>0.39295798999999998</v>
      </c>
      <c r="Q30" s="65"/>
      <c r="R30" s="11">
        <f t="shared" si="18"/>
        <v>0</v>
      </c>
      <c r="S30" s="70" t="str">
        <f>IF(O29&gt;0,VLOOKUP(O29,W$12:AF$60,10),S29)</f>
        <v>J=</v>
      </c>
      <c r="T30" s="66" t="e">
        <f>IF(O29&gt;0,VLOOKUP(O29,W$12:AF$60,11),T29)</f>
        <v>#REF!</v>
      </c>
      <c r="U30" s="71" t="str">
        <f t="shared" si="7"/>
        <v>-</v>
      </c>
      <c r="V30" s="3"/>
      <c r="W30" s="81">
        <f t="shared" si="19"/>
        <v>18</v>
      </c>
      <c r="X30" s="82">
        <f t="shared" si="8"/>
        <v>44312</v>
      </c>
      <c r="Y30" s="88">
        <f t="shared" si="30"/>
        <v>714.28547731000003</v>
      </c>
      <c r="Z30" s="87"/>
      <c r="AA30" s="84"/>
      <c r="AB30" s="84">
        <f t="shared" si="31"/>
        <v>23.809466700000002</v>
      </c>
      <c r="AC30" s="85">
        <v>3.2258000000000002E-2</v>
      </c>
      <c r="AD30" s="84">
        <f t="shared" si="32"/>
        <v>23.809466700000002</v>
      </c>
      <c r="AE30" s="81">
        <f t="shared" si="22"/>
        <v>18</v>
      </c>
      <c r="AF30" s="86" t="s">
        <v>54</v>
      </c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</row>
    <row r="31" spans="1:188" x14ac:dyDescent="0.15">
      <c r="A31" s="63">
        <f t="shared" si="9"/>
        <v>43796</v>
      </c>
      <c r="B31" s="78">
        <f t="shared" ca="1" si="23"/>
        <v>1000.786074</v>
      </c>
      <c r="C31" s="65">
        <f t="shared" si="10"/>
        <v>1000</v>
      </c>
      <c r="D31" s="10">
        <f ca="1">IF(A31&lt;$B$1,VLOOKUP(A31,[1]DI!$A$4:$B$15000,2),0)</f>
        <v>4.9000000000000002E-2</v>
      </c>
      <c r="E31" s="65">
        <f t="shared" ca="1" si="24"/>
        <v>1.0001898499999999</v>
      </c>
      <c r="F31" s="65">
        <f ca="1">(TRUNC(PRODUCT($E$12:$E30),16))</f>
        <v>1.0022805803455399</v>
      </c>
      <c r="G31" s="65">
        <f t="shared" ca="1" si="25"/>
        <v>1.00190012275742</v>
      </c>
      <c r="H31" s="65">
        <f t="shared" ca="1" si="26"/>
        <v>1.0003797400000001</v>
      </c>
      <c r="I31" s="64">
        <f t="shared" si="14"/>
        <v>5.2499999999999998E-2</v>
      </c>
      <c r="J31" s="66">
        <f>IF(O30&gt;0,VLOOKUP(O30,W$12:AF$80,2),J30)</f>
        <v>43794</v>
      </c>
      <c r="K31" s="67">
        <f t="shared" si="15"/>
        <v>2</v>
      </c>
      <c r="L31" s="68">
        <f t="shared" si="16"/>
        <v>2</v>
      </c>
      <c r="M31" s="69">
        <f t="shared" si="27"/>
        <v>1.0004061799999999</v>
      </c>
      <c r="N31" s="69">
        <f t="shared" ca="1" si="6"/>
        <v>1.0007860740000001</v>
      </c>
      <c r="O31" s="68">
        <f t="shared" si="28"/>
        <v>0</v>
      </c>
      <c r="P31" s="65">
        <f t="shared" ca="1" si="17"/>
        <v>0.78607400000000005</v>
      </c>
      <c r="Q31" s="65"/>
      <c r="R31" s="11">
        <f t="shared" si="18"/>
        <v>0</v>
      </c>
      <c r="S31" s="70" t="str">
        <f>IF(O30&gt;0,VLOOKUP(O30,W$12:AF$60,10),S30)</f>
        <v>J=</v>
      </c>
      <c r="T31" s="66" t="e">
        <f>IF(O30&gt;0,VLOOKUP(O30,W$12:AF$60,11),T30)</f>
        <v>#REF!</v>
      </c>
      <c r="U31" s="71" t="str">
        <f t="shared" si="7"/>
        <v>-</v>
      </c>
      <c r="V31" s="3"/>
      <c r="W31" s="81">
        <f t="shared" si="19"/>
        <v>19</v>
      </c>
      <c r="X31" s="82">
        <f t="shared" si="8"/>
        <v>44341</v>
      </c>
      <c r="Y31" s="88">
        <f t="shared" si="30"/>
        <v>690.47619950000001</v>
      </c>
      <c r="Z31" s="87"/>
      <c r="AA31" s="84"/>
      <c r="AB31" s="84">
        <f t="shared" si="31"/>
        <v>23.809277810000001</v>
      </c>
      <c r="AC31" s="85">
        <v>3.3333000000000002E-2</v>
      </c>
      <c r="AD31" s="84">
        <f t="shared" si="32"/>
        <v>23.809277810000001</v>
      </c>
      <c r="AE31" s="81">
        <f t="shared" si="22"/>
        <v>19</v>
      </c>
      <c r="AF31" s="86" t="s">
        <v>54</v>
      </c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</row>
    <row r="32" spans="1:188" x14ac:dyDescent="0.15">
      <c r="A32" s="63">
        <f t="shared" si="9"/>
        <v>43797</v>
      </c>
      <c r="B32" s="78">
        <f t="shared" ca="1" si="23"/>
        <v>1001.17933899</v>
      </c>
      <c r="C32" s="65">
        <f t="shared" si="10"/>
        <v>1000</v>
      </c>
      <c r="D32" s="10">
        <f ca="1">IF(A32&lt;$B$1,VLOOKUP(A32,[1]DI!$A$4:$B$15000,2),0)</f>
        <v>4.9000000000000002E-2</v>
      </c>
      <c r="E32" s="65">
        <f t="shared" ca="1" si="24"/>
        <v>1.0001898499999999</v>
      </c>
      <c r="F32" s="65">
        <f ca="1">(TRUNC(PRODUCT($E$12:$E31),16))</f>
        <v>1.00247086331372</v>
      </c>
      <c r="G32" s="65">
        <f t="shared" ca="1" si="25"/>
        <v>1.00190012275742</v>
      </c>
      <c r="H32" s="65">
        <f t="shared" ca="1" si="26"/>
        <v>1.00056966</v>
      </c>
      <c r="I32" s="64">
        <f t="shared" si="14"/>
        <v>5.2499999999999998E-2</v>
      </c>
      <c r="J32" s="66">
        <f>IF(O31&gt;0,VLOOKUP(O31,W$12:AF$80,2),J31)</f>
        <v>43794</v>
      </c>
      <c r="K32" s="67">
        <f t="shared" si="15"/>
        <v>3</v>
      </c>
      <c r="L32" s="68">
        <f t="shared" si="16"/>
        <v>3</v>
      </c>
      <c r="M32" s="69">
        <f t="shared" si="27"/>
        <v>1.000609332</v>
      </c>
      <c r="N32" s="69">
        <f t="shared" ca="1" si="6"/>
        <v>1.0011793389999999</v>
      </c>
      <c r="O32" s="68">
        <f t="shared" si="28"/>
        <v>0</v>
      </c>
      <c r="P32" s="65">
        <f t="shared" ca="1" si="17"/>
        <v>1.17933899</v>
      </c>
      <c r="Q32" s="65"/>
      <c r="R32" s="11">
        <f t="shared" si="18"/>
        <v>0</v>
      </c>
      <c r="S32" s="70" t="str">
        <f>IF(O31&gt;0,VLOOKUP(O31,W$12:AF$60,10),S31)</f>
        <v>J=</v>
      </c>
      <c r="T32" s="66" t="e">
        <f>IF(O31&gt;0,VLOOKUP(O31,W$12:AF$60,11),T31)</f>
        <v>#REF!</v>
      </c>
      <c r="U32" s="71" t="str">
        <f t="shared" si="7"/>
        <v>-</v>
      </c>
      <c r="V32" s="3"/>
      <c r="W32" s="81">
        <f t="shared" si="19"/>
        <v>20</v>
      </c>
      <c r="X32" s="82">
        <f t="shared" si="8"/>
        <v>44372</v>
      </c>
      <c r="Y32" s="88">
        <f t="shared" si="30"/>
        <v>666.66650872000002</v>
      </c>
      <c r="Z32" s="87"/>
      <c r="AA32" s="84"/>
      <c r="AB32" s="84">
        <f t="shared" si="31"/>
        <v>23.80969078</v>
      </c>
      <c r="AC32" s="85">
        <v>3.4483E-2</v>
      </c>
      <c r="AD32" s="84">
        <f t="shared" si="32"/>
        <v>23.80969078</v>
      </c>
      <c r="AE32" s="81">
        <f t="shared" si="22"/>
        <v>20</v>
      </c>
      <c r="AF32" s="86" t="s">
        <v>54</v>
      </c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  <c r="FG32" s="2"/>
      <c r="FH32" s="2"/>
      <c r="FI32" s="2"/>
      <c r="FJ32" s="2"/>
      <c r="FK32" s="2"/>
      <c r="FL32" s="2"/>
      <c r="FM32" s="2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</row>
    <row r="33" spans="1:188" x14ac:dyDescent="0.15">
      <c r="A33" s="63">
        <f t="shared" si="9"/>
        <v>43798</v>
      </c>
      <c r="B33" s="78">
        <f t="shared" ca="1" si="23"/>
        <v>1001.57276199</v>
      </c>
      <c r="C33" s="65">
        <f t="shared" si="10"/>
        <v>1000</v>
      </c>
      <c r="D33" s="10">
        <f ca="1">IF(A33&lt;$B$1,VLOOKUP(A33,[1]DI!$A$4:$B$15000,2),0)</f>
        <v>4.9000000000000002E-2</v>
      </c>
      <c r="E33" s="65">
        <f t="shared" ca="1" si="24"/>
        <v>1.0001898499999999</v>
      </c>
      <c r="F33" s="65">
        <f ca="1">(TRUNC(PRODUCT($E$12:$E32),16))</f>
        <v>1.0026611824071201</v>
      </c>
      <c r="G33" s="65">
        <f t="shared" ca="1" si="25"/>
        <v>1.00190012275742</v>
      </c>
      <c r="H33" s="65">
        <f t="shared" ca="1" si="26"/>
        <v>1.00075962</v>
      </c>
      <c r="I33" s="64">
        <f t="shared" si="14"/>
        <v>5.2499999999999998E-2</v>
      </c>
      <c r="J33" s="66">
        <f>IF(O32&gt;0,VLOOKUP(O32,W$12:AF$80,2),J32)</f>
        <v>43794</v>
      </c>
      <c r="K33" s="67">
        <f t="shared" si="15"/>
        <v>4</v>
      </c>
      <c r="L33" s="68">
        <f t="shared" si="16"/>
        <v>4</v>
      </c>
      <c r="M33" s="69">
        <f t="shared" si="27"/>
        <v>1.000812525</v>
      </c>
      <c r="N33" s="69">
        <f t="shared" ca="1" si="6"/>
        <v>1.0015727619999999</v>
      </c>
      <c r="O33" s="68">
        <f t="shared" si="28"/>
        <v>0</v>
      </c>
      <c r="P33" s="65">
        <f t="shared" ca="1" si="17"/>
        <v>1.5727619900000001</v>
      </c>
      <c r="Q33" s="65"/>
      <c r="R33" s="11">
        <f t="shared" si="18"/>
        <v>0</v>
      </c>
      <c r="S33" s="70" t="str">
        <f>IF(O32&gt;0,VLOOKUP(O32,W$12:AF$60,10),S32)</f>
        <v>J=</v>
      </c>
      <c r="T33" s="66" t="e">
        <f>IF(O32&gt;0,VLOOKUP(O32,W$12:AF$60,11),T32)</f>
        <v>#REF!</v>
      </c>
      <c r="U33" s="71" t="str">
        <f t="shared" si="7"/>
        <v>-</v>
      </c>
      <c r="V33" s="3"/>
      <c r="W33" s="81">
        <f t="shared" si="19"/>
        <v>21</v>
      </c>
      <c r="X33" s="82">
        <f t="shared" si="8"/>
        <v>44403</v>
      </c>
      <c r="Y33" s="88">
        <f t="shared" si="30"/>
        <v>642.85718102999999</v>
      </c>
      <c r="Z33" s="87"/>
      <c r="AA33" s="84"/>
      <c r="AB33" s="84">
        <f t="shared" si="31"/>
        <v>23.80932769</v>
      </c>
      <c r="AC33" s="85">
        <v>3.5714000000000003E-2</v>
      </c>
      <c r="AD33" s="84">
        <f t="shared" si="32"/>
        <v>23.80932769</v>
      </c>
      <c r="AE33" s="81">
        <f t="shared" si="22"/>
        <v>21</v>
      </c>
      <c r="AF33" s="86" t="s">
        <v>54</v>
      </c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</row>
    <row r="34" spans="1:188" x14ac:dyDescent="0.15">
      <c r="A34" s="63">
        <f t="shared" si="9"/>
        <v>43799</v>
      </c>
      <c r="B34" s="78">
        <f t="shared" ca="1" si="23"/>
        <v>1001.966334</v>
      </c>
      <c r="C34" s="65">
        <f t="shared" si="10"/>
        <v>1000</v>
      </c>
      <c r="D34" s="10">
        <f ca="1">IF(A34&lt;$B$1,VLOOKUP(A34,[1]DI!$A$4:$B$15000,2),0)</f>
        <v>0</v>
      </c>
      <c r="E34" s="65">
        <f t="shared" ca="1" si="24"/>
        <v>1</v>
      </c>
      <c r="F34" s="65">
        <f ca="1">(TRUNC(PRODUCT($E$12:$E33),16))</f>
        <v>1.0028515376325999</v>
      </c>
      <c r="G34" s="65">
        <f t="shared" ca="1" si="25"/>
        <v>1.00190012275742</v>
      </c>
      <c r="H34" s="65">
        <f t="shared" ca="1" si="26"/>
        <v>1.0009496099999999</v>
      </c>
      <c r="I34" s="64">
        <f t="shared" si="14"/>
        <v>5.2499999999999998E-2</v>
      </c>
      <c r="J34" s="66">
        <f>IF(O33&gt;0,VLOOKUP(O33,W$12:AF$80,2),J33)</f>
        <v>43794</v>
      </c>
      <c r="K34" s="67">
        <f t="shared" si="15"/>
        <v>4</v>
      </c>
      <c r="L34" s="68">
        <f t="shared" si="16"/>
        <v>5</v>
      </c>
      <c r="M34" s="69">
        <f t="shared" si="27"/>
        <v>1.0010157589999999</v>
      </c>
      <c r="N34" s="69">
        <f t="shared" ca="1" si="6"/>
        <v>1.001966334</v>
      </c>
      <c r="O34" s="68">
        <f t="shared" si="28"/>
        <v>0</v>
      </c>
      <c r="P34" s="65">
        <f t="shared" ca="1" si="17"/>
        <v>1.966334</v>
      </c>
      <c r="Q34" s="65"/>
      <c r="R34" s="11">
        <f t="shared" si="18"/>
        <v>0</v>
      </c>
      <c r="S34" s="70" t="str">
        <f>IF(O33&gt;0,VLOOKUP(O33,W$12:AF$60,10),S33)</f>
        <v>J=</v>
      </c>
      <c r="T34" s="66" t="e">
        <f>IF(O33&gt;0,VLOOKUP(O33,W$12:AF$60,11),T33)</f>
        <v>#REF!</v>
      </c>
      <c r="U34" s="71" t="str">
        <f t="shared" si="7"/>
        <v>-</v>
      </c>
      <c r="V34" s="3"/>
      <c r="W34" s="81">
        <f t="shared" si="19"/>
        <v>22</v>
      </c>
      <c r="X34" s="82">
        <f t="shared" si="8"/>
        <v>44433</v>
      </c>
      <c r="Y34" s="88">
        <f t="shared" si="30"/>
        <v>619.04767961999994</v>
      </c>
      <c r="Z34" s="87"/>
      <c r="AA34" s="84"/>
      <c r="AB34" s="84">
        <f t="shared" si="31"/>
        <v>23.809501409999999</v>
      </c>
      <c r="AC34" s="85">
        <v>3.7037E-2</v>
      </c>
      <c r="AD34" s="84">
        <f t="shared" si="32"/>
        <v>23.809501409999999</v>
      </c>
      <c r="AE34" s="81">
        <f t="shared" si="22"/>
        <v>22</v>
      </c>
      <c r="AF34" s="86" t="s">
        <v>54</v>
      </c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</row>
    <row r="35" spans="1:188" x14ac:dyDescent="0.15">
      <c r="A35" s="63">
        <f t="shared" si="9"/>
        <v>43800</v>
      </c>
      <c r="B35" s="78">
        <f t="shared" ca="1" si="23"/>
        <v>1001.966334</v>
      </c>
      <c r="C35" s="65">
        <f t="shared" si="10"/>
        <v>1000</v>
      </c>
      <c r="D35" s="10">
        <f ca="1">IF(A35&lt;$B$1,VLOOKUP(A35,[1]DI!$A$4:$B$15000,2),0)</f>
        <v>0</v>
      </c>
      <c r="E35" s="65">
        <f t="shared" ca="1" si="24"/>
        <v>1</v>
      </c>
      <c r="F35" s="65">
        <f ca="1">(TRUNC(PRODUCT($E$12:$E34),16))</f>
        <v>1.0028515376325999</v>
      </c>
      <c r="G35" s="65">
        <f t="shared" ca="1" si="25"/>
        <v>1.00190012275742</v>
      </c>
      <c r="H35" s="65">
        <f t="shared" ca="1" si="26"/>
        <v>1.0009496099999999</v>
      </c>
      <c r="I35" s="64">
        <f t="shared" si="14"/>
        <v>5.2499999999999998E-2</v>
      </c>
      <c r="J35" s="66">
        <f>IF(O34&gt;0,VLOOKUP(O34,W$12:AF$80,2),J34)</f>
        <v>43794</v>
      </c>
      <c r="K35" s="67">
        <f t="shared" si="15"/>
        <v>4</v>
      </c>
      <c r="L35" s="68">
        <f t="shared" si="16"/>
        <v>5</v>
      </c>
      <c r="M35" s="69">
        <f t="shared" si="27"/>
        <v>1.0010157589999999</v>
      </c>
      <c r="N35" s="69">
        <f t="shared" ca="1" si="6"/>
        <v>1.001966334</v>
      </c>
      <c r="O35" s="68">
        <f t="shared" si="28"/>
        <v>0</v>
      </c>
      <c r="P35" s="65">
        <f t="shared" ca="1" si="17"/>
        <v>1.966334</v>
      </c>
      <c r="Q35" s="65"/>
      <c r="R35" s="11">
        <f t="shared" si="18"/>
        <v>0</v>
      </c>
      <c r="S35" s="70" t="str">
        <f>IF(O34&gt;0,VLOOKUP(O34,W$12:AF$60,10),S34)</f>
        <v>J=</v>
      </c>
      <c r="T35" s="66" t="e">
        <f>IF(O34&gt;0,VLOOKUP(O34,W$12:AF$60,11),T34)</f>
        <v>#REF!</v>
      </c>
      <c r="U35" s="71" t="str">
        <f t="shared" si="7"/>
        <v>-</v>
      </c>
      <c r="V35" s="3"/>
      <c r="W35" s="81">
        <f t="shared" si="19"/>
        <v>23</v>
      </c>
      <c r="X35" s="82">
        <f t="shared" si="8"/>
        <v>44466</v>
      </c>
      <c r="Y35" s="88">
        <f t="shared" si="30"/>
        <v>595.23786776999998</v>
      </c>
      <c r="Z35" s="87"/>
      <c r="AA35" s="84"/>
      <c r="AB35" s="84">
        <f t="shared" si="31"/>
        <v>23.809811849999999</v>
      </c>
      <c r="AC35" s="85">
        <v>3.8462000000000003E-2</v>
      </c>
      <c r="AD35" s="84">
        <f t="shared" si="32"/>
        <v>23.809811849999999</v>
      </c>
      <c r="AE35" s="81">
        <f t="shared" si="22"/>
        <v>23</v>
      </c>
      <c r="AF35" s="86" t="s">
        <v>54</v>
      </c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</row>
    <row r="36" spans="1:188" x14ac:dyDescent="0.15">
      <c r="A36" s="63">
        <f t="shared" si="9"/>
        <v>43801</v>
      </c>
      <c r="B36" s="78">
        <f t="shared" ca="1" si="23"/>
        <v>1001.966334</v>
      </c>
      <c r="C36" s="65">
        <f t="shared" si="10"/>
        <v>1000</v>
      </c>
      <c r="D36" s="10">
        <f ca="1">IF(A36&lt;$B$1,VLOOKUP(A36,[1]DI!$A$4:$B$15000,2),0)</f>
        <v>4.9000000000000002E-2</v>
      </c>
      <c r="E36" s="65">
        <f t="shared" ca="1" si="24"/>
        <v>1.0001898499999999</v>
      </c>
      <c r="F36" s="65">
        <f ca="1">(TRUNC(PRODUCT($E$12:$E35),16))</f>
        <v>1.0028515376325999</v>
      </c>
      <c r="G36" s="65">
        <f t="shared" ca="1" si="25"/>
        <v>1.00190012275742</v>
      </c>
      <c r="H36" s="65">
        <f t="shared" ca="1" si="26"/>
        <v>1.0009496099999999</v>
      </c>
      <c r="I36" s="64">
        <f t="shared" si="14"/>
        <v>5.2499999999999998E-2</v>
      </c>
      <c r="J36" s="66">
        <f>IF(O35&gt;0,VLOOKUP(O35,W$12:AF$80,2),J35)</f>
        <v>43794</v>
      </c>
      <c r="K36" s="67">
        <f t="shared" si="15"/>
        <v>5</v>
      </c>
      <c r="L36" s="68">
        <f t="shared" si="16"/>
        <v>5</v>
      </c>
      <c r="M36" s="69">
        <f t="shared" si="27"/>
        <v>1.0010157589999999</v>
      </c>
      <c r="N36" s="69">
        <f t="shared" ca="1" si="6"/>
        <v>1.001966334</v>
      </c>
      <c r="O36" s="68">
        <f t="shared" si="28"/>
        <v>0</v>
      </c>
      <c r="P36" s="65">
        <f t="shared" ca="1" si="17"/>
        <v>1.966334</v>
      </c>
      <c r="Q36" s="65"/>
      <c r="R36" s="11">
        <f t="shared" si="18"/>
        <v>0</v>
      </c>
      <c r="S36" s="70" t="str">
        <f>IF(O35&gt;0,VLOOKUP(O35,W$12:AF$60,10),S35)</f>
        <v>J=</v>
      </c>
      <c r="T36" s="66" t="e">
        <f>IF(O35&gt;0,VLOOKUP(O35,W$12:AF$60,11),T35)</f>
        <v>#REF!</v>
      </c>
      <c r="U36" s="71" t="str">
        <f t="shared" si="7"/>
        <v>-</v>
      </c>
      <c r="V36" s="3"/>
      <c r="W36" s="81">
        <f t="shared" si="19"/>
        <v>24</v>
      </c>
      <c r="X36" s="82">
        <f t="shared" si="8"/>
        <v>44494</v>
      </c>
      <c r="Y36" s="88">
        <f t="shared" si="30"/>
        <v>571.42835305999995</v>
      </c>
      <c r="Z36" s="87"/>
      <c r="AA36" s="84"/>
      <c r="AB36" s="84">
        <f t="shared" si="31"/>
        <v>23.809514709999998</v>
      </c>
      <c r="AC36" s="85">
        <v>0.04</v>
      </c>
      <c r="AD36" s="84">
        <f t="shared" si="32"/>
        <v>23.809514709999998</v>
      </c>
      <c r="AE36" s="81">
        <f t="shared" si="22"/>
        <v>24</v>
      </c>
      <c r="AF36" s="86" t="s">
        <v>63</v>
      </c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</row>
    <row r="37" spans="1:188" x14ac:dyDescent="0.15">
      <c r="A37" s="63">
        <f t="shared" si="9"/>
        <v>43802</v>
      </c>
      <c r="B37" s="78">
        <f t="shared" ca="1" si="23"/>
        <v>1002.360064</v>
      </c>
      <c r="C37" s="65">
        <f t="shared" si="10"/>
        <v>1000</v>
      </c>
      <c r="D37" s="10">
        <f ca="1">IF(A37&lt;$B$1,VLOOKUP(A37,[1]DI!$A$4:$B$15000,2),0)</f>
        <v>4.9000000000000002E-2</v>
      </c>
      <c r="E37" s="65">
        <f t="shared" ca="1" si="24"/>
        <v>1.0001898499999999</v>
      </c>
      <c r="F37" s="65">
        <f ca="1">(TRUNC(PRODUCT($E$12:$E36),16))</f>
        <v>1.0030419289970101</v>
      </c>
      <c r="G37" s="65">
        <f t="shared" ca="1" si="25"/>
        <v>1.00190012275742</v>
      </c>
      <c r="H37" s="65">
        <f t="shared" ca="1" si="26"/>
        <v>1.0011396400000001</v>
      </c>
      <c r="I37" s="64">
        <f t="shared" si="14"/>
        <v>5.2499999999999998E-2</v>
      </c>
      <c r="J37" s="66">
        <f>IF(O36&gt;0,VLOOKUP(O36,W$12:AF$80,2),J36)</f>
        <v>43794</v>
      </c>
      <c r="K37" s="67">
        <f t="shared" si="15"/>
        <v>6</v>
      </c>
      <c r="L37" s="68">
        <f t="shared" si="16"/>
        <v>6</v>
      </c>
      <c r="M37" s="69">
        <f t="shared" si="27"/>
        <v>1.0012190350000001</v>
      </c>
      <c r="N37" s="69">
        <f t="shared" ca="1" si="6"/>
        <v>1.0023600640000001</v>
      </c>
      <c r="O37" s="68">
        <f t="shared" si="28"/>
        <v>0</v>
      </c>
      <c r="P37" s="65">
        <f t="shared" ca="1" si="17"/>
        <v>2.3600639999999999</v>
      </c>
      <c r="Q37" s="65"/>
      <c r="R37" s="11">
        <f t="shared" si="18"/>
        <v>0</v>
      </c>
      <c r="S37" s="70" t="str">
        <f>IF(O36&gt;0,VLOOKUP(O36,W$12:AF$60,10),S36)</f>
        <v>J=</v>
      </c>
      <c r="T37" s="66" t="e">
        <f>IF(O36&gt;0,VLOOKUP(O36,W$12:AF$60,11),T36)</f>
        <v>#REF!</v>
      </c>
      <c r="U37" s="71" t="str">
        <f t="shared" si="7"/>
        <v>-</v>
      </c>
      <c r="V37" s="3"/>
      <c r="W37" s="81">
        <f t="shared" si="19"/>
        <v>25</v>
      </c>
      <c r="X37" s="82">
        <f>AD146</f>
        <v>44557</v>
      </c>
      <c r="Y37" s="88">
        <f t="shared" si="30"/>
        <v>571.42835305999995</v>
      </c>
      <c r="Z37" s="87"/>
      <c r="AA37" s="84"/>
      <c r="AB37" s="84">
        <f t="shared" si="31"/>
        <v>0</v>
      </c>
      <c r="AC37" s="85">
        <v>0</v>
      </c>
      <c r="AD37" s="84">
        <f t="shared" si="32"/>
        <v>0</v>
      </c>
      <c r="AE37" s="81">
        <f t="shared" si="22"/>
        <v>25</v>
      </c>
      <c r="AF37" s="86" t="s">
        <v>54</v>
      </c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</row>
    <row r="38" spans="1:188" x14ac:dyDescent="0.15">
      <c r="A38" s="63">
        <f t="shared" si="9"/>
        <v>43803</v>
      </c>
      <c r="B38" s="78">
        <f t="shared" ca="1" si="23"/>
        <v>1002.753953</v>
      </c>
      <c r="C38" s="65">
        <f t="shared" si="10"/>
        <v>1000</v>
      </c>
      <c r="D38" s="10">
        <f ca="1">IF(A38&lt;$B$1,VLOOKUP(A38,[1]DI!$A$4:$B$15000,2),0)</f>
        <v>4.9000000000000002E-2</v>
      </c>
      <c r="E38" s="65">
        <f t="shared" ca="1" si="24"/>
        <v>1.0001898499999999</v>
      </c>
      <c r="F38" s="65">
        <f ca="1">(TRUNC(PRODUCT($E$12:$E37),16))</f>
        <v>1.0032323565072301</v>
      </c>
      <c r="G38" s="65">
        <f t="shared" ca="1" si="25"/>
        <v>1.00190012275742</v>
      </c>
      <c r="H38" s="65">
        <f t="shared" ca="1" si="26"/>
        <v>1.00132971</v>
      </c>
      <c r="I38" s="64">
        <f t="shared" si="14"/>
        <v>5.2499999999999998E-2</v>
      </c>
      <c r="J38" s="66">
        <f>IF(O37&gt;0,VLOOKUP(O37,W$12:AF$80,2),J37)</f>
        <v>43794</v>
      </c>
      <c r="K38" s="67">
        <f t="shared" si="15"/>
        <v>7</v>
      </c>
      <c r="L38" s="68">
        <f t="shared" si="16"/>
        <v>7</v>
      </c>
      <c r="M38" s="69">
        <f t="shared" si="27"/>
        <v>1.0014223520000001</v>
      </c>
      <c r="N38" s="69">
        <f t="shared" ca="1" si="6"/>
        <v>1.002753953</v>
      </c>
      <c r="O38" s="68">
        <f t="shared" si="28"/>
        <v>0</v>
      </c>
      <c r="P38" s="65">
        <f t="shared" ca="1" si="17"/>
        <v>2.7539530000000001</v>
      </c>
      <c r="Q38" s="65"/>
      <c r="R38" s="11">
        <f t="shared" si="18"/>
        <v>0</v>
      </c>
      <c r="S38" s="70" t="str">
        <f>IF(O37&gt;0,VLOOKUP(O37,W$12:AF$60,10),S37)</f>
        <v>J=</v>
      </c>
      <c r="T38" s="66" t="e">
        <f>IF(O37&gt;0,VLOOKUP(O37,W$12:AF$60,11),T37)</f>
        <v>#REF!</v>
      </c>
      <c r="U38" s="71" t="str">
        <f t="shared" si="7"/>
        <v>-</v>
      </c>
      <c r="V38" s="3"/>
      <c r="W38" s="81">
        <f t="shared" si="19"/>
        <v>26</v>
      </c>
      <c r="X38" s="82">
        <f>AD147</f>
        <v>44586</v>
      </c>
      <c r="Y38" s="88">
        <f t="shared" si="30"/>
        <v>571.42835305999995</v>
      </c>
      <c r="Z38" s="87"/>
      <c r="AA38" s="84"/>
      <c r="AB38" s="84">
        <f t="shared" si="31"/>
        <v>0</v>
      </c>
      <c r="AC38" s="85">
        <v>0</v>
      </c>
      <c r="AD38" s="84">
        <f t="shared" si="32"/>
        <v>0</v>
      </c>
      <c r="AE38" s="81">
        <f t="shared" si="22"/>
        <v>26</v>
      </c>
      <c r="AF38" s="86" t="s">
        <v>54</v>
      </c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  <c r="FK38" s="2"/>
      <c r="FL38" s="2"/>
      <c r="FM38" s="2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</row>
    <row r="39" spans="1:188" x14ac:dyDescent="0.15">
      <c r="A39" s="63">
        <f t="shared" si="9"/>
        <v>43804</v>
      </c>
      <c r="B39" s="78">
        <f t="shared" ca="1" si="23"/>
        <v>1003.147991</v>
      </c>
      <c r="C39" s="65">
        <f t="shared" si="10"/>
        <v>1000</v>
      </c>
      <c r="D39" s="10">
        <f ca="1">IF(A39&lt;$B$1,VLOOKUP(A39,[1]DI!$A$4:$B$15000,2),0)</f>
        <v>4.9000000000000002E-2</v>
      </c>
      <c r="E39" s="65">
        <f t="shared" ca="1" si="24"/>
        <v>1.0001898499999999</v>
      </c>
      <c r="F39" s="65">
        <f ca="1">(TRUNC(PRODUCT($E$12:$E38),16))</f>
        <v>1.0034228201701201</v>
      </c>
      <c r="G39" s="65">
        <f t="shared" ca="1" si="25"/>
        <v>1.00190012275742</v>
      </c>
      <c r="H39" s="65">
        <f t="shared" ca="1" si="26"/>
        <v>1.00151981</v>
      </c>
      <c r="I39" s="64">
        <f t="shared" si="14"/>
        <v>5.2499999999999998E-2</v>
      </c>
      <c r="J39" s="66">
        <f>IF(O38&gt;0,VLOOKUP(O38,W$12:AF$80,2),J38)</f>
        <v>43794</v>
      </c>
      <c r="K39" s="67">
        <f t="shared" si="15"/>
        <v>8</v>
      </c>
      <c r="L39" s="68">
        <f t="shared" si="16"/>
        <v>8</v>
      </c>
      <c r="M39" s="69">
        <f t="shared" si="27"/>
        <v>1.0016257099999999</v>
      </c>
      <c r="N39" s="69">
        <f t="shared" ca="1" si="6"/>
        <v>1.0031479910000001</v>
      </c>
      <c r="O39" s="68">
        <f t="shared" si="28"/>
        <v>0</v>
      </c>
      <c r="P39" s="65">
        <f t="shared" ca="1" si="17"/>
        <v>3.1479910000000002</v>
      </c>
      <c r="Q39" s="65"/>
      <c r="R39" s="11">
        <f t="shared" si="18"/>
        <v>0</v>
      </c>
      <c r="S39" s="70" t="str">
        <f>IF(O38&gt;0,VLOOKUP(O38,W$12:AF$60,10),S38)</f>
        <v>J=</v>
      </c>
      <c r="T39" s="66" t="e">
        <f>IF(O38&gt;0,VLOOKUP(O38,W$12:AF$60,11),T38)</f>
        <v>#REF!</v>
      </c>
      <c r="U39" s="71" t="str">
        <f t="shared" si="7"/>
        <v>-</v>
      </c>
      <c r="V39" s="3"/>
      <c r="W39" s="81">
        <f t="shared" si="19"/>
        <v>27</v>
      </c>
      <c r="X39" s="82">
        <f>AD148</f>
        <v>44617</v>
      </c>
      <c r="Y39" s="88">
        <f t="shared" si="30"/>
        <v>571.42835305999995</v>
      </c>
      <c r="Z39" s="87"/>
      <c r="AA39" s="84"/>
      <c r="AB39" s="84">
        <f t="shared" ref="AB39:AB41" si="33">TRUNC(Y38*AC39,8)</f>
        <v>0</v>
      </c>
      <c r="AC39" s="85">
        <v>0</v>
      </c>
      <c r="AD39" s="84">
        <f t="shared" si="32"/>
        <v>0</v>
      </c>
      <c r="AE39" s="81">
        <f t="shared" si="22"/>
        <v>27</v>
      </c>
      <c r="AF39" s="86" t="s">
        <v>98</v>
      </c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  <c r="FI39" s="2"/>
      <c r="FJ39" s="2"/>
      <c r="FK39" s="2"/>
      <c r="FL39" s="2"/>
      <c r="FM39" s="2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</row>
    <row r="40" spans="1:188" x14ac:dyDescent="0.15">
      <c r="A40" s="63">
        <f t="shared" si="9"/>
        <v>43805</v>
      </c>
      <c r="B40" s="78">
        <f t="shared" ca="1" si="23"/>
        <v>1003.54218799</v>
      </c>
      <c r="C40" s="65">
        <f t="shared" si="10"/>
        <v>1000</v>
      </c>
      <c r="D40" s="10">
        <f ca="1">IF(A40&lt;$B$1,VLOOKUP(A40,[1]DI!$A$4:$B$15000,2),0)</f>
        <v>4.9000000000000002E-2</v>
      </c>
      <c r="E40" s="65">
        <f t="shared" ca="1" si="24"/>
        <v>1.0001898499999999</v>
      </c>
      <c r="F40" s="65">
        <f ca="1">(TRUNC(PRODUCT($E$12:$E39),16))</f>
        <v>1.0036133199925299</v>
      </c>
      <c r="G40" s="65">
        <f t="shared" ca="1" si="25"/>
        <v>1.00190012275742</v>
      </c>
      <c r="H40" s="65">
        <f t="shared" ca="1" si="26"/>
        <v>1.00170995</v>
      </c>
      <c r="I40" s="64">
        <f t="shared" si="14"/>
        <v>5.2499999999999998E-2</v>
      </c>
      <c r="J40" s="66">
        <f>IF(O39&gt;0,VLOOKUP(O39,W$12:AF$80,2),J39)</f>
        <v>43794</v>
      </c>
      <c r="K40" s="67">
        <f t="shared" si="15"/>
        <v>9</v>
      </c>
      <c r="L40" s="68">
        <f t="shared" si="16"/>
        <v>9</v>
      </c>
      <c r="M40" s="69">
        <f t="shared" si="27"/>
        <v>1.0018291100000001</v>
      </c>
      <c r="N40" s="69">
        <f t="shared" ca="1" si="6"/>
        <v>1.0035421879999999</v>
      </c>
      <c r="O40" s="68">
        <f t="shared" si="28"/>
        <v>0</v>
      </c>
      <c r="P40" s="65">
        <f t="shared" ca="1" si="17"/>
        <v>3.54218799</v>
      </c>
      <c r="Q40" s="65"/>
      <c r="R40" s="11">
        <f t="shared" si="18"/>
        <v>0</v>
      </c>
      <c r="S40" s="70" t="str">
        <f>IF(O39&gt;0,VLOOKUP(O39,W$12:AF$60,10),S39)</f>
        <v>J=</v>
      </c>
      <c r="T40" s="66" t="e">
        <f>IF(O39&gt;0,VLOOKUP(O39,W$12:AF$60,11),T39)</f>
        <v>#REF!</v>
      </c>
      <c r="U40" s="71" t="str">
        <f t="shared" si="7"/>
        <v>-</v>
      </c>
      <c r="V40" s="3"/>
      <c r="W40" s="81">
        <f t="shared" si="19"/>
        <v>28</v>
      </c>
      <c r="X40" s="82">
        <v>44628</v>
      </c>
      <c r="Y40" s="88">
        <f>(Y39+AA40-AB40)</f>
        <v>571.42835305999995</v>
      </c>
      <c r="Z40" s="87"/>
      <c r="AA40" s="84"/>
      <c r="AB40" s="84">
        <f t="shared" si="33"/>
        <v>0</v>
      </c>
      <c r="AC40" s="85">
        <v>0</v>
      </c>
      <c r="AD40" s="84">
        <f t="shared" si="32"/>
        <v>0</v>
      </c>
      <c r="AE40" s="81">
        <f t="shared" si="22"/>
        <v>28</v>
      </c>
      <c r="AF40" s="86" t="s">
        <v>54</v>
      </c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  <c r="FG40" s="2"/>
      <c r="FH40" s="2"/>
      <c r="FI40" s="2"/>
      <c r="FJ40" s="2"/>
      <c r="FK40" s="2"/>
      <c r="FL40" s="2"/>
      <c r="FM40" s="2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</row>
    <row r="41" spans="1:188" ht="15.75" x14ac:dyDescent="0.25">
      <c r="A41" s="63">
        <f t="shared" si="9"/>
        <v>43806</v>
      </c>
      <c r="B41" s="78">
        <f t="shared" ca="1" si="23"/>
        <v>1003.93653199</v>
      </c>
      <c r="C41" s="65">
        <f t="shared" si="10"/>
        <v>1000</v>
      </c>
      <c r="D41" s="10">
        <f ca="1">IF(A41&lt;$B$1,VLOOKUP(A41,[1]DI!$A$4:$B$15000,2),0)</f>
        <v>0</v>
      </c>
      <c r="E41" s="65">
        <f t="shared" ca="1" si="24"/>
        <v>1</v>
      </c>
      <c r="F41" s="65">
        <f ca="1">(TRUNC(PRODUCT($E$12:$E40),16))</f>
        <v>1.00380385598133</v>
      </c>
      <c r="G41" s="65">
        <f t="shared" ca="1" si="25"/>
        <v>1.00190012275742</v>
      </c>
      <c r="H41" s="65">
        <f t="shared" ca="1" si="26"/>
        <v>1.0019001199999999</v>
      </c>
      <c r="I41" s="64">
        <f t="shared" si="14"/>
        <v>5.2499999999999998E-2</v>
      </c>
      <c r="J41" s="66">
        <f>IF(O40&gt;0,VLOOKUP(O40,W$12:AF$80,2),J40)</f>
        <v>43794</v>
      </c>
      <c r="K41" s="67">
        <f t="shared" si="15"/>
        <v>9</v>
      </c>
      <c r="L41" s="68">
        <f t="shared" si="16"/>
        <v>10</v>
      </c>
      <c r="M41" s="69">
        <f t="shared" si="27"/>
        <v>1.00203255</v>
      </c>
      <c r="N41" s="69">
        <f t="shared" ca="1" si="6"/>
        <v>1.003936532</v>
      </c>
      <c r="O41" s="68">
        <f t="shared" si="28"/>
        <v>0</v>
      </c>
      <c r="P41" s="65">
        <f t="shared" ca="1" si="17"/>
        <v>3.9365319900000002</v>
      </c>
      <c r="Q41" s="65"/>
      <c r="R41" s="11">
        <f t="shared" si="18"/>
        <v>0</v>
      </c>
      <c r="S41" s="70" t="str">
        <f>IF(O40&gt;0,VLOOKUP(O40,W$12:AF$60,10),S40)</f>
        <v>J=</v>
      </c>
      <c r="T41" s="66" t="e">
        <f>IF(O40&gt;0,VLOOKUP(O40,W$12:AF$60,11),T40)</f>
        <v>#REF!</v>
      </c>
      <c r="U41" s="71" t="str">
        <f t="shared" si="7"/>
        <v>-</v>
      </c>
      <c r="V41" s="3"/>
      <c r="W41" s="81">
        <f t="shared" si="19"/>
        <v>29</v>
      </c>
      <c r="X41" s="82">
        <f>AD160</f>
        <v>44984</v>
      </c>
      <c r="Y41" s="152">
        <v>683.68434506999995</v>
      </c>
      <c r="Z41" s="87"/>
      <c r="AA41" s="84"/>
      <c r="AB41" s="84">
        <f t="shared" si="33"/>
        <v>0</v>
      </c>
      <c r="AC41" s="85">
        <v>0</v>
      </c>
      <c r="AD41" s="84">
        <f t="shared" si="32"/>
        <v>0</v>
      </c>
      <c r="AE41" s="81">
        <f t="shared" si="22"/>
        <v>29</v>
      </c>
      <c r="AF41" s="86" t="s">
        <v>54</v>
      </c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</row>
    <row r="42" spans="1:188" x14ac:dyDescent="0.15">
      <c r="A42" s="63">
        <f t="shared" si="9"/>
        <v>43807</v>
      </c>
      <c r="B42" s="78">
        <f t="shared" ca="1" si="23"/>
        <v>1003.93653199</v>
      </c>
      <c r="C42" s="65">
        <f t="shared" si="10"/>
        <v>1000</v>
      </c>
      <c r="D42" s="10">
        <f ca="1">IF(A42&lt;$B$1,VLOOKUP(A42,[1]DI!$A$4:$B$15000,2),0)</f>
        <v>0</v>
      </c>
      <c r="E42" s="65">
        <f t="shared" ca="1" si="24"/>
        <v>1</v>
      </c>
      <c r="F42" s="65">
        <f ca="1">(TRUNC(PRODUCT($E$12:$E41),16))</f>
        <v>1.00380385598133</v>
      </c>
      <c r="G42" s="65">
        <f t="shared" ca="1" si="25"/>
        <v>1.00190012275742</v>
      </c>
      <c r="H42" s="65">
        <f t="shared" ca="1" si="26"/>
        <v>1.0019001199999999</v>
      </c>
      <c r="I42" s="64">
        <f t="shared" si="14"/>
        <v>5.2499999999999998E-2</v>
      </c>
      <c r="J42" s="66">
        <f>IF(O41&gt;0,VLOOKUP(O41,W$12:AF$80,2),J41)</f>
        <v>43794</v>
      </c>
      <c r="K42" s="67">
        <f t="shared" si="15"/>
        <v>9</v>
      </c>
      <c r="L42" s="68">
        <f t="shared" si="16"/>
        <v>10</v>
      </c>
      <c r="M42" s="69">
        <f t="shared" si="27"/>
        <v>1.00203255</v>
      </c>
      <c r="N42" s="69">
        <f t="shared" ca="1" si="6"/>
        <v>1.003936532</v>
      </c>
      <c r="O42" s="68">
        <f t="shared" si="28"/>
        <v>0</v>
      </c>
      <c r="P42" s="65">
        <f t="shared" ca="1" si="17"/>
        <v>3.9365319900000002</v>
      </c>
      <c r="Q42" s="65"/>
      <c r="R42" s="11">
        <f t="shared" si="18"/>
        <v>0</v>
      </c>
      <c r="S42" s="70" t="str">
        <f>IF(O41&gt;0,VLOOKUP(O41,W$12:AF$60,10),S41)</f>
        <v>J=</v>
      </c>
      <c r="T42" s="66" t="e">
        <f>IF(O41&gt;0,VLOOKUP(O41,W$12:AF$60,11),T41)</f>
        <v>#REF!</v>
      </c>
      <c r="U42" s="71" t="str">
        <f t="shared" si="7"/>
        <v>-</v>
      </c>
      <c r="V42" s="3"/>
      <c r="W42" s="81">
        <f t="shared" si="19"/>
        <v>30</v>
      </c>
      <c r="X42" s="82">
        <f t="shared" ref="X42:X75" si="34">AD161</f>
        <v>45012</v>
      </c>
      <c r="Y42" s="88">
        <f t="shared" si="30"/>
        <v>683.68434506999995</v>
      </c>
      <c r="Z42" s="87"/>
      <c r="AA42" s="84"/>
      <c r="AB42" s="84">
        <f t="shared" si="31"/>
        <v>0</v>
      </c>
      <c r="AC42" s="85">
        <v>0</v>
      </c>
      <c r="AD42" s="84">
        <f t="shared" si="32"/>
        <v>0</v>
      </c>
      <c r="AE42" s="81">
        <f t="shared" si="22"/>
        <v>30</v>
      </c>
      <c r="AF42" s="86" t="s">
        <v>54</v>
      </c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</row>
    <row r="43" spans="1:188" x14ac:dyDescent="0.15">
      <c r="A43" s="63">
        <f t="shared" si="9"/>
        <v>43808</v>
      </c>
      <c r="B43" s="78">
        <f t="shared" ca="1" si="23"/>
        <v>1003.93653199</v>
      </c>
      <c r="C43" s="65">
        <f t="shared" si="10"/>
        <v>1000</v>
      </c>
      <c r="D43" s="10">
        <f ca="1">IF(A43&lt;$B$1,VLOOKUP(A43,[1]DI!$A$4:$B$15000,2),0)</f>
        <v>4.9000000000000002E-2</v>
      </c>
      <c r="E43" s="65">
        <f t="shared" ca="1" si="24"/>
        <v>1.0001898499999999</v>
      </c>
      <c r="F43" s="65">
        <f ca="1">(TRUNC(PRODUCT($E$12:$E42),16))</f>
        <v>1.00380385598133</v>
      </c>
      <c r="G43" s="65">
        <f t="shared" ca="1" si="25"/>
        <v>1.00190012275742</v>
      </c>
      <c r="H43" s="65">
        <f t="shared" ca="1" si="26"/>
        <v>1.0019001199999999</v>
      </c>
      <c r="I43" s="64">
        <f t="shared" si="14"/>
        <v>5.2499999999999998E-2</v>
      </c>
      <c r="J43" s="66">
        <f>IF(O42&gt;0,VLOOKUP(O42,W$12:AF$80,2),J42)</f>
        <v>43794</v>
      </c>
      <c r="K43" s="67">
        <f t="shared" si="15"/>
        <v>10</v>
      </c>
      <c r="L43" s="68">
        <f t="shared" si="16"/>
        <v>10</v>
      </c>
      <c r="M43" s="69">
        <f t="shared" si="27"/>
        <v>1.00203255</v>
      </c>
      <c r="N43" s="69">
        <f t="shared" ca="1" si="6"/>
        <v>1.003936532</v>
      </c>
      <c r="O43" s="68">
        <f t="shared" si="28"/>
        <v>0</v>
      </c>
      <c r="P43" s="65">
        <f t="shared" ca="1" si="17"/>
        <v>3.9365319900000002</v>
      </c>
      <c r="Q43" s="65"/>
      <c r="R43" s="11">
        <f t="shared" si="18"/>
        <v>0</v>
      </c>
      <c r="S43" s="70" t="str">
        <f>IF(O42&gt;0,VLOOKUP(O42,W$12:AF$60,10),S42)</f>
        <v>J=</v>
      </c>
      <c r="T43" s="66" t="e">
        <f>IF(O42&gt;0,VLOOKUP(O42,W$12:AF$60,11),T42)</f>
        <v>#REF!</v>
      </c>
      <c r="U43" s="71" t="str">
        <f t="shared" si="7"/>
        <v>-</v>
      </c>
      <c r="V43" s="3"/>
      <c r="W43" s="81">
        <f t="shared" si="19"/>
        <v>31</v>
      </c>
      <c r="X43" s="82">
        <f t="shared" si="34"/>
        <v>45041</v>
      </c>
      <c r="Y43" s="88">
        <f t="shared" si="30"/>
        <v>683.68434506999995</v>
      </c>
      <c r="Z43" s="87"/>
      <c r="AA43" s="84"/>
      <c r="AB43" s="84">
        <f t="shared" si="31"/>
        <v>0</v>
      </c>
      <c r="AC43" s="85">
        <v>0</v>
      </c>
      <c r="AD43" s="84">
        <f t="shared" si="32"/>
        <v>0</v>
      </c>
      <c r="AE43" s="81">
        <f t="shared" si="22"/>
        <v>31</v>
      </c>
      <c r="AF43" s="86" t="s">
        <v>54</v>
      </c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</row>
    <row r="44" spans="1:188" ht="15.75" x14ac:dyDescent="0.25">
      <c r="A44" s="63">
        <f t="shared" si="9"/>
        <v>43809</v>
      </c>
      <c r="B44" s="78">
        <f t="shared" ca="1" si="23"/>
        <v>1004.331037</v>
      </c>
      <c r="C44" s="65">
        <f t="shared" si="10"/>
        <v>1000</v>
      </c>
      <c r="D44" s="10">
        <f ca="1">IF(A44&lt;$B$1,VLOOKUP(A44,[1]DI!$A$4:$B$15000,2),0)</f>
        <v>4.9000000000000002E-2</v>
      </c>
      <c r="E44" s="65">
        <f t="shared" ca="1" si="24"/>
        <v>1.0001898499999999</v>
      </c>
      <c r="F44" s="65">
        <f ca="1">(TRUNC(PRODUCT($E$12:$E43),16))</f>
        <v>1.0039944281433899</v>
      </c>
      <c r="G44" s="65">
        <f t="shared" ca="1" si="25"/>
        <v>1.00190012275742</v>
      </c>
      <c r="H44" s="65">
        <f t="shared" ca="1" si="26"/>
        <v>1.0020903299999999</v>
      </c>
      <c r="I44" s="64">
        <f t="shared" si="14"/>
        <v>5.2499999999999998E-2</v>
      </c>
      <c r="J44" s="66">
        <f>IF(O43&gt;0,VLOOKUP(O43,W$12:AF$80,2),J43)</f>
        <v>43794</v>
      </c>
      <c r="K44" s="67">
        <f t="shared" si="15"/>
        <v>11</v>
      </c>
      <c r="L44" s="68">
        <f t="shared" si="16"/>
        <v>11</v>
      </c>
      <c r="M44" s="69">
        <f t="shared" si="27"/>
        <v>1.002236033</v>
      </c>
      <c r="N44" s="69">
        <f t="shared" ca="1" si="6"/>
        <v>1.004331037</v>
      </c>
      <c r="O44" s="68">
        <f t="shared" si="28"/>
        <v>0</v>
      </c>
      <c r="P44" s="65">
        <f t="shared" ca="1" si="17"/>
        <v>4.3310370000000002</v>
      </c>
      <c r="Q44" s="65"/>
      <c r="R44" s="11">
        <f t="shared" si="18"/>
        <v>0</v>
      </c>
      <c r="S44" s="70" t="str">
        <f>IF(O43&gt;0,VLOOKUP(O43,W$12:AF$60,10),S43)</f>
        <v>J=</v>
      </c>
      <c r="T44" s="66" t="e">
        <f>IF(O43&gt;0,VLOOKUP(O43,W$12:AF$60,11),T43)</f>
        <v>#REF!</v>
      </c>
      <c r="U44" s="71" t="str">
        <f t="shared" si="7"/>
        <v>-</v>
      </c>
      <c r="V44" s="3"/>
      <c r="W44" s="81">
        <f t="shared" si="19"/>
        <v>32</v>
      </c>
      <c r="X44" s="82">
        <f t="shared" si="34"/>
        <v>45071</v>
      </c>
      <c r="Y44" s="152">
        <f ca="1">C1307</f>
        <v>709.61694673949989</v>
      </c>
      <c r="Z44" s="87"/>
      <c r="AA44" s="84"/>
      <c r="AB44" s="84">
        <f t="shared" si="31"/>
        <v>0</v>
      </c>
      <c r="AC44" s="85">
        <v>0</v>
      </c>
      <c r="AD44" s="84">
        <f t="shared" si="32"/>
        <v>0</v>
      </c>
      <c r="AE44" s="81">
        <f t="shared" si="22"/>
        <v>32</v>
      </c>
      <c r="AF44" s="86" t="s">
        <v>54</v>
      </c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</row>
    <row r="45" spans="1:188" x14ac:dyDescent="0.15">
      <c r="A45" s="63">
        <f t="shared" si="9"/>
        <v>43810</v>
      </c>
      <c r="B45" s="78">
        <f t="shared" ca="1" si="23"/>
        <v>1004.7257</v>
      </c>
      <c r="C45" s="65">
        <f t="shared" si="10"/>
        <v>1000</v>
      </c>
      <c r="D45" s="10">
        <f ca="1">IF(A45&lt;$B$1,VLOOKUP(A45,[1]DI!$A$4:$B$15000,2),0)</f>
        <v>4.9000000000000002E-2</v>
      </c>
      <c r="E45" s="65">
        <f t="shared" ca="1" si="24"/>
        <v>1.0001898499999999</v>
      </c>
      <c r="F45" s="65">
        <f ca="1">(TRUNC(PRODUCT($E$12:$E44),16))</f>
        <v>1.00418503648557</v>
      </c>
      <c r="G45" s="65">
        <f t="shared" ca="1" si="25"/>
        <v>1.00190012275742</v>
      </c>
      <c r="H45" s="65">
        <f t="shared" ca="1" si="26"/>
        <v>1.0022805800000001</v>
      </c>
      <c r="I45" s="64">
        <f t="shared" si="14"/>
        <v>5.2499999999999998E-2</v>
      </c>
      <c r="J45" s="66">
        <f>IF(O44&gt;0,VLOOKUP(O44,W$12:AF$80,2),J44)</f>
        <v>43794</v>
      </c>
      <c r="K45" s="67">
        <f t="shared" si="15"/>
        <v>12</v>
      </c>
      <c r="L45" s="68">
        <f t="shared" si="16"/>
        <v>12</v>
      </c>
      <c r="M45" s="69">
        <f t="shared" si="27"/>
        <v>1.0024395559999999</v>
      </c>
      <c r="N45" s="69">
        <f t="shared" ca="1" si="6"/>
        <v>1.0047257000000001</v>
      </c>
      <c r="O45" s="68">
        <f t="shared" si="28"/>
        <v>0</v>
      </c>
      <c r="P45" s="65">
        <f t="shared" ca="1" si="17"/>
        <v>4.7256999999999998</v>
      </c>
      <c r="Q45" s="65"/>
      <c r="R45" s="11">
        <f t="shared" si="18"/>
        <v>0</v>
      </c>
      <c r="S45" s="70" t="str">
        <f>IF(O44&gt;0,VLOOKUP(O44,W$12:AF$60,10),S44)</f>
        <v>J=</v>
      </c>
      <c r="T45" s="66" t="e">
        <f>IF(O44&gt;0,VLOOKUP(O44,W$12:AF$60,11),T44)</f>
        <v>#REF!</v>
      </c>
      <c r="U45" s="71" t="str">
        <f t="shared" si="7"/>
        <v>-</v>
      </c>
      <c r="V45" s="3"/>
      <c r="W45" s="81">
        <f t="shared" si="19"/>
        <v>33</v>
      </c>
      <c r="X45" s="82">
        <f t="shared" si="34"/>
        <v>45103</v>
      </c>
      <c r="Y45" s="88">
        <f t="shared" ca="1" si="30"/>
        <v>709.61694673949989</v>
      </c>
      <c r="Z45" s="87"/>
      <c r="AA45" s="84"/>
      <c r="AB45" s="84">
        <f t="shared" ca="1" si="31"/>
        <v>0</v>
      </c>
      <c r="AC45" s="85">
        <v>0</v>
      </c>
      <c r="AD45" s="84">
        <f t="shared" ca="1" si="32"/>
        <v>0</v>
      </c>
      <c r="AE45" s="81">
        <f t="shared" si="22"/>
        <v>33</v>
      </c>
      <c r="AF45" s="86" t="s">
        <v>54</v>
      </c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  <c r="FJ45" s="2"/>
      <c r="FK45" s="2"/>
      <c r="FL45" s="2"/>
      <c r="FM45" s="2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</row>
    <row r="46" spans="1:188" x14ac:dyDescent="0.15">
      <c r="A46" s="63">
        <f t="shared" si="9"/>
        <v>43811</v>
      </c>
      <c r="B46" s="78">
        <f t="shared" ca="1" si="23"/>
        <v>1005.12051199</v>
      </c>
      <c r="C46" s="65">
        <f t="shared" si="10"/>
        <v>1000</v>
      </c>
      <c r="D46" s="10">
        <f ca="1">IF(A46&lt;$B$1,VLOOKUP(A46,[1]DI!$A$4:$B$15000,2),0)</f>
        <v>4.4000000000000004E-2</v>
      </c>
      <c r="E46" s="65">
        <f t="shared" ca="1" si="24"/>
        <v>1.0001708899999999</v>
      </c>
      <c r="F46" s="65">
        <f ca="1">(TRUNC(PRODUCT($E$12:$E45),16))</f>
        <v>1.0043756810147499</v>
      </c>
      <c r="G46" s="65">
        <f t="shared" ca="1" si="25"/>
        <v>1.00190012275742</v>
      </c>
      <c r="H46" s="65">
        <f t="shared" ca="1" si="26"/>
        <v>1.0024708600000001</v>
      </c>
      <c r="I46" s="64">
        <f t="shared" si="14"/>
        <v>5.2499999999999998E-2</v>
      </c>
      <c r="J46" s="66">
        <f>IF(O45&gt;0,VLOOKUP(O45,W$12:AF$80,2),J45)</f>
        <v>43794</v>
      </c>
      <c r="K46" s="67">
        <f t="shared" si="15"/>
        <v>13</v>
      </c>
      <c r="L46" s="68">
        <f t="shared" si="16"/>
        <v>13</v>
      </c>
      <c r="M46" s="69">
        <f t="shared" si="27"/>
        <v>1.002643121</v>
      </c>
      <c r="N46" s="69">
        <f t="shared" ca="1" si="6"/>
        <v>1.005120512</v>
      </c>
      <c r="O46" s="68">
        <f t="shared" si="28"/>
        <v>0</v>
      </c>
      <c r="P46" s="65">
        <f t="shared" ca="1" si="17"/>
        <v>5.1205119899999998</v>
      </c>
      <c r="Q46" s="65"/>
      <c r="R46" s="11">
        <f t="shared" si="18"/>
        <v>0</v>
      </c>
      <c r="S46" s="70" t="str">
        <f>IF(O45&gt;0,VLOOKUP(O45,W$12:AF$60,10),S45)</f>
        <v>J=</v>
      </c>
      <c r="T46" s="66" t="e">
        <f>IF(O45&gt;0,VLOOKUP(O45,W$12:AF$60,11),T45)</f>
        <v>#REF!</v>
      </c>
      <c r="U46" s="71" t="str">
        <f t="shared" si="7"/>
        <v>-</v>
      </c>
      <c r="V46" s="3"/>
      <c r="W46" s="81">
        <f t="shared" si="19"/>
        <v>34</v>
      </c>
      <c r="X46" s="82">
        <f t="shared" si="34"/>
        <v>45132</v>
      </c>
      <c r="Y46" s="88">
        <f t="shared" ca="1" si="30"/>
        <v>709.61694673949989</v>
      </c>
      <c r="Z46" s="87"/>
      <c r="AA46" s="84"/>
      <c r="AB46" s="84">
        <f t="shared" ca="1" si="31"/>
        <v>0</v>
      </c>
      <c r="AC46" s="85">
        <v>0</v>
      </c>
      <c r="AD46" s="84">
        <f t="shared" ca="1" si="32"/>
        <v>0</v>
      </c>
      <c r="AE46" s="81">
        <f t="shared" si="22"/>
        <v>34</v>
      </c>
      <c r="AF46" s="86" t="s">
        <v>54</v>
      </c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  <c r="FD46" s="2"/>
      <c r="FE46" s="2"/>
      <c r="FF46" s="2"/>
      <c r="FG46" s="2"/>
      <c r="FH46" s="2"/>
      <c r="FI46" s="2"/>
      <c r="FJ46" s="2"/>
      <c r="FK46" s="2"/>
      <c r="FL46" s="2"/>
      <c r="FM46" s="2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</row>
    <row r="47" spans="1:188" x14ac:dyDescent="0.15">
      <c r="A47" s="63">
        <f t="shared" si="9"/>
        <v>43812</v>
      </c>
      <c r="B47" s="78">
        <f t="shared" ca="1" si="23"/>
        <v>1005.49642899</v>
      </c>
      <c r="C47" s="65">
        <f t="shared" si="10"/>
        <v>1000</v>
      </c>
      <c r="D47" s="10">
        <f ca="1">IF(A47&lt;$B$1,VLOOKUP(A47,[1]DI!$A$4:$B$15000,2),0)</f>
        <v>4.4000000000000004E-2</v>
      </c>
      <c r="E47" s="65">
        <f t="shared" ca="1" si="24"/>
        <v>1.0001708899999999</v>
      </c>
      <c r="F47" s="65">
        <f ca="1">(TRUNC(PRODUCT($E$12:$E46),16))</f>
        <v>1.0045473187748699</v>
      </c>
      <c r="G47" s="65">
        <f t="shared" ca="1" si="25"/>
        <v>1.00190012275742</v>
      </c>
      <c r="H47" s="65">
        <f t="shared" ca="1" si="26"/>
        <v>1.00264218</v>
      </c>
      <c r="I47" s="64">
        <f t="shared" si="14"/>
        <v>5.2499999999999998E-2</v>
      </c>
      <c r="J47" s="66">
        <f>IF(O46&gt;0,VLOOKUP(O46,W$12:AF$80,2),J46)</f>
        <v>43794</v>
      </c>
      <c r="K47" s="67">
        <f t="shared" si="15"/>
        <v>14</v>
      </c>
      <c r="L47" s="68">
        <f t="shared" si="16"/>
        <v>14</v>
      </c>
      <c r="M47" s="69">
        <f t="shared" si="27"/>
        <v>1.0028467270000001</v>
      </c>
      <c r="N47" s="69">
        <f t="shared" ca="1" si="6"/>
        <v>1.0054964289999999</v>
      </c>
      <c r="O47" s="68">
        <f t="shared" si="28"/>
        <v>0</v>
      </c>
      <c r="P47" s="65">
        <f t="shared" ca="1" si="17"/>
        <v>5.4964289900000001</v>
      </c>
      <c r="Q47" s="65"/>
      <c r="R47" s="11">
        <f t="shared" si="18"/>
        <v>0</v>
      </c>
      <c r="S47" s="70" t="str">
        <f>IF(O46&gt;0,VLOOKUP(O46,W$12:AF$60,10),S46)</f>
        <v>J=</v>
      </c>
      <c r="T47" s="66" t="e">
        <f>IF(O46&gt;0,VLOOKUP(O46,W$12:AF$60,11),T46)</f>
        <v>#REF!</v>
      </c>
      <c r="U47" s="71" t="str">
        <f t="shared" si="7"/>
        <v>-</v>
      </c>
      <c r="V47" s="13"/>
      <c r="W47" s="81">
        <f t="shared" si="19"/>
        <v>35</v>
      </c>
      <c r="X47" s="82">
        <f t="shared" si="34"/>
        <v>45163</v>
      </c>
      <c r="Y47" s="88">
        <f t="shared" ca="1" si="30"/>
        <v>709.61694673949989</v>
      </c>
      <c r="Z47" s="87"/>
      <c r="AA47" s="84"/>
      <c r="AB47" s="84">
        <f t="shared" ca="1" si="31"/>
        <v>0</v>
      </c>
      <c r="AC47" s="85">
        <v>0</v>
      </c>
      <c r="AD47" s="84">
        <f t="shared" ca="1" si="32"/>
        <v>0</v>
      </c>
      <c r="AE47" s="81">
        <f t="shared" si="22"/>
        <v>35</v>
      </c>
      <c r="AF47" s="86" t="s">
        <v>54</v>
      </c>
      <c r="AG47" s="15"/>
      <c r="AH47" s="15"/>
      <c r="AI47" s="15"/>
      <c r="AJ47" s="15"/>
      <c r="AK47" s="15"/>
      <c r="AL47" s="15"/>
      <c r="AM47" s="15"/>
      <c r="AN47" s="15"/>
      <c r="AO47" s="15"/>
      <c r="AP47" s="15"/>
      <c r="AQ47" s="15"/>
      <c r="AR47" s="15"/>
      <c r="AS47" s="15"/>
      <c r="AT47" s="15"/>
      <c r="AU47" s="15"/>
      <c r="AV47" s="15"/>
      <c r="AW47" s="15"/>
      <c r="AX47" s="15"/>
      <c r="AY47" s="15"/>
      <c r="AZ47" s="15"/>
      <c r="BA47" s="15"/>
      <c r="BB47" s="15"/>
      <c r="BC47" s="15"/>
      <c r="BD47" s="15"/>
      <c r="BE47" s="15"/>
      <c r="BF47" s="15"/>
      <c r="BG47" s="15"/>
      <c r="BH47" s="15"/>
      <c r="BI47" s="15"/>
      <c r="BJ47" s="15"/>
      <c r="BK47" s="15"/>
      <c r="BL47" s="15"/>
      <c r="BM47" s="15"/>
      <c r="BN47" s="15"/>
      <c r="BO47" s="15"/>
      <c r="BP47" s="15"/>
      <c r="BQ47" s="15"/>
      <c r="BR47" s="15"/>
      <c r="BS47" s="15"/>
      <c r="BT47" s="15"/>
      <c r="BU47" s="15"/>
      <c r="BV47" s="15"/>
      <c r="BW47" s="15"/>
      <c r="BX47" s="15"/>
      <c r="BY47" s="15"/>
      <c r="BZ47" s="15"/>
      <c r="CA47" s="15"/>
      <c r="CB47" s="15"/>
      <c r="CC47" s="15"/>
      <c r="CD47" s="15"/>
      <c r="CE47" s="15"/>
      <c r="CF47" s="15"/>
      <c r="CG47" s="15"/>
      <c r="CH47" s="15"/>
      <c r="CI47" s="15"/>
      <c r="CJ47" s="15"/>
      <c r="CK47" s="15"/>
      <c r="CL47" s="15"/>
      <c r="CM47" s="15"/>
      <c r="CN47" s="15"/>
      <c r="CO47" s="15"/>
      <c r="CP47" s="15"/>
      <c r="CQ47" s="15"/>
      <c r="CR47" s="15"/>
      <c r="CS47" s="15"/>
      <c r="CT47" s="15"/>
      <c r="CU47" s="15"/>
      <c r="CV47" s="15"/>
      <c r="CW47" s="15"/>
      <c r="CX47" s="15"/>
      <c r="CY47" s="15"/>
      <c r="CZ47" s="15"/>
      <c r="DA47" s="15"/>
      <c r="DB47" s="15"/>
      <c r="DC47" s="15"/>
      <c r="DD47" s="15"/>
      <c r="DE47" s="15"/>
      <c r="DF47" s="15"/>
      <c r="DG47" s="15"/>
      <c r="DH47" s="15"/>
      <c r="DI47" s="15"/>
      <c r="DJ47" s="15"/>
      <c r="DK47" s="15"/>
      <c r="DL47" s="15"/>
      <c r="DM47" s="15"/>
      <c r="DN47" s="15"/>
      <c r="DO47" s="15"/>
      <c r="DP47" s="15"/>
      <c r="DQ47" s="15"/>
      <c r="DR47" s="15"/>
      <c r="DS47" s="15"/>
      <c r="DT47" s="15"/>
      <c r="DU47" s="15"/>
      <c r="DV47" s="15"/>
      <c r="DW47" s="15"/>
      <c r="DX47" s="15"/>
      <c r="DY47" s="15"/>
      <c r="DZ47" s="15"/>
      <c r="EA47" s="15"/>
      <c r="EB47" s="15"/>
      <c r="EC47" s="15"/>
      <c r="ED47" s="15"/>
      <c r="EE47" s="15"/>
      <c r="EF47" s="15"/>
      <c r="EG47" s="15"/>
      <c r="EH47" s="15"/>
      <c r="EI47" s="15"/>
      <c r="EJ47" s="15"/>
      <c r="EK47" s="15"/>
      <c r="EL47" s="15"/>
      <c r="EM47" s="15"/>
      <c r="EN47" s="15"/>
      <c r="EO47" s="15"/>
      <c r="EP47" s="15"/>
      <c r="EQ47" s="15"/>
      <c r="ER47" s="15"/>
      <c r="ES47" s="15"/>
      <c r="ET47" s="15"/>
      <c r="EU47" s="15"/>
      <c r="EV47" s="15"/>
      <c r="EW47" s="15"/>
      <c r="EX47" s="15"/>
      <c r="EY47" s="15"/>
      <c r="EZ47" s="15"/>
      <c r="FA47" s="15"/>
      <c r="FB47" s="15"/>
      <c r="FC47" s="15"/>
      <c r="FD47" s="15"/>
      <c r="FE47" s="15"/>
      <c r="FF47" s="15"/>
      <c r="FG47" s="15"/>
      <c r="FH47" s="15"/>
      <c r="FI47" s="15"/>
      <c r="FJ47" s="15"/>
      <c r="FK47" s="15"/>
      <c r="FL47" s="15"/>
      <c r="FM47" s="15"/>
      <c r="FN47" s="16"/>
      <c r="FO47" s="16"/>
      <c r="FP47" s="16"/>
      <c r="FQ47" s="16"/>
      <c r="FR47" s="16"/>
      <c r="FS47" s="16"/>
      <c r="FT47" s="16"/>
      <c r="FU47" s="16"/>
      <c r="FV47" s="16"/>
      <c r="FW47" s="16"/>
      <c r="FX47" s="16"/>
      <c r="FY47" s="16"/>
      <c r="FZ47" s="16"/>
      <c r="GA47" s="16"/>
      <c r="GB47" s="16"/>
      <c r="GC47" s="16"/>
      <c r="GD47" s="16"/>
      <c r="GE47" s="16"/>
      <c r="GF47" s="16"/>
    </row>
    <row r="48" spans="1:188" x14ac:dyDescent="0.15">
      <c r="A48" s="63">
        <f t="shared" si="9"/>
        <v>43813</v>
      </c>
      <c r="B48" s="78">
        <f t="shared" ca="1" si="23"/>
        <v>1005.87247599</v>
      </c>
      <c r="C48" s="65">
        <f t="shared" si="10"/>
        <v>1000</v>
      </c>
      <c r="D48" s="10">
        <f ca="1">IF(A48&lt;$B$1,VLOOKUP(A48,[1]DI!$A$4:$B$15000,2),0)</f>
        <v>0</v>
      </c>
      <c r="E48" s="65">
        <f t="shared" ca="1" si="24"/>
        <v>1</v>
      </c>
      <c r="F48" s="65">
        <f ca="1">(TRUNC(PRODUCT($E$12:$E47),16))</f>
        <v>1.00471898586618</v>
      </c>
      <c r="G48" s="65">
        <f t="shared" ca="1" si="25"/>
        <v>1.00190012275742</v>
      </c>
      <c r="H48" s="65">
        <f t="shared" ca="1" si="26"/>
        <v>1.0028135199999999</v>
      </c>
      <c r="I48" s="64">
        <f t="shared" si="14"/>
        <v>5.2499999999999998E-2</v>
      </c>
      <c r="J48" s="66">
        <f>IF(O47&gt;0,VLOOKUP(O47,W$12:AF$80,2),J47)</f>
        <v>43794</v>
      </c>
      <c r="K48" s="67">
        <f t="shared" si="15"/>
        <v>14</v>
      </c>
      <c r="L48" s="68">
        <f t="shared" si="16"/>
        <v>15</v>
      </c>
      <c r="M48" s="69">
        <f t="shared" si="27"/>
        <v>1.0030503740000001</v>
      </c>
      <c r="N48" s="69">
        <f t="shared" ca="1" si="6"/>
        <v>1.005872476</v>
      </c>
      <c r="O48" s="68">
        <f t="shared" si="28"/>
        <v>0</v>
      </c>
      <c r="P48" s="65">
        <f t="shared" ca="1" si="17"/>
        <v>5.8724759899999999</v>
      </c>
      <c r="Q48" s="65"/>
      <c r="R48" s="11">
        <f t="shared" si="18"/>
        <v>0</v>
      </c>
      <c r="S48" s="70" t="str">
        <f>IF(O47&gt;0,VLOOKUP(O47,W$12:AF$60,10),S47)</f>
        <v>J=</v>
      </c>
      <c r="T48" s="66" t="e">
        <f>IF(O47&gt;0,VLOOKUP(O47,W$12:AF$60,11),T47)</f>
        <v>#REF!</v>
      </c>
      <c r="U48" s="71" t="str">
        <f t="shared" si="7"/>
        <v>-</v>
      </c>
      <c r="V48" s="3"/>
      <c r="W48" s="81">
        <f t="shared" si="19"/>
        <v>36</v>
      </c>
      <c r="X48" s="82">
        <f t="shared" si="34"/>
        <v>45194</v>
      </c>
      <c r="Y48" s="88">
        <f t="shared" ca="1" si="30"/>
        <v>709.61694673949989</v>
      </c>
      <c r="Z48" s="87"/>
      <c r="AA48" s="84"/>
      <c r="AB48" s="84">
        <f t="shared" ca="1" si="31"/>
        <v>0</v>
      </c>
      <c r="AC48" s="85">
        <v>0</v>
      </c>
      <c r="AD48" s="84">
        <f t="shared" ca="1" si="32"/>
        <v>0</v>
      </c>
      <c r="AE48" s="81">
        <f t="shared" si="22"/>
        <v>36</v>
      </c>
      <c r="AF48" s="86" t="s">
        <v>54</v>
      </c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  <c r="FA48" s="2"/>
      <c r="FB48" s="2"/>
      <c r="FC48" s="2"/>
      <c r="FD48" s="2"/>
      <c r="FE48" s="2"/>
      <c r="FF48" s="2"/>
      <c r="FG48" s="2"/>
      <c r="FH48" s="2"/>
      <c r="FI48" s="2"/>
      <c r="FJ48" s="2"/>
      <c r="FK48" s="2"/>
      <c r="FL48" s="2"/>
      <c r="FM48" s="2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</row>
    <row r="49" spans="1:188" x14ac:dyDescent="0.15">
      <c r="A49" s="63">
        <f t="shared" si="9"/>
        <v>43814</v>
      </c>
      <c r="B49" s="78">
        <f t="shared" ca="1" si="23"/>
        <v>1005.87247599</v>
      </c>
      <c r="C49" s="65">
        <f t="shared" si="10"/>
        <v>1000</v>
      </c>
      <c r="D49" s="10">
        <f ca="1">IF(A49&lt;$B$1,VLOOKUP(A49,[1]DI!$A$4:$B$15000,2),0)</f>
        <v>0</v>
      </c>
      <c r="E49" s="65">
        <f t="shared" ca="1" si="24"/>
        <v>1</v>
      </c>
      <c r="F49" s="65">
        <f ca="1">(TRUNC(PRODUCT($E$12:$E48),16))</f>
        <v>1.00471898586618</v>
      </c>
      <c r="G49" s="65">
        <f t="shared" ca="1" si="25"/>
        <v>1.00190012275742</v>
      </c>
      <c r="H49" s="65">
        <f t="shared" ca="1" si="26"/>
        <v>1.0028135199999999</v>
      </c>
      <c r="I49" s="64">
        <f t="shared" si="14"/>
        <v>5.2499999999999998E-2</v>
      </c>
      <c r="J49" s="66">
        <f>IF(O48&gt;0,VLOOKUP(O48,W$12:AF$80,2),J48)</f>
        <v>43794</v>
      </c>
      <c r="K49" s="67">
        <f t="shared" si="15"/>
        <v>14</v>
      </c>
      <c r="L49" s="68">
        <f t="shared" si="16"/>
        <v>15</v>
      </c>
      <c r="M49" s="69">
        <f t="shared" si="27"/>
        <v>1.0030503740000001</v>
      </c>
      <c r="N49" s="69">
        <f t="shared" ca="1" si="6"/>
        <v>1.005872476</v>
      </c>
      <c r="O49" s="68">
        <f t="shared" si="28"/>
        <v>0</v>
      </c>
      <c r="P49" s="65">
        <f t="shared" ca="1" si="17"/>
        <v>5.8724759899999999</v>
      </c>
      <c r="Q49" s="65"/>
      <c r="R49" s="11">
        <f t="shared" si="18"/>
        <v>0</v>
      </c>
      <c r="S49" s="70" t="str">
        <f>IF(O48&gt;0,VLOOKUP(O48,W$12:AF$60,10),S48)</f>
        <v>J=</v>
      </c>
      <c r="T49" s="66" t="e">
        <f>IF(O48&gt;0,VLOOKUP(O48,W$12:AF$60,11),T48)</f>
        <v>#REF!</v>
      </c>
      <c r="U49" s="71" t="str">
        <f t="shared" si="7"/>
        <v>-</v>
      </c>
      <c r="V49" s="3"/>
      <c r="W49" s="81">
        <f t="shared" si="19"/>
        <v>37</v>
      </c>
      <c r="X49" s="82">
        <f t="shared" si="34"/>
        <v>45224</v>
      </c>
      <c r="Y49" s="88">
        <f t="shared" ca="1" si="30"/>
        <v>709.61694673949989</v>
      </c>
      <c r="Z49" s="87"/>
      <c r="AA49" s="84"/>
      <c r="AB49" s="84">
        <f t="shared" ca="1" si="31"/>
        <v>0</v>
      </c>
      <c r="AC49" s="85">
        <v>0</v>
      </c>
      <c r="AD49" s="84">
        <f t="shared" ca="1" si="32"/>
        <v>0</v>
      </c>
      <c r="AE49" s="81">
        <f t="shared" si="22"/>
        <v>37</v>
      </c>
      <c r="AF49" s="86" t="s">
        <v>54</v>
      </c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  <c r="EZ49" s="2"/>
      <c r="FA49" s="2"/>
      <c r="FB49" s="2"/>
      <c r="FC49" s="2"/>
      <c r="FD49" s="2"/>
      <c r="FE49" s="2"/>
      <c r="FF49" s="2"/>
      <c r="FG49" s="2"/>
      <c r="FH49" s="2"/>
      <c r="FI49" s="2"/>
      <c r="FJ49" s="2"/>
      <c r="FK49" s="2"/>
      <c r="FL49" s="2"/>
      <c r="FM49" s="2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</row>
    <row r="50" spans="1:188" x14ac:dyDescent="0.15">
      <c r="A50" s="63">
        <f t="shared" si="9"/>
        <v>43815</v>
      </c>
      <c r="B50" s="78">
        <f t="shared" ca="1" si="23"/>
        <v>1005.87247599</v>
      </c>
      <c r="C50" s="65">
        <f t="shared" si="10"/>
        <v>1000</v>
      </c>
      <c r="D50" s="10">
        <f ca="1">IF(A50&lt;$B$1,VLOOKUP(A50,[1]DI!$A$4:$B$15000,2),0)</f>
        <v>4.4000000000000004E-2</v>
      </c>
      <c r="E50" s="65">
        <f t="shared" ca="1" si="24"/>
        <v>1.0001708899999999</v>
      </c>
      <c r="F50" s="65">
        <f ca="1">(TRUNC(PRODUCT($E$12:$E49),16))</f>
        <v>1.00471898586618</v>
      </c>
      <c r="G50" s="65">
        <f t="shared" ca="1" si="25"/>
        <v>1.00190012275742</v>
      </c>
      <c r="H50" s="65">
        <f t="shared" ca="1" si="26"/>
        <v>1.0028135199999999</v>
      </c>
      <c r="I50" s="64">
        <f t="shared" si="14"/>
        <v>5.2499999999999998E-2</v>
      </c>
      <c r="J50" s="66">
        <f>IF(O49&gt;0,VLOOKUP(O49,W$12:AF$80,2),J49)</f>
        <v>43794</v>
      </c>
      <c r="K50" s="67">
        <f t="shared" si="15"/>
        <v>15</v>
      </c>
      <c r="L50" s="68">
        <f t="shared" si="16"/>
        <v>15</v>
      </c>
      <c r="M50" s="69">
        <f t="shared" si="27"/>
        <v>1.0030503740000001</v>
      </c>
      <c r="N50" s="69">
        <f t="shared" ca="1" si="6"/>
        <v>1.005872476</v>
      </c>
      <c r="O50" s="68">
        <f t="shared" si="28"/>
        <v>0</v>
      </c>
      <c r="P50" s="65">
        <f t="shared" ca="1" si="17"/>
        <v>5.8724759899999999</v>
      </c>
      <c r="Q50" s="65"/>
      <c r="R50" s="11">
        <f t="shared" si="18"/>
        <v>0</v>
      </c>
      <c r="S50" s="70" t="str">
        <f>IF(O49&gt;0,VLOOKUP(O49,W$12:AF$60,10),S49)</f>
        <v>J=</v>
      </c>
      <c r="T50" s="66" t="e">
        <f>IF(O49&gt;0,VLOOKUP(O49,W$12:AF$60,11),T49)</f>
        <v>#REF!</v>
      </c>
      <c r="U50" s="71" t="str">
        <f t="shared" si="7"/>
        <v>-</v>
      </c>
      <c r="V50" s="3"/>
      <c r="W50" s="81">
        <f t="shared" si="19"/>
        <v>38</v>
      </c>
      <c r="X50" s="82">
        <f t="shared" si="34"/>
        <v>45257</v>
      </c>
      <c r="Y50" s="88">
        <f t="shared" ca="1" si="30"/>
        <v>709.61694673949989</v>
      </c>
      <c r="Z50" s="87"/>
      <c r="AA50" s="84"/>
      <c r="AB50" s="84">
        <f t="shared" ca="1" si="31"/>
        <v>0</v>
      </c>
      <c r="AC50" s="85">
        <v>0</v>
      </c>
      <c r="AD50" s="84">
        <f t="shared" ca="1" si="32"/>
        <v>0</v>
      </c>
      <c r="AE50" s="81">
        <f t="shared" si="22"/>
        <v>38</v>
      </c>
      <c r="AF50" s="86" t="s">
        <v>54</v>
      </c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  <c r="EZ50" s="2"/>
      <c r="FA50" s="2"/>
      <c r="FB50" s="2"/>
      <c r="FC50" s="2"/>
      <c r="FD50" s="2"/>
      <c r="FE50" s="2"/>
      <c r="FF50" s="2"/>
      <c r="FG50" s="2"/>
      <c r="FH50" s="2"/>
      <c r="FI50" s="2"/>
      <c r="FJ50" s="2"/>
      <c r="FK50" s="2"/>
      <c r="FL50" s="2"/>
      <c r="FM50" s="2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</row>
    <row r="51" spans="1:188" x14ac:dyDescent="0.15">
      <c r="A51" s="63">
        <f t="shared" si="9"/>
        <v>43816</v>
      </c>
      <c r="B51" s="78">
        <f t="shared" ca="1" si="23"/>
        <v>1006.248666</v>
      </c>
      <c r="C51" s="65">
        <f t="shared" si="10"/>
        <v>1000</v>
      </c>
      <c r="D51" s="10">
        <f ca="1">IF(A51&lt;$B$1,VLOOKUP(A51,[1]DI!$A$4:$B$15000,2),0)</f>
        <v>4.4000000000000004E-2</v>
      </c>
      <c r="E51" s="65">
        <f t="shared" ca="1" si="24"/>
        <v>1.0001708899999999</v>
      </c>
      <c r="F51" s="65">
        <f ca="1">(TRUNC(PRODUCT($E$12:$E50),16))</f>
        <v>1.0048906822936701</v>
      </c>
      <c r="G51" s="65">
        <f t="shared" ca="1" si="25"/>
        <v>1.00190012275742</v>
      </c>
      <c r="H51" s="65">
        <f t="shared" ca="1" si="26"/>
        <v>1.00298489</v>
      </c>
      <c r="I51" s="64">
        <f t="shared" si="14"/>
        <v>5.2499999999999998E-2</v>
      </c>
      <c r="J51" s="66">
        <f>IF(O50&gt;0,VLOOKUP(O50,W$12:AF$80,2),J50)</f>
        <v>43794</v>
      </c>
      <c r="K51" s="67">
        <f t="shared" si="15"/>
        <v>16</v>
      </c>
      <c r="L51" s="68">
        <f t="shared" si="16"/>
        <v>16</v>
      </c>
      <c r="M51" s="69">
        <f t="shared" si="27"/>
        <v>1.003254063</v>
      </c>
      <c r="N51" s="69">
        <f t="shared" ca="1" si="6"/>
        <v>1.0062486660000001</v>
      </c>
      <c r="O51" s="68">
        <f t="shared" si="28"/>
        <v>0</v>
      </c>
      <c r="P51" s="65">
        <f t="shared" ca="1" si="17"/>
        <v>6.2486660000000001</v>
      </c>
      <c r="Q51" s="65"/>
      <c r="R51" s="11">
        <f t="shared" si="18"/>
        <v>0</v>
      </c>
      <c r="S51" s="70" t="str">
        <f>IF(O50&gt;0,VLOOKUP(O50,W$12:AF$60,10),S50)</f>
        <v>J=</v>
      </c>
      <c r="T51" s="66" t="e">
        <f>IF(O50&gt;0,VLOOKUP(O50,W$12:AF$60,11),T50)</f>
        <v>#REF!</v>
      </c>
      <c r="U51" s="71" t="str">
        <f t="shared" si="7"/>
        <v>-</v>
      </c>
      <c r="V51" s="3"/>
      <c r="W51" s="81">
        <f t="shared" si="19"/>
        <v>39</v>
      </c>
      <c r="X51" s="82">
        <f t="shared" si="34"/>
        <v>45286</v>
      </c>
      <c r="Y51" s="88">
        <f t="shared" ca="1" si="30"/>
        <v>709.61694673949989</v>
      </c>
      <c r="Z51" s="87"/>
      <c r="AA51" s="84"/>
      <c r="AB51" s="84">
        <f t="shared" ca="1" si="31"/>
        <v>0</v>
      </c>
      <c r="AC51" s="85">
        <v>0</v>
      </c>
      <c r="AD51" s="84">
        <f t="shared" ca="1" si="32"/>
        <v>0</v>
      </c>
      <c r="AE51" s="81">
        <f t="shared" si="22"/>
        <v>39</v>
      </c>
      <c r="AF51" s="86" t="s">
        <v>54</v>
      </c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  <c r="EZ51" s="2"/>
      <c r="FA51" s="2"/>
      <c r="FB51" s="2"/>
      <c r="FC51" s="2"/>
      <c r="FD51" s="2"/>
      <c r="FE51" s="2"/>
      <c r="FF51" s="2"/>
      <c r="FG51" s="2"/>
      <c r="FH51" s="2"/>
      <c r="FI51" s="2"/>
      <c r="FJ51" s="2"/>
      <c r="FK51" s="2"/>
      <c r="FL51" s="2"/>
      <c r="FM51" s="2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</row>
    <row r="52" spans="1:188" ht="15.75" x14ac:dyDescent="0.25">
      <c r="A52" s="63">
        <f t="shared" si="9"/>
        <v>43817</v>
      </c>
      <c r="B52" s="78">
        <f t="shared" ca="1" si="23"/>
        <v>1006.624997</v>
      </c>
      <c r="C52" s="65">
        <f t="shared" si="10"/>
        <v>1000</v>
      </c>
      <c r="D52" s="10">
        <f ca="1">IF(A52&lt;$B$1,VLOOKUP(A52,[1]DI!$A$4:$B$15000,2),0)</f>
        <v>4.4000000000000004E-2</v>
      </c>
      <c r="E52" s="65">
        <f t="shared" ca="1" si="24"/>
        <v>1.0001708899999999</v>
      </c>
      <c r="F52" s="65">
        <f ca="1">(TRUNC(PRODUCT($E$12:$E51),16))</f>
        <v>1.00506240806237</v>
      </c>
      <c r="G52" s="65">
        <f t="shared" ca="1" si="25"/>
        <v>1.00190012275742</v>
      </c>
      <c r="H52" s="65">
        <f t="shared" ca="1" si="26"/>
        <v>1.00315629</v>
      </c>
      <c r="I52" s="64">
        <f t="shared" si="14"/>
        <v>5.2499999999999998E-2</v>
      </c>
      <c r="J52" s="66">
        <f>IF(O51&gt;0,VLOOKUP(O51,W$12:AF$80,2),J51)</f>
        <v>43794</v>
      </c>
      <c r="K52" s="67">
        <f t="shared" si="15"/>
        <v>17</v>
      </c>
      <c r="L52" s="68">
        <f t="shared" si="16"/>
        <v>17</v>
      </c>
      <c r="M52" s="69">
        <f t="shared" si="27"/>
        <v>1.0034577929999999</v>
      </c>
      <c r="N52" s="69">
        <f t="shared" ca="1" si="6"/>
        <v>1.0066249970000001</v>
      </c>
      <c r="O52" s="68">
        <f t="shared" si="28"/>
        <v>0</v>
      </c>
      <c r="P52" s="65">
        <f t="shared" ca="1" si="17"/>
        <v>6.6249969999999996</v>
      </c>
      <c r="Q52" s="65"/>
      <c r="R52" s="11">
        <f t="shared" si="18"/>
        <v>0</v>
      </c>
      <c r="S52" s="70" t="str">
        <f>IF(O51&gt;0,VLOOKUP(O51,W$12:AF$60,10),S51)</f>
        <v>J=</v>
      </c>
      <c r="T52" s="66" t="e">
        <f>IF(O51&gt;0,VLOOKUP(O51,W$12:AF$60,11),T51)</f>
        <v>#REF!</v>
      </c>
      <c r="U52" s="71" t="str">
        <f t="shared" si="7"/>
        <v>-</v>
      </c>
      <c r="V52" s="3"/>
      <c r="W52" s="81">
        <f t="shared" si="19"/>
        <v>40</v>
      </c>
      <c r="X52" s="82">
        <f t="shared" si="34"/>
        <v>45316</v>
      </c>
      <c r="Y52" s="152">
        <v>740.17183120949994</v>
      </c>
      <c r="Z52" s="87"/>
      <c r="AA52" s="84"/>
      <c r="AB52" s="84">
        <f t="shared" ca="1" si="31"/>
        <v>0</v>
      </c>
      <c r="AC52" s="85">
        <v>0</v>
      </c>
      <c r="AD52" s="84">
        <f t="shared" ca="1" si="32"/>
        <v>0</v>
      </c>
      <c r="AE52" s="81">
        <f t="shared" si="22"/>
        <v>40</v>
      </c>
      <c r="AF52" s="86" t="s">
        <v>54</v>
      </c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  <c r="EX52" s="2"/>
      <c r="EY52" s="2"/>
      <c r="EZ52" s="2"/>
      <c r="FA52" s="2"/>
      <c r="FB52" s="2"/>
      <c r="FC52" s="2"/>
      <c r="FD52" s="2"/>
      <c r="FE52" s="2"/>
      <c r="FF52" s="2"/>
      <c r="FG52" s="2"/>
      <c r="FH52" s="2"/>
      <c r="FI52" s="2"/>
      <c r="FJ52" s="2"/>
      <c r="FK52" s="2"/>
      <c r="FL52" s="2"/>
      <c r="FM52" s="2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</row>
    <row r="53" spans="1:188" x14ac:dyDescent="0.15">
      <c r="A53" s="63">
        <f t="shared" si="9"/>
        <v>43818</v>
      </c>
      <c r="B53" s="78">
        <f t="shared" ca="1" si="23"/>
        <v>1007.00147</v>
      </c>
      <c r="C53" s="65">
        <f t="shared" si="10"/>
        <v>1000</v>
      </c>
      <c r="D53" s="10">
        <f ca="1">IF(A53&lt;$B$1,VLOOKUP(A53,[1]DI!$A$4:$B$15000,2),0)</f>
        <v>4.4000000000000004E-2</v>
      </c>
      <c r="E53" s="65">
        <f t="shared" ca="1" si="24"/>
        <v>1.0001708899999999</v>
      </c>
      <c r="F53" s="65">
        <f ca="1">(TRUNC(PRODUCT($E$12:$E52),16))</f>
        <v>1.0052341631772801</v>
      </c>
      <c r="G53" s="65">
        <f t="shared" ca="1" si="25"/>
        <v>1.00190012275742</v>
      </c>
      <c r="H53" s="65">
        <f t="shared" ca="1" si="26"/>
        <v>1.0033277199999999</v>
      </c>
      <c r="I53" s="64">
        <f t="shared" si="14"/>
        <v>5.2499999999999998E-2</v>
      </c>
      <c r="J53" s="66">
        <f>IF(O52&gt;0,VLOOKUP(O52,W$12:AF$80,2),J52)</f>
        <v>43794</v>
      </c>
      <c r="K53" s="67">
        <f t="shared" si="15"/>
        <v>18</v>
      </c>
      <c r="L53" s="68">
        <f t="shared" si="16"/>
        <v>18</v>
      </c>
      <c r="M53" s="69">
        <f t="shared" si="27"/>
        <v>1.003661565</v>
      </c>
      <c r="N53" s="69">
        <f t="shared" ca="1" si="6"/>
        <v>1.0070014700000001</v>
      </c>
      <c r="O53" s="68">
        <f t="shared" si="28"/>
        <v>0</v>
      </c>
      <c r="P53" s="65">
        <f t="shared" ca="1" si="17"/>
        <v>7.0014700000000003</v>
      </c>
      <c r="Q53" s="65"/>
      <c r="R53" s="11">
        <f t="shared" si="18"/>
        <v>0</v>
      </c>
      <c r="S53" s="70" t="str">
        <f>IF(O52&gt;0,VLOOKUP(O52,W$12:AF$60,10),S52)</f>
        <v>J=</v>
      </c>
      <c r="T53" s="66" t="e">
        <f>IF(O52&gt;0,VLOOKUP(O52,W$12:AF$60,11),T52)</f>
        <v>#REF!</v>
      </c>
      <c r="U53" s="71" t="str">
        <f t="shared" si="7"/>
        <v>-</v>
      </c>
      <c r="V53" s="3"/>
      <c r="W53" s="81">
        <f t="shared" si="19"/>
        <v>41</v>
      </c>
      <c r="X53" s="82">
        <f t="shared" si="34"/>
        <v>45348</v>
      </c>
      <c r="Y53" s="88">
        <f t="shared" si="30"/>
        <v>740.17183120949994</v>
      </c>
      <c r="Z53" s="87"/>
      <c r="AA53" s="84"/>
      <c r="AB53" s="84">
        <f t="shared" si="31"/>
        <v>0</v>
      </c>
      <c r="AC53" s="85">
        <v>0</v>
      </c>
      <c r="AD53" s="84">
        <f t="shared" si="32"/>
        <v>0</v>
      </c>
      <c r="AE53" s="81">
        <f t="shared" si="22"/>
        <v>41</v>
      </c>
      <c r="AF53" s="86" t="s">
        <v>54</v>
      </c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  <c r="EY53" s="2"/>
      <c r="EZ53" s="2"/>
      <c r="FA53" s="2"/>
      <c r="FB53" s="2"/>
      <c r="FC53" s="2"/>
      <c r="FD53" s="2"/>
      <c r="FE53" s="2"/>
      <c r="FF53" s="2"/>
      <c r="FG53" s="2"/>
      <c r="FH53" s="2"/>
      <c r="FI53" s="2"/>
      <c r="FJ53" s="2"/>
      <c r="FK53" s="2"/>
      <c r="FL53" s="2"/>
      <c r="FM53" s="2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</row>
    <row r="54" spans="1:188" x14ac:dyDescent="0.15">
      <c r="A54" s="63">
        <f t="shared" si="9"/>
        <v>43819</v>
      </c>
      <c r="B54" s="78">
        <f t="shared" ca="1" si="23"/>
        <v>1007.3780839900001</v>
      </c>
      <c r="C54" s="65">
        <f t="shared" si="10"/>
        <v>1000</v>
      </c>
      <c r="D54" s="10">
        <f ca="1">IF(A54&lt;$B$1,VLOOKUP(A54,[1]DI!$A$4:$B$15000,2),0)</f>
        <v>4.4000000000000004E-2</v>
      </c>
      <c r="E54" s="65">
        <f t="shared" ca="1" si="24"/>
        <v>1.0001708899999999</v>
      </c>
      <c r="F54" s="65">
        <f ca="1">(TRUNC(PRODUCT($E$12:$E53),16))</f>
        <v>1.0054059476434301</v>
      </c>
      <c r="G54" s="65">
        <f t="shared" ca="1" si="25"/>
        <v>1.00190012275742</v>
      </c>
      <c r="H54" s="65">
        <f t="shared" ca="1" si="26"/>
        <v>1.0034991799999999</v>
      </c>
      <c r="I54" s="64">
        <f t="shared" si="14"/>
        <v>5.2499999999999998E-2</v>
      </c>
      <c r="J54" s="66">
        <f>IF(O53&gt;0,VLOOKUP(O53,W$12:AF$80,2),J53)</f>
        <v>43794</v>
      </c>
      <c r="K54" s="67">
        <f t="shared" si="15"/>
        <v>19</v>
      </c>
      <c r="L54" s="68">
        <f t="shared" si="16"/>
        <v>19</v>
      </c>
      <c r="M54" s="69">
        <f t="shared" si="27"/>
        <v>1.003865378</v>
      </c>
      <c r="N54" s="69">
        <f t="shared" ca="1" si="6"/>
        <v>1.007378084</v>
      </c>
      <c r="O54" s="68">
        <f t="shared" si="28"/>
        <v>0</v>
      </c>
      <c r="P54" s="65">
        <f t="shared" ca="1" si="17"/>
        <v>7.3780839900000004</v>
      </c>
      <c r="Q54" s="65"/>
      <c r="R54" s="11">
        <f t="shared" si="18"/>
        <v>0</v>
      </c>
      <c r="S54" s="70" t="str">
        <f>IF(O53&gt;0,VLOOKUP(O53,W$12:AF$60,10),S53)</f>
        <v>J=</v>
      </c>
      <c r="T54" s="66" t="e">
        <f>IF(O53&gt;0,VLOOKUP(O53,W$12:AF$60,11),T53)</f>
        <v>#REF!</v>
      </c>
      <c r="U54" s="71" t="str">
        <f t="shared" si="7"/>
        <v>-</v>
      </c>
      <c r="V54" s="3"/>
      <c r="W54" s="81">
        <f t="shared" si="19"/>
        <v>42</v>
      </c>
      <c r="X54" s="82">
        <f t="shared" si="34"/>
        <v>45376</v>
      </c>
      <c r="Y54" s="88">
        <f t="shared" si="30"/>
        <v>740.17183120949994</v>
      </c>
      <c r="Z54" s="87"/>
      <c r="AA54" s="84"/>
      <c r="AB54" s="84">
        <f t="shared" si="31"/>
        <v>0</v>
      </c>
      <c r="AC54" s="85">
        <v>0</v>
      </c>
      <c r="AD54" s="84">
        <f t="shared" si="32"/>
        <v>0</v>
      </c>
      <c r="AE54" s="81">
        <f t="shared" si="22"/>
        <v>42</v>
      </c>
      <c r="AF54" s="86" t="s">
        <v>54</v>
      </c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  <c r="EY54" s="2"/>
      <c r="EZ54" s="2"/>
      <c r="FA54" s="2"/>
      <c r="FB54" s="2"/>
      <c r="FC54" s="2"/>
      <c r="FD54" s="2"/>
      <c r="FE54" s="2"/>
      <c r="FF54" s="2"/>
      <c r="FG54" s="2"/>
      <c r="FH54" s="2"/>
      <c r="FI54" s="2"/>
      <c r="FJ54" s="2"/>
      <c r="FK54" s="2"/>
      <c r="FL54" s="2"/>
      <c r="FM54" s="2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</row>
    <row r="55" spans="1:188" x14ac:dyDescent="0.15">
      <c r="A55" s="63">
        <f t="shared" si="9"/>
        <v>43820</v>
      </c>
      <c r="B55" s="78">
        <f t="shared" ca="1" si="23"/>
        <v>1007.754829</v>
      </c>
      <c r="C55" s="65">
        <f t="shared" si="10"/>
        <v>1000</v>
      </c>
      <c r="D55" s="10">
        <f ca="1">IF(A55&lt;$B$1,VLOOKUP(A55,[1]DI!$A$4:$B$15000,2),0)</f>
        <v>0</v>
      </c>
      <c r="E55" s="65">
        <f t="shared" ca="1" si="24"/>
        <v>1</v>
      </c>
      <c r="F55" s="65">
        <f ca="1">(TRUNC(PRODUCT($E$12:$E54),16))</f>
        <v>1.0055777614658199</v>
      </c>
      <c r="G55" s="65">
        <f t="shared" ca="1" si="25"/>
        <v>1.00190012275742</v>
      </c>
      <c r="H55" s="65">
        <f t="shared" ca="1" si="26"/>
        <v>1.00367066</v>
      </c>
      <c r="I55" s="64">
        <f t="shared" si="14"/>
        <v>5.2499999999999998E-2</v>
      </c>
      <c r="J55" s="66">
        <f>IF(O54&gt;0,VLOOKUP(O54,W$12:AF$80,2),J54)</f>
        <v>43794</v>
      </c>
      <c r="K55" s="67">
        <f t="shared" si="15"/>
        <v>19</v>
      </c>
      <c r="L55" s="68">
        <f t="shared" si="16"/>
        <v>20</v>
      </c>
      <c r="M55" s="69">
        <f t="shared" si="27"/>
        <v>1.004069232</v>
      </c>
      <c r="N55" s="69">
        <f t="shared" ca="1" si="6"/>
        <v>1.007754829</v>
      </c>
      <c r="O55" s="68">
        <f t="shared" si="28"/>
        <v>0</v>
      </c>
      <c r="P55" s="65">
        <f t="shared" ca="1" si="17"/>
        <v>7.754829</v>
      </c>
      <c r="Q55" s="65"/>
      <c r="R55" s="11">
        <f t="shared" si="18"/>
        <v>0</v>
      </c>
      <c r="S55" s="70" t="str">
        <f>IF(O54&gt;0,VLOOKUP(O54,W$12:AF$60,10),S54)</f>
        <v>J=</v>
      </c>
      <c r="T55" s="66" t="e">
        <f>IF(O54&gt;0,VLOOKUP(O54,W$12:AF$60,11),T54)</f>
        <v>#REF!</v>
      </c>
      <c r="U55" s="71" t="str">
        <f t="shared" si="7"/>
        <v>-</v>
      </c>
      <c r="V55" s="3"/>
      <c r="W55" s="81">
        <f t="shared" si="19"/>
        <v>43</v>
      </c>
      <c r="X55" s="82">
        <f t="shared" si="34"/>
        <v>45407</v>
      </c>
      <c r="Y55" s="88">
        <f t="shared" si="30"/>
        <v>740.17183120949994</v>
      </c>
      <c r="Z55" s="87"/>
      <c r="AA55" s="84"/>
      <c r="AB55" s="84">
        <f t="shared" si="31"/>
        <v>0</v>
      </c>
      <c r="AC55" s="85">
        <v>0</v>
      </c>
      <c r="AD55" s="84">
        <f t="shared" si="32"/>
        <v>0</v>
      </c>
      <c r="AE55" s="81">
        <f t="shared" si="22"/>
        <v>43</v>
      </c>
      <c r="AF55" s="86" t="s">
        <v>54</v>
      </c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  <c r="EX55" s="2"/>
      <c r="EY55" s="2"/>
      <c r="EZ55" s="2"/>
      <c r="FA55" s="2"/>
      <c r="FB55" s="2"/>
      <c r="FC55" s="2"/>
      <c r="FD55" s="2"/>
      <c r="FE55" s="2"/>
      <c r="FF55" s="2"/>
      <c r="FG55" s="2"/>
      <c r="FH55" s="2"/>
      <c r="FI55" s="2"/>
      <c r="FJ55" s="2"/>
      <c r="FK55" s="2"/>
      <c r="FL55" s="2"/>
      <c r="FM55" s="2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</row>
    <row r="56" spans="1:188" x14ac:dyDescent="0.15">
      <c r="A56" s="63">
        <f t="shared" si="9"/>
        <v>43821</v>
      </c>
      <c r="B56" s="78">
        <f t="shared" ca="1" si="23"/>
        <v>1007.754829</v>
      </c>
      <c r="C56" s="65">
        <f t="shared" si="10"/>
        <v>1000</v>
      </c>
      <c r="D56" s="10">
        <f ca="1">IF(A56&lt;$B$1,VLOOKUP(A56,[1]DI!$A$4:$B$15000,2),0)</f>
        <v>0</v>
      </c>
      <c r="E56" s="65">
        <f t="shared" ca="1" si="24"/>
        <v>1</v>
      </c>
      <c r="F56" s="65">
        <f ca="1">(TRUNC(PRODUCT($E$12:$E55),16))</f>
        <v>1.0055777614658199</v>
      </c>
      <c r="G56" s="65">
        <f t="shared" ca="1" si="25"/>
        <v>1.00190012275742</v>
      </c>
      <c r="H56" s="65">
        <f t="shared" ca="1" si="26"/>
        <v>1.00367066</v>
      </c>
      <c r="I56" s="64">
        <f t="shared" si="14"/>
        <v>5.2499999999999998E-2</v>
      </c>
      <c r="J56" s="66">
        <f>IF(O55&gt;0,VLOOKUP(O55,W$12:AF$80,2),J55)</f>
        <v>43794</v>
      </c>
      <c r="K56" s="67">
        <f t="shared" si="15"/>
        <v>19</v>
      </c>
      <c r="L56" s="68">
        <f t="shared" si="16"/>
        <v>20</v>
      </c>
      <c r="M56" s="69">
        <f t="shared" si="27"/>
        <v>1.004069232</v>
      </c>
      <c r="N56" s="69">
        <f t="shared" ca="1" si="6"/>
        <v>1.007754829</v>
      </c>
      <c r="O56" s="68">
        <f t="shared" si="28"/>
        <v>0</v>
      </c>
      <c r="P56" s="65">
        <f t="shared" ca="1" si="17"/>
        <v>7.754829</v>
      </c>
      <c r="Q56" s="65"/>
      <c r="R56" s="11">
        <f t="shared" si="18"/>
        <v>0</v>
      </c>
      <c r="S56" s="70" t="str">
        <f>IF(O55&gt;0,VLOOKUP(O55,W$12:AF$60,10),S55)</f>
        <v>J=</v>
      </c>
      <c r="T56" s="66" t="e">
        <f>IF(O55&gt;0,VLOOKUP(O55,W$12:AF$60,11),T55)</f>
        <v>#REF!</v>
      </c>
      <c r="U56" s="71" t="str">
        <f t="shared" si="7"/>
        <v>-</v>
      </c>
      <c r="V56" s="3"/>
      <c r="W56" s="81">
        <f t="shared" si="19"/>
        <v>44</v>
      </c>
      <c r="X56" s="82">
        <f t="shared" si="34"/>
        <v>45439</v>
      </c>
      <c r="Y56" s="88">
        <f t="shared" si="30"/>
        <v>740.17183120949994</v>
      </c>
      <c r="Z56" s="87"/>
      <c r="AA56" s="84"/>
      <c r="AB56" s="84">
        <f t="shared" si="31"/>
        <v>0</v>
      </c>
      <c r="AC56" s="85">
        <v>0</v>
      </c>
      <c r="AD56" s="84">
        <f t="shared" si="32"/>
        <v>0</v>
      </c>
      <c r="AE56" s="81">
        <f t="shared" si="22"/>
        <v>44</v>
      </c>
      <c r="AF56" s="86" t="s">
        <v>54</v>
      </c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  <c r="EY56" s="2"/>
      <c r="EZ56" s="2"/>
      <c r="FA56" s="2"/>
      <c r="FB56" s="2"/>
      <c r="FC56" s="2"/>
      <c r="FD56" s="2"/>
      <c r="FE56" s="2"/>
      <c r="FF56" s="2"/>
      <c r="FG56" s="2"/>
      <c r="FH56" s="2"/>
      <c r="FI56" s="2"/>
      <c r="FJ56" s="2"/>
      <c r="FK56" s="2"/>
      <c r="FL56" s="2"/>
      <c r="FM56" s="2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</row>
    <row r="57" spans="1:188" x14ac:dyDescent="0.15">
      <c r="A57" s="63">
        <f t="shared" si="9"/>
        <v>43822</v>
      </c>
      <c r="B57" s="78">
        <f t="shared" ca="1" si="23"/>
        <v>1007.754829</v>
      </c>
      <c r="C57" s="65">
        <f t="shared" si="10"/>
        <v>1000</v>
      </c>
      <c r="D57" s="10">
        <f ca="1">IF(A57&lt;$B$1,VLOOKUP(A57,[1]DI!$A$4:$B$15000,2),0)</f>
        <v>4.4000000000000004E-2</v>
      </c>
      <c r="E57" s="65">
        <f t="shared" ca="1" si="24"/>
        <v>1.0001708899999999</v>
      </c>
      <c r="F57" s="65">
        <f ca="1">(TRUNC(PRODUCT($E$12:$E56),16))</f>
        <v>1.0055777614658199</v>
      </c>
      <c r="G57" s="65">
        <f t="shared" ca="1" si="25"/>
        <v>1.00190012275742</v>
      </c>
      <c r="H57" s="65">
        <f t="shared" ca="1" si="26"/>
        <v>1.00367066</v>
      </c>
      <c r="I57" s="64">
        <f t="shared" si="14"/>
        <v>5.2499999999999998E-2</v>
      </c>
      <c r="J57" s="66">
        <f>IF(O56&gt;0,VLOOKUP(O56,W$12:AF$80,2),J56)</f>
        <v>43794</v>
      </c>
      <c r="K57" s="67">
        <f t="shared" si="15"/>
        <v>20</v>
      </c>
      <c r="L57" s="68">
        <f t="shared" si="16"/>
        <v>20</v>
      </c>
      <c r="M57" s="69">
        <f t="shared" si="27"/>
        <v>1.004069232</v>
      </c>
      <c r="N57" s="69">
        <f t="shared" ca="1" si="6"/>
        <v>1.007754829</v>
      </c>
      <c r="O57" s="68">
        <f t="shared" si="28"/>
        <v>0</v>
      </c>
      <c r="P57" s="65">
        <f t="shared" ca="1" si="17"/>
        <v>7.754829</v>
      </c>
      <c r="Q57" s="65"/>
      <c r="R57" s="11">
        <f t="shared" si="18"/>
        <v>0</v>
      </c>
      <c r="S57" s="70" t="str">
        <f>IF(O56&gt;0,VLOOKUP(O56,W$12:AF$60,10),S56)</f>
        <v>J=</v>
      </c>
      <c r="T57" s="66" t="e">
        <f>IF(O56&gt;0,VLOOKUP(O56,W$12:AF$60,11),T56)</f>
        <v>#REF!</v>
      </c>
      <c r="U57" s="71" t="str">
        <f t="shared" si="7"/>
        <v>-</v>
      </c>
      <c r="V57" s="3"/>
      <c r="W57" s="81">
        <f t="shared" si="19"/>
        <v>45</v>
      </c>
      <c r="X57" s="82">
        <f t="shared" si="34"/>
        <v>45468</v>
      </c>
      <c r="Y57" s="88">
        <f t="shared" si="30"/>
        <v>740.17183120949994</v>
      </c>
      <c r="Z57" s="87"/>
      <c r="AA57" s="84"/>
      <c r="AB57" s="84">
        <f t="shared" si="31"/>
        <v>0</v>
      </c>
      <c r="AC57" s="85">
        <v>0</v>
      </c>
      <c r="AD57" s="84">
        <f t="shared" si="32"/>
        <v>0</v>
      </c>
      <c r="AE57" s="81">
        <f t="shared" si="22"/>
        <v>45</v>
      </c>
      <c r="AF57" s="86" t="s">
        <v>54</v>
      </c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  <c r="EY57" s="2"/>
      <c r="EZ57" s="2"/>
      <c r="FA57" s="2"/>
      <c r="FB57" s="2"/>
      <c r="FC57" s="2"/>
      <c r="FD57" s="2"/>
      <c r="FE57" s="2"/>
      <c r="FF57" s="2"/>
      <c r="FG57" s="2"/>
      <c r="FH57" s="2"/>
      <c r="FI57" s="2"/>
      <c r="FJ57" s="2"/>
      <c r="FK57" s="2"/>
      <c r="FL57" s="2"/>
      <c r="FM57" s="2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</row>
    <row r="58" spans="1:188" x14ac:dyDescent="0.15">
      <c r="A58" s="63">
        <f t="shared" si="9"/>
        <v>43823</v>
      </c>
      <c r="B58" s="78">
        <f t="shared" ca="1" si="23"/>
        <v>1008.131726</v>
      </c>
      <c r="C58" s="65">
        <f t="shared" si="10"/>
        <v>1000</v>
      </c>
      <c r="D58" s="10">
        <f ca="1">IF(A58&lt;$B$1,VLOOKUP(A58,[1]DI!$A$4:$B$15000,2),0)</f>
        <v>4.4000000000000004E-2</v>
      </c>
      <c r="E58" s="65">
        <f t="shared" ca="1" si="24"/>
        <v>1.0001708899999999</v>
      </c>
      <c r="F58" s="65">
        <f ca="1">(TRUNC(PRODUCT($E$12:$E57),16))</f>
        <v>1.00574960464948</v>
      </c>
      <c r="G58" s="65">
        <f t="shared" ca="1" si="25"/>
        <v>1.00190012275742</v>
      </c>
      <c r="H58" s="65">
        <f t="shared" ca="1" si="26"/>
        <v>1.0038421799999999</v>
      </c>
      <c r="I58" s="64">
        <f t="shared" si="14"/>
        <v>5.2499999999999998E-2</v>
      </c>
      <c r="J58" s="66">
        <f>IF(O57&gt;0,VLOOKUP(O57,W$12:AF$80,2),J57)</f>
        <v>43794</v>
      </c>
      <c r="K58" s="67">
        <f t="shared" si="15"/>
        <v>21</v>
      </c>
      <c r="L58" s="68">
        <f t="shared" si="16"/>
        <v>21</v>
      </c>
      <c r="M58" s="69">
        <f t="shared" si="27"/>
        <v>1.0042731279999999</v>
      </c>
      <c r="N58" s="69">
        <f t="shared" ca="1" si="6"/>
        <v>1.008131726</v>
      </c>
      <c r="O58" s="68">
        <f t="shared" si="28"/>
        <v>0</v>
      </c>
      <c r="P58" s="65">
        <f t="shared" ca="1" si="17"/>
        <v>8.1317260000000005</v>
      </c>
      <c r="Q58" s="65"/>
      <c r="R58" s="11">
        <f t="shared" si="18"/>
        <v>0</v>
      </c>
      <c r="S58" s="70" t="str">
        <f>IF(O57&gt;0,VLOOKUP(O57,W$12:AF$60,10),S57)</f>
        <v>J=</v>
      </c>
      <c r="T58" s="66" t="e">
        <f>IF(O57&gt;0,VLOOKUP(O57,W$12:AF$60,11),T57)</f>
        <v>#REF!</v>
      </c>
      <c r="U58" s="71" t="str">
        <f t="shared" si="7"/>
        <v>-</v>
      </c>
      <c r="V58" s="3"/>
      <c r="W58" s="81">
        <f t="shared" si="19"/>
        <v>46</v>
      </c>
      <c r="X58" s="82">
        <f t="shared" si="34"/>
        <v>45498</v>
      </c>
      <c r="Y58" s="88">
        <f t="shared" si="30"/>
        <v>736.4709720594999</v>
      </c>
      <c r="Z58" s="87"/>
      <c r="AA58" s="84"/>
      <c r="AB58" s="84">
        <f t="shared" si="31"/>
        <v>3.7008591499999999</v>
      </c>
      <c r="AC58" s="85">
        <v>5.0000000000000001E-3</v>
      </c>
      <c r="AD58" s="84">
        <f t="shared" si="32"/>
        <v>3.7008591499999999</v>
      </c>
      <c r="AE58" s="81">
        <f t="shared" si="22"/>
        <v>46</v>
      </c>
      <c r="AF58" s="86" t="s">
        <v>54</v>
      </c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  <c r="EY58" s="2"/>
      <c r="EZ58" s="2"/>
      <c r="FA58" s="2"/>
      <c r="FB58" s="2"/>
      <c r="FC58" s="2"/>
      <c r="FD58" s="2"/>
      <c r="FE58" s="2"/>
      <c r="FF58" s="2"/>
      <c r="FG58" s="2"/>
      <c r="FH58" s="2"/>
      <c r="FI58" s="2"/>
      <c r="FJ58" s="2"/>
      <c r="FK58" s="2"/>
      <c r="FL58" s="2"/>
      <c r="FM58" s="2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</row>
    <row r="59" spans="1:188" x14ac:dyDescent="0.15">
      <c r="A59" s="63">
        <f t="shared" si="9"/>
        <v>43824</v>
      </c>
      <c r="B59" s="78">
        <f t="shared" ca="1" si="23"/>
        <v>1008.50876499</v>
      </c>
      <c r="C59" s="65">
        <f t="shared" si="10"/>
        <v>1000</v>
      </c>
      <c r="D59" s="10">
        <f ca="1">IF(A59&lt;$B$1,VLOOKUP(A59,[1]DI!$A$4:$B$15000,2),0)</f>
        <v>0</v>
      </c>
      <c r="E59" s="65">
        <f t="shared" ca="1" si="24"/>
        <v>1</v>
      </c>
      <c r="F59" s="65">
        <f ca="1">(TRUNC(PRODUCT($E$12:$E58),16))</f>
        <v>1.00592147719942</v>
      </c>
      <c r="G59" s="65">
        <f t="shared" ca="1" si="25"/>
        <v>1.00190012275742</v>
      </c>
      <c r="H59" s="65">
        <f t="shared" ca="1" si="26"/>
        <v>1.00401373</v>
      </c>
      <c r="I59" s="64">
        <f t="shared" si="14"/>
        <v>5.2499999999999998E-2</v>
      </c>
      <c r="J59" s="66">
        <f>IF(O58&gt;0,VLOOKUP(O58,W$12:AF$80,2),J58)</f>
        <v>43794</v>
      </c>
      <c r="K59" s="67">
        <f t="shared" si="15"/>
        <v>21</v>
      </c>
      <c r="L59" s="68">
        <f t="shared" si="16"/>
        <v>22</v>
      </c>
      <c r="M59" s="69">
        <f t="shared" si="27"/>
        <v>1.0044770649999999</v>
      </c>
      <c r="N59" s="69">
        <f t="shared" ca="1" si="6"/>
        <v>1.008508765</v>
      </c>
      <c r="O59" s="68">
        <f t="shared" si="28"/>
        <v>0</v>
      </c>
      <c r="P59" s="65">
        <f t="shared" ca="1" si="17"/>
        <v>8.5087649899999995</v>
      </c>
      <c r="Q59" s="65"/>
      <c r="R59" s="11">
        <f t="shared" si="18"/>
        <v>0</v>
      </c>
      <c r="S59" s="70" t="str">
        <f>IF(O58&gt;0,VLOOKUP(O58,W$12:AF$60,10),S58)</f>
        <v>J=</v>
      </c>
      <c r="T59" s="66" t="e">
        <f>IF(O58&gt;0,VLOOKUP(O58,W$12:AF$60,11),T58)</f>
        <v>#REF!</v>
      </c>
      <c r="U59" s="71" t="str">
        <f t="shared" si="7"/>
        <v>-</v>
      </c>
      <c r="V59" s="3"/>
      <c r="W59" s="81">
        <f t="shared" si="19"/>
        <v>47</v>
      </c>
      <c r="X59" s="82">
        <f t="shared" si="34"/>
        <v>45530</v>
      </c>
      <c r="Y59" s="88">
        <f t="shared" si="30"/>
        <v>732.77020542949992</v>
      </c>
      <c r="Z59" s="87"/>
      <c r="AA59" s="84"/>
      <c r="AB59" s="84">
        <f t="shared" si="31"/>
        <v>3.7007666299999999</v>
      </c>
      <c r="AC59" s="85">
        <v>5.025E-3</v>
      </c>
      <c r="AD59" s="84">
        <f t="shared" si="32"/>
        <v>3.7007666299999999</v>
      </c>
      <c r="AE59" s="81">
        <f t="shared" si="22"/>
        <v>47</v>
      </c>
      <c r="AF59" s="86" t="s">
        <v>54</v>
      </c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  <c r="EY59" s="2"/>
      <c r="EZ59" s="2"/>
      <c r="FA59" s="2"/>
      <c r="FB59" s="2"/>
      <c r="FC59" s="2"/>
      <c r="FD59" s="2"/>
      <c r="FE59" s="2"/>
      <c r="FF59" s="2"/>
      <c r="FG59" s="2"/>
      <c r="FH59" s="2"/>
      <c r="FI59" s="2"/>
      <c r="FJ59" s="2"/>
      <c r="FK59" s="2"/>
      <c r="FL59" s="2"/>
      <c r="FM59" s="2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</row>
    <row r="60" spans="1:188" x14ac:dyDescent="0.15">
      <c r="A60" s="63">
        <f t="shared" si="9"/>
        <v>43825</v>
      </c>
      <c r="B60" s="78">
        <f t="shared" ca="1" si="23"/>
        <v>1008.50876499</v>
      </c>
      <c r="C60" s="65">
        <f t="shared" si="10"/>
        <v>1000</v>
      </c>
      <c r="D60" s="10">
        <f ca="1">IF(A60&lt;$B$1,VLOOKUP(A60,[1]DI!$A$4:$B$15000,2),0)</f>
        <v>4.4000000000000004E-2</v>
      </c>
      <c r="E60" s="65">
        <f t="shared" ca="1" si="24"/>
        <v>1.0001708899999999</v>
      </c>
      <c r="F60" s="65">
        <f ca="1">(TRUNC(PRODUCT($E$12:$E59),16))</f>
        <v>1.00592147719942</v>
      </c>
      <c r="G60" s="65">
        <f t="shared" ca="1" si="25"/>
        <v>1.00190012275742</v>
      </c>
      <c r="H60" s="65">
        <f t="shared" ca="1" si="26"/>
        <v>1.00401373</v>
      </c>
      <c r="I60" s="64">
        <f t="shared" si="14"/>
        <v>5.2499999999999998E-2</v>
      </c>
      <c r="J60" s="66">
        <f>IF(O59&gt;0,VLOOKUP(O59,W$12:AF$80,2),J59)</f>
        <v>43794</v>
      </c>
      <c r="K60" s="67">
        <f t="shared" si="15"/>
        <v>22</v>
      </c>
      <c r="L60" s="68">
        <f t="shared" si="16"/>
        <v>22</v>
      </c>
      <c r="M60" s="69">
        <f t="shared" si="27"/>
        <v>1.0044770649999999</v>
      </c>
      <c r="N60" s="69">
        <f t="shared" ca="1" si="6"/>
        <v>1.008508765</v>
      </c>
      <c r="O60" s="68">
        <f t="shared" si="28"/>
        <v>2</v>
      </c>
      <c r="P60" s="65">
        <f t="shared" ca="1" si="17"/>
        <v>8.5087649899999995</v>
      </c>
      <c r="Q60" s="65"/>
      <c r="R60" s="11">
        <f t="shared" si="18"/>
        <v>0</v>
      </c>
      <c r="S60" s="70" t="str">
        <f>IF(O59&gt;0,VLOOKUP(O59,W$12:AF$60,10),S59)</f>
        <v>J=</v>
      </c>
      <c r="T60" s="66" t="e">
        <f>IF(O59&gt;0,VLOOKUP(O59,W$12:AF$60,11),T59)</f>
        <v>#REF!</v>
      </c>
      <c r="U60" s="71">
        <f t="shared" ca="1" si="7"/>
        <v>510525.89939999999</v>
      </c>
      <c r="V60" s="3"/>
      <c r="W60" s="81">
        <f t="shared" si="19"/>
        <v>48</v>
      </c>
      <c r="X60" s="82">
        <f t="shared" si="34"/>
        <v>45560</v>
      </c>
      <c r="Y60" s="88">
        <f t="shared" ref="Y60:Y68" si="35">(Y59-AB60)</f>
        <v>729.06898312949988</v>
      </c>
      <c r="Z60" s="87"/>
      <c r="AA60" s="84"/>
      <c r="AB60" s="84">
        <f t="shared" ref="AB60:AB68" si="36">TRUNC(Y59*AC60,8)</f>
        <v>3.7012223</v>
      </c>
      <c r="AC60" s="85">
        <v>5.0509999999999999E-3</v>
      </c>
      <c r="AD60" s="84">
        <f t="shared" ref="AD60:AD68" si="37">(AA60+AB60)</f>
        <v>3.7012223</v>
      </c>
      <c r="AE60" s="81">
        <f t="shared" si="22"/>
        <v>48</v>
      </c>
      <c r="AF60" s="86" t="s">
        <v>54</v>
      </c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  <c r="EY60" s="2"/>
      <c r="EZ60" s="2"/>
      <c r="FA60" s="2"/>
      <c r="FB60" s="2"/>
      <c r="FC60" s="2"/>
      <c r="FD60" s="2"/>
      <c r="FE60" s="2"/>
      <c r="FF60" s="2"/>
      <c r="FG60" s="2"/>
      <c r="FH60" s="2"/>
      <c r="FI60" s="2"/>
      <c r="FJ60" s="2"/>
      <c r="FK60" s="2"/>
      <c r="FL60" s="2"/>
      <c r="FM60" s="2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</row>
    <row r="61" spans="1:188" x14ac:dyDescent="0.15">
      <c r="A61" s="63">
        <f t="shared" si="9"/>
        <v>43826</v>
      </c>
      <c r="B61" s="78">
        <f t="shared" ca="1" si="23"/>
        <v>1000.373994</v>
      </c>
      <c r="C61" s="65">
        <f t="shared" si="10"/>
        <v>1000</v>
      </c>
      <c r="D61" s="10">
        <f ca="1">IF(A61&lt;$B$1,VLOOKUP(A61,[1]DI!$A$4:$B$15000,2),0)</f>
        <v>4.4000000000000004E-2</v>
      </c>
      <c r="E61" s="65">
        <f t="shared" ca="1" si="24"/>
        <v>1.0001708899999999</v>
      </c>
      <c r="F61" s="65">
        <f ca="1">(TRUNC(PRODUCT($E$12:$E60),16))</f>
        <v>1.0060933791206601</v>
      </c>
      <c r="G61" s="65">
        <f t="shared" ca="1" si="25"/>
        <v>1.00592147719942</v>
      </c>
      <c r="H61" s="65">
        <f t="shared" ca="1" si="26"/>
        <v>1.0001708899999999</v>
      </c>
      <c r="I61" s="64">
        <f t="shared" si="14"/>
        <v>5.2499999999999998E-2</v>
      </c>
      <c r="J61" s="66">
        <f>IF(O60&gt;0,VLOOKUP(O60,W$12:AF$80,2),J60)</f>
        <v>43825</v>
      </c>
      <c r="K61" s="67">
        <f t="shared" si="15"/>
        <v>1</v>
      </c>
      <c r="L61" s="68">
        <f t="shared" si="16"/>
        <v>1</v>
      </c>
      <c r="M61" s="69">
        <f t="shared" si="27"/>
        <v>1.0002030689999999</v>
      </c>
      <c r="N61" s="69">
        <f t="shared" ca="1" si="6"/>
        <v>1.000373994</v>
      </c>
      <c r="O61" s="68">
        <f t="shared" si="28"/>
        <v>0</v>
      </c>
      <c r="P61" s="65">
        <f t="shared" ca="1" si="17"/>
        <v>0.37399399999999999</v>
      </c>
      <c r="Q61" s="65"/>
      <c r="R61" s="11">
        <f t="shared" si="18"/>
        <v>0</v>
      </c>
      <c r="S61" s="70" t="str">
        <f>IF(O60&gt;0,VLOOKUP(O60,W$12:AF$60,10),S60)</f>
        <v>J=</v>
      </c>
      <c r="T61" s="66" t="e">
        <f>IF(O60&gt;0,VLOOKUP(O60,W$12:AF$60,11),T60)</f>
        <v>#REF!</v>
      </c>
      <c r="U61" s="71" t="str">
        <f t="shared" si="7"/>
        <v>-</v>
      </c>
      <c r="V61" s="3"/>
      <c r="W61" s="81">
        <f t="shared" si="19"/>
        <v>49</v>
      </c>
      <c r="X61" s="82">
        <f t="shared" si="34"/>
        <v>45590</v>
      </c>
      <c r="Y61" s="88">
        <f t="shared" si="35"/>
        <v>725.36822897949992</v>
      </c>
      <c r="Z61" s="87"/>
      <c r="AA61" s="84"/>
      <c r="AB61" s="84">
        <f t="shared" si="36"/>
        <v>3.7007541499999999</v>
      </c>
      <c r="AC61" s="85">
        <v>5.0759999999999998E-3</v>
      </c>
      <c r="AD61" s="84">
        <f t="shared" si="37"/>
        <v>3.7007541499999999</v>
      </c>
      <c r="AE61" s="81">
        <f t="shared" si="22"/>
        <v>49</v>
      </c>
      <c r="AF61" s="86" t="s">
        <v>54</v>
      </c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  <c r="EY61" s="2"/>
      <c r="EZ61" s="2"/>
      <c r="FA61" s="2"/>
      <c r="FB61" s="2"/>
      <c r="FC61" s="2"/>
      <c r="FD61" s="2"/>
      <c r="FE61" s="2"/>
      <c r="FF61" s="2"/>
      <c r="FG61" s="2"/>
      <c r="FH61" s="2"/>
      <c r="FI61" s="2"/>
      <c r="FJ61" s="2"/>
      <c r="FK61" s="2"/>
      <c r="FL61" s="2"/>
      <c r="FM61" s="2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</row>
    <row r="62" spans="1:188" x14ac:dyDescent="0.15">
      <c r="A62" s="63">
        <f t="shared" si="9"/>
        <v>43827</v>
      </c>
      <c r="B62" s="78">
        <f t="shared" ca="1" si="23"/>
        <v>1000.54494799</v>
      </c>
      <c r="C62" s="65">
        <f t="shared" si="10"/>
        <v>1000</v>
      </c>
      <c r="D62" s="10">
        <f ca="1">IF(A62&lt;$B$1,VLOOKUP(A62,[1]DI!$A$4:$B$15000,2),0)</f>
        <v>0</v>
      </c>
      <c r="E62" s="65">
        <f t="shared" ca="1" si="24"/>
        <v>1</v>
      </c>
      <c r="F62" s="65">
        <f ca="1">(TRUNC(PRODUCT($E$12:$E61),16))</f>
        <v>1.00626531041821</v>
      </c>
      <c r="G62" s="65">
        <f t="shared" ca="1" si="25"/>
        <v>1.00592147719942</v>
      </c>
      <c r="H62" s="65">
        <f t="shared" ca="1" si="26"/>
        <v>1.0003418100000001</v>
      </c>
      <c r="I62" s="64">
        <f t="shared" si="14"/>
        <v>5.2499999999999998E-2</v>
      </c>
      <c r="J62" s="66">
        <f>IF(O61&gt;0,VLOOKUP(O61,W$12:AF$80,2),J61)</f>
        <v>43825</v>
      </c>
      <c r="K62" s="67">
        <f t="shared" si="15"/>
        <v>1</v>
      </c>
      <c r="L62" s="68">
        <f t="shared" si="16"/>
        <v>1</v>
      </c>
      <c r="M62" s="69">
        <f t="shared" si="27"/>
        <v>1.0002030689999999</v>
      </c>
      <c r="N62" s="69">
        <f t="shared" ca="1" si="6"/>
        <v>1.0005449479999999</v>
      </c>
      <c r="O62" s="68">
        <f t="shared" si="28"/>
        <v>0</v>
      </c>
      <c r="P62" s="65">
        <f t="shared" ca="1" si="17"/>
        <v>0.54494799000000005</v>
      </c>
      <c r="Q62" s="65"/>
      <c r="R62" s="11">
        <f t="shared" si="18"/>
        <v>0</v>
      </c>
      <c r="S62" s="70" t="str">
        <f>IF(O61&gt;0,VLOOKUP(O61,W$12:AF$60,10),S61)</f>
        <v>J=</v>
      </c>
      <c r="T62" s="66" t="e">
        <f>IF(O61&gt;0,VLOOKUP(O61,W$12:AF$60,11),T61)</f>
        <v>#REF!</v>
      </c>
      <c r="U62" s="71" t="str">
        <f t="shared" si="7"/>
        <v>-</v>
      </c>
      <c r="V62" s="3"/>
      <c r="W62" s="81">
        <f t="shared" si="19"/>
        <v>50</v>
      </c>
      <c r="X62" s="82">
        <f t="shared" si="34"/>
        <v>45621</v>
      </c>
      <c r="Y62" s="88">
        <f t="shared" si="35"/>
        <v>721.66740027949993</v>
      </c>
      <c r="Z62" s="87"/>
      <c r="AA62" s="84"/>
      <c r="AB62" s="84">
        <f t="shared" si="36"/>
        <v>3.7008287000000002</v>
      </c>
      <c r="AC62" s="85">
        <v>5.1019999999999998E-3</v>
      </c>
      <c r="AD62" s="84">
        <f t="shared" si="37"/>
        <v>3.7008287000000002</v>
      </c>
      <c r="AE62" s="81">
        <f t="shared" si="22"/>
        <v>50</v>
      </c>
      <c r="AF62" s="86" t="s">
        <v>54</v>
      </c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  <c r="EY62" s="2"/>
      <c r="EZ62" s="2"/>
      <c r="FA62" s="2"/>
      <c r="FB62" s="2"/>
      <c r="FC62" s="2"/>
      <c r="FD62" s="2"/>
      <c r="FE62" s="2"/>
      <c r="FF62" s="2"/>
      <c r="FG62" s="2"/>
      <c r="FH62" s="2"/>
      <c r="FI62" s="2"/>
      <c r="FJ62" s="2"/>
      <c r="FK62" s="2"/>
      <c r="FL62" s="2"/>
      <c r="FM62" s="2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</row>
    <row r="63" spans="1:188" x14ac:dyDescent="0.15">
      <c r="A63" s="63">
        <f t="shared" si="9"/>
        <v>43828</v>
      </c>
      <c r="B63" s="78">
        <f t="shared" ca="1" si="23"/>
        <v>1000.54494799</v>
      </c>
      <c r="C63" s="65">
        <f t="shared" si="10"/>
        <v>1000</v>
      </c>
      <c r="D63" s="10">
        <f ca="1">IF(A63&lt;$B$1,VLOOKUP(A63,[1]DI!$A$4:$B$15000,2),0)</f>
        <v>0</v>
      </c>
      <c r="E63" s="65">
        <f t="shared" ca="1" si="24"/>
        <v>1</v>
      </c>
      <c r="F63" s="65">
        <f ca="1">(TRUNC(PRODUCT($E$12:$E62),16))</f>
        <v>1.00626531041821</v>
      </c>
      <c r="G63" s="65">
        <f t="shared" ca="1" si="25"/>
        <v>1.00592147719942</v>
      </c>
      <c r="H63" s="65">
        <f t="shared" ca="1" si="26"/>
        <v>1.0003418100000001</v>
      </c>
      <c r="I63" s="64">
        <f t="shared" si="14"/>
        <v>5.2499999999999998E-2</v>
      </c>
      <c r="J63" s="66">
        <f>IF(O62&gt;0,VLOOKUP(O62,W$12:AF$80,2),J62)</f>
        <v>43825</v>
      </c>
      <c r="K63" s="67">
        <f t="shared" si="15"/>
        <v>1</v>
      </c>
      <c r="L63" s="68">
        <f t="shared" si="16"/>
        <v>1</v>
      </c>
      <c r="M63" s="69">
        <f t="shared" si="27"/>
        <v>1.0002030689999999</v>
      </c>
      <c r="N63" s="69">
        <f t="shared" ca="1" si="6"/>
        <v>1.0005449479999999</v>
      </c>
      <c r="O63" s="68">
        <f t="shared" si="28"/>
        <v>0</v>
      </c>
      <c r="P63" s="65">
        <f t="shared" ca="1" si="17"/>
        <v>0.54494799000000005</v>
      </c>
      <c r="Q63" s="65"/>
      <c r="R63" s="11">
        <f t="shared" si="18"/>
        <v>0</v>
      </c>
      <c r="S63" s="70" t="str">
        <f>IF(O62&gt;0,VLOOKUP(O62,W$12:AF$60,10),S62)</f>
        <v>J=</v>
      </c>
      <c r="T63" s="66" t="e">
        <f>IF(O62&gt;0,VLOOKUP(O62,W$12:AF$60,11),T62)</f>
        <v>#REF!</v>
      </c>
      <c r="U63" s="71" t="str">
        <f t="shared" si="7"/>
        <v>-</v>
      </c>
      <c r="V63" s="3"/>
      <c r="W63" s="81">
        <f t="shared" si="19"/>
        <v>51</v>
      </c>
      <c r="X63" s="82">
        <f t="shared" si="34"/>
        <v>45652</v>
      </c>
      <c r="Y63" s="88">
        <f t="shared" si="35"/>
        <v>717.96668985949998</v>
      </c>
      <c r="Z63" s="87"/>
      <c r="AA63" s="84"/>
      <c r="AB63" s="84">
        <f t="shared" si="36"/>
        <v>3.7007104200000001</v>
      </c>
      <c r="AC63" s="85">
        <v>5.1279999999999997E-3</v>
      </c>
      <c r="AD63" s="84">
        <f t="shared" si="37"/>
        <v>3.7007104200000001</v>
      </c>
      <c r="AE63" s="81">
        <f t="shared" si="22"/>
        <v>51</v>
      </c>
      <c r="AF63" s="86" t="s">
        <v>54</v>
      </c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  <c r="EY63" s="2"/>
      <c r="EZ63" s="2"/>
      <c r="FA63" s="2"/>
      <c r="FB63" s="2"/>
      <c r="FC63" s="2"/>
      <c r="FD63" s="2"/>
      <c r="FE63" s="2"/>
      <c r="FF63" s="2"/>
      <c r="FG63" s="2"/>
      <c r="FH63" s="2"/>
      <c r="FI63" s="2"/>
      <c r="FJ63" s="2"/>
      <c r="FK63" s="2"/>
      <c r="FL63" s="2"/>
      <c r="FM63" s="2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</row>
    <row r="64" spans="1:188" x14ac:dyDescent="0.15">
      <c r="A64" s="63">
        <f t="shared" si="9"/>
        <v>43829</v>
      </c>
      <c r="B64" s="78">
        <f t="shared" ca="1" si="23"/>
        <v>1000.7481289900001</v>
      </c>
      <c r="C64" s="65">
        <f t="shared" si="10"/>
        <v>1000</v>
      </c>
      <c r="D64" s="10">
        <f ca="1">IF(A64&lt;$B$1,VLOOKUP(A64,[1]DI!$A$4:$B$15000,2),0)</f>
        <v>4.4000000000000004E-2</v>
      </c>
      <c r="E64" s="65">
        <f t="shared" ca="1" si="24"/>
        <v>1.0001708899999999</v>
      </c>
      <c r="F64" s="65">
        <f ca="1">(TRUNC(PRODUCT($E$12:$E63),16))</f>
        <v>1.00626531041821</v>
      </c>
      <c r="G64" s="65">
        <f t="shared" ca="1" si="25"/>
        <v>1.00592147719942</v>
      </c>
      <c r="H64" s="65">
        <f t="shared" ca="1" si="26"/>
        <v>1.0003418100000001</v>
      </c>
      <c r="I64" s="64">
        <f t="shared" si="14"/>
        <v>5.2499999999999998E-2</v>
      </c>
      <c r="J64" s="66">
        <f>IF(O63&gt;0,VLOOKUP(O63,W$12:AF$80,2),J63)</f>
        <v>43825</v>
      </c>
      <c r="K64" s="67">
        <f t="shared" si="15"/>
        <v>2</v>
      </c>
      <c r="L64" s="68">
        <f t="shared" si="16"/>
        <v>2</v>
      </c>
      <c r="M64" s="69">
        <f t="shared" si="27"/>
        <v>1.0004061799999999</v>
      </c>
      <c r="N64" s="69">
        <f t="shared" ca="1" si="6"/>
        <v>1.000748129</v>
      </c>
      <c r="O64" s="68">
        <f t="shared" si="28"/>
        <v>0</v>
      </c>
      <c r="P64" s="65">
        <f t="shared" ca="1" si="17"/>
        <v>0.74812898999999999</v>
      </c>
      <c r="Q64" s="65"/>
      <c r="R64" s="11">
        <f t="shared" si="18"/>
        <v>0</v>
      </c>
      <c r="S64" s="70" t="str">
        <f>IF(O63&gt;0,VLOOKUP(O63,W$12:AF$60,10),S63)</f>
        <v>J=</v>
      </c>
      <c r="T64" s="66" t="e">
        <f>IF(O63&gt;0,VLOOKUP(O63,W$12:AF$60,11),T63)</f>
        <v>#REF!</v>
      </c>
      <c r="U64" s="71" t="str">
        <f t="shared" si="7"/>
        <v>-</v>
      </c>
      <c r="V64" s="3"/>
      <c r="W64" s="81">
        <f t="shared" si="19"/>
        <v>52</v>
      </c>
      <c r="X64" s="82">
        <f t="shared" si="34"/>
        <v>45684</v>
      </c>
      <c r="Y64" s="88">
        <f t="shared" si="35"/>
        <v>710.56517125949995</v>
      </c>
      <c r="Z64" s="87"/>
      <c r="AA64" s="84"/>
      <c r="AB64" s="84">
        <f t="shared" si="36"/>
        <v>7.4015186000000002</v>
      </c>
      <c r="AC64" s="85">
        <v>1.0309E-2</v>
      </c>
      <c r="AD64" s="84">
        <f t="shared" si="37"/>
        <v>7.4015186000000002</v>
      </c>
      <c r="AE64" s="81">
        <f t="shared" si="22"/>
        <v>52</v>
      </c>
      <c r="AF64" s="86" t="s">
        <v>54</v>
      </c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  <c r="EY64" s="2"/>
      <c r="EZ64" s="2"/>
      <c r="FA64" s="2"/>
      <c r="FB64" s="2"/>
      <c r="FC64" s="2"/>
      <c r="FD64" s="2"/>
      <c r="FE64" s="2"/>
      <c r="FF64" s="2"/>
      <c r="FG64" s="2"/>
      <c r="FH64" s="2"/>
      <c r="FI64" s="2"/>
      <c r="FJ64" s="2"/>
      <c r="FK64" s="2"/>
      <c r="FL64" s="2"/>
      <c r="FM64" s="2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</row>
    <row r="65" spans="1:191" x14ac:dyDescent="0.15">
      <c r="A65" s="63">
        <f t="shared" si="9"/>
        <v>43830</v>
      </c>
      <c r="B65" s="78">
        <f t="shared" ca="1" si="23"/>
        <v>1001.12240399</v>
      </c>
      <c r="C65" s="65">
        <f t="shared" si="10"/>
        <v>1000</v>
      </c>
      <c r="D65" s="10">
        <f ca="1">IF(A65&lt;$B$1,VLOOKUP(A65,[1]DI!$A$4:$B$15000,2),0)</f>
        <v>4.4000000000000004E-2</v>
      </c>
      <c r="E65" s="65">
        <f t="shared" ca="1" si="24"/>
        <v>1.0001708899999999</v>
      </c>
      <c r="F65" s="65">
        <f ca="1">(TRUNC(PRODUCT($E$12:$E64),16))</f>
        <v>1.0064372710971099</v>
      </c>
      <c r="G65" s="65">
        <f t="shared" ca="1" si="25"/>
        <v>1.00592147719942</v>
      </c>
      <c r="H65" s="65">
        <f t="shared" ca="1" si="26"/>
        <v>1.0005127599999999</v>
      </c>
      <c r="I65" s="64">
        <f t="shared" si="14"/>
        <v>5.2499999999999998E-2</v>
      </c>
      <c r="J65" s="66">
        <f>IF(O64&gt;0,VLOOKUP(O64,W$12:AF$80,2),J64)</f>
        <v>43825</v>
      </c>
      <c r="K65" s="67">
        <f t="shared" si="15"/>
        <v>3</v>
      </c>
      <c r="L65" s="68">
        <f t="shared" si="16"/>
        <v>3</v>
      </c>
      <c r="M65" s="69">
        <f t="shared" si="27"/>
        <v>1.000609332</v>
      </c>
      <c r="N65" s="69">
        <f t="shared" ca="1" si="6"/>
        <v>1.001122404</v>
      </c>
      <c r="O65" s="68">
        <f t="shared" si="28"/>
        <v>0</v>
      </c>
      <c r="P65" s="65">
        <f t="shared" ca="1" si="17"/>
        <v>1.12240399</v>
      </c>
      <c r="Q65" s="65"/>
      <c r="R65" s="11">
        <f t="shared" si="18"/>
        <v>0</v>
      </c>
      <c r="S65" s="70" t="str">
        <f>IF(O64&gt;0,VLOOKUP(O64,W$12:AF$60,10),S64)</f>
        <v>J=</v>
      </c>
      <c r="T65" s="66" t="e">
        <f>IF(O64&gt;0,VLOOKUP(O64,W$12:AF$60,11),T64)</f>
        <v>#REF!</v>
      </c>
      <c r="U65" s="71" t="str">
        <f t="shared" si="7"/>
        <v>-</v>
      </c>
      <c r="V65" s="3"/>
      <c r="W65" s="81">
        <f t="shared" si="19"/>
        <v>53</v>
      </c>
      <c r="X65" s="82">
        <f t="shared" si="34"/>
        <v>45713</v>
      </c>
      <c r="Y65" s="88">
        <f t="shared" si="35"/>
        <v>703.16321387949995</v>
      </c>
      <c r="Z65" s="87"/>
      <c r="AA65" s="84"/>
      <c r="AB65" s="84">
        <f t="shared" si="36"/>
        <v>7.4019573799999998</v>
      </c>
      <c r="AC65" s="85">
        <v>1.0416999999999999E-2</v>
      </c>
      <c r="AD65" s="84">
        <f t="shared" si="37"/>
        <v>7.4019573799999998</v>
      </c>
      <c r="AE65" s="81">
        <f t="shared" si="22"/>
        <v>53</v>
      </c>
      <c r="AF65" s="86" t="s">
        <v>54</v>
      </c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  <c r="EY65" s="2"/>
      <c r="EZ65" s="2"/>
      <c r="FA65" s="2"/>
      <c r="FB65" s="2"/>
      <c r="FC65" s="2"/>
      <c r="FD65" s="2"/>
      <c r="FE65" s="2"/>
      <c r="FF65" s="2"/>
      <c r="FG65" s="2"/>
      <c r="FH65" s="2"/>
      <c r="FI65" s="2"/>
      <c r="FJ65" s="2"/>
      <c r="FK65" s="2"/>
      <c r="FL65" s="2"/>
      <c r="FM65" s="2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</row>
    <row r="66" spans="1:191" x14ac:dyDescent="0.15">
      <c r="A66" s="63">
        <f t="shared" si="9"/>
        <v>43831</v>
      </c>
      <c r="B66" s="78">
        <f t="shared" ca="1" si="23"/>
        <v>1001.4968209899999</v>
      </c>
      <c r="C66" s="65">
        <f t="shared" si="10"/>
        <v>1000</v>
      </c>
      <c r="D66" s="10">
        <f ca="1">IF(A66&lt;$B$1,VLOOKUP(A66,[1]DI!$A$4:$B$15000,2),0)</f>
        <v>0</v>
      </c>
      <c r="E66" s="65">
        <f t="shared" ca="1" si="24"/>
        <v>1</v>
      </c>
      <c r="F66" s="65">
        <f ca="1">(TRUNC(PRODUCT($E$12:$E65),16))</f>
        <v>1.00660926116237</v>
      </c>
      <c r="G66" s="65">
        <f t="shared" ca="1" si="25"/>
        <v>1.00592147719942</v>
      </c>
      <c r="H66" s="65">
        <f t="shared" ca="1" si="26"/>
        <v>1.0006837399999999</v>
      </c>
      <c r="I66" s="64">
        <f t="shared" si="14"/>
        <v>5.2499999999999998E-2</v>
      </c>
      <c r="J66" s="66">
        <f>IF(O65&gt;0,VLOOKUP(O65,W$12:AF$80,2),J65)</f>
        <v>43825</v>
      </c>
      <c r="K66" s="67">
        <f t="shared" si="15"/>
        <v>3</v>
      </c>
      <c r="L66" s="68">
        <f t="shared" si="16"/>
        <v>4</v>
      </c>
      <c r="M66" s="69">
        <f t="shared" si="27"/>
        <v>1.000812525</v>
      </c>
      <c r="N66" s="69">
        <f t="shared" ca="1" si="6"/>
        <v>1.0014968209999999</v>
      </c>
      <c r="O66" s="68">
        <f t="shared" si="28"/>
        <v>0</v>
      </c>
      <c r="P66" s="65">
        <f t="shared" ca="1" si="17"/>
        <v>1.49682099</v>
      </c>
      <c r="Q66" s="65"/>
      <c r="R66" s="11">
        <f t="shared" si="18"/>
        <v>0</v>
      </c>
      <c r="S66" s="70" t="str">
        <f>IF(O65&gt;0,VLOOKUP(O65,W$12:AF$60,10),S65)</f>
        <v>J=</v>
      </c>
      <c r="T66" s="66" t="e">
        <f>IF(O65&gt;0,VLOOKUP(O65,W$12:AF$60,11),T65)</f>
        <v>#REF!</v>
      </c>
      <c r="U66" s="71" t="str">
        <f t="shared" si="7"/>
        <v>-</v>
      </c>
      <c r="V66" s="3"/>
      <c r="W66" s="81">
        <f t="shared" si="19"/>
        <v>54</v>
      </c>
      <c r="X66" s="82">
        <f t="shared" si="34"/>
        <v>45741</v>
      </c>
      <c r="Y66" s="88">
        <f t="shared" si="35"/>
        <v>695.7617178994999</v>
      </c>
      <c r="Z66" s="87"/>
      <c r="AA66" s="84"/>
      <c r="AB66" s="84">
        <f t="shared" si="36"/>
        <v>7.40149598</v>
      </c>
      <c r="AC66" s="85">
        <v>1.0526000000000001E-2</v>
      </c>
      <c r="AD66" s="84">
        <f t="shared" si="37"/>
        <v>7.40149598</v>
      </c>
      <c r="AE66" s="81">
        <f t="shared" si="22"/>
        <v>54</v>
      </c>
      <c r="AF66" s="86" t="s">
        <v>54</v>
      </c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  <c r="EY66" s="2"/>
      <c r="EZ66" s="2"/>
      <c r="FA66" s="2"/>
      <c r="FB66" s="2"/>
      <c r="FC66" s="2"/>
      <c r="FD66" s="2"/>
      <c r="FE66" s="2"/>
      <c r="FF66" s="2"/>
      <c r="FG66" s="2"/>
      <c r="FH66" s="2"/>
      <c r="FI66" s="2"/>
      <c r="FJ66" s="2"/>
      <c r="FK66" s="2"/>
      <c r="FL66" s="2"/>
      <c r="FM66" s="2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</row>
    <row r="67" spans="1:191" x14ac:dyDescent="0.15">
      <c r="A67" s="63">
        <f t="shared" si="9"/>
        <v>43832</v>
      </c>
      <c r="B67" s="78">
        <f t="shared" ca="1" si="23"/>
        <v>1001.4968209899999</v>
      </c>
      <c r="C67" s="65">
        <f t="shared" si="10"/>
        <v>1000</v>
      </c>
      <c r="D67" s="10">
        <f ca="1">IF(A67&lt;$B$1,VLOOKUP(A67,[1]DI!$A$4:$B$15000,2),0)</f>
        <v>4.4000000000000004E-2</v>
      </c>
      <c r="E67" s="65">
        <f t="shared" ca="1" si="24"/>
        <v>1.0001708899999999</v>
      </c>
      <c r="F67" s="65">
        <f ca="1">(TRUNC(PRODUCT($E$12:$E66),16))</f>
        <v>1.00660926116237</v>
      </c>
      <c r="G67" s="65">
        <f t="shared" ca="1" si="25"/>
        <v>1.00592147719942</v>
      </c>
      <c r="H67" s="65">
        <f t="shared" ca="1" si="26"/>
        <v>1.0006837399999999</v>
      </c>
      <c r="I67" s="64">
        <f t="shared" si="14"/>
        <v>5.2499999999999998E-2</v>
      </c>
      <c r="J67" s="66">
        <f>IF(O66&gt;0,VLOOKUP(O66,W$12:AF$80,2),J66)</f>
        <v>43825</v>
      </c>
      <c r="K67" s="67">
        <f t="shared" si="15"/>
        <v>4</v>
      </c>
      <c r="L67" s="68">
        <f t="shared" si="16"/>
        <v>4</v>
      </c>
      <c r="M67" s="69">
        <f t="shared" si="27"/>
        <v>1.000812525</v>
      </c>
      <c r="N67" s="69">
        <f t="shared" ca="1" si="6"/>
        <v>1.0014968209999999</v>
      </c>
      <c r="O67" s="68">
        <f t="shared" si="28"/>
        <v>0</v>
      </c>
      <c r="P67" s="65">
        <f t="shared" ca="1" si="17"/>
        <v>1.49682099</v>
      </c>
      <c r="Q67" s="65"/>
      <c r="R67" s="11">
        <f t="shared" si="18"/>
        <v>0</v>
      </c>
      <c r="S67" s="70" t="str">
        <f>IF(O66&gt;0,VLOOKUP(O66,W$12:AF$60,10),S66)</f>
        <v>J=</v>
      </c>
      <c r="T67" s="66" t="e">
        <f>IF(O66&gt;0,VLOOKUP(O66,W$12:AF$60,11),T66)</f>
        <v>#REF!</v>
      </c>
      <c r="U67" s="71" t="str">
        <f t="shared" si="7"/>
        <v>-</v>
      </c>
      <c r="V67" s="3"/>
      <c r="W67" s="81">
        <f t="shared" si="19"/>
        <v>55</v>
      </c>
      <c r="X67" s="82">
        <f t="shared" si="34"/>
        <v>45772</v>
      </c>
      <c r="Y67" s="88">
        <f t="shared" si="35"/>
        <v>688.36020474949987</v>
      </c>
      <c r="Z67" s="87"/>
      <c r="AA67" s="84"/>
      <c r="AB67" s="84">
        <f t="shared" si="36"/>
        <v>7.4015131500000004</v>
      </c>
      <c r="AC67" s="85">
        <v>1.0638E-2</v>
      </c>
      <c r="AD67" s="84">
        <f t="shared" si="37"/>
        <v>7.4015131500000004</v>
      </c>
      <c r="AE67" s="81">
        <f t="shared" si="22"/>
        <v>55</v>
      </c>
      <c r="AF67" s="86" t="s">
        <v>54</v>
      </c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  <c r="EY67" s="2"/>
      <c r="EZ67" s="2"/>
      <c r="FA67" s="2"/>
      <c r="FB67" s="2"/>
      <c r="FC67" s="2"/>
      <c r="FD67" s="2"/>
      <c r="FE67" s="2"/>
      <c r="FF67" s="2"/>
      <c r="FG67" s="2"/>
      <c r="FH67" s="2"/>
      <c r="FI67" s="2"/>
      <c r="FJ67" s="2"/>
      <c r="FK67" s="2"/>
      <c r="FL67" s="2"/>
      <c r="FM67" s="2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</row>
    <row r="68" spans="1:191" x14ac:dyDescent="0.15">
      <c r="A68" s="63">
        <f t="shared" si="9"/>
        <v>43833</v>
      </c>
      <c r="B68" s="78">
        <f t="shared" ca="1" si="23"/>
        <v>1001.87136699</v>
      </c>
      <c r="C68" s="65">
        <f t="shared" si="10"/>
        <v>1000</v>
      </c>
      <c r="D68" s="10">
        <f ca="1">IF(A68&lt;$B$1,VLOOKUP(A68,[1]DI!$A$4:$B$15000,2),0)</f>
        <v>4.4000000000000004E-2</v>
      </c>
      <c r="E68" s="65">
        <f t="shared" ca="1" si="24"/>
        <v>1.0001708899999999</v>
      </c>
      <c r="F68" s="65">
        <f ca="1">(TRUNC(PRODUCT($E$12:$E67),16))</f>
        <v>1.00678128061901</v>
      </c>
      <c r="G68" s="65">
        <f t="shared" ca="1" si="25"/>
        <v>1.00592147719942</v>
      </c>
      <c r="H68" s="65">
        <f t="shared" ca="1" si="26"/>
        <v>1.0008547400000001</v>
      </c>
      <c r="I68" s="64">
        <f t="shared" si="14"/>
        <v>5.2499999999999998E-2</v>
      </c>
      <c r="J68" s="66">
        <f>IF(O67&gt;0,VLOOKUP(O67,W$12:AF$80,2),J67)</f>
        <v>43825</v>
      </c>
      <c r="K68" s="67">
        <f t="shared" si="15"/>
        <v>5</v>
      </c>
      <c r="L68" s="68">
        <f t="shared" si="16"/>
        <v>5</v>
      </c>
      <c r="M68" s="69">
        <f t="shared" si="27"/>
        <v>1.0010157589999999</v>
      </c>
      <c r="N68" s="69">
        <f t="shared" ca="1" si="6"/>
        <v>1.0018713669999999</v>
      </c>
      <c r="O68" s="68">
        <f t="shared" si="28"/>
        <v>0</v>
      </c>
      <c r="P68" s="65">
        <f t="shared" ca="1" si="17"/>
        <v>1.8713669900000001</v>
      </c>
      <c r="Q68" s="65"/>
      <c r="R68" s="11">
        <f t="shared" si="18"/>
        <v>0</v>
      </c>
      <c r="S68" s="70" t="str">
        <f>IF(O67&gt;0,VLOOKUP(O67,W$12:AF$60,10),S67)</f>
        <v>J=</v>
      </c>
      <c r="T68" s="66" t="e">
        <f>IF(O67&gt;0,VLOOKUP(O67,W$12:AF$60,11),T67)</f>
        <v>#REF!</v>
      </c>
      <c r="U68" s="71" t="str">
        <f t="shared" si="7"/>
        <v>-</v>
      </c>
      <c r="V68" s="3"/>
      <c r="W68" s="81">
        <f t="shared" si="19"/>
        <v>56</v>
      </c>
      <c r="X68" s="82">
        <f t="shared" si="34"/>
        <v>45803</v>
      </c>
      <c r="Y68" s="88">
        <f t="shared" si="35"/>
        <v>680.9582674694999</v>
      </c>
      <c r="Z68" s="87"/>
      <c r="AA68" s="84"/>
      <c r="AB68" s="84">
        <f t="shared" si="36"/>
        <v>7.4019372800000003</v>
      </c>
      <c r="AC68" s="85">
        <v>1.0753E-2</v>
      </c>
      <c r="AD68" s="84">
        <f t="shared" si="37"/>
        <v>7.4019372800000003</v>
      </c>
      <c r="AE68" s="81">
        <f t="shared" si="22"/>
        <v>56</v>
      </c>
      <c r="AF68" s="86" t="s">
        <v>54</v>
      </c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  <c r="EY68" s="2"/>
      <c r="EZ68" s="2"/>
      <c r="FA68" s="2"/>
      <c r="FB68" s="2"/>
      <c r="FC68" s="2"/>
      <c r="FD68" s="2"/>
      <c r="FE68" s="2"/>
      <c r="FF68" s="2"/>
      <c r="FG68" s="2"/>
      <c r="FH68" s="2"/>
      <c r="FI68" s="2"/>
      <c r="FJ68" s="2"/>
      <c r="FK68" s="2"/>
      <c r="FL68" s="2"/>
      <c r="FM68" s="2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</row>
    <row r="69" spans="1:191" x14ac:dyDescent="0.15">
      <c r="A69" s="63">
        <f t="shared" si="9"/>
        <v>43834</v>
      </c>
      <c r="B69" s="78">
        <f t="shared" ca="1" si="23"/>
        <v>1002.246065</v>
      </c>
      <c r="C69" s="65">
        <f t="shared" si="10"/>
        <v>1000</v>
      </c>
      <c r="D69" s="10">
        <f ca="1">IF(A69&lt;$B$1,VLOOKUP(A69,[1]DI!$A$4:$B$15000,2),0)</f>
        <v>0</v>
      </c>
      <c r="E69" s="65">
        <f t="shared" ca="1" si="24"/>
        <v>1</v>
      </c>
      <c r="F69" s="65">
        <f ca="1">(TRUNC(PRODUCT($E$12:$E68),16))</f>
        <v>1.0069533294720501</v>
      </c>
      <c r="G69" s="65">
        <f t="shared" ca="1" si="25"/>
        <v>1.00592147719942</v>
      </c>
      <c r="H69" s="65">
        <f t="shared" ca="1" si="26"/>
        <v>1.00102578</v>
      </c>
      <c r="I69" s="64">
        <f t="shared" si="14"/>
        <v>5.2499999999999998E-2</v>
      </c>
      <c r="J69" s="66">
        <f>IF(O68&gt;0,VLOOKUP(O68,W$12:AF$80,2),J68)</f>
        <v>43825</v>
      </c>
      <c r="K69" s="67">
        <f t="shared" si="15"/>
        <v>5</v>
      </c>
      <c r="L69" s="68">
        <f t="shared" si="16"/>
        <v>6</v>
      </c>
      <c r="M69" s="69">
        <f t="shared" si="27"/>
        <v>1.0012190350000001</v>
      </c>
      <c r="N69" s="69">
        <f t="shared" ca="1" si="6"/>
        <v>1.002246065</v>
      </c>
      <c r="O69" s="68">
        <f t="shared" si="28"/>
        <v>0</v>
      </c>
      <c r="P69" s="65">
        <f t="shared" ca="1" si="17"/>
        <v>2.2460650000000002</v>
      </c>
      <c r="Q69" s="65"/>
      <c r="R69" s="11">
        <f t="shared" si="18"/>
        <v>0</v>
      </c>
      <c r="S69" s="70" t="str">
        <f>IF(O68&gt;0,VLOOKUP(O68,W$12:AF$60,10),S68)</f>
        <v>J=</v>
      </c>
      <c r="T69" s="66" t="e">
        <f>IF(O68&gt;0,VLOOKUP(O68,W$12:AF$60,11),T68)</f>
        <v>#REF!</v>
      </c>
      <c r="U69" s="71" t="str">
        <f t="shared" si="7"/>
        <v>-</v>
      </c>
      <c r="V69" s="3"/>
      <c r="W69" s="81">
        <f t="shared" si="19"/>
        <v>57</v>
      </c>
      <c r="X69" s="82">
        <f t="shared" si="34"/>
        <v>45833</v>
      </c>
      <c r="Y69" s="88">
        <f t="shared" ref="Y69:Y75" si="38">(Y68-AB69)</f>
        <v>673.55625110949995</v>
      </c>
      <c r="Z69" s="87"/>
      <c r="AA69" s="84"/>
      <c r="AB69" s="84">
        <f t="shared" ref="AB69:AB75" si="39">TRUNC(Y68*AC69,8)</f>
        <v>7.4020163600000002</v>
      </c>
      <c r="AC69" s="85">
        <v>1.0869999999999999E-2</v>
      </c>
      <c r="AD69" s="84">
        <f t="shared" ref="AD69:AD75" si="40">(AA69+AB69)</f>
        <v>7.4020163600000002</v>
      </c>
      <c r="AE69" s="81">
        <f t="shared" si="22"/>
        <v>57</v>
      </c>
      <c r="AF69" s="86" t="s">
        <v>54</v>
      </c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  <c r="EY69" s="2"/>
      <c r="EZ69" s="2"/>
      <c r="FA69" s="2"/>
      <c r="FB69" s="2"/>
      <c r="FC69" s="2"/>
      <c r="FD69" s="2"/>
      <c r="FE69" s="2"/>
      <c r="FF69" s="2"/>
      <c r="FG69" s="2"/>
      <c r="FH69" s="2"/>
      <c r="FI69" s="2"/>
      <c r="FJ69" s="2"/>
      <c r="FK69" s="2"/>
      <c r="FL69" s="2"/>
      <c r="FM69" s="2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</row>
    <row r="70" spans="1:191" x14ac:dyDescent="0.15">
      <c r="A70" s="63">
        <f t="shared" si="9"/>
        <v>43835</v>
      </c>
      <c r="B70" s="78">
        <f t="shared" ca="1" si="23"/>
        <v>1002.246065</v>
      </c>
      <c r="C70" s="65">
        <f t="shared" si="10"/>
        <v>1000</v>
      </c>
      <c r="D70" s="10">
        <f ca="1">IF(A70&lt;$B$1,VLOOKUP(A70,[1]DI!$A$4:$B$15000,2),0)</f>
        <v>0</v>
      </c>
      <c r="E70" s="65">
        <f t="shared" ca="1" si="24"/>
        <v>1</v>
      </c>
      <c r="F70" s="65">
        <f ca="1">(TRUNC(PRODUCT($E$12:$E69),16))</f>
        <v>1.0069533294720501</v>
      </c>
      <c r="G70" s="65">
        <f t="shared" ca="1" si="25"/>
        <v>1.00592147719942</v>
      </c>
      <c r="H70" s="65">
        <f t="shared" ca="1" si="26"/>
        <v>1.00102578</v>
      </c>
      <c r="I70" s="64">
        <f t="shared" si="14"/>
        <v>5.2499999999999998E-2</v>
      </c>
      <c r="J70" s="66">
        <f>IF(O69&gt;0,VLOOKUP(O69,W$12:AF$80,2),J69)</f>
        <v>43825</v>
      </c>
      <c r="K70" s="67">
        <f t="shared" si="15"/>
        <v>5</v>
      </c>
      <c r="L70" s="68">
        <f t="shared" si="16"/>
        <v>6</v>
      </c>
      <c r="M70" s="69">
        <f t="shared" si="27"/>
        <v>1.0012190350000001</v>
      </c>
      <c r="N70" s="69">
        <f t="shared" ca="1" si="6"/>
        <v>1.002246065</v>
      </c>
      <c r="O70" s="68">
        <f t="shared" si="28"/>
        <v>0</v>
      </c>
      <c r="P70" s="65">
        <f t="shared" ca="1" si="17"/>
        <v>2.2460650000000002</v>
      </c>
      <c r="Q70" s="65"/>
      <c r="R70" s="11">
        <f t="shared" si="18"/>
        <v>0</v>
      </c>
      <c r="S70" s="70" t="str">
        <f>IF(O69&gt;0,VLOOKUP(O69,W$12:AF$60,10),S69)</f>
        <v>J=</v>
      </c>
      <c r="T70" s="66" t="e">
        <f>IF(O69&gt;0,VLOOKUP(O69,W$12:AF$60,11),T69)</f>
        <v>#REF!</v>
      </c>
      <c r="U70" s="71" t="str">
        <f t="shared" si="7"/>
        <v>-</v>
      </c>
      <c r="V70" s="3"/>
      <c r="W70" s="81">
        <f t="shared" si="19"/>
        <v>58</v>
      </c>
      <c r="X70" s="82">
        <f t="shared" si="34"/>
        <v>45863</v>
      </c>
      <c r="Y70" s="88">
        <f t="shared" si="38"/>
        <v>651.35112217949995</v>
      </c>
      <c r="Z70" s="87"/>
      <c r="AA70" s="84"/>
      <c r="AB70" s="84">
        <f t="shared" si="39"/>
        <v>22.205128930000001</v>
      </c>
      <c r="AC70" s="85">
        <v>3.2967000000000003E-2</v>
      </c>
      <c r="AD70" s="84">
        <f t="shared" si="40"/>
        <v>22.205128930000001</v>
      </c>
      <c r="AE70" s="81">
        <f t="shared" si="22"/>
        <v>58</v>
      </c>
      <c r="AF70" s="86" t="s">
        <v>54</v>
      </c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  <c r="EY70" s="2"/>
      <c r="EZ70" s="2"/>
      <c r="FA70" s="2"/>
      <c r="FB70" s="2"/>
      <c r="FC70" s="2"/>
      <c r="FD70" s="2"/>
      <c r="FE70" s="2"/>
      <c r="FF70" s="2"/>
      <c r="FG70" s="2"/>
      <c r="FH70" s="2"/>
      <c r="FI70" s="2"/>
      <c r="FJ70" s="2"/>
      <c r="FK70" s="2"/>
      <c r="FL70" s="2"/>
      <c r="FM70" s="2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</row>
    <row r="71" spans="1:191" x14ac:dyDescent="0.15">
      <c r="A71" s="63">
        <f t="shared" si="9"/>
        <v>43836</v>
      </c>
      <c r="B71" s="78">
        <f t="shared" ca="1" si="23"/>
        <v>1002.246065</v>
      </c>
      <c r="C71" s="65">
        <f t="shared" si="10"/>
        <v>1000</v>
      </c>
      <c r="D71" s="10">
        <f ca="1">IF(A71&lt;$B$1,VLOOKUP(A71,[1]DI!$A$4:$B$15000,2),0)</f>
        <v>4.4000000000000004E-2</v>
      </c>
      <c r="E71" s="65">
        <f t="shared" ca="1" si="24"/>
        <v>1.0001708899999999</v>
      </c>
      <c r="F71" s="65">
        <f ca="1">(TRUNC(PRODUCT($E$12:$E70),16))</f>
        <v>1.0069533294720501</v>
      </c>
      <c r="G71" s="65">
        <f t="shared" ca="1" si="25"/>
        <v>1.00592147719942</v>
      </c>
      <c r="H71" s="65">
        <f t="shared" ca="1" si="26"/>
        <v>1.00102578</v>
      </c>
      <c r="I71" s="64">
        <f t="shared" si="14"/>
        <v>5.2499999999999998E-2</v>
      </c>
      <c r="J71" s="66">
        <f>IF(O70&gt;0,VLOOKUP(O70,W$12:AF$80,2),J70)</f>
        <v>43825</v>
      </c>
      <c r="K71" s="67">
        <f t="shared" si="15"/>
        <v>6</v>
      </c>
      <c r="L71" s="68">
        <f t="shared" si="16"/>
        <v>6</v>
      </c>
      <c r="M71" s="69">
        <f t="shared" si="27"/>
        <v>1.0012190350000001</v>
      </c>
      <c r="N71" s="69">
        <f t="shared" ca="1" si="6"/>
        <v>1.002246065</v>
      </c>
      <c r="O71" s="68">
        <f t="shared" si="28"/>
        <v>0</v>
      </c>
      <c r="P71" s="65">
        <f t="shared" ca="1" si="17"/>
        <v>2.2460650000000002</v>
      </c>
      <c r="Q71" s="65"/>
      <c r="R71" s="11">
        <f t="shared" si="18"/>
        <v>0</v>
      </c>
      <c r="S71" s="70" t="str">
        <f>IF(O70&gt;0,VLOOKUP(O70,W$12:AF$60,10),S70)</f>
        <v>J=</v>
      </c>
      <c r="T71" s="66" t="e">
        <f>IF(O70&gt;0,VLOOKUP(O70,W$12:AF$60,11),T70)</f>
        <v>#REF!</v>
      </c>
      <c r="U71" s="71" t="str">
        <f t="shared" si="7"/>
        <v>-</v>
      </c>
      <c r="V71" s="3"/>
      <c r="W71" s="81">
        <f t="shared" si="19"/>
        <v>59</v>
      </c>
      <c r="X71" s="82">
        <f t="shared" si="34"/>
        <v>45894</v>
      </c>
      <c r="Y71" s="88">
        <f t="shared" si="38"/>
        <v>629.14591107949991</v>
      </c>
      <c r="Z71" s="87"/>
      <c r="AA71" s="84"/>
      <c r="AB71" s="84">
        <f t="shared" si="39"/>
        <v>22.2052111</v>
      </c>
      <c r="AC71" s="85">
        <v>3.4091000000000003E-2</v>
      </c>
      <c r="AD71" s="84">
        <f t="shared" si="40"/>
        <v>22.2052111</v>
      </c>
      <c r="AE71" s="81">
        <f t="shared" si="22"/>
        <v>59</v>
      </c>
      <c r="AF71" s="86" t="s">
        <v>54</v>
      </c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  <c r="EY71" s="2"/>
      <c r="EZ71" s="2"/>
      <c r="FA71" s="2"/>
      <c r="FB71" s="2"/>
      <c r="FC71" s="2"/>
      <c r="FD71" s="2"/>
      <c r="FE71" s="2"/>
      <c r="FF71" s="2"/>
      <c r="FG71" s="2"/>
      <c r="FH71" s="2"/>
      <c r="FI71" s="2"/>
      <c r="FJ71" s="2"/>
      <c r="FK71" s="2"/>
      <c r="FL71" s="2"/>
      <c r="FM71" s="2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</row>
    <row r="72" spans="1:191" x14ac:dyDescent="0.15">
      <c r="A72" s="63">
        <f t="shared" si="9"/>
        <v>43837</v>
      </c>
      <c r="B72" s="78">
        <f t="shared" ca="1" si="23"/>
        <v>1002.620894</v>
      </c>
      <c r="C72" s="65">
        <f t="shared" si="10"/>
        <v>1000</v>
      </c>
      <c r="D72" s="10">
        <f ca="1">IF(A72&lt;$B$1,VLOOKUP(A72,[1]DI!$A$4:$B$15000,2),0)</f>
        <v>4.4000000000000004E-2</v>
      </c>
      <c r="E72" s="65">
        <f t="shared" ca="1" si="24"/>
        <v>1.0001708899999999</v>
      </c>
      <c r="F72" s="65">
        <f ca="1">(TRUNC(PRODUCT($E$12:$E71),16))</f>
        <v>1.0071254077265299</v>
      </c>
      <c r="G72" s="65">
        <f t="shared" ca="1" si="25"/>
        <v>1.00592147719942</v>
      </c>
      <c r="H72" s="65">
        <f t="shared" ca="1" si="26"/>
        <v>1.00119684</v>
      </c>
      <c r="I72" s="64">
        <f t="shared" si="14"/>
        <v>5.2499999999999998E-2</v>
      </c>
      <c r="J72" s="66">
        <f>IF(O71&gt;0,VLOOKUP(O71,W$12:AF$80,2),J71)</f>
        <v>43825</v>
      </c>
      <c r="K72" s="67">
        <f t="shared" si="15"/>
        <v>7</v>
      </c>
      <c r="L72" s="68">
        <f t="shared" si="16"/>
        <v>7</v>
      </c>
      <c r="M72" s="69">
        <f t="shared" si="27"/>
        <v>1.0014223520000001</v>
      </c>
      <c r="N72" s="69">
        <f t="shared" ca="1" si="6"/>
        <v>1.0026208940000001</v>
      </c>
      <c r="O72" s="68">
        <f t="shared" si="28"/>
        <v>0</v>
      </c>
      <c r="P72" s="65">
        <f t="shared" ca="1" si="17"/>
        <v>2.6208939999999998</v>
      </c>
      <c r="Q72" s="65"/>
      <c r="R72" s="11">
        <f t="shared" si="18"/>
        <v>0</v>
      </c>
      <c r="S72" s="70" t="str">
        <f>IF(O71&gt;0,VLOOKUP(O71,W$12:AF$60,10),S71)</f>
        <v>J=</v>
      </c>
      <c r="T72" s="66" t="e">
        <f>IF(O71&gt;0,VLOOKUP(O71,W$12:AF$60,11),T71)</f>
        <v>#REF!</v>
      </c>
      <c r="U72" s="71" t="str">
        <f t="shared" si="7"/>
        <v>-</v>
      </c>
      <c r="V72" s="3"/>
      <c r="W72" s="81">
        <f t="shared" si="19"/>
        <v>60</v>
      </c>
      <c r="X72" s="82">
        <f t="shared" si="34"/>
        <v>45925</v>
      </c>
      <c r="Y72" s="88">
        <f t="shared" si="38"/>
        <v>606.94083529949989</v>
      </c>
      <c r="Z72" s="87"/>
      <c r="AA72" s="84"/>
      <c r="AB72" s="84">
        <f t="shared" si="39"/>
        <v>22.205075780000001</v>
      </c>
      <c r="AC72" s="85">
        <v>3.5293999999999999E-2</v>
      </c>
      <c r="AD72" s="84">
        <f t="shared" si="40"/>
        <v>22.205075780000001</v>
      </c>
      <c r="AE72" s="81">
        <f t="shared" si="22"/>
        <v>60</v>
      </c>
      <c r="AF72" s="86" t="s">
        <v>54</v>
      </c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  <c r="EY72" s="2"/>
      <c r="EZ72" s="2"/>
      <c r="FA72" s="2"/>
      <c r="FB72" s="2"/>
      <c r="FC72" s="2"/>
      <c r="FD72" s="2"/>
      <c r="FE72" s="2"/>
      <c r="FF72" s="2"/>
      <c r="FG72" s="2"/>
      <c r="FH72" s="2"/>
      <c r="FI72" s="2"/>
      <c r="FJ72" s="2"/>
      <c r="FK72" s="2"/>
      <c r="FL72" s="2"/>
      <c r="FM72" s="2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</row>
    <row r="73" spans="1:191" x14ac:dyDescent="0.15">
      <c r="A73" s="63">
        <f t="shared" si="9"/>
        <v>43838</v>
      </c>
      <c r="B73" s="78">
        <f t="shared" ca="1" si="23"/>
        <v>1002.995874</v>
      </c>
      <c r="C73" s="65">
        <f t="shared" si="10"/>
        <v>1000</v>
      </c>
      <c r="D73" s="10">
        <f ca="1">IF(A73&lt;$B$1,VLOOKUP(A73,[1]DI!$A$4:$B$15000,2),0)</f>
        <v>4.4000000000000004E-2</v>
      </c>
      <c r="E73" s="65">
        <f t="shared" ca="1" si="24"/>
        <v>1.0001708899999999</v>
      </c>
      <c r="F73" s="65">
        <f ca="1">(TRUNC(PRODUCT($E$12:$E72),16))</f>
        <v>1.0072975153874499</v>
      </c>
      <c r="G73" s="65">
        <f t="shared" ca="1" si="25"/>
        <v>1.00592147719942</v>
      </c>
      <c r="H73" s="65">
        <f t="shared" ca="1" si="26"/>
        <v>1.00136794</v>
      </c>
      <c r="I73" s="64">
        <f t="shared" si="14"/>
        <v>5.2499999999999998E-2</v>
      </c>
      <c r="J73" s="66">
        <f>IF(O72&gt;0,VLOOKUP(O72,W$12:AF$80,2),J72)</f>
        <v>43825</v>
      </c>
      <c r="K73" s="67">
        <f t="shared" si="15"/>
        <v>8</v>
      </c>
      <c r="L73" s="68">
        <f t="shared" si="16"/>
        <v>8</v>
      </c>
      <c r="M73" s="69">
        <f t="shared" si="27"/>
        <v>1.0016257099999999</v>
      </c>
      <c r="N73" s="69">
        <f t="shared" ca="1" si="6"/>
        <v>1.002995874</v>
      </c>
      <c r="O73" s="68">
        <f t="shared" si="28"/>
        <v>0</v>
      </c>
      <c r="P73" s="65">
        <f t="shared" ca="1" si="17"/>
        <v>2.9958740000000001</v>
      </c>
      <c r="Q73" s="65"/>
      <c r="R73" s="11">
        <f t="shared" si="18"/>
        <v>0</v>
      </c>
      <c r="S73" s="70" t="str">
        <f>IF(O72&gt;0,VLOOKUP(O72,W$12:AF$60,10),S72)</f>
        <v>J=</v>
      </c>
      <c r="T73" s="66" t="e">
        <f>IF(O72&gt;0,VLOOKUP(O72,W$12:AF$60,11),T72)</f>
        <v>#REF!</v>
      </c>
      <c r="U73" s="71" t="str">
        <f t="shared" si="7"/>
        <v>-</v>
      </c>
      <c r="V73" s="13"/>
      <c r="W73" s="81">
        <f t="shared" si="19"/>
        <v>61</v>
      </c>
      <c r="X73" s="82">
        <f t="shared" si="34"/>
        <v>45957</v>
      </c>
      <c r="Y73" s="88">
        <f t="shared" si="38"/>
        <v>584.73590484949989</v>
      </c>
      <c r="Z73" s="87"/>
      <c r="AA73" s="84"/>
      <c r="AB73" s="84">
        <f t="shared" si="39"/>
        <v>22.204930449999999</v>
      </c>
      <c r="AC73" s="85">
        <v>3.6584999999999999E-2</v>
      </c>
      <c r="AD73" s="84">
        <f t="shared" si="40"/>
        <v>22.204930449999999</v>
      </c>
      <c r="AE73" s="81">
        <f t="shared" si="22"/>
        <v>61</v>
      </c>
      <c r="AF73" s="86" t="s">
        <v>54</v>
      </c>
      <c r="AG73" s="15"/>
      <c r="AH73" s="15"/>
      <c r="AI73" s="15"/>
      <c r="AJ73" s="15"/>
      <c r="AK73" s="15"/>
      <c r="AL73" s="15"/>
      <c r="AM73" s="15"/>
      <c r="AN73" s="15"/>
      <c r="AO73" s="15"/>
      <c r="AP73" s="15"/>
      <c r="AQ73" s="15"/>
      <c r="AR73" s="15"/>
      <c r="AS73" s="15"/>
      <c r="AT73" s="15"/>
      <c r="AU73" s="15"/>
      <c r="AV73" s="15"/>
      <c r="AW73" s="15"/>
      <c r="AX73" s="15"/>
      <c r="AY73" s="15"/>
      <c r="AZ73" s="15"/>
      <c r="BA73" s="15"/>
      <c r="BB73" s="15"/>
      <c r="BC73" s="15"/>
      <c r="BD73" s="15"/>
      <c r="BE73" s="15"/>
      <c r="BF73" s="15"/>
      <c r="BG73" s="15"/>
      <c r="BH73" s="15"/>
      <c r="BI73" s="15"/>
      <c r="BJ73" s="15"/>
      <c r="BK73" s="15"/>
      <c r="BL73" s="15"/>
      <c r="BM73" s="15"/>
      <c r="BN73" s="15"/>
      <c r="BO73" s="15"/>
      <c r="BP73" s="15"/>
      <c r="BQ73" s="15"/>
      <c r="BR73" s="15"/>
      <c r="BS73" s="15"/>
      <c r="BT73" s="15"/>
      <c r="BU73" s="15"/>
      <c r="BV73" s="15"/>
      <c r="BW73" s="15"/>
      <c r="BX73" s="15"/>
      <c r="BY73" s="15"/>
      <c r="BZ73" s="15"/>
      <c r="CA73" s="15"/>
      <c r="CB73" s="15"/>
      <c r="CC73" s="15"/>
      <c r="CD73" s="15"/>
      <c r="CE73" s="15"/>
      <c r="CF73" s="15"/>
      <c r="CG73" s="15"/>
      <c r="CH73" s="15"/>
      <c r="CI73" s="15"/>
      <c r="CJ73" s="15"/>
      <c r="CK73" s="15"/>
      <c r="CL73" s="15"/>
      <c r="CM73" s="15"/>
      <c r="CN73" s="15"/>
      <c r="CO73" s="15"/>
      <c r="CP73" s="15"/>
      <c r="CQ73" s="15"/>
      <c r="CR73" s="15"/>
      <c r="CS73" s="15"/>
      <c r="CT73" s="15"/>
      <c r="CU73" s="15"/>
      <c r="CV73" s="15"/>
      <c r="CW73" s="15"/>
      <c r="CX73" s="15"/>
      <c r="CY73" s="15"/>
      <c r="CZ73" s="15"/>
      <c r="DA73" s="15"/>
      <c r="DB73" s="15"/>
      <c r="DC73" s="15"/>
      <c r="DD73" s="15"/>
      <c r="DE73" s="15"/>
      <c r="DF73" s="15"/>
      <c r="DG73" s="15"/>
      <c r="DH73" s="15"/>
      <c r="DI73" s="15"/>
      <c r="DJ73" s="15"/>
      <c r="DK73" s="15"/>
      <c r="DL73" s="15"/>
      <c r="DM73" s="15"/>
      <c r="DN73" s="15"/>
      <c r="DO73" s="15"/>
      <c r="DP73" s="15"/>
      <c r="DQ73" s="15"/>
      <c r="DR73" s="15"/>
      <c r="DS73" s="15"/>
      <c r="DT73" s="15"/>
      <c r="DU73" s="15"/>
      <c r="DV73" s="15"/>
      <c r="DW73" s="15"/>
      <c r="DX73" s="15"/>
      <c r="DY73" s="15"/>
      <c r="DZ73" s="15"/>
      <c r="EA73" s="15"/>
      <c r="EB73" s="15"/>
      <c r="EC73" s="15"/>
      <c r="ED73" s="15"/>
      <c r="EE73" s="15"/>
      <c r="EF73" s="15"/>
      <c r="EG73" s="15"/>
      <c r="EH73" s="15"/>
      <c r="EI73" s="15"/>
      <c r="EJ73" s="15"/>
      <c r="EK73" s="15"/>
      <c r="EL73" s="15"/>
      <c r="EM73" s="15"/>
      <c r="EN73" s="15"/>
      <c r="EO73" s="15"/>
      <c r="EP73" s="15"/>
      <c r="EQ73" s="15"/>
      <c r="ER73" s="15"/>
      <c r="ES73" s="15"/>
      <c r="ET73" s="15"/>
      <c r="EU73" s="15"/>
      <c r="EV73" s="15"/>
      <c r="EW73" s="15"/>
      <c r="EX73" s="15"/>
      <c r="EY73" s="15"/>
      <c r="EZ73" s="15"/>
      <c r="FA73" s="15"/>
      <c r="FB73" s="15"/>
      <c r="FC73" s="15"/>
      <c r="FD73" s="15"/>
      <c r="FE73" s="15"/>
      <c r="FF73" s="15"/>
      <c r="FG73" s="15"/>
      <c r="FH73" s="15"/>
      <c r="FI73" s="15"/>
      <c r="FJ73" s="15"/>
      <c r="FK73" s="15"/>
      <c r="FL73" s="15"/>
      <c r="FM73" s="15"/>
      <c r="FN73" s="16"/>
      <c r="FO73" s="16"/>
      <c r="FP73" s="16"/>
      <c r="FQ73" s="16"/>
      <c r="FR73" s="16"/>
      <c r="FS73" s="16"/>
      <c r="FT73" s="16"/>
      <c r="FU73" s="16"/>
      <c r="FV73" s="16"/>
      <c r="FW73" s="16"/>
      <c r="FX73" s="16"/>
      <c r="FY73" s="16"/>
      <c r="FZ73" s="16"/>
      <c r="GA73" s="16"/>
      <c r="GB73" s="16"/>
      <c r="GC73" s="16"/>
      <c r="GD73" s="16"/>
      <c r="GE73" s="16"/>
      <c r="GF73" s="16"/>
      <c r="GG73" s="16"/>
      <c r="GH73" s="16"/>
      <c r="GI73" s="16"/>
    </row>
    <row r="74" spans="1:191" x14ac:dyDescent="0.15">
      <c r="A74" s="63">
        <f t="shared" si="9"/>
        <v>43839</v>
      </c>
      <c r="B74" s="78">
        <f t="shared" ca="1" si="23"/>
        <v>1003.370985</v>
      </c>
      <c r="C74" s="65">
        <f t="shared" si="10"/>
        <v>1000</v>
      </c>
      <c r="D74" s="10">
        <f ca="1">IF(A74&lt;$B$1,VLOOKUP(A74,[1]DI!$A$4:$B$15000,2),0)</f>
        <v>4.4000000000000004E-2</v>
      </c>
      <c r="E74" s="65">
        <f t="shared" ca="1" si="24"/>
        <v>1.0001708899999999</v>
      </c>
      <c r="F74" s="65">
        <f ca="1">(TRUNC(PRODUCT($E$12:$E73),16))</f>
        <v>1.0074696524598601</v>
      </c>
      <c r="G74" s="65">
        <f t="shared" ca="1" si="25"/>
        <v>1.00592147719942</v>
      </c>
      <c r="H74" s="65">
        <f t="shared" ca="1" si="26"/>
        <v>1.00153906</v>
      </c>
      <c r="I74" s="64">
        <f t="shared" si="14"/>
        <v>5.2499999999999998E-2</v>
      </c>
      <c r="J74" s="66">
        <f>IF(O73&gt;0,VLOOKUP(O73,W$12:AF$80,2),J73)</f>
        <v>43825</v>
      </c>
      <c r="K74" s="67">
        <f t="shared" si="15"/>
        <v>9</v>
      </c>
      <c r="L74" s="68">
        <f t="shared" si="16"/>
        <v>9</v>
      </c>
      <c r="M74" s="69">
        <f t="shared" si="27"/>
        <v>1.0018291100000001</v>
      </c>
      <c r="N74" s="69">
        <f t="shared" ca="1" si="6"/>
        <v>1.0033709850000001</v>
      </c>
      <c r="O74" s="68">
        <f t="shared" si="28"/>
        <v>0</v>
      </c>
      <c r="P74" s="65">
        <f t="shared" ca="1" si="17"/>
        <v>3.3709850000000001</v>
      </c>
      <c r="Q74" s="65"/>
      <c r="R74" s="11">
        <f t="shared" si="18"/>
        <v>0</v>
      </c>
      <c r="S74" s="70" t="str">
        <f>IF(O73&gt;0,VLOOKUP(O73,W$12:AF$60,10),S73)</f>
        <v>J=</v>
      </c>
      <c r="T74" s="66" t="e">
        <f>IF(O73&gt;0,VLOOKUP(O73,W$12:AF$60,11),T73)</f>
        <v>#REF!</v>
      </c>
      <c r="U74" s="71" t="str">
        <f t="shared" si="7"/>
        <v>-</v>
      </c>
      <c r="V74" s="3"/>
      <c r="W74" s="81">
        <f t="shared" si="19"/>
        <v>62</v>
      </c>
      <c r="X74" s="82">
        <f t="shared" si="34"/>
        <v>45986</v>
      </c>
      <c r="Y74" s="88">
        <f t="shared" si="38"/>
        <v>562.53055886949994</v>
      </c>
      <c r="Z74" s="87"/>
      <c r="AA74" s="84"/>
      <c r="AB74" s="84">
        <f t="shared" si="39"/>
        <v>22.205345980000001</v>
      </c>
      <c r="AC74" s="85">
        <v>3.7975000000000002E-2</v>
      </c>
      <c r="AD74" s="84">
        <f t="shared" si="40"/>
        <v>22.205345980000001</v>
      </c>
      <c r="AE74" s="81">
        <f t="shared" si="22"/>
        <v>62</v>
      </c>
      <c r="AF74" s="86" t="s">
        <v>54</v>
      </c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  <c r="EY74" s="2"/>
      <c r="EZ74" s="2"/>
      <c r="FA74" s="2"/>
      <c r="FB74" s="2"/>
      <c r="FC74" s="2"/>
      <c r="FD74" s="2"/>
      <c r="FE74" s="2"/>
      <c r="FF74" s="2"/>
      <c r="FG74" s="2"/>
      <c r="FH74" s="2"/>
      <c r="FI74" s="2"/>
      <c r="FJ74" s="2"/>
      <c r="FK74" s="2"/>
      <c r="FL74" s="2"/>
      <c r="FM74" s="2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</row>
    <row r="75" spans="1:191" x14ac:dyDescent="0.15">
      <c r="A75" s="63">
        <f t="shared" si="9"/>
        <v>43840</v>
      </c>
      <c r="B75" s="78">
        <f t="shared" ca="1" si="23"/>
        <v>1003.746236</v>
      </c>
      <c r="C75" s="65">
        <f t="shared" si="10"/>
        <v>1000</v>
      </c>
      <c r="D75" s="10">
        <f ca="1">IF(A75&lt;$B$1,VLOOKUP(A75,[1]DI!$A$4:$B$15000,2),0)</f>
        <v>4.4000000000000004E-2</v>
      </c>
      <c r="E75" s="65">
        <f t="shared" ca="1" si="24"/>
        <v>1.0001708899999999</v>
      </c>
      <c r="F75" s="65">
        <f ca="1">(TRUNC(PRODUCT($E$12:$E74),16))</f>
        <v>1.0076418189487699</v>
      </c>
      <c r="G75" s="65">
        <f t="shared" ca="1" si="25"/>
        <v>1.00592147719942</v>
      </c>
      <c r="H75" s="65">
        <f t="shared" ca="1" si="26"/>
        <v>1.0017102099999999</v>
      </c>
      <c r="I75" s="64">
        <f t="shared" si="14"/>
        <v>5.2499999999999998E-2</v>
      </c>
      <c r="J75" s="66">
        <f>IF(O74&gt;0,VLOOKUP(O74,W$12:AF$80,2),J74)</f>
        <v>43825</v>
      </c>
      <c r="K75" s="67">
        <f t="shared" si="15"/>
        <v>10</v>
      </c>
      <c r="L75" s="68">
        <f t="shared" si="16"/>
        <v>10</v>
      </c>
      <c r="M75" s="69">
        <f t="shared" si="27"/>
        <v>1.00203255</v>
      </c>
      <c r="N75" s="69">
        <f t="shared" ca="1" si="6"/>
        <v>1.003746236</v>
      </c>
      <c r="O75" s="68">
        <f t="shared" si="28"/>
        <v>0</v>
      </c>
      <c r="P75" s="65">
        <f t="shared" ca="1" si="17"/>
        <v>3.7462360000000001</v>
      </c>
      <c r="Q75" s="65"/>
      <c r="R75" s="11">
        <f t="shared" si="18"/>
        <v>0</v>
      </c>
      <c r="S75" s="70" t="str">
        <f>IF(O74&gt;0,VLOOKUP(O74,W$12:AF$60,10),S74)</f>
        <v>J=</v>
      </c>
      <c r="T75" s="66" t="e">
        <f>IF(O74&gt;0,VLOOKUP(O74,W$12:AF$60,11),T74)</f>
        <v>#REF!</v>
      </c>
      <c r="U75" s="71" t="str">
        <f t="shared" si="7"/>
        <v>-</v>
      </c>
      <c r="V75" s="3"/>
      <c r="W75" s="81">
        <f t="shared" si="19"/>
        <v>63</v>
      </c>
      <c r="X75" s="82">
        <f t="shared" si="34"/>
        <v>46017</v>
      </c>
      <c r="Y75" s="88">
        <f t="shared" si="38"/>
        <v>540.32522758949995</v>
      </c>
      <c r="Z75" s="87"/>
      <c r="AA75" s="84"/>
      <c r="AB75" s="84">
        <f t="shared" si="39"/>
        <v>22.205331279999999</v>
      </c>
      <c r="AC75" s="85">
        <v>3.9474000000000002E-2</v>
      </c>
      <c r="AD75" s="84">
        <f t="shared" si="40"/>
        <v>22.205331279999999</v>
      </c>
      <c r="AE75" s="81">
        <f t="shared" si="22"/>
        <v>63</v>
      </c>
      <c r="AF75" s="86" t="s">
        <v>54</v>
      </c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  <c r="EX75" s="2"/>
      <c r="EY75" s="2"/>
      <c r="EZ75" s="2"/>
      <c r="FA75" s="2"/>
      <c r="FB75" s="2"/>
      <c r="FC75" s="2"/>
      <c r="FD75" s="2"/>
      <c r="FE75" s="2"/>
      <c r="FF75" s="2"/>
      <c r="FG75" s="2"/>
      <c r="FH75" s="2"/>
      <c r="FI75" s="2"/>
      <c r="FJ75" s="2"/>
      <c r="FK75" s="2"/>
      <c r="FL75" s="2"/>
      <c r="FM75" s="2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</row>
    <row r="76" spans="1:191" x14ac:dyDescent="0.15">
      <c r="A76" s="63">
        <f t="shared" si="9"/>
        <v>43841</v>
      </c>
      <c r="B76" s="78">
        <f t="shared" ca="1" si="23"/>
        <v>1004.1216399899999</v>
      </c>
      <c r="C76" s="65">
        <f t="shared" si="10"/>
        <v>1000</v>
      </c>
      <c r="D76" s="10">
        <f ca="1">IF(A76&lt;$B$1,VLOOKUP(A76,[1]DI!$A$4:$B$15000,2),0)</f>
        <v>0</v>
      </c>
      <c r="E76" s="65">
        <f t="shared" ca="1" si="24"/>
        <v>1</v>
      </c>
      <c r="F76" s="65">
        <f ca="1">(TRUNC(PRODUCT($E$12:$E75),16))</f>
        <v>1.0078140148592101</v>
      </c>
      <c r="G76" s="65">
        <f t="shared" ca="1" si="25"/>
        <v>1.00592147719942</v>
      </c>
      <c r="H76" s="65">
        <f t="shared" ca="1" si="26"/>
        <v>1.0018814</v>
      </c>
      <c r="I76" s="64">
        <f t="shared" si="14"/>
        <v>5.2499999999999998E-2</v>
      </c>
      <c r="J76" s="66">
        <f>IF(O75&gt;0,VLOOKUP(O75,W$12:AF$80,2),J75)</f>
        <v>43825</v>
      </c>
      <c r="K76" s="67">
        <f t="shared" si="15"/>
        <v>10</v>
      </c>
      <c r="L76" s="68">
        <f t="shared" si="16"/>
        <v>11</v>
      </c>
      <c r="M76" s="69">
        <f t="shared" ref="M76:M139" si="41">ROUND((I76+1)^(L76/252),9)</f>
        <v>1.002236033</v>
      </c>
      <c r="N76" s="69">
        <f t="shared" ref="N76:N139" ca="1" si="42">ROUND(H76*M76,9)</f>
        <v>1.0041216399999999</v>
      </c>
      <c r="O76" s="68">
        <f t="shared" si="28"/>
        <v>0</v>
      </c>
      <c r="P76" s="65">
        <f t="shared" ca="1" si="17"/>
        <v>4.1216399900000003</v>
      </c>
      <c r="Q76" s="65"/>
      <c r="R76" s="11">
        <f t="shared" si="18"/>
        <v>0</v>
      </c>
      <c r="S76" s="70" t="str">
        <f>IF(O75&gt;0,VLOOKUP(O75,W$12:AF$60,10),S75)</f>
        <v>J=</v>
      </c>
      <c r="T76" s="66" t="e">
        <f>IF(O75&gt;0,VLOOKUP(O75,W$12:AF$60,11),T75)</f>
        <v>#REF!</v>
      </c>
      <c r="U76" s="71" t="str">
        <f t="shared" ref="U76:U139" si="43">IF(O76&gt;0,(P76+R76)*U$9,"-")</f>
        <v>-</v>
      </c>
      <c r="V76" s="3"/>
      <c r="W76" s="81">
        <f t="shared" si="19"/>
        <v>64</v>
      </c>
      <c r="X76" s="82">
        <f t="shared" ref="X76:X84" si="44">AD195</f>
        <v>46048</v>
      </c>
      <c r="Y76" s="88">
        <f t="shared" ref="Y76:Y84" si="45">(Y75-AB76)</f>
        <v>518.12002203949999</v>
      </c>
      <c r="Z76" s="87"/>
      <c r="AA76" s="84"/>
      <c r="AB76" s="84">
        <f t="shared" ref="AB76:AB84" si="46">TRUNC(Y75*AC76,8)</f>
        <v>22.205205549999999</v>
      </c>
      <c r="AC76" s="85">
        <v>4.1096000000000001E-2</v>
      </c>
      <c r="AD76" s="84">
        <f t="shared" ref="AD76:AD84" si="47">(AA76+AB76)</f>
        <v>22.205205549999999</v>
      </c>
      <c r="AE76" s="81">
        <f t="shared" si="22"/>
        <v>64</v>
      </c>
      <c r="AF76" s="86" t="s">
        <v>54</v>
      </c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  <c r="EX76" s="2"/>
      <c r="EY76" s="2"/>
      <c r="EZ76" s="2"/>
      <c r="FA76" s="2"/>
      <c r="FB76" s="2"/>
      <c r="FC76" s="2"/>
      <c r="FD76" s="2"/>
      <c r="FE76" s="2"/>
      <c r="FF76" s="2"/>
      <c r="FG76" s="2"/>
      <c r="FH76" s="2"/>
      <c r="FI76" s="2"/>
      <c r="FJ76" s="2"/>
      <c r="FK76" s="2"/>
      <c r="FL76" s="2"/>
      <c r="FM76" s="2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</row>
    <row r="77" spans="1:191" x14ac:dyDescent="0.15">
      <c r="A77" s="63">
        <f t="shared" ref="A77:A140" si="48">(A76+1)</f>
        <v>43842</v>
      </c>
      <c r="B77" s="78">
        <f t="shared" ca="1" si="23"/>
        <v>1004.1216399899999</v>
      </c>
      <c r="C77" s="65">
        <f t="shared" ref="C77:C140" si="49">(C76-R76)</f>
        <v>1000</v>
      </c>
      <c r="D77" s="10">
        <f ca="1">IF(A77&lt;$B$1,VLOOKUP(A77,[1]DI!$A$4:$B$15000,2),0)</f>
        <v>0</v>
      </c>
      <c r="E77" s="65">
        <f t="shared" ca="1" si="24"/>
        <v>1</v>
      </c>
      <c r="F77" s="65">
        <f ca="1">(TRUNC(PRODUCT($E$12:$E76),16))</f>
        <v>1.0078140148592101</v>
      </c>
      <c r="G77" s="65">
        <f t="shared" ca="1" si="25"/>
        <v>1.00592147719942</v>
      </c>
      <c r="H77" s="65">
        <f t="shared" ca="1" si="26"/>
        <v>1.0018814</v>
      </c>
      <c r="I77" s="64">
        <f t="shared" ref="I77:I140" si="50">I76</f>
        <v>5.2499999999999998E-2</v>
      </c>
      <c r="J77" s="66">
        <f>IF(O76&gt;0,VLOOKUP(O76,W$12:AF$80,2),J76)</f>
        <v>43825</v>
      </c>
      <c r="K77" s="67">
        <f t="shared" ref="K77:K140" si="51">IF(A77&gt;J77,IF(NETWORKDAYS(J77,A77,$W$120:$W$436)-1=0,1,NETWORKDAYS(J77,A77,$W$120:$W$436)-1),0)</f>
        <v>10</v>
      </c>
      <c r="L77" s="68">
        <f t="shared" ref="L77:L140" si="52">IF(AND(K77=1,K76=1),1,IF(K77&gt;0,IF(K77=K76,K77+1,K77),0))</f>
        <v>11</v>
      </c>
      <c r="M77" s="69">
        <f t="shared" si="41"/>
        <v>1.002236033</v>
      </c>
      <c r="N77" s="69">
        <f t="shared" ca="1" si="42"/>
        <v>1.0041216399999999</v>
      </c>
      <c r="O77" s="68">
        <f t="shared" si="28"/>
        <v>0</v>
      </c>
      <c r="P77" s="65">
        <f t="shared" ref="P77:P140" ca="1" si="53">TRUNC(((N77-1)*C77),8)</f>
        <v>4.1216399900000003</v>
      </c>
      <c r="Q77" s="65"/>
      <c r="R77" s="11">
        <f t="shared" ref="R77:R140" si="54">IF(O77&gt;0,VLOOKUP(O77,$W$12:$AB$80,6),0)</f>
        <v>0</v>
      </c>
      <c r="S77" s="70" t="str">
        <f>IF(O76&gt;0,VLOOKUP(O76,W$12:AF$60,10),S76)</f>
        <v>J=</v>
      </c>
      <c r="T77" s="66" t="e">
        <f>IF(O76&gt;0,VLOOKUP(O76,W$12:AF$60,11),T76)</f>
        <v>#REF!</v>
      </c>
      <c r="U77" s="71" t="str">
        <f t="shared" si="43"/>
        <v>-</v>
      </c>
      <c r="V77" s="3"/>
      <c r="W77" s="81">
        <f t="shared" ref="W77:W87" si="55">W76+1</f>
        <v>65</v>
      </c>
      <c r="X77" s="82">
        <f t="shared" si="44"/>
        <v>46078</v>
      </c>
      <c r="Y77" s="88">
        <f t="shared" si="45"/>
        <v>495.91495225950001</v>
      </c>
      <c r="Z77" s="87"/>
      <c r="AA77" s="84"/>
      <c r="AB77" s="84">
        <f t="shared" si="46"/>
        <v>22.205069779999999</v>
      </c>
      <c r="AC77" s="85">
        <v>4.2856999999999999E-2</v>
      </c>
      <c r="AD77" s="84">
        <f t="shared" si="47"/>
        <v>22.205069779999999</v>
      </c>
      <c r="AE77" s="81">
        <f t="shared" ref="AE77:AE87" si="56">AE76+1</f>
        <v>65</v>
      </c>
      <c r="AF77" s="86" t="s">
        <v>54</v>
      </c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  <c r="EX77" s="2"/>
      <c r="EY77" s="2"/>
      <c r="EZ77" s="2"/>
      <c r="FA77" s="2"/>
      <c r="FB77" s="2"/>
      <c r="FC77" s="2"/>
      <c r="FD77" s="2"/>
      <c r="FE77" s="2"/>
      <c r="FF77" s="2"/>
      <c r="FG77" s="2"/>
      <c r="FH77" s="2"/>
      <c r="FI77" s="2"/>
      <c r="FJ77" s="2"/>
      <c r="FK77" s="2"/>
      <c r="FL77" s="2"/>
      <c r="FM77" s="2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</row>
    <row r="78" spans="1:191" x14ac:dyDescent="0.15">
      <c r="A78" s="63">
        <f t="shared" si="48"/>
        <v>43843</v>
      </c>
      <c r="B78" s="78">
        <f t="shared" ref="B78:B141" ca="1" si="57">IF(A78&lt;=TODAY(),C78+P78,IF(AND(A78&gt;TODAY(),A78&lt;=$B$1),IF(VLOOKUP(TODAY(),$A$10:$D$10000,4,FALSE)=0,"n.d",C78+P78),"n.d"))</f>
        <v>1004.1216399899999</v>
      </c>
      <c r="C78" s="65">
        <f t="shared" si="49"/>
        <v>1000</v>
      </c>
      <c r="D78" s="10">
        <f ca="1">IF(A78&lt;$B$1,VLOOKUP(A78,[1]DI!$A$4:$B$15000,2),0)</f>
        <v>4.4000000000000004E-2</v>
      </c>
      <c r="E78" s="65">
        <f t="shared" ref="E78:E141" ca="1" si="58">IF(A78&lt;A$10,1,ROUND(((1+D78)^(1/252)),8))</f>
        <v>1.0001708899999999</v>
      </c>
      <c r="F78" s="65">
        <f ca="1">(TRUNC(PRODUCT($E$12:$E77),16))</f>
        <v>1.0078140148592101</v>
      </c>
      <c r="G78" s="65">
        <f t="shared" ref="G78:G141" ca="1" si="59">IF(O77&gt;0,F77,G77)</f>
        <v>1.00592147719942</v>
      </c>
      <c r="H78" s="65">
        <f t="shared" ref="H78:H141" ca="1" si="60">ROUND(F78/G78,8)</f>
        <v>1.0018814</v>
      </c>
      <c r="I78" s="64">
        <f t="shared" si="50"/>
        <v>5.2499999999999998E-2</v>
      </c>
      <c r="J78" s="66">
        <f>IF(O77&gt;0,VLOOKUP(O77,W$12:AF$80,2),J77)</f>
        <v>43825</v>
      </c>
      <c r="K78" s="67">
        <f t="shared" si="51"/>
        <v>11</v>
      </c>
      <c r="L78" s="68">
        <f t="shared" si="52"/>
        <v>11</v>
      </c>
      <c r="M78" s="69">
        <f t="shared" si="41"/>
        <v>1.002236033</v>
      </c>
      <c r="N78" s="69">
        <f t="shared" ca="1" si="42"/>
        <v>1.0041216399999999</v>
      </c>
      <c r="O78" s="68">
        <f t="shared" ref="O78:O141" si="61">IF(VLOOKUP(A78,X$12:AE$80,8)=VLOOKUP(A77,X$12:AE$80,8),0,VLOOKUP(A78,X$12:AE$80,8))</f>
        <v>0</v>
      </c>
      <c r="P78" s="65">
        <f t="shared" ca="1" si="53"/>
        <v>4.1216399900000003</v>
      </c>
      <c r="Q78" s="65"/>
      <c r="R78" s="11">
        <f t="shared" si="54"/>
        <v>0</v>
      </c>
      <c r="S78" s="70" t="str">
        <f>IF(O77&gt;0,VLOOKUP(O77,W$12:AF$60,10),S77)</f>
        <v>J=</v>
      </c>
      <c r="T78" s="66" t="e">
        <f>IF(O77&gt;0,VLOOKUP(O77,W$12:AF$60,11),T77)</f>
        <v>#REF!</v>
      </c>
      <c r="U78" s="71" t="str">
        <f t="shared" si="43"/>
        <v>-</v>
      </c>
      <c r="V78" s="3"/>
      <c r="W78" s="81">
        <f t="shared" si="55"/>
        <v>66</v>
      </c>
      <c r="X78" s="82">
        <f t="shared" si="44"/>
        <v>46106</v>
      </c>
      <c r="Y78" s="88">
        <f t="shared" si="45"/>
        <v>473.70986435949999</v>
      </c>
      <c r="Z78" s="87"/>
      <c r="AA78" s="84"/>
      <c r="AB78" s="84">
        <f t="shared" si="46"/>
        <v>22.205087899999999</v>
      </c>
      <c r="AC78" s="85">
        <v>4.4776000000000003E-2</v>
      </c>
      <c r="AD78" s="84">
        <f t="shared" si="47"/>
        <v>22.205087899999999</v>
      </c>
      <c r="AE78" s="81">
        <f t="shared" si="56"/>
        <v>66</v>
      </c>
      <c r="AF78" s="86" t="s">
        <v>54</v>
      </c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  <c r="EX78" s="2"/>
      <c r="EY78" s="2"/>
      <c r="EZ78" s="2"/>
      <c r="FA78" s="2"/>
      <c r="FB78" s="2"/>
      <c r="FC78" s="2"/>
      <c r="FD78" s="2"/>
      <c r="FE78" s="2"/>
      <c r="FF78" s="2"/>
      <c r="FG78" s="2"/>
      <c r="FH78" s="2"/>
      <c r="FI78" s="2"/>
      <c r="FJ78" s="2"/>
      <c r="FK78" s="2"/>
      <c r="FL78" s="2"/>
      <c r="FM78" s="2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</row>
    <row r="79" spans="1:191" x14ac:dyDescent="0.15">
      <c r="A79" s="63">
        <f t="shared" si="48"/>
        <v>43844</v>
      </c>
      <c r="B79" s="78">
        <f t="shared" ca="1" si="57"/>
        <v>1004.497173</v>
      </c>
      <c r="C79" s="65">
        <f t="shared" si="49"/>
        <v>1000</v>
      </c>
      <c r="D79" s="10">
        <f ca="1">IF(A79&lt;$B$1,VLOOKUP(A79,[1]DI!$A$4:$B$15000,2),0)</f>
        <v>4.4000000000000004E-2</v>
      </c>
      <c r="E79" s="65">
        <f t="shared" ca="1" si="58"/>
        <v>1.0001708899999999</v>
      </c>
      <c r="F79" s="65">
        <f ca="1">(TRUNC(PRODUCT($E$12:$E78),16))</f>
        <v>1.0079862401962101</v>
      </c>
      <c r="G79" s="65">
        <f t="shared" ca="1" si="59"/>
        <v>1.00592147719942</v>
      </c>
      <c r="H79" s="65">
        <f t="shared" ca="1" si="60"/>
        <v>1.00205261</v>
      </c>
      <c r="I79" s="64">
        <f t="shared" si="50"/>
        <v>5.2499999999999998E-2</v>
      </c>
      <c r="J79" s="66">
        <f>IF(O78&gt;0,VLOOKUP(O78,W$12:AF$80,2),J78)</f>
        <v>43825</v>
      </c>
      <c r="K79" s="67">
        <f t="shared" si="51"/>
        <v>12</v>
      </c>
      <c r="L79" s="68">
        <f t="shared" si="52"/>
        <v>12</v>
      </c>
      <c r="M79" s="69">
        <f t="shared" si="41"/>
        <v>1.0024395559999999</v>
      </c>
      <c r="N79" s="69">
        <f t="shared" ca="1" si="42"/>
        <v>1.0044971730000001</v>
      </c>
      <c r="O79" s="68">
        <f t="shared" si="61"/>
        <v>0</v>
      </c>
      <c r="P79" s="65">
        <f t="shared" ca="1" si="53"/>
        <v>4.4971730000000001</v>
      </c>
      <c r="Q79" s="65"/>
      <c r="R79" s="11">
        <f t="shared" si="54"/>
        <v>0</v>
      </c>
      <c r="S79" s="70" t="str">
        <f>IF(O78&gt;0,VLOOKUP(O78,W$12:AF$60,10),S78)</f>
        <v>J=</v>
      </c>
      <c r="T79" s="66" t="e">
        <f>IF(O78&gt;0,VLOOKUP(O78,W$12:AF$60,11),T78)</f>
        <v>#REF!</v>
      </c>
      <c r="U79" s="71" t="str">
        <f t="shared" si="43"/>
        <v>-</v>
      </c>
      <c r="V79" s="3"/>
      <c r="W79" s="81">
        <f t="shared" si="55"/>
        <v>67</v>
      </c>
      <c r="X79" s="82">
        <f t="shared" si="44"/>
        <v>46139</v>
      </c>
      <c r="Y79" s="88">
        <f t="shared" si="45"/>
        <v>451.50471446949996</v>
      </c>
      <c r="Z79" s="87"/>
      <c r="AA79" s="84"/>
      <c r="AB79" s="84">
        <f t="shared" si="46"/>
        <v>22.205149890000001</v>
      </c>
      <c r="AC79" s="85">
        <v>4.6875E-2</v>
      </c>
      <c r="AD79" s="84">
        <f t="shared" si="47"/>
        <v>22.205149890000001</v>
      </c>
      <c r="AE79" s="81">
        <f t="shared" si="56"/>
        <v>67</v>
      </c>
      <c r="AF79" s="86" t="s">
        <v>54</v>
      </c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  <c r="EX79" s="2"/>
      <c r="EY79" s="2"/>
      <c r="EZ79" s="2"/>
      <c r="FA79" s="2"/>
      <c r="FB79" s="2"/>
      <c r="FC79" s="2"/>
      <c r="FD79" s="2"/>
      <c r="FE79" s="2"/>
      <c r="FF79" s="2"/>
      <c r="FG79" s="2"/>
      <c r="FH79" s="2"/>
      <c r="FI79" s="2"/>
      <c r="FJ79" s="2"/>
      <c r="FK79" s="2"/>
      <c r="FL79" s="2"/>
      <c r="FM79" s="2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</row>
    <row r="80" spans="1:191" x14ac:dyDescent="0.15">
      <c r="A80" s="63">
        <f t="shared" si="48"/>
        <v>43845</v>
      </c>
      <c r="B80" s="78">
        <f t="shared" ca="1" si="57"/>
        <v>1004.872849</v>
      </c>
      <c r="C80" s="65">
        <f t="shared" si="49"/>
        <v>1000</v>
      </c>
      <c r="D80" s="10">
        <f ca="1">IF(A80&lt;$B$1,VLOOKUP(A80,[1]DI!$A$4:$B$15000,2),0)</f>
        <v>4.4000000000000004E-2</v>
      </c>
      <c r="E80" s="65">
        <f t="shared" ca="1" si="58"/>
        <v>1.0001708899999999</v>
      </c>
      <c r="F80" s="65">
        <f ca="1">(TRUNC(PRODUCT($E$12:$E79),16))</f>
        <v>1.0081584949647899</v>
      </c>
      <c r="G80" s="65">
        <f t="shared" ca="1" si="59"/>
        <v>1.00592147719942</v>
      </c>
      <c r="H80" s="65">
        <f t="shared" ca="1" si="60"/>
        <v>1.00222385</v>
      </c>
      <c r="I80" s="64">
        <f t="shared" si="50"/>
        <v>5.2499999999999998E-2</v>
      </c>
      <c r="J80" s="66">
        <f>IF(O79&gt;0,VLOOKUP(O79,W$12:AF$80,2),J79)</f>
        <v>43825</v>
      </c>
      <c r="K80" s="67">
        <f t="shared" si="51"/>
        <v>13</v>
      </c>
      <c r="L80" s="68">
        <f t="shared" si="52"/>
        <v>13</v>
      </c>
      <c r="M80" s="69">
        <f t="shared" si="41"/>
        <v>1.002643121</v>
      </c>
      <c r="N80" s="69">
        <f t="shared" ca="1" si="42"/>
        <v>1.0048728490000001</v>
      </c>
      <c r="O80" s="68">
        <f t="shared" si="61"/>
        <v>0</v>
      </c>
      <c r="P80" s="65">
        <f t="shared" ca="1" si="53"/>
        <v>4.8728490000000004</v>
      </c>
      <c r="Q80" s="65"/>
      <c r="R80" s="11">
        <f t="shared" si="54"/>
        <v>0</v>
      </c>
      <c r="S80" s="70" t="str">
        <f>IF(O79&gt;0,VLOOKUP(O79,W$12:AF$60,10),S79)</f>
        <v>J=</v>
      </c>
      <c r="T80" s="66" t="e">
        <f>IF(O79&gt;0,VLOOKUP(O79,W$12:AF$60,11),T79)</f>
        <v>#REF!</v>
      </c>
      <c r="U80" s="71" t="str">
        <f t="shared" si="43"/>
        <v>-</v>
      </c>
      <c r="V80" s="3"/>
      <c r="W80" s="81">
        <f t="shared" si="55"/>
        <v>68</v>
      </c>
      <c r="X80" s="82">
        <f t="shared" si="44"/>
        <v>46167</v>
      </c>
      <c r="Y80" s="88">
        <f t="shared" si="45"/>
        <v>429.29971261949999</v>
      </c>
      <c r="Z80" s="87"/>
      <c r="AA80" s="84"/>
      <c r="AB80" s="84">
        <f t="shared" si="46"/>
        <v>22.205001849999999</v>
      </c>
      <c r="AC80" s="85">
        <v>4.9180000000000001E-2</v>
      </c>
      <c r="AD80" s="84">
        <f t="shared" si="47"/>
        <v>22.205001849999999</v>
      </c>
      <c r="AE80" s="81">
        <f t="shared" si="56"/>
        <v>68</v>
      </c>
      <c r="AF80" s="86" t="s">
        <v>54</v>
      </c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  <c r="EX80" s="2"/>
      <c r="EY80" s="2"/>
      <c r="EZ80" s="2"/>
      <c r="FA80" s="2"/>
      <c r="FB80" s="2"/>
      <c r="FC80" s="2"/>
      <c r="FD80" s="2"/>
      <c r="FE80" s="2"/>
      <c r="FF80" s="2"/>
      <c r="FG80" s="2"/>
      <c r="FH80" s="2"/>
      <c r="FI80" s="2"/>
      <c r="FJ80" s="2"/>
      <c r="FK80" s="2"/>
      <c r="FL80" s="2"/>
      <c r="FM80" s="2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</row>
    <row r="81" spans="1:188" x14ac:dyDescent="0.15">
      <c r="A81" s="63">
        <f t="shared" si="48"/>
        <v>43846</v>
      </c>
      <c r="B81" s="78">
        <f t="shared" ca="1" si="57"/>
        <v>1005.248665</v>
      </c>
      <c r="C81" s="65">
        <f t="shared" si="49"/>
        <v>1000</v>
      </c>
      <c r="D81" s="10">
        <f ca="1">IF(A81&lt;$B$1,VLOOKUP(A81,[1]DI!$A$4:$B$15000,2),0)</f>
        <v>4.4000000000000004E-2</v>
      </c>
      <c r="E81" s="65">
        <f t="shared" ca="1" si="58"/>
        <v>1.0001708899999999</v>
      </c>
      <c r="F81" s="65">
        <f ca="1">(TRUNC(PRODUCT($E$12:$E80),16))</f>
        <v>1.00833077917</v>
      </c>
      <c r="G81" s="65">
        <f t="shared" ca="1" si="59"/>
        <v>1.00592147719942</v>
      </c>
      <c r="H81" s="65">
        <f t="shared" ca="1" si="60"/>
        <v>1.0023951200000001</v>
      </c>
      <c r="I81" s="64">
        <f t="shared" si="50"/>
        <v>5.2499999999999998E-2</v>
      </c>
      <c r="J81" s="66">
        <f>IF(O80&gt;0,VLOOKUP(O80,W$12:AF$80,2),J80)</f>
        <v>43825</v>
      </c>
      <c r="K81" s="67">
        <f t="shared" si="51"/>
        <v>14</v>
      </c>
      <c r="L81" s="68">
        <f t="shared" si="52"/>
        <v>14</v>
      </c>
      <c r="M81" s="69">
        <f t="shared" si="41"/>
        <v>1.0028467270000001</v>
      </c>
      <c r="N81" s="69">
        <f t="shared" ca="1" si="42"/>
        <v>1.0052486650000001</v>
      </c>
      <c r="O81" s="68">
        <f t="shared" si="61"/>
        <v>0</v>
      </c>
      <c r="P81" s="65">
        <f t="shared" ca="1" si="53"/>
        <v>5.2486649999999999</v>
      </c>
      <c r="Q81" s="65"/>
      <c r="R81" s="11">
        <f t="shared" si="54"/>
        <v>0</v>
      </c>
      <c r="S81" s="70" t="str">
        <f>IF(O80&gt;0,VLOOKUP(O80,W$12:AF$60,10),S80)</f>
        <v>J=</v>
      </c>
      <c r="T81" s="66" t="e">
        <f>IF(O80&gt;0,VLOOKUP(O80,W$12:AF$60,11),T80)</f>
        <v>#REF!</v>
      </c>
      <c r="U81" s="71" t="str">
        <f t="shared" si="43"/>
        <v>-</v>
      </c>
      <c r="V81" s="3"/>
      <c r="W81" s="81">
        <f t="shared" si="55"/>
        <v>69</v>
      </c>
      <c r="X81" s="82">
        <f t="shared" si="44"/>
        <v>46198</v>
      </c>
      <c r="Y81" s="88">
        <f t="shared" si="45"/>
        <v>407.09461428949999</v>
      </c>
      <c r="Z81" s="87"/>
      <c r="AA81" s="84"/>
      <c r="AB81" s="84">
        <f t="shared" si="46"/>
        <v>22.205098329999998</v>
      </c>
      <c r="AC81" s="85">
        <v>5.1723999999999999E-2</v>
      </c>
      <c r="AD81" s="84">
        <f t="shared" si="47"/>
        <v>22.205098329999998</v>
      </c>
      <c r="AE81" s="81">
        <f t="shared" si="56"/>
        <v>69</v>
      </c>
      <c r="AF81" s="86" t="s">
        <v>54</v>
      </c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  <c r="EX81" s="2"/>
      <c r="EY81" s="2"/>
      <c r="EZ81" s="2"/>
      <c r="FA81" s="2"/>
      <c r="FB81" s="2"/>
      <c r="FC81" s="2"/>
      <c r="FD81" s="2"/>
      <c r="FE81" s="2"/>
      <c r="FF81" s="2"/>
      <c r="FG81" s="2"/>
      <c r="FH81" s="2"/>
      <c r="FI81" s="2"/>
      <c r="FJ81" s="2"/>
      <c r="FK81" s="2"/>
      <c r="FL81" s="2"/>
      <c r="FM81" s="2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</row>
    <row r="82" spans="1:188" x14ac:dyDescent="0.15">
      <c r="A82" s="63">
        <f t="shared" si="48"/>
        <v>43847</v>
      </c>
      <c r="B82" s="78">
        <f t="shared" ca="1" si="57"/>
        <v>1005.624623</v>
      </c>
      <c r="C82" s="65">
        <f t="shared" si="49"/>
        <v>1000</v>
      </c>
      <c r="D82" s="10">
        <f ca="1">IF(A82&lt;$B$1,VLOOKUP(A82,[1]DI!$A$4:$B$15000,2),0)</f>
        <v>4.4000000000000004E-2</v>
      </c>
      <c r="E82" s="65">
        <f t="shared" ca="1" si="58"/>
        <v>1.0001708899999999</v>
      </c>
      <c r="F82" s="65">
        <f ca="1">(TRUNC(PRODUCT($E$12:$E81),16))</f>
        <v>1.0085030928168499</v>
      </c>
      <c r="G82" s="65">
        <f t="shared" ca="1" si="59"/>
        <v>1.00592147719942</v>
      </c>
      <c r="H82" s="65">
        <f t="shared" ca="1" si="60"/>
        <v>1.00256642</v>
      </c>
      <c r="I82" s="64">
        <f t="shared" si="50"/>
        <v>5.2499999999999998E-2</v>
      </c>
      <c r="J82" s="66">
        <f>IF(O81&gt;0,VLOOKUP(O81,W$12:AF$80,2),J81)</f>
        <v>43825</v>
      </c>
      <c r="K82" s="67">
        <f t="shared" si="51"/>
        <v>15</v>
      </c>
      <c r="L82" s="68">
        <f t="shared" si="52"/>
        <v>15</v>
      </c>
      <c r="M82" s="69">
        <f t="shared" si="41"/>
        <v>1.0030503740000001</v>
      </c>
      <c r="N82" s="69">
        <f t="shared" ca="1" si="42"/>
        <v>1.0056246230000001</v>
      </c>
      <c r="O82" s="68">
        <f t="shared" si="61"/>
        <v>0</v>
      </c>
      <c r="P82" s="65">
        <f t="shared" ca="1" si="53"/>
        <v>5.6246229999999997</v>
      </c>
      <c r="Q82" s="65"/>
      <c r="R82" s="11">
        <f t="shared" si="54"/>
        <v>0</v>
      </c>
      <c r="S82" s="70" t="str">
        <f>IF(O81&gt;0,VLOOKUP(O81,W$12:AF$60,10),S81)</f>
        <v>J=</v>
      </c>
      <c r="T82" s="66" t="e">
        <f>IF(O81&gt;0,VLOOKUP(O81,W$12:AF$60,11),T81)</f>
        <v>#REF!</v>
      </c>
      <c r="U82" s="71" t="str">
        <f t="shared" si="43"/>
        <v>-</v>
      </c>
      <c r="V82" s="3"/>
      <c r="W82" s="81">
        <f t="shared" si="55"/>
        <v>70</v>
      </c>
      <c r="X82" s="82">
        <f t="shared" si="44"/>
        <v>46230</v>
      </c>
      <c r="Y82" s="88">
        <f t="shared" si="45"/>
        <v>339.24537621949997</v>
      </c>
      <c r="Z82" s="87"/>
      <c r="AA82" s="84"/>
      <c r="AB82" s="84">
        <f t="shared" si="46"/>
        <v>67.849238069999998</v>
      </c>
      <c r="AC82" s="85">
        <v>0.16666700000000001</v>
      </c>
      <c r="AD82" s="84">
        <f t="shared" si="47"/>
        <v>67.849238069999998</v>
      </c>
      <c r="AE82" s="81">
        <f t="shared" si="56"/>
        <v>70</v>
      </c>
      <c r="AF82" s="86" t="s">
        <v>54</v>
      </c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  <c r="EX82" s="2"/>
      <c r="EY82" s="2"/>
      <c r="EZ82" s="2"/>
      <c r="FA82" s="2"/>
      <c r="FB82" s="2"/>
      <c r="FC82" s="2"/>
      <c r="FD82" s="2"/>
      <c r="FE82" s="2"/>
      <c r="FF82" s="2"/>
      <c r="FG82" s="2"/>
      <c r="FH82" s="2"/>
      <c r="FI82" s="2"/>
      <c r="FJ82" s="2"/>
      <c r="FK82" s="2"/>
      <c r="FL82" s="2"/>
      <c r="FM82" s="2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</row>
    <row r="83" spans="1:188" x14ac:dyDescent="0.15">
      <c r="A83" s="63">
        <f t="shared" si="48"/>
        <v>43848</v>
      </c>
      <c r="B83" s="78">
        <f t="shared" ca="1" si="57"/>
        <v>1006.000722</v>
      </c>
      <c r="C83" s="65">
        <f t="shared" si="49"/>
        <v>1000</v>
      </c>
      <c r="D83" s="10">
        <f ca="1">IF(A83&lt;$B$1,VLOOKUP(A83,[1]DI!$A$4:$B$15000,2),0)</f>
        <v>0</v>
      </c>
      <c r="E83" s="65">
        <f t="shared" ca="1" si="58"/>
        <v>1</v>
      </c>
      <c r="F83" s="65">
        <f ca="1">(TRUNC(PRODUCT($E$12:$E82),16))</f>
        <v>1.00867543591038</v>
      </c>
      <c r="G83" s="65">
        <f t="shared" ca="1" si="59"/>
        <v>1.00592147719942</v>
      </c>
      <c r="H83" s="65">
        <f t="shared" ca="1" si="60"/>
        <v>1.0027377500000001</v>
      </c>
      <c r="I83" s="64">
        <f t="shared" si="50"/>
        <v>5.2499999999999998E-2</v>
      </c>
      <c r="J83" s="66">
        <f>IF(O82&gt;0,VLOOKUP(O82,W$12:AF$80,2),J82)</f>
        <v>43825</v>
      </c>
      <c r="K83" s="67">
        <f t="shared" si="51"/>
        <v>15</v>
      </c>
      <c r="L83" s="68">
        <f t="shared" si="52"/>
        <v>16</v>
      </c>
      <c r="M83" s="69">
        <f t="shared" si="41"/>
        <v>1.003254063</v>
      </c>
      <c r="N83" s="69">
        <f t="shared" ca="1" si="42"/>
        <v>1.006000722</v>
      </c>
      <c r="O83" s="68">
        <f t="shared" si="61"/>
        <v>0</v>
      </c>
      <c r="P83" s="65">
        <f t="shared" ca="1" si="53"/>
        <v>6.0007219999999997</v>
      </c>
      <c r="Q83" s="65"/>
      <c r="R83" s="11">
        <f t="shared" si="54"/>
        <v>0</v>
      </c>
      <c r="S83" s="70" t="str">
        <f>IF(O82&gt;0,VLOOKUP(O82,W$12:AF$60,10),S82)</f>
        <v>J=</v>
      </c>
      <c r="T83" s="66" t="e">
        <f>IF(O82&gt;0,VLOOKUP(O82,W$12:AF$60,11),T82)</f>
        <v>#REF!</v>
      </c>
      <c r="U83" s="71" t="str">
        <f t="shared" si="43"/>
        <v>-</v>
      </c>
      <c r="V83" s="3"/>
      <c r="W83" s="81">
        <f t="shared" si="55"/>
        <v>71</v>
      </c>
      <c r="X83" s="82">
        <f t="shared" si="44"/>
        <v>46259</v>
      </c>
      <c r="Y83" s="88">
        <f t="shared" si="45"/>
        <v>271.39630097949998</v>
      </c>
      <c r="Z83" s="87"/>
      <c r="AA83" s="84"/>
      <c r="AB83" s="84">
        <f t="shared" si="46"/>
        <v>67.849075240000005</v>
      </c>
      <c r="AC83" s="85">
        <v>0.2</v>
      </c>
      <c r="AD83" s="84">
        <f t="shared" si="47"/>
        <v>67.849075240000005</v>
      </c>
      <c r="AE83" s="81">
        <f t="shared" si="56"/>
        <v>71</v>
      </c>
      <c r="AF83" s="86" t="s">
        <v>54</v>
      </c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  <c r="EX83" s="2"/>
      <c r="EY83" s="2"/>
      <c r="EZ83" s="2"/>
      <c r="FA83" s="2"/>
      <c r="FB83" s="2"/>
      <c r="FC83" s="2"/>
      <c r="FD83" s="2"/>
      <c r="FE83" s="2"/>
      <c r="FF83" s="2"/>
      <c r="FG83" s="2"/>
      <c r="FH83" s="2"/>
      <c r="FI83" s="2"/>
      <c r="FJ83" s="2"/>
      <c r="FK83" s="2"/>
      <c r="FL83" s="2"/>
      <c r="FM83" s="2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</row>
    <row r="84" spans="1:188" x14ac:dyDescent="0.15">
      <c r="A84" s="63">
        <f t="shared" si="48"/>
        <v>43849</v>
      </c>
      <c r="B84" s="78">
        <f t="shared" ca="1" si="57"/>
        <v>1006.000722</v>
      </c>
      <c r="C84" s="65">
        <f t="shared" si="49"/>
        <v>1000</v>
      </c>
      <c r="D84" s="10">
        <f ca="1">IF(A84&lt;$B$1,VLOOKUP(A84,[1]DI!$A$4:$B$15000,2),0)</f>
        <v>0</v>
      </c>
      <c r="E84" s="65">
        <f t="shared" ca="1" si="58"/>
        <v>1</v>
      </c>
      <c r="F84" s="65">
        <f ca="1">(TRUNC(PRODUCT($E$12:$E83),16))</f>
        <v>1.00867543591038</v>
      </c>
      <c r="G84" s="65">
        <f t="shared" ca="1" si="59"/>
        <v>1.00592147719942</v>
      </c>
      <c r="H84" s="65">
        <f t="shared" ca="1" si="60"/>
        <v>1.0027377500000001</v>
      </c>
      <c r="I84" s="64">
        <f t="shared" si="50"/>
        <v>5.2499999999999998E-2</v>
      </c>
      <c r="J84" s="66">
        <f>IF(O83&gt;0,VLOOKUP(O83,W$12:AF$80,2),J83)</f>
        <v>43825</v>
      </c>
      <c r="K84" s="67">
        <f t="shared" si="51"/>
        <v>15</v>
      </c>
      <c r="L84" s="68">
        <f t="shared" si="52"/>
        <v>16</v>
      </c>
      <c r="M84" s="69">
        <f t="shared" si="41"/>
        <v>1.003254063</v>
      </c>
      <c r="N84" s="69">
        <f t="shared" ca="1" si="42"/>
        <v>1.006000722</v>
      </c>
      <c r="O84" s="68">
        <f t="shared" si="61"/>
        <v>0</v>
      </c>
      <c r="P84" s="65">
        <f t="shared" ca="1" si="53"/>
        <v>6.0007219999999997</v>
      </c>
      <c r="Q84" s="65"/>
      <c r="R84" s="11">
        <f t="shared" si="54"/>
        <v>0</v>
      </c>
      <c r="S84" s="70" t="str">
        <f>IF(O83&gt;0,VLOOKUP(O83,W$12:AF$60,10),S83)</f>
        <v>J=</v>
      </c>
      <c r="T84" s="66" t="e">
        <f>IF(O83&gt;0,VLOOKUP(O83,W$12:AF$60,11),T83)</f>
        <v>#REF!</v>
      </c>
      <c r="U84" s="71" t="str">
        <f t="shared" si="43"/>
        <v>-</v>
      </c>
      <c r="V84" s="3"/>
      <c r="W84" s="81">
        <f t="shared" si="55"/>
        <v>72</v>
      </c>
      <c r="X84" s="82">
        <f t="shared" si="44"/>
        <v>46290</v>
      </c>
      <c r="Y84" s="88">
        <f t="shared" si="45"/>
        <v>203.54722573949999</v>
      </c>
      <c r="Z84" s="87"/>
      <c r="AA84" s="84"/>
      <c r="AB84" s="84">
        <f t="shared" si="46"/>
        <v>67.849075240000005</v>
      </c>
      <c r="AC84" s="85">
        <v>0.25</v>
      </c>
      <c r="AD84" s="84">
        <f t="shared" si="47"/>
        <v>67.849075240000005</v>
      </c>
      <c r="AE84" s="81">
        <f t="shared" si="56"/>
        <v>72</v>
      </c>
      <c r="AF84" s="86" t="s">
        <v>54</v>
      </c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  <c r="EY84" s="2"/>
      <c r="EZ84" s="2"/>
      <c r="FA84" s="2"/>
      <c r="FB84" s="2"/>
      <c r="FC84" s="2"/>
      <c r="FD84" s="2"/>
      <c r="FE84" s="2"/>
      <c r="FF84" s="2"/>
      <c r="FG84" s="2"/>
      <c r="FH84" s="2"/>
      <c r="FI84" s="2"/>
      <c r="FJ84" s="2"/>
      <c r="FK84" s="2"/>
      <c r="FL84" s="2"/>
      <c r="FM84" s="2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</row>
    <row r="85" spans="1:188" x14ac:dyDescent="0.15">
      <c r="A85" s="63">
        <f t="shared" si="48"/>
        <v>43850</v>
      </c>
      <c r="B85" s="78">
        <f t="shared" ca="1" si="57"/>
        <v>1006.000722</v>
      </c>
      <c r="C85" s="65">
        <f t="shared" si="49"/>
        <v>1000</v>
      </c>
      <c r="D85" s="10">
        <f ca="1">IF(A85&lt;$B$1,VLOOKUP(A85,[1]DI!$A$4:$B$15000,2),0)</f>
        <v>4.4000000000000004E-2</v>
      </c>
      <c r="E85" s="65">
        <f t="shared" ca="1" si="58"/>
        <v>1.0001708899999999</v>
      </c>
      <c r="F85" s="65">
        <f ca="1">(TRUNC(PRODUCT($E$12:$E84),16))</f>
        <v>1.00867543591038</v>
      </c>
      <c r="G85" s="65">
        <f t="shared" ca="1" si="59"/>
        <v>1.00592147719942</v>
      </c>
      <c r="H85" s="65">
        <f t="shared" ca="1" si="60"/>
        <v>1.0027377500000001</v>
      </c>
      <c r="I85" s="64">
        <f t="shared" si="50"/>
        <v>5.2499999999999998E-2</v>
      </c>
      <c r="J85" s="66">
        <f>IF(O84&gt;0,VLOOKUP(O84,W$12:AF$80,2),J84)</f>
        <v>43825</v>
      </c>
      <c r="K85" s="67">
        <f t="shared" si="51"/>
        <v>16</v>
      </c>
      <c r="L85" s="68">
        <f t="shared" si="52"/>
        <v>16</v>
      </c>
      <c r="M85" s="69">
        <f t="shared" si="41"/>
        <v>1.003254063</v>
      </c>
      <c r="N85" s="69">
        <f t="shared" ca="1" si="42"/>
        <v>1.006000722</v>
      </c>
      <c r="O85" s="68">
        <f t="shared" si="61"/>
        <v>0</v>
      </c>
      <c r="P85" s="65">
        <f t="shared" ca="1" si="53"/>
        <v>6.0007219999999997</v>
      </c>
      <c r="Q85" s="65"/>
      <c r="R85" s="11">
        <f t="shared" si="54"/>
        <v>0</v>
      </c>
      <c r="S85" s="70" t="str">
        <f>IF(O84&gt;0,VLOOKUP(O84,W$12:AF$60,10),S84)</f>
        <v>J=</v>
      </c>
      <c r="T85" s="66" t="e">
        <f>IF(O84&gt;0,VLOOKUP(O84,W$12:AF$60,11),T84)</f>
        <v>#REF!</v>
      </c>
      <c r="U85" s="71" t="str">
        <f t="shared" si="43"/>
        <v>-</v>
      </c>
      <c r="V85" s="3"/>
      <c r="W85" s="81">
        <f t="shared" si="55"/>
        <v>73</v>
      </c>
      <c r="X85" s="82">
        <f t="shared" ref="X85:X87" si="62">AD204</f>
        <v>46321</v>
      </c>
      <c r="Y85" s="88">
        <f t="shared" ref="Y85:Y87" si="63">(Y84-AB85)</f>
        <v>135.6982183495</v>
      </c>
      <c r="Z85" s="87"/>
      <c r="AA85" s="84"/>
      <c r="AB85" s="84">
        <f t="shared" ref="AB85:AB87" si="64">TRUNC(Y84*AC85,8)</f>
        <v>67.849007389999997</v>
      </c>
      <c r="AC85" s="85">
        <v>0.33333299999999999</v>
      </c>
      <c r="AD85" s="84">
        <f t="shared" ref="AD85:AD87" si="65">(AA85+AB85)</f>
        <v>67.849007389999997</v>
      </c>
      <c r="AE85" s="81">
        <f t="shared" si="56"/>
        <v>73</v>
      </c>
      <c r="AF85" s="86" t="s">
        <v>54</v>
      </c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  <c r="EY85" s="2"/>
      <c r="EZ85" s="2"/>
      <c r="FA85" s="2"/>
      <c r="FB85" s="2"/>
      <c r="FC85" s="2"/>
      <c r="FD85" s="2"/>
      <c r="FE85" s="2"/>
      <c r="FF85" s="2"/>
      <c r="FG85" s="2"/>
      <c r="FH85" s="2"/>
      <c r="FI85" s="2"/>
      <c r="FJ85" s="2"/>
      <c r="FK85" s="2"/>
      <c r="FL85" s="2"/>
      <c r="FM85" s="2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</row>
    <row r="86" spans="1:188" x14ac:dyDescent="0.15">
      <c r="A86" s="63">
        <f t="shared" si="48"/>
        <v>43851</v>
      </c>
      <c r="B86" s="78">
        <f t="shared" ca="1" si="57"/>
        <v>1006.376962</v>
      </c>
      <c r="C86" s="65">
        <f t="shared" si="49"/>
        <v>1000</v>
      </c>
      <c r="D86" s="10">
        <f ca="1">IF(A86&lt;$B$1,VLOOKUP(A86,[1]DI!$A$4:$B$15000,2),0)</f>
        <v>4.4000000000000004E-2</v>
      </c>
      <c r="E86" s="65">
        <f t="shared" ca="1" si="58"/>
        <v>1.0001708899999999</v>
      </c>
      <c r="F86" s="65">
        <f ca="1">(TRUNC(PRODUCT($E$12:$E85),16))</f>
        <v>1.0088478084556201</v>
      </c>
      <c r="G86" s="65">
        <f t="shared" ca="1" si="59"/>
        <v>1.00592147719942</v>
      </c>
      <c r="H86" s="65">
        <f t="shared" ca="1" si="60"/>
        <v>1.00290911</v>
      </c>
      <c r="I86" s="64">
        <f t="shared" si="50"/>
        <v>5.2499999999999998E-2</v>
      </c>
      <c r="J86" s="66">
        <f>IF(O85&gt;0,VLOOKUP(O85,W$12:AF$80,2),J85)</f>
        <v>43825</v>
      </c>
      <c r="K86" s="67">
        <f t="shared" si="51"/>
        <v>17</v>
      </c>
      <c r="L86" s="68">
        <f t="shared" si="52"/>
        <v>17</v>
      </c>
      <c r="M86" s="69">
        <f t="shared" si="41"/>
        <v>1.0034577929999999</v>
      </c>
      <c r="N86" s="69">
        <f t="shared" ca="1" si="42"/>
        <v>1.006376962</v>
      </c>
      <c r="O86" s="68">
        <f t="shared" si="61"/>
        <v>0</v>
      </c>
      <c r="P86" s="65">
        <f t="shared" ca="1" si="53"/>
        <v>6.3769619999999998</v>
      </c>
      <c r="Q86" s="65"/>
      <c r="R86" s="11">
        <f t="shared" si="54"/>
        <v>0</v>
      </c>
      <c r="S86" s="70" t="str">
        <f>IF(O85&gt;0,VLOOKUP(O85,W$12:AF$60,10),S85)</f>
        <v>J=</v>
      </c>
      <c r="T86" s="66" t="e">
        <f>IF(O85&gt;0,VLOOKUP(O85,W$12:AF$60,11),T85)</f>
        <v>#REF!</v>
      </c>
      <c r="U86" s="71" t="str">
        <f t="shared" si="43"/>
        <v>-</v>
      </c>
      <c r="V86" s="3"/>
      <c r="W86" s="81">
        <f t="shared" si="55"/>
        <v>74</v>
      </c>
      <c r="X86" s="82">
        <f t="shared" si="62"/>
        <v>46351</v>
      </c>
      <c r="Y86" s="88">
        <f t="shared" si="63"/>
        <v>67.84910917949999</v>
      </c>
      <c r="Z86" s="87"/>
      <c r="AA86" s="84"/>
      <c r="AB86" s="84">
        <f t="shared" si="64"/>
        <v>67.849109170000006</v>
      </c>
      <c r="AC86" s="85">
        <v>0.5</v>
      </c>
      <c r="AD86" s="84">
        <f t="shared" si="65"/>
        <v>67.849109170000006</v>
      </c>
      <c r="AE86" s="81">
        <f t="shared" si="56"/>
        <v>74</v>
      </c>
      <c r="AF86" s="86" t="s">
        <v>54</v>
      </c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  <c r="EX86" s="2"/>
      <c r="EY86" s="2"/>
      <c r="EZ86" s="2"/>
      <c r="FA86" s="2"/>
      <c r="FB86" s="2"/>
      <c r="FC86" s="2"/>
      <c r="FD86" s="2"/>
      <c r="FE86" s="2"/>
      <c r="FF86" s="2"/>
      <c r="FG86" s="2"/>
      <c r="FH86" s="2"/>
      <c r="FI86" s="2"/>
      <c r="FJ86" s="2"/>
      <c r="FK86" s="2"/>
      <c r="FL86" s="2"/>
      <c r="FM86" s="2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</row>
    <row r="87" spans="1:188" x14ac:dyDescent="0.15">
      <c r="A87" s="63">
        <f t="shared" si="48"/>
        <v>43852</v>
      </c>
      <c r="B87" s="78">
        <f t="shared" ca="1" si="57"/>
        <v>1006.753334</v>
      </c>
      <c r="C87" s="65">
        <f t="shared" si="49"/>
        <v>1000</v>
      </c>
      <c r="D87" s="10">
        <f ca="1">IF(A87&lt;$B$1,VLOOKUP(A87,[1]DI!$A$4:$B$15000,2),0)</f>
        <v>4.4000000000000004E-2</v>
      </c>
      <c r="E87" s="65">
        <f t="shared" ca="1" si="58"/>
        <v>1.0001708899999999</v>
      </c>
      <c r="F87" s="65">
        <f ca="1">(TRUNC(PRODUCT($E$12:$E86),16))</f>
        <v>1.00902021045761</v>
      </c>
      <c r="G87" s="65">
        <f t="shared" ca="1" si="59"/>
        <v>1.00592147719942</v>
      </c>
      <c r="H87" s="65">
        <f t="shared" ca="1" si="60"/>
        <v>1.0030804900000001</v>
      </c>
      <c r="I87" s="64">
        <f t="shared" si="50"/>
        <v>5.2499999999999998E-2</v>
      </c>
      <c r="J87" s="66">
        <f>IF(O86&gt;0,VLOOKUP(O86,W$12:AF$80,2),J86)</f>
        <v>43825</v>
      </c>
      <c r="K87" s="67">
        <f t="shared" si="51"/>
        <v>18</v>
      </c>
      <c r="L87" s="68">
        <f t="shared" si="52"/>
        <v>18</v>
      </c>
      <c r="M87" s="69">
        <f t="shared" si="41"/>
        <v>1.003661565</v>
      </c>
      <c r="N87" s="69">
        <f t="shared" ca="1" si="42"/>
        <v>1.0067533340000001</v>
      </c>
      <c r="O87" s="68">
        <f t="shared" si="61"/>
        <v>0</v>
      </c>
      <c r="P87" s="65">
        <f t="shared" ca="1" si="53"/>
        <v>6.7533339999999997</v>
      </c>
      <c r="Q87" s="65"/>
      <c r="R87" s="11">
        <f t="shared" si="54"/>
        <v>0</v>
      </c>
      <c r="S87" s="70" t="str">
        <f>IF(O86&gt;0,VLOOKUP(O86,W$12:AF$60,10),S86)</f>
        <v>J=</v>
      </c>
      <c r="T87" s="66" t="e">
        <f>IF(O86&gt;0,VLOOKUP(O86,W$12:AF$60,11),T86)</f>
        <v>#REF!</v>
      </c>
      <c r="U87" s="71" t="str">
        <f t="shared" si="43"/>
        <v>-</v>
      </c>
      <c r="V87" s="3"/>
      <c r="W87" s="81">
        <f t="shared" si="55"/>
        <v>75</v>
      </c>
      <c r="X87" s="82">
        <f t="shared" si="62"/>
        <v>46384</v>
      </c>
      <c r="Y87" s="88">
        <f t="shared" si="63"/>
        <v>9.4999847988219699E-9</v>
      </c>
      <c r="Z87" s="87"/>
      <c r="AA87" s="84"/>
      <c r="AB87" s="84">
        <f t="shared" si="64"/>
        <v>67.849109170000006</v>
      </c>
      <c r="AC87" s="85">
        <v>1</v>
      </c>
      <c r="AD87" s="84">
        <f t="shared" si="65"/>
        <v>67.849109170000006</v>
      </c>
      <c r="AE87" s="81">
        <f t="shared" si="56"/>
        <v>75</v>
      </c>
      <c r="AF87" s="86" t="s">
        <v>54</v>
      </c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  <c r="EY87" s="2"/>
      <c r="EZ87" s="2"/>
      <c r="FA87" s="2"/>
      <c r="FB87" s="2"/>
      <c r="FC87" s="2"/>
      <c r="FD87" s="2"/>
      <c r="FE87" s="2"/>
      <c r="FF87" s="2"/>
      <c r="FG87" s="2"/>
      <c r="FH87" s="2"/>
      <c r="FI87" s="2"/>
      <c r="FJ87" s="2"/>
      <c r="FK87" s="2"/>
      <c r="FL87" s="2"/>
      <c r="FM87" s="2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</row>
    <row r="88" spans="1:188" x14ac:dyDescent="0.15">
      <c r="A88" s="63">
        <f t="shared" si="48"/>
        <v>43853</v>
      </c>
      <c r="B88" s="78">
        <f t="shared" ca="1" si="57"/>
        <v>1007.129858</v>
      </c>
      <c r="C88" s="65">
        <f t="shared" si="49"/>
        <v>1000</v>
      </c>
      <c r="D88" s="10">
        <f ca="1">IF(A88&lt;$B$1,VLOOKUP(A88,[1]DI!$A$4:$B$15000,2),0)</f>
        <v>4.4000000000000004E-2</v>
      </c>
      <c r="E88" s="65">
        <f t="shared" ca="1" si="58"/>
        <v>1.0001708899999999</v>
      </c>
      <c r="F88" s="65">
        <f ca="1">(TRUNC(PRODUCT($E$12:$E87),16))</f>
        <v>1.0091926419213799</v>
      </c>
      <c r="G88" s="65">
        <f t="shared" ca="1" si="59"/>
        <v>1.00592147719942</v>
      </c>
      <c r="H88" s="65">
        <f t="shared" ca="1" si="60"/>
        <v>1.0032519099999999</v>
      </c>
      <c r="I88" s="64">
        <f t="shared" si="50"/>
        <v>5.2499999999999998E-2</v>
      </c>
      <c r="J88" s="66">
        <f>IF(O87&gt;0,VLOOKUP(O87,W$12:AF$80,2),J87)</f>
        <v>43825</v>
      </c>
      <c r="K88" s="67">
        <f t="shared" si="51"/>
        <v>19</v>
      </c>
      <c r="L88" s="68">
        <f t="shared" si="52"/>
        <v>19</v>
      </c>
      <c r="M88" s="69">
        <f t="shared" si="41"/>
        <v>1.003865378</v>
      </c>
      <c r="N88" s="69">
        <f t="shared" ca="1" si="42"/>
        <v>1.0071298580000001</v>
      </c>
      <c r="O88" s="68">
        <f t="shared" si="61"/>
        <v>0</v>
      </c>
      <c r="P88" s="65">
        <f t="shared" ca="1" si="53"/>
        <v>7.1298579999999996</v>
      </c>
      <c r="Q88" s="65"/>
      <c r="R88" s="11">
        <f t="shared" si="54"/>
        <v>0</v>
      </c>
      <c r="S88" s="70" t="str">
        <f>IF(O87&gt;0,VLOOKUP(O87,W$12:AF$60,10),S87)</f>
        <v>J=</v>
      </c>
      <c r="T88" s="66" t="e">
        <f>IF(O87&gt;0,VLOOKUP(O87,W$12:AF$60,11),T87)</f>
        <v>#REF!</v>
      </c>
      <c r="U88" s="71" t="str">
        <f t="shared" si="43"/>
        <v>-</v>
      </c>
      <c r="V88" s="3"/>
      <c r="W88" s="82"/>
      <c r="X88" s="82"/>
      <c r="Y88" s="88"/>
      <c r="Z88" s="87"/>
      <c r="AA88" s="84"/>
      <c r="AB88" s="84"/>
      <c r="AC88" s="85"/>
      <c r="AD88" s="84"/>
      <c r="AE88" s="81"/>
      <c r="AF88" s="86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  <c r="EX88" s="2"/>
      <c r="EY88" s="2"/>
      <c r="EZ88" s="2"/>
      <c r="FA88" s="2"/>
      <c r="FB88" s="2"/>
      <c r="FC88" s="2"/>
      <c r="FD88" s="2"/>
      <c r="FE88" s="2"/>
      <c r="FF88" s="2"/>
      <c r="FG88" s="2"/>
      <c r="FH88" s="2"/>
      <c r="FI88" s="2"/>
      <c r="FJ88" s="2"/>
      <c r="FK88" s="2"/>
      <c r="FL88" s="2"/>
      <c r="FM88" s="2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</row>
    <row r="89" spans="1:188" x14ac:dyDescent="0.15">
      <c r="A89" s="63">
        <f t="shared" si="48"/>
        <v>43854</v>
      </c>
      <c r="B89" s="78">
        <f t="shared" ca="1" si="57"/>
        <v>1007.50651199</v>
      </c>
      <c r="C89" s="65">
        <f t="shared" si="49"/>
        <v>1000</v>
      </c>
      <c r="D89" s="10">
        <f ca="1">IF(A89&lt;$B$1,VLOOKUP(A89,[1]DI!$A$4:$B$15000,2),0)</f>
        <v>4.4000000000000004E-2</v>
      </c>
      <c r="E89" s="65">
        <f t="shared" ca="1" si="58"/>
        <v>1.0001708899999999</v>
      </c>
      <c r="F89" s="65">
        <f ca="1">(TRUNC(PRODUCT($E$12:$E88),16))</f>
        <v>1.0093651028519499</v>
      </c>
      <c r="G89" s="65">
        <f t="shared" ca="1" si="59"/>
        <v>1.00592147719942</v>
      </c>
      <c r="H89" s="65">
        <f t="shared" ca="1" si="60"/>
        <v>1.00342335</v>
      </c>
      <c r="I89" s="64">
        <f t="shared" si="50"/>
        <v>5.2499999999999998E-2</v>
      </c>
      <c r="J89" s="66">
        <f>IF(O88&gt;0,VLOOKUP(O88,W$12:AF$80,2),J88)</f>
        <v>43825</v>
      </c>
      <c r="K89" s="67">
        <f t="shared" si="51"/>
        <v>20</v>
      </c>
      <c r="L89" s="68">
        <f t="shared" si="52"/>
        <v>20</v>
      </c>
      <c r="M89" s="69">
        <f t="shared" si="41"/>
        <v>1.004069232</v>
      </c>
      <c r="N89" s="69">
        <f t="shared" ca="1" si="42"/>
        <v>1.007506512</v>
      </c>
      <c r="O89" s="68">
        <f t="shared" si="61"/>
        <v>0</v>
      </c>
      <c r="P89" s="65">
        <f t="shared" ca="1" si="53"/>
        <v>7.5065119899999999</v>
      </c>
      <c r="Q89" s="65"/>
      <c r="R89" s="11">
        <f t="shared" si="54"/>
        <v>0</v>
      </c>
      <c r="S89" s="70" t="str">
        <f>IF(O88&gt;0,VLOOKUP(O88,W$12:AF$60,10),S88)</f>
        <v>J=</v>
      </c>
      <c r="T89" s="66" t="e">
        <f>IF(O88&gt;0,VLOOKUP(O88,W$12:AF$60,11),T88)</f>
        <v>#REF!</v>
      </c>
      <c r="U89" s="71" t="str">
        <f t="shared" si="43"/>
        <v>-</v>
      </c>
      <c r="V89" s="3"/>
      <c r="W89" s="82"/>
      <c r="X89" s="82"/>
      <c r="Y89" s="88"/>
      <c r="Z89" s="87"/>
      <c r="AA89" s="84"/>
      <c r="AB89" s="84"/>
      <c r="AC89" s="85"/>
      <c r="AD89" s="84"/>
      <c r="AE89" s="81"/>
      <c r="AF89" s="86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  <c r="EX89" s="2"/>
      <c r="EY89" s="2"/>
      <c r="EZ89" s="2"/>
      <c r="FA89" s="2"/>
      <c r="FB89" s="2"/>
      <c r="FC89" s="2"/>
      <c r="FD89" s="2"/>
      <c r="FE89" s="2"/>
      <c r="FF89" s="2"/>
      <c r="FG89" s="2"/>
      <c r="FH89" s="2"/>
      <c r="FI89" s="2"/>
      <c r="FJ89" s="2"/>
      <c r="FK89" s="2"/>
      <c r="FL89" s="2"/>
      <c r="FM89" s="2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</row>
    <row r="90" spans="1:188" x14ac:dyDescent="0.15">
      <c r="A90" s="63">
        <f t="shared" si="48"/>
        <v>43855</v>
      </c>
      <c r="B90" s="78">
        <f t="shared" ca="1" si="57"/>
        <v>1007.883319</v>
      </c>
      <c r="C90" s="65">
        <f t="shared" si="49"/>
        <v>1000</v>
      </c>
      <c r="D90" s="10">
        <f ca="1">IF(A90&lt;$B$1,VLOOKUP(A90,[1]DI!$A$4:$B$15000,2),0)</f>
        <v>0</v>
      </c>
      <c r="E90" s="65">
        <f t="shared" ca="1" si="58"/>
        <v>1</v>
      </c>
      <c r="F90" s="65">
        <f ca="1">(TRUNC(PRODUCT($E$12:$E89),16))</f>
        <v>1.00953759325438</v>
      </c>
      <c r="G90" s="65">
        <f t="shared" ca="1" si="59"/>
        <v>1.00592147719942</v>
      </c>
      <c r="H90" s="65">
        <f t="shared" ca="1" si="60"/>
        <v>1.0035948299999999</v>
      </c>
      <c r="I90" s="64">
        <f t="shared" si="50"/>
        <v>5.2499999999999998E-2</v>
      </c>
      <c r="J90" s="66">
        <f>IF(O89&gt;0,VLOOKUP(O89,W$12:AF$80,2),J89)</f>
        <v>43825</v>
      </c>
      <c r="K90" s="67">
        <f t="shared" si="51"/>
        <v>20</v>
      </c>
      <c r="L90" s="68">
        <f t="shared" si="52"/>
        <v>21</v>
      </c>
      <c r="M90" s="69">
        <f t="shared" si="41"/>
        <v>1.0042731279999999</v>
      </c>
      <c r="N90" s="69">
        <f t="shared" ca="1" si="42"/>
        <v>1.0078833190000001</v>
      </c>
      <c r="O90" s="68">
        <f t="shared" si="61"/>
        <v>0</v>
      </c>
      <c r="P90" s="65">
        <f t="shared" ca="1" si="53"/>
        <v>7.8833190000000002</v>
      </c>
      <c r="Q90" s="65"/>
      <c r="R90" s="11">
        <f t="shared" si="54"/>
        <v>0</v>
      </c>
      <c r="S90" s="70" t="str">
        <f>IF(O89&gt;0,VLOOKUP(O89,W$12:AF$60,10),S89)</f>
        <v>J=</v>
      </c>
      <c r="T90" s="66" t="e">
        <f>IF(O89&gt;0,VLOOKUP(O89,W$12:AF$60,11),T89)</f>
        <v>#REF!</v>
      </c>
      <c r="U90" s="71" t="str">
        <f t="shared" si="43"/>
        <v>-</v>
      </c>
      <c r="V90" s="3"/>
      <c r="W90" s="82"/>
      <c r="X90" s="82"/>
      <c r="Y90" s="88"/>
      <c r="Z90" s="87"/>
      <c r="AA90" s="84"/>
      <c r="AB90" s="84"/>
      <c r="AC90" s="85"/>
      <c r="AD90" s="84"/>
      <c r="AE90" s="81"/>
      <c r="AF90" s="86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  <c r="EY90" s="2"/>
      <c r="EZ90" s="2"/>
      <c r="FA90" s="2"/>
      <c r="FB90" s="2"/>
      <c r="FC90" s="2"/>
      <c r="FD90" s="2"/>
      <c r="FE90" s="2"/>
      <c r="FF90" s="2"/>
      <c r="FG90" s="2"/>
      <c r="FH90" s="2"/>
      <c r="FI90" s="2"/>
      <c r="FJ90" s="2"/>
      <c r="FK90" s="2"/>
      <c r="FL90" s="2"/>
      <c r="FM90" s="2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</row>
    <row r="91" spans="1:188" x14ac:dyDescent="0.15">
      <c r="A91" s="63">
        <f t="shared" si="48"/>
        <v>43856</v>
      </c>
      <c r="B91" s="78">
        <f t="shared" ca="1" si="57"/>
        <v>1007.883319</v>
      </c>
      <c r="C91" s="65">
        <f t="shared" si="49"/>
        <v>1000</v>
      </c>
      <c r="D91" s="10">
        <f ca="1">IF(A91&lt;$B$1,VLOOKUP(A91,[1]DI!$A$4:$B$15000,2),0)</f>
        <v>0</v>
      </c>
      <c r="E91" s="65">
        <f t="shared" ca="1" si="58"/>
        <v>1</v>
      </c>
      <c r="F91" s="65">
        <f ca="1">(TRUNC(PRODUCT($E$12:$E90),16))</f>
        <v>1.00953759325438</v>
      </c>
      <c r="G91" s="65">
        <f t="shared" ca="1" si="59"/>
        <v>1.00592147719942</v>
      </c>
      <c r="H91" s="65">
        <f t="shared" ca="1" si="60"/>
        <v>1.0035948299999999</v>
      </c>
      <c r="I91" s="64">
        <f t="shared" si="50"/>
        <v>5.2499999999999998E-2</v>
      </c>
      <c r="J91" s="66">
        <f>IF(O90&gt;0,VLOOKUP(O90,W$12:AF$80,2),J90)</f>
        <v>43825</v>
      </c>
      <c r="K91" s="67">
        <f t="shared" si="51"/>
        <v>20</v>
      </c>
      <c r="L91" s="68">
        <f t="shared" si="52"/>
        <v>21</v>
      </c>
      <c r="M91" s="69">
        <f t="shared" si="41"/>
        <v>1.0042731279999999</v>
      </c>
      <c r="N91" s="69">
        <f t="shared" ca="1" si="42"/>
        <v>1.0078833190000001</v>
      </c>
      <c r="O91" s="68">
        <f t="shared" si="61"/>
        <v>0</v>
      </c>
      <c r="P91" s="65">
        <f t="shared" ca="1" si="53"/>
        <v>7.8833190000000002</v>
      </c>
      <c r="Q91" s="65"/>
      <c r="R91" s="11">
        <f t="shared" si="54"/>
        <v>0</v>
      </c>
      <c r="S91" s="70" t="str">
        <f>IF(O90&gt;0,VLOOKUP(O90,W$12:AF$60,10),S90)</f>
        <v>J=</v>
      </c>
      <c r="T91" s="66" t="e">
        <f>IF(O90&gt;0,VLOOKUP(O90,W$12:AF$60,11),T90)</f>
        <v>#REF!</v>
      </c>
      <c r="U91" s="71" t="str">
        <f t="shared" si="43"/>
        <v>-</v>
      </c>
      <c r="V91" s="3"/>
      <c r="W91" s="82"/>
      <c r="X91" s="82"/>
      <c r="Y91" s="88"/>
      <c r="Z91" s="87"/>
      <c r="AA91" s="84"/>
      <c r="AB91" s="84"/>
      <c r="AC91" s="85"/>
      <c r="AD91" s="84"/>
      <c r="AE91" s="81"/>
      <c r="AF91" s="86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  <c r="EX91" s="2"/>
      <c r="EY91" s="2"/>
      <c r="EZ91" s="2"/>
      <c r="FA91" s="2"/>
      <c r="FB91" s="2"/>
      <c r="FC91" s="2"/>
      <c r="FD91" s="2"/>
      <c r="FE91" s="2"/>
      <c r="FF91" s="2"/>
      <c r="FG91" s="2"/>
      <c r="FH91" s="2"/>
      <c r="FI91" s="2"/>
      <c r="FJ91" s="2"/>
      <c r="FK91" s="2"/>
      <c r="FL91" s="2"/>
      <c r="FM91" s="2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</row>
    <row r="92" spans="1:188" x14ac:dyDescent="0.15">
      <c r="A92" s="63">
        <f t="shared" si="48"/>
        <v>43857</v>
      </c>
      <c r="B92" s="78">
        <f t="shared" ca="1" si="57"/>
        <v>1007.883319</v>
      </c>
      <c r="C92" s="65">
        <f t="shared" si="49"/>
        <v>1000</v>
      </c>
      <c r="D92" s="10">
        <f ca="1">IF(A92&lt;$B$1,VLOOKUP(A92,[1]DI!$A$4:$B$15000,2),0)</f>
        <v>4.4000000000000004E-2</v>
      </c>
      <c r="E92" s="65">
        <f t="shared" ca="1" si="58"/>
        <v>1.0001708899999999</v>
      </c>
      <c r="F92" s="65">
        <f ca="1">(TRUNC(PRODUCT($E$12:$E91),16))</f>
        <v>1.00953759325438</v>
      </c>
      <c r="G92" s="65">
        <f t="shared" ca="1" si="59"/>
        <v>1.00592147719942</v>
      </c>
      <c r="H92" s="65">
        <f t="shared" ca="1" si="60"/>
        <v>1.0035948299999999</v>
      </c>
      <c r="I92" s="64">
        <f t="shared" si="50"/>
        <v>5.2499999999999998E-2</v>
      </c>
      <c r="J92" s="66">
        <f>IF(O91&gt;0,VLOOKUP(O91,W$12:AF$80,2),J91)</f>
        <v>43825</v>
      </c>
      <c r="K92" s="67">
        <f t="shared" si="51"/>
        <v>21</v>
      </c>
      <c r="L92" s="68">
        <f t="shared" si="52"/>
        <v>21</v>
      </c>
      <c r="M92" s="69">
        <f t="shared" si="41"/>
        <v>1.0042731279999999</v>
      </c>
      <c r="N92" s="69">
        <f t="shared" ca="1" si="42"/>
        <v>1.0078833190000001</v>
      </c>
      <c r="O92" s="68">
        <f t="shared" si="61"/>
        <v>3</v>
      </c>
      <c r="P92" s="65">
        <f t="shared" ca="1" si="53"/>
        <v>7.8833190000000002</v>
      </c>
      <c r="Q92" s="65"/>
      <c r="R92" s="11">
        <f t="shared" si="54"/>
        <v>0</v>
      </c>
      <c r="S92" s="70" t="str">
        <f>IF(O91&gt;0,VLOOKUP(O91,W$12:AF$60,10),S91)</f>
        <v>J=</v>
      </c>
      <c r="T92" s="66" t="e">
        <f>IF(O91&gt;0,VLOOKUP(O91,W$12:AF$60,11),T91)</f>
        <v>#REF!</v>
      </c>
      <c r="U92" s="71">
        <f t="shared" ca="1" si="43"/>
        <v>472999.14</v>
      </c>
      <c r="V92" s="3"/>
      <c r="W92" s="82"/>
      <c r="X92" s="82"/>
      <c r="Y92" s="88"/>
      <c r="Z92" s="87"/>
      <c r="AA92" s="84"/>
      <c r="AB92" s="84"/>
      <c r="AC92" s="85"/>
      <c r="AD92" s="84"/>
      <c r="AE92" s="81"/>
      <c r="AF92" s="86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  <c r="EX92" s="2"/>
      <c r="EY92" s="2"/>
      <c r="EZ92" s="2"/>
      <c r="FA92" s="2"/>
      <c r="FB92" s="2"/>
      <c r="FC92" s="2"/>
      <c r="FD92" s="2"/>
      <c r="FE92" s="2"/>
      <c r="FF92" s="2"/>
      <c r="FG92" s="2"/>
      <c r="FH92" s="2"/>
      <c r="FI92" s="2"/>
      <c r="FJ92" s="2"/>
      <c r="FK92" s="2"/>
      <c r="FL92" s="2"/>
      <c r="FM92" s="2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</row>
    <row r="93" spans="1:188" x14ac:dyDescent="0.15">
      <c r="A93" s="63">
        <f t="shared" si="48"/>
        <v>43858</v>
      </c>
      <c r="B93" s="78">
        <f t="shared" ca="1" si="57"/>
        <v>1000.373994</v>
      </c>
      <c r="C93" s="65">
        <f t="shared" si="49"/>
        <v>1000</v>
      </c>
      <c r="D93" s="10">
        <f ca="1">IF(A93&lt;$B$1,VLOOKUP(A93,[1]DI!$A$4:$B$15000,2),0)</f>
        <v>4.4000000000000004E-2</v>
      </c>
      <c r="E93" s="65">
        <f t="shared" ca="1" si="58"/>
        <v>1.0001708899999999</v>
      </c>
      <c r="F93" s="65">
        <f ca="1">(TRUNC(PRODUCT($E$12:$E92),16))</f>
        <v>1.0097101131336901</v>
      </c>
      <c r="G93" s="65">
        <f t="shared" ca="1" si="59"/>
        <v>1.00953759325438</v>
      </c>
      <c r="H93" s="65">
        <f t="shared" ca="1" si="60"/>
        <v>1.0001708899999999</v>
      </c>
      <c r="I93" s="64">
        <f t="shared" si="50"/>
        <v>5.2499999999999998E-2</v>
      </c>
      <c r="J93" s="66">
        <f>IF(O92&gt;0,VLOOKUP(O92,W$12:AF$80,2),J92)</f>
        <v>43857</v>
      </c>
      <c r="K93" s="67">
        <f t="shared" si="51"/>
        <v>1</v>
      </c>
      <c r="L93" s="68">
        <f t="shared" si="52"/>
        <v>1</v>
      </c>
      <c r="M93" s="69">
        <f t="shared" si="41"/>
        <v>1.0002030689999999</v>
      </c>
      <c r="N93" s="69">
        <f t="shared" ca="1" si="42"/>
        <v>1.000373994</v>
      </c>
      <c r="O93" s="68">
        <f t="shared" si="61"/>
        <v>0</v>
      </c>
      <c r="P93" s="65">
        <f t="shared" ca="1" si="53"/>
        <v>0.37399399999999999</v>
      </c>
      <c r="Q93" s="65"/>
      <c r="R93" s="11">
        <f t="shared" si="54"/>
        <v>0</v>
      </c>
      <c r="S93" s="70" t="str">
        <f>IF(O92&gt;0,VLOOKUP(O92,W$12:AF$60,10),S92)</f>
        <v>J=</v>
      </c>
      <c r="T93" s="66" t="e">
        <f>IF(O92&gt;0,VLOOKUP(O92,W$12:AF$60,11),T92)</f>
        <v>#REF!</v>
      </c>
      <c r="U93" s="71" t="str">
        <f t="shared" si="43"/>
        <v>-</v>
      </c>
      <c r="V93" s="3"/>
      <c r="W93" s="82"/>
      <c r="X93" s="82"/>
      <c r="Y93" s="88"/>
      <c r="Z93" s="87"/>
      <c r="AA93" s="84"/>
      <c r="AB93" s="84"/>
      <c r="AC93" s="85"/>
      <c r="AD93" s="84"/>
      <c r="AE93" s="81"/>
      <c r="AF93" s="86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  <c r="EX93" s="2"/>
      <c r="EY93" s="2"/>
      <c r="EZ93" s="2"/>
      <c r="FA93" s="2"/>
      <c r="FB93" s="2"/>
      <c r="FC93" s="2"/>
      <c r="FD93" s="2"/>
      <c r="FE93" s="2"/>
      <c r="FF93" s="2"/>
      <c r="FG93" s="2"/>
      <c r="FH93" s="2"/>
      <c r="FI93" s="2"/>
      <c r="FJ93" s="2"/>
      <c r="FK93" s="2"/>
      <c r="FL93" s="2"/>
      <c r="FM93" s="2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</row>
    <row r="94" spans="1:188" x14ac:dyDescent="0.15">
      <c r="A94" s="63">
        <f t="shared" si="48"/>
        <v>43859</v>
      </c>
      <c r="B94" s="78">
        <f t="shared" ca="1" si="57"/>
        <v>1000.7481289900001</v>
      </c>
      <c r="C94" s="65">
        <f t="shared" si="49"/>
        <v>1000</v>
      </c>
      <c r="D94" s="10">
        <f ca="1">IF(A94&lt;$B$1,VLOOKUP(A94,[1]DI!$A$4:$B$15000,2),0)</f>
        <v>4.4000000000000004E-2</v>
      </c>
      <c r="E94" s="65">
        <f t="shared" ca="1" si="58"/>
        <v>1.0001708899999999</v>
      </c>
      <c r="F94" s="65">
        <f ca="1">(TRUNC(PRODUCT($E$12:$E93),16))</f>
        <v>1.00988266249492</v>
      </c>
      <c r="G94" s="65">
        <f t="shared" ca="1" si="59"/>
        <v>1.00953759325438</v>
      </c>
      <c r="H94" s="65">
        <f t="shared" ca="1" si="60"/>
        <v>1.0003418100000001</v>
      </c>
      <c r="I94" s="64">
        <f t="shared" si="50"/>
        <v>5.2499999999999998E-2</v>
      </c>
      <c r="J94" s="66">
        <f>IF(O93&gt;0,VLOOKUP(O93,W$12:AF$80,2),J93)</f>
        <v>43857</v>
      </c>
      <c r="K94" s="67">
        <f t="shared" si="51"/>
        <v>2</v>
      </c>
      <c r="L94" s="68">
        <f t="shared" si="52"/>
        <v>2</v>
      </c>
      <c r="M94" s="69">
        <f t="shared" si="41"/>
        <v>1.0004061799999999</v>
      </c>
      <c r="N94" s="69">
        <f t="shared" ca="1" si="42"/>
        <v>1.000748129</v>
      </c>
      <c r="O94" s="68">
        <f t="shared" si="61"/>
        <v>0</v>
      </c>
      <c r="P94" s="65">
        <f t="shared" ca="1" si="53"/>
        <v>0.74812898999999999</v>
      </c>
      <c r="Q94" s="65"/>
      <c r="R94" s="11">
        <f t="shared" si="54"/>
        <v>0</v>
      </c>
      <c r="S94" s="70" t="str">
        <f>IF(O93&gt;0,VLOOKUP(O93,W$12:AF$60,10),S93)</f>
        <v>J=</v>
      </c>
      <c r="T94" s="66" t="e">
        <f>IF(O93&gt;0,VLOOKUP(O93,W$12:AF$60,11),T93)</f>
        <v>#REF!</v>
      </c>
      <c r="U94" s="71" t="str">
        <f t="shared" si="43"/>
        <v>-</v>
      </c>
      <c r="V94" s="3"/>
      <c r="W94" s="82"/>
      <c r="X94" s="82"/>
      <c r="Y94" s="88"/>
      <c r="Z94" s="87"/>
      <c r="AA94" s="84"/>
      <c r="AB94" s="84"/>
      <c r="AC94" s="85"/>
      <c r="AD94" s="84"/>
      <c r="AE94" s="81"/>
      <c r="AF94" s="86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  <c r="EX94" s="2"/>
      <c r="EY94" s="2"/>
      <c r="EZ94" s="2"/>
      <c r="FA94" s="2"/>
      <c r="FB94" s="2"/>
      <c r="FC94" s="2"/>
      <c r="FD94" s="2"/>
      <c r="FE94" s="2"/>
      <c r="FF94" s="2"/>
      <c r="FG94" s="2"/>
      <c r="FH94" s="2"/>
      <c r="FI94" s="2"/>
      <c r="FJ94" s="2"/>
      <c r="FK94" s="2"/>
      <c r="FL94" s="2"/>
      <c r="FM94" s="2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</row>
    <row r="95" spans="1:188" x14ac:dyDescent="0.15">
      <c r="A95" s="63">
        <f t="shared" si="48"/>
        <v>43860</v>
      </c>
      <c r="B95" s="78">
        <f t="shared" ca="1" si="57"/>
        <v>1001.12240399</v>
      </c>
      <c r="C95" s="65">
        <f t="shared" si="49"/>
        <v>1000</v>
      </c>
      <c r="D95" s="10">
        <f ca="1">IF(A95&lt;$B$1,VLOOKUP(A95,[1]DI!$A$4:$B$15000,2),0)</f>
        <v>4.4000000000000004E-2</v>
      </c>
      <c r="E95" s="65">
        <f t="shared" ca="1" si="58"/>
        <v>1.0001708899999999</v>
      </c>
      <c r="F95" s="65">
        <f ca="1">(TRUNC(PRODUCT($E$12:$E94),16))</f>
        <v>1.0100552413431201</v>
      </c>
      <c r="G95" s="65">
        <f t="shared" ca="1" si="59"/>
        <v>1.00953759325438</v>
      </c>
      <c r="H95" s="65">
        <f t="shared" ca="1" si="60"/>
        <v>1.0005127599999999</v>
      </c>
      <c r="I95" s="64">
        <f t="shared" si="50"/>
        <v>5.2499999999999998E-2</v>
      </c>
      <c r="J95" s="66">
        <f>IF(O94&gt;0,VLOOKUP(O94,W$12:AF$80,2),J94)</f>
        <v>43857</v>
      </c>
      <c r="K95" s="67">
        <f t="shared" si="51"/>
        <v>3</v>
      </c>
      <c r="L95" s="68">
        <f t="shared" si="52"/>
        <v>3</v>
      </c>
      <c r="M95" s="69">
        <f t="shared" si="41"/>
        <v>1.000609332</v>
      </c>
      <c r="N95" s="69">
        <f t="shared" ca="1" si="42"/>
        <v>1.001122404</v>
      </c>
      <c r="O95" s="68">
        <f t="shared" si="61"/>
        <v>0</v>
      </c>
      <c r="P95" s="65">
        <f t="shared" ca="1" si="53"/>
        <v>1.12240399</v>
      </c>
      <c r="Q95" s="65"/>
      <c r="R95" s="11">
        <f t="shared" si="54"/>
        <v>0</v>
      </c>
      <c r="S95" s="70" t="str">
        <f>IF(O94&gt;0,VLOOKUP(O94,W$12:AF$60,10),S94)</f>
        <v>J=</v>
      </c>
      <c r="T95" s="66" t="e">
        <f>IF(O94&gt;0,VLOOKUP(O94,W$12:AF$60,11),T94)</f>
        <v>#REF!</v>
      </c>
      <c r="U95" s="71" t="str">
        <f t="shared" si="43"/>
        <v>-</v>
      </c>
      <c r="V95" s="3"/>
      <c r="W95" s="82"/>
      <c r="X95" s="82"/>
      <c r="Y95" s="88"/>
      <c r="Z95" s="87"/>
      <c r="AA95" s="84"/>
      <c r="AB95" s="84"/>
      <c r="AC95" s="85"/>
      <c r="AD95" s="84"/>
      <c r="AE95" s="81"/>
      <c r="AF95" s="86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  <c r="EX95" s="2"/>
      <c r="EY95" s="2"/>
      <c r="EZ95" s="2"/>
      <c r="FA95" s="2"/>
      <c r="FB95" s="2"/>
      <c r="FC95" s="2"/>
      <c r="FD95" s="2"/>
      <c r="FE95" s="2"/>
      <c r="FF95" s="2"/>
      <c r="FG95" s="2"/>
      <c r="FH95" s="2"/>
      <c r="FI95" s="2"/>
      <c r="FJ95" s="2"/>
      <c r="FK95" s="2"/>
      <c r="FL95" s="2"/>
      <c r="FM95" s="2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</row>
    <row r="96" spans="1:188" x14ac:dyDescent="0.15">
      <c r="A96" s="63">
        <f t="shared" si="48"/>
        <v>43861</v>
      </c>
      <c r="B96" s="78">
        <f t="shared" ca="1" si="57"/>
        <v>1001.4968209899999</v>
      </c>
      <c r="C96" s="65">
        <f t="shared" si="49"/>
        <v>1000</v>
      </c>
      <c r="D96" s="10">
        <f ca="1">IF(A96&lt;$B$1,VLOOKUP(A96,[1]DI!$A$4:$B$15000,2),0)</f>
        <v>4.4000000000000004E-2</v>
      </c>
      <c r="E96" s="65">
        <f t="shared" ca="1" si="58"/>
        <v>1.0001708899999999</v>
      </c>
      <c r="F96" s="65">
        <f ca="1">(TRUNC(PRODUCT($E$12:$E95),16))</f>
        <v>1.0102278496833099</v>
      </c>
      <c r="G96" s="65">
        <f t="shared" ca="1" si="59"/>
        <v>1.00953759325438</v>
      </c>
      <c r="H96" s="65">
        <f t="shared" ca="1" si="60"/>
        <v>1.0006837399999999</v>
      </c>
      <c r="I96" s="64">
        <f t="shared" si="50"/>
        <v>5.2499999999999998E-2</v>
      </c>
      <c r="J96" s="66">
        <f>IF(O95&gt;0,VLOOKUP(O95,W$12:AF$80,2),J95)</f>
        <v>43857</v>
      </c>
      <c r="K96" s="67">
        <f t="shared" si="51"/>
        <v>4</v>
      </c>
      <c r="L96" s="68">
        <f t="shared" si="52"/>
        <v>4</v>
      </c>
      <c r="M96" s="69">
        <f t="shared" si="41"/>
        <v>1.000812525</v>
      </c>
      <c r="N96" s="69">
        <f t="shared" ca="1" si="42"/>
        <v>1.0014968209999999</v>
      </c>
      <c r="O96" s="68">
        <f t="shared" si="61"/>
        <v>0</v>
      </c>
      <c r="P96" s="65">
        <f t="shared" ca="1" si="53"/>
        <v>1.49682099</v>
      </c>
      <c r="Q96" s="65"/>
      <c r="R96" s="11">
        <f t="shared" si="54"/>
        <v>0</v>
      </c>
      <c r="S96" s="70" t="str">
        <f>IF(O95&gt;0,VLOOKUP(O95,W$12:AF$60,10),S95)</f>
        <v>J=</v>
      </c>
      <c r="T96" s="66" t="e">
        <f>IF(O95&gt;0,VLOOKUP(O95,W$12:AF$60,11),T95)</f>
        <v>#REF!</v>
      </c>
      <c r="U96" s="71" t="str">
        <f t="shared" si="43"/>
        <v>-</v>
      </c>
      <c r="V96" s="3"/>
      <c r="W96" s="82"/>
      <c r="X96" s="82"/>
      <c r="Y96" s="88"/>
      <c r="Z96" s="87"/>
      <c r="AA96" s="84"/>
      <c r="AB96" s="84"/>
      <c r="AC96" s="85"/>
      <c r="AD96" s="84"/>
      <c r="AE96" s="81"/>
      <c r="AF96" s="86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  <c r="EX96" s="2"/>
      <c r="EY96" s="2"/>
      <c r="EZ96" s="2"/>
      <c r="FA96" s="2"/>
      <c r="FB96" s="2"/>
      <c r="FC96" s="2"/>
      <c r="FD96" s="2"/>
      <c r="FE96" s="2"/>
      <c r="FF96" s="2"/>
      <c r="FG96" s="2"/>
      <c r="FH96" s="2"/>
      <c r="FI96" s="2"/>
      <c r="FJ96" s="2"/>
      <c r="FK96" s="2"/>
      <c r="FL96" s="2"/>
      <c r="FM96" s="2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</row>
    <row r="97" spans="1:191" x14ac:dyDescent="0.15">
      <c r="A97" s="63">
        <f t="shared" si="48"/>
        <v>43862</v>
      </c>
      <c r="B97" s="78">
        <f t="shared" ca="1" si="57"/>
        <v>1001.87136699</v>
      </c>
      <c r="C97" s="65">
        <f t="shared" si="49"/>
        <v>1000</v>
      </c>
      <c r="D97" s="10">
        <f ca="1">IF(A97&lt;$B$1,VLOOKUP(A97,[1]DI!$A$4:$B$15000,2),0)</f>
        <v>0</v>
      </c>
      <c r="E97" s="65">
        <f t="shared" ca="1" si="58"/>
        <v>1</v>
      </c>
      <c r="F97" s="65">
        <f ca="1">(TRUNC(PRODUCT($E$12:$E96),16))</f>
        <v>1.0104004875205399</v>
      </c>
      <c r="G97" s="65">
        <f t="shared" ca="1" si="59"/>
        <v>1.00953759325438</v>
      </c>
      <c r="H97" s="65">
        <f t="shared" ca="1" si="60"/>
        <v>1.0008547400000001</v>
      </c>
      <c r="I97" s="64">
        <f t="shared" si="50"/>
        <v>5.2499999999999998E-2</v>
      </c>
      <c r="J97" s="66">
        <f>IF(O96&gt;0,VLOOKUP(O96,W$12:AF$80,2),J96)</f>
        <v>43857</v>
      </c>
      <c r="K97" s="67">
        <f t="shared" si="51"/>
        <v>4</v>
      </c>
      <c r="L97" s="68">
        <f t="shared" si="52"/>
        <v>5</v>
      </c>
      <c r="M97" s="69">
        <f t="shared" si="41"/>
        <v>1.0010157589999999</v>
      </c>
      <c r="N97" s="69">
        <f t="shared" ca="1" si="42"/>
        <v>1.0018713669999999</v>
      </c>
      <c r="O97" s="68">
        <f t="shared" si="61"/>
        <v>0</v>
      </c>
      <c r="P97" s="65">
        <f t="shared" ca="1" si="53"/>
        <v>1.8713669900000001</v>
      </c>
      <c r="Q97" s="65"/>
      <c r="R97" s="11">
        <f t="shared" si="54"/>
        <v>0</v>
      </c>
      <c r="S97" s="70" t="str">
        <f>IF(O96&gt;0,VLOOKUP(O96,W$12:AF$60,10),S96)</f>
        <v>J=</v>
      </c>
      <c r="T97" s="66" t="e">
        <f>IF(O96&gt;0,VLOOKUP(O96,W$12:AF$60,11),T96)</f>
        <v>#REF!</v>
      </c>
      <c r="U97" s="71" t="str">
        <f t="shared" si="43"/>
        <v>-</v>
      </c>
      <c r="V97" s="3"/>
      <c r="W97" s="82"/>
      <c r="X97" s="82"/>
      <c r="Y97" s="88"/>
      <c r="Z97" s="87"/>
      <c r="AA97" s="84"/>
      <c r="AB97" s="84"/>
      <c r="AC97" s="85"/>
      <c r="AD97" s="84"/>
      <c r="AE97" s="81"/>
      <c r="AF97" s="86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  <c r="EX97" s="2"/>
      <c r="EY97" s="2"/>
      <c r="EZ97" s="2"/>
      <c r="FA97" s="2"/>
      <c r="FB97" s="2"/>
      <c r="FC97" s="2"/>
      <c r="FD97" s="2"/>
      <c r="FE97" s="2"/>
      <c r="FF97" s="2"/>
      <c r="FG97" s="2"/>
      <c r="FH97" s="2"/>
      <c r="FI97" s="2"/>
      <c r="FJ97" s="2"/>
      <c r="FK97" s="2"/>
      <c r="FL97" s="2"/>
      <c r="FM97" s="2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</row>
    <row r="98" spans="1:191" x14ac:dyDescent="0.15">
      <c r="A98" s="63">
        <f t="shared" si="48"/>
        <v>43863</v>
      </c>
      <c r="B98" s="78">
        <f t="shared" ca="1" si="57"/>
        <v>1001.87136699</v>
      </c>
      <c r="C98" s="65">
        <f t="shared" si="49"/>
        <v>1000</v>
      </c>
      <c r="D98" s="10">
        <f ca="1">IF(A98&lt;$B$1,VLOOKUP(A98,[1]DI!$A$4:$B$15000,2),0)</f>
        <v>0</v>
      </c>
      <c r="E98" s="65">
        <f t="shared" ca="1" si="58"/>
        <v>1</v>
      </c>
      <c r="F98" s="65">
        <f ca="1">(TRUNC(PRODUCT($E$12:$E97),16))</f>
        <v>1.0104004875205399</v>
      </c>
      <c r="G98" s="65">
        <f t="shared" ca="1" si="59"/>
        <v>1.00953759325438</v>
      </c>
      <c r="H98" s="65">
        <f t="shared" ca="1" si="60"/>
        <v>1.0008547400000001</v>
      </c>
      <c r="I98" s="64">
        <f t="shared" si="50"/>
        <v>5.2499999999999998E-2</v>
      </c>
      <c r="J98" s="66">
        <f>IF(O97&gt;0,VLOOKUP(O97,W$12:AF$80,2),J97)</f>
        <v>43857</v>
      </c>
      <c r="K98" s="67">
        <f t="shared" si="51"/>
        <v>4</v>
      </c>
      <c r="L98" s="68">
        <f t="shared" si="52"/>
        <v>5</v>
      </c>
      <c r="M98" s="69">
        <f t="shared" si="41"/>
        <v>1.0010157589999999</v>
      </c>
      <c r="N98" s="69">
        <f t="shared" ca="1" si="42"/>
        <v>1.0018713669999999</v>
      </c>
      <c r="O98" s="68">
        <f t="shared" si="61"/>
        <v>0</v>
      </c>
      <c r="P98" s="65">
        <f t="shared" ca="1" si="53"/>
        <v>1.8713669900000001</v>
      </c>
      <c r="Q98" s="65"/>
      <c r="R98" s="11">
        <f t="shared" si="54"/>
        <v>0</v>
      </c>
      <c r="S98" s="70" t="str">
        <f>IF(O97&gt;0,VLOOKUP(O97,W$12:AF$60,10),S97)</f>
        <v>J=</v>
      </c>
      <c r="T98" s="66" t="e">
        <f>IF(O97&gt;0,VLOOKUP(O97,W$12:AF$60,11),T97)</f>
        <v>#REF!</v>
      </c>
      <c r="U98" s="71" t="str">
        <f t="shared" si="43"/>
        <v>-</v>
      </c>
      <c r="V98" s="3"/>
      <c r="AE98" s="2"/>
      <c r="AF98" s="3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  <c r="EX98" s="2"/>
      <c r="EY98" s="2"/>
      <c r="EZ98" s="2"/>
      <c r="FA98" s="2"/>
      <c r="FB98" s="2"/>
      <c r="FC98" s="2"/>
      <c r="FD98" s="2"/>
      <c r="FE98" s="2"/>
      <c r="FF98" s="2"/>
      <c r="FG98" s="2"/>
      <c r="FH98" s="2"/>
      <c r="FI98" s="2"/>
      <c r="FJ98" s="2"/>
      <c r="FK98" s="2"/>
      <c r="FL98" s="2"/>
      <c r="FM98" s="2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</row>
    <row r="99" spans="1:191" x14ac:dyDescent="0.15">
      <c r="A99" s="63">
        <f t="shared" si="48"/>
        <v>43864</v>
      </c>
      <c r="B99" s="78">
        <f t="shared" ca="1" si="57"/>
        <v>1001.87136699</v>
      </c>
      <c r="C99" s="65">
        <f t="shared" si="49"/>
        <v>1000</v>
      </c>
      <c r="D99" s="10">
        <f ca="1">IF(A99&lt;$B$1,VLOOKUP(A99,[1]DI!$A$4:$B$15000,2),0)</f>
        <v>4.4000000000000004E-2</v>
      </c>
      <c r="E99" s="65">
        <f t="shared" ca="1" si="58"/>
        <v>1.0001708899999999</v>
      </c>
      <c r="F99" s="65">
        <f ca="1">(TRUNC(PRODUCT($E$12:$E98),16))</f>
        <v>1.0104004875205399</v>
      </c>
      <c r="G99" s="65">
        <f t="shared" ca="1" si="59"/>
        <v>1.00953759325438</v>
      </c>
      <c r="H99" s="65">
        <f t="shared" ca="1" si="60"/>
        <v>1.0008547400000001</v>
      </c>
      <c r="I99" s="64">
        <f t="shared" si="50"/>
        <v>5.2499999999999998E-2</v>
      </c>
      <c r="J99" s="66">
        <f>IF(O98&gt;0,VLOOKUP(O98,W$12:AF$80,2),J98)</f>
        <v>43857</v>
      </c>
      <c r="K99" s="67">
        <f t="shared" si="51"/>
        <v>5</v>
      </c>
      <c r="L99" s="68">
        <f t="shared" si="52"/>
        <v>5</v>
      </c>
      <c r="M99" s="69">
        <f t="shared" si="41"/>
        <v>1.0010157589999999</v>
      </c>
      <c r="N99" s="69">
        <f t="shared" ca="1" si="42"/>
        <v>1.0018713669999999</v>
      </c>
      <c r="O99" s="68">
        <f t="shared" si="61"/>
        <v>0</v>
      </c>
      <c r="P99" s="65">
        <f t="shared" ca="1" si="53"/>
        <v>1.8713669900000001</v>
      </c>
      <c r="Q99" s="65"/>
      <c r="R99" s="11">
        <f t="shared" si="54"/>
        <v>0</v>
      </c>
      <c r="S99" s="70" t="str">
        <f>IF(O98&gt;0,VLOOKUP(O98,W$12:AF$60,10),S98)</f>
        <v>J=</v>
      </c>
      <c r="T99" s="66" t="e">
        <f>IF(O98&gt;0,VLOOKUP(O98,W$12:AF$60,11),T98)</f>
        <v>#REF!</v>
      </c>
      <c r="U99" s="71" t="str">
        <f t="shared" si="43"/>
        <v>-</v>
      </c>
      <c r="V99" s="3"/>
      <c r="AE99" s="2"/>
      <c r="AF99" s="3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W99" s="2"/>
      <c r="EX99" s="2"/>
      <c r="EY99" s="2"/>
      <c r="EZ99" s="2"/>
      <c r="FA99" s="2"/>
      <c r="FB99" s="2"/>
      <c r="FC99" s="2"/>
      <c r="FD99" s="2"/>
      <c r="FE99" s="2"/>
      <c r="FF99" s="2"/>
      <c r="FG99" s="2"/>
      <c r="FH99" s="2"/>
      <c r="FI99" s="2"/>
      <c r="FJ99" s="2"/>
      <c r="FK99" s="2"/>
      <c r="FL99" s="2"/>
      <c r="FM99" s="2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</row>
    <row r="100" spans="1:191" x14ac:dyDescent="0.15">
      <c r="A100" s="63">
        <f t="shared" si="48"/>
        <v>43865</v>
      </c>
      <c r="B100" s="78">
        <f t="shared" ca="1" si="57"/>
        <v>1002.246065</v>
      </c>
      <c r="C100" s="65">
        <f t="shared" si="49"/>
        <v>1000</v>
      </c>
      <c r="D100" s="10">
        <f ca="1">IF(A100&lt;$B$1,VLOOKUP(A100,[1]DI!$A$4:$B$15000,2),0)</f>
        <v>4.4000000000000004E-2</v>
      </c>
      <c r="E100" s="65">
        <f t="shared" ca="1" si="58"/>
        <v>1.0001708899999999</v>
      </c>
      <c r="F100" s="65">
        <f ca="1">(TRUNC(PRODUCT($E$12:$E99),16))</f>
        <v>1.01057315485986</v>
      </c>
      <c r="G100" s="65">
        <f t="shared" ca="1" si="59"/>
        <v>1.00953759325438</v>
      </c>
      <c r="H100" s="65">
        <f t="shared" ca="1" si="60"/>
        <v>1.00102578</v>
      </c>
      <c r="I100" s="64">
        <f t="shared" si="50"/>
        <v>5.2499999999999998E-2</v>
      </c>
      <c r="J100" s="66">
        <f>IF(O99&gt;0,VLOOKUP(O99,W$12:AF$80,2),J99)</f>
        <v>43857</v>
      </c>
      <c r="K100" s="67">
        <f t="shared" si="51"/>
        <v>6</v>
      </c>
      <c r="L100" s="68">
        <f t="shared" si="52"/>
        <v>6</v>
      </c>
      <c r="M100" s="69">
        <f t="shared" si="41"/>
        <v>1.0012190350000001</v>
      </c>
      <c r="N100" s="69">
        <f t="shared" ca="1" si="42"/>
        <v>1.002246065</v>
      </c>
      <c r="O100" s="68">
        <f t="shared" si="61"/>
        <v>0</v>
      </c>
      <c r="P100" s="65">
        <f t="shared" ca="1" si="53"/>
        <v>2.2460650000000002</v>
      </c>
      <c r="Q100" s="65"/>
      <c r="R100" s="11">
        <f t="shared" si="54"/>
        <v>0</v>
      </c>
      <c r="S100" s="70" t="str">
        <f>IF(O99&gt;0,VLOOKUP(O99,W$12:AF$60,10),S99)</f>
        <v>J=</v>
      </c>
      <c r="T100" s="66" t="e">
        <f>IF(O99&gt;0,VLOOKUP(O99,W$12:AF$60,11),T99)</f>
        <v>#REF!</v>
      </c>
      <c r="U100" s="71" t="str">
        <f t="shared" si="43"/>
        <v>-</v>
      </c>
      <c r="V100" s="3"/>
      <c r="AE100" s="2"/>
      <c r="AF100" s="3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  <c r="EX100" s="2"/>
      <c r="EY100" s="2"/>
      <c r="EZ100" s="2"/>
      <c r="FA100" s="2"/>
      <c r="FB100" s="2"/>
      <c r="FC100" s="2"/>
      <c r="FD100" s="2"/>
      <c r="FE100" s="2"/>
      <c r="FF100" s="2"/>
      <c r="FG100" s="2"/>
      <c r="FH100" s="2"/>
      <c r="FI100" s="2"/>
      <c r="FJ100" s="2"/>
      <c r="FK100" s="2"/>
      <c r="FL100" s="2"/>
      <c r="FM100" s="2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</row>
    <row r="101" spans="1:191" x14ac:dyDescent="0.15">
      <c r="A101" s="63">
        <f t="shared" si="48"/>
        <v>43866</v>
      </c>
      <c r="B101" s="78">
        <f t="shared" ca="1" si="57"/>
        <v>1002.620894</v>
      </c>
      <c r="C101" s="65">
        <f t="shared" si="49"/>
        <v>1000</v>
      </c>
      <c r="D101" s="10">
        <f ca="1">IF(A101&lt;$B$1,VLOOKUP(A101,[1]DI!$A$4:$B$15000,2),0)</f>
        <v>4.4000000000000004E-2</v>
      </c>
      <c r="E101" s="65">
        <f t="shared" ca="1" si="58"/>
        <v>1.0001708899999999</v>
      </c>
      <c r="F101" s="65">
        <f ca="1">(TRUNC(PRODUCT($E$12:$E100),16))</f>
        <v>1.0107458517062899</v>
      </c>
      <c r="G101" s="65">
        <f t="shared" ca="1" si="59"/>
        <v>1.00953759325438</v>
      </c>
      <c r="H101" s="65">
        <f t="shared" ca="1" si="60"/>
        <v>1.00119684</v>
      </c>
      <c r="I101" s="64">
        <f t="shared" si="50"/>
        <v>5.2499999999999998E-2</v>
      </c>
      <c r="J101" s="66">
        <f>IF(O100&gt;0,VLOOKUP(O100,W$12:AF$80,2),J100)</f>
        <v>43857</v>
      </c>
      <c r="K101" s="67">
        <f t="shared" si="51"/>
        <v>7</v>
      </c>
      <c r="L101" s="68">
        <f t="shared" si="52"/>
        <v>7</v>
      </c>
      <c r="M101" s="69">
        <f t="shared" si="41"/>
        <v>1.0014223520000001</v>
      </c>
      <c r="N101" s="69">
        <f t="shared" ca="1" si="42"/>
        <v>1.0026208940000001</v>
      </c>
      <c r="O101" s="68">
        <f t="shared" si="61"/>
        <v>0</v>
      </c>
      <c r="P101" s="65">
        <f t="shared" ca="1" si="53"/>
        <v>2.6208939999999998</v>
      </c>
      <c r="Q101" s="65"/>
      <c r="R101" s="11">
        <f t="shared" si="54"/>
        <v>0</v>
      </c>
      <c r="S101" s="70" t="str">
        <f>IF(O100&gt;0,VLOOKUP(O100,W$12:AF$60,10),S100)</f>
        <v>J=</v>
      </c>
      <c r="T101" s="66" t="e">
        <f>IF(O100&gt;0,VLOOKUP(O100,W$12:AF$60,11),T100)</f>
        <v>#REF!</v>
      </c>
      <c r="U101" s="71" t="str">
        <f t="shared" si="43"/>
        <v>-</v>
      </c>
      <c r="V101" s="3"/>
      <c r="AE101" s="2"/>
      <c r="AF101" s="3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  <c r="EX101" s="2"/>
      <c r="EY101" s="2"/>
      <c r="EZ101" s="2"/>
      <c r="FA101" s="2"/>
      <c r="FB101" s="2"/>
      <c r="FC101" s="2"/>
      <c r="FD101" s="2"/>
      <c r="FE101" s="2"/>
      <c r="FF101" s="2"/>
      <c r="FG101" s="2"/>
      <c r="FH101" s="2"/>
      <c r="FI101" s="2"/>
      <c r="FJ101" s="2"/>
      <c r="FK101" s="2"/>
      <c r="FL101" s="2"/>
      <c r="FM101" s="2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</row>
    <row r="102" spans="1:191" x14ac:dyDescent="0.15">
      <c r="A102" s="63">
        <f t="shared" si="48"/>
        <v>43867</v>
      </c>
      <c r="B102" s="78">
        <f t="shared" ca="1" si="57"/>
        <v>1002.995874</v>
      </c>
      <c r="C102" s="65">
        <f t="shared" si="49"/>
        <v>1000</v>
      </c>
      <c r="D102" s="10">
        <f ca="1">IF(A102&lt;$B$1,VLOOKUP(A102,[1]DI!$A$4:$B$15000,2),0)</f>
        <v>4.1500000000000002E-2</v>
      </c>
      <c r="E102" s="65">
        <f t="shared" ca="1" si="58"/>
        <v>1.00016137</v>
      </c>
      <c r="F102" s="65">
        <f ca="1">(TRUNC(PRODUCT($E$12:$E101),16))</f>
        <v>1.0109185780648899</v>
      </c>
      <c r="G102" s="65">
        <f t="shared" ca="1" si="59"/>
        <v>1.00953759325438</v>
      </c>
      <c r="H102" s="65">
        <f t="shared" ca="1" si="60"/>
        <v>1.00136794</v>
      </c>
      <c r="I102" s="64">
        <f t="shared" si="50"/>
        <v>5.2499999999999998E-2</v>
      </c>
      <c r="J102" s="66">
        <f>IF(O101&gt;0,VLOOKUP(O101,W$12:AF$80,2),J101)</f>
        <v>43857</v>
      </c>
      <c r="K102" s="67">
        <f t="shared" si="51"/>
        <v>8</v>
      </c>
      <c r="L102" s="68">
        <f t="shared" si="52"/>
        <v>8</v>
      </c>
      <c r="M102" s="69">
        <f t="shared" si="41"/>
        <v>1.0016257099999999</v>
      </c>
      <c r="N102" s="69">
        <f t="shared" ca="1" si="42"/>
        <v>1.002995874</v>
      </c>
      <c r="O102" s="68">
        <f t="shared" si="61"/>
        <v>0</v>
      </c>
      <c r="P102" s="65">
        <f t="shared" ca="1" si="53"/>
        <v>2.9958740000000001</v>
      </c>
      <c r="Q102" s="65"/>
      <c r="R102" s="11">
        <f t="shared" si="54"/>
        <v>0</v>
      </c>
      <c r="S102" s="70" t="str">
        <f>IF(O101&gt;0,VLOOKUP(O101,W$12:AF$60,10),S101)</f>
        <v>J=</v>
      </c>
      <c r="T102" s="66" t="e">
        <f>IF(O101&gt;0,VLOOKUP(O101,W$12:AF$60,11),T101)</f>
        <v>#REF!</v>
      </c>
      <c r="U102" s="71" t="str">
        <f t="shared" si="43"/>
        <v>-</v>
      </c>
      <c r="V102" s="3"/>
      <c r="AE102" s="2"/>
      <c r="AF102" s="3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  <c r="EX102" s="2"/>
      <c r="EY102" s="2"/>
      <c r="EZ102" s="2"/>
      <c r="FA102" s="2"/>
      <c r="FB102" s="2"/>
      <c r="FC102" s="2"/>
      <c r="FD102" s="2"/>
      <c r="FE102" s="2"/>
      <c r="FF102" s="2"/>
      <c r="FG102" s="2"/>
      <c r="FH102" s="2"/>
      <c r="FI102" s="2"/>
      <c r="FJ102" s="2"/>
      <c r="FK102" s="2"/>
      <c r="FL102" s="2"/>
      <c r="FM102" s="2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</row>
    <row r="103" spans="1:191" x14ac:dyDescent="0.15">
      <c r="A103" s="63">
        <f t="shared" si="48"/>
        <v>43868</v>
      </c>
      <c r="B103" s="78">
        <f t="shared" ca="1" si="57"/>
        <v>1003.36143799</v>
      </c>
      <c r="C103" s="65">
        <f t="shared" si="49"/>
        <v>1000</v>
      </c>
      <c r="D103" s="10">
        <f ca="1">IF(A103&lt;$B$1,VLOOKUP(A103,[1]DI!$A$4:$B$15000,2),0)</f>
        <v>4.1500000000000002E-2</v>
      </c>
      <c r="E103" s="65">
        <f t="shared" ca="1" si="58"/>
        <v>1.00016137</v>
      </c>
      <c r="F103" s="65">
        <f ca="1">(TRUNC(PRODUCT($E$12:$E102),16))</f>
        <v>1.01108170999583</v>
      </c>
      <c r="G103" s="65">
        <f t="shared" ca="1" si="59"/>
        <v>1.00953759325438</v>
      </c>
      <c r="H103" s="65">
        <f t="shared" ca="1" si="60"/>
        <v>1.00152953</v>
      </c>
      <c r="I103" s="64">
        <f t="shared" si="50"/>
        <v>5.2499999999999998E-2</v>
      </c>
      <c r="J103" s="66">
        <f>IF(O102&gt;0,VLOOKUP(O102,W$12:AF$80,2),J102)</f>
        <v>43857</v>
      </c>
      <c r="K103" s="67">
        <f t="shared" si="51"/>
        <v>9</v>
      </c>
      <c r="L103" s="68">
        <f t="shared" si="52"/>
        <v>9</v>
      </c>
      <c r="M103" s="69">
        <f t="shared" si="41"/>
        <v>1.0018291100000001</v>
      </c>
      <c r="N103" s="69">
        <f t="shared" ca="1" si="42"/>
        <v>1.003361438</v>
      </c>
      <c r="O103" s="68">
        <f t="shared" si="61"/>
        <v>0</v>
      </c>
      <c r="P103" s="65">
        <f t="shared" ca="1" si="53"/>
        <v>3.3614379900000002</v>
      </c>
      <c r="Q103" s="65"/>
      <c r="R103" s="11">
        <f t="shared" si="54"/>
        <v>0</v>
      </c>
      <c r="S103" s="70" t="str">
        <f>IF(O102&gt;0,VLOOKUP(O102,W$12:AF$60,10),S102)</f>
        <v>J=</v>
      </c>
      <c r="T103" s="66" t="e">
        <f>IF(O102&gt;0,VLOOKUP(O102,W$12:AF$60,11),T102)</f>
        <v>#REF!</v>
      </c>
      <c r="U103" s="71" t="str">
        <f t="shared" si="43"/>
        <v>-</v>
      </c>
      <c r="V103" s="3"/>
      <c r="AE103" s="2"/>
      <c r="AF103" s="3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  <c r="EX103" s="2"/>
      <c r="EY103" s="2"/>
      <c r="EZ103" s="2"/>
      <c r="FA103" s="2"/>
      <c r="FB103" s="2"/>
      <c r="FC103" s="2"/>
      <c r="FD103" s="2"/>
      <c r="FE103" s="2"/>
      <c r="FF103" s="2"/>
      <c r="FG103" s="2"/>
      <c r="FH103" s="2"/>
      <c r="FI103" s="2"/>
      <c r="FJ103" s="2"/>
      <c r="FK103" s="2"/>
      <c r="FL103" s="2"/>
      <c r="FM103" s="2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</row>
    <row r="104" spans="1:191" x14ac:dyDescent="0.15">
      <c r="A104" s="63">
        <f t="shared" si="48"/>
        <v>43869</v>
      </c>
      <c r="B104" s="78">
        <f t="shared" ca="1" si="57"/>
        <v>1003.727137</v>
      </c>
      <c r="C104" s="65">
        <f t="shared" si="49"/>
        <v>1000</v>
      </c>
      <c r="D104" s="10">
        <f ca="1">IF(A104&lt;$B$1,VLOOKUP(A104,[1]DI!$A$4:$B$15000,2),0)</f>
        <v>0</v>
      </c>
      <c r="E104" s="65">
        <f t="shared" ca="1" si="58"/>
        <v>1</v>
      </c>
      <c r="F104" s="65">
        <f ca="1">(TRUNC(PRODUCT($E$12:$E103),16))</f>
        <v>1.0112448682513699</v>
      </c>
      <c r="G104" s="65">
        <f t="shared" ca="1" si="59"/>
        <v>1.00953759325438</v>
      </c>
      <c r="H104" s="65">
        <f t="shared" ca="1" si="60"/>
        <v>1.0016911500000001</v>
      </c>
      <c r="I104" s="64">
        <f t="shared" si="50"/>
        <v>5.2499999999999998E-2</v>
      </c>
      <c r="J104" s="66">
        <f>IF(O103&gt;0,VLOOKUP(O103,W$12:AF$80,2),J103)</f>
        <v>43857</v>
      </c>
      <c r="K104" s="67">
        <f t="shared" si="51"/>
        <v>9</v>
      </c>
      <c r="L104" s="68">
        <f t="shared" si="52"/>
        <v>10</v>
      </c>
      <c r="M104" s="69">
        <f t="shared" si="41"/>
        <v>1.00203255</v>
      </c>
      <c r="N104" s="69">
        <f t="shared" ca="1" si="42"/>
        <v>1.003727137</v>
      </c>
      <c r="O104" s="68">
        <f t="shared" si="61"/>
        <v>0</v>
      </c>
      <c r="P104" s="65">
        <f t="shared" ca="1" si="53"/>
        <v>3.7271369999999999</v>
      </c>
      <c r="Q104" s="65"/>
      <c r="R104" s="11">
        <f t="shared" si="54"/>
        <v>0</v>
      </c>
      <c r="S104" s="70" t="str">
        <f>IF(O103&gt;0,VLOOKUP(O103,W$12:AF$60,10),S103)</f>
        <v>J=</v>
      </c>
      <c r="T104" s="66" t="e">
        <f>IF(O103&gt;0,VLOOKUP(O103,W$12:AF$60,11),T103)</f>
        <v>#REF!</v>
      </c>
      <c r="U104" s="71" t="str">
        <f t="shared" si="43"/>
        <v>-</v>
      </c>
      <c r="V104" s="8"/>
      <c r="AE104" s="2"/>
      <c r="AF104" s="3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  <c r="EX104" s="2"/>
      <c r="EY104" s="2"/>
      <c r="EZ104" s="2"/>
      <c r="FA104" s="2"/>
      <c r="FB104" s="2"/>
      <c r="FC104" s="2"/>
      <c r="FD104" s="2"/>
      <c r="FE104" s="2"/>
      <c r="FF104" s="2"/>
      <c r="FG104" s="2"/>
      <c r="FH104" s="2"/>
      <c r="FI104" s="2"/>
      <c r="FJ104" s="2"/>
      <c r="FK104" s="2"/>
      <c r="FL104" s="2"/>
      <c r="FM104" s="2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</row>
    <row r="105" spans="1:191" x14ac:dyDescent="0.15">
      <c r="A105" s="63">
        <f t="shared" si="48"/>
        <v>43870</v>
      </c>
      <c r="B105" s="78">
        <f t="shared" ca="1" si="57"/>
        <v>1003.727137</v>
      </c>
      <c r="C105" s="65">
        <f t="shared" si="49"/>
        <v>1000</v>
      </c>
      <c r="D105" s="10">
        <f ca="1">IF(A105&lt;$B$1,VLOOKUP(A105,[1]DI!$A$4:$B$15000,2),0)</f>
        <v>0</v>
      </c>
      <c r="E105" s="65">
        <f t="shared" ca="1" si="58"/>
        <v>1</v>
      </c>
      <c r="F105" s="65">
        <f ca="1">(TRUNC(PRODUCT($E$12:$E104),16))</f>
        <v>1.0112448682513699</v>
      </c>
      <c r="G105" s="65">
        <f t="shared" ca="1" si="59"/>
        <v>1.00953759325438</v>
      </c>
      <c r="H105" s="65">
        <f t="shared" ca="1" si="60"/>
        <v>1.0016911500000001</v>
      </c>
      <c r="I105" s="64">
        <f t="shared" si="50"/>
        <v>5.2499999999999998E-2</v>
      </c>
      <c r="J105" s="66">
        <f>IF(O104&gt;0,VLOOKUP(O104,W$12:AF$80,2),J104)</f>
        <v>43857</v>
      </c>
      <c r="K105" s="67">
        <f t="shared" si="51"/>
        <v>9</v>
      </c>
      <c r="L105" s="68">
        <f t="shared" si="52"/>
        <v>10</v>
      </c>
      <c r="M105" s="69">
        <f t="shared" si="41"/>
        <v>1.00203255</v>
      </c>
      <c r="N105" s="69">
        <f t="shared" ca="1" si="42"/>
        <v>1.003727137</v>
      </c>
      <c r="O105" s="68">
        <f t="shared" si="61"/>
        <v>0</v>
      </c>
      <c r="P105" s="65">
        <f t="shared" ca="1" si="53"/>
        <v>3.7271369999999999</v>
      </c>
      <c r="Q105" s="65"/>
      <c r="R105" s="11">
        <f t="shared" si="54"/>
        <v>0</v>
      </c>
      <c r="S105" s="70" t="str">
        <f>IF(O104&gt;0,VLOOKUP(O104,W$12:AF$60,10),S104)</f>
        <v>J=</v>
      </c>
      <c r="T105" s="66" t="e">
        <f>IF(O104&gt;0,VLOOKUP(O104,W$12:AF$60,11),T104)</f>
        <v>#REF!</v>
      </c>
      <c r="U105" s="71" t="str">
        <f t="shared" si="43"/>
        <v>-</v>
      </c>
      <c r="V105" s="3"/>
      <c r="AE105" s="2"/>
      <c r="AF105" s="3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  <c r="EX105" s="2"/>
      <c r="EY105" s="2"/>
      <c r="EZ105" s="2"/>
      <c r="FA105" s="2"/>
      <c r="FB105" s="2"/>
      <c r="FC105" s="2"/>
      <c r="FD105" s="2"/>
      <c r="FE105" s="2"/>
      <c r="FF105" s="2"/>
      <c r="FG105" s="2"/>
      <c r="FH105" s="2"/>
      <c r="FI105" s="2"/>
      <c r="FJ105" s="2"/>
      <c r="FK105" s="2"/>
      <c r="FL105" s="2"/>
      <c r="FM105" s="2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</row>
    <row r="106" spans="1:191" x14ac:dyDescent="0.15">
      <c r="A106" s="63">
        <f t="shared" si="48"/>
        <v>43871</v>
      </c>
      <c r="B106" s="78">
        <f t="shared" ca="1" si="57"/>
        <v>1003.727137</v>
      </c>
      <c r="C106" s="65">
        <f t="shared" si="49"/>
        <v>1000</v>
      </c>
      <c r="D106" s="10">
        <f ca="1">IF(A106&lt;$B$1,VLOOKUP(A106,[1]DI!$A$4:$B$15000,2),0)</f>
        <v>4.1500000000000002E-2</v>
      </c>
      <c r="E106" s="65">
        <f t="shared" ca="1" si="58"/>
        <v>1.00016137</v>
      </c>
      <c r="F106" s="65">
        <f ca="1">(TRUNC(PRODUCT($E$12:$E105),16))</f>
        <v>1.0112448682513699</v>
      </c>
      <c r="G106" s="65">
        <f t="shared" ca="1" si="59"/>
        <v>1.00953759325438</v>
      </c>
      <c r="H106" s="65">
        <f t="shared" ca="1" si="60"/>
        <v>1.0016911500000001</v>
      </c>
      <c r="I106" s="64">
        <f t="shared" si="50"/>
        <v>5.2499999999999998E-2</v>
      </c>
      <c r="J106" s="66">
        <f>IF(O105&gt;0,VLOOKUP(O105,W$12:AF$80,2),J105)</f>
        <v>43857</v>
      </c>
      <c r="K106" s="67">
        <f t="shared" si="51"/>
        <v>10</v>
      </c>
      <c r="L106" s="68">
        <f t="shared" si="52"/>
        <v>10</v>
      </c>
      <c r="M106" s="69">
        <f t="shared" si="41"/>
        <v>1.00203255</v>
      </c>
      <c r="N106" s="69">
        <f t="shared" ca="1" si="42"/>
        <v>1.003727137</v>
      </c>
      <c r="O106" s="68">
        <f t="shared" si="61"/>
        <v>0</v>
      </c>
      <c r="P106" s="65">
        <f t="shared" ca="1" si="53"/>
        <v>3.7271369999999999</v>
      </c>
      <c r="Q106" s="65"/>
      <c r="R106" s="11">
        <f t="shared" si="54"/>
        <v>0</v>
      </c>
      <c r="S106" s="70" t="str">
        <f>IF(O105&gt;0,VLOOKUP(O105,W$12:AF$60,10),S105)</f>
        <v>J=</v>
      </c>
      <c r="T106" s="66" t="e">
        <f>IF(O105&gt;0,VLOOKUP(O105,W$12:AF$60,11),T105)</f>
        <v>#REF!</v>
      </c>
      <c r="U106" s="71" t="str">
        <f t="shared" si="43"/>
        <v>-</v>
      </c>
      <c r="V106" s="13"/>
      <c r="AE106" s="15"/>
      <c r="AF106" s="13"/>
      <c r="AG106" s="15"/>
      <c r="AH106" s="15"/>
      <c r="AI106" s="15"/>
      <c r="AJ106" s="15"/>
      <c r="AK106" s="15"/>
      <c r="AL106" s="15"/>
      <c r="AM106" s="15"/>
      <c r="AN106" s="15"/>
      <c r="AO106" s="15"/>
      <c r="AP106" s="15"/>
      <c r="AQ106" s="15"/>
      <c r="AR106" s="15"/>
      <c r="AS106" s="15"/>
      <c r="AT106" s="15"/>
      <c r="AU106" s="15"/>
      <c r="AV106" s="15"/>
      <c r="AW106" s="15"/>
      <c r="AX106" s="15"/>
      <c r="AY106" s="15"/>
      <c r="AZ106" s="15"/>
      <c r="BA106" s="15"/>
      <c r="BB106" s="15"/>
      <c r="BC106" s="15"/>
      <c r="BD106" s="15"/>
      <c r="BE106" s="15"/>
      <c r="BF106" s="15"/>
      <c r="BG106" s="15"/>
      <c r="BH106" s="15"/>
      <c r="BI106" s="15"/>
      <c r="BJ106" s="15"/>
      <c r="BK106" s="15"/>
      <c r="BL106" s="15"/>
      <c r="BM106" s="15"/>
      <c r="BN106" s="15"/>
      <c r="BO106" s="15"/>
      <c r="BP106" s="15"/>
      <c r="BQ106" s="15"/>
      <c r="BR106" s="15"/>
      <c r="BS106" s="15"/>
      <c r="BT106" s="15"/>
      <c r="BU106" s="15"/>
      <c r="BV106" s="15"/>
      <c r="BW106" s="15"/>
      <c r="BX106" s="15"/>
      <c r="BY106" s="15"/>
      <c r="BZ106" s="15"/>
      <c r="CA106" s="15"/>
      <c r="CB106" s="15"/>
      <c r="CC106" s="15"/>
      <c r="CD106" s="15"/>
      <c r="CE106" s="15"/>
      <c r="CF106" s="15"/>
      <c r="CG106" s="15"/>
      <c r="CH106" s="15"/>
      <c r="CI106" s="15"/>
      <c r="CJ106" s="15"/>
      <c r="CK106" s="15"/>
      <c r="CL106" s="15"/>
      <c r="CM106" s="15"/>
      <c r="CN106" s="15"/>
      <c r="CO106" s="15"/>
      <c r="CP106" s="15"/>
      <c r="CQ106" s="15"/>
      <c r="CR106" s="15"/>
      <c r="CS106" s="15"/>
      <c r="CT106" s="15"/>
      <c r="CU106" s="15"/>
      <c r="CV106" s="15"/>
      <c r="CW106" s="15"/>
      <c r="CX106" s="15"/>
      <c r="CY106" s="15"/>
      <c r="CZ106" s="15"/>
      <c r="DA106" s="15"/>
      <c r="DB106" s="15"/>
      <c r="DC106" s="15"/>
      <c r="DD106" s="15"/>
      <c r="DE106" s="15"/>
      <c r="DF106" s="15"/>
      <c r="DG106" s="15"/>
      <c r="DH106" s="15"/>
      <c r="DI106" s="15"/>
      <c r="DJ106" s="15"/>
      <c r="DK106" s="15"/>
      <c r="DL106" s="15"/>
      <c r="DM106" s="15"/>
      <c r="DN106" s="15"/>
      <c r="DO106" s="15"/>
      <c r="DP106" s="15"/>
      <c r="DQ106" s="15"/>
      <c r="DR106" s="15"/>
      <c r="DS106" s="15"/>
      <c r="DT106" s="15"/>
      <c r="DU106" s="15"/>
      <c r="DV106" s="15"/>
      <c r="DW106" s="15"/>
      <c r="DX106" s="15"/>
      <c r="DY106" s="15"/>
      <c r="DZ106" s="15"/>
      <c r="EA106" s="15"/>
      <c r="EB106" s="15"/>
      <c r="EC106" s="15"/>
      <c r="ED106" s="15"/>
      <c r="EE106" s="15"/>
      <c r="EF106" s="15"/>
      <c r="EG106" s="15"/>
      <c r="EH106" s="15"/>
      <c r="EI106" s="15"/>
      <c r="EJ106" s="15"/>
      <c r="EK106" s="15"/>
      <c r="EL106" s="15"/>
      <c r="EM106" s="15"/>
      <c r="EN106" s="15"/>
      <c r="EO106" s="15"/>
      <c r="EP106" s="15"/>
      <c r="EQ106" s="15"/>
      <c r="ER106" s="15"/>
      <c r="ES106" s="15"/>
      <c r="ET106" s="15"/>
      <c r="EU106" s="15"/>
      <c r="EV106" s="15"/>
      <c r="EW106" s="15"/>
      <c r="EX106" s="15"/>
      <c r="EY106" s="15"/>
      <c r="EZ106" s="15"/>
      <c r="FA106" s="15"/>
      <c r="FB106" s="15"/>
      <c r="FC106" s="15"/>
      <c r="FD106" s="15"/>
      <c r="FE106" s="15"/>
      <c r="FF106" s="15"/>
      <c r="FG106" s="15"/>
      <c r="FH106" s="15"/>
      <c r="FI106" s="15"/>
      <c r="FJ106" s="15"/>
      <c r="FK106" s="15"/>
      <c r="FL106" s="15"/>
      <c r="FM106" s="15"/>
      <c r="FN106" s="16"/>
      <c r="FO106" s="16"/>
      <c r="FP106" s="16"/>
      <c r="FQ106" s="16"/>
      <c r="FR106" s="16"/>
      <c r="FS106" s="16"/>
      <c r="FT106" s="16"/>
      <c r="FU106" s="16"/>
      <c r="FV106" s="16"/>
      <c r="FW106" s="16"/>
      <c r="FX106" s="16"/>
      <c r="FY106" s="16"/>
      <c r="FZ106" s="16"/>
      <c r="GA106" s="16"/>
      <c r="GB106" s="16"/>
      <c r="GC106" s="16"/>
      <c r="GD106" s="16"/>
      <c r="GE106" s="16"/>
      <c r="GF106" s="16"/>
      <c r="GG106" s="16"/>
      <c r="GH106" s="16"/>
      <c r="GI106" s="16"/>
    </row>
    <row r="107" spans="1:191" x14ac:dyDescent="0.15">
      <c r="A107" s="63">
        <f t="shared" si="48"/>
        <v>43872</v>
      </c>
      <c r="B107" s="78">
        <f t="shared" ca="1" si="57"/>
        <v>1004.09296599</v>
      </c>
      <c r="C107" s="65">
        <f t="shared" si="49"/>
        <v>1000</v>
      </c>
      <c r="D107" s="10">
        <f ca="1">IF(A107&lt;$B$1,VLOOKUP(A107,[1]DI!$A$4:$B$15000,2),0)</f>
        <v>4.1500000000000002E-2</v>
      </c>
      <c r="E107" s="65">
        <f t="shared" ca="1" si="58"/>
        <v>1.00016137</v>
      </c>
      <c r="F107" s="65">
        <f ca="1">(TRUNC(PRODUCT($E$12:$E106),16))</f>
        <v>1.0114080528357601</v>
      </c>
      <c r="G107" s="65">
        <f t="shared" ca="1" si="59"/>
        <v>1.00953759325438</v>
      </c>
      <c r="H107" s="65">
        <f t="shared" ca="1" si="60"/>
        <v>1.00185279</v>
      </c>
      <c r="I107" s="64">
        <f t="shared" si="50"/>
        <v>5.2499999999999998E-2</v>
      </c>
      <c r="J107" s="66">
        <f>IF(O106&gt;0,VLOOKUP(O106,W$12:AF$80,2),J106)</f>
        <v>43857</v>
      </c>
      <c r="K107" s="67">
        <f t="shared" si="51"/>
        <v>11</v>
      </c>
      <c r="L107" s="68">
        <f t="shared" si="52"/>
        <v>11</v>
      </c>
      <c r="M107" s="69">
        <f t="shared" si="41"/>
        <v>1.002236033</v>
      </c>
      <c r="N107" s="69">
        <f t="shared" ca="1" si="42"/>
        <v>1.004092966</v>
      </c>
      <c r="O107" s="68">
        <f t="shared" si="61"/>
        <v>0</v>
      </c>
      <c r="P107" s="65">
        <f t="shared" ca="1" si="53"/>
        <v>4.0929659899999997</v>
      </c>
      <c r="Q107" s="65"/>
      <c r="R107" s="11">
        <f t="shared" si="54"/>
        <v>0</v>
      </c>
      <c r="S107" s="70" t="str">
        <f>IF(O106&gt;0,VLOOKUP(O106,W$12:AF$60,10),S106)</f>
        <v>J=</v>
      </c>
      <c r="T107" s="66" t="e">
        <f>IF(O106&gt;0,VLOOKUP(O106,W$12:AF$60,11),T106)</f>
        <v>#REF!</v>
      </c>
      <c r="U107" s="71" t="str">
        <f t="shared" si="43"/>
        <v>-</v>
      </c>
      <c r="V107" s="3"/>
      <c r="AE107" s="2"/>
      <c r="AF107" s="3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  <c r="EW107" s="2"/>
      <c r="EX107" s="2"/>
      <c r="EY107" s="2"/>
      <c r="EZ107" s="2"/>
      <c r="FA107" s="2"/>
      <c r="FB107" s="2"/>
      <c r="FC107" s="2"/>
      <c r="FD107" s="2"/>
      <c r="FE107" s="2"/>
      <c r="FF107" s="2"/>
      <c r="FG107" s="2"/>
      <c r="FH107" s="2"/>
      <c r="FI107" s="2"/>
      <c r="FJ107" s="2"/>
      <c r="FK107" s="2"/>
      <c r="FL107" s="2"/>
      <c r="FM107" s="2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</row>
    <row r="108" spans="1:191" x14ac:dyDescent="0.15">
      <c r="A108" s="63">
        <f t="shared" si="48"/>
        <v>43873</v>
      </c>
      <c r="B108" s="78">
        <f t="shared" ca="1" si="57"/>
        <v>1004.45892999</v>
      </c>
      <c r="C108" s="65">
        <f t="shared" si="49"/>
        <v>1000</v>
      </c>
      <c r="D108" s="10">
        <f ca="1">IF(A108&lt;$B$1,VLOOKUP(A108,[1]DI!$A$4:$B$15000,2),0)</f>
        <v>4.1500000000000002E-2</v>
      </c>
      <c r="E108" s="65">
        <f t="shared" ca="1" si="58"/>
        <v>1.00016137</v>
      </c>
      <c r="F108" s="65">
        <f ca="1">(TRUNC(PRODUCT($E$12:$E107),16))</f>
        <v>1.0115712637532499</v>
      </c>
      <c r="G108" s="65">
        <f t="shared" ca="1" si="59"/>
        <v>1.00953759325438</v>
      </c>
      <c r="H108" s="65">
        <f t="shared" ca="1" si="60"/>
        <v>1.0020144600000001</v>
      </c>
      <c r="I108" s="64">
        <f t="shared" si="50"/>
        <v>5.2499999999999998E-2</v>
      </c>
      <c r="J108" s="66">
        <f>IF(O107&gt;0,VLOOKUP(O107,W$12:AF$80,2),J107)</f>
        <v>43857</v>
      </c>
      <c r="K108" s="67">
        <f t="shared" si="51"/>
        <v>12</v>
      </c>
      <c r="L108" s="68">
        <f t="shared" si="52"/>
        <v>12</v>
      </c>
      <c r="M108" s="69">
        <f t="shared" si="41"/>
        <v>1.0024395559999999</v>
      </c>
      <c r="N108" s="69">
        <f t="shared" ca="1" si="42"/>
        <v>1.00445893</v>
      </c>
      <c r="O108" s="68">
        <f t="shared" si="61"/>
        <v>0</v>
      </c>
      <c r="P108" s="65">
        <f t="shared" ca="1" si="53"/>
        <v>4.4589299899999997</v>
      </c>
      <c r="Q108" s="65"/>
      <c r="R108" s="11">
        <f t="shared" si="54"/>
        <v>0</v>
      </c>
      <c r="S108" s="70" t="str">
        <f>IF(O107&gt;0,VLOOKUP(O107,W$12:AF$60,10),S107)</f>
        <v>J=</v>
      </c>
      <c r="T108" s="66" t="e">
        <f>IF(O107&gt;0,VLOOKUP(O107,W$12:AF$60,11),T107)</f>
        <v>#REF!</v>
      </c>
      <c r="U108" s="71" t="str">
        <f t="shared" si="43"/>
        <v>-</v>
      </c>
      <c r="V108" s="3"/>
      <c r="AE108" s="2"/>
      <c r="AF108" s="3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  <c r="EW108" s="2"/>
      <c r="EX108" s="2"/>
      <c r="EY108" s="2"/>
      <c r="EZ108" s="2"/>
      <c r="FA108" s="2"/>
      <c r="FB108" s="2"/>
      <c r="FC108" s="2"/>
      <c r="FD108" s="2"/>
      <c r="FE108" s="2"/>
      <c r="FF108" s="2"/>
      <c r="FG108" s="2"/>
      <c r="FH108" s="2"/>
      <c r="FI108" s="2"/>
      <c r="FJ108" s="2"/>
      <c r="FK108" s="2"/>
      <c r="FL108" s="2"/>
      <c r="FM108" s="2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</row>
    <row r="109" spans="1:191" x14ac:dyDescent="0.15">
      <c r="A109" s="63">
        <f t="shared" si="48"/>
        <v>43874</v>
      </c>
      <c r="B109" s="78">
        <f t="shared" ca="1" si="57"/>
        <v>1004.82502299</v>
      </c>
      <c r="C109" s="65">
        <f t="shared" si="49"/>
        <v>1000</v>
      </c>
      <c r="D109" s="10">
        <f ca="1">IF(A109&lt;$B$1,VLOOKUP(A109,[1]DI!$A$4:$B$15000,2),0)</f>
        <v>4.1500000000000002E-2</v>
      </c>
      <c r="E109" s="65">
        <f t="shared" ca="1" si="58"/>
        <v>1.00016137</v>
      </c>
      <c r="F109" s="65">
        <f ca="1">(TRUNC(PRODUCT($E$12:$E108),16))</f>
        <v>1.01173450100808</v>
      </c>
      <c r="G109" s="65">
        <f t="shared" ca="1" si="59"/>
        <v>1.00953759325438</v>
      </c>
      <c r="H109" s="65">
        <f t="shared" ca="1" si="60"/>
        <v>1.0021761499999999</v>
      </c>
      <c r="I109" s="64">
        <f t="shared" si="50"/>
        <v>5.2499999999999998E-2</v>
      </c>
      <c r="J109" s="66">
        <f>IF(O108&gt;0,VLOOKUP(O108,W$12:AF$80,2),J108)</f>
        <v>43857</v>
      </c>
      <c r="K109" s="67">
        <f t="shared" si="51"/>
        <v>13</v>
      </c>
      <c r="L109" s="68">
        <f t="shared" si="52"/>
        <v>13</v>
      </c>
      <c r="M109" s="69">
        <f t="shared" si="41"/>
        <v>1.002643121</v>
      </c>
      <c r="N109" s="69">
        <f t="shared" ca="1" si="42"/>
        <v>1.004825023</v>
      </c>
      <c r="O109" s="68">
        <f t="shared" si="61"/>
        <v>0</v>
      </c>
      <c r="P109" s="65">
        <f t="shared" ca="1" si="53"/>
        <v>4.8250229899999999</v>
      </c>
      <c r="Q109" s="65"/>
      <c r="R109" s="11">
        <f t="shared" si="54"/>
        <v>0</v>
      </c>
      <c r="S109" s="70" t="str">
        <f>IF(O108&gt;0,VLOOKUP(O108,W$12:AF$60,10),S108)</f>
        <v>J=</v>
      </c>
      <c r="T109" s="66" t="e">
        <f>IF(O108&gt;0,VLOOKUP(O108,W$12:AF$60,11),T108)</f>
        <v>#REF!</v>
      </c>
      <c r="U109" s="71" t="str">
        <f t="shared" si="43"/>
        <v>-</v>
      </c>
      <c r="V109" s="3"/>
      <c r="AE109" s="2"/>
      <c r="AF109" s="3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  <c r="EW109" s="2"/>
      <c r="EX109" s="2"/>
      <c r="EY109" s="2"/>
      <c r="EZ109" s="2"/>
      <c r="FA109" s="2"/>
      <c r="FB109" s="2"/>
      <c r="FC109" s="2"/>
      <c r="FD109" s="2"/>
      <c r="FE109" s="2"/>
      <c r="FF109" s="2"/>
      <c r="FG109" s="2"/>
      <c r="FH109" s="2"/>
      <c r="FI109" s="2"/>
      <c r="FJ109" s="2"/>
      <c r="FK109" s="2"/>
      <c r="FL109" s="2"/>
      <c r="FM109" s="2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</row>
    <row r="110" spans="1:191" x14ac:dyDescent="0.15">
      <c r="A110" s="63">
        <f t="shared" si="48"/>
        <v>43875</v>
      </c>
      <c r="B110" s="78">
        <f t="shared" ca="1" si="57"/>
        <v>1005.19125199</v>
      </c>
      <c r="C110" s="65">
        <f t="shared" si="49"/>
        <v>1000</v>
      </c>
      <c r="D110" s="10">
        <f ca="1">IF(A110&lt;$B$1,VLOOKUP(A110,[1]DI!$A$4:$B$15000,2),0)</f>
        <v>4.1500000000000002E-2</v>
      </c>
      <c r="E110" s="65">
        <f t="shared" ca="1" si="58"/>
        <v>1.00016137</v>
      </c>
      <c r="F110" s="65">
        <f ca="1">(TRUNC(PRODUCT($E$12:$E109),16))</f>
        <v>1.01189776460451</v>
      </c>
      <c r="G110" s="65">
        <f t="shared" ca="1" si="59"/>
        <v>1.00953759325438</v>
      </c>
      <c r="H110" s="65">
        <f t="shared" ca="1" si="60"/>
        <v>1.0023378700000001</v>
      </c>
      <c r="I110" s="64">
        <f t="shared" si="50"/>
        <v>5.2499999999999998E-2</v>
      </c>
      <c r="J110" s="66">
        <f>IF(O109&gt;0,VLOOKUP(O109,W$12:AF$80,2),J109)</f>
        <v>43857</v>
      </c>
      <c r="K110" s="67">
        <f t="shared" si="51"/>
        <v>14</v>
      </c>
      <c r="L110" s="68">
        <f t="shared" si="52"/>
        <v>14</v>
      </c>
      <c r="M110" s="69">
        <f t="shared" si="41"/>
        <v>1.0028467270000001</v>
      </c>
      <c r="N110" s="69">
        <f t="shared" ca="1" si="42"/>
        <v>1.0051912519999999</v>
      </c>
      <c r="O110" s="68">
        <f t="shared" si="61"/>
        <v>0</v>
      </c>
      <c r="P110" s="65">
        <f t="shared" ca="1" si="53"/>
        <v>5.1912519899999996</v>
      </c>
      <c r="Q110" s="65"/>
      <c r="R110" s="11">
        <f t="shared" si="54"/>
        <v>0</v>
      </c>
      <c r="S110" s="70" t="str">
        <f>IF(O109&gt;0,VLOOKUP(O109,W$12:AF$60,10),S109)</f>
        <v>J=</v>
      </c>
      <c r="T110" s="66" t="e">
        <f>IF(O109&gt;0,VLOOKUP(O109,W$12:AF$60,11),T109)</f>
        <v>#REF!</v>
      </c>
      <c r="U110" s="71" t="str">
        <f t="shared" si="43"/>
        <v>-</v>
      </c>
      <c r="V110" s="3"/>
      <c r="AE110" s="2"/>
      <c r="AF110" s="3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W110" s="2"/>
      <c r="EX110" s="2"/>
      <c r="EY110" s="2"/>
      <c r="EZ110" s="2"/>
      <c r="FA110" s="2"/>
      <c r="FB110" s="2"/>
      <c r="FC110" s="2"/>
      <c r="FD110" s="2"/>
      <c r="FE110" s="2"/>
      <c r="FF110" s="2"/>
      <c r="FG110" s="2"/>
      <c r="FH110" s="2"/>
      <c r="FI110" s="2"/>
      <c r="FJ110" s="2"/>
      <c r="FK110" s="2"/>
      <c r="FL110" s="2"/>
      <c r="FM110" s="2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</row>
    <row r="111" spans="1:191" x14ac:dyDescent="0.15">
      <c r="A111" s="63">
        <f t="shared" si="48"/>
        <v>43876</v>
      </c>
      <c r="B111" s="78">
        <f t="shared" ca="1" si="57"/>
        <v>1005.55761899</v>
      </c>
      <c r="C111" s="65">
        <f t="shared" si="49"/>
        <v>1000</v>
      </c>
      <c r="D111" s="10">
        <f ca="1">IF(A111&lt;$B$1,VLOOKUP(A111,[1]DI!$A$4:$B$15000,2),0)</f>
        <v>0</v>
      </c>
      <c r="E111" s="65">
        <f t="shared" ca="1" si="58"/>
        <v>1</v>
      </c>
      <c r="F111" s="65">
        <f ca="1">(TRUNC(PRODUCT($E$12:$E110),16))</f>
        <v>1.0120610545467801</v>
      </c>
      <c r="G111" s="65">
        <f t="shared" ca="1" si="59"/>
        <v>1.00953759325438</v>
      </c>
      <c r="H111" s="65">
        <f t="shared" ca="1" si="60"/>
        <v>1.00249962</v>
      </c>
      <c r="I111" s="64">
        <f t="shared" si="50"/>
        <v>5.2499999999999998E-2</v>
      </c>
      <c r="J111" s="66">
        <f>IF(O110&gt;0,VLOOKUP(O110,W$12:AF$80,2),J110)</f>
        <v>43857</v>
      </c>
      <c r="K111" s="67">
        <f t="shared" si="51"/>
        <v>14</v>
      </c>
      <c r="L111" s="68">
        <f t="shared" si="52"/>
        <v>15</v>
      </c>
      <c r="M111" s="69">
        <f t="shared" si="41"/>
        <v>1.0030503740000001</v>
      </c>
      <c r="N111" s="69">
        <f t="shared" ca="1" si="42"/>
        <v>1.005557619</v>
      </c>
      <c r="O111" s="68">
        <f t="shared" si="61"/>
        <v>0</v>
      </c>
      <c r="P111" s="65">
        <f t="shared" ca="1" si="53"/>
        <v>5.5576189899999999</v>
      </c>
      <c r="Q111" s="65"/>
      <c r="R111" s="11">
        <f t="shared" si="54"/>
        <v>0</v>
      </c>
      <c r="S111" s="70" t="str">
        <f>IF(O110&gt;0,VLOOKUP(O110,W$12:AF$60,10),S110)</f>
        <v>J=</v>
      </c>
      <c r="T111" s="66" t="e">
        <f>IF(O110&gt;0,VLOOKUP(O110,W$12:AF$60,11),T110)</f>
        <v>#REF!</v>
      </c>
      <c r="U111" s="71" t="str">
        <f t="shared" si="43"/>
        <v>-</v>
      </c>
      <c r="V111" s="3"/>
      <c r="AE111" s="2"/>
      <c r="AF111" s="3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  <c r="EW111" s="2"/>
      <c r="EX111" s="2"/>
      <c r="EY111" s="2"/>
      <c r="EZ111" s="2"/>
      <c r="FA111" s="2"/>
      <c r="FB111" s="2"/>
      <c r="FC111" s="2"/>
      <c r="FD111" s="2"/>
      <c r="FE111" s="2"/>
      <c r="FF111" s="2"/>
      <c r="FG111" s="2"/>
      <c r="FH111" s="2"/>
      <c r="FI111" s="2"/>
      <c r="FJ111" s="2"/>
      <c r="FK111" s="2"/>
      <c r="FL111" s="2"/>
      <c r="FM111" s="2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</row>
    <row r="112" spans="1:191" x14ac:dyDescent="0.15">
      <c r="A112" s="63">
        <f t="shared" si="48"/>
        <v>43877</v>
      </c>
      <c r="B112" s="78">
        <f t="shared" ca="1" si="57"/>
        <v>1005.55761899</v>
      </c>
      <c r="C112" s="65">
        <f t="shared" si="49"/>
        <v>1000</v>
      </c>
      <c r="D112" s="10">
        <f ca="1">IF(A112&lt;$B$1,VLOOKUP(A112,[1]DI!$A$4:$B$15000,2),0)</f>
        <v>0</v>
      </c>
      <c r="E112" s="65">
        <f t="shared" ca="1" si="58"/>
        <v>1</v>
      </c>
      <c r="F112" s="65">
        <f ca="1">(TRUNC(PRODUCT($E$12:$E111),16))</f>
        <v>1.0120610545467801</v>
      </c>
      <c r="G112" s="65">
        <f t="shared" ca="1" si="59"/>
        <v>1.00953759325438</v>
      </c>
      <c r="H112" s="65">
        <f t="shared" ca="1" si="60"/>
        <v>1.00249962</v>
      </c>
      <c r="I112" s="64">
        <f t="shared" si="50"/>
        <v>5.2499999999999998E-2</v>
      </c>
      <c r="J112" s="66">
        <f>IF(O111&gt;0,VLOOKUP(O111,W$12:AF$80,2),J111)</f>
        <v>43857</v>
      </c>
      <c r="K112" s="67">
        <f t="shared" si="51"/>
        <v>14</v>
      </c>
      <c r="L112" s="68">
        <f t="shared" si="52"/>
        <v>15</v>
      </c>
      <c r="M112" s="69">
        <f t="shared" si="41"/>
        <v>1.0030503740000001</v>
      </c>
      <c r="N112" s="69">
        <f t="shared" ca="1" si="42"/>
        <v>1.005557619</v>
      </c>
      <c r="O112" s="68">
        <f t="shared" si="61"/>
        <v>0</v>
      </c>
      <c r="P112" s="65">
        <f t="shared" ca="1" si="53"/>
        <v>5.5576189899999999</v>
      </c>
      <c r="Q112" s="65"/>
      <c r="R112" s="11">
        <f t="shared" si="54"/>
        <v>0</v>
      </c>
      <c r="S112" s="70" t="str">
        <f>IF(O111&gt;0,VLOOKUP(O111,W$12:AF$60,10),S111)</f>
        <v>J=</v>
      </c>
      <c r="T112" s="66" t="e">
        <f>IF(O111&gt;0,VLOOKUP(O111,W$12:AF$60,11),T111)</f>
        <v>#REF!</v>
      </c>
      <c r="U112" s="71" t="str">
        <f t="shared" si="43"/>
        <v>-</v>
      </c>
      <c r="V112" s="3"/>
      <c r="AE112" s="2"/>
      <c r="AF112" s="3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  <c r="EW112" s="2"/>
      <c r="EX112" s="2"/>
      <c r="EY112" s="2"/>
      <c r="EZ112" s="2"/>
      <c r="FA112" s="2"/>
      <c r="FB112" s="2"/>
      <c r="FC112" s="2"/>
      <c r="FD112" s="2"/>
      <c r="FE112" s="2"/>
      <c r="FF112" s="2"/>
      <c r="FG112" s="2"/>
      <c r="FH112" s="2"/>
      <c r="FI112" s="2"/>
      <c r="FJ112" s="2"/>
      <c r="FK112" s="2"/>
      <c r="FL112" s="2"/>
      <c r="FM112" s="2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</row>
    <row r="113" spans="1:188" x14ac:dyDescent="0.15">
      <c r="A113" s="63">
        <f t="shared" si="48"/>
        <v>43878</v>
      </c>
      <c r="B113" s="78">
        <f t="shared" ca="1" si="57"/>
        <v>1005.55761899</v>
      </c>
      <c r="C113" s="65">
        <f t="shared" si="49"/>
        <v>1000</v>
      </c>
      <c r="D113" s="10">
        <f ca="1">IF(A113&lt;$B$1,VLOOKUP(A113,[1]DI!$A$4:$B$15000,2),0)</f>
        <v>4.1500000000000002E-2</v>
      </c>
      <c r="E113" s="65">
        <f t="shared" ca="1" si="58"/>
        <v>1.00016137</v>
      </c>
      <c r="F113" s="65">
        <f ca="1">(TRUNC(PRODUCT($E$12:$E112),16))</f>
        <v>1.0120610545467801</v>
      </c>
      <c r="G113" s="65">
        <f t="shared" ca="1" si="59"/>
        <v>1.00953759325438</v>
      </c>
      <c r="H113" s="65">
        <f t="shared" ca="1" si="60"/>
        <v>1.00249962</v>
      </c>
      <c r="I113" s="64">
        <f t="shared" si="50"/>
        <v>5.2499999999999998E-2</v>
      </c>
      <c r="J113" s="66">
        <f>IF(O112&gt;0,VLOOKUP(O112,W$12:AF$80,2),J112)</f>
        <v>43857</v>
      </c>
      <c r="K113" s="67">
        <f t="shared" si="51"/>
        <v>15</v>
      </c>
      <c r="L113" s="68">
        <f t="shared" si="52"/>
        <v>15</v>
      </c>
      <c r="M113" s="69">
        <f t="shared" si="41"/>
        <v>1.0030503740000001</v>
      </c>
      <c r="N113" s="69">
        <f t="shared" ca="1" si="42"/>
        <v>1.005557619</v>
      </c>
      <c r="O113" s="68">
        <f t="shared" si="61"/>
        <v>0</v>
      </c>
      <c r="P113" s="65">
        <f t="shared" ca="1" si="53"/>
        <v>5.5576189899999999</v>
      </c>
      <c r="Q113" s="65"/>
      <c r="R113" s="11">
        <f t="shared" si="54"/>
        <v>0</v>
      </c>
      <c r="S113" s="70" t="str">
        <f>IF(O112&gt;0,VLOOKUP(O112,W$12:AF$60,10),S112)</f>
        <v>J=</v>
      </c>
      <c r="T113" s="66" t="e">
        <f>IF(O112&gt;0,VLOOKUP(O112,W$12:AF$60,11),T112)</f>
        <v>#REF!</v>
      </c>
      <c r="U113" s="71" t="str">
        <f t="shared" si="43"/>
        <v>-</v>
      </c>
      <c r="V113" s="3"/>
      <c r="AE113" s="2"/>
      <c r="AF113" s="3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  <c r="EW113" s="2"/>
      <c r="EX113" s="2"/>
      <c r="EY113" s="2"/>
      <c r="EZ113" s="2"/>
      <c r="FA113" s="2"/>
      <c r="FB113" s="2"/>
      <c r="FC113" s="2"/>
      <c r="FD113" s="2"/>
      <c r="FE113" s="2"/>
      <c r="FF113" s="2"/>
      <c r="FG113" s="2"/>
      <c r="FH113" s="2"/>
      <c r="FI113" s="2"/>
      <c r="FJ113" s="2"/>
      <c r="FK113" s="2"/>
      <c r="FL113" s="2"/>
      <c r="FM113" s="2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</row>
    <row r="114" spans="1:188" x14ac:dyDescent="0.15">
      <c r="A114" s="63">
        <f t="shared" si="48"/>
        <v>43879</v>
      </c>
      <c r="B114" s="78">
        <f t="shared" ca="1" si="57"/>
        <v>1005.924113</v>
      </c>
      <c r="C114" s="65">
        <f t="shared" si="49"/>
        <v>1000</v>
      </c>
      <c r="D114" s="10">
        <f ca="1">IF(A114&lt;$B$1,VLOOKUP(A114,[1]DI!$A$4:$B$15000,2),0)</f>
        <v>4.1500000000000002E-2</v>
      </c>
      <c r="E114" s="65">
        <f t="shared" ca="1" si="58"/>
        <v>1.00016137</v>
      </c>
      <c r="F114" s="65">
        <f ca="1">(TRUNC(PRODUCT($E$12:$E113),16))</f>
        <v>1.0122243708391501</v>
      </c>
      <c r="G114" s="65">
        <f t="shared" ca="1" si="59"/>
        <v>1.00953759325438</v>
      </c>
      <c r="H114" s="65">
        <f t="shared" ca="1" si="60"/>
        <v>1.0026613900000001</v>
      </c>
      <c r="I114" s="64">
        <f t="shared" si="50"/>
        <v>5.2499999999999998E-2</v>
      </c>
      <c r="J114" s="66">
        <f>IF(O113&gt;0,VLOOKUP(O113,W$12:AF$80,2),J113)</f>
        <v>43857</v>
      </c>
      <c r="K114" s="67">
        <f t="shared" si="51"/>
        <v>16</v>
      </c>
      <c r="L114" s="68">
        <f t="shared" si="52"/>
        <v>16</v>
      </c>
      <c r="M114" s="69">
        <f t="shared" si="41"/>
        <v>1.003254063</v>
      </c>
      <c r="N114" s="69">
        <f t="shared" ca="1" si="42"/>
        <v>1.0059241130000001</v>
      </c>
      <c r="O114" s="68">
        <f t="shared" si="61"/>
        <v>0</v>
      </c>
      <c r="P114" s="65">
        <f t="shared" ca="1" si="53"/>
        <v>5.9241130000000002</v>
      </c>
      <c r="Q114" s="65"/>
      <c r="R114" s="11">
        <f t="shared" si="54"/>
        <v>0</v>
      </c>
      <c r="S114" s="70" t="str">
        <f>IF(O113&gt;0,VLOOKUP(O113,W$12:AF$60,10),S113)</f>
        <v>J=</v>
      </c>
      <c r="T114" s="66" t="e">
        <f>IF(O113&gt;0,VLOOKUP(O113,W$12:AF$60,11),T113)</f>
        <v>#REF!</v>
      </c>
      <c r="U114" s="71" t="str">
        <f t="shared" si="43"/>
        <v>-</v>
      </c>
      <c r="V114" s="3"/>
      <c r="AE114" s="2"/>
      <c r="AF114" s="3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W114" s="2"/>
      <c r="EX114" s="2"/>
      <c r="EY114" s="2"/>
      <c r="EZ114" s="2"/>
      <c r="FA114" s="2"/>
      <c r="FB114" s="2"/>
      <c r="FC114" s="2"/>
      <c r="FD114" s="2"/>
      <c r="FE114" s="2"/>
      <c r="FF114" s="2"/>
      <c r="FG114" s="2"/>
      <c r="FH114" s="2"/>
      <c r="FI114" s="2"/>
      <c r="FJ114" s="2"/>
      <c r="FK114" s="2"/>
      <c r="FL114" s="2"/>
      <c r="FM114" s="2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</row>
    <row r="115" spans="1:188" x14ac:dyDescent="0.15">
      <c r="A115" s="63">
        <f t="shared" si="48"/>
        <v>43880</v>
      </c>
      <c r="B115" s="78">
        <f t="shared" ca="1" si="57"/>
        <v>1006.290745</v>
      </c>
      <c r="C115" s="65">
        <f t="shared" si="49"/>
        <v>1000</v>
      </c>
      <c r="D115" s="10">
        <f ca="1">IF(A115&lt;$B$1,VLOOKUP(A115,[1]DI!$A$4:$B$15000,2),0)</f>
        <v>4.1500000000000002E-2</v>
      </c>
      <c r="E115" s="65">
        <f t="shared" ca="1" si="58"/>
        <v>1.00016137</v>
      </c>
      <c r="F115" s="65">
        <f ca="1">(TRUNC(PRODUCT($E$12:$E114),16))</f>
        <v>1.0123877134858801</v>
      </c>
      <c r="G115" s="65">
        <f t="shared" ca="1" si="59"/>
        <v>1.00953759325438</v>
      </c>
      <c r="H115" s="65">
        <f t="shared" ca="1" si="60"/>
        <v>1.00282319</v>
      </c>
      <c r="I115" s="64">
        <f t="shared" si="50"/>
        <v>5.2499999999999998E-2</v>
      </c>
      <c r="J115" s="66">
        <f>IF(O114&gt;0,VLOOKUP(O114,W$12:AF$80,2),J114)</f>
        <v>43857</v>
      </c>
      <c r="K115" s="67">
        <f t="shared" si="51"/>
        <v>17</v>
      </c>
      <c r="L115" s="68">
        <f t="shared" si="52"/>
        <v>17</v>
      </c>
      <c r="M115" s="69">
        <f t="shared" si="41"/>
        <v>1.0034577929999999</v>
      </c>
      <c r="N115" s="69">
        <f t="shared" ca="1" si="42"/>
        <v>1.006290745</v>
      </c>
      <c r="O115" s="68">
        <f t="shared" si="61"/>
        <v>0</v>
      </c>
      <c r="P115" s="65">
        <f t="shared" ca="1" si="53"/>
        <v>6.2907450000000003</v>
      </c>
      <c r="Q115" s="65"/>
      <c r="R115" s="11">
        <f t="shared" si="54"/>
        <v>0</v>
      </c>
      <c r="S115" s="70" t="str">
        <f>IF(O114&gt;0,VLOOKUP(O114,W$12:AF$60,10),S114)</f>
        <v>J=</v>
      </c>
      <c r="T115" s="66" t="e">
        <f>IF(O114&gt;0,VLOOKUP(O114,W$12:AF$60,11),T114)</f>
        <v>#REF!</v>
      </c>
      <c r="U115" s="71" t="str">
        <f t="shared" si="43"/>
        <v>-</v>
      </c>
      <c r="V115" s="3"/>
      <c r="AE115" s="2"/>
      <c r="AF115" s="3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  <c r="EW115" s="2"/>
      <c r="EX115" s="2"/>
      <c r="EY115" s="2"/>
      <c r="EZ115" s="2"/>
      <c r="FA115" s="2"/>
      <c r="FB115" s="2"/>
      <c r="FC115" s="2"/>
      <c r="FD115" s="2"/>
      <c r="FE115" s="2"/>
      <c r="FF115" s="2"/>
      <c r="FG115" s="2"/>
      <c r="FH115" s="2"/>
      <c r="FI115" s="2"/>
      <c r="FJ115" s="2"/>
      <c r="FK115" s="2"/>
      <c r="FL115" s="2"/>
      <c r="FM115" s="2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</row>
    <row r="116" spans="1:188" x14ac:dyDescent="0.15">
      <c r="A116" s="63">
        <f t="shared" si="48"/>
        <v>43881</v>
      </c>
      <c r="B116" s="78">
        <f t="shared" ca="1" si="57"/>
        <v>1006.65751499</v>
      </c>
      <c r="C116" s="65">
        <f t="shared" si="49"/>
        <v>1000</v>
      </c>
      <c r="D116" s="10">
        <f ca="1">IF(A116&lt;$B$1,VLOOKUP(A116,[1]DI!$A$4:$B$15000,2),0)</f>
        <v>4.1500000000000002E-2</v>
      </c>
      <c r="E116" s="65">
        <f t="shared" ca="1" si="58"/>
        <v>1.00016137</v>
      </c>
      <c r="F116" s="65">
        <f ca="1">(TRUNC(PRODUCT($E$12:$E115),16))</f>
        <v>1.0125510824912001</v>
      </c>
      <c r="G116" s="65">
        <f t="shared" ca="1" si="59"/>
        <v>1.00953759325438</v>
      </c>
      <c r="H116" s="65">
        <f t="shared" ca="1" si="60"/>
        <v>1.0029850199999999</v>
      </c>
      <c r="I116" s="64">
        <f t="shared" si="50"/>
        <v>5.2499999999999998E-2</v>
      </c>
      <c r="J116" s="66">
        <f>IF(O115&gt;0,VLOOKUP(O115,W$12:AF$80,2),J115)</f>
        <v>43857</v>
      </c>
      <c r="K116" s="67">
        <f t="shared" si="51"/>
        <v>18</v>
      </c>
      <c r="L116" s="68">
        <f t="shared" si="52"/>
        <v>18</v>
      </c>
      <c r="M116" s="69">
        <f t="shared" si="41"/>
        <v>1.003661565</v>
      </c>
      <c r="N116" s="69">
        <f t="shared" ca="1" si="42"/>
        <v>1.0066575149999999</v>
      </c>
      <c r="O116" s="68">
        <f t="shared" si="61"/>
        <v>0</v>
      </c>
      <c r="P116" s="65">
        <f t="shared" ca="1" si="53"/>
        <v>6.6575149900000001</v>
      </c>
      <c r="Q116" s="65"/>
      <c r="R116" s="11">
        <f t="shared" si="54"/>
        <v>0</v>
      </c>
      <c r="S116" s="70" t="str">
        <f>IF(O115&gt;0,VLOOKUP(O115,W$12:AF$60,10),S115)</f>
        <v>J=</v>
      </c>
      <c r="T116" s="66" t="e">
        <f>IF(O115&gt;0,VLOOKUP(O115,W$12:AF$60,11),T115)</f>
        <v>#REF!</v>
      </c>
      <c r="U116" s="71" t="str">
        <f t="shared" si="43"/>
        <v>-</v>
      </c>
      <c r="V116" s="3"/>
      <c r="AE116" s="2"/>
      <c r="AF116" s="3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  <c r="EX116" s="2"/>
      <c r="EY116" s="2"/>
      <c r="EZ116" s="2"/>
      <c r="FA116" s="2"/>
      <c r="FB116" s="2"/>
      <c r="FC116" s="2"/>
      <c r="FD116" s="2"/>
      <c r="FE116" s="2"/>
      <c r="FF116" s="2"/>
      <c r="FG116" s="2"/>
      <c r="FH116" s="2"/>
      <c r="FI116" s="2"/>
      <c r="FJ116" s="2"/>
      <c r="FK116" s="2"/>
      <c r="FL116" s="2"/>
      <c r="FM116" s="2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</row>
    <row r="117" spans="1:188" x14ac:dyDescent="0.15">
      <c r="A117" s="63">
        <f t="shared" si="48"/>
        <v>43882</v>
      </c>
      <c r="B117" s="78">
        <f t="shared" ca="1" si="57"/>
        <v>1007.024412</v>
      </c>
      <c r="C117" s="65">
        <f t="shared" si="49"/>
        <v>1000</v>
      </c>
      <c r="D117" s="10">
        <f ca="1">IF(A117&lt;$B$1,VLOOKUP(A117,[1]DI!$A$4:$B$15000,2),0)</f>
        <v>4.1500000000000002E-2</v>
      </c>
      <c r="E117" s="65">
        <f t="shared" ca="1" si="58"/>
        <v>1.00016137</v>
      </c>
      <c r="F117" s="65">
        <f ca="1">(TRUNC(PRODUCT($E$12:$E116),16))</f>
        <v>1.01271447785938</v>
      </c>
      <c r="G117" s="65">
        <f t="shared" ca="1" si="59"/>
        <v>1.00953759325438</v>
      </c>
      <c r="H117" s="65">
        <f t="shared" ca="1" si="60"/>
        <v>1.0031468699999999</v>
      </c>
      <c r="I117" s="64">
        <f t="shared" si="50"/>
        <v>5.2499999999999998E-2</v>
      </c>
      <c r="J117" s="66">
        <f>IF(O116&gt;0,VLOOKUP(O116,W$12:AF$80,2),J116)</f>
        <v>43857</v>
      </c>
      <c r="K117" s="67">
        <f t="shared" si="51"/>
        <v>19</v>
      </c>
      <c r="L117" s="68">
        <f t="shared" si="52"/>
        <v>19</v>
      </c>
      <c r="M117" s="69">
        <f t="shared" si="41"/>
        <v>1.003865378</v>
      </c>
      <c r="N117" s="69">
        <f t="shared" ca="1" si="42"/>
        <v>1.007024412</v>
      </c>
      <c r="O117" s="68">
        <f t="shared" si="61"/>
        <v>0</v>
      </c>
      <c r="P117" s="65">
        <f t="shared" ca="1" si="53"/>
        <v>7.0244119999999999</v>
      </c>
      <c r="Q117" s="65"/>
      <c r="R117" s="11">
        <f t="shared" si="54"/>
        <v>0</v>
      </c>
      <c r="S117" s="70" t="str">
        <f>IF(O116&gt;0,VLOOKUP(O116,W$12:AF$60,10),S116)</f>
        <v>J=</v>
      </c>
      <c r="T117" s="66" t="e">
        <f>IF(O116&gt;0,VLOOKUP(O116,W$12:AF$60,11),T116)</f>
        <v>#REF!</v>
      </c>
      <c r="U117" s="71" t="str">
        <f t="shared" si="43"/>
        <v>-</v>
      </c>
      <c r="V117" s="3"/>
      <c r="AE117" s="2"/>
      <c r="AF117" s="3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  <c r="EW117" s="2"/>
      <c r="EX117" s="2"/>
      <c r="EY117" s="2"/>
      <c r="EZ117" s="2"/>
      <c r="FA117" s="2"/>
      <c r="FB117" s="2"/>
      <c r="FC117" s="2"/>
      <c r="FD117" s="2"/>
      <c r="FE117" s="2"/>
      <c r="FF117" s="2"/>
      <c r="FG117" s="2"/>
      <c r="FH117" s="2"/>
      <c r="FI117" s="2"/>
      <c r="FJ117" s="2"/>
      <c r="FK117" s="2"/>
      <c r="FL117" s="2"/>
      <c r="FM117" s="2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</row>
    <row r="118" spans="1:188" x14ac:dyDescent="0.15">
      <c r="A118" s="63">
        <f t="shared" si="48"/>
        <v>43883</v>
      </c>
      <c r="B118" s="78">
        <f t="shared" ca="1" si="57"/>
        <v>1007.39144599</v>
      </c>
      <c r="C118" s="65">
        <f t="shared" si="49"/>
        <v>1000</v>
      </c>
      <c r="D118" s="10">
        <f ca="1">IF(A118&lt;$B$1,VLOOKUP(A118,[1]DI!$A$4:$B$15000,2),0)</f>
        <v>0</v>
      </c>
      <c r="E118" s="65">
        <f t="shared" ca="1" si="58"/>
        <v>1</v>
      </c>
      <c r="F118" s="65">
        <f ca="1">(TRUNC(PRODUCT($E$12:$E117),16))</f>
        <v>1.0128778995946801</v>
      </c>
      <c r="G118" s="65">
        <f t="shared" ca="1" si="59"/>
        <v>1.00953759325438</v>
      </c>
      <c r="H118" s="65">
        <f t="shared" ca="1" si="60"/>
        <v>1.00330875</v>
      </c>
      <c r="I118" s="64">
        <f t="shared" si="50"/>
        <v>5.2499999999999998E-2</v>
      </c>
      <c r="J118" s="66">
        <f>IF(O117&gt;0,VLOOKUP(O117,W$12:AF$80,2),J117)</f>
        <v>43857</v>
      </c>
      <c r="K118" s="67">
        <f t="shared" si="51"/>
        <v>19</v>
      </c>
      <c r="L118" s="68">
        <f t="shared" si="52"/>
        <v>20</v>
      </c>
      <c r="M118" s="69">
        <f t="shared" si="41"/>
        <v>1.004069232</v>
      </c>
      <c r="N118" s="69">
        <f t="shared" ca="1" si="42"/>
        <v>1.007391446</v>
      </c>
      <c r="O118" s="68">
        <f t="shared" si="61"/>
        <v>0</v>
      </c>
      <c r="P118" s="65">
        <f t="shared" ca="1" si="53"/>
        <v>7.3914459900000002</v>
      </c>
      <c r="Q118" s="65"/>
      <c r="R118" s="11">
        <f t="shared" si="54"/>
        <v>0</v>
      </c>
      <c r="S118" s="70" t="str">
        <f>IF(O117&gt;0,VLOOKUP(O117,W$12:AF$60,10),S117)</f>
        <v>J=</v>
      </c>
      <c r="T118" s="66" t="e">
        <f>IF(O117&gt;0,VLOOKUP(O117,W$12:AF$60,11),T117)</f>
        <v>#REF!</v>
      </c>
      <c r="U118" s="71" t="str">
        <f t="shared" si="43"/>
        <v>-</v>
      </c>
      <c r="V118" s="3"/>
      <c r="W118" s="103"/>
      <c r="X118" s="103"/>
      <c r="Y118" s="7"/>
      <c r="Z118" s="1"/>
      <c r="AA118" s="103"/>
      <c r="AB118" s="103"/>
      <c r="AC118" s="103"/>
      <c r="AD118" s="104"/>
      <c r="AE118" s="2"/>
      <c r="AF118" s="3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  <c r="EW118" s="2"/>
      <c r="EX118" s="2"/>
      <c r="EY118" s="2"/>
      <c r="EZ118" s="2"/>
      <c r="FA118" s="2"/>
      <c r="FB118" s="2"/>
      <c r="FC118" s="2"/>
      <c r="FD118" s="2"/>
      <c r="FE118" s="2"/>
      <c r="FF118" s="2"/>
      <c r="FG118" s="2"/>
      <c r="FH118" s="2"/>
      <c r="FI118" s="2"/>
      <c r="FJ118" s="2"/>
      <c r="FK118" s="2"/>
      <c r="FL118" s="2"/>
      <c r="FM118" s="2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</row>
    <row r="119" spans="1:188" ht="12.75" x14ac:dyDescent="0.2">
      <c r="A119" s="63">
        <f t="shared" si="48"/>
        <v>43884</v>
      </c>
      <c r="B119" s="78">
        <f t="shared" ca="1" si="57"/>
        <v>1007.39144599</v>
      </c>
      <c r="C119" s="65">
        <f t="shared" si="49"/>
        <v>1000</v>
      </c>
      <c r="D119" s="10">
        <f ca="1">IF(A119&lt;$B$1,VLOOKUP(A119,[1]DI!$A$4:$B$15000,2),0)</f>
        <v>0</v>
      </c>
      <c r="E119" s="65">
        <f t="shared" ca="1" si="58"/>
        <v>1</v>
      </c>
      <c r="F119" s="65">
        <f ca="1">(TRUNC(PRODUCT($E$12:$E118),16))</f>
        <v>1.0128778995946801</v>
      </c>
      <c r="G119" s="65">
        <f t="shared" ca="1" si="59"/>
        <v>1.00953759325438</v>
      </c>
      <c r="H119" s="65">
        <f t="shared" ca="1" si="60"/>
        <v>1.00330875</v>
      </c>
      <c r="I119" s="64">
        <f t="shared" si="50"/>
        <v>5.2499999999999998E-2</v>
      </c>
      <c r="J119" s="66">
        <f>IF(O118&gt;0,VLOOKUP(O118,W$12:AF$80,2),J118)</f>
        <v>43857</v>
      </c>
      <c r="K119" s="67">
        <f t="shared" si="51"/>
        <v>19</v>
      </c>
      <c r="L119" s="68">
        <f t="shared" si="52"/>
        <v>20</v>
      </c>
      <c r="M119" s="69">
        <f t="shared" si="41"/>
        <v>1.004069232</v>
      </c>
      <c r="N119" s="69">
        <f t="shared" ca="1" si="42"/>
        <v>1.007391446</v>
      </c>
      <c r="O119" s="68">
        <f t="shared" si="61"/>
        <v>0</v>
      </c>
      <c r="P119" s="65">
        <f t="shared" ca="1" si="53"/>
        <v>7.3914459900000002</v>
      </c>
      <c r="Q119" s="65"/>
      <c r="R119" s="11">
        <f t="shared" si="54"/>
        <v>0</v>
      </c>
      <c r="S119" s="70" t="str">
        <f>IF(O118&gt;0,VLOOKUP(O118,W$12:AF$60,10),S118)</f>
        <v>J=</v>
      </c>
      <c r="T119" s="66" t="e">
        <f>IF(O118&gt;0,VLOOKUP(O118,W$12:AF$60,11),T118)</f>
        <v>#REF!</v>
      </c>
      <c r="U119" s="71" t="str">
        <f t="shared" si="43"/>
        <v>-</v>
      </c>
      <c r="V119" s="3"/>
      <c r="W119" s="169" t="s">
        <v>55</v>
      </c>
      <c r="X119" s="169"/>
      <c r="Y119" s="7"/>
      <c r="Z119" s="1"/>
      <c r="AA119" s="105" t="s">
        <v>56</v>
      </c>
      <c r="AB119" s="106" t="s">
        <v>57</v>
      </c>
      <c r="AC119" s="106" t="s">
        <v>58</v>
      </c>
      <c r="AD119" s="106" t="s">
        <v>59</v>
      </c>
      <c r="AE119" s="2"/>
      <c r="AF119" s="3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  <c r="EW119" s="2"/>
      <c r="EX119" s="2"/>
      <c r="EY119" s="2"/>
      <c r="EZ119" s="2"/>
      <c r="FA119" s="2"/>
      <c r="FB119" s="2"/>
      <c r="FC119" s="2"/>
      <c r="FD119" s="2"/>
      <c r="FE119" s="2"/>
      <c r="FF119" s="2"/>
      <c r="FG119" s="2"/>
      <c r="FH119" s="2"/>
      <c r="FI119" s="2"/>
      <c r="FJ119" s="2"/>
      <c r="FK119" s="2"/>
      <c r="FL119" s="2"/>
      <c r="FM119" s="2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</row>
    <row r="120" spans="1:188" ht="12.75" x14ac:dyDescent="0.2">
      <c r="A120" s="63">
        <f t="shared" si="48"/>
        <v>43885</v>
      </c>
      <c r="B120" s="78">
        <f t="shared" ca="1" si="57"/>
        <v>1007.39144599</v>
      </c>
      <c r="C120" s="65">
        <f t="shared" si="49"/>
        <v>1000</v>
      </c>
      <c r="D120" s="10">
        <f ca="1">IF(A120&lt;$B$1,VLOOKUP(A120,[1]DI!$A$4:$B$15000,2),0)</f>
        <v>0</v>
      </c>
      <c r="E120" s="65">
        <f t="shared" ca="1" si="58"/>
        <v>1</v>
      </c>
      <c r="F120" s="65">
        <f ca="1">(TRUNC(PRODUCT($E$12:$E119),16))</f>
        <v>1.0128778995946801</v>
      </c>
      <c r="G120" s="65">
        <f t="shared" ca="1" si="59"/>
        <v>1.00953759325438</v>
      </c>
      <c r="H120" s="65">
        <f t="shared" ca="1" si="60"/>
        <v>1.00330875</v>
      </c>
      <c r="I120" s="64">
        <f t="shared" si="50"/>
        <v>5.2499999999999998E-2</v>
      </c>
      <c r="J120" s="66">
        <f>IF(O119&gt;0,VLOOKUP(O119,W$12:AF$80,2),J119)</f>
        <v>43857</v>
      </c>
      <c r="K120" s="67">
        <f t="shared" si="51"/>
        <v>19</v>
      </c>
      <c r="L120" s="68">
        <f t="shared" si="52"/>
        <v>20</v>
      </c>
      <c r="M120" s="69">
        <f t="shared" si="41"/>
        <v>1.004069232</v>
      </c>
      <c r="N120" s="69">
        <f t="shared" ca="1" si="42"/>
        <v>1.007391446</v>
      </c>
      <c r="O120" s="68">
        <f t="shared" si="61"/>
        <v>0</v>
      </c>
      <c r="P120" s="65">
        <f t="shared" ca="1" si="53"/>
        <v>7.3914459900000002</v>
      </c>
      <c r="Q120" s="65"/>
      <c r="R120" s="11">
        <f t="shared" si="54"/>
        <v>0</v>
      </c>
      <c r="S120" s="70" t="str">
        <f>IF(O119&gt;0,VLOOKUP(O119,W$12:AF$60,10),S119)</f>
        <v>J=</v>
      </c>
      <c r="T120" s="66" t="e">
        <f>IF(O119&gt;0,VLOOKUP(O119,W$12:AF$60,11),T119)</f>
        <v>#REF!</v>
      </c>
      <c r="U120" s="71" t="str">
        <f t="shared" si="43"/>
        <v>-</v>
      </c>
      <c r="V120" s="3"/>
      <c r="W120" s="107">
        <f>[2]Plan1!$A218</f>
        <v>43466</v>
      </c>
      <c r="X120" s="108" t="str">
        <f>[2]Plan1!$C218</f>
        <v>Confraternização Universal</v>
      </c>
      <c r="Y120" s="7"/>
      <c r="Z120" s="1"/>
      <c r="AA120" s="81"/>
      <c r="AB120" s="82">
        <f t="shared" ref="AB120:AB151" si="66">WORKDAY(AC120,-1,W$120:W$236)</f>
        <v>43776</v>
      </c>
      <c r="AC120" s="82">
        <f>A10</f>
        <v>43777</v>
      </c>
      <c r="AD120" s="82">
        <f t="shared" ref="AD120:AD151" si="67">WORKDAY(AB120,1,W$120:W$236)</f>
        <v>43777</v>
      </c>
      <c r="AE120" s="2"/>
      <c r="AF120" s="3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  <c r="EW120" s="2"/>
      <c r="EX120" s="2"/>
      <c r="EY120" s="2"/>
      <c r="EZ120" s="2"/>
      <c r="FA120" s="2"/>
      <c r="FB120" s="2"/>
      <c r="FC120" s="2"/>
      <c r="FD120" s="2"/>
      <c r="FE120" s="2"/>
      <c r="FF120" s="2"/>
      <c r="FG120" s="2"/>
      <c r="FH120" s="2"/>
      <c r="FI120" s="2"/>
      <c r="FJ120" s="2"/>
      <c r="FK120" s="2"/>
      <c r="FL120" s="2"/>
      <c r="FM120" s="2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</row>
    <row r="121" spans="1:188" ht="12.75" x14ac:dyDescent="0.2">
      <c r="A121" s="63">
        <f t="shared" si="48"/>
        <v>43886</v>
      </c>
      <c r="B121" s="78">
        <f t="shared" ca="1" si="57"/>
        <v>1007.39144599</v>
      </c>
      <c r="C121" s="65">
        <f t="shared" si="49"/>
        <v>1000</v>
      </c>
      <c r="D121" s="10">
        <f ca="1">IF(A121&lt;$B$1,VLOOKUP(A121,[1]DI!$A$4:$B$15000,2),0)</f>
        <v>0</v>
      </c>
      <c r="E121" s="65">
        <f t="shared" ca="1" si="58"/>
        <v>1</v>
      </c>
      <c r="F121" s="65">
        <f ca="1">(TRUNC(PRODUCT($E$12:$E120),16))</f>
        <v>1.0128778995946801</v>
      </c>
      <c r="G121" s="65">
        <f t="shared" ca="1" si="59"/>
        <v>1.00953759325438</v>
      </c>
      <c r="H121" s="65">
        <f t="shared" ca="1" si="60"/>
        <v>1.00330875</v>
      </c>
      <c r="I121" s="64">
        <f t="shared" si="50"/>
        <v>5.2499999999999998E-2</v>
      </c>
      <c r="J121" s="66">
        <f>IF(O120&gt;0,VLOOKUP(O120,W$12:AF$80,2),J120)</f>
        <v>43857</v>
      </c>
      <c r="K121" s="67">
        <f t="shared" si="51"/>
        <v>19</v>
      </c>
      <c r="L121" s="68">
        <f t="shared" si="52"/>
        <v>20</v>
      </c>
      <c r="M121" s="69">
        <f t="shared" si="41"/>
        <v>1.004069232</v>
      </c>
      <c r="N121" s="69">
        <f t="shared" ca="1" si="42"/>
        <v>1.007391446</v>
      </c>
      <c r="O121" s="68">
        <f t="shared" si="61"/>
        <v>0</v>
      </c>
      <c r="P121" s="65">
        <f t="shared" ca="1" si="53"/>
        <v>7.3914459900000002</v>
      </c>
      <c r="Q121" s="65"/>
      <c r="R121" s="11">
        <f t="shared" si="54"/>
        <v>0</v>
      </c>
      <c r="S121" s="70" t="str">
        <f>IF(O120&gt;0,VLOOKUP(O120,W$12:AF$60,10),S120)</f>
        <v>J=</v>
      </c>
      <c r="T121" s="66" t="e">
        <f>IF(O120&gt;0,VLOOKUP(O120,W$12:AF$60,11),T120)</f>
        <v>#REF!</v>
      </c>
      <c r="U121" s="71" t="str">
        <f t="shared" si="43"/>
        <v>-</v>
      </c>
      <c r="V121" s="3"/>
      <c r="W121" s="107">
        <f>[2]Plan1!$A219</f>
        <v>43528</v>
      </c>
      <c r="X121" s="108" t="str">
        <f>[2]Plan1!$C219</f>
        <v>Carnaval</v>
      </c>
      <c r="Y121" s="14"/>
      <c r="Z121" s="16"/>
      <c r="AA121" s="81"/>
      <c r="AB121" s="82">
        <f t="shared" si="66"/>
        <v>43791</v>
      </c>
      <c r="AC121" s="82">
        <v>43794</v>
      </c>
      <c r="AD121" s="82">
        <f t="shared" si="67"/>
        <v>43794</v>
      </c>
      <c r="AE121" s="2"/>
      <c r="AF121" s="3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  <c r="EW121" s="2"/>
      <c r="EX121" s="2"/>
      <c r="EY121" s="2"/>
      <c r="EZ121" s="2"/>
      <c r="FA121" s="2"/>
      <c r="FB121" s="2"/>
      <c r="FC121" s="2"/>
      <c r="FD121" s="2"/>
      <c r="FE121" s="2"/>
      <c r="FF121" s="2"/>
      <c r="FG121" s="2"/>
      <c r="FH121" s="2"/>
      <c r="FI121" s="2"/>
      <c r="FJ121" s="2"/>
      <c r="FK121" s="2"/>
      <c r="FL121" s="2"/>
      <c r="FM121" s="2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</row>
    <row r="122" spans="1:188" ht="12.75" x14ac:dyDescent="0.2">
      <c r="A122" s="63">
        <f t="shared" si="48"/>
        <v>43887</v>
      </c>
      <c r="B122" s="78">
        <f t="shared" ca="1" si="57"/>
        <v>1007.39144599</v>
      </c>
      <c r="C122" s="65">
        <f t="shared" si="49"/>
        <v>1000</v>
      </c>
      <c r="D122" s="10">
        <f ca="1">IF(A122&lt;$B$1,VLOOKUP(A122,[1]DI!$A$4:$B$15000,2),0)</f>
        <v>4.1500000000000002E-2</v>
      </c>
      <c r="E122" s="65">
        <f t="shared" ca="1" si="58"/>
        <v>1.00016137</v>
      </c>
      <c r="F122" s="65">
        <f ca="1">(TRUNC(PRODUCT($E$12:$E121),16))</f>
        <v>1.0128778995946801</v>
      </c>
      <c r="G122" s="65">
        <f t="shared" ca="1" si="59"/>
        <v>1.00953759325438</v>
      </c>
      <c r="H122" s="65">
        <f t="shared" ca="1" si="60"/>
        <v>1.00330875</v>
      </c>
      <c r="I122" s="64">
        <f t="shared" si="50"/>
        <v>5.2499999999999998E-2</v>
      </c>
      <c r="J122" s="66">
        <f>IF(O121&gt;0,VLOOKUP(O121,W$12:AF$80,2),J121)</f>
        <v>43857</v>
      </c>
      <c r="K122" s="67">
        <f t="shared" si="51"/>
        <v>20</v>
      </c>
      <c r="L122" s="68">
        <f t="shared" si="52"/>
        <v>20</v>
      </c>
      <c r="M122" s="69">
        <f t="shared" si="41"/>
        <v>1.004069232</v>
      </c>
      <c r="N122" s="69">
        <f t="shared" ca="1" si="42"/>
        <v>1.007391446</v>
      </c>
      <c r="O122" s="68">
        <f t="shared" si="61"/>
        <v>4</v>
      </c>
      <c r="P122" s="65">
        <f t="shared" ca="1" si="53"/>
        <v>7.3914459900000002</v>
      </c>
      <c r="Q122" s="65"/>
      <c r="R122" s="11">
        <f t="shared" si="54"/>
        <v>0</v>
      </c>
      <c r="S122" s="70" t="str">
        <f>IF(O121&gt;0,VLOOKUP(O121,W$12:AF$60,10),S121)</f>
        <v>J=</v>
      </c>
      <c r="T122" s="66" t="e">
        <f>IF(O121&gt;0,VLOOKUP(O121,W$12:AF$60,11),T121)</f>
        <v>#REF!</v>
      </c>
      <c r="U122" s="71">
        <f t="shared" ca="1" si="43"/>
        <v>443486.75940000004</v>
      </c>
      <c r="V122" s="3"/>
      <c r="W122" s="107">
        <f>[2]Plan1!$A220</f>
        <v>43529</v>
      </c>
      <c r="X122" s="108" t="str">
        <f>[2]Plan1!$C220</f>
        <v>Carnaval</v>
      </c>
      <c r="Y122" s="7"/>
      <c r="Z122" s="1"/>
      <c r="AA122" s="81"/>
      <c r="AB122" s="82">
        <f t="shared" si="66"/>
        <v>43823</v>
      </c>
      <c r="AC122" s="82">
        <f>EDATE(AC121,1)</f>
        <v>43824</v>
      </c>
      <c r="AD122" s="82">
        <f t="shared" si="67"/>
        <v>43825</v>
      </c>
      <c r="AE122" s="2"/>
      <c r="AF122" s="3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  <c r="EW122" s="2"/>
      <c r="EX122" s="2"/>
      <c r="EY122" s="2"/>
      <c r="EZ122" s="2"/>
      <c r="FA122" s="2"/>
      <c r="FB122" s="2"/>
      <c r="FC122" s="2"/>
      <c r="FD122" s="2"/>
      <c r="FE122" s="2"/>
      <c r="FF122" s="2"/>
      <c r="FG122" s="2"/>
      <c r="FH122" s="2"/>
      <c r="FI122" s="2"/>
      <c r="FJ122" s="2"/>
      <c r="FK122" s="2"/>
      <c r="FL122" s="2"/>
      <c r="FM122" s="2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</row>
    <row r="123" spans="1:188" ht="12.75" x14ac:dyDescent="0.2">
      <c r="A123" s="63">
        <f t="shared" si="48"/>
        <v>43888</v>
      </c>
      <c r="B123" s="78">
        <f t="shared" ca="1" si="57"/>
        <v>1000.364472</v>
      </c>
      <c r="C123" s="65">
        <f t="shared" si="49"/>
        <v>1000</v>
      </c>
      <c r="D123" s="10">
        <f ca="1">IF(A123&lt;$B$1,VLOOKUP(A123,[1]DI!$A$4:$B$15000,2),0)</f>
        <v>4.1500000000000002E-2</v>
      </c>
      <c r="E123" s="65">
        <f t="shared" ca="1" si="58"/>
        <v>1.00016137</v>
      </c>
      <c r="F123" s="65">
        <f ca="1">(TRUNC(PRODUCT($E$12:$E122),16))</f>
        <v>1.01304134770133</v>
      </c>
      <c r="G123" s="65">
        <f t="shared" ca="1" si="59"/>
        <v>1.0128778995946801</v>
      </c>
      <c r="H123" s="65">
        <f t="shared" ca="1" si="60"/>
        <v>1.00016137</v>
      </c>
      <c r="I123" s="64">
        <f t="shared" si="50"/>
        <v>5.2499999999999998E-2</v>
      </c>
      <c r="J123" s="66">
        <f>IF(O122&gt;0,VLOOKUP(O122,W$12:AF$80,2),J122)</f>
        <v>43887</v>
      </c>
      <c r="K123" s="67">
        <f t="shared" si="51"/>
        <v>1</v>
      </c>
      <c r="L123" s="68">
        <f t="shared" si="52"/>
        <v>1</v>
      </c>
      <c r="M123" s="69">
        <f t="shared" si="41"/>
        <v>1.0002030689999999</v>
      </c>
      <c r="N123" s="69">
        <f t="shared" ca="1" si="42"/>
        <v>1.000364472</v>
      </c>
      <c r="O123" s="68">
        <f t="shared" si="61"/>
        <v>0</v>
      </c>
      <c r="P123" s="65">
        <f t="shared" ca="1" si="53"/>
        <v>0.36447200000000002</v>
      </c>
      <c r="Q123" s="65"/>
      <c r="R123" s="11">
        <f t="shared" si="54"/>
        <v>0</v>
      </c>
      <c r="S123" s="70" t="str">
        <f>IF(O122&gt;0,VLOOKUP(O122,W$12:AF$60,10),S122)</f>
        <v>J=</v>
      </c>
      <c r="T123" s="66" t="e">
        <f>IF(O122&gt;0,VLOOKUP(O122,W$12:AF$60,11),T122)</f>
        <v>#REF!</v>
      </c>
      <c r="U123" s="71" t="str">
        <f t="shared" si="43"/>
        <v>-</v>
      </c>
      <c r="V123" s="3"/>
      <c r="W123" s="107">
        <f>[2]Plan1!$A221</f>
        <v>43574</v>
      </c>
      <c r="X123" s="108" t="str">
        <f>[2]Plan1!$C221</f>
        <v>Paixão de Cristo</v>
      </c>
      <c r="Y123" s="7"/>
      <c r="Z123" s="1"/>
      <c r="AA123" s="81"/>
      <c r="AB123" s="82">
        <f t="shared" si="66"/>
        <v>43854</v>
      </c>
      <c r="AC123" s="82">
        <f t="shared" ref="AC123:AC186" si="68">EDATE(AC122,1)</f>
        <v>43855</v>
      </c>
      <c r="AD123" s="82">
        <f t="shared" si="67"/>
        <v>43857</v>
      </c>
      <c r="AE123" s="2"/>
      <c r="AF123" s="3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  <c r="EW123" s="2"/>
      <c r="EX123" s="2"/>
      <c r="EY123" s="2"/>
      <c r="EZ123" s="2"/>
      <c r="FA123" s="2"/>
      <c r="FB123" s="2"/>
      <c r="FC123" s="2"/>
      <c r="FD123" s="2"/>
      <c r="FE123" s="2"/>
      <c r="FF123" s="2"/>
      <c r="FG123" s="2"/>
      <c r="FH123" s="2"/>
      <c r="FI123" s="2"/>
      <c r="FJ123" s="2"/>
      <c r="FK123" s="2"/>
      <c r="FL123" s="2"/>
      <c r="FM123" s="2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</row>
    <row r="124" spans="1:188" ht="12.75" x14ac:dyDescent="0.2">
      <c r="A124" s="63">
        <f t="shared" si="48"/>
        <v>43889</v>
      </c>
      <c r="B124" s="78">
        <f t="shared" ca="1" si="57"/>
        <v>1000.729081</v>
      </c>
      <c r="C124" s="65">
        <f t="shared" si="49"/>
        <v>1000</v>
      </c>
      <c r="D124" s="10">
        <f ca="1">IF(A124&lt;$B$1,VLOOKUP(A124,[1]DI!$A$4:$B$15000,2),0)</f>
        <v>4.1500000000000002E-2</v>
      </c>
      <c r="E124" s="65">
        <f t="shared" ca="1" si="58"/>
        <v>1.00016137</v>
      </c>
      <c r="F124" s="65">
        <f ca="1">(TRUNC(PRODUCT($E$12:$E123),16))</f>
        <v>1.0132048221836101</v>
      </c>
      <c r="G124" s="65">
        <f t="shared" ca="1" si="59"/>
        <v>1.0128778995946801</v>
      </c>
      <c r="H124" s="65">
        <f t="shared" ca="1" si="60"/>
        <v>1.0003227699999999</v>
      </c>
      <c r="I124" s="64">
        <f t="shared" si="50"/>
        <v>5.2499999999999998E-2</v>
      </c>
      <c r="J124" s="66">
        <f>IF(O123&gt;0,VLOOKUP(O123,W$12:AF$80,2),J123)</f>
        <v>43887</v>
      </c>
      <c r="K124" s="67">
        <f t="shared" si="51"/>
        <v>2</v>
      </c>
      <c r="L124" s="68">
        <f t="shared" si="52"/>
        <v>2</v>
      </c>
      <c r="M124" s="69">
        <f t="shared" si="41"/>
        <v>1.0004061799999999</v>
      </c>
      <c r="N124" s="69">
        <f t="shared" ca="1" si="42"/>
        <v>1.000729081</v>
      </c>
      <c r="O124" s="68">
        <f t="shared" si="61"/>
        <v>0</v>
      </c>
      <c r="P124" s="65">
        <f t="shared" ca="1" si="53"/>
        <v>0.72908099999999998</v>
      </c>
      <c r="Q124" s="65"/>
      <c r="R124" s="11">
        <f t="shared" si="54"/>
        <v>0</v>
      </c>
      <c r="S124" s="70" t="str">
        <f>IF(O123&gt;0,VLOOKUP(O123,W$12:AF$60,10),S123)</f>
        <v>J=</v>
      </c>
      <c r="T124" s="66" t="e">
        <f>IF(O123&gt;0,VLOOKUP(O123,W$12:AF$60,11),T123)</f>
        <v>#REF!</v>
      </c>
      <c r="U124" s="71" t="str">
        <f t="shared" si="43"/>
        <v>-</v>
      </c>
      <c r="V124" s="3"/>
      <c r="W124" s="107">
        <f>[2]Plan1!$A222</f>
        <v>43576</v>
      </c>
      <c r="X124" s="108" t="str">
        <f>[2]Plan1!$C222</f>
        <v>Tiradentes</v>
      </c>
      <c r="Y124" s="7"/>
      <c r="Z124" s="1"/>
      <c r="AA124" s="81"/>
      <c r="AB124" s="82">
        <f t="shared" si="66"/>
        <v>43882</v>
      </c>
      <c r="AC124" s="82">
        <f t="shared" si="68"/>
        <v>43886</v>
      </c>
      <c r="AD124" s="82">
        <f t="shared" si="67"/>
        <v>43887</v>
      </c>
      <c r="AE124" s="2"/>
      <c r="AF124" s="3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  <c r="EW124" s="2"/>
      <c r="EX124" s="2"/>
      <c r="EY124" s="2"/>
      <c r="EZ124" s="2"/>
      <c r="FA124" s="2"/>
      <c r="FB124" s="2"/>
      <c r="FC124" s="2"/>
      <c r="FD124" s="2"/>
      <c r="FE124" s="2"/>
      <c r="FF124" s="2"/>
      <c r="FG124" s="2"/>
      <c r="FH124" s="2"/>
      <c r="FI124" s="2"/>
      <c r="FJ124" s="2"/>
      <c r="FK124" s="2"/>
      <c r="FL124" s="2"/>
      <c r="FM124" s="2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</row>
    <row r="125" spans="1:188" ht="12.75" x14ac:dyDescent="0.2">
      <c r="A125" s="63">
        <f t="shared" si="48"/>
        <v>43890</v>
      </c>
      <c r="B125" s="78">
        <f t="shared" ca="1" si="57"/>
        <v>1001.0938169999999</v>
      </c>
      <c r="C125" s="65">
        <f t="shared" si="49"/>
        <v>1000</v>
      </c>
      <c r="D125" s="10">
        <f ca="1">IF(A125&lt;$B$1,VLOOKUP(A125,[1]DI!$A$4:$B$15000,2),0)</f>
        <v>0</v>
      </c>
      <c r="E125" s="65">
        <f t="shared" ca="1" si="58"/>
        <v>1</v>
      </c>
      <c r="F125" s="65">
        <f ca="1">(TRUNC(PRODUCT($E$12:$E124),16))</f>
        <v>1.01336832304577</v>
      </c>
      <c r="G125" s="65">
        <f t="shared" ca="1" si="59"/>
        <v>1.0128778995946801</v>
      </c>
      <c r="H125" s="65">
        <f t="shared" ca="1" si="60"/>
        <v>1.0004841900000001</v>
      </c>
      <c r="I125" s="64">
        <f t="shared" si="50"/>
        <v>5.2499999999999998E-2</v>
      </c>
      <c r="J125" s="66">
        <f>IF(O124&gt;0,VLOOKUP(O124,W$12:AF$80,2),J124)</f>
        <v>43887</v>
      </c>
      <c r="K125" s="67">
        <f t="shared" si="51"/>
        <v>2</v>
      </c>
      <c r="L125" s="68">
        <f t="shared" si="52"/>
        <v>3</v>
      </c>
      <c r="M125" s="69">
        <f t="shared" si="41"/>
        <v>1.000609332</v>
      </c>
      <c r="N125" s="69">
        <f t="shared" ca="1" si="42"/>
        <v>1.0010938170000001</v>
      </c>
      <c r="O125" s="68">
        <f t="shared" si="61"/>
        <v>0</v>
      </c>
      <c r="P125" s="65">
        <f t="shared" ca="1" si="53"/>
        <v>1.093817</v>
      </c>
      <c r="Q125" s="65"/>
      <c r="R125" s="11">
        <f t="shared" si="54"/>
        <v>0</v>
      </c>
      <c r="S125" s="70" t="str">
        <f>IF(O124&gt;0,VLOOKUP(O124,W$12:AF$60,10),S124)</f>
        <v>J=</v>
      </c>
      <c r="T125" s="66" t="e">
        <f>IF(O124&gt;0,VLOOKUP(O124,W$12:AF$60,11),T124)</f>
        <v>#REF!</v>
      </c>
      <c r="U125" s="71" t="str">
        <f t="shared" si="43"/>
        <v>-</v>
      </c>
      <c r="V125" s="3"/>
      <c r="W125" s="107">
        <f>[2]Plan1!$A223</f>
        <v>43586</v>
      </c>
      <c r="X125" s="108" t="str">
        <f>[2]Plan1!$C223</f>
        <v>Dia do Trabalho</v>
      </c>
      <c r="Y125" s="7"/>
      <c r="Z125" s="1"/>
      <c r="AA125" s="81"/>
      <c r="AB125" s="82">
        <f t="shared" si="66"/>
        <v>43914</v>
      </c>
      <c r="AC125" s="82">
        <f t="shared" si="68"/>
        <v>43915</v>
      </c>
      <c r="AD125" s="82">
        <f t="shared" si="67"/>
        <v>43915</v>
      </c>
      <c r="AE125" s="2"/>
      <c r="AF125" s="3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  <c r="EW125" s="2"/>
      <c r="EX125" s="2"/>
      <c r="EY125" s="2"/>
      <c r="EZ125" s="2"/>
      <c r="FA125" s="2"/>
      <c r="FB125" s="2"/>
      <c r="FC125" s="2"/>
      <c r="FD125" s="2"/>
      <c r="FE125" s="2"/>
      <c r="FF125" s="2"/>
      <c r="FG125" s="2"/>
      <c r="FH125" s="2"/>
      <c r="FI125" s="2"/>
      <c r="FJ125" s="2"/>
      <c r="FK125" s="2"/>
      <c r="FL125" s="2"/>
      <c r="FM125" s="2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</row>
    <row r="126" spans="1:188" ht="12.75" x14ac:dyDescent="0.2">
      <c r="A126" s="63">
        <f t="shared" si="48"/>
        <v>43891</v>
      </c>
      <c r="B126" s="78">
        <f t="shared" ca="1" si="57"/>
        <v>1001.0938169999999</v>
      </c>
      <c r="C126" s="65">
        <f t="shared" si="49"/>
        <v>1000</v>
      </c>
      <c r="D126" s="10">
        <f ca="1">IF(A126&lt;$B$1,VLOOKUP(A126,[1]DI!$A$4:$B$15000,2),0)</f>
        <v>0</v>
      </c>
      <c r="E126" s="65">
        <f t="shared" ca="1" si="58"/>
        <v>1</v>
      </c>
      <c r="F126" s="65">
        <f ca="1">(TRUNC(PRODUCT($E$12:$E125),16))</f>
        <v>1.01336832304577</v>
      </c>
      <c r="G126" s="65">
        <f t="shared" ca="1" si="59"/>
        <v>1.0128778995946801</v>
      </c>
      <c r="H126" s="65">
        <f t="shared" ca="1" si="60"/>
        <v>1.0004841900000001</v>
      </c>
      <c r="I126" s="64">
        <f t="shared" si="50"/>
        <v>5.2499999999999998E-2</v>
      </c>
      <c r="J126" s="66">
        <f>IF(O125&gt;0,VLOOKUP(O125,W$12:AF$80,2),J125)</f>
        <v>43887</v>
      </c>
      <c r="K126" s="67">
        <f t="shared" si="51"/>
        <v>2</v>
      </c>
      <c r="L126" s="68">
        <f t="shared" si="52"/>
        <v>3</v>
      </c>
      <c r="M126" s="69">
        <f t="shared" si="41"/>
        <v>1.000609332</v>
      </c>
      <c r="N126" s="69">
        <f t="shared" ca="1" si="42"/>
        <v>1.0010938170000001</v>
      </c>
      <c r="O126" s="68">
        <f t="shared" si="61"/>
        <v>0</v>
      </c>
      <c r="P126" s="65">
        <f t="shared" ca="1" si="53"/>
        <v>1.093817</v>
      </c>
      <c r="Q126" s="65"/>
      <c r="R126" s="11">
        <f t="shared" si="54"/>
        <v>0</v>
      </c>
      <c r="S126" s="70" t="str">
        <f>IF(O125&gt;0,VLOOKUP(O125,W$12:AF$60,10),S125)</f>
        <v>J=</v>
      </c>
      <c r="T126" s="66" t="e">
        <f>IF(O125&gt;0,VLOOKUP(O125,W$12:AF$60,11),T125)</f>
        <v>#REF!</v>
      </c>
      <c r="U126" s="71" t="str">
        <f t="shared" si="43"/>
        <v>-</v>
      </c>
      <c r="V126" s="3"/>
      <c r="W126" s="107">
        <f>[2]Plan1!$A224</f>
        <v>43636</v>
      </c>
      <c r="X126" s="108" t="str">
        <f>[2]Plan1!$C224</f>
        <v>Corpus Christi</v>
      </c>
      <c r="Y126" s="7"/>
      <c r="Z126" s="1"/>
      <c r="AA126" s="81"/>
      <c r="AB126" s="82">
        <f t="shared" si="66"/>
        <v>43945</v>
      </c>
      <c r="AC126" s="82">
        <f t="shared" si="68"/>
        <v>43946</v>
      </c>
      <c r="AD126" s="82">
        <f t="shared" si="67"/>
        <v>43948</v>
      </c>
      <c r="AE126" s="2"/>
      <c r="AF126" s="3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  <c r="EW126" s="2"/>
      <c r="EX126" s="2"/>
      <c r="EY126" s="2"/>
      <c r="EZ126" s="2"/>
      <c r="FA126" s="2"/>
      <c r="FB126" s="2"/>
      <c r="FC126" s="2"/>
      <c r="FD126" s="2"/>
      <c r="FE126" s="2"/>
      <c r="FF126" s="2"/>
      <c r="FG126" s="2"/>
      <c r="FH126" s="2"/>
      <c r="FI126" s="2"/>
      <c r="FJ126" s="2"/>
      <c r="FK126" s="2"/>
      <c r="FL126" s="2"/>
      <c r="FM126" s="2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</row>
    <row r="127" spans="1:188" ht="12.75" x14ac:dyDescent="0.2">
      <c r="A127" s="63">
        <f t="shared" si="48"/>
        <v>43892</v>
      </c>
      <c r="B127" s="78">
        <f t="shared" ca="1" si="57"/>
        <v>1001.0938169999999</v>
      </c>
      <c r="C127" s="65">
        <f t="shared" si="49"/>
        <v>1000</v>
      </c>
      <c r="D127" s="10">
        <f ca="1">IF(A127&lt;$B$1,VLOOKUP(A127,[1]DI!$A$4:$B$15000,2),0)</f>
        <v>4.1500000000000002E-2</v>
      </c>
      <c r="E127" s="65">
        <f t="shared" ca="1" si="58"/>
        <v>1.00016137</v>
      </c>
      <c r="F127" s="65">
        <f ca="1">(TRUNC(PRODUCT($E$12:$E126),16))</f>
        <v>1.01336832304577</v>
      </c>
      <c r="G127" s="65">
        <f t="shared" ca="1" si="59"/>
        <v>1.0128778995946801</v>
      </c>
      <c r="H127" s="65">
        <f t="shared" ca="1" si="60"/>
        <v>1.0004841900000001</v>
      </c>
      <c r="I127" s="64">
        <f t="shared" si="50"/>
        <v>5.2499999999999998E-2</v>
      </c>
      <c r="J127" s="66">
        <f>IF(O126&gt;0,VLOOKUP(O126,W$12:AF$80,2),J126)</f>
        <v>43887</v>
      </c>
      <c r="K127" s="67">
        <f t="shared" si="51"/>
        <v>3</v>
      </c>
      <c r="L127" s="68">
        <f t="shared" si="52"/>
        <v>3</v>
      </c>
      <c r="M127" s="69">
        <f t="shared" si="41"/>
        <v>1.000609332</v>
      </c>
      <c r="N127" s="69">
        <f t="shared" ca="1" si="42"/>
        <v>1.0010938170000001</v>
      </c>
      <c r="O127" s="68">
        <f t="shared" si="61"/>
        <v>0</v>
      </c>
      <c r="P127" s="65">
        <f t="shared" ca="1" si="53"/>
        <v>1.093817</v>
      </c>
      <c r="Q127" s="65"/>
      <c r="R127" s="11">
        <f t="shared" si="54"/>
        <v>0</v>
      </c>
      <c r="S127" s="70" t="str">
        <f>IF(O126&gt;0,VLOOKUP(O126,W$12:AF$60,10),S126)</f>
        <v>J=</v>
      </c>
      <c r="T127" s="66" t="e">
        <f>IF(O126&gt;0,VLOOKUP(O126,W$12:AF$60,11),T126)</f>
        <v>#REF!</v>
      </c>
      <c r="U127" s="71" t="str">
        <f t="shared" si="43"/>
        <v>-</v>
      </c>
      <c r="V127" s="3"/>
      <c r="W127" s="107">
        <f>[2]Plan1!$A225</f>
        <v>43715</v>
      </c>
      <c r="X127" s="108" t="str">
        <f>[2]Plan1!$C225</f>
        <v>Independência do Brasil</v>
      </c>
      <c r="Y127" s="7"/>
      <c r="Z127" s="1"/>
      <c r="AA127" s="81"/>
      <c r="AB127" s="82">
        <f t="shared" si="66"/>
        <v>43973</v>
      </c>
      <c r="AC127" s="82">
        <f t="shared" si="68"/>
        <v>43976</v>
      </c>
      <c r="AD127" s="82">
        <f t="shared" si="67"/>
        <v>43976</v>
      </c>
      <c r="AE127" s="2"/>
      <c r="AF127" s="3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  <c r="EW127" s="2"/>
      <c r="EX127" s="2"/>
      <c r="EY127" s="2"/>
      <c r="EZ127" s="2"/>
      <c r="FA127" s="2"/>
      <c r="FB127" s="2"/>
      <c r="FC127" s="2"/>
      <c r="FD127" s="2"/>
      <c r="FE127" s="2"/>
      <c r="FF127" s="2"/>
      <c r="FG127" s="2"/>
      <c r="FH127" s="2"/>
      <c r="FI127" s="2"/>
      <c r="FJ127" s="2"/>
      <c r="FK127" s="2"/>
      <c r="FL127" s="2"/>
      <c r="FM127" s="2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</row>
    <row r="128" spans="1:188" ht="12.75" x14ac:dyDescent="0.2">
      <c r="A128" s="63">
        <f t="shared" si="48"/>
        <v>43893</v>
      </c>
      <c r="B128" s="78">
        <f t="shared" ca="1" si="57"/>
        <v>1001.45868999</v>
      </c>
      <c r="C128" s="65">
        <f t="shared" si="49"/>
        <v>1000</v>
      </c>
      <c r="D128" s="10">
        <f ca="1">IF(A128&lt;$B$1,VLOOKUP(A128,[1]DI!$A$4:$B$15000,2),0)</f>
        <v>4.1500000000000002E-2</v>
      </c>
      <c r="E128" s="65">
        <f t="shared" ca="1" si="58"/>
        <v>1.00016137</v>
      </c>
      <c r="F128" s="65">
        <f ca="1">(TRUNC(PRODUCT($E$12:$E127),16))</f>
        <v>1.0135318502920601</v>
      </c>
      <c r="G128" s="65">
        <f t="shared" ca="1" si="59"/>
        <v>1.0128778995946801</v>
      </c>
      <c r="H128" s="65">
        <f t="shared" ca="1" si="60"/>
        <v>1.0006456399999999</v>
      </c>
      <c r="I128" s="64">
        <f t="shared" si="50"/>
        <v>5.2499999999999998E-2</v>
      </c>
      <c r="J128" s="66">
        <f>IF(O127&gt;0,VLOOKUP(O127,W$12:AF$80,2),J127)</f>
        <v>43887</v>
      </c>
      <c r="K128" s="67">
        <f t="shared" si="51"/>
        <v>4</v>
      </c>
      <c r="L128" s="68">
        <f t="shared" si="52"/>
        <v>4</v>
      </c>
      <c r="M128" s="69">
        <f t="shared" si="41"/>
        <v>1.000812525</v>
      </c>
      <c r="N128" s="69">
        <f t="shared" ca="1" si="42"/>
        <v>1.00145869</v>
      </c>
      <c r="O128" s="68">
        <f t="shared" si="61"/>
        <v>0</v>
      </c>
      <c r="P128" s="65">
        <f t="shared" ca="1" si="53"/>
        <v>1.4586899900000001</v>
      </c>
      <c r="Q128" s="65"/>
      <c r="R128" s="11">
        <f t="shared" si="54"/>
        <v>0</v>
      </c>
      <c r="S128" s="70" t="str">
        <f>IF(O127&gt;0,VLOOKUP(O127,W$12:AF$60,10),S127)</f>
        <v>J=</v>
      </c>
      <c r="T128" s="66" t="e">
        <f>IF(O127&gt;0,VLOOKUP(O127,W$12:AF$60,11),T127)</f>
        <v>#REF!</v>
      </c>
      <c r="U128" s="71" t="str">
        <f t="shared" si="43"/>
        <v>-</v>
      </c>
      <c r="V128" s="3"/>
      <c r="W128" s="107">
        <f>[2]Plan1!$A226</f>
        <v>43750</v>
      </c>
      <c r="X128" s="108" t="str">
        <f>[2]Plan1!$C226</f>
        <v>Nossa Sr.a Aparecida - Padroeira do Brasil</v>
      </c>
      <c r="Y128" s="7"/>
      <c r="Z128" s="1"/>
      <c r="AA128" s="81"/>
      <c r="AB128" s="82">
        <f t="shared" si="66"/>
        <v>44006</v>
      </c>
      <c r="AC128" s="82">
        <f t="shared" si="68"/>
        <v>44007</v>
      </c>
      <c r="AD128" s="82">
        <f t="shared" si="67"/>
        <v>44007</v>
      </c>
      <c r="AE128" s="2"/>
      <c r="AF128" s="3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  <c r="EW128" s="2"/>
      <c r="EX128" s="2"/>
      <c r="EY128" s="2"/>
      <c r="EZ128" s="2"/>
      <c r="FA128" s="2"/>
      <c r="FB128" s="2"/>
      <c r="FC128" s="2"/>
      <c r="FD128" s="2"/>
      <c r="FE128" s="2"/>
      <c r="FF128" s="2"/>
      <c r="FG128" s="2"/>
      <c r="FH128" s="2"/>
      <c r="FI128" s="2"/>
      <c r="FJ128" s="2"/>
      <c r="FK128" s="2"/>
      <c r="FL128" s="2"/>
      <c r="FM128" s="2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</row>
    <row r="129" spans="1:191" ht="12.75" x14ac:dyDescent="0.2">
      <c r="A129" s="63">
        <f t="shared" si="48"/>
        <v>43894</v>
      </c>
      <c r="B129" s="78">
        <f t="shared" ca="1" si="57"/>
        <v>1001.8236889999999</v>
      </c>
      <c r="C129" s="65">
        <f t="shared" si="49"/>
        <v>1000</v>
      </c>
      <c r="D129" s="10">
        <f ca="1">IF(A129&lt;$B$1,VLOOKUP(A129,[1]DI!$A$4:$B$15000,2),0)</f>
        <v>4.1500000000000002E-2</v>
      </c>
      <c r="E129" s="65">
        <f t="shared" ca="1" si="58"/>
        <v>1.00016137</v>
      </c>
      <c r="F129" s="65">
        <f ca="1">(TRUNC(PRODUCT($E$12:$E128),16))</f>
        <v>1.0136954039267401</v>
      </c>
      <c r="G129" s="65">
        <f t="shared" ca="1" si="59"/>
        <v>1.0128778995946801</v>
      </c>
      <c r="H129" s="65">
        <f t="shared" ca="1" si="60"/>
        <v>1.00080711</v>
      </c>
      <c r="I129" s="64">
        <f t="shared" si="50"/>
        <v>5.2499999999999998E-2</v>
      </c>
      <c r="J129" s="66">
        <f>IF(O128&gt;0,VLOOKUP(O128,W$12:AF$80,2),J128)</f>
        <v>43887</v>
      </c>
      <c r="K129" s="67">
        <f t="shared" si="51"/>
        <v>5</v>
      </c>
      <c r="L129" s="68">
        <f t="shared" si="52"/>
        <v>5</v>
      </c>
      <c r="M129" s="69">
        <f t="shared" si="41"/>
        <v>1.0010157589999999</v>
      </c>
      <c r="N129" s="69">
        <f t="shared" ca="1" si="42"/>
        <v>1.0018236890000001</v>
      </c>
      <c r="O129" s="68">
        <f t="shared" si="61"/>
        <v>0</v>
      </c>
      <c r="P129" s="65">
        <f t="shared" ca="1" si="53"/>
        <v>1.8236889999999999</v>
      </c>
      <c r="Q129" s="65"/>
      <c r="R129" s="11">
        <f t="shared" si="54"/>
        <v>0</v>
      </c>
      <c r="S129" s="70" t="str">
        <f>IF(O128&gt;0,VLOOKUP(O128,W$12:AF$60,10),S128)</f>
        <v>J=</v>
      </c>
      <c r="T129" s="66" t="e">
        <f>IF(O128&gt;0,VLOOKUP(O128,W$12:AF$60,11),T128)</f>
        <v>#REF!</v>
      </c>
      <c r="U129" s="71" t="str">
        <f t="shared" si="43"/>
        <v>-</v>
      </c>
      <c r="V129" s="3"/>
      <c r="W129" s="107">
        <f>[2]Plan1!$A227</f>
        <v>43771</v>
      </c>
      <c r="X129" s="108" t="str">
        <f>[2]Plan1!$C227</f>
        <v>Finados</v>
      </c>
      <c r="Y129" s="7"/>
      <c r="Z129" s="1"/>
      <c r="AA129" s="81"/>
      <c r="AB129" s="82">
        <f t="shared" si="66"/>
        <v>44036</v>
      </c>
      <c r="AC129" s="82">
        <f t="shared" si="68"/>
        <v>44037</v>
      </c>
      <c r="AD129" s="82">
        <f t="shared" si="67"/>
        <v>44039</v>
      </c>
      <c r="AE129" s="2"/>
      <c r="AF129" s="3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  <c r="EW129" s="2"/>
      <c r="EX129" s="2"/>
      <c r="EY129" s="2"/>
      <c r="EZ129" s="2"/>
      <c r="FA129" s="2"/>
      <c r="FB129" s="2"/>
      <c r="FC129" s="2"/>
      <c r="FD129" s="2"/>
      <c r="FE129" s="2"/>
      <c r="FF129" s="2"/>
      <c r="FG129" s="2"/>
      <c r="FH129" s="2"/>
      <c r="FI129" s="2"/>
      <c r="FJ129" s="2"/>
      <c r="FK129" s="2"/>
      <c r="FL129" s="2"/>
      <c r="FM129" s="2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</row>
    <row r="130" spans="1:191" ht="12.75" x14ac:dyDescent="0.2">
      <c r="A130" s="63">
        <f t="shared" si="48"/>
        <v>43895</v>
      </c>
      <c r="B130" s="78">
        <f t="shared" ca="1" si="57"/>
        <v>1002.1888259999999</v>
      </c>
      <c r="C130" s="65">
        <f t="shared" si="49"/>
        <v>1000</v>
      </c>
      <c r="D130" s="10">
        <f ca="1">IF(A130&lt;$B$1,VLOOKUP(A130,[1]DI!$A$4:$B$15000,2),0)</f>
        <v>4.1500000000000002E-2</v>
      </c>
      <c r="E130" s="65">
        <f t="shared" ca="1" si="58"/>
        <v>1.00016137</v>
      </c>
      <c r="F130" s="65">
        <f ca="1">(TRUNC(PRODUCT($E$12:$E129),16))</f>
        <v>1.0138589839540699</v>
      </c>
      <c r="G130" s="65">
        <f t="shared" ca="1" si="59"/>
        <v>1.0128778995946801</v>
      </c>
      <c r="H130" s="65">
        <f t="shared" ca="1" si="60"/>
        <v>1.0009686099999999</v>
      </c>
      <c r="I130" s="64">
        <f t="shared" si="50"/>
        <v>5.2499999999999998E-2</v>
      </c>
      <c r="J130" s="66">
        <f>IF(O129&gt;0,VLOOKUP(O129,W$12:AF$80,2),J129)</f>
        <v>43887</v>
      </c>
      <c r="K130" s="67">
        <f t="shared" si="51"/>
        <v>6</v>
      </c>
      <c r="L130" s="68">
        <f t="shared" si="52"/>
        <v>6</v>
      </c>
      <c r="M130" s="69">
        <f t="shared" si="41"/>
        <v>1.0012190350000001</v>
      </c>
      <c r="N130" s="69">
        <f t="shared" ca="1" si="42"/>
        <v>1.002188826</v>
      </c>
      <c r="O130" s="68">
        <f t="shared" si="61"/>
        <v>0</v>
      </c>
      <c r="P130" s="65">
        <f t="shared" ca="1" si="53"/>
        <v>2.1888260000000002</v>
      </c>
      <c r="Q130" s="65"/>
      <c r="R130" s="11">
        <f t="shared" si="54"/>
        <v>0</v>
      </c>
      <c r="S130" s="70" t="str">
        <f>IF(O129&gt;0,VLOOKUP(O129,W$12:AF$60,10),S129)</f>
        <v>J=</v>
      </c>
      <c r="T130" s="66" t="e">
        <f>IF(O129&gt;0,VLOOKUP(O129,W$12:AF$60,11),T129)</f>
        <v>#REF!</v>
      </c>
      <c r="U130" s="71" t="str">
        <f t="shared" si="43"/>
        <v>-</v>
      </c>
      <c r="V130" s="3"/>
      <c r="W130" s="107">
        <f>[2]Plan1!$A228</f>
        <v>43784</v>
      </c>
      <c r="X130" s="108" t="str">
        <f>[2]Plan1!$C228</f>
        <v>Proclamação da República</v>
      </c>
      <c r="Y130" s="7"/>
      <c r="Z130" s="1"/>
      <c r="AA130" s="81"/>
      <c r="AB130" s="82">
        <f t="shared" si="66"/>
        <v>44067</v>
      </c>
      <c r="AC130" s="82">
        <f t="shared" si="68"/>
        <v>44068</v>
      </c>
      <c r="AD130" s="82">
        <f t="shared" si="67"/>
        <v>44068</v>
      </c>
      <c r="AE130" s="2"/>
      <c r="AF130" s="3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  <c r="EW130" s="2"/>
      <c r="EX130" s="2"/>
      <c r="EY130" s="2"/>
      <c r="EZ130" s="2"/>
      <c r="FA130" s="2"/>
      <c r="FB130" s="2"/>
      <c r="FC130" s="2"/>
      <c r="FD130" s="2"/>
      <c r="FE130" s="2"/>
      <c r="FF130" s="2"/>
      <c r="FG130" s="2"/>
      <c r="FH130" s="2"/>
      <c r="FI130" s="2"/>
      <c r="FJ130" s="2"/>
      <c r="FK130" s="2"/>
      <c r="FL130" s="2"/>
      <c r="FM130" s="2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</row>
    <row r="131" spans="1:191" ht="12.75" x14ac:dyDescent="0.2">
      <c r="A131" s="63">
        <f t="shared" si="48"/>
        <v>43896</v>
      </c>
      <c r="B131" s="78">
        <f t="shared" ca="1" si="57"/>
        <v>1002.5540989900001</v>
      </c>
      <c r="C131" s="65">
        <f t="shared" si="49"/>
        <v>1000</v>
      </c>
      <c r="D131" s="10">
        <f ca="1">IF(A131&lt;$B$1,VLOOKUP(A131,[1]DI!$A$4:$B$15000,2),0)</f>
        <v>4.1500000000000002E-2</v>
      </c>
      <c r="E131" s="65">
        <f t="shared" ca="1" si="58"/>
        <v>1.00016137</v>
      </c>
      <c r="F131" s="65">
        <f ca="1">(TRUNC(PRODUCT($E$12:$E130),16))</f>
        <v>1.01402259037831</v>
      </c>
      <c r="G131" s="65">
        <f t="shared" ca="1" si="59"/>
        <v>1.0128778995946801</v>
      </c>
      <c r="H131" s="65">
        <f t="shared" ca="1" si="60"/>
        <v>1.0011301399999999</v>
      </c>
      <c r="I131" s="64">
        <f t="shared" si="50"/>
        <v>5.2499999999999998E-2</v>
      </c>
      <c r="J131" s="66">
        <f>IF(O130&gt;0,VLOOKUP(O130,W$12:AF$80,2),J130)</f>
        <v>43887</v>
      </c>
      <c r="K131" s="67">
        <f t="shared" si="51"/>
        <v>7</v>
      </c>
      <c r="L131" s="68">
        <f t="shared" si="52"/>
        <v>7</v>
      </c>
      <c r="M131" s="69">
        <f t="shared" si="41"/>
        <v>1.0014223520000001</v>
      </c>
      <c r="N131" s="69">
        <f t="shared" ca="1" si="42"/>
        <v>1.0025540989999999</v>
      </c>
      <c r="O131" s="68">
        <f t="shared" si="61"/>
        <v>0</v>
      </c>
      <c r="P131" s="65">
        <f t="shared" ca="1" si="53"/>
        <v>2.55409899</v>
      </c>
      <c r="Q131" s="65"/>
      <c r="R131" s="11">
        <f t="shared" si="54"/>
        <v>0</v>
      </c>
      <c r="S131" s="70" t="str">
        <f>IF(O130&gt;0,VLOOKUP(O130,W$12:AF$60,10),S130)</f>
        <v>J=</v>
      </c>
      <c r="T131" s="66" t="e">
        <f>IF(O130&gt;0,VLOOKUP(O130,W$12:AF$60,11),T130)</f>
        <v>#REF!</v>
      </c>
      <c r="U131" s="71" t="str">
        <f t="shared" si="43"/>
        <v>-</v>
      </c>
      <c r="V131" s="3"/>
      <c r="W131" s="107">
        <f>[2]Plan1!$A229</f>
        <v>43824</v>
      </c>
      <c r="X131" s="108" t="str">
        <f>[2]Plan1!$C229</f>
        <v>Natal</v>
      </c>
      <c r="Y131" s="7"/>
      <c r="Z131" s="1"/>
      <c r="AA131" s="81"/>
      <c r="AB131" s="82">
        <f t="shared" si="66"/>
        <v>44098</v>
      </c>
      <c r="AC131" s="82">
        <f t="shared" si="68"/>
        <v>44099</v>
      </c>
      <c r="AD131" s="82">
        <f t="shared" si="67"/>
        <v>44099</v>
      </c>
      <c r="AE131" s="2"/>
      <c r="AF131" s="3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  <c r="EW131" s="2"/>
      <c r="EX131" s="2"/>
      <c r="EY131" s="2"/>
      <c r="EZ131" s="2"/>
      <c r="FA131" s="2"/>
      <c r="FB131" s="2"/>
      <c r="FC131" s="2"/>
      <c r="FD131" s="2"/>
      <c r="FE131" s="2"/>
      <c r="FF131" s="2"/>
      <c r="FG131" s="2"/>
      <c r="FH131" s="2"/>
      <c r="FI131" s="2"/>
      <c r="FJ131" s="2"/>
      <c r="FK131" s="2"/>
      <c r="FL131" s="2"/>
      <c r="FM131" s="2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</row>
    <row r="132" spans="1:191" ht="12.75" x14ac:dyDescent="0.2">
      <c r="A132" s="63">
        <f t="shared" si="48"/>
        <v>43897</v>
      </c>
      <c r="B132" s="78">
        <f t="shared" ca="1" si="57"/>
        <v>1002.91949999</v>
      </c>
      <c r="C132" s="65">
        <f t="shared" si="49"/>
        <v>1000</v>
      </c>
      <c r="D132" s="10">
        <f ca="1">IF(A132&lt;$B$1,VLOOKUP(A132,[1]DI!$A$4:$B$15000,2),0)</f>
        <v>0</v>
      </c>
      <c r="E132" s="65">
        <f t="shared" ca="1" si="58"/>
        <v>1</v>
      </c>
      <c r="F132" s="65">
        <f ca="1">(TRUNC(PRODUCT($E$12:$E131),16))</f>
        <v>1.01418622320372</v>
      </c>
      <c r="G132" s="65">
        <f t="shared" ca="1" si="59"/>
        <v>1.0128778995946801</v>
      </c>
      <c r="H132" s="65">
        <f t="shared" ca="1" si="60"/>
        <v>1.00129169</v>
      </c>
      <c r="I132" s="64">
        <f t="shared" si="50"/>
        <v>5.2499999999999998E-2</v>
      </c>
      <c r="J132" s="66">
        <f>IF(O131&gt;0,VLOOKUP(O131,W$12:AF$80,2),J131)</f>
        <v>43887</v>
      </c>
      <c r="K132" s="67">
        <f t="shared" si="51"/>
        <v>7</v>
      </c>
      <c r="L132" s="68">
        <f t="shared" si="52"/>
        <v>8</v>
      </c>
      <c r="M132" s="69">
        <f t="shared" si="41"/>
        <v>1.0016257099999999</v>
      </c>
      <c r="N132" s="69">
        <f t="shared" ca="1" si="42"/>
        <v>1.0029195</v>
      </c>
      <c r="O132" s="68">
        <f t="shared" si="61"/>
        <v>0</v>
      </c>
      <c r="P132" s="65">
        <f t="shared" ca="1" si="53"/>
        <v>2.9194999899999998</v>
      </c>
      <c r="Q132" s="65"/>
      <c r="R132" s="11">
        <f t="shared" si="54"/>
        <v>0</v>
      </c>
      <c r="S132" s="70" t="str">
        <f>IF(O131&gt;0,VLOOKUP(O131,W$12:AF$60,10),S131)</f>
        <v>J=</v>
      </c>
      <c r="T132" s="66" t="e">
        <f>IF(O131&gt;0,VLOOKUP(O131,W$12:AF$60,11),T131)</f>
        <v>#REF!</v>
      </c>
      <c r="U132" s="71" t="str">
        <f t="shared" si="43"/>
        <v>-</v>
      </c>
      <c r="V132" s="3"/>
      <c r="W132" s="107">
        <f>[2]Plan1!$A230</f>
        <v>43831</v>
      </c>
      <c r="X132" s="108" t="str">
        <f>[2]Plan1!$C230</f>
        <v>Confraternização Universal</v>
      </c>
      <c r="Y132" s="7"/>
      <c r="Z132" s="1"/>
      <c r="AA132" s="81"/>
      <c r="AB132" s="82">
        <f t="shared" si="66"/>
        <v>44127</v>
      </c>
      <c r="AC132" s="82">
        <f t="shared" si="68"/>
        <v>44129</v>
      </c>
      <c r="AD132" s="82">
        <f t="shared" si="67"/>
        <v>44130</v>
      </c>
      <c r="AE132" s="2"/>
      <c r="AF132" s="3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  <c r="EW132" s="2"/>
      <c r="EX132" s="2"/>
      <c r="EY132" s="2"/>
      <c r="EZ132" s="2"/>
      <c r="FA132" s="2"/>
      <c r="FB132" s="2"/>
      <c r="FC132" s="2"/>
      <c r="FD132" s="2"/>
      <c r="FE132" s="2"/>
      <c r="FF132" s="2"/>
      <c r="FG132" s="2"/>
      <c r="FH132" s="2"/>
      <c r="FI132" s="2"/>
      <c r="FJ132" s="2"/>
      <c r="FK132" s="2"/>
      <c r="FL132" s="2"/>
      <c r="FM132" s="2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</row>
    <row r="133" spans="1:191" ht="12.75" x14ac:dyDescent="0.2">
      <c r="A133" s="63">
        <f t="shared" si="48"/>
        <v>43898</v>
      </c>
      <c r="B133" s="78">
        <f t="shared" ca="1" si="57"/>
        <v>1002.91949999</v>
      </c>
      <c r="C133" s="65">
        <f t="shared" si="49"/>
        <v>1000</v>
      </c>
      <c r="D133" s="10">
        <f ca="1">IF(A133&lt;$B$1,VLOOKUP(A133,[1]DI!$A$4:$B$15000,2),0)</f>
        <v>0</v>
      </c>
      <c r="E133" s="65">
        <f t="shared" ca="1" si="58"/>
        <v>1</v>
      </c>
      <c r="F133" s="65">
        <f ca="1">(TRUNC(PRODUCT($E$12:$E132),16))</f>
        <v>1.01418622320372</v>
      </c>
      <c r="G133" s="65">
        <f t="shared" ca="1" si="59"/>
        <v>1.0128778995946801</v>
      </c>
      <c r="H133" s="65">
        <f t="shared" ca="1" si="60"/>
        <v>1.00129169</v>
      </c>
      <c r="I133" s="64">
        <f t="shared" si="50"/>
        <v>5.2499999999999998E-2</v>
      </c>
      <c r="J133" s="66">
        <f>IF(O132&gt;0,VLOOKUP(O132,W$12:AF$80,2),J132)</f>
        <v>43887</v>
      </c>
      <c r="K133" s="67">
        <f t="shared" si="51"/>
        <v>7</v>
      </c>
      <c r="L133" s="68">
        <f t="shared" si="52"/>
        <v>8</v>
      </c>
      <c r="M133" s="69">
        <f t="shared" si="41"/>
        <v>1.0016257099999999</v>
      </c>
      <c r="N133" s="69">
        <f t="shared" ca="1" si="42"/>
        <v>1.0029195</v>
      </c>
      <c r="O133" s="68">
        <f t="shared" si="61"/>
        <v>0</v>
      </c>
      <c r="P133" s="65">
        <f t="shared" ca="1" si="53"/>
        <v>2.9194999899999998</v>
      </c>
      <c r="Q133" s="65"/>
      <c r="R133" s="11">
        <f t="shared" si="54"/>
        <v>0</v>
      </c>
      <c r="S133" s="70" t="str">
        <f>IF(O132&gt;0,VLOOKUP(O132,W$12:AF$60,10),S132)</f>
        <v>J=</v>
      </c>
      <c r="T133" s="66" t="e">
        <f>IF(O132&gt;0,VLOOKUP(O132,W$12:AF$60,11),T132)</f>
        <v>#REF!</v>
      </c>
      <c r="U133" s="71" t="str">
        <f t="shared" si="43"/>
        <v>-</v>
      </c>
      <c r="V133" s="3"/>
      <c r="W133" s="107">
        <f>[2]Plan1!$A231</f>
        <v>43885</v>
      </c>
      <c r="X133" s="108" t="str">
        <f>[2]Plan1!$C231</f>
        <v>Carnaval</v>
      </c>
      <c r="Y133" s="7"/>
      <c r="Z133" s="1"/>
      <c r="AA133" s="81"/>
      <c r="AB133" s="82">
        <f t="shared" si="66"/>
        <v>44159</v>
      </c>
      <c r="AC133" s="82">
        <f t="shared" si="68"/>
        <v>44160</v>
      </c>
      <c r="AD133" s="82">
        <f t="shared" si="67"/>
        <v>44160</v>
      </c>
      <c r="AE133" s="1"/>
      <c r="AF133" s="3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  <c r="EW133" s="2"/>
      <c r="EX133" s="2"/>
      <c r="EY133" s="2"/>
      <c r="EZ133" s="2"/>
      <c r="FA133" s="2"/>
      <c r="FB133" s="2"/>
      <c r="FC133" s="2"/>
      <c r="FD133" s="2"/>
      <c r="FE133" s="2"/>
      <c r="FF133" s="2"/>
      <c r="FG133" s="2"/>
      <c r="FH133" s="2"/>
      <c r="FI133" s="2"/>
      <c r="FJ133" s="2"/>
      <c r="FK133" s="2"/>
      <c r="FL133" s="2"/>
      <c r="FM133" s="2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</row>
    <row r="134" spans="1:191" ht="12.75" x14ac:dyDescent="0.2">
      <c r="A134" s="63">
        <f t="shared" si="48"/>
        <v>43899</v>
      </c>
      <c r="B134" s="78">
        <f t="shared" ca="1" si="57"/>
        <v>1002.91949999</v>
      </c>
      <c r="C134" s="65">
        <f t="shared" si="49"/>
        <v>1000</v>
      </c>
      <c r="D134" s="10">
        <f ca="1">IF(A134&lt;$B$1,VLOOKUP(A134,[1]DI!$A$4:$B$15000,2),0)</f>
        <v>4.1500000000000002E-2</v>
      </c>
      <c r="E134" s="65">
        <f t="shared" ca="1" si="58"/>
        <v>1.00016137</v>
      </c>
      <c r="F134" s="65">
        <f ca="1">(TRUNC(PRODUCT($E$12:$E133),16))</f>
        <v>1.01418622320372</v>
      </c>
      <c r="G134" s="65">
        <f t="shared" ca="1" si="59"/>
        <v>1.0128778995946801</v>
      </c>
      <c r="H134" s="65">
        <f t="shared" ca="1" si="60"/>
        <v>1.00129169</v>
      </c>
      <c r="I134" s="64">
        <f t="shared" si="50"/>
        <v>5.2499999999999998E-2</v>
      </c>
      <c r="J134" s="66">
        <f>IF(O133&gt;0,VLOOKUP(O133,W$12:AF$80,2),J133)</f>
        <v>43887</v>
      </c>
      <c r="K134" s="67">
        <f t="shared" si="51"/>
        <v>8</v>
      </c>
      <c r="L134" s="68">
        <f t="shared" si="52"/>
        <v>8</v>
      </c>
      <c r="M134" s="69">
        <f t="shared" si="41"/>
        <v>1.0016257099999999</v>
      </c>
      <c r="N134" s="69">
        <f t="shared" ca="1" si="42"/>
        <v>1.0029195</v>
      </c>
      <c r="O134" s="68">
        <f t="shared" si="61"/>
        <v>0</v>
      </c>
      <c r="P134" s="65">
        <f t="shared" ca="1" si="53"/>
        <v>2.9194999899999998</v>
      </c>
      <c r="Q134" s="65"/>
      <c r="R134" s="11">
        <f t="shared" si="54"/>
        <v>0</v>
      </c>
      <c r="S134" s="70" t="str">
        <f>IF(O133&gt;0,VLOOKUP(O133,W$12:AF$60,10),S133)</f>
        <v>J=</v>
      </c>
      <c r="T134" s="66" t="e">
        <f>IF(O133&gt;0,VLOOKUP(O133,W$12:AF$60,11),T133)</f>
        <v>#REF!</v>
      </c>
      <c r="U134" s="71" t="str">
        <f t="shared" si="43"/>
        <v>-</v>
      </c>
      <c r="V134" s="13"/>
      <c r="W134" s="107">
        <f>[2]Plan1!$A232</f>
        <v>43886</v>
      </c>
      <c r="X134" s="108" t="str">
        <f>[2]Plan1!$C232</f>
        <v>Carnaval</v>
      </c>
      <c r="Y134" s="7"/>
      <c r="Z134" s="1"/>
      <c r="AA134" s="81"/>
      <c r="AB134" s="82">
        <f t="shared" si="66"/>
        <v>44189</v>
      </c>
      <c r="AC134" s="82">
        <f t="shared" si="68"/>
        <v>44190</v>
      </c>
      <c r="AD134" s="82">
        <f t="shared" si="67"/>
        <v>44193</v>
      </c>
      <c r="AE134" s="16"/>
      <c r="AF134" s="13"/>
      <c r="AG134" s="15"/>
      <c r="AH134" s="15"/>
      <c r="AI134" s="15"/>
      <c r="AJ134" s="15"/>
      <c r="AK134" s="15"/>
      <c r="AL134" s="15"/>
      <c r="AM134" s="15"/>
      <c r="AN134" s="15"/>
      <c r="AO134" s="15"/>
      <c r="AP134" s="15"/>
      <c r="AQ134" s="15"/>
      <c r="AR134" s="15"/>
      <c r="AS134" s="15"/>
      <c r="AT134" s="15"/>
      <c r="AU134" s="15"/>
      <c r="AV134" s="15"/>
      <c r="AW134" s="15"/>
      <c r="AX134" s="15"/>
      <c r="AY134" s="15"/>
      <c r="AZ134" s="15"/>
      <c r="BA134" s="15"/>
      <c r="BB134" s="15"/>
      <c r="BC134" s="15"/>
      <c r="BD134" s="15"/>
      <c r="BE134" s="15"/>
      <c r="BF134" s="15"/>
      <c r="BG134" s="15"/>
      <c r="BH134" s="15"/>
      <c r="BI134" s="15"/>
      <c r="BJ134" s="15"/>
      <c r="BK134" s="15"/>
      <c r="BL134" s="15"/>
      <c r="BM134" s="15"/>
      <c r="BN134" s="15"/>
      <c r="BO134" s="15"/>
      <c r="BP134" s="15"/>
      <c r="BQ134" s="15"/>
      <c r="BR134" s="15"/>
      <c r="BS134" s="15"/>
      <c r="BT134" s="15"/>
      <c r="BU134" s="15"/>
      <c r="BV134" s="15"/>
      <c r="BW134" s="15"/>
      <c r="BX134" s="15"/>
      <c r="BY134" s="15"/>
      <c r="BZ134" s="15"/>
      <c r="CA134" s="15"/>
      <c r="CB134" s="15"/>
      <c r="CC134" s="15"/>
      <c r="CD134" s="15"/>
      <c r="CE134" s="15"/>
      <c r="CF134" s="15"/>
      <c r="CG134" s="15"/>
      <c r="CH134" s="15"/>
      <c r="CI134" s="15"/>
      <c r="CJ134" s="15"/>
      <c r="CK134" s="15"/>
      <c r="CL134" s="15"/>
      <c r="CM134" s="15"/>
      <c r="CN134" s="15"/>
      <c r="CO134" s="15"/>
      <c r="CP134" s="15"/>
      <c r="CQ134" s="15"/>
      <c r="CR134" s="15"/>
      <c r="CS134" s="15"/>
      <c r="CT134" s="15"/>
      <c r="CU134" s="15"/>
      <c r="CV134" s="15"/>
      <c r="CW134" s="15"/>
      <c r="CX134" s="15"/>
      <c r="CY134" s="15"/>
      <c r="CZ134" s="15"/>
      <c r="DA134" s="15"/>
      <c r="DB134" s="15"/>
      <c r="DC134" s="15"/>
      <c r="DD134" s="15"/>
      <c r="DE134" s="15"/>
      <c r="DF134" s="15"/>
      <c r="DG134" s="15"/>
      <c r="DH134" s="15"/>
      <c r="DI134" s="15"/>
      <c r="DJ134" s="15"/>
      <c r="DK134" s="15"/>
      <c r="DL134" s="15"/>
      <c r="DM134" s="15"/>
      <c r="DN134" s="15"/>
      <c r="DO134" s="15"/>
      <c r="DP134" s="15"/>
      <c r="DQ134" s="15"/>
      <c r="DR134" s="15"/>
      <c r="DS134" s="15"/>
      <c r="DT134" s="15"/>
      <c r="DU134" s="15"/>
      <c r="DV134" s="15"/>
      <c r="DW134" s="15"/>
      <c r="DX134" s="15"/>
      <c r="DY134" s="15"/>
      <c r="DZ134" s="15"/>
      <c r="EA134" s="15"/>
      <c r="EB134" s="15"/>
      <c r="EC134" s="15"/>
      <c r="ED134" s="15"/>
      <c r="EE134" s="15"/>
      <c r="EF134" s="15"/>
      <c r="EG134" s="15"/>
      <c r="EH134" s="15"/>
      <c r="EI134" s="15"/>
      <c r="EJ134" s="15"/>
      <c r="EK134" s="15"/>
      <c r="EL134" s="15"/>
      <c r="EM134" s="15"/>
      <c r="EN134" s="15"/>
      <c r="EO134" s="15"/>
      <c r="EP134" s="15"/>
      <c r="EQ134" s="15"/>
      <c r="ER134" s="15"/>
      <c r="ES134" s="15"/>
      <c r="ET134" s="15"/>
      <c r="EU134" s="15"/>
      <c r="EV134" s="15"/>
      <c r="EW134" s="15"/>
      <c r="EX134" s="15"/>
      <c r="EY134" s="15"/>
      <c r="EZ134" s="15"/>
      <c r="FA134" s="15"/>
      <c r="FB134" s="15"/>
      <c r="FC134" s="15"/>
      <c r="FD134" s="15"/>
      <c r="FE134" s="15"/>
      <c r="FF134" s="15"/>
      <c r="FG134" s="15"/>
      <c r="FH134" s="15"/>
      <c r="FI134" s="15"/>
      <c r="FJ134" s="15"/>
      <c r="FK134" s="15"/>
      <c r="FL134" s="15"/>
      <c r="FM134" s="15"/>
      <c r="FN134" s="16"/>
      <c r="FO134" s="16"/>
      <c r="FP134" s="16"/>
      <c r="FQ134" s="16"/>
      <c r="FR134" s="16"/>
      <c r="FS134" s="16"/>
      <c r="FT134" s="16"/>
      <c r="FU134" s="16"/>
      <c r="FV134" s="16"/>
      <c r="FW134" s="16"/>
      <c r="FX134" s="16"/>
      <c r="FY134" s="16"/>
      <c r="FZ134" s="16"/>
      <c r="GA134" s="16"/>
      <c r="GB134" s="16"/>
      <c r="GC134" s="16"/>
      <c r="GD134" s="16"/>
      <c r="GE134" s="16"/>
      <c r="GF134" s="16"/>
      <c r="GG134" s="16"/>
      <c r="GH134" s="16"/>
      <c r="GI134" s="16"/>
    </row>
    <row r="135" spans="1:191" ht="12.75" x14ac:dyDescent="0.2">
      <c r="A135" s="63">
        <f t="shared" si="48"/>
        <v>43900</v>
      </c>
      <c r="B135" s="78">
        <f t="shared" ca="1" si="57"/>
        <v>1003.285038</v>
      </c>
      <c r="C135" s="65">
        <f t="shared" si="49"/>
        <v>1000</v>
      </c>
      <c r="D135" s="10">
        <f ca="1">IF(A135&lt;$B$1,VLOOKUP(A135,[1]DI!$A$4:$B$15000,2),0)</f>
        <v>4.1500000000000002E-2</v>
      </c>
      <c r="E135" s="65">
        <f t="shared" ca="1" si="58"/>
        <v>1.00016137</v>
      </c>
      <c r="F135" s="65">
        <f ca="1">(TRUNC(PRODUCT($E$12:$E134),16))</f>
        <v>1.01434988243456</v>
      </c>
      <c r="G135" s="65">
        <f t="shared" ca="1" si="59"/>
        <v>1.0128778995946801</v>
      </c>
      <c r="H135" s="65">
        <f t="shared" ca="1" si="60"/>
        <v>1.0014532700000001</v>
      </c>
      <c r="I135" s="64">
        <f t="shared" si="50"/>
        <v>5.2499999999999998E-2</v>
      </c>
      <c r="J135" s="66">
        <f>IF(O134&gt;0,VLOOKUP(O134,W$12:AF$80,2),J134)</f>
        <v>43887</v>
      </c>
      <c r="K135" s="67">
        <f t="shared" si="51"/>
        <v>9</v>
      </c>
      <c r="L135" s="68">
        <f t="shared" si="52"/>
        <v>9</v>
      </c>
      <c r="M135" s="69">
        <f t="shared" si="41"/>
        <v>1.0018291100000001</v>
      </c>
      <c r="N135" s="69">
        <f t="shared" ca="1" si="42"/>
        <v>1.003285038</v>
      </c>
      <c r="O135" s="68">
        <f t="shared" si="61"/>
        <v>0</v>
      </c>
      <c r="P135" s="65">
        <f t="shared" ca="1" si="53"/>
        <v>3.2850380000000001</v>
      </c>
      <c r="Q135" s="65"/>
      <c r="R135" s="11">
        <f t="shared" si="54"/>
        <v>0</v>
      </c>
      <c r="S135" s="70" t="str">
        <f>IF(O134&gt;0,VLOOKUP(O134,W$12:AF$60,10),S134)</f>
        <v>J=</v>
      </c>
      <c r="T135" s="66" t="e">
        <f>IF(O134&gt;0,VLOOKUP(O134,W$12:AF$60,11),T134)</f>
        <v>#REF!</v>
      </c>
      <c r="U135" s="71" t="str">
        <f t="shared" si="43"/>
        <v>-</v>
      </c>
      <c r="V135" s="3"/>
      <c r="W135" s="107">
        <f>[2]Plan1!$A233</f>
        <v>43931</v>
      </c>
      <c r="X135" s="108" t="str">
        <f>[2]Plan1!$C233</f>
        <v>Paixão de Cristo</v>
      </c>
      <c r="Y135" s="7"/>
      <c r="Z135" s="1"/>
      <c r="AA135" s="81"/>
      <c r="AB135" s="82">
        <f t="shared" si="66"/>
        <v>44218</v>
      </c>
      <c r="AC135" s="82">
        <f t="shared" si="68"/>
        <v>44221</v>
      </c>
      <c r="AD135" s="82">
        <f t="shared" si="67"/>
        <v>44221</v>
      </c>
      <c r="AE135" s="1"/>
      <c r="AF135" s="3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  <c r="EW135" s="2"/>
      <c r="EX135" s="2"/>
      <c r="EY135" s="2"/>
      <c r="EZ135" s="2"/>
      <c r="FA135" s="2"/>
      <c r="FB135" s="2"/>
      <c r="FC135" s="2"/>
      <c r="FD135" s="2"/>
      <c r="FE135" s="2"/>
      <c r="FF135" s="2"/>
      <c r="FG135" s="2"/>
      <c r="FH135" s="2"/>
      <c r="FI135" s="2"/>
      <c r="FJ135" s="2"/>
      <c r="FK135" s="2"/>
      <c r="FL135" s="2"/>
      <c r="FM135" s="2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</row>
    <row r="136" spans="1:191" ht="12.75" x14ac:dyDescent="0.2">
      <c r="A136" s="63">
        <f t="shared" si="48"/>
        <v>43901</v>
      </c>
      <c r="B136" s="78">
        <f t="shared" ca="1" si="57"/>
        <v>1003.650702</v>
      </c>
      <c r="C136" s="65">
        <f t="shared" si="49"/>
        <v>1000</v>
      </c>
      <c r="D136" s="10">
        <f ca="1">IF(A136&lt;$B$1,VLOOKUP(A136,[1]DI!$A$4:$B$15000,2),0)</f>
        <v>4.1500000000000002E-2</v>
      </c>
      <c r="E136" s="65">
        <f t="shared" ca="1" si="58"/>
        <v>1.00016137</v>
      </c>
      <c r="F136" s="65">
        <f ca="1">(TRUNC(PRODUCT($E$12:$E135),16))</f>
        <v>1.0145135680750901</v>
      </c>
      <c r="G136" s="65">
        <f t="shared" ca="1" si="59"/>
        <v>1.0128778995946801</v>
      </c>
      <c r="H136" s="65">
        <f t="shared" ca="1" si="60"/>
        <v>1.00161487</v>
      </c>
      <c r="I136" s="64">
        <f t="shared" si="50"/>
        <v>5.2499999999999998E-2</v>
      </c>
      <c r="J136" s="66">
        <f>IF(O135&gt;0,VLOOKUP(O135,W$12:AF$80,2),J135)</f>
        <v>43887</v>
      </c>
      <c r="K136" s="67">
        <f t="shared" si="51"/>
        <v>10</v>
      </c>
      <c r="L136" s="68">
        <f t="shared" si="52"/>
        <v>10</v>
      </c>
      <c r="M136" s="69">
        <f t="shared" si="41"/>
        <v>1.00203255</v>
      </c>
      <c r="N136" s="69">
        <f t="shared" ca="1" si="42"/>
        <v>1.0036507020000001</v>
      </c>
      <c r="O136" s="68">
        <f t="shared" si="61"/>
        <v>0</v>
      </c>
      <c r="P136" s="65">
        <f t="shared" ca="1" si="53"/>
        <v>3.6507019999999999</v>
      </c>
      <c r="Q136" s="65"/>
      <c r="R136" s="11">
        <f t="shared" si="54"/>
        <v>0</v>
      </c>
      <c r="S136" s="70" t="str">
        <f>IF(O135&gt;0,VLOOKUP(O135,W$12:AF$60,10),S135)</f>
        <v>J=</v>
      </c>
      <c r="T136" s="66" t="e">
        <f>IF(O135&gt;0,VLOOKUP(O135,W$12:AF$60,11),T135)</f>
        <v>#REF!</v>
      </c>
      <c r="U136" s="71" t="str">
        <f t="shared" si="43"/>
        <v>-</v>
      </c>
      <c r="V136" s="3"/>
      <c r="W136" s="107">
        <f>[2]Plan1!$A234</f>
        <v>43942</v>
      </c>
      <c r="X136" s="108" t="str">
        <f>[2]Plan1!$C234</f>
        <v>Tiradentes</v>
      </c>
      <c r="Y136" s="7"/>
      <c r="Z136" s="1"/>
      <c r="AA136" s="81"/>
      <c r="AB136" s="82">
        <f t="shared" si="66"/>
        <v>44251</v>
      </c>
      <c r="AC136" s="82">
        <f t="shared" si="68"/>
        <v>44252</v>
      </c>
      <c r="AD136" s="82">
        <f t="shared" si="67"/>
        <v>44252</v>
      </c>
      <c r="AE136" s="1"/>
      <c r="AF136" s="3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  <c r="EW136" s="2"/>
      <c r="EX136" s="2"/>
      <c r="EY136" s="2"/>
      <c r="EZ136" s="2"/>
      <c r="FA136" s="2"/>
      <c r="FB136" s="2"/>
      <c r="FC136" s="2"/>
      <c r="FD136" s="2"/>
      <c r="FE136" s="2"/>
      <c r="FF136" s="2"/>
      <c r="FG136" s="2"/>
      <c r="FH136" s="2"/>
      <c r="FI136" s="2"/>
      <c r="FJ136" s="2"/>
      <c r="FK136" s="2"/>
      <c r="FL136" s="2"/>
      <c r="FM136" s="2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</row>
    <row r="137" spans="1:191" ht="12.75" x14ac:dyDescent="0.2">
      <c r="A137" s="63">
        <f t="shared" si="48"/>
        <v>43902</v>
      </c>
      <c r="B137" s="78">
        <f t="shared" ca="1" si="57"/>
        <v>1004.0165050000001</v>
      </c>
      <c r="C137" s="65">
        <f t="shared" si="49"/>
        <v>1000</v>
      </c>
      <c r="D137" s="10">
        <f ca="1">IF(A137&lt;$B$1,VLOOKUP(A137,[1]DI!$A$4:$B$15000,2),0)</f>
        <v>4.1500000000000002E-2</v>
      </c>
      <c r="E137" s="65">
        <f t="shared" ca="1" si="58"/>
        <v>1.00016137</v>
      </c>
      <c r="F137" s="65">
        <f ca="1">(TRUNC(PRODUCT($E$12:$E136),16))</f>
        <v>1.01467728012957</v>
      </c>
      <c r="G137" s="65">
        <f t="shared" ca="1" si="59"/>
        <v>1.0128778995946801</v>
      </c>
      <c r="H137" s="65">
        <f t="shared" ca="1" si="60"/>
        <v>1.0017765000000001</v>
      </c>
      <c r="I137" s="64">
        <f t="shared" si="50"/>
        <v>5.2499999999999998E-2</v>
      </c>
      <c r="J137" s="66">
        <f>IF(O136&gt;0,VLOOKUP(O136,W$12:AF$80,2),J136)</f>
        <v>43887</v>
      </c>
      <c r="K137" s="67">
        <f t="shared" si="51"/>
        <v>11</v>
      </c>
      <c r="L137" s="68">
        <f t="shared" si="52"/>
        <v>11</v>
      </c>
      <c r="M137" s="69">
        <f t="shared" si="41"/>
        <v>1.002236033</v>
      </c>
      <c r="N137" s="69">
        <f t="shared" ca="1" si="42"/>
        <v>1.0040165050000001</v>
      </c>
      <c r="O137" s="68">
        <f t="shared" si="61"/>
        <v>0</v>
      </c>
      <c r="P137" s="65">
        <f t="shared" ca="1" si="53"/>
        <v>4.0165050000000004</v>
      </c>
      <c r="Q137" s="65"/>
      <c r="R137" s="11">
        <f t="shared" si="54"/>
        <v>0</v>
      </c>
      <c r="S137" s="70" t="str">
        <f>IF(O136&gt;0,VLOOKUP(O136,W$12:AF$60,10),S136)</f>
        <v>J=</v>
      </c>
      <c r="T137" s="66" t="e">
        <f>IF(O136&gt;0,VLOOKUP(O136,W$12:AF$60,11),T136)</f>
        <v>#REF!</v>
      </c>
      <c r="U137" s="71" t="str">
        <f t="shared" si="43"/>
        <v>-</v>
      </c>
      <c r="V137" s="3"/>
      <c r="W137" s="107">
        <f>[2]Plan1!$A235</f>
        <v>43952</v>
      </c>
      <c r="X137" s="108" t="str">
        <f>[2]Plan1!$C235</f>
        <v>Dia do Trabalho</v>
      </c>
      <c r="Y137" s="7"/>
      <c r="Z137" s="1"/>
      <c r="AA137" s="81"/>
      <c r="AB137" s="82">
        <f t="shared" si="66"/>
        <v>44279</v>
      </c>
      <c r="AC137" s="82">
        <f t="shared" si="68"/>
        <v>44280</v>
      </c>
      <c r="AD137" s="82">
        <f t="shared" si="67"/>
        <v>44280</v>
      </c>
      <c r="AE137" s="1"/>
      <c r="AF137" s="3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  <c r="EW137" s="2"/>
      <c r="EX137" s="2"/>
      <c r="EY137" s="2"/>
      <c r="EZ137" s="2"/>
      <c r="FA137" s="2"/>
      <c r="FB137" s="2"/>
      <c r="FC137" s="2"/>
      <c r="FD137" s="2"/>
      <c r="FE137" s="2"/>
      <c r="FF137" s="2"/>
      <c r="FG137" s="2"/>
      <c r="FH137" s="2"/>
      <c r="FI137" s="2"/>
      <c r="FJ137" s="2"/>
      <c r="FK137" s="2"/>
      <c r="FL137" s="2"/>
      <c r="FM137" s="2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</row>
    <row r="138" spans="1:191" ht="12.75" x14ac:dyDescent="0.2">
      <c r="A138" s="63">
        <f t="shared" si="48"/>
        <v>43903</v>
      </c>
      <c r="B138" s="78">
        <f t="shared" ca="1" si="57"/>
        <v>1004.38244399</v>
      </c>
      <c r="C138" s="65">
        <f t="shared" si="49"/>
        <v>1000</v>
      </c>
      <c r="D138" s="10">
        <f ca="1">IF(A138&lt;$B$1,VLOOKUP(A138,[1]DI!$A$4:$B$15000,2),0)</f>
        <v>4.1500000000000002E-2</v>
      </c>
      <c r="E138" s="65">
        <f t="shared" ca="1" si="58"/>
        <v>1.00016137</v>
      </c>
      <c r="F138" s="65">
        <f ca="1">(TRUNC(PRODUCT($E$12:$E137),16))</f>
        <v>1.0148410186022601</v>
      </c>
      <c r="G138" s="65">
        <f t="shared" ca="1" si="59"/>
        <v>1.0128778995946801</v>
      </c>
      <c r="H138" s="65">
        <f t="shared" ca="1" si="60"/>
        <v>1.0019381599999999</v>
      </c>
      <c r="I138" s="64">
        <f t="shared" si="50"/>
        <v>5.2499999999999998E-2</v>
      </c>
      <c r="J138" s="66">
        <f>IF(O137&gt;0,VLOOKUP(O137,W$12:AF$80,2),J137)</f>
        <v>43887</v>
      </c>
      <c r="K138" s="67">
        <f t="shared" si="51"/>
        <v>12</v>
      </c>
      <c r="L138" s="68">
        <f t="shared" si="52"/>
        <v>12</v>
      </c>
      <c r="M138" s="69">
        <f t="shared" si="41"/>
        <v>1.0024395559999999</v>
      </c>
      <c r="N138" s="69">
        <f t="shared" ca="1" si="42"/>
        <v>1.004382444</v>
      </c>
      <c r="O138" s="68">
        <f t="shared" si="61"/>
        <v>0</v>
      </c>
      <c r="P138" s="65">
        <f t="shared" ca="1" si="53"/>
        <v>4.3824439899999996</v>
      </c>
      <c r="Q138" s="65"/>
      <c r="R138" s="11">
        <f t="shared" si="54"/>
        <v>0</v>
      </c>
      <c r="S138" s="70" t="str">
        <f>IF(O137&gt;0,VLOOKUP(O137,W$12:AF$60,10),S137)</f>
        <v>J=</v>
      </c>
      <c r="T138" s="66" t="e">
        <f>IF(O137&gt;0,VLOOKUP(O137,W$12:AF$60,11),T137)</f>
        <v>#REF!</v>
      </c>
      <c r="U138" s="71" t="str">
        <f t="shared" si="43"/>
        <v>-</v>
      </c>
      <c r="V138" s="3"/>
      <c r="W138" s="107">
        <f>[2]Plan1!$A236</f>
        <v>43993</v>
      </c>
      <c r="X138" s="108" t="str">
        <f>[2]Plan1!$C236</f>
        <v>Corpus Christi</v>
      </c>
      <c r="Y138" s="7"/>
      <c r="Z138" s="1"/>
      <c r="AA138" s="81"/>
      <c r="AB138" s="82">
        <f t="shared" si="66"/>
        <v>44309</v>
      </c>
      <c r="AC138" s="82">
        <f t="shared" si="68"/>
        <v>44311</v>
      </c>
      <c r="AD138" s="82">
        <f t="shared" si="67"/>
        <v>44312</v>
      </c>
      <c r="AE138" s="1"/>
      <c r="AF138" s="3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  <c r="EW138" s="2"/>
      <c r="EX138" s="2"/>
      <c r="EY138" s="2"/>
      <c r="EZ138" s="2"/>
      <c r="FA138" s="2"/>
      <c r="FB138" s="2"/>
      <c r="FC138" s="2"/>
      <c r="FD138" s="2"/>
      <c r="FE138" s="2"/>
      <c r="FF138" s="2"/>
      <c r="FG138" s="2"/>
      <c r="FH138" s="2"/>
      <c r="FI138" s="2"/>
      <c r="FJ138" s="2"/>
      <c r="FK138" s="2"/>
      <c r="FL138" s="2"/>
      <c r="FM138" s="2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</row>
    <row r="139" spans="1:191" ht="12.75" x14ac:dyDescent="0.2">
      <c r="A139" s="63">
        <f t="shared" si="48"/>
        <v>43904</v>
      </c>
      <c r="B139" s="78">
        <f t="shared" ca="1" si="57"/>
        <v>1004.748511</v>
      </c>
      <c r="C139" s="65">
        <f t="shared" si="49"/>
        <v>1000</v>
      </c>
      <c r="D139" s="10">
        <f ca="1">IF(A139&lt;$B$1,VLOOKUP(A139,[1]DI!$A$4:$B$15000,2),0)</f>
        <v>0</v>
      </c>
      <c r="E139" s="65">
        <f t="shared" ca="1" si="58"/>
        <v>1</v>
      </c>
      <c r="F139" s="65">
        <f ca="1">(TRUNC(PRODUCT($E$12:$E138),16))</f>
        <v>1.0150047834974301</v>
      </c>
      <c r="G139" s="65">
        <f t="shared" ca="1" si="59"/>
        <v>1.0128778995946801</v>
      </c>
      <c r="H139" s="65">
        <f t="shared" ca="1" si="60"/>
        <v>1.0020998400000001</v>
      </c>
      <c r="I139" s="64">
        <f t="shared" si="50"/>
        <v>5.2499999999999998E-2</v>
      </c>
      <c r="J139" s="66">
        <f>IF(O138&gt;0,VLOOKUP(O138,W$12:AF$80,2),J138)</f>
        <v>43887</v>
      </c>
      <c r="K139" s="67">
        <f t="shared" si="51"/>
        <v>12</v>
      </c>
      <c r="L139" s="68">
        <f t="shared" si="52"/>
        <v>13</v>
      </c>
      <c r="M139" s="69">
        <f t="shared" si="41"/>
        <v>1.002643121</v>
      </c>
      <c r="N139" s="69">
        <f t="shared" ca="1" si="42"/>
        <v>1.0047485110000001</v>
      </c>
      <c r="O139" s="68">
        <f t="shared" si="61"/>
        <v>0</v>
      </c>
      <c r="P139" s="65">
        <f t="shared" ca="1" si="53"/>
        <v>4.7485109999999997</v>
      </c>
      <c r="Q139" s="65"/>
      <c r="R139" s="11">
        <f t="shared" si="54"/>
        <v>0</v>
      </c>
      <c r="S139" s="70" t="str">
        <f>IF(O138&gt;0,VLOOKUP(O138,W$12:AF$60,10),S138)</f>
        <v>J=</v>
      </c>
      <c r="T139" s="66" t="e">
        <f>IF(O138&gt;0,VLOOKUP(O138,W$12:AF$60,11),T138)</f>
        <v>#REF!</v>
      </c>
      <c r="U139" s="71" t="str">
        <f t="shared" si="43"/>
        <v>-</v>
      </c>
      <c r="V139" s="3"/>
      <c r="W139" s="107">
        <f>[2]Plan1!$A237</f>
        <v>44081</v>
      </c>
      <c r="X139" s="108" t="str">
        <f>[2]Plan1!$C237</f>
        <v>Independência do Brasil</v>
      </c>
      <c r="Y139" s="7"/>
      <c r="Z139" s="1"/>
      <c r="AA139" s="81"/>
      <c r="AB139" s="82">
        <f t="shared" si="66"/>
        <v>44340</v>
      </c>
      <c r="AC139" s="82">
        <f t="shared" si="68"/>
        <v>44341</v>
      </c>
      <c r="AD139" s="82">
        <f t="shared" si="67"/>
        <v>44341</v>
      </c>
      <c r="AE139" s="1"/>
      <c r="AF139" s="3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  <c r="EW139" s="2"/>
      <c r="EX139" s="2"/>
      <c r="EY139" s="2"/>
      <c r="EZ139" s="2"/>
      <c r="FA139" s="2"/>
      <c r="FB139" s="2"/>
      <c r="FC139" s="2"/>
      <c r="FD139" s="2"/>
      <c r="FE139" s="2"/>
      <c r="FF139" s="2"/>
      <c r="FG139" s="2"/>
      <c r="FH139" s="2"/>
      <c r="FI139" s="2"/>
      <c r="FJ139" s="2"/>
      <c r="FK139" s="2"/>
      <c r="FL139" s="2"/>
      <c r="FM139" s="2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</row>
    <row r="140" spans="1:191" ht="12.75" x14ac:dyDescent="0.2">
      <c r="A140" s="63">
        <f t="shared" si="48"/>
        <v>43905</v>
      </c>
      <c r="B140" s="78">
        <f t="shared" ca="1" si="57"/>
        <v>1004.748511</v>
      </c>
      <c r="C140" s="65">
        <f t="shared" si="49"/>
        <v>1000</v>
      </c>
      <c r="D140" s="10">
        <f ca="1">IF(A140&lt;$B$1,VLOOKUP(A140,[1]DI!$A$4:$B$15000,2),0)</f>
        <v>0</v>
      </c>
      <c r="E140" s="65">
        <f t="shared" ca="1" si="58"/>
        <v>1</v>
      </c>
      <c r="F140" s="65">
        <f ca="1">(TRUNC(PRODUCT($E$12:$E139),16))</f>
        <v>1.0150047834974301</v>
      </c>
      <c r="G140" s="65">
        <f t="shared" ca="1" si="59"/>
        <v>1.0128778995946801</v>
      </c>
      <c r="H140" s="65">
        <f t="shared" ca="1" si="60"/>
        <v>1.0020998400000001</v>
      </c>
      <c r="I140" s="64">
        <f t="shared" si="50"/>
        <v>5.2499999999999998E-2</v>
      </c>
      <c r="J140" s="66">
        <f>IF(O139&gt;0,VLOOKUP(O139,W$12:AF$80,2),J139)</f>
        <v>43887</v>
      </c>
      <c r="K140" s="67">
        <f t="shared" si="51"/>
        <v>12</v>
      </c>
      <c r="L140" s="68">
        <f t="shared" si="52"/>
        <v>13</v>
      </c>
      <c r="M140" s="69">
        <f t="shared" ref="M140:M203" si="69">ROUND((I140+1)^(L140/252),9)</f>
        <v>1.002643121</v>
      </c>
      <c r="N140" s="69">
        <f t="shared" ref="N140:N203" ca="1" si="70">ROUND(H140*M140,9)</f>
        <v>1.0047485110000001</v>
      </c>
      <c r="O140" s="68">
        <f t="shared" si="61"/>
        <v>0</v>
      </c>
      <c r="P140" s="65">
        <f t="shared" ca="1" si="53"/>
        <v>4.7485109999999997</v>
      </c>
      <c r="Q140" s="65"/>
      <c r="R140" s="11">
        <f t="shared" si="54"/>
        <v>0</v>
      </c>
      <c r="S140" s="70" t="str">
        <f>IF(O139&gt;0,VLOOKUP(O139,W$12:AF$60,10),S139)</f>
        <v>J=</v>
      </c>
      <c r="T140" s="66" t="e">
        <f>IF(O139&gt;0,VLOOKUP(O139,W$12:AF$60,11),T139)</f>
        <v>#REF!</v>
      </c>
      <c r="U140" s="71" t="str">
        <f t="shared" ref="U140:U203" si="71">IF(O140&gt;0,(P140+R140)*U$9,"-")</f>
        <v>-</v>
      </c>
      <c r="V140" s="3"/>
      <c r="W140" s="107">
        <f>[2]Plan1!$A238</f>
        <v>44116</v>
      </c>
      <c r="X140" s="108" t="str">
        <f>[2]Plan1!$C238</f>
        <v>Nossa Sr.a Aparecida - Padroeira do Brasil</v>
      </c>
      <c r="Y140" s="7"/>
      <c r="Z140" s="1"/>
      <c r="AA140" s="81"/>
      <c r="AB140" s="82">
        <f t="shared" si="66"/>
        <v>44371</v>
      </c>
      <c r="AC140" s="82">
        <f t="shared" si="68"/>
        <v>44372</v>
      </c>
      <c r="AD140" s="82">
        <f t="shared" si="67"/>
        <v>44372</v>
      </c>
      <c r="AE140" s="1"/>
      <c r="AF140" s="3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  <c r="EW140" s="2"/>
      <c r="EX140" s="2"/>
      <c r="EY140" s="2"/>
      <c r="EZ140" s="2"/>
      <c r="FA140" s="2"/>
      <c r="FB140" s="2"/>
      <c r="FC140" s="2"/>
      <c r="FD140" s="2"/>
      <c r="FE140" s="2"/>
      <c r="FF140" s="2"/>
      <c r="FG140" s="2"/>
      <c r="FH140" s="2"/>
      <c r="FI140" s="2"/>
      <c r="FJ140" s="2"/>
      <c r="FK140" s="2"/>
      <c r="FL140" s="2"/>
      <c r="FM140" s="2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</row>
    <row r="141" spans="1:191" ht="12.75" x14ac:dyDescent="0.2">
      <c r="A141" s="63">
        <f t="shared" ref="A141:A204" si="72">(A140+1)</f>
        <v>43906</v>
      </c>
      <c r="B141" s="78">
        <f t="shared" ca="1" si="57"/>
        <v>1004.748511</v>
      </c>
      <c r="C141" s="65">
        <f t="shared" ref="C141:C204" si="73">(C140-R140)</f>
        <v>1000</v>
      </c>
      <c r="D141" s="10">
        <f ca="1">IF(A141&lt;$B$1,VLOOKUP(A141,[1]DI!$A$4:$B$15000,2),0)</f>
        <v>4.1500000000000002E-2</v>
      </c>
      <c r="E141" s="65">
        <f t="shared" ca="1" si="58"/>
        <v>1.00016137</v>
      </c>
      <c r="F141" s="65">
        <f ca="1">(TRUNC(PRODUCT($E$12:$E140),16))</f>
        <v>1.0150047834974301</v>
      </c>
      <c r="G141" s="65">
        <f t="shared" ca="1" si="59"/>
        <v>1.0128778995946801</v>
      </c>
      <c r="H141" s="65">
        <f t="shared" ca="1" si="60"/>
        <v>1.0020998400000001</v>
      </c>
      <c r="I141" s="64">
        <f t="shared" ref="I141:I204" si="74">I140</f>
        <v>5.2499999999999998E-2</v>
      </c>
      <c r="J141" s="66">
        <f>IF(O140&gt;0,VLOOKUP(O140,W$12:AF$80,2),J140)</f>
        <v>43887</v>
      </c>
      <c r="K141" s="67">
        <f t="shared" ref="K141:K204" si="75">IF(A141&gt;J141,IF(NETWORKDAYS(J141,A141,$W$120:$W$436)-1=0,1,NETWORKDAYS(J141,A141,$W$120:$W$436)-1),0)</f>
        <v>13</v>
      </c>
      <c r="L141" s="68">
        <f t="shared" ref="L141:L204" si="76">IF(AND(K141=1,K140=1),1,IF(K141&gt;0,IF(K141=K140,K141+1,K141),0))</f>
        <v>13</v>
      </c>
      <c r="M141" s="69">
        <f t="shared" si="69"/>
        <v>1.002643121</v>
      </c>
      <c r="N141" s="69">
        <f t="shared" ca="1" si="70"/>
        <v>1.0047485110000001</v>
      </c>
      <c r="O141" s="68">
        <f t="shared" si="61"/>
        <v>0</v>
      </c>
      <c r="P141" s="65">
        <f t="shared" ref="P141:P204" ca="1" si="77">TRUNC(((N141-1)*C141),8)</f>
        <v>4.7485109999999997</v>
      </c>
      <c r="Q141" s="65"/>
      <c r="R141" s="11">
        <f t="shared" ref="R141:R204" si="78">IF(O141&gt;0,VLOOKUP(O141,$W$12:$AB$80,6),0)</f>
        <v>0</v>
      </c>
      <c r="S141" s="70" t="str">
        <f>IF(O140&gt;0,VLOOKUP(O140,W$12:AF$60,10),S140)</f>
        <v>J=</v>
      </c>
      <c r="T141" s="66" t="e">
        <f>IF(O140&gt;0,VLOOKUP(O140,W$12:AF$60,11),T140)</f>
        <v>#REF!</v>
      </c>
      <c r="U141" s="71" t="str">
        <f t="shared" si="71"/>
        <v>-</v>
      </c>
      <c r="V141" s="3"/>
      <c r="W141" s="107">
        <f>[2]Plan1!$A239</f>
        <v>44137</v>
      </c>
      <c r="X141" s="108" t="str">
        <f>[2]Plan1!$C239</f>
        <v>Finados</v>
      </c>
      <c r="Y141" s="7"/>
      <c r="Z141" s="1"/>
      <c r="AA141" s="81"/>
      <c r="AB141" s="82">
        <f t="shared" si="66"/>
        <v>44400</v>
      </c>
      <c r="AC141" s="82">
        <f t="shared" si="68"/>
        <v>44402</v>
      </c>
      <c r="AD141" s="82">
        <f t="shared" si="67"/>
        <v>44403</v>
      </c>
      <c r="AE141" s="1"/>
      <c r="AF141" s="3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  <c r="EW141" s="2"/>
      <c r="EX141" s="2"/>
      <c r="EY141" s="2"/>
      <c r="EZ141" s="2"/>
      <c r="FA141" s="2"/>
      <c r="FB141" s="2"/>
      <c r="FC141" s="2"/>
      <c r="FD141" s="2"/>
      <c r="FE141" s="2"/>
      <c r="FF141" s="2"/>
      <c r="FG141" s="2"/>
      <c r="FH141" s="2"/>
      <c r="FI141" s="2"/>
      <c r="FJ141" s="2"/>
      <c r="FK141" s="2"/>
      <c r="FL141" s="2"/>
      <c r="FM141" s="2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</row>
    <row r="142" spans="1:191" ht="12.75" x14ac:dyDescent="0.2">
      <c r="A142" s="63">
        <f t="shared" si="72"/>
        <v>43907</v>
      </c>
      <c r="B142" s="78">
        <f t="shared" ref="B142:B205" ca="1" si="79">IF(A142&lt;=TODAY(),C142+P142,IF(AND(A142&gt;TODAY(),A142&lt;=$B$1),IF(VLOOKUP(TODAY(),$A$10:$D$10000,4,FALSE)=0,"n.d",C142+P142),"n.d"))</f>
        <v>1005.11471499</v>
      </c>
      <c r="C142" s="65">
        <f t="shared" si="73"/>
        <v>1000</v>
      </c>
      <c r="D142" s="10">
        <f ca="1">IF(A142&lt;$B$1,VLOOKUP(A142,[1]DI!$A$4:$B$15000,2),0)</f>
        <v>4.1500000000000002E-2</v>
      </c>
      <c r="E142" s="65">
        <f t="shared" ref="E142:E205" ca="1" si="80">IF(A142&lt;A$10,1,ROUND(((1+D142)^(1/252)),8))</f>
        <v>1.00016137</v>
      </c>
      <c r="F142" s="65">
        <f ca="1">(TRUNC(PRODUCT($E$12:$E141),16))</f>
        <v>1.01516857481935</v>
      </c>
      <c r="G142" s="65">
        <f t="shared" ref="G142:G205" ca="1" si="81">IF(O141&gt;0,F141,G141)</f>
        <v>1.0128778995946801</v>
      </c>
      <c r="H142" s="65">
        <f t="shared" ref="H142:H205" ca="1" si="82">ROUND(F142/G142,8)</f>
        <v>1.0022615500000001</v>
      </c>
      <c r="I142" s="64">
        <f t="shared" si="74"/>
        <v>5.2499999999999998E-2</v>
      </c>
      <c r="J142" s="66">
        <f>IF(O141&gt;0,VLOOKUP(O141,W$12:AF$80,2),J141)</f>
        <v>43887</v>
      </c>
      <c r="K142" s="67">
        <f t="shared" si="75"/>
        <v>14</v>
      </c>
      <c r="L142" s="68">
        <f t="shared" si="76"/>
        <v>14</v>
      </c>
      <c r="M142" s="69">
        <f t="shared" si="69"/>
        <v>1.0028467270000001</v>
      </c>
      <c r="N142" s="69">
        <f t="shared" ca="1" si="70"/>
        <v>1.0051147149999999</v>
      </c>
      <c r="O142" s="68">
        <f t="shared" ref="O142:O205" si="83">IF(VLOOKUP(A142,X$12:AE$80,8)=VLOOKUP(A141,X$12:AE$80,8),0,VLOOKUP(A142,X$12:AE$80,8))</f>
        <v>0</v>
      </c>
      <c r="P142" s="65">
        <f t="shared" ca="1" si="77"/>
        <v>5.1147149900000004</v>
      </c>
      <c r="Q142" s="65"/>
      <c r="R142" s="11">
        <f t="shared" si="78"/>
        <v>0</v>
      </c>
      <c r="S142" s="70" t="str">
        <f>IF(O141&gt;0,VLOOKUP(O141,W$12:AF$60,10),S141)</f>
        <v>J=</v>
      </c>
      <c r="T142" s="66" t="e">
        <f>IF(O141&gt;0,VLOOKUP(O141,W$12:AF$60,11),T141)</f>
        <v>#REF!</v>
      </c>
      <c r="U142" s="71" t="str">
        <f t="shared" si="71"/>
        <v>-</v>
      </c>
      <c r="V142" s="7"/>
      <c r="W142" s="107">
        <f>[2]Plan1!$A240</f>
        <v>44150</v>
      </c>
      <c r="X142" s="108" t="str">
        <f>[2]Plan1!$C240</f>
        <v>Proclamação da República</v>
      </c>
      <c r="Y142" s="7"/>
      <c r="Z142" s="1"/>
      <c r="AA142" s="81"/>
      <c r="AB142" s="82">
        <f t="shared" si="66"/>
        <v>44432</v>
      </c>
      <c r="AC142" s="82">
        <f t="shared" si="68"/>
        <v>44433</v>
      </c>
      <c r="AD142" s="82">
        <f t="shared" si="67"/>
        <v>44433</v>
      </c>
      <c r="AE142" s="7"/>
      <c r="AF142" s="8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  <c r="EW142" s="2"/>
      <c r="EX142" s="2"/>
      <c r="EY142" s="2"/>
      <c r="EZ142" s="2"/>
      <c r="FA142" s="2"/>
      <c r="FB142" s="2"/>
      <c r="FC142" s="2"/>
      <c r="FD142" s="2"/>
      <c r="FE142" s="2"/>
      <c r="FF142" s="2"/>
      <c r="FG142" s="2"/>
      <c r="FH142" s="2"/>
      <c r="FI142" s="2"/>
      <c r="FJ142" s="2"/>
      <c r="FK142" s="2"/>
      <c r="FL142" s="2"/>
      <c r="FM142" s="2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</row>
    <row r="143" spans="1:191" ht="12.75" x14ac:dyDescent="0.2">
      <c r="A143" s="63">
        <f t="shared" si="72"/>
        <v>43908</v>
      </c>
      <c r="B143" s="78">
        <f t="shared" ca="1" si="79"/>
        <v>1005.481056</v>
      </c>
      <c r="C143" s="65">
        <f t="shared" si="73"/>
        <v>1000</v>
      </c>
      <c r="D143" s="10">
        <f ca="1">IF(A143&lt;$B$1,VLOOKUP(A143,[1]DI!$A$4:$B$15000,2),0)</f>
        <v>4.1500000000000002E-2</v>
      </c>
      <c r="E143" s="65">
        <f t="shared" ca="1" si="80"/>
        <v>1.00016137</v>
      </c>
      <c r="F143" s="65">
        <f ca="1">(TRUNC(PRODUCT($E$12:$E142),16))</f>
        <v>1.0153323925722699</v>
      </c>
      <c r="G143" s="65">
        <f t="shared" ca="1" si="81"/>
        <v>1.0128778995946801</v>
      </c>
      <c r="H143" s="65">
        <f t="shared" ca="1" si="82"/>
        <v>1.0024232900000001</v>
      </c>
      <c r="I143" s="64">
        <f t="shared" si="74"/>
        <v>5.2499999999999998E-2</v>
      </c>
      <c r="J143" s="66">
        <f>IF(O142&gt;0,VLOOKUP(O142,W$12:AF$80,2),J142)</f>
        <v>43887</v>
      </c>
      <c r="K143" s="67">
        <f t="shared" si="75"/>
        <v>15</v>
      </c>
      <c r="L143" s="68">
        <f t="shared" si="76"/>
        <v>15</v>
      </c>
      <c r="M143" s="69">
        <f t="shared" si="69"/>
        <v>1.0030503740000001</v>
      </c>
      <c r="N143" s="69">
        <f t="shared" ca="1" si="70"/>
        <v>1.005481056</v>
      </c>
      <c r="O143" s="68">
        <f t="shared" si="83"/>
        <v>0</v>
      </c>
      <c r="P143" s="65">
        <f t="shared" ca="1" si="77"/>
        <v>5.4810559999999997</v>
      </c>
      <c r="Q143" s="65"/>
      <c r="R143" s="11">
        <f t="shared" si="78"/>
        <v>0</v>
      </c>
      <c r="S143" s="70" t="str">
        <f>IF(O142&gt;0,VLOOKUP(O142,W$12:AF$60,10),S142)</f>
        <v>J=</v>
      </c>
      <c r="T143" s="66" t="e">
        <f>IF(O142&gt;0,VLOOKUP(O142,W$12:AF$60,11),T142)</f>
        <v>#REF!</v>
      </c>
      <c r="U143" s="71" t="str">
        <f t="shared" si="71"/>
        <v>-</v>
      </c>
      <c r="V143" s="7"/>
      <c r="W143" s="107">
        <f>[2]Plan1!$A241</f>
        <v>44190</v>
      </c>
      <c r="X143" s="108" t="str">
        <f>[2]Plan1!$C241</f>
        <v>Natal</v>
      </c>
      <c r="Y143" s="7"/>
      <c r="Z143" s="1"/>
      <c r="AA143" s="81"/>
      <c r="AB143" s="82">
        <f t="shared" si="66"/>
        <v>44463</v>
      </c>
      <c r="AC143" s="82">
        <f t="shared" si="68"/>
        <v>44464</v>
      </c>
      <c r="AD143" s="82">
        <f t="shared" si="67"/>
        <v>44466</v>
      </c>
      <c r="AE143" s="7"/>
      <c r="AF143" s="8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  <c r="EW143" s="2"/>
      <c r="EX143" s="2"/>
      <c r="EY143" s="2"/>
      <c r="EZ143" s="2"/>
      <c r="FA143" s="2"/>
      <c r="FB143" s="2"/>
      <c r="FC143" s="2"/>
      <c r="FD143" s="2"/>
      <c r="FE143" s="2"/>
      <c r="FF143" s="2"/>
      <c r="FG143" s="2"/>
      <c r="FH143" s="2"/>
      <c r="FI143" s="2"/>
      <c r="FJ143" s="2"/>
      <c r="FK143" s="2"/>
      <c r="FL143" s="2"/>
      <c r="FM143" s="2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</row>
    <row r="144" spans="1:191" ht="12.75" x14ac:dyDescent="0.2">
      <c r="A144" s="63">
        <f t="shared" si="72"/>
        <v>43909</v>
      </c>
      <c r="B144" s="78">
        <f t="shared" ca="1" si="79"/>
        <v>1005.847525</v>
      </c>
      <c r="C144" s="65">
        <f t="shared" si="73"/>
        <v>1000</v>
      </c>
      <c r="D144" s="10">
        <f ca="1">IF(A144&lt;$B$1,VLOOKUP(A144,[1]DI!$A$4:$B$15000,2),0)</f>
        <v>3.6500000000000005E-2</v>
      </c>
      <c r="E144" s="65">
        <f t="shared" ca="1" si="80"/>
        <v>1.00014227</v>
      </c>
      <c r="F144" s="65">
        <f ca="1">(TRUNC(PRODUCT($E$12:$E143),16))</f>
        <v>1.0154962367604601</v>
      </c>
      <c r="G144" s="65">
        <f t="shared" ca="1" si="81"/>
        <v>1.0128778995946801</v>
      </c>
      <c r="H144" s="65">
        <f t="shared" ca="1" si="82"/>
        <v>1.00258505</v>
      </c>
      <c r="I144" s="64">
        <f t="shared" si="74"/>
        <v>5.2499999999999998E-2</v>
      </c>
      <c r="J144" s="66">
        <f>IF(O143&gt;0,VLOOKUP(O143,W$12:AF$80,2),J143)</f>
        <v>43887</v>
      </c>
      <c r="K144" s="67">
        <f t="shared" si="75"/>
        <v>16</v>
      </c>
      <c r="L144" s="68">
        <f t="shared" si="76"/>
        <v>16</v>
      </c>
      <c r="M144" s="69">
        <f t="shared" si="69"/>
        <v>1.003254063</v>
      </c>
      <c r="N144" s="69">
        <f t="shared" ca="1" si="70"/>
        <v>1.0058475250000001</v>
      </c>
      <c r="O144" s="68">
        <f t="shared" si="83"/>
        <v>0</v>
      </c>
      <c r="P144" s="65">
        <f t="shared" ca="1" si="77"/>
        <v>5.8475250000000001</v>
      </c>
      <c r="Q144" s="65"/>
      <c r="R144" s="11">
        <f t="shared" si="78"/>
        <v>0</v>
      </c>
      <c r="S144" s="70" t="str">
        <f>IF(O143&gt;0,VLOOKUP(O143,W$12:AF$60,10),S143)</f>
        <v>J=</v>
      </c>
      <c r="T144" s="66" t="e">
        <f>IF(O143&gt;0,VLOOKUP(O143,W$12:AF$60,11),T143)</f>
        <v>#REF!</v>
      </c>
      <c r="U144" s="71" t="str">
        <f t="shared" si="71"/>
        <v>-</v>
      </c>
      <c r="V144" s="7"/>
      <c r="W144" s="107">
        <f>[2]Plan1!$A242</f>
        <v>44197</v>
      </c>
      <c r="X144" s="108" t="str">
        <f>[2]Plan1!$C242</f>
        <v>Confraternização Universal</v>
      </c>
      <c r="Y144" s="7"/>
      <c r="Z144" s="1"/>
      <c r="AA144" s="81"/>
      <c r="AB144" s="82">
        <f t="shared" si="66"/>
        <v>44491</v>
      </c>
      <c r="AC144" s="82">
        <f t="shared" si="68"/>
        <v>44494</v>
      </c>
      <c r="AD144" s="82">
        <f t="shared" si="67"/>
        <v>44494</v>
      </c>
      <c r="AE144" s="7"/>
      <c r="AF144" s="8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  <c r="EW144" s="2"/>
      <c r="EX144" s="2"/>
      <c r="EY144" s="2"/>
      <c r="EZ144" s="2"/>
      <c r="FA144" s="2"/>
      <c r="FB144" s="2"/>
      <c r="FC144" s="2"/>
      <c r="FD144" s="2"/>
      <c r="FE144" s="2"/>
      <c r="FF144" s="2"/>
      <c r="FG144" s="2"/>
      <c r="FH144" s="2"/>
      <c r="FI144" s="2"/>
      <c r="FJ144" s="2"/>
      <c r="FK144" s="2"/>
      <c r="FL144" s="2"/>
      <c r="FM144" s="2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</row>
    <row r="145" spans="1:188" ht="12.75" x14ac:dyDescent="0.2">
      <c r="A145" s="63">
        <f t="shared" si="72"/>
        <v>43910</v>
      </c>
      <c r="B145" s="78">
        <f t="shared" ca="1" si="79"/>
        <v>1006.1949049999999</v>
      </c>
      <c r="C145" s="65">
        <f t="shared" si="73"/>
        <v>1000</v>
      </c>
      <c r="D145" s="10">
        <f ca="1">IF(A145&lt;$B$1,VLOOKUP(A145,[1]DI!$A$4:$B$15000,2),0)</f>
        <v>3.6500000000000005E-2</v>
      </c>
      <c r="E145" s="65">
        <f t="shared" ca="1" si="80"/>
        <v>1.00014227</v>
      </c>
      <c r="F145" s="65">
        <f ca="1">(TRUNC(PRODUCT($E$12:$E144),16))</f>
        <v>1.0156407114100601</v>
      </c>
      <c r="G145" s="65">
        <f t="shared" ca="1" si="81"/>
        <v>1.0128778995946801</v>
      </c>
      <c r="H145" s="65">
        <f t="shared" ca="1" si="82"/>
        <v>1.00272768</v>
      </c>
      <c r="I145" s="64">
        <f t="shared" si="74"/>
        <v>5.2499999999999998E-2</v>
      </c>
      <c r="J145" s="66">
        <f>IF(O144&gt;0,VLOOKUP(O144,W$12:AF$80,2),J144)</f>
        <v>43887</v>
      </c>
      <c r="K145" s="67">
        <f t="shared" si="75"/>
        <v>17</v>
      </c>
      <c r="L145" s="68">
        <f t="shared" si="76"/>
        <v>17</v>
      </c>
      <c r="M145" s="69">
        <f t="shared" si="69"/>
        <v>1.0034577929999999</v>
      </c>
      <c r="N145" s="69">
        <f t="shared" ca="1" si="70"/>
        <v>1.0061949050000001</v>
      </c>
      <c r="O145" s="68">
        <f t="shared" si="83"/>
        <v>0</v>
      </c>
      <c r="P145" s="65">
        <f t="shared" ca="1" si="77"/>
        <v>6.1949050000000003</v>
      </c>
      <c r="Q145" s="65"/>
      <c r="R145" s="11">
        <f t="shared" si="78"/>
        <v>0</v>
      </c>
      <c r="S145" s="70" t="str">
        <f>IF(O144&gt;0,VLOOKUP(O144,W$12:AF$60,10),S144)</f>
        <v>J=</v>
      </c>
      <c r="T145" s="66" t="e">
        <f>IF(O144&gt;0,VLOOKUP(O144,W$12:AF$60,11),T144)</f>
        <v>#REF!</v>
      </c>
      <c r="U145" s="71" t="str">
        <f t="shared" si="71"/>
        <v>-</v>
      </c>
      <c r="V145" s="7"/>
      <c r="W145" s="107">
        <f>[2]Plan1!$A243</f>
        <v>44242</v>
      </c>
      <c r="X145" s="108" t="str">
        <f>[2]Plan1!$C243</f>
        <v>Carnaval</v>
      </c>
      <c r="Y145" s="7"/>
      <c r="Z145" s="1"/>
      <c r="AA145" s="81"/>
      <c r="AB145" s="82">
        <f t="shared" si="66"/>
        <v>44524</v>
      </c>
      <c r="AC145" s="82">
        <f t="shared" si="68"/>
        <v>44525</v>
      </c>
      <c r="AD145" s="82">
        <f t="shared" si="67"/>
        <v>44525</v>
      </c>
      <c r="AE145" s="7"/>
      <c r="AF145" s="8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  <c r="EW145" s="2"/>
      <c r="EX145" s="2"/>
      <c r="EY145" s="2"/>
      <c r="EZ145" s="2"/>
      <c r="FA145" s="2"/>
      <c r="FB145" s="2"/>
      <c r="FC145" s="2"/>
      <c r="FD145" s="2"/>
      <c r="FE145" s="2"/>
      <c r="FF145" s="2"/>
      <c r="FG145" s="2"/>
      <c r="FH145" s="2"/>
      <c r="FI145" s="2"/>
      <c r="FJ145" s="2"/>
      <c r="FK145" s="2"/>
      <c r="FL145" s="2"/>
      <c r="FM145" s="2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</row>
    <row r="146" spans="1:188" ht="12.75" x14ac:dyDescent="0.2">
      <c r="A146" s="63">
        <f t="shared" si="72"/>
        <v>43911</v>
      </c>
      <c r="B146" s="78">
        <f t="shared" ca="1" si="79"/>
        <v>1006.54241499</v>
      </c>
      <c r="C146" s="65">
        <f t="shared" si="73"/>
        <v>1000</v>
      </c>
      <c r="D146" s="10">
        <f ca="1">IF(A146&lt;$B$1,VLOOKUP(A146,[1]DI!$A$4:$B$15000,2),0)</f>
        <v>0</v>
      </c>
      <c r="E146" s="65">
        <f t="shared" ca="1" si="80"/>
        <v>1</v>
      </c>
      <c r="F146" s="65">
        <f ca="1">(TRUNC(PRODUCT($E$12:$E145),16))</f>
        <v>1.01578520661407</v>
      </c>
      <c r="G146" s="65">
        <f t="shared" ca="1" si="81"/>
        <v>1.0128778995946801</v>
      </c>
      <c r="H146" s="65">
        <f t="shared" ca="1" si="82"/>
        <v>1.0028703400000001</v>
      </c>
      <c r="I146" s="64">
        <f t="shared" si="74"/>
        <v>5.2499999999999998E-2</v>
      </c>
      <c r="J146" s="66">
        <f>IF(O145&gt;0,VLOOKUP(O145,W$12:AF$80,2),J145)</f>
        <v>43887</v>
      </c>
      <c r="K146" s="67">
        <f t="shared" si="75"/>
        <v>17</v>
      </c>
      <c r="L146" s="68">
        <f t="shared" si="76"/>
        <v>18</v>
      </c>
      <c r="M146" s="69">
        <f t="shared" si="69"/>
        <v>1.003661565</v>
      </c>
      <c r="N146" s="69">
        <f t="shared" ca="1" si="70"/>
        <v>1.006542415</v>
      </c>
      <c r="O146" s="68">
        <f t="shared" si="83"/>
        <v>0</v>
      </c>
      <c r="P146" s="65">
        <f t="shared" ca="1" si="77"/>
        <v>6.5424149900000002</v>
      </c>
      <c r="Q146" s="65"/>
      <c r="R146" s="11">
        <f t="shared" si="78"/>
        <v>0</v>
      </c>
      <c r="S146" s="70" t="str">
        <f>IF(O145&gt;0,VLOOKUP(O145,W$12:AF$60,10),S145)</f>
        <v>J=</v>
      </c>
      <c r="T146" s="66" t="e">
        <f>IF(O145&gt;0,VLOOKUP(O145,W$12:AF$60,11),T145)</f>
        <v>#REF!</v>
      </c>
      <c r="U146" s="71" t="str">
        <f t="shared" si="71"/>
        <v>-</v>
      </c>
      <c r="V146" s="7"/>
      <c r="W146" s="107">
        <f>[2]Plan1!$A244</f>
        <v>44243</v>
      </c>
      <c r="X146" s="108" t="str">
        <f>[2]Plan1!$C244</f>
        <v>Carnaval</v>
      </c>
      <c r="Y146" s="7"/>
      <c r="Z146" s="1"/>
      <c r="AA146" s="81"/>
      <c r="AB146" s="82">
        <f t="shared" si="66"/>
        <v>44554</v>
      </c>
      <c r="AC146" s="82">
        <f t="shared" si="68"/>
        <v>44555</v>
      </c>
      <c r="AD146" s="82">
        <f t="shared" si="67"/>
        <v>44557</v>
      </c>
      <c r="AE146" s="7"/>
      <c r="AF146" s="8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  <c r="EW146" s="2"/>
      <c r="EX146" s="2"/>
      <c r="EY146" s="2"/>
      <c r="EZ146" s="2"/>
      <c r="FA146" s="2"/>
      <c r="FB146" s="2"/>
      <c r="FC146" s="2"/>
      <c r="FD146" s="2"/>
      <c r="FE146" s="2"/>
      <c r="FF146" s="2"/>
      <c r="FG146" s="2"/>
      <c r="FH146" s="2"/>
      <c r="FI146" s="2"/>
      <c r="FJ146" s="2"/>
      <c r="FK146" s="2"/>
      <c r="FL146" s="2"/>
      <c r="FM146" s="2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</row>
    <row r="147" spans="1:188" ht="12.75" x14ac:dyDescent="0.2">
      <c r="A147" s="63">
        <f t="shared" si="72"/>
        <v>43912</v>
      </c>
      <c r="B147" s="78">
        <f t="shared" ca="1" si="79"/>
        <v>1006.54241499</v>
      </c>
      <c r="C147" s="65">
        <f t="shared" si="73"/>
        <v>1000</v>
      </c>
      <c r="D147" s="10">
        <f ca="1">IF(A147&lt;$B$1,VLOOKUP(A147,[1]DI!$A$4:$B$15000,2),0)</f>
        <v>0</v>
      </c>
      <c r="E147" s="65">
        <f t="shared" ca="1" si="80"/>
        <v>1</v>
      </c>
      <c r="F147" s="65">
        <f ca="1">(TRUNC(PRODUCT($E$12:$E146),16))</f>
        <v>1.01578520661407</v>
      </c>
      <c r="G147" s="65">
        <f t="shared" ca="1" si="81"/>
        <v>1.0128778995946801</v>
      </c>
      <c r="H147" s="65">
        <f t="shared" ca="1" si="82"/>
        <v>1.0028703400000001</v>
      </c>
      <c r="I147" s="64">
        <f t="shared" si="74"/>
        <v>5.2499999999999998E-2</v>
      </c>
      <c r="J147" s="66">
        <f>IF(O146&gt;0,VLOOKUP(O146,W$12:AF$80,2),J146)</f>
        <v>43887</v>
      </c>
      <c r="K147" s="67">
        <f t="shared" si="75"/>
        <v>17</v>
      </c>
      <c r="L147" s="68">
        <f t="shared" si="76"/>
        <v>18</v>
      </c>
      <c r="M147" s="69">
        <f t="shared" si="69"/>
        <v>1.003661565</v>
      </c>
      <c r="N147" s="69">
        <f t="shared" ca="1" si="70"/>
        <v>1.006542415</v>
      </c>
      <c r="O147" s="68">
        <f t="shared" si="83"/>
        <v>0</v>
      </c>
      <c r="P147" s="65">
        <f t="shared" ca="1" si="77"/>
        <v>6.5424149900000002</v>
      </c>
      <c r="Q147" s="65"/>
      <c r="R147" s="11">
        <f t="shared" si="78"/>
        <v>0</v>
      </c>
      <c r="S147" s="70" t="str">
        <f>IF(O146&gt;0,VLOOKUP(O146,W$12:AF$60,10),S146)</f>
        <v>J=</v>
      </c>
      <c r="T147" s="66" t="e">
        <f>IF(O146&gt;0,VLOOKUP(O146,W$12:AF$60,11),T146)</f>
        <v>#REF!</v>
      </c>
      <c r="U147" s="71" t="str">
        <f t="shared" si="71"/>
        <v>-</v>
      </c>
      <c r="V147" s="7"/>
      <c r="W147" s="107">
        <f>[2]Plan1!$A245</f>
        <v>44288</v>
      </c>
      <c r="X147" s="108" t="str">
        <f>[2]Plan1!$C245</f>
        <v>Paixão de Cristo</v>
      </c>
      <c r="Y147" s="7"/>
      <c r="Z147" s="1"/>
      <c r="AA147" s="81"/>
      <c r="AB147" s="82">
        <f t="shared" si="66"/>
        <v>44585</v>
      </c>
      <c r="AC147" s="82">
        <f t="shared" si="68"/>
        <v>44586</v>
      </c>
      <c r="AD147" s="82">
        <f t="shared" si="67"/>
        <v>44586</v>
      </c>
      <c r="AE147" s="7"/>
      <c r="AF147" s="8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  <c r="EW147" s="2"/>
      <c r="EX147" s="2"/>
      <c r="EY147" s="2"/>
      <c r="EZ147" s="2"/>
      <c r="FA147" s="2"/>
      <c r="FB147" s="2"/>
      <c r="FC147" s="2"/>
      <c r="FD147" s="2"/>
      <c r="FE147" s="2"/>
      <c r="FF147" s="2"/>
      <c r="FG147" s="2"/>
      <c r="FH147" s="2"/>
      <c r="FI147" s="2"/>
      <c r="FJ147" s="2"/>
      <c r="FK147" s="2"/>
      <c r="FL147" s="2"/>
      <c r="FM147" s="2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</row>
    <row r="148" spans="1:188" ht="12.75" x14ac:dyDescent="0.2">
      <c r="A148" s="63">
        <f t="shared" si="72"/>
        <v>43913</v>
      </c>
      <c r="B148" s="78">
        <f t="shared" ca="1" si="79"/>
        <v>1006.54241499</v>
      </c>
      <c r="C148" s="65">
        <f t="shared" si="73"/>
        <v>1000</v>
      </c>
      <c r="D148" s="10">
        <f ca="1">IF(A148&lt;$B$1,VLOOKUP(A148,[1]DI!$A$4:$B$15000,2),0)</f>
        <v>3.6500000000000005E-2</v>
      </c>
      <c r="E148" s="65">
        <f t="shared" ca="1" si="80"/>
        <v>1.00014227</v>
      </c>
      <c r="F148" s="65">
        <f ca="1">(TRUNC(PRODUCT($E$12:$E147),16))</f>
        <v>1.01578520661407</v>
      </c>
      <c r="G148" s="65">
        <f t="shared" ca="1" si="81"/>
        <v>1.0128778995946801</v>
      </c>
      <c r="H148" s="65">
        <f t="shared" ca="1" si="82"/>
        <v>1.0028703400000001</v>
      </c>
      <c r="I148" s="64">
        <f t="shared" si="74"/>
        <v>5.2499999999999998E-2</v>
      </c>
      <c r="J148" s="66">
        <f>IF(O147&gt;0,VLOOKUP(O147,W$12:AF$80,2),J147)</f>
        <v>43887</v>
      </c>
      <c r="K148" s="67">
        <f t="shared" si="75"/>
        <v>18</v>
      </c>
      <c r="L148" s="68">
        <f t="shared" si="76"/>
        <v>18</v>
      </c>
      <c r="M148" s="69">
        <f t="shared" si="69"/>
        <v>1.003661565</v>
      </c>
      <c r="N148" s="69">
        <f t="shared" ca="1" si="70"/>
        <v>1.006542415</v>
      </c>
      <c r="O148" s="68">
        <f t="shared" si="83"/>
        <v>0</v>
      </c>
      <c r="P148" s="65">
        <f t="shared" ca="1" si="77"/>
        <v>6.5424149900000002</v>
      </c>
      <c r="Q148" s="65"/>
      <c r="R148" s="11">
        <f t="shared" si="78"/>
        <v>0</v>
      </c>
      <c r="S148" s="70" t="str">
        <f>IF(O147&gt;0,VLOOKUP(O147,W$12:AF$60,10),S147)</f>
        <v>J=</v>
      </c>
      <c r="T148" s="66" t="e">
        <f>IF(O147&gt;0,VLOOKUP(O147,W$12:AF$60,11),T147)</f>
        <v>#REF!</v>
      </c>
      <c r="U148" s="71" t="str">
        <f t="shared" si="71"/>
        <v>-</v>
      </c>
      <c r="V148" s="7"/>
      <c r="W148" s="107">
        <f>[2]Plan1!$A246</f>
        <v>44307</v>
      </c>
      <c r="X148" s="108" t="str">
        <f>[2]Plan1!$C246</f>
        <v>Tiradentes</v>
      </c>
      <c r="Y148" s="7"/>
      <c r="Z148" s="1"/>
      <c r="AA148" s="81"/>
      <c r="AB148" s="82">
        <f t="shared" si="66"/>
        <v>44616</v>
      </c>
      <c r="AC148" s="82">
        <f t="shared" si="68"/>
        <v>44617</v>
      </c>
      <c r="AD148" s="82">
        <f t="shared" si="67"/>
        <v>44617</v>
      </c>
      <c r="AE148" s="7"/>
      <c r="AF148" s="8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  <c r="EW148" s="2"/>
      <c r="EX148" s="2"/>
      <c r="EY148" s="2"/>
      <c r="EZ148" s="2"/>
      <c r="FA148" s="2"/>
      <c r="FB148" s="2"/>
      <c r="FC148" s="2"/>
      <c r="FD148" s="2"/>
      <c r="FE148" s="2"/>
      <c r="FF148" s="2"/>
      <c r="FG148" s="2"/>
      <c r="FH148" s="2"/>
      <c r="FI148" s="2"/>
      <c r="FJ148" s="2"/>
      <c r="FK148" s="2"/>
      <c r="FL148" s="2"/>
      <c r="FM148" s="2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</row>
    <row r="149" spans="1:188" ht="12.75" x14ac:dyDescent="0.2">
      <c r="A149" s="63">
        <f t="shared" si="72"/>
        <v>43914</v>
      </c>
      <c r="B149" s="78">
        <f t="shared" ca="1" si="79"/>
        <v>1006.89004399</v>
      </c>
      <c r="C149" s="65">
        <f t="shared" si="73"/>
        <v>1000</v>
      </c>
      <c r="D149" s="10">
        <f ca="1">IF(A149&lt;$B$1,VLOOKUP(A149,[1]DI!$A$4:$B$15000,2),0)</f>
        <v>3.6500000000000005E-2</v>
      </c>
      <c r="E149" s="65">
        <f t="shared" ca="1" si="80"/>
        <v>1.00014227</v>
      </c>
      <c r="F149" s="65">
        <f ca="1">(TRUNC(PRODUCT($E$12:$E148),16))</f>
        <v>1.01592972237542</v>
      </c>
      <c r="G149" s="65">
        <f t="shared" ca="1" si="81"/>
        <v>1.0128778995946801</v>
      </c>
      <c r="H149" s="65">
        <f t="shared" ca="1" si="82"/>
        <v>1.00301302</v>
      </c>
      <c r="I149" s="64">
        <f t="shared" si="74"/>
        <v>5.2499999999999998E-2</v>
      </c>
      <c r="J149" s="66">
        <f>IF(O148&gt;0,VLOOKUP(O148,W$12:AF$80,2),J148)</f>
        <v>43887</v>
      </c>
      <c r="K149" s="67">
        <f t="shared" si="75"/>
        <v>19</v>
      </c>
      <c r="L149" s="68">
        <f t="shared" si="76"/>
        <v>19</v>
      </c>
      <c r="M149" s="69">
        <f t="shared" si="69"/>
        <v>1.003865378</v>
      </c>
      <c r="N149" s="69">
        <f t="shared" ca="1" si="70"/>
        <v>1.0068900439999999</v>
      </c>
      <c r="O149" s="68">
        <f t="shared" si="83"/>
        <v>0</v>
      </c>
      <c r="P149" s="65">
        <f t="shared" ca="1" si="77"/>
        <v>6.8900439899999997</v>
      </c>
      <c r="Q149" s="65"/>
      <c r="R149" s="11">
        <f t="shared" si="78"/>
        <v>0</v>
      </c>
      <c r="S149" s="70" t="str">
        <f>IF(O148&gt;0,VLOOKUP(O148,W$12:AF$60,10),S148)</f>
        <v>J=</v>
      </c>
      <c r="T149" s="66" t="e">
        <f>IF(O148&gt;0,VLOOKUP(O148,W$12:AF$60,11),T148)</f>
        <v>#REF!</v>
      </c>
      <c r="U149" s="71" t="str">
        <f t="shared" si="71"/>
        <v>-</v>
      </c>
      <c r="V149" s="7"/>
      <c r="W149" s="107">
        <f>[2]Plan1!$A247</f>
        <v>44317</v>
      </c>
      <c r="X149" s="108" t="str">
        <f>[2]Plan1!$C247</f>
        <v>Dia do Trabalho</v>
      </c>
      <c r="Y149" s="7"/>
      <c r="Z149" s="1"/>
      <c r="AA149" s="81"/>
      <c r="AB149" s="82">
        <f t="shared" si="66"/>
        <v>44644</v>
      </c>
      <c r="AC149" s="82">
        <f t="shared" si="68"/>
        <v>44645</v>
      </c>
      <c r="AD149" s="82">
        <f t="shared" si="67"/>
        <v>44645</v>
      </c>
      <c r="AE149" s="7"/>
      <c r="AF149" s="8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  <c r="EW149" s="2"/>
      <c r="EX149" s="2"/>
      <c r="EY149" s="2"/>
      <c r="EZ149" s="2"/>
      <c r="FA149" s="2"/>
      <c r="FB149" s="2"/>
      <c r="FC149" s="2"/>
      <c r="FD149" s="2"/>
      <c r="FE149" s="2"/>
      <c r="FF149" s="2"/>
      <c r="FG149" s="2"/>
      <c r="FH149" s="2"/>
      <c r="FI149" s="2"/>
      <c r="FJ149" s="2"/>
      <c r="FK149" s="2"/>
      <c r="FL149" s="2"/>
      <c r="FM149" s="2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</row>
    <row r="150" spans="1:188" ht="12.75" x14ac:dyDescent="0.2">
      <c r="A150" s="63">
        <f t="shared" si="72"/>
        <v>43915</v>
      </c>
      <c r="B150" s="78">
        <f t="shared" ca="1" si="79"/>
        <v>1007.237793</v>
      </c>
      <c r="C150" s="65">
        <f t="shared" si="73"/>
        <v>1000</v>
      </c>
      <c r="D150" s="10">
        <f ca="1">IF(A150&lt;$B$1,VLOOKUP(A150,[1]DI!$A$4:$B$15000,2),0)</f>
        <v>3.6500000000000005E-2</v>
      </c>
      <c r="E150" s="65">
        <f t="shared" ca="1" si="80"/>
        <v>1.00014227</v>
      </c>
      <c r="F150" s="65">
        <f ca="1">(TRUNC(PRODUCT($E$12:$E149),16))</f>
        <v>1.0160742586970199</v>
      </c>
      <c r="G150" s="65">
        <f t="shared" ca="1" si="81"/>
        <v>1.0128778995946801</v>
      </c>
      <c r="H150" s="65">
        <f t="shared" ca="1" si="82"/>
        <v>1.0031557200000001</v>
      </c>
      <c r="I150" s="64">
        <f t="shared" si="74"/>
        <v>5.2499999999999998E-2</v>
      </c>
      <c r="J150" s="66">
        <f>IF(O149&gt;0,VLOOKUP(O149,W$12:AF$80,2),J149)</f>
        <v>43887</v>
      </c>
      <c r="K150" s="67">
        <f t="shared" si="75"/>
        <v>20</v>
      </c>
      <c r="L150" s="68">
        <f t="shared" si="76"/>
        <v>20</v>
      </c>
      <c r="M150" s="69">
        <f t="shared" si="69"/>
        <v>1.004069232</v>
      </c>
      <c r="N150" s="69">
        <f t="shared" ca="1" si="70"/>
        <v>1.007237793</v>
      </c>
      <c r="O150" s="68">
        <f t="shared" si="83"/>
        <v>5</v>
      </c>
      <c r="P150" s="65">
        <f t="shared" ca="1" si="77"/>
        <v>7.2377929999999999</v>
      </c>
      <c r="Q150" s="65"/>
      <c r="R150" s="11">
        <f t="shared" si="78"/>
        <v>0</v>
      </c>
      <c r="S150" s="70" t="str">
        <f>IF(O149&gt;0,VLOOKUP(O149,W$12:AF$60,10),S149)</f>
        <v>J=</v>
      </c>
      <c r="T150" s="66" t="e">
        <f>IF(O149&gt;0,VLOOKUP(O149,W$12:AF$60,11),T149)</f>
        <v>#REF!</v>
      </c>
      <c r="U150" s="71">
        <f t="shared" ca="1" si="71"/>
        <v>434267.58</v>
      </c>
      <c r="V150" s="7"/>
      <c r="W150" s="107">
        <f>[2]Plan1!$A248</f>
        <v>44350</v>
      </c>
      <c r="X150" s="108" t="str">
        <f>[2]Plan1!$C248</f>
        <v>Corpus Christi</v>
      </c>
      <c r="Y150" s="2"/>
      <c r="Z150" s="1"/>
      <c r="AA150" s="81"/>
      <c r="AB150" s="82">
        <f t="shared" si="66"/>
        <v>44673</v>
      </c>
      <c r="AC150" s="82">
        <f t="shared" si="68"/>
        <v>44676</v>
      </c>
      <c r="AD150" s="82">
        <f t="shared" si="67"/>
        <v>44676</v>
      </c>
      <c r="AE150" s="7"/>
      <c r="AF150" s="8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  <c r="EW150" s="2"/>
      <c r="EX150" s="2"/>
      <c r="EY150" s="2"/>
      <c r="EZ150" s="2"/>
      <c r="FA150" s="2"/>
      <c r="FB150" s="2"/>
      <c r="FC150" s="2"/>
      <c r="FD150" s="2"/>
      <c r="FE150" s="2"/>
      <c r="FF150" s="2"/>
      <c r="FG150" s="2"/>
      <c r="FH150" s="2"/>
      <c r="FI150" s="2"/>
      <c r="FJ150" s="2"/>
      <c r="FK150" s="2"/>
      <c r="FL150" s="2"/>
      <c r="FM150" s="2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</row>
    <row r="151" spans="1:188" ht="12.75" x14ac:dyDescent="0.2">
      <c r="A151" s="63">
        <f t="shared" si="72"/>
        <v>43916</v>
      </c>
      <c r="B151" s="78">
        <f t="shared" ca="1" si="79"/>
        <v>1000.345368</v>
      </c>
      <c r="C151" s="65">
        <f t="shared" si="73"/>
        <v>1000</v>
      </c>
      <c r="D151" s="10">
        <f ca="1">IF(A151&lt;$B$1,VLOOKUP(A151,[1]DI!$A$4:$B$15000,2),0)</f>
        <v>3.6500000000000005E-2</v>
      </c>
      <c r="E151" s="65">
        <f t="shared" ca="1" si="80"/>
        <v>1.00014227</v>
      </c>
      <c r="F151" s="65">
        <f ca="1">(TRUNC(PRODUCT($E$12:$E150),16))</f>
        <v>1.0162188155817999</v>
      </c>
      <c r="G151" s="65">
        <f t="shared" ca="1" si="81"/>
        <v>1.0160742586970199</v>
      </c>
      <c r="H151" s="65">
        <f t="shared" ca="1" si="82"/>
        <v>1.00014227</v>
      </c>
      <c r="I151" s="64">
        <f t="shared" si="74"/>
        <v>5.2499999999999998E-2</v>
      </c>
      <c r="J151" s="66">
        <f>IF(O150&gt;0,VLOOKUP(O150,W$12:AF$80,2),J150)</f>
        <v>43915</v>
      </c>
      <c r="K151" s="67">
        <f t="shared" si="75"/>
        <v>1</v>
      </c>
      <c r="L151" s="68">
        <f t="shared" si="76"/>
        <v>1</v>
      </c>
      <c r="M151" s="69">
        <f t="shared" si="69"/>
        <v>1.0002030689999999</v>
      </c>
      <c r="N151" s="69">
        <f t="shared" ca="1" si="70"/>
        <v>1.0003453680000001</v>
      </c>
      <c r="O151" s="68">
        <f t="shared" si="83"/>
        <v>0</v>
      </c>
      <c r="P151" s="65">
        <f t="shared" ca="1" si="77"/>
        <v>0.34536800000000001</v>
      </c>
      <c r="Q151" s="65"/>
      <c r="R151" s="11">
        <f t="shared" si="78"/>
        <v>0</v>
      </c>
      <c r="S151" s="70" t="str">
        <f>IF(O150&gt;0,VLOOKUP(O150,W$12:AF$60,10),S150)</f>
        <v>J=</v>
      </c>
      <c r="T151" s="66" t="e">
        <f>IF(O150&gt;0,VLOOKUP(O150,W$12:AF$60,11),T150)</f>
        <v>#REF!</v>
      </c>
      <c r="U151" s="71" t="str">
        <f t="shared" si="71"/>
        <v>-</v>
      </c>
      <c r="V151" s="7"/>
      <c r="W151" s="107">
        <f>[2]Plan1!$A249</f>
        <v>44446</v>
      </c>
      <c r="X151" s="108" t="str">
        <f>[2]Plan1!$C249</f>
        <v>Independência do Brasil</v>
      </c>
      <c r="Y151" s="2"/>
      <c r="Z151" s="1"/>
      <c r="AA151" s="81"/>
      <c r="AB151" s="82">
        <f t="shared" si="66"/>
        <v>44705</v>
      </c>
      <c r="AC151" s="82">
        <f t="shared" si="68"/>
        <v>44706</v>
      </c>
      <c r="AD151" s="82">
        <f t="shared" si="67"/>
        <v>44706</v>
      </c>
      <c r="AE151" s="7"/>
      <c r="AF151" s="8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  <c r="EW151" s="2"/>
      <c r="EX151" s="2"/>
      <c r="EY151" s="2"/>
      <c r="EZ151" s="2"/>
      <c r="FA151" s="2"/>
      <c r="FB151" s="2"/>
      <c r="FC151" s="2"/>
      <c r="FD151" s="2"/>
      <c r="FE151" s="2"/>
      <c r="FF151" s="2"/>
      <c r="FG151" s="2"/>
      <c r="FH151" s="2"/>
      <c r="FI151" s="2"/>
      <c r="FJ151" s="2"/>
      <c r="FK151" s="2"/>
      <c r="FL151" s="2"/>
      <c r="FM151" s="2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</row>
    <row r="152" spans="1:188" ht="12.75" x14ac:dyDescent="0.2">
      <c r="A152" s="63">
        <f t="shared" si="72"/>
        <v>43917</v>
      </c>
      <c r="B152" s="78">
        <f t="shared" ca="1" si="79"/>
        <v>1000.6908560000001</v>
      </c>
      <c r="C152" s="65">
        <f t="shared" si="73"/>
        <v>1000</v>
      </c>
      <c r="D152" s="10">
        <f ca="1">IF(A152&lt;$B$1,VLOOKUP(A152,[1]DI!$A$4:$B$15000,2),0)</f>
        <v>3.6500000000000005E-2</v>
      </c>
      <c r="E152" s="65">
        <f t="shared" ca="1" si="80"/>
        <v>1.00014227</v>
      </c>
      <c r="F152" s="65">
        <f ca="1">(TRUNC(PRODUCT($E$12:$E151),16))</f>
        <v>1.0163633930327001</v>
      </c>
      <c r="G152" s="65">
        <f t="shared" ca="1" si="81"/>
        <v>1.0160742586970199</v>
      </c>
      <c r="H152" s="65">
        <f t="shared" ca="1" si="82"/>
        <v>1.0002845600000001</v>
      </c>
      <c r="I152" s="64">
        <f t="shared" si="74"/>
        <v>5.2499999999999998E-2</v>
      </c>
      <c r="J152" s="66">
        <f>IF(O151&gt;0,VLOOKUP(O151,W$12:AF$80,2),J151)</f>
        <v>43915</v>
      </c>
      <c r="K152" s="67">
        <f t="shared" si="75"/>
        <v>2</v>
      </c>
      <c r="L152" s="68">
        <f t="shared" si="76"/>
        <v>2</v>
      </c>
      <c r="M152" s="69">
        <f t="shared" si="69"/>
        <v>1.0004061799999999</v>
      </c>
      <c r="N152" s="69">
        <f t="shared" ca="1" si="70"/>
        <v>1.0006908560000001</v>
      </c>
      <c r="O152" s="68">
        <f t="shared" si="83"/>
        <v>0</v>
      </c>
      <c r="P152" s="65">
        <f t="shared" ca="1" si="77"/>
        <v>0.69085600000000003</v>
      </c>
      <c r="Q152" s="65"/>
      <c r="R152" s="11">
        <f t="shared" si="78"/>
        <v>0</v>
      </c>
      <c r="S152" s="70" t="str">
        <f>IF(O151&gt;0,VLOOKUP(O151,W$12:AF$60,10),S151)</f>
        <v>J=</v>
      </c>
      <c r="T152" s="66" t="e">
        <f>IF(O151&gt;0,VLOOKUP(O151,W$12:AF$60,11),T151)</f>
        <v>#REF!</v>
      </c>
      <c r="U152" s="71" t="str">
        <f t="shared" si="71"/>
        <v>-</v>
      </c>
      <c r="V152" s="7"/>
      <c r="W152" s="107">
        <f>[2]Plan1!$A250</f>
        <v>44481</v>
      </c>
      <c r="X152" s="108" t="str">
        <f>[2]Plan1!$C250</f>
        <v>Nossa Sr.a Aparecida - Padroeira do Brasil</v>
      </c>
      <c r="Y152" s="7"/>
      <c r="Z152" s="1"/>
      <c r="AA152" s="81"/>
      <c r="AB152" s="82">
        <f t="shared" ref="AB152:AB183" si="84">WORKDAY(AC152,-1,W$120:W$236)</f>
        <v>44736</v>
      </c>
      <c r="AC152" s="82">
        <f t="shared" si="68"/>
        <v>44737</v>
      </c>
      <c r="AD152" s="82">
        <f t="shared" ref="AD152:AD183" si="85">WORKDAY(AB152,1,W$120:W$236)</f>
        <v>44739</v>
      </c>
      <c r="AE152" s="7"/>
      <c r="AF152" s="8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  <c r="EW152" s="2"/>
      <c r="EX152" s="2"/>
      <c r="EY152" s="2"/>
      <c r="EZ152" s="2"/>
      <c r="FA152" s="2"/>
      <c r="FB152" s="2"/>
      <c r="FC152" s="2"/>
      <c r="FD152" s="2"/>
      <c r="FE152" s="2"/>
      <c r="FF152" s="2"/>
      <c r="FG152" s="2"/>
      <c r="FH152" s="2"/>
      <c r="FI152" s="2"/>
      <c r="FJ152" s="2"/>
      <c r="FK152" s="2"/>
      <c r="FL152" s="2"/>
      <c r="FM152" s="2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</row>
    <row r="153" spans="1:188" ht="12.75" x14ac:dyDescent="0.2">
      <c r="A153" s="63">
        <f t="shared" si="72"/>
        <v>43918</v>
      </c>
      <c r="B153" s="78">
        <f t="shared" ca="1" si="79"/>
        <v>1001.036462</v>
      </c>
      <c r="C153" s="65">
        <f t="shared" si="73"/>
        <v>1000</v>
      </c>
      <c r="D153" s="10">
        <f ca="1">IF(A153&lt;$B$1,VLOOKUP(A153,[1]DI!$A$4:$B$15000,2),0)</f>
        <v>0</v>
      </c>
      <c r="E153" s="65">
        <f t="shared" ca="1" si="80"/>
        <v>1</v>
      </c>
      <c r="F153" s="65">
        <f ca="1">(TRUNC(PRODUCT($E$12:$E152),16))</f>
        <v>1.01650799105262</v>
      </c>
      <c r="G153" s="65">
        <f t="shared" ca="1" si="81"/>
        <v>1.0160742586970199</v>
      </c>
      <c r="H153" s="65">
        <f t="shared" ca="1" si="82"/>
        <v>1.0004268700000001</v>
      </c>
      <c r="I153" s="64">
        <f t="shared" si="74"/>
        <v>5.2499999999999998E-2</v>
      </c>
      <c r="J153" s="66">
        <f>IF(O152&gt;0,VLOOKUP(O152,W$12:AF$80,2),J152)</f>
        <v>43915</v>
      </c>
      <c r="K153" s="67">
        <f t="shared" si="75"/>
        <v>2</v>
      </c>
      <c r="L153" s="68">
        <f t="shared" si="76"/>
        <v>3</v>
      </c>
      <c r="M153" s="69">
        <f t="shared" si="69"/>
        <v>1.000609332</v>
      </c>
      <c r="N153" s="69">
        <f t="shared" ca="1" si="70"/>
        <v>1.0010364620000001</v>
      </c>
      <c r="O153" s="68">
        <f t="shared" si="83"/>
        <v>0</v>
      </c>
      <c r="P153" s="65">
        <f t="shared" ca="1" si="77"/>
        <v>1.036462</v>
      </c>
      <c r="Q153" s="65"/>
      <c r="R153" s="11">
        <f t="shared" si="78"/>
        <v>0</v>
      </c>
      <c r="S153" s="70" t="str">
        <f>IF(O152&gt;0,VLOOKUP(O152,W$12:AF$60,10),S152)</f>
        <v>J=</v>
      </c>
      <c r="T153" s="66" t="e">
        <f>IF(O152&gt;0,VLOOKUP(O152,W$12:AF$60,11),T152)</f>
        <v>#REF!</v>
      </c>
      <c r="U153" s="71" t="str">
        <f t="shared" si="71"/>
        <v>-</v>
      </c>
      <c r="V153" s="7"/>
      <c r="W153" s="107">
        <f>[2]Plan1!$A251</f>
        <v>44502</v>
      </c>
      <c r="X153" s="108" t="str">
        <f>[2]Plan1!$C251</f>
        <v>Finados</v>
      </c>
      <c r="Y153" s="7"/>
      <c r="Z153" s="1"/>
      <c r="AA153" s="81"/>
      <c r="AB153" s="82">
        <f t="shared" si="84"/>
        <v>44764</v>
      </c>
      <c r="AC153" s="82">
        <f t="shared" si="68"/>
        <v>44767</v>
      </c>
      <c r="AD153" s="82">
        <f t="shared" si="85"/>
        <v>44767</v>
      </c>
      <c r="AE153" s="7"/>
      <c r="AF153" s="8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  <c r="EW153" s="2"/>
      <c r="EX153" s="2"/>
      <c r="EY153" s="2"/>
      <c r="EZ153" s="2"/>
      <c r="FA153" s="2"/>
      <c r="FB153" s="2"/>
      <c r="FC153" s="2"/>
      <c r="FD153" s="2"/>
      <c r="FE153" s="2"/>
      <c r="FF153" s="2"/>
      <c r="FG153" s="2"/>
      <c r="FH153" s="2"/>
      <c r="FI153" s="2"/>
      <c r="FJ153" s="2"/>
      <c r="FK153" s="2"/>
      <c r="FL153" s="2"/>
      <c r="FM153" s="2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</row>
    <row r="154" spans="1:188" ht="12.75" x14ac:dyDescent="0.2">
      <c r="A154" s="63">
        <f t="shared" si="72"/>
        <v>43919</v>
      </c>
      <c r="B154" s="78">
        <f t="shared" ca="1" si="79"/>
        <v>1001.036462</v>
      </c>
      <c r="C154" s="65">
        <f t="shared" si="73"/>
        <v>1000</v>
      </c>
      <c r="D154" s="10">
        <f ca="1">IF(A154&lt;$B$1,VLOOKUP(A154,[1]DI!$A$4:$B$15000,2),0)</f>
        <v>0</v>
      </c>
      <c r="E154" s="65">
        <f t="shared" ca="1" si="80"/>
        <v>1</v>
      </c>
      <c r="F154" s="65">
        <f ca="1">(TRUNC(PRODUCT($E$12:$E153),16))</f>
        <v>1.01650799105262</v>
      </c>
      <c r="G154" s="65">
        <f t="shared" ca="1" si="81"/>
        <v>1.0160742586970199</v>
      </c>
      <c r="H154" s="65">
        <f t="shared" ca="1" si="82"/>
        <v>1.0004268700000001</v>
      </c>
      <c r="I154" s="64">
        <f t="shared" si="74"/>
        <v>5.2499999999999998E-2</v>
      </c>
      <c r="J154" s="66">
        <f>IF(O153&gt;0,VLOOKUP(O153,W$12:AF$80,2),J153)</f>
        <v>43915</v>
      </c>
      <c r="K154" s="67">
        <f t="shared" si="75"/>
        <v>2</v>
      </c>
      <c r="L154" s="68">
        <f t="shared" si="76"/>
        <v>3</v>
      </c>
      <c r="M154" s="69">
        <f t="shared" si="69"/>
        <v>1.000609332</v>
      </c>
      <c r="N154" s="69">
        <f t="shared" ca="1" si="70"/>
        <v>1.0010364620000001</v>
      </c>
      <c r="O154" s="68">
        <f t="shared" si="83"/>
        <v>0</v>
      </c>
      <c r="P154" s="65">
        <f t="shared" ca="1" si="77"/>
        <v>1.036462</v>
      </c>
      <c r="Q154" s="65"/>
      <c r="R154" s="11">
        <f t="shared" si="78"/>
        <v>0</v>
      </c>
      <c r="S154" s="70" t="str">
        <f>IF(O153&gt;0,VLOOKUP(O153,W$12:AF$60,10),S153)</f>
        <v>J=</v>
      </c>
      <c r="T154" s="66" t="e">
        <f>IF(O153&gt;0,VLOOKUP(O153,W$12:AF$60,11),T153)</f>
        <v>#REF!</v>
      </c>
      <c r="U154" s="71" t="str">
        <f t="shared" si="71"/>
        <v>-</v>
      </c>
      <c r="V154" s="7"/>
      <c r="W154" s="107">
        <f>[2]Plan1!$A252</f>
        <v>44515</v>
      </c>
      <c r="X154" s="108" t="str">
        <f>[2]Plan1!$C252</f>
        <v>Proclamação da República</v>
      </c>
      <c r="Y154" s="14"/>
      <c r="Z154" s="16"/>
      <c r="AA154" s="81"/>
      <c r="AB154" s="82">
        <f t="shared" si="84"/>
        <v>44797</v>
      </c>
      <c r="AC154" s="82">
        <f t="shared" si="68"/>
        <v>44798</v>
      </c>
      <c r="AD154" s="82">
        <f t="shared" si="85"/>
        <v>44798</v>
      </c>
      <c r="AE154" s="7"/>
      <c r="AF154" s="8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  <c r="EW154" s="2"/>
      <c r="EX154" s="2"/>
      <c r="EY154" s="2"/>
      <c r="EZ154" s="2"/>
      <c r="FA154" s="2"/>
      <c r="FB154" s="2"/>
      <c r="FC154" s="2"/>
      <c r="FD154" s="2"/>
      <c r="FE154" s="2"/>
      <c r="FF154" s="2"/>
      <c r="FG154" s="2"/>
      <c r="FH154" s="2"/>
      <c r="FI154" s="2"/>
      <c r="FJ154" s="2"/>
      <c r="FK154" s="2"/>
      <c r="FL154" s="2"/>
      <c r="FM154" s="2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</row>
    <row r="155" spans="1:188" ht="12.75" x14ac:dyDescent="0.2">
      <c r="A155" s="63">
        <f t="shared" si="72"/>
        <v>43920</v>
      </c>
      <c r="B155" s="78">
        <f t="shared" ca="1" si="79"/>
        <v>1001.036462</v>
      </c>
      <c r="C155" s="65">
        <f t="shared" si="73"/>
        <v>1000</v>
      </c>
      <c r="D155" s="10">
        <f ca="1">IF(A155&lt;$B$1,VLOOKUP(A155,[1]DI!$A$4:$B$15000,2),0)</f>
        <v>3.6500000000000005E-2</v>
      </c>
      <c r="E155" s="65">
        <f t="shared" ca="1" si="80"/>
        <v>1.00014227</v>
      </c>
      <c r="F155" s="65">
        <f ca="1">(TRUNC(PRODUCT($E$12:$E154),16))</f>
        <v>1.01650799105262</v>
      </c>
      <c r="G155" s="65">
        <f t="shared" ca="1" si="81"/>
        <v>1.0160742586970199</v>
      </c>
      <c r="H155" s="65">
        <f t="shared" ca="1" si="82"/>
        <v>1.0004268700000001</v>
      </c>
      <c r="I155" s="64">
        <f t="shared" si="74"/>
        <v>5.2499999999999998E-2</v>
      </c>
      <c r="J155" s="66">
        <f>IF(O154&gt;0,VLOOKUP(O154,W$12:AF$80,2),J154)</f>
        <v>43915</v>
      </c>
      <c r="K155" s="67">
        <f t="shared" si="75"/>
        <v>3</v>
      </c>
      <c r="L155" s="68">
        <f t="shared" si="76"/>
        <v>3</v>
      </c>
      <c r="M155" s="69">
        <f t="shared" si="69"/>
        <v>1.000609332</v>
      </c>
      <c r="N155" s="69">
        <f t="shared" ca="1" si="70"/>
        <v>1.0010364620000001</v>
      </c>
      <c r="O155" s="68">
        <f t="shared" si="83"/>
        <v>0</v>
      </c>
      <c r="P155" s="65">
        <f t="shared" ca="1" si="77"/>
        <v>1.036462</v>
      </c>
      <c r="Q155" s="65"/>
      <c r="R155" s="11">
        <f t="shared" si="78"/>
        <v>0</v>
      </c>
      <c r="S155" s="70" t="str">
        <f>IF(O154&gt;0,VLOOKUP(O154,W$12:AF$60,10),S154)</f>
        <v>J=</v>
      </c>
      <c r="T155" s="66" t="e">
        <f>IF(O154&gt;0,VLOOKUP(O154,W$12:AF$60,11),T154)</f>
        <v>#REF!</v>
      </c>
      <c r="U155" s="71" t="str">
        <f t="shared" si="71"/>
        <v>-</v>
      </c>
      <c r="V155" s="7"/>
      <c r="W155" s="107">
        <f>[2]Plan1!$A253</f>
        <v>44555</v>
      </c>
      <c r="X155" s="108" t="str">
        <f>[2]Plan1!$C253</f>
        <v>Natal</v>
      </c>
      <c r="Y155" s="7"/>
      <c r="Z155" s="1"/>
      <c r="AA155" s="81"/>
      <c r="AB155" s="82">
        <f t="shared" si="84"/>
        <v>44827</v>
      </c>
      <c r="AC155" s="82">
        <f t="shared" si="68"/>
        <v>44829</v>
      </c>
      <c r="AD155" s="82">
        <f t="shared" si="85"/>
        <v>44830</v>
      </c>
      <c r="AE155" s="7"/>
      <c r="AF155" s="8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  <c r="EW155" s="2"/>
      <c r="EX155" s="2"/>
      <c r="EY155" s="2"/>
      <c r="EZ155" s="2"/>
      <c r="FA155" s="2"/>
      <c r="FB155" s="2"/>
      <c r="FC155" s="2"/>
      <c r="FD155" s="2"/>
      <c r="FE155" s="2"/>
      <c r="FF155" s="2"/>
      <c r="FG155" s="2"/>
      <c r="FH155" s="2"/>
      <c r="FI155" s="2"/>
      <c r="FJ155" s="2"/>
      <c r="FK155" s="2"/>
      <c r="FL155" s="2"/>
      <c r="FM155" s="2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</row>
    <row r="156" spans="1:188" ht="12.75" x14ac:dyDescent="0.2">
      <c r="A156" s="63">
        <f t="shared" si="72"/>
        <v>43921</v>
      </c>
      <c r="B156" s="78">
        <f t="shared" ca="1" si="79"/>
        <v>1001.38218699</v>
      </c>
      <c r="C156" s="65">
        <f t="shared" si="73"/>
        <v>1000</v>
      </c>
      <c r="D156" s="10">
        <f ca="1">IF(A156&lt;$B$1,VLOOKUP(A156,[1]DI!$A$4:$B$15000,2),0)</f>
        <v>3.6500000000000005E-2</v>
      </c>
      <c r="E156" s="65">
        <f t="shared" ca="1" si="80"/>
        <v>1.00014227</v>
      </c>
      <c r="F156" s="65">
        <f ca="1">(TRUNC(PRODUCT($E$12:$E155),16))</f>
        <v>1.0166526096445101</v>
      </c>
      <c r="G156" s="65">
        <f t="shared" ca="1" si="81"/>
        <v>1.0160742586970199</v>
      </c>
      <c r="H156" s="65">
        <f t="shared" ca="1" si="82"/>
        <v>1.0005691999999999</v>
      </c>
      <c r="I156" s="64">
        <f t="shared" si="74"/>
        <v>5.2499999999999998E-2</v>
      </c>
      <c r="J156" s="66">
        <f>IF(O155&gt;0,VLOOKUP(O155,W$12:AF$80,2),J155)</f>
        <v>43915</v>
      </c>
      <c r="K156" s="67">
        <f t="shared" si="75"/>
        <v>4</v>
      </c>
      <c r="L156" s="68">
        <f t="shared" si="76"/>
        <v>4</v>
      </c>
      <c r="M156" s="69">
        <f t="shared" si="69"/>
        <v>1.000812525</v>
      </c>
      <c r="N156" s="69">
        <f t="shared" ca="1" si="70"/>
        <v>1.0013821869999999</v>
      </c>
      <c r="O156" s="68">
        <f t="shared" si="83"/>
        <v>0</v>
      </c>
      <c r="P156" s="65">
        <f t="shared" ca="1" si="77"/>
        <v>1.3821869899999999</v>
      </c>
      <c r="Q156" s="65"/>
      <c r="R156" s="11">
        <f t="shared" si="78"/>
        <v>0</v>
      </c>
      <c r="S156" s="70" t="str">
        <f>IF(O155&gt;0,VLOOKUP(O155,W$12:AF$60,10),S155)</f>
        <v>J=</v>
      </c>
      <c r="T156" s="66" t="e">
        <f>IF(O155&gt;0,VLOOKUP(O155,W$12:AF$60,11),T155)</f>
        <v>#REF!</v>
      </c>
      <c r="U156" s="71" t="str">
        <f t="shared" si="71"/>
        <v>-</v>
      </c>
      <c r="V156" s="7"/>
      <c r="W156" s="107">
        <f>[2]Plan1!$A254</f>
        <v>44562</v>
      </c>
      <c r="X156" s="108" t="str">
        <f>[2]Plan1!$C254</f>
        <v>Confraternização Universal</v>
      </c>
      <c r="Y156" s="7"/>
      <c r="Z156" s="1"/>
      <c r="AA156" s="81"/>
      <c r="AB156" s="82">
        <f t="shared" si="84"/>
        <v>44858</v>
      </c>
      <c r="AC156" s="82">
        <f t="shared" si="68"/>
        <v>44859</v>
      </c>
      <c r="AD156" s="82">
        <f t="shared" si="85"/>
        <v>44859</v>
      </c>
      <c r="AE156" s="7"/>
      <c r="AF156" s="8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  <c r="EW156" s="2"/>
      <c r="EX156" s="2"/>
      <c r="EY156" s="2"/>
      <c r="EZ156" s="2"/>
      <c r="FA156" s="2"/>
      <c r="FB156" s="2"/>
      <c r="FC156" s="2"/>
      <c r="FD156" s="2"/>
      <c r="FE156" s="2"/>
      <c r="FF156" s="2"/>
      <c r="FG156" s="2"/>
      <c r="FH156" s="2"/>
      <c r="FI156" s="2"/>
      <c r="FJ156" s="2"/>
      <c r="FK156" s="2"/>
      <c r="FL156" s="2"/>
      <c r="FM156" s="2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</row>
    <row r="157" spans="1:188" ht="12.75" x14ac:dyDescent="0.2">
      <c r="A157" s="63">
        <f t="shared" si="72"/>
        <v>43922</v>
      </c>
      <c r="B157" s="78">
        <f t="shared" ca="1" si="79"/>
        <v>1001.72803199</v>
      </c>
      <c r="C157" s="65">
        <f t="shared" si="73"/>
        <v>1000</v>
      </c>
      <c r="D157" s="10">
        <f ca="1">IF(A157&lt;$B$1,VLOOKUP(A157,[1]DI!$A$4:$B$15000,2),0)</f>
        <v>3.6500000000000005E-2</v>
      </c>
      <c r="E157" s="65">
        <f t="shared" ca="1" si="80"/>
        <v>1.00014227</v>
      </c>
      <c r="F157" s="65">
        <f ca="1">(TRUNC(PRODUCT($E$12:$E156),16))</f>
        <v>1.01679724881129</v>
      </c>
      <c r="G157" s="65">
        <f t="shared" ca="1" si="81"/>
        <v>1.0160742586970199</v>
      </c>
      <c r="H157" s="65">
        <f t="shared" ca="1" si="82"/>
        <v>1.0007115499999999</v>
      </c>
      <c r="I157" s="64">
        <f t="shared" si="74"/>
        <v>5.2499999999999998E-2</v>
      </c>
      <c r="J157" s="66">
        <f>IF(O156&gt;0,VLOOKUP(O156,W$12:AF$80,2),J156)</f>
        <v>43915</v>
      </c>
      <c r="K157" s="67">
        <f t="shared" si="75"/>
        <v>5</v>
      </c>
      <c r="L157" s="68">
        <f t="shared" si="76"/>
        <v>5</v>
      </c>
      <c r="M157" s="69">
        <f t="shared" si="69"/>
        <v>1.0010157589999999</v>
      </c>
      <c r="N157" s="69">
        <f t="shared" ca="1" si="70"/>
        <v>1.0017280319999999</v>
      </c>
      <c r="O157" s="68">
        <f t="shared" si="83"/>
        <v>0</v>
      </c>
      <c r="P157" s="65">
        <f t="shared" ca="1" si="77"/>
        <v>1.7280319900000001</v>
      </c>
      <c r="Q157" s="65"/>
      <c r="R157" s="11">
        <f t="shared" si="78"/>
        <v>0</v>
      </c>
      <c r="S157" s="70" t="str">
        <f>IF(O156&gt;0,VLOOKUP(O156,W$12:AF$60,10),S156)</f>
        <v>J=</v>
      </c>
      <c r="T157" s="66" t="e">
        <f>IF(O156&gt;0,VLOOKUP(O156,W$12:AF$60,11),T156)</f>
        <v>#REF!</v>
      </c>
      <c r="U157" s="71" t="str">
        <f t="shared" si="71"/>
        <v>-</v>
      </c>
      <c r="V157" s="7"/>
      <c r="W157" s="107">
        <f>[2]Plan1!$A255</f>
        <v>44620</v>
      </c>
      <c r="X157" s="108" t="str">
        <f>[2]Plan1!$C255</f>
        <v>Carnaval</v>
      </c>
      <c r="Y157" s="7"/>
      <c r="Z157" s="1"/>
      <c r="AA157" s="81"/>
      <c r="AB157" s="82">
        <f t="shared" si="84"/>
        <v>44889</v>
      </c>
      <c r="AC157" s="82">
        <f t="shared" si="68"/>
        <v>44890</v>
      </c>
      <c r="AD157" s="82">
        <f t="shared" si="85"/>
        <v>44890</v>
      </c>
      <c r="AE157" s="7"/>
      <c r="AF157" s="8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  <c r="EW157" s="2"/>
      <c r="EX157" s="2"/>
      <c r="EY157" s="2"/>
      <c r="EZ157" s="2"/>
      <c r="FA157" s="2"/>
      <c r="FB157" s="2"/>
      <c r="FC157" s="2"/>
      <c r="FD157" s="2"/>
      <c r="FE157" s="2"/>
      <c r="FF157" s="2"/>
      <c r="FG157" s="2"/>
      <c r="FH157" s="2"/>
      <c r="FI157" s="2"/>
      <c r="FJ157" s="2"/>
      <c r="FK157" s="2"/>
      <c r="FL157" s="2"/>
      <c r="FM157" s="2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</row>
    <row r="158" spans="1:188" ht="12.75" x14ac:dyDescent="0.2">
      <c r="A158" s="63">
        <f t="shared" si="72"/>
        <v>43923</v>
      </c>
      <c r="B158" s="78">
        <f t="shared" ca="1" si="79"/>
        <v>1002.073996</v>
      </c>
      <c r="C158" s="65">
        <f t="shared" si="73"/>
        <v>1000</v>
      </c>
      <c r="D158" s="10">
        <f ca="1">IF(A158&lt;$B$1,VLOOKUP(A158,[1]DI!$A$4:$B$15000,2),0)</f>
        <v>3.6500000000000005E-2</v>
      </c>
      <c r="E158" s="65">
        <f t="shared" ca="1" si="80"/>
        <v>1.00014227</v>
      </c>
      <c r="F158" s="65">
        <f ca="1">(TRUNC(PRODUCT($E$12:$E157),16))</f>
        <v>1.01694190855587</v>
      </c>
      <c r="G158" s="65">
        <f t="shared" ca="1" si="81"/>
        <v>1.0160742586970199</v>
      </c>
      <c r="H158" s="65">
        <f t="shared" ca="1" si="82"/>
        <v>1.00085392</v>
      </c>
      <c r="I158" s="64">
        <f t="shared" si="74"/>
        <v>5.2499999999999998E-2</v>
      </c>
      <c r="J158" s="66">
        <f>IF(O157&gt;0,VLOOKUP(O157,W$12:AF$80,2),J157)</f>
        <v>43915</v>
      </c>
      <c r="K158" s="67">
        <f t="shared" si="75"/>
        <v>6</v>
      </c>
      <c r="L158" s="68">
        <f t="shared" si="76"/>
        <v>6</v>
      </c>
      <c r="M158" s="69">
        <f t="shared" si="69"/>
        <v>1.0012190350000001</v>
      </c>
      <c r="N158" s="69">
        <f t="shared" ca="1" si="70"/>
        <v>1.002073996</v>
      </c>
      <c r="O158" s="68">
        <f t="shared" si="83"/>
        <v>0</v>
      </c>
      <c r="P158" s="65">
        <f t="shared" ca="1" si="77"/>
        <v>2.0739960000000002</v>
      </c>
      <c r="Q158" s="65"/>
      <c r="R158" s="11">
        <f t="shared" si="78"/>
        <v>0</v>
      </c>
      <c r="S158" s="70" t="str">
        <f>IF(O157&gt;0,VLOOKUP(O157,W$12:AF$60,10),S157)</f>
        <v>J=</v>
      </c>
      <c r="T158" s="66" t="e">
        <f>IF(O157&gt;0,VLOOKUP(O157,W$12:AF$60,11),T157)</f>
        <v>#REF!</v>
      </c>
      <c r="U158" s="71" t="str">
        <f t="shared" si="71"/>
        <v>-</v>
      </c>
      <c r="V158" s="7"/>
      <c r="W158" s="107">
        <f>[2]Plan1!$A256</f>
        <v>44621</v>
      </c>
      <c r="X158" s="108" t="str">
        <f>[2]Plan1!$C256</f>
        <v>Carnaval</v>
      </c>
      <c r="Y158" s="7"/>
      <c r="Z158" s="1"/>
      <c r="AA158" s="81"/>
      <c r="AB158" s="82">
        <f t="shared" si="84"/>
        <v>44918</v>
      </c>
      <c r="AC158" s="82">
        <f t="shared" si="68"/>
        <v>44920</v>
      </c>
      <c r="AD158" s="82">
        <f t="shared" si="85"/>
        <v>44921</v>
      </c>
      <c r="AE158" s="7"/>
      <c r="AF158" s="8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  <c r="EW158" s="2"/>
      <c r="EX158" s="2"/>
      <c r="EY158" s="2"/>
      <c r="EZ158" s="2"/>
      <c r="FA158" s="2"/>
      <c r="FB158" s="2"/>
      <c r="FC158" s="2"/>
      <c r="FD158" s="2"/>
      <c r="FE158" s="2"/>
      <c r="FF158" s="2"/>
      <c r="FG158" s="2"/>
      <c r="FH158" s="2"/>
      <c r="FI158" s="2"/>
      <c r="FJ158" s="2"/>
      <c r="FK158" s="2"/>
      <c r="FL158" s="2"/>
      <c r="FM158" s="2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</row>
    <row r="159" spans="1:188" ht="12.75" x14ac:dyDescent="0.2">
      <c r="A159" s="63">
        <f t="shared" si="72"/>
        <v>43924</v>
      </c>
      <c r="B159" s="78">
        <f t="shared" ca="1" si="79"/>
        <v>1002.42008899</v>
      </c>
      <c r="C159" s="65">
        <f t="shared" si="73"/>
        <v>1000</v>
      </c>
      <c r="D159" s="10">
        <f ca="1">IF(A159&lt;$B$1,VLOOKUP(A159,[1]DI!$A$4:$B$15000,2),0)</f>
        <v>3.6500000000000005E-2</v>
      </c>
      <c r="E159" s="65">
        <f t="shared" ca="1" si="80"/>
        <v>1.00014227</v>
      </c>
      <c r="F159" s="65">
        <f ca="1">(TRUNC(PRODUCT($E$12:$E158),16))</f>
        <v>1.0170865888812</v>
      </c>
      <c r="G159" s="65">
        <f t="shared" ca="1" si="81"/>
        <v>1.0160742586970199</v>
      </c>
      <c r="H159" s="65">
        <f t="shared" ca="1" si="82"/>
        <v>1.0009963200000001</v>
      </c>
      <c r="I159" s="64">
        <f t="shared" si="74"/>
        <v>5.2499999999999998E-2</v>
      </c>
      <c r="J159" s="66">
        <f>IF(O158&gt;0,VLOOKUP(O158,W$12:AF$80,2),J158)</f>
        <v>43915</v>
      </c>
      <c r="K159" s="67">
        <f t="shared" si="75"/>
        <v>7</v>
      </c>
      <c r="L159" s="68">
        <f t="shared" si="76"/>
        <v>7</v>
      </c>
      <c r="M159" s="69">
        <f t="shared" si="69"/>
        <v>1.0014223520000001</v>
      </c>
      <c r="N159" s="69">
        <f t="shared" ca="1" si="70"/>
        <v>1.0024200889999999</v>
      </c>
      <c r="O159" s="68">
        <f t="shared" si="83"/>
        <v>0</v>
      </c>
      <c r="P159" s="65">
        <f t="shared" ca="1" si="77"/>
        <v>2.42008899</v>
      </c>
      <c r="Q159" s="65"/>
      <c r="R159" s="11">
        <f t="shared" si="78"/>
        <v>0</v>
      </c>
      <c r="S159" s="70" t="str">
        <f>IF(O158&gt;0,VLOOKUP(O158,W$12:AF$60,10),S158)</f>
        <v>J=</v>
      </c>
      <c r="T159" s="66" t="e">
        <f>IF(O158&gt;0,VLOOKUP(O158,W$12:AF$60,11),T158)</f>
        <v>#REF!</v>
      </c>
      <c r="U159" s="71" t="str">
        <f t="shared" si="71"/>
        <v>-</v>
      </c>
      <c r="V159" s="7"/>
      <c r="W159" s="107">
        <f>[2]Plan1!$A257</f>
        <v>44666</v>
      </c>
      <c r="X159" s="108" t="str">
        <f>[2]Plan1!$C257</f>
        <v>Paixão de Cristo</v>
      </c>
      <c r="Y159" s="7"/>
      <c r="Z159" s="1"/>
      <c r="AA159" s="81"/>
      <c r="AB159" s="82">
        <f t="shared" si="84"/>
        <v>44950</v>
      </c>
      <c r="AC159" s="82">
        <f t="shared" si="68"/>
        <v>44951</v>
      </c>
      <c r="AD159" s="82">
        <f t="shared" si="85"/>
        <v>44951</v>
      </c>
      <c r="AE159" s="7"/>
      <c r="AF159" s="8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  <c r="EW159" s="2"/>
      <c r="EX159" s="2"/>
      <c r="EY159" s="2"/>
      <c r="EZ159" s="2"/>
      <c r="FA159" s="2"/>
      <c r="FB159" s="2"/>
      <c r="FC159" s="2"/>
      <c r="FD159" s="2"/>
      <c r="FE159" s="2"/>
      <c r="FF159" s="2"/>
      <c r="FG159" s="2"/>
      <c r="FH159" s="2"/>
      <c r="FI159" s="2"/>
      <c r="FJ159" s="2"/>
      <c r="FK159" s="2"/>
      <c r="FL159" s="2"/>
      <c r="FM159" s="2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</row>
    <row r="160" spans="1:188" ht="12.75" x14ac:dyDescent="0.2">
      <c r="A160" s="63">
        <f t="shared" si="72"/>
        <v>43925</v>
      </c>
      <c r="B160" s="78">
        <f t="shared" ca="1" si="79"/>
        <v>1002.76629099</v>
      </c>
      <c r="C160" s="65">
        <f t="shared" si="73"/>
        <v>1000</v>
      </c>
      <c r="D160" s="10">
        <f ca="1">IF(A160&lt;$B$1,VLOOKUP(A160,[1]DI!$A$4:$B$15000,2),0)</f>
        <v>0</v>
      </c>
      <c r="E160" s="65">
        <f t="shared" ca="1" si="80"/>
        <v>1</v>
      </c>
      <c r="F160" s="65">
        <f ca="1">(TRUNC(PRODUCT($E$12:$E159),16))</f>
        <v>1.0172312897902001</v>
      </c>
      <c r="G160" s="65">
        <f t="shared" ca="1" si="81"/>
        <v>1.0160742586970199</v>
      </c>
      <c r="H160" s="65">
        <f t="shared" ca="1" si="82"/>
        <v>1.0011387300000001</v>
      </c>
      <c r="I160" s="64">
        <f t="shared" si="74"/>
        <v>5.2499999999999998E-2</v>
      </c>
      <c r="J160" s="66">
        <f>IF(O159&gt;0,VLOOKUP(O159,W$12:AF$80,2),J159)</f>
        <v>43915</v>
      </c>
      <c r="K160" s="67">
        <f t="shared" si="75"/>
        <v>7</v>
      </c>
      <c r="L160" s="68">
        <f t="shared" si="76"/>
        <v>8</v>
      </c>
      <c r="M160" s="69">
        <f t="shared" si="69"/>
        <v>1.0016257099999999</v>
      </c>
      <c r="N160" s="69">
        <f t="shared" ca="1" si="70"/>
        <v>1.0027662909999999</v>
      </c>
      <c r="O160" s="68">
        <f t="shared" si="83"/>
        <v>0</v>
      </c>
      <c r="P160" s="65">
        <f t="shared" ca="1" si="77"/>
        <v>2.7662909899999999</v>
      </c>
      <c r="Q160" s="65"/>
      <c r="R160" s="11">
        <f t="shared" si="78"/>
        <v>0</v>
      </c>
      <c r="S160" s="70" t="str">
        <f>IF(O159&gt;0,VLOOKUP(O159,W$12:AF$60,10),S159)</f>
        <v>J=</v>
      </c>
      <c r="T160" s="66" t="e">
        <f>IF(O159&gt;0,VLOOKUP(O159,W$12:AF$60,11),T159)</f>
        <v>#REF!</v>
      </c>
      <c r="U160" s="71" t="str">
        <f t="shared" si="71"/>
        <v>-</v>
      </c>
      <c r="V160" s="7"/>
      <c r="W160" s="107">
        <f>[2]Plan1!$A258</f>
        <v>44672</v>
      </c>
      <c r="X160" s="108" t="str">
        <f>[2]Plan1!$C258</f>
        <v>Tiradentes</v>
      </c>
      <c r="Y160" s="7"/>
      <c r="Z160" s="1"/>
      <c r="AA160" s="81"/>
      <c r="AB160" s="82">
        <f t="shared" si="84"/>
        <v>44981</v>
      </c>
      <c r="AC160" s="82">
        <f t="shared" si="68"/>
        <v>44982</v>
      </c>
      <c r="AD160" s="82">
        <f t="shared" si="85"/>
        <v>44984</v>
      </c>
      <c r="AE160" s="7"/>
      <c r="AF160" s="8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  <c r="EW160" s="2"/>
      <c r="EX160" s="2"/>
      <c r="EY160" s="2"/>
      <c r="EZ160" s="2"/>
      <c r="FA160" s="2"/>
      <c r="FB160" s="2"/>
      <c r="FC160" s="2"/>
      <c r="FD160" s="2"/>
      <c r="FE160" s="2"/>
      <c r="FF160" s="2"/>
      <c r="FG160" s="2"/>
      <c r="FH160" s="2"/>
      <c r="FI160" s="2"/>
      <c r="FJ160" s="2"/>
      <c r="FK160" s="2"/>
      <c r="FL160" s="2"/>
      <c r="FM160" s="2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</row>
    <row r="161" spans="1:191" ht="12.75" x14ac:dyDescent="0.2">
      <c r="A161" s="63">
        <f t="shared" si="72"/>
        <v>43926</v>
      </c>
      <c r="B161" s="78">
        <f t="shared" ca="1" si="79"/>
        <v>1002.76629099</v>
      </c>
      <c r="C161" s="65">
        <f t="shared" si="73"/>
        <v>1000</v>
      </c>
      <c r="D161" s="10">
        <f ca="1">IF(A161&lt;$B$1,VLOOKUP(A161,[1]DI!$A$4:$B$15000,2),0)</f>
        <v>0</v>
      </c>
      <c r="E161" s="65">
        <f t="shared" ca="1" si="80"/>
        <v>1</v>
      </c>
      <c r="F161" s="65">
        <f ca="1">(TRUNC(PRODUCT($E$12:$E160),16))</f>
        <v>1.0172312897902001</v>
      </c>
      <c r="G161" s="65">
        <f t="shared" ca="1" si="81"/>
        <v>1.0160742586970199</v>
      </c>
      <c r="H161" s="65">
        <f t="shared" ca="1" si="82"/>
        <v>1.0011387300000001</v>
      </c>
      <c r="I161" s="64">
        <f t="shared" si="74"/>
        <v>5.2499999999999998E-2</v>
      </c>
      <c r="J161" s="66">
        <f>IF(O160&gt;0,VLOOKUP(O160,W$12:AF$80,2),J160)</f>
        <v>43915</v>
      </c>
      <c r="K161" s="67">
        <f t="shared" si="75"/>
        <v>7</v>
      </c>
      <c r="L161" s="68">
        <f t="shared" si="76"/>
        <v>8</v>
      </c>
      <c r="M161" s="69">
        <f t="shared" si="69"/>
        <v>1.0016257099999999</v>
      </c>
      <c r="N161" s="69">
        <f t="shared" ca="1" si="70"/>
        <v>1.0027662909999999</v>
      </c>
      <c r="O161" s="68">
        <f t="shared" si="83"/>
        <v>0</v>
      </c>
      <c r="P161" s="65">
        <f t="shared" ca="1" si="77"/>
        <v>2.7662909899999999</v>
      </c>
      <c r="Q161" s="65"/>
      <c r="R161" s="11">
        <f t="shared" si="78"/>
        <v>0</v>
      </c>
      <c r="S161" s="70" t="str">
        <f>IF(O160&gt;0,VLOOKUP(O160,W$12:AF$60,10),S160)</f>
        <v>J=</v>
      </c>
      <c r="T161" s="66" t="e">
        <f>IF(O160&gt;0,VLOOKUP(O160,W$12:AF$60,11),T160)</f>
        <v>#REF!</v>
      </c>
      <c r="U161" s="71" t="str">
        <f t="shared" si="71"/>
        <v>-</v>
      </c>
      <c r="V161" s="7"/>
      <c r="W161" s="107">
        <f>[2]Plan1!$A259</f>
        <v>44682</v>
      </c>
      <c r="X161" s="108" t="str">
        <f>[2]Plan1!$C259</f>
        <v>Dia do Trabalho</v>
      </c>
      <c r="Y161" s="7"/>
      <c r="Z161" s="1"/>
      <c r="AA161" s="81"/>
      <c r="AB161" s="82">
        <f t="shared" si="84"/>
        <v>45009</v>
      </c>
      <c r="AC161" s="82">
        <f t="shared" si="68"/>
        <v>45010</v>
      </c>
      <c r="AD161" s="82">
        <f t="shared" si="85"/>
        <v>45012</v>
      </c>
      <c r="AE161" s="7"/>
      <c r="AF161" s="8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  <c r="EX161" s="2"/>
      <c r="EY161" s="2"/>
      <c r="EZ161" s="2"/>
      <c r="FA161" s="2"/>
      <c r="FB161" s="2"/>
      <c r="FC161" s="2"/>
      <c r="FD161" s="2"/>
      <c r="FE161" s="2"/>
      <c r="FF161" s="2"/>
      <c r="FG161" s="2"/>
      <c r="FH161" s="2"/>
      <c r="FI161" s="2"/>
      <c r="FJ161" s="2"/>
      <c r="FK161" s="2"/>
      <c r="FL161" s="2"/>
      <c r="FM161" s="2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</row>
    <row r="162" spans="1:191" ht="12.75" x14ac:dyDescent="0.2">
      <c r="A162" s="63">
        <f t="shared" si="72"/>
        <v>43927</v>
      </c>
      <c r="B162" s="78">
        <f t="shared" ca="1" si="79"/>
        <v>1002.76629099</v>
      </c>
      <c r="C162" s="65">
        <f t="shared" si="73"/>
        <v>1000</v>
      </c>
      <c r="D162" s="10">
        <f ca="1">IF(A162&lt;$B$1,VLOOKUP(A162,[1]DI!$A$4:$B$15000,2),0)</f>
        <v>3.6500000000000005E-2</v>
      </c>
      <c r="E162" s="65">
        <f t="shared" ca="1" si="80"/>
        <v>1.00014227</v>
      </c>
      <c r="F162" s="65">
        <f ca="1">(TRUNC(PRODUCT($E$12:$E161),16))</f>
        <v>1.0172312897902001</v>
      </c>
      <c r="G162" s="65">
        <f t="shared" ca="1" si="81"/>
        <v>1.0160742586970199</v>
      </c>
      <c r="H162" s="65">
        <f t="shared" ca="1" si="82"/>
        <v>1.0011387300000001</v>
      </c>
      <c r="I162" s="64">
        <f t="shared" si="74"/>
        <v>5.2499999999999998E-2</v>
      </c>
      <c r="J162" s="66">
        <f>IF(O161&gt;0,VLOOKUP(O161,W$12:AF$80,2),J161)</f>
        <v>43915</v>
      </c>
      <c r="K162" s="67">
        <f t="shared" si="75"/>
        <v>8</v>
      </c>
      <c r="L162" s="68">
        <f t="shared" si="76"/>
        <v>8</v>
      </c>
      <c r="M162" s="69">
        <f t="shared" si="69"/>
        <v>1.0016257099999999</v>
      </c>
      <c r="N162" s="69">
        <f t="shared" ca="1" si="70"/>
        <v>1.0027662909999999</v>
      </c>
      <c r="O162" s="68">
        <f t="shared" si="83"/>
        <v>0</v>
      </c>
      <c r="P162" s="65">
        <f t="shared" ca="1" si="77"/>
        <v>2.7662909899999999</v>
      </c>
      <c r="Q162" s="65"/>
      <c r="R162" s="11">
        <f t="shared" si="78"/>
        <v>0</v>
      </c>
      <c r="S162" s="70" t="str">
        <f>IF(O161&gt;0,VLOOKUP(O161,W$12:AF$60,10),S161)</f>
        <v>J=</v>
      </c>
      <c r="T162" s="66" t="e">
        <f>IF(O161&gt;0,VLOOKUP(O161,W$12:AF$60,11),T161)</f>
        <v>#REF!</v>
      </c>
      <c r="U162" s="71" t="str">
        <f t="shared" si="71"/>
        <v>-</v>
      </c>
      <c r="V162" s="7"/>
      <c r="W162" s="107">
        <f>[2]Plan1!$A260</f>
        <v>44728</v>
      </c>
      <c r="X162" s="108" t="str">
        <f>[2]Plan1!$C260</f>
        <v>Corpus Christi</v>
      </c>
      <c r="Y162" s="7"/>
      <c r="Z162" s="1"/>
      <c r="AA162" s="81"/>
      <c r="AB162" s="82">
        <f t="shared" si="84"/>
        <v>45040</v>
      </c>
      <c r="AC162" s="82">
        <f t="shared" si="68"/>
        <v>45041</v>
      </c>
      <c r="AD162" s="82">
        <f t="shared" si="85"/>
        <v>45041</v>
      </c>
      <c r="AE162" s="7"/>
      <c r="AF162" s="8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  <c r="EX162" s="2"/>
      <c r="EY162" s="2"/>
      <c r="EZ162" s="2"/>
      <c r="FA162" s="2"/>
      <c r="FB162" s="2"/>
      <c r="FC162" s="2"/>
      <c r="FD162" s="2"/>
      <c r="FE162" s="2"/>
      <c r="FF162" s="2"/>
      <c r="FG162" s="2"/>
      <c r="FH162" s="2"/>
      <c r="FI162" s="2"/>
      <c r="FJ162" s="2"/>
      <c r="FK162" s="2"/>
      <c r="FL162" s="2"/>
      <c r="FM162" s="2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</row>
    <row r="163" spans="1:191" ht="12.75" x14ac:dyDescent="0.2">
      <c r="A163" s="63">
        <f t="shared" si="72"/>
        <v>43928</v>
      </c>
      <c r="B163" s="78">
        <f t="shared" ca="1" si="79"/>
        <v>1003.112613</v>
      </c>
      <c r="C163" s="65">
        <f t="shared" si="73"/>
        <v>1000</v>
      </c>
      <c r="D163" s="10">
        <f ca="1">IF(A163&lt;$B$1,VLOOKUP(A163,[1]DI!$A$4:$B$15000,2),0)</f>
        <v>3.6500000000000005E-2</v>
      </c>
      <c r="E163" s="65">
        <f t="shared" ca="1" si="80"/>
        <v>1.00014227</v>
      </c>
      <c r="F163" s="65">
        <f ca="1">(TRUNC(PRODUCT($E$12:$E162),16))</f>
        <v>1.0173760112857999</v>
      </c>
      <c r="G163" s="65">
        <f t="shared" ca="1" si="81"/>
        <v>1.0160742586970199</v>
      </c>
      <c r="H163" s="65">
        <f t="shared" ca="1" si="82"/>
        <v>1.00128116</v>
      </c>
      <c r="I163" s="64">
        <f t="shared" si="74"/>
        <v>5.2499999999999998E-2</v>
      </c>
      <c r="J163" s="66">
        <f>IF(O162&gt;0,VLOOKUP(O162,W$12:AF$80,2),J162)</f>
        <v>43915</v>
      </c>
      <c r="K163" s="67">
        <f t="shared" si="75"/>
        <v>9</v>
      </c>
      <c r="L163" s="68">
        <f t="shared" si="76"/>
        <v>9</v>
      </c>
      <c r="M163" s="69">
        <f t="shared" si="69"/>
        <v>1.0018291100000001</v>
      </c>
      <c r="N163" s="69">
        <f t="shared" ca="1" si="70"/>
        <v>1.0031126130000001</v>
      </c>
      <c r="O163" s="68">
        <f t="shared" si="83"/>
        <v>0</v>
      </c>
      <c r="P163" s="65">
        <f t="shared" ca="1" si="77"/>
        <v>3.1126130000000001</v>
      </c>
      <c r="Q163" s="65"/>
      <c r="R163" s="11">
        <f t="shared" si="78"/>
        <v>0</v>
      </c>
      <c r="S163" s="70" t="str">
        <f>IF(O162&gt;0,VLOOKUP(O162,W$12:AF$60,10),S162)</f>
        <v>J=</v>
      </c>
      <c r="T163" s="66" t="e">
        <f>IF(O162&gt;0,VLOOKUP(O162,W$12:AF$60,11),T162)</f>
        <v>#REF!</v>
      </c>
      <c r="U163" s="71" t="str">
        <f t="shared" si="71"/>
        <v>-</v>
      </c>
      <c r="V163" s="14"/>
      <c r="W163" s="107">
        <f>[2]Plan1!$A261</f>
        <v>44811</v>
      </c>
      <c r="X163" s="108" t="str">
        <f>[2]Plan1!$C261</f>
        <v>Independência do Brasil</v>
      </c>
      <c r="Y163" s="7"/>
      <c r="Z163" s="1"/>
      <c r="AA163" s="81"/>
      <c r="AB163" s="82">
        <f t="shared" si="84"/>
        <v>45070</v>
      </c>
      <c r="AC163" s="82">
        <f t="shared" si="68"/>
        <v>45071</v>
      </c>
      <c r="AD163" s="82">
        <f t="shared" si="85"/>
        <v>45071</v>
      </c>
      <c r="AE163" s="14"/>
      <c r="AF163" s="17"/>
      <c r="AG163" s="15"/>
      <c r="AH163" s="15"/>
      <c r="AI163" s="15"/>
      <c r="AJ163" s="15"/>
      <c r="AK163" s="15"/>
      <c r="AL163" s="15"/>
      <c r="AM163" s="15"/>
      <c r="AN163" s="15"/>
      <c r="AO163" s="15"/>
      <c r="AP163" s="15"/>
      <c r="AQ163" s="15"/>
      <c r="AR163" s="15"/>
      <c r="AS163" s="15"/>
      <c r="AT163" s="15"/>
      <c r="AU163" s="15"/>
      <c r="AV163" s="15"/>
      <c r="AW163" s="15"/>
      <c r="AX163" s="15"/>
      <c r="AY163" s="15"/>
      <c r="AZ163" s="15"/>
      <c r="BA163" s="15"/>
      <c r="BB163" s="15"/>
      <c r="BC163" s="15"/>
      <c r="BD163" s="15"/>
      <c r="BE163" s="15"/>
      <c r="BF163" s="15"/>
      <c r="BG163" s="15"/>
      <c r="BH163" s="15"/>
      <c r="BI163" s="15"/>
      <c r="BJ163" s="15"/>
      <c r="BK163" s="15"/>
      <c r="BL163" s="15"/>
      <c r="BM163" s="15"/>
      <c r="BN163" s="15"/>
      <c r="BO163" s="15"/>
      <c r="BP163" s="15"/>
      <c r="BQ163" s="15"/>
      <c r="BR163" s="15"/>
      <c r="BS163" s="15"/>
      <c r="BT163" s="15"/>
      <c r="BU163" s="15"/>
      <c r="BV163" s="15"/>
      <c r="BW163" s="15"/>
      <c r="BX163" s="15"/>
      <c r="BY163" s="15"/>
      <c r="BZ163" s="15"/>
      <c r="CA163" s="15"/>
      <c r="CB163" s="15"/>
      <c r="CC163" s="15"/>
      <c r="CD163" s="15"/>
      <c r="CE163" s="15"/>
      <c r="CF163" s="15"/>
      <c r="CG163" s="15"/>
      <c r="CH163" s="15"/>
      <c r="CI163" s="15"/>
      <c r="CJ163" s="15"/>
      <c r="CK163" s="15"/>
      <c r="CL163" s="15"/>
      <c r="CM163" s="15"/>
      <c r="CN163" s="15"/>
      <c r="CO163" s="15"/>
      <c r="CP163" s="15"/>
      <c r="CQ163" s="15"/>
      <c r="CR163" s="15"/>
      <c r="CS163" s="15"/>
      <c r="CT163" s="15"/>
      <c r="CU163" s="15"/>
      <c r="CV163" s="15"/>
      <c r="CW163" s="15"/>
      <c r="CX163" s="15"/>
      <c r="CY163" s="15"/>
      <c r="CZ163" s="15"/>
      <c r="DA163" s="15"/>
      <c r="DB163" s="15"/>
      <c r="DC163" s="15"/>
      <c r="DD163" s="15"/>
      <c r="DE163" s="15"/>
      <c r="DF163" s="15"/>
      <c r="DG163" s="15"/>
      <c r="DH163" s="15"/>
      <c r="DI163" s="15"/>
      <c r="DJ163" s="15"/>
      <c r="DK163" s="15"/>
      <c r="DL163" s="15"/>
      <c r="DM163" s="15"/>
      <c r="DN163" s="15"/>
      <c r="DO163" s="15"/>
      <c r="DP163" s="15"/>
      <c r="DQ163" s="15"/>
      <c r="DR163" s="15"/>
      <c r="DS163" s="15"/>
      <c r="DT163" s="15"/>
      <c r="DU163" s="15"/>
      <c r="DV163" s="15"/>
      <c r="DW163" s="15"/>
      <c r="DX163" s="15"/>
      <c r="DY163" s="15"/>
      <c r="DZ163" s="15"/>
      <c r="EA163" s="15"/>
      <c r="EB163" s="15"/>
      <c r="EC163" s="15"/>
      <c r="ED163" s="15"/>
      <c r="EE163" s="15"/>
      <c r="EF163" s="15"/>
      <c r="EG163" s="15"/>
      <c r="EH163" s="15"/>
      <c r="EI163" s="15"/>
      <c r="EJ163" s="15"/>
      <c r="EK163" s="15"/>
      <c r="EL163" s="15"/>
      <c r="EM163" s="15"/>
      <c r="EN163" s="15"/>
      <c r="EO163" s="15"/>
      <c r="EP163" s="15"/>
      <c r="EQ163" s="15"/>
      <c r="ER163" s="15"/>
      <c r="ES163" s="15"/>
      <c r="ET163" s="15"/>
      <c r="EU163" s="15"/>
      <c r="EV163" s="15"/>
      <c r="EW163" s="15"/>
      <c r="EX163" s="15"/>
      <c r="EY163" s="15"/>
      <c r="EZ163" s="15"/>
      <c r="FA163" s="15"/>
      <c r="FB163" s="15"/>
      <c r="FC163" s="15"/>
      <c r="FD163" s="15"/>
      <c r="FE163" s="15"/>
      <c r="FF163" s="15"/>
      <c r="FG163" s="15"/>
      <c r="FH163" s="15"/>
      <c r="FI163" s="15"/>
      <c r="FJ163" s="15"/>
      <c r="FK163" s="15"/>
      <c r="FL163" s="15"/>
      <c r="FM163" s="15"/>
      <c r="FN163" s="16"/>
      <c r="FO163" s="16"/>
      <c r="FP163" s="16"/>
      <c r="FQ163" s="16"/>
      <c r="FR163" s="16"/>
      <c r="FS163" s="16"/>
      <c r="FT163" s="16"/>
      <c r="FU163" s="16"/>
      <c r="FV163" s="16"/>
      <c r="FW163" s="16"/>
      <c r="FX163" s="16"/>
      <c r="FY163" s="16"/>
      <c r="FZ163" s="16"/>
      <c r="GA163" s="16"/>
      <c r="GB163" s="16"/>
      <c r="GC163" s="16"/>
      <c r="GD163" s="16"/>
      <c r="GE163" s="16"/>
      <c r="GF163" s="16"/>
      <c r="GG163" s="16"/>
      <c r="GH163" s="16"/>
      <c r="GI163" s="16"/>
    </row>
    <row r="164" spans="1:191" ht="12.75" x14ac:dyDescent="0.2">
      <c r="A164" s="63">
        <f t="shared" si="72"/>
        <v>43929</v>
      </c>
      <c r="B164" s="78">
        <f t="shared" ca="1" si="79"/>
        <v>1003.45905399</v>
      </c>
      <c r="C164" s="65">
        <f t="shared" si="73"/>
        <v>1000</v>
      </c>
      <c r="D164" s="10">
        <f ca="1">IF(A164&lt;$B$1,VLOOKUP(A164,[1]DI!$A$4:$B$15000,2),0)</f>
        <v>3.6500000000000005E-2</v>
      </c>
      <c r="E164" s="65">
        <f t="shared" ca="1" si="80"/>
        <v>1.00014227</v>
      </c>
      <c r="F164" s="65">
        <f ca="1">(TRUNC(PRODUCT($E$12:$E163),16))</f>
        <v>1.0175207533709301</v>
      </c>
      <c r="G164" s="65">
        <f t="shared" ca="1" si="81"/>
        <v>1.0160742586970199</v>
      </c>
      <c r="H164" s="65">
        <f t="shared" ca="1" si="82"/>
        <v>1.00142361</v>
      </c>
      <c r="I164" s="64">
        <f t="shared" si="74"/>
        <v>5.2499999999999998E-2</v>
      </c>
      <c r="J164" s="66">
        <f>IF(O163&gt;0,VLOOKUP(O163,W$12:AF$80,2),J163)</f>
        <v>43915</v>
      </c>
      <c r="K164" s="67">
        <f t="shared" si="75"/>
        <v>10</v>
      </c>
      <c r="L164" s="68">
        <f t="shared" si="76"/>
        <v>10</v>
      </c>
      <c r="M164" s="69">
        <f t="shared" si="69"/>
        <v>1.00203255</v>
      </c>
      <c r="N164" s="69">
        <f t="shared" ca="1" si="70"/>
        <v>1.0034590539999999</v>
      </c>
      <c r="O164" s="68">
        <f t="shared" si="83"/>
        <v>0</v>
      </c>
      <c r="P164" s="65">
        <f t="shared" ca="1" si="77"/>
        <v>3.4590539900000001</v>
      </c>
      <c r="Q164" s="65"/>
      <c r="R164" s="11">
        <f t="shared" si="78"/>
        <v>0</v>
      </c>
      <c r="S164" s="70" t="str">
        <f>IF(O163&gt;0,VLOOKUP(O163,W$12:AF$60,10),S163)</f>
        <v>J=</v>
      </c>
      <c r="T164" s="66" t="e">
        <f>IF(O163&gt;0,VLOOKUP(O163,W$12:AF$60,11),T163)</f>
        <v>#REF!</v>
      </c>
      <c r="U164" s="71" t="str">
        <f t="shared" si="71"/>
        <v>-</v>
      </c>
      <c r="V164" s="7"/>
      <c r="W164" s="107">
        <f>[2]Plan1!$A262</f>
        <v>44846</v>
      </c>
      <c r="X164" s="108" t="str">
        <f>[2]Plan1!$C262</f>
        <v>Nossa Sr.a Aparecida - Padroeira do Brasil</v>
      </c>
      <c r="Y164" s="7"/>
      <c r="Z164" s="1"/>
      <c r="AA164" s="81"/>
      <c r="AB164" s="82">
        <f t="shared" si="84"/>
        <v>45100</v>
      </c>
      <c r="AC164" s="82">
        <f t="shared" si="68"/>
        <v>45102</v>
      </c>
      <c r="AD164" s="82">
        <f t="shared" si="85"/>
        <v>45103</v>
      </c>
      <c r="AE164" s="7"/>
      <c r="AF164" s="8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W164" s="2"/>
      <c r="EX164" s="2"/>
      <c r="EY164" s="2"/>
      <c r="EZ164" s="2"/>
      <c r="FA164" s="2"/>
      <c r="FB164" s="2"/>
      <c r="FC164" s="2"/>
      <c r="FD164" s="2"/>
      <c r="FE164" s="2"/>
      <c r="FF164" s="2"/>
      <c r="FG164" s="2"/>
      <c r="FH164" s="2"/>
      <c r="FI164" s="2"/>
      <c r="FJ164" s="2"/>
      <c r="FK164" s="2"/>
      <c r="FL164" s="2"/>
      <c r="FM164" s="2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</row>
    <row r="165" spans="1:191" ht="12.75" x14ac:dyDescent="0.2">
      <c r="A165" s="63">
        <f t="shared" si="72"/>
        <v>43930</v>
      </c>
      <c r="B165" s="78">
        <f t="shared" ca="1" si="79"/>
        <v>1003.805615</v>
      </c>
      <c r="C165" s="65">
        <f t="shared" si="73"/>
        <v>1000</v>
      </c>
      <c r="D165" s="10">
        <f ca="1">IF(A165&lt;$B$1,VLOOKUP(A165,[1]DI!$A$4:$B$15000,2),0)</f>
        <v>3.6500000000000005E-2</v>
      </c>
      <c r="E165" s="65">
        <f t="shared" ca="1" si="80"/>
        <v>1.00014227</v>
      </c>
      <c r="F165" s="65">
        <f ca="1">(TRUNC(PRODUCT($E$12:$E164),16))</f>
        <v>1.01766551604851</v>
      </c>
      <c r="G165" s="65">
        <f t="shared" ca="1" si="81"/>
        <v>1.0160742586970199</v>
      </c>
      <c r="H165" s="65">
        <f t="shared" ca="1" si="82"/>
        <v>1.0015660799999999</v>
      </c>
      <c r="I165" s="64">
        <f t="shared" si="74"/>
        <v>5.2499999999999998E-2</v>
      </c>
      <c r="J165" s="66">
        <f>IF(O164&gt;0,VLOOKUP(O164,W$12:AF$80,2),J164)</f>
        <v>43915</v>
      </c>
      <c r="K165" s="67">
        <f t="shared" si="75"/>
        <v>11</v>
      </c>
      <c r="L165" s="68">
        <f t="shared" si="76"/>
        <v>11</v>
      </c>
      <c r="M165" s="69">
        <f t="shared" si="69"/>
        <v>1.002236033</v>
      </c>
      <c r="N165" s="69">
        <f t="shared" ca="1" si="70"/>
        <v>1.0038056150000001</v>
      </c>
      <c r="O165" s="68">
        <f t="shared" si="83"/>
        <v>0</v>
      </c>
      <c r="P165" s="65">
        <f t="shared" ca="1" si="77"/>
        <v>3.805615</v>
      </c>
      <c r="Q165" s="65"/>
      <c r="R165" s="11">
        <f t="shared" si="78"/>
        <v>0</v>
      </c>
      <c r="S165" s="70" t="str">
        <f>IF(O164&gt;0,VLOOKUP(O164,W$12:AF$60,10),S164)</f>
        <v>J=</v>
      </c>
      <c r="T165" s="66" t="e">
        <f>IF(O164&gt;0,VLOOKUP(O164,W$12:AF$60,11),T164)</f>
        <v>#REF!</v>
      </c>
      <c r="U165" s="71" t="str">
        <f t="shared" si="71"/>
        <v>-</v>
      </c>
      <c r="V165" s="7"/>
      <c r="W165" s="107">
        <f>[2]Plan1!$A263</f>
        <v>44867</v>
      </c>
      <c r="X165" s="108" t="str">
        <f>[2]Plan1!$C263</f>
        <v>Finados</v>
      </c>
      <c r="Y165" s="7"/>
      <c r="Z165" s="1"/>
      <c r="AA165" s="81"/>
      <c r="AB165" s="82">
        <f t="shared" si="84"/>
        <v>45131</v>
      </c>
      <c r="AC165" s="82">
        <f t="shared" si="68"/>
        <v>45132</v>
      </c>
      <c r="AD165" s="82">
        <f t="shared" si="85"/>
        <v>45132</v>
      </c>
      <c r="AE165" s="7"/>
      <c r="AF165" s="8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W165" s="2"/>
      <c r="EX165" s="2"/>
      <c r="EY165" s="2"/>
      <c r="EZ165" s="2"/>
      <c r="FA165" s="2"/>
      <c r="FB165" s="2"/>
      <c r="FC165" s="2"/>
      <c r="FD165" s="2"/>
      <c r="FE165" s="2"/>
      <c r="FF165" s="2"/>
      <c r="FG165" s="2"/>
      <c r="FH165" s="2"/>
      <c r="FI165" s="2"/>
      <c r="FJ165" s="2"/>
      <c r="FK165" s="2"/>
      <c r="FL165" s="2"/>
      <c r="FM165" s="2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</row>
    <row r="166" spans="1:191" ht="12.75" x14ac:dyDescent="0.2">
      <c r="A166" s="63">
        <f t="shared" si="72"/>
        <v>43931</v>
      </c>
      <c r="B166" s="78">
        <f t="shared" ca="1" si="79"/>
        <v>1004.152304</v>
      </c>
      <c r="C166" s="65">
        <f t="shared" si="73"/>
        <v>1000</v>
      </c>
      <c r="D166" s="10">
        <f ca="1">IF(A166&lt;$B$1,VLOOKUP(A166,[1]DI!$A$4:$B$15000,2),0)</f>
        <v>0</v>
      </c>
      <c r="E166" s="65">
        <f t="shared" ca="1" si="80"/>
        <v>1</v>
      </c>
      <c r="F166" s="65">
        <f ca="1">(TRUNC(PRODUCT($E$12:$E165),16))</f>
        <v>1.0178102993214799</v>
      </c>
      <c r="G166" s="65">
        <f t="shared" ca="1" si="81"/>
        <v>1.0160742586970199</v>
      </c>
      <c r="H166" s="65">
        <f t="shared" ca="1" si="82"/>
        <v>1.0017085800000001</v>
      </c>
      <c r="I166" s="64">
        <f t="shared" si="74"/>
        <v>5.2499999999999998E-2</v>
      </c>
      <c r="J166" s="66">
        <f>IF(O165&gt;0,VLOOKUP(O165,W$12:AF$80,2),J165)</f>
        <v>43915</v>
      </c>
      <c r="K166" s="67">
        <f t="shared" si="75"/>
        <v>11</v>
      </c>
      <c r="L166" s="68">
        <f t="shared" si="76"/>
        <v>12</v>
      </c>
      <c r="M166" s="69">
        <f t="shared" si="69"/>
        <v>1.0024395559999999</v>
      </c>
      <c r="N166" s="69">
        <f t="shared" ca="1" si="70"/>
        <v>1.004152304</v>
      </c>
      <c r="O166" s="68">
        <f t="shared" si="83"/>
        <v>0</v>
      </c>
      <c r="P166" s="65">
        <f t="shared" ca="1" si="77"/>
        <v>4.152304</v>
      </c>
      <c r="Q166" s="65"/>
      <c r="R166" s="11">
        <f t="shared" si="78"/>
        <v>0</v>
      </c>
      <c r="S166" s="70" t="str">
        <f>IF(O165&gt;0,VLOOKUP(O165,W$12:AF$60,10),S165)</f>
        <v>J=</v>
      </c>
      <c r="T166" s="66" t="e">
        <f>IF(O165&gt;0,VLOOKUP(O165,W$12:AF$60,11),T165)</f>
        <v>#REF!</v>
      </c>
      <c r="U166" s="71" t="str">
        <f t="shared" si="71"/>
        <v>-</v>
      </c>
      <c r="V166" s="7"/>
      <c r="W166" s="107">
        <f>[2]Plan1!$A264</f>
        <v>44880</v>
      </c>
      <c r="X166" s="108" t="str">
        <f>[2]Plan1!$C264</f>
        <v>Proclamação da República</v>
      </c>
      <c r="Y166" s="7"/>
      <c r="Z166" s="1"/>
      <c r="AA166" s="81"/>
      <c r="AB166" s="82">
        <f t="shared" si="84"/>
        <v>45162</v>
      </c>
      <c r="AC166" s="82">
        <f t="shared" si="68"/>
        <v>45163</v>
      </c>
      <c r="AD166" s="82">
        <f t="shared" si="85"/>
        <v>45163</v>
      </c>
      <c r="AE166" s="7"/>
      <c r="AF166" s="8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  <c r="EX166" s="2"/>
      <c r="EY166" s="2"/>
      <c r="EZ166" s="2"/>
      <c r="FA166" s="2"/>
      <c r="FB166" s="2"/>
      <c r="FC166" s="2"/>
      <c r="FD166" s="2"/>
      <c r="FE166" s="2"/>
      <c r="FF166" s="2"/>
      <c r="FG166" s="2"/>
      <c r="FH166" s="2"/>
      <c r="FI166" s="2"/>
      <c r="FJ166" s="2"/>
      <c r="FK166" s="2"/>
      <c r="FL166" s="2"/>
      <c r="FM166" s="2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</row>
    <row r="167" spans="1:191" ht="12.75" x14ac:dyDescent="0.2">
      <c r="A167" s="63">
        <f t="shared" si="72"/>
        <v>43932</v>
      </c>
      <c r="B167" s="78">
        <f t="shared" ca="1" si="79"/>
        <v>1004.152304</v>
      </c>
      <c r="C167" s="65">
        <f t="shared" si="73"/>
        <v>1000</v>
      </c>
      <c r="D167" s="10">
        <f ca="1">IF(A167&lt;$B$1,VLOOKUP(A167,[1]DI!$A$4:$B$15000,2),0)</f>
        <v>0</v>
      </c>
      <c r="E167" s="65">
        <f t="shared" ca="1" si="80"/>
        <v>1</v>
      </c>
      <c r="F167" s="65">
        <f ca="1">(TRUNC(PRODUCT($E$12:$E166),16))</f>
        <v>1.0178102993214799</v>
      </c>
      <c r="G167" s="65">
        <f t="shared" ca="1" si="81"/>
        <v>1.0160742586970199</v>
      </c>
      <c r="H167" s="65">
        <f t="shared" ca="1" si="82"/>
        <v>1.0017085800000001</v>
      </c>
      <c r="I167" s="64">
        <f t="shared" si="74"/>
        <v>5.2499999999999998E-2</v>
      </c>
      <c r="J167" s="66">
        <f>IF(O166&gt;0,VLOOKUP(O166,W$12:AF$80,2),J166)</f>
        <v>43915</v>
      </c>
      <c r="K167" s="67">
        <f t="shared" si="75"/>
        <v>11</v>
      </c>
      <c r="L167" s="68">
        <f t="shared" si="76"/>
        <v>12</v>
      </c>
      <c r="M167" s="69">
        <f t="shared" si="69"/>
        <v>1.0024395559999999</v>
      </c>
      <c r="N167" s="69">
        <f t="shared" ca="1" si="70"/>
        <v>1.004152304</v>
      </c>
      <c r="O167" s="68">
        <f t="shared" si="83"/>
        <v>0</v>
      </c>
      <c r="P167" s="65">
        <f t="shared" ca="1" si="77"/>
        <v>4.152304</v>
      </c>
      <c r="Q167" s="65"/>
      <c r="R167" s="11">
        <f t="shared" si="78"/>
        <v>0</v>
      </c>
      <c r="S167" s="70" t="str">
        <f>IF(O166&gt;0,VLOOKUP(O166,W$12:AF$60,10),S166)</f>
        <v>J=</v>
      </c>
      <c r="T167" s="66" t="e">
        <f>IF(O166&gt;0,VLOOKUP(O166,W$12:AF$60,11),T166)</f>
        <v>#REF!</v>
      </c>
      <c r="U167" s="71" t="str">
        <f t="shared" si="71"/>
        <v>-</v>
      </c>
      <c r="V167" s="7"/>
      <c r="W167" s="107">
        <f>[2]Plan1!$A265</f>
        <v>44920</v>
      </c>
      <c r="X167" s="108" t="str">
        <f>[2]Plan1!$C265</f>
        <v>Natal</v>
      </c>
      <c r="Y167" s="7"/>
      <c r="Z167" s="1"/>
      <c r="AA167" s="81"/>
      <c r="AB167" s="82">
        <f t="shared" si="84"/>
        <v>45191</v>
      </c>
      <c r="AC167" s="82">
        <f t="shared" si="68"/>
        <v>45194</v>
      </c>
      <c r="AD167" s="82">
        <f t="shared" si="85"/>
        <v>45194</v>
      </c>
      <c r="AE167" s="7"/>
      <c r="AF167" s="8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  <c r="EX167" s="2"/>
      <c r="EY167" s="2"/>
      <c r="EZ167" s="2"/>
      <c r="FA167" s="2"/>
      <c r="FB167" s="2"/>
      <c r="FC167" s="2"/>
      <c r="FD167" s="2"/>
      <c r="FE167" s="2"/>
      <c r="FF167" s="2"/>
      <c r="FG167" s="2"/>
      <c r="FH167" s="2"/>
      <c r="FI167" s="2"/>
      <c r="FJ167" s="2"/>
      <c r="FK167" s="2"/>
      <c r="FL167" s="2"/>
      <c r="FM167" s="2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</row>
    <row r="168" spans="1:191" ht="12.75" x14ac:dyDescent="0.2">
      <c r="A168" s="63">
        <f t="shared" si="72"/>
        <v>43933</v>
      </c>
      <c r="B168" s="78">
        <f t="shared" ca="1" si="79"/>
        <v>1004.152304</v>
      </c>
      <c r="C168" s="65">
        <f t="shared" si="73"/>
        <v>1000</v>
      </c>
      <c r="D168" s="10">
        <f ca="1">IF(A168&lt;$B$1,VLOOKUP(A168,[1]DI!$A$4:$B$15000,2),0)</f>
        <v>0</v>
      </c>
      <c r="E168" s="65">
        <f t="shared" ca="1" si="80"/>
        <v>1</v>
      </c>
      <c r="F168" s="65">
        <f ca="1">(TRUNC(PRODUCT($E$12:$E167),16))</f>
        <v>1.0178102993214799</v>
      </c>
      <c r="G168" s="65">
        <f t="shared" ca="1" si="81"/>
        <v>1.0160742586970199</v>
      </c>
      <c r="H168" s="65">
        <f t="shared" ca="1" si="82"/>
        <v>1.0017085800000001</v>
      </c>
      <c r="I168" s="64">
        <f t="shared" si="74"/>
        <v>5.2499999999999998E-2</v>
      </c>
      <c r="J168" s="66">
        <f>IF(O167&gt;0,VLOOKUP(O167,W$12:AF$80,2),J167)</f>
        <v>43915</v>
      </c>
      <c r="K168" s="67">
        <f t="shared" si="75"/>
        <v>11</v>
      </c>
      <c r="L168" s="68">
        <f t="shared" si="76"/>
        <v>12</v>
      </c>
      <c r="M168" s="69">
        <f t="shared" si="69"/>
        <v>1.0024395559999999</v>
      </c>
      <c r="N168" s="69">
        <f t="shared" ca="1" si="70"/>
        <v>1.004152304</v>
      </c>
      <c r="O168" s="68">
        <f t="shared" si="83"/>
        <v>0</v>
      </c>
      <c r="P168" s="65">
        <f t="shared" ca="1" si="77"/>
        <v>4.152304</v>
      </c>
      <c r="Q168" s="65"/>
      <c r="R168" s="11">
        <f t="shared" si="78"/>
        <v>0</v>
      </c>
      <c r="S168" s="70" t="str">
        <f>IF(O167&gt;0,VLOOKUP(O167,W$12:AF$60,10),S167)</f>
        <v>J=</v>
      </c>
      <c r="T168" s="66" t="e">
        <f>IF(O167&gt;0,VLOOKUP(O167,W$12:AF$60,11),T167)</f>
        <v>#REF!</v>
      </c>
      <c r="U168" s="71" t="str">
        <f t="shared" si="71"/>
        <v>-</v>
      </c>
      <c r="V168" s="7"/>
      <c r="W168" s="107">
        <f>[2]Plan1!$A266</f>
        <v>44927</v>
      </c>
      <c r="X168" s="108" t="str">
        <f>[2]Plan1!$C266</f>
        <v>Confraternização Universal</v>
      </c>
      <c r="Y168" s="7"/>
      <c r="Z168" s="1"/>
      <c r="AA168" s="81"/>
      <c r="AB168" s="82">
        <f t="shared" si="84"/>
        <v>45223</v>
      </c>
      <c r="AC168" s="82">
        <f t="shared" si="68"/>
        <v>45224</v>
      </c>
      <c r="AD168" s="82">
        <f t="shared" si="85"/>
        <v>45224</v>
      </c>
      <c r="AE168" s="7"/>
      <c r="AF168" s="8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  <c r="EX168" s="2"/>
      <c r="EY168" s="2"/>
      <c r="EZ168" s="2"/>
      <c r="FA168" s="2"/>
      <c r="FB168" s="2"/>
      <c r="FC168" s="2"/>
      <c r="FD168" s="2"/>
      <c r="FE168" s="2"/>
      <c r="FF168" s="2"/>
      <c r="FG168" s="2"/>
      <c r="FH168" s="2"/>
      <c r="FI168" s="2"/>
      <c r="FJ168" s="2"/>
      <c r="FK168" s="2"/>
      <c r="FL168" s="2"/>
      <c r="FM168" s="2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</row>
    <row r="169" spans="1:191" ht="12.75" x14ac:dyDescent="0.2">
      <c r="A169" s="63">
        <f t="shared" si="72"/>
        <v>43934</v>
      </c>
      <c r="B169" s="78">
        <f t="shared" ca="1" si="79"/>
        <v>1004.152304</v>
      </c>
      <c r="C169" s="65">
        <f t="shared" si="73"/>
        <v>1000</v>
      </c>
      <c r="D169" s="10">
        <f ca="1">IF(A169&lt;$B$1,VLOOKUP(A169,[1]DI!$A$4:$B$15000,2),0)</f>
        <v>3.6500000000000005E-2</v>
      </c>
      <c r="E169" s="65">
        <f t="shared" ca="1" si="80"/>
        <v>1.00014227</v>
      </c>
      <c r="F169" s="65">
        <f ca="1">(TRUNC(PRODUCT($E$12:$E168),16))</f>
        <v>1.0178102993214799</v>
      </c>
      <c r="G169" s="65">
        <f t="shared" ca="1" si="81"/>
        <v>1.0160742586970199</v>
      </c>
      <c r="H169" s="65">
        <f t="shared" ca="1" si="82"/>
        <v>1.0017085800000001</v>
      </c>
      <c r="I169" s="64">
        <f t="shared" si="74"/>
        <v>5.2499999999999998E-2</v>
      </c>
      <c r="J169" s="66">
        <f>IF(O168&gt;0,VLOOKUP(O168,W$12:AF$80,2),J168)</f>
        <v>43915</v>
      </c>
      <c r="K169" s="67">
        <f t="shared" si="75"/>
        <v>12</v>
      </c>
      <c r="L169" s="68">
        <f t="shared" si="76"/>
        <v>12</v>
      </c>
      <c r="M169" s="69">
        <f t="shared" si="69"/>
        <v>1.0024395559999999</v>
      </c>
      <c r="N169" s="69">
        <f t="shared" ca="1" si="70"/>
        <v>1.004152304</v>
      </c>
      <c r="O169" s="68">
        <f t="shared" si="83"/>
        <v>0</v>
      </c>
      <c r="P169" s="65">
        <f t="shared" ca="1" si="77"/>
        <v>4.152304</v>
      </c>
      <c r="Q169" s="65"/>
      <c r="R169" s="11">
        <f t="shared" si="78"/>
        <v>0</v>
      </c>
      <c r="S169" s="70" t="str">
        <f>IF(O168&gt;0,VLOOKUP(O168,W$12:AF$60,10),S168)</f>
        <v>J=</v>
      </c>
      <c r="T169" s="66" t="e">
        <f>IF(O168&gt;0,VLOOKUP(O168,W$12:AF$60,11),T168)</f>
        <v>#REF!</v>
      </c>
      <c r="U169" s="71" t="str">
        <f t="shared" si="71"/>
        <v>-</v>
      </c>
      <c r="V169" s="7"/>
      <c r="W169" s="107">
        <f>[2]Plan1!$A267</f>
        <v>44977</v>
      </c>
      <c r="X169" s="108" t="str">
        <f>[2]Plan1!$C267</f>
        <v>Carnaval</v>
      </c>
      <c r="Y169" s="7"/>
      <c r="Z169" s="1"/>
      <c r="AA169" s="81"/>
      <c r="AB169" s="82">
        <f t="shared" si="84"/>
        <v>45254</v>
      </c>
      <c r="AC169" s="82">
        <f t="shared" si="68"/>
        <v>45255</v>
      </c>
      <c r="AD169" s="82">
        <f t="shared" si="85"/>
        <v>45257</v>
      </c>
      <c r="AE169" s="7"/>
      <c r="AF169" s="8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  <c r="EX169" s="2"/>
      <c r="EY169" s="2"/>
      <c r="EZ169" s="2"/>
      <c r="FA169" s="2"/>
      <c r="FB169" s="2"/>
      <c r="FC169" s="2"/>
      <c r="FD169" s="2"/>
      <c r="FE169" s="2"/>
      <c r="FF169" s="2"/>
      <c r="FG169" s="2"/>
      <c r="FH169" s="2"/>
      <c r="FI169" s="2"/>
      <c r="FJ169" s="2"/>
      <c r="FK169" s="2"/>
      <c r="FL169" s="2"/>
      <c r="FM169" s="2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</row>
    <row r="170" spans="1:191" ht="12.75" x14ac:dyDescent="0.2">
      <c r="A170" s="63">
        <f t="shared" si="72"/>
        <v>43935</v>
      </c>
      <c r="B170" s="78">
        <f t="shared" ca="1" si="79"/>
        <v>1004.49910399</v>
      </c>
      <c r="C170" s="65">
        <f t="shared" si="73"/>
        <v>1000</v>
      </c>
      <c r="D170" s="10">
        <f ca="1">IF(A170&lt;$B$1,VLOOKUP(A170,[1]DI!$A$4:$B$15000,2),0)</f>
        <v>3.6500000000000005E-2</v>
      </c>
      <c r="E170" s="65">
        <f t="shared" ca="1" si="80"/>
        <v>1.00014227</v>
      </c>
      <c r="F170" s="65">
        <f ca="1">(TRUNC(PRODUCT($E$12:$E169),16))</f>
        <v>1.0179551031927601</v>
      </c>
      <c r="G170" s="65">
        <f t="shared" ca="1" si="81"/>
        <v>1.0160742586970199</v>
      </c>
      <c r="H170" s="65">
        <f t="shared" ca="1" si="82"/>
        <v>1.0018510899999999</v>
      </c>
      <c r="I170" s="64">
        <f t="shared" si="74"/>
        <v>5.2499999999999998E-2</v>
      </c>
      <c r="J170" s="66">
        <f>IF(O169&gt;0,VLOOKUP(O169,W$12:AF$80,2),J169)</f>
        <v>43915</v>
      </c>
      <c r="K170" s="67">
        <f t="shared" si="75"/>
        <v>13</v>
      </c>
      <c r="L170" s="68">
        <f t="shared" si="76"/>
        <v>13</v>
      </c>
      <c r="M170" s="69">
        <f t="shared" si="69"/>
        <v>1.002643121</v>
      </c>
      <c r="N170" s="69">
        <f t="shared" ca="1" si="70"/>
        <v>1.004499104</v>
      </c>
      <c r="O170" s="68">
        <f t="shared" si="83"/>
        <v>0</v>
      </c>
      <c r="P170" s="65">
        <f t="shared" ca="1" si="77"/>
        <v>4.4991039900000001</v>
      </c>
      <c r="Q170" s="65"/>
      <c r="R170" s="11">
        <f t="shared" si="78"/>
        <v>0</v>
      </c>
      <c r="S170" s="70" t="str">
        <f>IF(O169&gt;0,VLOOKUP(O169,W$12:AF$60,10),S169)</f>
        <v>J=</v>
      </c>
      <c r="T170" s="66" t="e">
        <f>IF(O169&gt;0,VLOOKUP(O169,W$12:AF$60,11),T169)</f>
        <v>#REF!</v>
      </c>
      <c r="U170" s="71" t="str">
        <f t="shared" si="71"/>
        <v>-</v>
      </c>
      <c r="V170" s="7"/>
      <c r="W170" s="107">
        <f>[2]Plan1!$A268</f>
        <v>44978</v>
      </c>
      <c r="X170" s="108" t="str">
        <f>[2]Plan1!$C268</f>
        <v>Carnaval</v>
      </c>
      <c r="Y170" s="7"/>
      <c r="Z170" s="1"/>
      <c r="AA170" s="81"/>
      <c r="AB170" s="82">
        <f t="shared" si="84"/>
        <v>45282</v>
      </c>
      <c r="AC170" s="82">
        <f t="shared" si="68"/>
        <v>45285</v>
      </c>
      <c r="AD170" s="82">
        <f t="shared" si="85"/>
        <v>45286</v>
      </c>
      <c r="AE170" s="7"/>
      <c r="AF170" s="8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  <c r="EX170" s="2"/>
      <c r="EY170" s="2"/>
      <c r="EZ170" s="2"/>
      <c r="FA170" s="2"/>
      <c r="FB170" s="2"/>
      <c r="FC170" s="2"/>
      <c r="FD170" s="2"/>
      <c r="FE170" s="2"/>
      <c r="FF170" s="2"/>
      <c r="FG170" s="2"/>
      <c r="FH170" s="2"/>
      <c r="FI170" s="2"/>
      <c r="FJ170" s="2"/>
      <c r="FK170" s="2"/>
      <c r="FL170" s="2"/>
      <c r="FM170" s="2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</row>
    <row r="171" spans="1:191" ht="12.75" x14ac:dyDescent="0.2">
      <c r="A171" s="63">
        <f t="shared" si="72"/>
        <v>43936</v>
      </c>
      <c r="B171" s="78">
        <f t="shared" ca="1" si="79"/>
        <v>1004.8460219900001</v>
      </c>
      <c r="C171" s="65">
        <f t="shared" si="73"/>
        <v>1000</v>
      </c>
      <c r="D171" s="10">
        <f ca="1">IF(A171&lt;$B$1,VLOOKUP(A171,[1]DI!$A$4:$B$15000,2),0)</f>
        <v>3.6500000000000005E-2</v>
      </c>
      <c r="E171" s="65">
        <f t="shared" ca="1" si="80"/>
        <v>1.00014227</v>
      </c>
      <c r="F171" s="65">
        <f ca="1">(TRUNC(PRODUCT($E$12:$E170),16))</f>
        <v>1.01809992766529</v>
      </c>
      <c r="G171" s="65">
        <f t="shared" ca="1" si="81"/>
        <v>1.0160742586970199</v>
      </c>
      <c r="H171" s="65">
        <f t="shared" ca="1" si="82"/>
        <v>1.0019936199999999</v>
      </c>
      <c r="I171" s="64">
        <f t="shared" si="74"/>
        <v>5.2499999999999998E-2</v>
      </c>
      <c r="J171" s="66">
        <f>IF(O170&gt;0,VLOOKUP(O170,W$12:AF$80,2),J170)</f>
        <v>43915</v>
      </c>
      <c r="K171" s="67">
        <f t="shared" si="75"/>
        <v>14</v>
      </c>
      <c r="L171" s="68">
        <f t="shared" si="76"/>
        <v>14</v>
      </c>
      <c r="M171" s="69">
        <f t="shared" si="69"/>
        <v>1.0028467270000001</v>
      </c>
      <c r="N171" s="69">
        <f t="shared" ca="1" si="70"/>
        <v>1.0048460219999999</v>
      </c>
      <c r="O171" s="68">
        <f t="shared" si="83"/>
        <v>0</v>
      </c>
      <c r="P171" s="65">
        <f t="shared" ca="1" si="77"/>
        <v>4.8460219899999997</v>
      </c>
      <c r="Q171" s="65"/>
      <c r="R171" s="11">
        <f t="shared" si="78"/>
        <v>0</v>
      </c>
      <c r="S171" s="70" t="str">
        <f>IF(O170&gt;0,VLOOKUP(O170,W$12:AF$60,10),S170)</f>
        <v>J=</v>
      </c>
      <c r="T171" s="66" t="e">
        <f>IF(O170&gt;0,VLOOKUP(O170,W$12:AF$60,11),T170)</f>
        <v>#REF!</v>
      </c>
      <c r="U171" s="71" t="str">
        <f t="shared" si="71"/>
        <v>-</v>
      </c>
      <c r="V171" s="7"/>
      <c r="W171" s="107">
        <f>[2]Plan1!$A269</f>
        <v>45023</v>
      </c>
      <c r="X171" s="108" t="str">
        <f>[2]Plan1!$C269</f>
        <v>Paixão de Cristo</v>
      </c>
      <c r="Y171" s="7"/>
      <c r="Z171" s="1"/>
      <c r="AA171" s="81"/>
      <c r="AB171" s="82">
        <f t="shared" si="84"/>
        <v>45315</v>
      </c>
      <c r="AC171" s="82">
        <f t="shared" si="68"/>
        <v>45316</v>
      </c>
      <c r="AD171" s="82">
        <f t="shared" si="85"/>
        <v>45316</v>
      </c>
      <c r="AE171" s="7"/>
      <c r="AF171" s="8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  <c r="EX171" s="2"/>
      <c r="EY171" s="2"/>
      <c r="EZ171" s="2"/>
      <c r="FA171" s="2"/>
      <c r="FB171" s="2"/>
      <c r="FC171" s="2"/>
      <c r="FD171" s="2"/>
      <c r="FE171" s="2"/>
      <c r="FF171" s="2"/>
      <c r="FG171" s="2"/>
      <c r="FH171" s="2"/>
      <c r="FI171" s="2"/>
      <c r="FJ171" s="2"/>
      <c r="FK171" s="2"/>
      <c r="FL171" s="2"/>
      <c r="FM171" s="2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</row>
    <row r="172" spans="1:191" ht="12.75" x14ac:dyDescent="0.2">
      <c r="A172" s="63">
        <f t="shared" si="72"/>
        <v>43937</v>
      </c>
      <c r="B172" s="78">
        <f t="shared" ca="1" si="79"/>
        <v>1005.19307</v>
      </c>
      <c r="C172" s="65">
        <f t="shared" si="73"/>
        <v>1000</v>
      </c>
      <c r="D172" s="10">
        <f ca="1">IF(A172&lt;$B$1,VLOOKUP(A172,[1]DI!$A$4:$B$15000,2),0)</f>
        <v>3.6500000000000005E-2</v>
      </c>
      <c r="E172" s="65">
        <f t="shared" ca="1" si="80"/>
        <v>1.00014227</v>
      </c>
      <c r="F172" s="65">
        <f ca="1">(TRUNC(PRODUCT($E$12:$E171),16))</f>
        <v>1.0182447727420001</v>
      </c>
      <c r="G172" s="65">
        <f t="shared" ca="1" si="81"/>
        <v>1.0160742586970199</v>
      </c>
      <c r="H172" s="65">
        <f t="shared" ca="1" si="82"/>
        <v>1.0021361799999999</v>
      </c>
      <c r="I172" s="64">
        <f t="shared" si="74"/>
        <v>5.2499999999999998E-2</v>
      </c>
      <c r="J172" s="66">
        <f>IF(O171&gt;0,VLOOKUP(O171,W$12:AF$80,2),J171)</f>
        <v>43915</v>
      </c>
      <c r="K172" s="67">
        <f t="shared" si="75"/>
        <v>15</v>
      </c>
      <c r="L172" s="68">
        <f t="shared" si="76"/>
        <v>15</v>
      </c>
      <c r="M172" s="69">
        <f t="shared" si="69"/>
        <v>1.0030503740000001</v>
      </c>
      <c r="N172" s="69">
        <f t="shared" ca="1" si="70"/>
        <v>1.00519307</v>
      </c>
      <c r="O172" s="68">
        <f t="shared" si="83"/>
        <v>0</v>
      </c>
      <c r="P172" s="65">
        <f t="shared" ca="1" si="77"/>
        <v>5.1930699999999996</v>
      </c>
      <c r="Q172" s="65"/>
      <c r="R172" s="11">
        <f t="shared" si="78"/>
        <v>0</v>
      </c>
      <c r="S172" s="70" t="str">
        <f>IF(O171&gt;0,VLOOKUP(O171,W$12:AF$60,10),S171)</f>
        <v>J=</v>
      </c>
      <c r="T172" s="66" t="e">
        <f>IF(O171&gt;0,VLOOKUP(O171,W$12:AF$60,11),T171)</f>
        <v>#REF!</v>
      </c>
      <c r="U172" s="71" t="str">
        <f t="shared" si="71"/>
        <v>-</v>
      </c>
      <c r="V172" s="7"/>
      <c r="W172" s="107">
        <f>[2]Plan1!$A270</f>
        <v>45037</v>
      </c>
      <c r="X172" s="108" t="str">
        <f>[2]Plan1!$C270</f>
        <v>Tiradentes</v>
      </c>
      <c r="Y172" s="7"/>
      <c r="Z172" s="1"/>
      <c r="AA172" s="81"/>
      <c r="AB172" s="82">
        <f t="shared" si="84"/>
        <v>45345</v>
      </c>
      <c r="AC172" s="82">
        <f t="shared" si="68"/>
        <v>45347</v>
      </c>
      <c r="AD172" s="82">
        <f t="shared" si="85"/>
        <v>45348</v>
      </c>
      <c r="AE172" s="7"/>
      <c r="AF172" s="8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  <c r="EW172" s="2"/>
      <c r="EX172" s="2"/>
      <c r="EY172" s="2"/>
      <c r="EZ172" s="2"/>
      <c r="FA172" s="2"/>
      <c r="FB172" s="2"/>
      <c r="FC172" s="2"/>
      <c r="FD172" s="2"/>
      <c r="FE172" s="2"/>
      <c r="FF172" s="2"/>
      <c r="FG172" s="2"/>
      <c r="FH172" s="2"/>
      <c r="FI172" s="2"/>
      <c r="FJ172" s="2"/>
      <c r="FK172" s="2"/>
      <c r="FL172" s="2"/>
      <c r="FM172" s="2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</row>
    <row r="173" spans="1:191" ht="12.75" x14ac:dyDescent="0.2">
      <c r="A173" s="63">
        <f t="shared" si="72"/>
        <v>43938</v>
      </c>
      <c r="B173" s="78">
        <f t="shared" ca="1" si="79"/>
        <v>1005.540228</v>
      </c>
      <c r="C173" s="65">
        <f t="shared" si="73"/>
        <v>1000</v>
      </c>
      <c r="D173" s="10">
        <f ca="1">IF(A173&lt;$B$1,VLOOKUP(A173,[1]DI!$A$4:$B$15000,2),0)</f>
        <v>3.6500000000000005E-2</v>
      </c>
      <c r="E173" s="65">
        <f t="shared" ca="1" si="80"/>
        <v>1.00014227</v>
      </c>
      <c r="F173" s="65">
        <f ca="1">(TRUNC(PRODUCT($E$12:$E172),16))</f>
        <v>1.01838963842582</v>
      </c>
      <c r="G173" s="65">
        <f t="shared" ca="1" si="81"/>
        <v>1.0160742586970199</v>
      </c>
      <c r="H173" s="65">
        <f t="shared" ca="1" si="82"/>
        <v>1.0022787500000001</v>
      </c>
      <c r="I173" s="64">
        <f t="shared" si="74"/>
        <v>5.2499999999999998E-2</v>
      </c>
      <c r="J173" s="66">
        <f>IF(O172&gt;0,VLOOKUP(O172,W$12:AF$80,2),J172)</f>
        <v>43915</v>
      </c>
      <c r="K173" s="67">
        <f t="shared" si="75"/>
        <v>16</v>
      </c>
      <c r="L173" s="68">
        <f t="shared" si="76"/>
        <v>16</v>
      </c>
      <c r="M173" s="69">
        <f t="shared" si="69"/>
        <v>1.003254063</v>
      </c>
      <c r="N173" s="69">
        <f t="shared" ca="1" si="70"/>
        <v>1.0055402280000001</v>
      </c>
      <c r="O173" s="68">
        <f t="shared" si="83"/>
        <v>0</v>
      </c>
      <c r="P173" s="65">
        <f t="shared" ca="1" si="77"/>
        <v>5.5402279999999999</v>
      </c>
      <c r="Q173" s="65"/>
      <c r="R173" s="11">
        <f t="shared" si="78"/>
        <v>0</v>
      </c>
      <c r="S173" s="70" t="str">
        <f>IF(O172&gt;0,VLOOKUP(O172,W$12:AF$60,10),S172)</f>
        <v>J=</v>
      </c>
      <c r="T173" s="66" t="e">
        <f>IF(O172&gt;0,VLOOKUP(O172,W$12:AF$60,11),T172)</f>
        <v>#REF!</v>
      </c>
      <c r="U173" s="71" t="str">
        <f t="shared" si="71"/>
        <v>-</v>
      </c>
      <c r="V173" s="7"/>
      <c r="W173" s="107">
        <f>[2]Plan1!$A271</f>
        <v>45047</v>
      </c>
      <c r="X173" s="108" t="str">
        <f>[2]Plan1!$C271</f>
        <v>Dia do Trabalho</v>
      </c>
      <c r="Y173" s="7"/>
      <c r="Z173" s="1"/>
      <c r="AA173" s="81"/>
      <c r="AB173" s="82">
        <f t="shared" si="84"/>
        <v>45373</v>
      </c>
      <c r="AC173" s="82">
        <f t="shared" si="68"/>
        <v>45376</v>
      </c>
      <c r="AD173" s="82">
        <f t="shared" si="85"/>
        <v>45376</v>
      </c>
      <c r="AE173" s="7"/>
      <c r="AF173" s="8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  <c r="EV173" s="2"/>
      <c r="EW173" s="2"/>
      <c r="EX173" s="2"/>
      <c r="EY173" s="2"/>
      <c r="EZ173" s="2"/>
      <c r="FA173" s="2"/>
      <c r="FB173" s="2"/>
      <c r="FC173" s="2"/>
      <c r="FD173" s="2"/>
      <c r="FE173" s="2"/>
      <c r="FF173" s="2"/>
      <c r="FG173" s="2"/>
      <c r="FH173" s="2"/>
      <c r="FI173" s="2"/>
      <c r="FJ173" s="2"/>
      <c r="FK173" s="2"/>
      <c r="FL173" s="2"/>
      <c r="FM173" s="2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</row>
    <row r="174" spans="1:191" ht="12.75" x14ac:dyDescent="0.2">
      <c r="A174" s="63">
        <f t="shared" si="72"/>
        <v>43939</v>
      </c>
      <c r="B174" s="78">
        <f t="shared" ca="1" si="79"/>
        <v>1005.887505</v>
      </c>
      <c r="C174" s="65">
        <f t="shared" si="73"/>
        <v>1000</v>
      </c>
      <c r="D174" s="10">
        <f ca="1">IF(A174&lt;$B$1,VLOOKUP(A174,[1]DI!$A$4:$B$15000,2),0)</f>
        <v>0</v>
      </c>
      <c r="E174" s="65">
        <f t="shared" ca="1" si="80"/>
        <v>1</v>
      </c>
      <c r="F174" s="65">
        <f ca="1">(TRUNC(PRODUCT($E$12:$E173),16))</f>
        <v>1.01853452471968</v>
      </c>
      <c r="G174" s="65">
        <f t="shared" ca="1" si="81"/>
        <v>1.0160742586970199</v>
      </c>
      <c r="H174" s="65">
        <f t="shared" ca="1" si="82"/>
        <v>1.0024213399999999</v>
      </c>
      <c r="I174" s="64">
        <f t="shared" si="74"/>
        <v>5.2499999999999998E-2</v>
      </c>
      <c r="J174" s="66">
        <f>IF(O173&gt;0,VLOOKUP(O173,W$12:AF$80,2),J173)</f>
        <v>43915</v>
      </c>
      <c r="K174" s="67">
        <f t="shared" si="75"/>
        <v>16</v>
      </c>
      <c r="L174" s="68">
        <f t="shared" si="76"/>
        <v>17</v>
      </c>
      <c r="M174" s="69">
        <f t="shared" si="69"/>
        <v>1.0034577929999999</v>
      </c>
      <c r="N174" s="69">
        <f t="shared" ca="1" si="70"/>
        <v>1.005887505</v>
      </c>
      <c r="O174" s="68">
        <f t="shared" si="83"/>
        <v>0</v>
      </c>
      <c r="P174" s="65">
        <f t="shared" ca="1" si="77"/>
        <v>5.887505</v>
      </c>
      <c r="Q174" s="65"/>
      <c r="R174" s="11">
        <f t="shared" si="78"/>
        <v>0</v>
      </c>
      <c r="S174" s="70" t="str">
        <f>IF(O173&gt;0,VLOOKUP(O173,W$12:AF$60,10),S173)</f>
        <v>J=</v>
      </c>
      <c r="T174" s="66" t="e">
        <f>IF(O173&gt;0,VLOOKUP(O173,W$12:AF$60,11),T173)</f>
        <v>#REF!</v>
      </c>
      <c r="U174" s="71" t="str">
        <f t="shared" si="71"/>
        <v>-</v>
      </c>
      <c r="V174" s="7"/>
      <c r="W174" s="107">
        <f>[2]Plan1!$A272</f>
        <v>45085</v>
      </c>
      <c r="X174" s="108" t="str">
        <f>[2]Plan1!$C272</f>
        <v>Corpus Christi</v>
      </c>
      <c r="Y174" s="7"/>
      <c r="Z174" s="1"/>
      <c r="AA174" s="81"/>
      <c r="AB174" s="82">
        <f t="shared" si="84"/>
        <v>45406</v>
      </c>
      <c r="AC174" s="82">
        <f t="shared" si="68"/>
        <v>45407</v>
      </c>
      <c r="AD174" s="82">
        <f t="shared" si="85"/>
        <v>45407</v>
      </c>
      <c r="AE174" s="7"/>
      <c r="AF174" s="8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  <c r="EV174" s="2"/>
      <c r="EW174" s="2"/>
      <c r="EX174" s="2"/>
      <c r="EY174" s="2"/>
      <c r="EZ174" s="2"/>
      <c r="FA174" s="2"/>
      <c r="FB174" s="2"/>
      <c r="FC174" s="2"/>
      <c r="FD174" s="2"/>
      <c r="FE174" s="2"/>
      <c r="FF174" s="2"/>
      <c r="FG174" s="2"/>
      <c r="FH174" s="2"/>
      <c r="FI174" s="2"/>
      <c r="FJ174" s="2"/>
      <c r="FK174" s="2"/>
      <c r="FL174" s="2"/>
      <c r="FM174" s="2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</row>
    <row r="175" spans="1:191" ht="12.75" x14ac:dyDescent="0.2">
      <c r="A175" s="63">
        <f t="shared" si="72"/>
        <v>43940</v>
      </c>
      <c r="B175" s="78">
        <f t="shared" ca="1" si="79"/>
        <v>1005.887505</v>
      </c>
      <c r="C175" s="65">
        <f t="shared" si="73"/>
        <v>1000</v>
      </c>
      <c r="D175" s="10">
        <f ca="1">IF(A175&lt;$B$1,VLOOKUP(A175,[1]DI!$A$4:$B$15000,2),0)</f>
        <v>0</v>
      </c>
      <c r="E175" s="65">
        <f t="shared" ca="1" si="80"/>
        <v>1</v>
      </c>
      <c r="F175" s="65">
        <f ca="1">(TRUNC(PRODUCT($E$12:$E174),16))</f>
        <v>1.01853452471968</v>
      </c>
      <c r="G175" s="65">
        <f t="shared" ca="1" si="81"/>
        <v>1.0160742586970199</v>
      </c>
      <c r="H175" s="65">
        <f t="shared" ca="1" si="82"/>
        <v>1.0024213399999999</v>
      </c>
      <c r="I175" s="64">
        <f t="shared" si="74"/>
        <v>5.2499999999999998E-2</v>
      </c>
      <c r="J175" s="66">
        <f>IF(O174&gt;0,VLOOKUP(O174,W$12:AF$80,2),J174)</f>
        <v>43915</v>
      </c>
      <c r="K175" s="67">
        <f t="shared" si="75"/>
        <v>16</v>
      </c>
      <c r="L175" s="68">
        <f t="shared" si="76"/>
        <v>17</v>
      </c>
      <c r="M175" s="69">
        <f t="shared" si="69"/>
        <v>1.0034577929999999</v>
      </c>
      <c r="N175" s="69">
        <f t="shared" ca="1" si="70"/>
        <v>1.005887505</v>
      </c>
      <c r="O175" s="68">
        <f t="shared" si="83"/>
        <v>0</v>
      </c>
      <c r="P175" s="65">
        <f t="shared" ca="1" si="77"/>
        <v>5.887505</v>
      </c>
      <c r="Q175" s="65"/>
      <c r="R175" s="11">
        <f t="shared" si="78"/>
        <v>0</v>
      </c>
      <c r="S175" s="70" t="str">
        <f>IF(O174&gt;0,VLOOKUP(O174,W$12:AF$60,10),S174)</f>
        <v>J=</v>
      </c>
      <c r="T175" s="66" t="e">
        <f>IF(O174&gt;0,VLOOKUP(O174,W$12:AF$60,11),T174)</f>
        <v>#REF!</v>
      </c>
      <c r="U175" s="71" t="str">
        <f t="shared" si="71"/>
        <v>-</v>
      </c>
      <c r="V175" s="7"/>
      <c r="W175" s="107">
        <f>[2]Plan1!$A273</f>
        <v>45176</v>
      </c>
      <c r="X175" s="108" t="str">
        <f>[2]Plan1!$C273</f>
        <v>Independência do Brasil</v>
      </c>
      <c r="Y175" s="7"/>
      <c r="Z175" s="1"/>
      <c r="AA175" s="81"/>
      <c r="AB175" s="82">
        <f t="shared" si="84"/>
        <v>45436</v>
      </c>
      <c r="AC175" s="82">
        <f t="shared" si="68"/>
        <v>45437</v>
      </c>
      <c r="AD175" s="82">
        <f t="shared" si="85"/>
        <v>45439</v>
      </c>
      <c r="AE175" s="7"/>
      <c r="AF175" s="8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  <c r="EW175" s="2"/>
      <c r="EX175" s="2"/>
      <c r="EY175" s="2"/>
      <c r="EZ175" s="2"/>
      <c r="FA175" s="2"/>
      <c r="FB175" s="2"/>
      <c r="FC175" s="2"/>
      <c r="FD175" s="2"/>
      <c r="FE175" s="2"/>
      <c r="FF175" s="2"/>
      <c r="FG175" s="2"/>
      <c r="FH175" s="2"/>
      <c r="FI175" s="2"/>
      <c r="FJ175" s="2"/>
      <c r="FK175" s="2"/>
      <c r="FL175" s="2"/>
      <c r="FM175" s="2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</row>
    <row r="176" spans="1:191" ht="12.75" x14ac:dyDescent="0.2">
      <c r="A176" s="63">
        <f t="shared" si="72"/>
        <v>43941</v>
      </c>
      <c r="B176" s="78">
        <f t="shared" ca="1" si="79"/>
        <v>1005.887505</v>
      </c>
      <c r="C176" s="65">
        <f t="shared" si="73"/>
        <v>1000</v>
      </c>
      <c r="D176" s="10">
        <f ca="1">IF(A176&lt;$B$1,VLOOKUP(A176,[1]DI!$A$4:$B$15000,2),0)</f>
        <v>3.6500000000000005E-2</v>
      </c>
      <c r="E176" s="65">
        <f t="shared" ca="1" si="80"/>
        <v>1.00014227</v>
      </c>
      <c r="F176" s="65">
        <f ca="1">(TRUNC(PRODUCT($E$12:$E175),16))</f>
        <v>1.01853452471968</v>
      </c>
      <c r="G176" s="65">
        <f t="shared" ca="1" si="81"/>
        <v>1.0160742586970199</v>
      </c>
      <c r="H176" s="65">
        <f t="shared" ca="1" si="82"/>
        <v>1.0024213399999999</v>
      </c>
      <c r="I176" s="64">
        <f t="shared" si="74"/>
        <v>5.2499999999999998E-2</v>
      </c>
      <c r="J176" s="66">
        <f>IF(O175&gt;0,VLOOKUP(O175,W$12:AF$80,2),J175)</f>
        <v>43915</v>
      </c>
      <c r="K176" s="67">
        <f t="shared" si="75"/>
        <v>17</v>
      </c>
      <c r="L176" s="68">
        <f t="shared" si="76"/>
        <v>17</v>
      </c>
      <c r="M176" s="69">
        <f t="shared" si="69"/>
        <v>1.0034577929999999</v>
      </c>
      <c r="N176" s="69">
        <f t="shared" ca="1" si="70"/>
        <v>1.005887505</v>
      </c>
      <c r="O176" s="68">
        <f t="shared" si="83"/>
        <v>0</v>
      </c>
      <c r="P176" s="65">
        <f t="shared" ca="1" si="77"/>
        <v>5.887505</v>
      </c>
      <c r="Q176" s="65"/>
      <c r="R176" s="11">
        <f t="shared" si="78"/>
        <v>0</v>
      </c>
      <c r="S176" s="70" t="str">
        <f>IF(O175&gt;0,VLOOKUP(O175,W$12:AF$60,10),S175)</f>
        <v>J=</v>
      </c>
      <c r="T176" s="66" t="e">
        <f>IF(O175&gt;0,VLOOKUP(O175,W$12:AF$60,11),T175)</f>
        <v>#REF!</v>
      </c>
      <c r="U176" s="71" t="str">
        <f t="shared" si="71"/>
        <v>-</v>
      </c>
      <c r="V176" s="7"/>
      <c r="W176" s="107">
        <f>[2]Plan1!$A274</f>
        <v>45211</v>
      </c>
      <c r="X176" s="108" t="str">
        <f>[2]Plan1!$C274</f>
        <v>Nossa Sr.a Aparecida - Padroeira do Brasil</v>
      </c>
      <c r="Y176" s="7"/>
      <c r="Z176" s="1"/>
      <c r="AA176" s="81"/>
      <c r="AB176" s="82">
        <f t="shared" si="84"/>
        <v>45467</v>
      </c>
      <c r="AC176" s="82">
        <f t="shared" si="68"/>
        <v>45468</v>
      </c>
      <c r="AD176" s="82">
        <f t="shared" si="85"/>
        <v>45468</v>
      </c>
      <c r="AE176" s="7"/>
      <c r="AF176" s="8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  <c r="EV176" s="2"/>
      <c r="EW176" s="2"/>
      <c r="EX176" s="2"/>
      <c r="EY176" s="2"/>
      <c r="EZ176" s="2"/>
      <c r="FA176" s="2"/>
      <c r="FB176" s="2"/>
      <c r="FC176" s="2"/>
      <c r="FD176" s="2"/>
      <c r="FE176" s="2"/>
      <c r="FF176" s="2"/>
      <c r="FG176" s="2"/>
      <c r="FH176" s="2"/>
      <c r="FI176" s="2"/>
      <c r="FJ176" s="2"/>
      <c r="FK176" s="2"/>
      <c r="FL176" s="2"/>
      <c r="FM176" s="2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</row>
    <row r="177" spans="1:188" ht="12.75" x14ac:dyDescent="0.2">
      <c r="A177" s="63">
        <f t="shared" si="72"/>
        <v>43942</v>
      </c>
      <c r="B177" s="78">
        <f t="shared" ca="1" si="79"/>
        <v>1006.23491299</v>
      </c>
      <c r="C177" s="65">
        <f t="shared" si="73"/>
        <v>1000</v>
      </c>
      <c r="D177" s="10">
        <f ca="1">IF(A177&lt;$B$1,VLOOKUP(A177,[1]DI!$A$4:$B$15000,2),0)</f>
        <v>0</v>
      </c>
      <c r="E177" s="65">
        <f t="shared" ca="1" si="80"/>
        <v>1</v>
      </c>
      <c r="F177" s="65">
        <f ca="1">(TRUNC(PRODUCT($E$12:$E176),16))</f>
        <v>1.01867943162651</v>
      </c>
      <c r="G177" s="65">
        <f t="shared" ca="1" si="81"/>
        <v>1.0160742586970199</v>
      </c>
      <c r="H177" s="65">
        <f t="shared" ca="1" si="82"/>
        <v>1.00256396</v>
      </c>
      <c r="I177" s="64">
        <f t="shared" si="74"/>
        <v>5.2499999999999998E-2</v>
      </c>
      <c r="J177" s="66">
        <f>IF(O176&gt;0,VLOOKUP(O176,W$12:AF$80,2),J176)</f>
        <v>43915</v>
      </c>
      <c r="K177" s="67">
        <f t="shared" si="75"/>
        <v>17</v>
      </c>
      <c r="L177" s="68">
        <f t="shared" si="76"/>
        <v>18</v>
      </c>
      <c r="M177" s="69">
        <f t="shared" si="69"/>
        <v>1.003661565</v>
      </c>
      <c r="N177" s="69">
        <f t="shared" ca="1" si="70"/>
        <v>1.0062349129999999</v>
      </c>
      <c r="O177" s="68">
        <f t="shared" si="83"/>
        <v>0</v>
      </c>
      <c r="P177" s="65">
        <f t="shared" ca="1" si="77"/>
        <v>6.2349129899999998</v>
      </c>
      <c r="Q177" s="65"/>
      <c r="R177" s="11">
        <f t="shared" si="78"/>
        <v>0</v>
      </c>
      <c r="S177" s="70" t="str">
        <f>IF(O176&gt;0,VLOOKUP(O176,W$12:AF$60,10),S176)</f>
        <v>J=</v>
      </c>
      <c r="T177" s="66" t="e">
        <f>IF(O176&gt;0,VLOOKUP(O176,W$12:AF$60,11),T176)</f>
        <v>#REF!</v>
      </c>
      <c r="U177" s="71" t="str">
        <f t="shared" si="71"/>
        <v>-</v>
      </c>
      <c r="V177" s="7"/>
      <c r="W177" s="107">
        <f>[2]Plan1!$A275</f>
        <v>45232</v>
      </c>
      <c r="X177" s="108" t="str">
        <f>[2]Plan1!$C275</f>
        <v>Finados</v>
      </c>
      <c r="Y177" s="7"/>
      <c r="Z177" s="1"/>
      <c r="AA177" s="81"/>
      <c r="AB177" s="82">
        <f t="shared" si="84"/>
        <v>45497</v>
      </c>
      <c r="AC177" s="82">
        <f t="shared" si="68"/>
        <v>45498</v>
      </c>
      <c r="AD177" s="82">
        <f t="shared" si="85"/>
        <v>45498</v>
      </c>
      <c r="AE177" s="7"/>
      <c r="AF177" s="8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  <c r="EW177" s="2"/>
      <c r="EX177" s="2"/>
      <c r="EY177" s="2"/>
      <c r="EZ177" s="2"/>
      <c r="FA177" s="2"/>
      <c r="FB177" s="2"/>
      <c r="FC177" s="2"/>
      <c r="FD177" s="2"/>
      <c r="FE177" s="2"/>
      <c r="FF177" s="2"/>
      <c r="FG177" s="2"/>
      <c r="FH177" s="2"/>
      <c r="FI177" s="2"/>
      <c r="FJ177" s="2"/>
      <c r="FK177" s="2"/>
      <c r="FL177" s="2"/>
      <c r="FM177" s="2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</row>
    <row r="178" spans="1:188" ht="12.75" x14ac:dyDescent="0.2">
      <c r="A178" s="63">
        <f t="shared" si="72"/>
        <v>43943</v>
      </c>
      <c r="B178" s="78">
        <f t="shared" ca="1" si="79"/>
        <v>1006.23491299</v>
      </c>
      <c r="C178" s="65">
        <f t="shared" si="73"/>
        <v>1000</v>
      </c>
      <c r="D178" s="10">
        <f ca="1">IF(A178&lt;$B$1,VLOOKUP(A178,[1]DI!$A$4:$B$15000,2),0)</f>
        <v>3.6500000000000005E-2</v>
      </c>
      <c r="E178" s="65">
        <f t="shared" ca="1" si="80"/>
        <v>1.00014227</v>
      </c>
      <c r="F178" s="65">
        <f ca="1">(TRUNC(PRODUCT($E$12:$E177),16))</f>
        <v>1.01867943162651</v>
      </c>
      <c r="G178" s="65">
        <f t="shared" ca="1" si="81"/>
        <v>1.0160742586970199</v>
      </c>
      <c r="H178" s="65">
        <f t="shared" ca="1" si="82"/>
        <v>1.00256396</v>
      </c>
      <c r="I178" s="64">
        <f t="shared" si="74"/>
        <v>5.2499999999999998E-2</v>
      </c>
      <c r="J178" s="66">
        <f>IF(O177&gt;0,VLOOKUP(O177,W$12:AF$80,2),J177)</f>
        <v>43915</v>
      </c>
      <c r="K178" s="67">
        <f t="shared" si="75"/>
        <v>18</v>
      </c>
      <c r="L178" s="68">
        <f t="shared" si="76"/>
        <v>18</v>
      </c>
      <c r="M178" s="69">
        <f t="shared" si="69"/>
        <v>1.003661565</v>
      </c>
      <c r="N178" s="69">
        <f t="shared" ca="1" si="70"/>
        <v>1.0062349129999999</v>
      </c>
      <c r="O178" s="68">
        <f t="shared" si="83"/>
        <v>0</v>
      </c>
      <c r="P178" s="65">
        <f t="shared" ca="1" si="77"/>
        <v>6.2349129899999998</v>
      </c>
      <c r="Q178" s="65"/>
      <c r="R178" s="11">
        <f t="shared" si="78"/>
        <v>0</v>
      </c>
      <c r="S178" s="70" t="str">
        <f>IF(O177&gt;0,VLOOKUP(O177,W$12:AF$60,10),S177)</f>
        <v>J=</v>
      </c>
      <c r="T178" s="66" t="e">
        <f>IF(O177&gt;0,VLOOKUP(O177,W$12:AF$60,11),T177)</f>
        <v>#REF!</v>
      </c>
      <c r="U178" s="71" t="str">
        <f t="shared" si="71"/>
        <v>-</v>
      </c>
      <c r="V178" s="7"/>
      <c r="W178" s="107">
        <f>[2]Plan1!$A276</f>
        <v>45245</v>
      </c>
      <c r="X178" s="108" t="str">
        <f>[2]Plan1!$C276</f>
        <v>Proclamação da República</v>
      </c>
      <c r="Y178" s="7"/>
      <c r="Z178" s="1"/>
      <c r="AA178" s="81"/>
      <c r="AB178" s="82">
        <f t="shared" si="84"/>
        <v>45527</v>
      </c>
      <c r="AC178" s="82">
        <f t="shared" si="68"/>
        <v>45529</v>
      </c>
      <c r="AD178" s="82">
        <f t="shared" si="85"/>
        <v>45530</v>
      </c>
      <c r="AE178" s="7"/>
      <c r="AF178" s="8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  <c r="EW178" s="2"/>
      <c r="EX178" s="2"/>
      <c r="EY178" s="2"/>
      <c r="EZ178" s="2"/>
      <c r="FA178" s="2"/>
      <c r="FB178" s="2"/>
      <c r="FC178" s="2"/>
      <c r="FD178" s="2"/>
      <c r="FE178" s="2"/>
      <c r="FF178" s="2"/>
      <c r="FG178" s="2"/>
      <c r="FH178" s="2"/>
      <c r="FI178" s="2"/>
      <c r="FJ178" s="2"/>
      <c r="FK178" s="2"/>
      <c r="FL178" s="2"/>
      <c r="FM178" s="2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</row>
    <row r="179" spans="1:188" ht="12.75" x14ac:dyDescent="0.2">
      <c r="A179" s="63">
        <f t="shared" si="72"/>
        <v>43944</v>
      </c>
      <c r="B179" s="78">
        <f t="shared" ca="1" si="79"/>
        <v>1006.58242999</v>
      </c>
      <c r="C179" s="65">
        <f t="shared" si="73"/>
        <v>1000</v>
      </c>
      <c r="D179" s="10">
        <f ca="1">IF(A179&lt;$B$1,VLOOKUP(A179,[1]DI!$A$4:$B$15000,2),0)</f>
        <v>3.6500000000000005E-2</v>
      </c>
      <c r="E179" s="65">
        <f t="shared" ca="1" si="80"/>
        <v>1.00014227</v>
      </c>
      <c r="F179" s="65">
        <f ca="1">(TRUNC(PRODUCT($E$12:$E178),16))</f>
        <v>1.0188243591492501</v>
      </c>
      <c r="G179" s="65">
        <f t="shared" ca="1" si="81"/>
        <v>1.0160742586970199</v>
      </c>
      <c r="H179" s="65">
        <f t="shared" ca="1" si="82"/>
        <v>1.0027065900000001</v>
      </c>
      <c r="I179" s="64">
        <f t="shared" si="74"/>
        <v>5.2499999999999998E-2</v>
      </c>
      <c r="J179" s="66">
        <f>IF(O178&gt;0,VLOOKUP(O178,W$12:AF$80,2),J178)</f>
        <v>43915</v>
      </c>
      <c r="K179" s="67">
        <f t="shared" si="75"/>
        <v>19</v>
      </c>
      <c r="L179" s="68">
        <f t="shared" si="76"/>
        <v>19</v>
      </c>
      <c r="M179" s="69">
        <f t="shared" si="69"/>
        <v>1.003865378</v>
      </c>
      <c r="N179" s="69">
        <f t="shared" ca="1" si="70"/>
        <v>1.0065824299999999</v>
      </c>
      <c r="O179" s="68">
        <f t="shared" si="83"/>
        <v>0</v>
      </c>
      <c r="P179" s="65">
        <f t="shared" ca="1" si="77"/>
        <v>6.5824299899999996</v>
      </c>
      <c r="Q179" s="65"/>
      <c r="R179" s="11">
        <f t="shared" si="78"/>
        <v>0</v>
      </c>
      <c r="S179" s="70" t="str">
        <f>IF(O178&gt;0,VLOOKUP(O178,W$12:AF$60,10),S178)</f>
        <v>J=</v>
      </c>
      <c r="T179" s="66" t="e">
        <f>IF(O178&gt;0,VLOOKUP(O178,W$12:AF$60,11),T178)</f>
        <v>#REF!</v>
      </c>
      <c r="U179" s="71" t="str">
        <f t="shared" si="71"/>
        <v>-</v>
      </c>
      <c r="V179" s="7"/>
      <c r="W179" s="107">
        <f>[2]Plan1!$A277</f>
        <v>45285</v>
      </c>
      <c r="X179" s="108" t="str">
        <f>[2]Plan1!$C277</f>
        <v>Natal</v>
      </c>
      <c r="Y179" s="7"/>
      <c r="Z179" s="1"/>
      <c r="AA179" s="81"/>
      <c r="AB179" s="82">
        <f t="shared" si="84"/>
        <v>45559</v>
      </c>
      <c r="AC179" s="82">
        <f t="shared" si="68"/>
        <v>45560</v>
      </c>
      <c r="AD179" s="82">
        <f t="shared" si="85"/>
        <v>45560</v>
      </c>
      <c r="AE179" s="7"/>
      <c r="AF179" s="8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  <c r="EV179" s="2"/>
      <c r="EW179" s="2"/>
      <c r="EX179" s="2"/>
      <c r="EY179" s="2"/>
      <c r="EZ179" s="2"/>
      <c r="FA179" s="2"/>
      <c r="FB179" s="2"/>
      <c r="FC179" s="2"/>
      <c r="FD179" s="2"/>
      <c r="FE179" s="2"/>
      <c r="FF179" s="2"/>
      <c r="FG179" s="2"/>
      <c r="FH179" s="2"/>
      <c r="FI179" s="2"/>
      <c r="FJ179" s="2"/>
      <c r="FK179" s="2"/>
      <c r="FL179" s="2"/>
      <c r="FM179" s="2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</row>
    <row r="180" spans="1:188" ht="12.75" x14ac:dyDescent="0.2">
      <c r="A180" s="63">
        <f t="shared" si="72"/>
        <v>43945</v>
      </c>
      <c r="B180" s="78">
        <f t="shared" ca="1" si="79"/>
        <v>1006.93007599</v>
      </c>
      <c r="C180" s="65">
        <f t="shared" si="73"/>
        <v>1000</v>
      </c>
      <c r="D180" s="10">
        <f ca="1">IF(A180&lt;$B$1,VLOOKUP(A180,[1]DI!$A$4:$B$15000,2),0)</f>
        <v>3.6500000000000005E-2</v>
      </c>
      <c r="E180" s="65">
        <f t="shared" ca="1" si="80"/>
        <v>1.00014227</v>
      </c>
      <c r="F180" s="65">
        <f ca="1">(TRUNC(PRODUCT($E$12:$E179),16))</f>
        <v>1.0189693072908299</v>
      </c>
      <c r="G180" s="65">
        <f t="shared" ca="1" si="81"/>
        <v>1.0160742586970199</v>
      </c>
      <c r="H180" s="65">
        <f t="shared" ca="1" si="82"/>
        <v>1.0028492499999999</v>
      </c>
      <c r="I180" s="64">
        <f t="shared" si="74"/>
        <v>5.2499999999999998E-2</v>
      </c>
      <c r="J180" s="66">
        <f>IF(O179&gt;0,VLOOKUP(O179,W$12:AF$80,2),J179)</f>
        <v>43915</v>
      </c>
      <c r="K180" s="67">
        <f t="shared" si="75"/>
        <v>20</v>
      </c>
      <c r="L180" s="68">
        <f t="shared" si="76"/>
        <v>20</v>
      </c>
      <c r="M180" s="69">
        <f t="shared" si="69"/>
        <v>1.004069232</v>
      </c>
      <c r="N180" s="69">
        <f t="shared" ca="1" si="70"/>
        <v>1.006930076</v>
      </c>
      <c r="O180" s="68">
        <f t="shared" si="83"/>
        <v>0</v>
      </c>
      <c r="P180" s="65">
        <f t="shared" ca="1" si="77"/>
        <v>6.9300759899999997</v>
      </c>
      <c r="Q180" s="65"/>
      <c r="R180" s="11">
        <f t="shared" si="78"/>
        <v>0</v>
      </c>
      <c r="S180" s="70" t="str">
        <f>IF(O179&gt;0,VLOOKUP(O179,W$12:AF$60,10),S179)</f>
        <v>J=</v>
      </c>
      <c r="T180" s="66" t="e">
        <f>IF(O179&gt;0,VLOOKUP(O179,W$12:AF$60,11),T179)</f>
        <v>#REF!</v>
      </c>
      <c r="U180" s="71" t="str">
        <f t="shared" si="71"/>
        <v>-</v>
      </c>
      <c r="V180" s="7"/>
      <c r="W180" s="107">
        <f>[2]Plan1!$A278</f>
        <v>45292</v>
      </c>
      <c r="X180" s="108" t="str">
        <f>[2]Plan1!$C278</f>
        <v>Confraternização Universal</v>
      </c>
      <c r="Y180" s="7"/>
      <c r="Z180" s="1"/>
      <c r="AA180" s="81"/>
      <c r="AB180" s="82">
        <f t="shared" si="84"/>
        <v>45589</v>
      </c>
      <c r="AC180" s="82">
        <f t="shared" si="68"/>
        <v>45590</v>
      </c>
      <c r="AD180" s="82">
        <f t="shared" si="85"/>
        <v>45590</v>
      </c>
      <c r="AE180" s="7"/>
      <c r="AF180" s="8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  <c r="EV180" s="2"/>
      <c r="EW180" s="2"/>
      <c r="EX180" s="2"/>
      <c r="EY180" s="2"/>
      <c r="EZ180" s="2"/>
      <c r="FA180" s="2"/>
      <c r="FB180" s="2"/>
      <c r="FC180" s="2"/>
      <c r="FD180" s="2"/>
      <c r="FE180" s="2"/>
      <c r="FF180" s="2"/>
      <c r="FG180" s="2"/>
      <c r="FH180" s="2"/>
      <c r="FI180" s="2"/>
      <c r="FJ180" s="2"/>
      <c r="FK180" s="2"/>
      <c r="FL180" s="2"/>
      <c r="FM180" s="2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</row>
    <row r="181" spans="1:188" ht="12.75" x14ac:dyDescent="0.2">
      <c r="A181" s="63">
        <f t="shared" si="72"/>
        <v>43946</v>
      </c>
      <c r="B181" s="78">
        <f t="shared" ca="1" si="79"/>
        <v>1007.277833</v>
      </c>
      <c r="C181" s="65">
        <f t="shared" si="73"/>
        <v>1000</v>
      </c>
      <c r="D181" s="10">
        <f ca="1">IF(A181&lt;$B$1,VLOOKUP(A181,[1]DI!$A$4:$B$15000,2),0)</f>
        <v>0</v>
      </c>
      <c r="E181" s="65">
        <f t="shared" ca="1" si="80"/>
        <v>1</v>
      </c>
      <c r="F181" s="65">
        <f ca="1">(TRUNC(PRODUCT($E$12:$E180),16))</f>
        <v>1.01911427605417</v>
      </c>
      <c r="G181" s="65">
        <f t="shared" ca="1" si="81"/>
        <v>1.0160742586970199</v>
      </c>
      <c r="H181" s="65">
        <f t="shared" ca="1" si="82"/>
        <v>1.0029919199999999</v>
      </c>
      <c r="I181" s="64">
        <f t="shared" si="74"/>
        <v>5.2499999999999998E-2</v>
      </c>
      <c r="J181" s="66">
        <f>IF(O180&gt;0,VLOOKUP(O180,W$12:AF$80,2),J180)</f>
        <v>43915</v>
      </c>
      <c r="K181" s="67">
        <f t="shared" si="75"/>
        <v>20</v>
      </c>
      <c r="L181" s="68">
        <f t="shared" si="76"/>
        <v>21</v>
      </c>
      <c r="M181" s="69">
        <f t="shared" si="69"/>
        <v>1.0042731279999999</v>
      </c>
      <c r="N181" s="69">
        <f t="shared" ca="1" si="70"/>
        <v>1.0072778330000001</v>
      </c>
      <c r="O181" s="68">
        <f t="shared" si="83"/>
        <v>0</v>
      </c>
      <c r="P181" s="65">
        <f t="shared" ca="1" si="77"/>
        <v>7.2778330000000002</v>
      </c>
      <c r="Q181" s="65"/>
      <c r="R181" s="11">
        <f t="shared" si="78"/>
        <v>0</v>
      </c>
      <c r="S181" s="70" t="str">
        <f>IF(O180&gt;0,VLOOKUP(O180,W$12:AF$60,10),S180)</f>
        <v>J=</v>
      </c>
      <c r="T181" s="66" t="e">
        <f>IF(O180&gt;0,VLOOKUP(O180,W$12:AF$60,11),T180)</f>
        <v>#REF!</v>
      </c>
      <c r="U181" s="71" t="str">
        <f t="shared" si="71"/>
        <v>-</v>
      </c>
      <c r="V181" s="7"/>
      <c r="W181" s="107">
        <f>[2]Plan1!$A279</f>
        <v>45334</v>
      </c>
      <c r="X181" s="108" t="str">
        <f>[2]Plan1!$C279</f>
        <v>Carnaval</v>
      </c>
      <c r="Y181" s="7"/>
      <c r="Z181" s="1"/>
      <c r="AA181" s="81"/>
      <c r="AB181" s="82">
        <f t="shared" si="84"/>
        <v>45618</v>
      </c>
      <c r="AC181" s="82">
        <f t="shared" si="68"/>
        <v>45621</v>
      </c>
      <c r="AD181" s="82">
        <f t="shared" si="85"/>
        <v>45621</v>
      </c>
      <c r="AE181" s="7"/>
      <c r="AF181" s="8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  <c r="EV181" s="2"/>
      <c r="EW181" s="2"/>
      <c r="EX181" s="2"/>
      <c r="EY181" s="2"/>
      <c r="EZ181" s="2"/>
      <c r="FA181" s="2"/>
      <c r="FB181" s="2"/>
      <c r="FC181" s="2"/>
      <c r="FD181" s="2"/>
      <c r="FE181" s="2"/>
      <c r="FF181" s="2"/>
      <c r="FG181" s="2"/>
      <c r="FH181" s="2"/>
      <c r="FI181" s="2"/>
      <c r="FJ181" s="2"/>
      <c r="FK181" s="2"/>
      <c r="FL181" s="2"/>
      <c r="FM181" s="2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</row>
    <row r="182" spans="1:188" ht="12.75" x14ac:dyDescent="0.2">
      <c r="A182" s="63">
        <f t="shared" si="72"/>
        <v>43947</v>
      </c>
      <c r="B182" s="78">
        <f t="shared" ca="1" si="79"/>
        <v>1007.277833</v>
      </c>
      <c r="C182" s="65">
        <f t="shared" si="73"/>
        <v>1000</v>
      </c>
      <c r="D182" s="10">
        <f ca="1">IF(A182&lt;$B$1,VLOOKUP(A182,[1]DI!$A$4:$B$15000,2),0)</f>
        <v>0</v>
      </c>
      <c r="E182" s="65">
        <f t="shared" ca="1" si="80"/>
        <v>1</v>
      </c>
      <c r="F182" s="65">
        <f ca="1">(TRUNC(PRODUCT($E$12:$E181),16))</f>
        <v>1.01911427605417</v>
      </c>
      <c r="G182" s="65">
        <f t="shared" ca="1" si="81"/>
        <v>1.0160742586970199</v>
      </c>
      <c r="H182" s="65">
        <f t="shared" ca="1" si="82"/>
        <v>1.0029919199999999</v>
      </c>
      <c r="I182" s="64">
        <f t="shared" si="74"/>
        <v>5.2499999999999998E-2</v>
      </c>
      <c r="J182" s="66">
        <f>IF(O181&gt;0,VLOOKUP(O181,W$12:AF$80,2),J181)</f>
        <v>43915</v>
      </c>
      <c r="K182" s="67">
        <f t="shared" si="75"/>
        <v>20</v>
      </c>
      <c r="L182" s="68">
        <f t="shared" si="76"/>
        <v>21</v>
      </c>
      <c r="M182" s="69">
        <f t="shared" si="69"/>
        <v>1.0042731279999999</v>
      </c>
      <c r="N182" s="69">
        <f t="shared" ca="1" si="70"/>
        <v>1.0072778330000001</v>
      </c>
      <c r="O182" s="68">
        <f t="shared" si="83"/>
        <v>0</v>
      </c>
      <c r="P182" s="65">
        <f t="shared" ca="1" si="77"/>
        <v>7.2778330000000002</v>
      </c>
      <c r="Q182" s="65"/>
      <c r="R182" s="11">
        <f t="shared" si="78"/>
        <v>0</v>
      </c>
      <c r="S182" s="70" t="str">
        <f>IF(O181&gt;0,VLOOKUP(O181,W$12:AF$60,10),S181)</f>
        <v>J=</v>
      </c>
      <c r="T182" s="66" t="e">
        <f>IF(O181&gt;0,VLOOKUP(O181,W$12:AF$60,11),T181)</f>
        <v>#REF!</v>
      </c>
      <c r="U182" s="71" t="str">
        <f t="shared" si="71"/>
        <v>-</v>
      </c>
      <c r="V182" s="7"/>
      <c r="W182" s="107">
        <f>[2]Plan1!$A280</f>
        <v>45335</v>
      </c>
      <c r="X182" s="108" t="str">
        <f>[2]Plan1!$C280</f>
        <v>Carnaval</v>
      </c>
      <c r="Y182" s="14"/>
      <c r="Z182" s="16"/>
      <c r="AA182" s="81"/>
      <c r="AB182" s="82">
        <f t="shared" si="84"/>
        <v>45650</v>
      </c>
      <c r="AC182" s="82">
        <f t="shared" si="68"/>
        <v>45651</v>
      </c>
      <c r="AD182" s="82">
        <f t="shared" si="85"/>
        <v>45652</v>
      </c>
      <c r="AE182" s="7"/>
      <c r="AF182" s="8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  <c r="EV182" s="2"/>
      <c r="EW182" s="2"/>
      <c r="EX182" s="2"/>
      <c r="EY182" s="2"/>
      <c r="EZ182" s="2"/>
      <c r="FA182" s="2"/>
      <c r="FB182" s="2"/>
      <c r="FC182" s="2"/>
      <c r="FD182" s="2"/>
      <c r="FE182" s="2"/>
      <c r="FF182" s="2"/>
      <c r="FG182" s="2"/>
      <c r="FH182" s="2"/>
      <c r="FI182" s="2"/>
      <c r="FJ182" s="2"/>
      <c r="FK182" s="2"/>
      <c r="FL182" s="2"/>
      <c r="FM182" s="2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</row>
    <row r="183" spans="1:188" ht="12.75" x14ac:dyDescent="0.2">
      <c r="A183" s="63">
        <f t="shared" si="72"/>
        <v>43948</v>
      </c>
      <c r="B183" s="78">
        <f t="shared" ca="1" si="79"/>
        <v>1007.277833</v>
      </c>
      <c r="C183" s="65">
        <f t="shared" si="73"/>
        <v>1000</v>
      </c>
      <c r="D183" s="10">
        <f ca="1">IF(A183&lt;$B$1,VLOOKUP(A183,[1]DI!$A$4:$B$15000,2),0)</f>
        <v>3.6500000000000005E-2</v>
      </c>
      <c r="E183" s="65">
        <f t="shared" ca="1" si="80"/>
        <v>1.00014227</v>
      </c>
      <c r="F183" s="65">
        <f ca="1">(TRUNC(PRODUCT($E$12:$E182),16))</f>
        <v>1.01911427605417</v>
      </c>
      <c r="G183" s="65">
        <f t="shared" ca="1" si="81"/>
        <v>1.0160742586970199</v>
      </c>
      <c r="H183" s="65">
        <f t="shared" ca="1" si="82"/>
        <v>1.0029919199999999</v>
      </c>
      <c r="I183" s="64">
        <f t="shared" si="74"/>
        <v>5.2499999999999998E-2</v>
      </c>
      <c r="J183" s="66">
        <f>IF(O182&gt;0,VLOOKUP(O182,W$12:AF$80,2),J182)</f>
        <v>43915</v>
      </c>
      <c r="K183" s="67">
        <f t="shared" si="75"/>
        <v>21</v>
      </c>
      <c r="L183" s="68">
        <f t="shared" si="76"/>
        <v>21</v>
      </c>
      <c r="M183" s="69">
        <f t="shared" si="69"/>
        <v>1.0042731279999999</v>
      </c>
      <c r="N183" s="69">
        <f t="shared" ca="1" si="70"/>
        <v>1.0072778330000001</v>
      </c>
      <c r="O183" s="68">
        <f t="shared" si="83"/>
        <v>6</v>
      </c>
      <c r="P183" s="65">
        <f t="shared" ca="1" si="77"/>
        <v>7.2778330000000002</v>
      </c>
      <c r="Q183" s="65"/>
      <c r="R183" s="11">
        <f t="shared" si="78"/>
        <v>0</v>
      </c>
      <c r="S183" s="70" t="str">
        <f>IF(O182&gt;0,VLOOKUP(O182,W$12:AF$60,10),S182)</f>
        <v>J=</v>
      </c>
      <c r="T183" s="66" t="e">
        <f>IF(O182&gt;0,VLOOKUP(O182,W$12:AF$60,11),T182)</f>
        <v>#REF!</v>
      </c>
      <c r="U183" s="71">
        <f t="shared" ca="1" si="71"/>
        <v>436669.98000000004</v>
      </c>
      <c r="V183" s="7"/>
      <c r="W183" s="107">
        <f>[2]Plan1!$A281</f>
        <v>45380</v>
      </c>
      <c r="X183" s="108" t="str">
        <f>[2]Plan1!$C281</f>
        <v>Paixão de Cristo</v>
      </c>
      <c r="Y183" s="7"/>
      <c r="Z183" s="1"/>
      <c r="AA183" s="81"/>
      <c r="AB183" s="82">
        <f t="shared" si="84"/>
        <v>45681</v>
      </c>
      <c r="AC183" s="82">
        <f t="shared" si="68"/>
        <v>45682</v>
      </c>
      <c r="AD183" s="82">
        <f t="shared" si="85"/>
        <v>45684</v>
      </c>
      <c r="AE183" s="7"/>
      <c r="AF183" s="8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  <c r="EW183" s="2"/>
      <c r="EX183" s="2"/>
      <c r="EY183" s="2"/>
      <c r="EZ183" s="2"/>
      <c r="FA183" s="2"/>
      <c r="FB183" s="2"/>
      <c r="FC183" s="2"/>
      <c r="FD183" s="2"/>
      <c r="FE183" s="2"/>
      <c r="FF183" s="2"/>
      <c r="FG183" s="2"/>
      <c r="FH183" s="2"/>
      <c r="FI183" s="2"/>
      <c r="FJ183" s="2"/>
      <c r="FK183" s="2"/>
      <c r="FL183" s="2"/>
      <c r="FM183" s="2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</row>
    <row r="184" spans="1:188" ht="12.75" x14ac:dyDescent="0.2">
      <c r="A184" s="63">
        <f t="shared" si="72"/>
        <v>43949</v>
      </c>
      <c r="B184" s="78">
        <f t="shared" ca="1" si="79"/>
        <v>1000.345368</v>
      </c>
      <c r="C184" s="65">
        <f t="shared" si="73"/>
        <v>1000</v>
      </c>
      <c r="D184" s="10">
        <f ca="1">IF(A184&lt;$B$1,VLOOKUP(A184,[1]DI!$A$4:$B$15000,2),0)</f>
        <v>3.6500000000000005E-2</v>
      </c>
      <c r="E184" s="65">
        <f t="shared" ca="1" si="80"/>
        <v>1.00014227</v>
      </c>
      <c r="F184" s="65">
        <f ca="1">(TRUNC(PRODUCT($E$12:$E183),16))</f>
        <v>1.0192592654422299</v>
      </c>
      <c r="G184" s="65">
        <f t="shared" ca="1" si="81"/>
        <v>1.01911427605417</v>
      </c>
      <c r="H184" s="65">
        <f t="shared" ca="1" si="82"/>
        <v>1.00014227</v>
      </c>
      <c r="I184" s="64">
        <f t="shared" si="74"/>
        <v>5.2499999999999998E-2</v>
      </c>
      <c r="J184" s="66">
        <f>IF(O183&gt;0,VLOOKUP(O183,W$12:AF$80,2),J183)</f>
        <v>43948</v>
      </c>
      <c r="K184" s="67">
        <f t="shared" si="75"/>
        <v>1</v>
      </c>
      <c r="L184" s="68">
        <f t="shared" si="76"/>
        <v>1</v>
      </c>
      <c r="M184" s="69">
        <f t="shared" si="69"/>
        <v>1.0002030689999999</v>
      </c>
      <c r="N184" s="69">
        <f t="shared" ca="1" si="70"/>
        <v>1.0003453680000001</v>
      </c>
      <c r="O184" s="68">
        <f t="shared" si="83"/>
        <v>0</v>
      </c>
      <c r="P184" s="65">
        <f t="shared" ca="1" si="77"/>
        <v>0.34536800000000001</v>
      </c>
      <c r="Q184" s="65"/>
      <c r="R184" s="11">
        <f t="shared" si="78"/>
        <v>0</v>
      </c>
      <c r="S184" s="70" t="str">
        <f>IF(O183&gt;0,VLOOKUP(O183,W$12:AF$60,10),S183)</f>
        <v>A+J=</v>
      </c>
      <c r="T184" s="66" t="e">
        <f>IF(O183&gt;0,VLOOKUP(O183,W$12:AF$60,11),T183)</f>
        <v>#REF!</v>
      </c>
      <c r="U184" s="71" t="str">
        <f t="shared" si="71"/>
        <v>-</v>
      </c>
      <c r="V184" s="7"/>
      <c r="W184" s="107">
        <f>[2]Plan1!$A282</f>
        <v>45403</v>
      </c>
      <c r="X184" s="108" t="str">
        <f>[2]Plan1!$C282</f>
        <v>Tiradentes</v>
      </c>
      <c r="Y184" s="7"/>
      <c r="Z184" s="1"/>
      <c r="AA184" s="81"/>
      <c r="AB184" s="82">
        <f t="shared" ref="AB184:AB195" si="86">WORKDAY(AC184,-1,W$120:W$236)</f>
        <v>45712</v>
      </c>
      <c r="AC184" s="82">
        <f t="shared" si="68"/>
        <v>45713</v>
      </c>
      <c r="AD184" s="82">
        <f t="shared" ref="AD184:AD195" si="87">WORKDAY(AB184,1,W$120:W$236)</f>
        <v>45713</v>
      </c>
      <c r="AE184" s="7"/>
      <c r="AF184" s="8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  <c r="EW184" s="2"/>
      <c r="EX184" s="2"/>
      <c r="EY184" s="2"/>
      <c r="EZ184" s="2"/>
      <c r="FA184" s="2"/>
      <c r="FB184" s="2"/>
      <c r="FC184" s="2"/>
      <c r="FD184" s="2"/>
      <c r="FE184" s="2"/>
      <c r="FF184" s="2"/>
      <c r="FG184" s="2"/>
      <c r="FH184" s="2"/>
      <c r="FI184" s="2"/>
      <c r="FJ184" s="2"/>
      <c r="FK184" s="2"/>
      <c r="FL184" s="2"/>
      <c r="FM184" s="2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</row>
    <row r="185" spans="1:188" ht="12.75" x14ac:dyDescent="0.2">
      <c r="A185" s="63">
        <f t="shared" si="72"/>
        <v>43950</v>
      </c>
      <c r="B185" s="78">
        <f t="shared" ca="1" si="79"/>
        <v>1000.6908560000001</v>
      </c>
      <c r="C185" s="65">
        <f t="shared" si="73"/>
        <v>1000</v>
      </c>
      <c r="D185" s="10">
        <f ca="1">IF(A185&lt;$B$1,VLOOKUP(A185,[1]DI!$A$4:$B$15000,2),0)</f>
        <v>3.6500000000000005E-2</v>
      </c>
      <c r="E185" s="65">
        <f t="shared" ca="1" si="80"/>
        <v>1.00014227</v>
      </c>
      <c r="F185" s="65">
        <f ca="1">(TRUNC(PRODUCT($E$12:$E184),16))</f>
        <v>1.01940427545792</v>
      </c>
      <c r="G185" s="65">
        <f t="shared" ca="1" si="81"/>
        <v>1.01911427605417</v>
      </c>
      <c r="H185" s="65">
        <f t="shared" ca="1" si="82"/>
        <v>1.0002845600000001</v>
      </c>
      <c r="I185" s="64">
        <f t="shared" si="74"/>
        <v>5.2499999999999998E-2</v>
      </c>
      <c r="J185" s="66">
        <f>IF(O184&gt;0,VLOOKUP(O184,W$12:AF$80,2),J184)</f>
        <v>43948</v>
      </c>
      <c r="K185" s="67">
        <f t="shared" si="75"/>
        <v>2</v>
      </c>
      <c r="L185" s="68">
        <f t="shared" si="76"/>
        <v>2</v>
      </c>
      <c r="M185" s="69">
        <f t="shared" si="69"/>
        <v>1.0004061799999999</v>
      </c>
      <c r="N185" s="69">
        <f t="shared" ca="1" si="70"/>
        <v>1.0006908560000001</v>
      </c>
      <c r="O185" s="68">
        <f t="shared" si="83"/>
        <v>0</v>
      </c>
      <c r="P185" s="65">
        <f t="shared" ca="1" si="77"/>
        <v>0.69085600000000003</v>
      </c>
      <c r="Q185" s="65"/>
      <c r="R185" s="11">
        <f t="shared" si="78"/>
        <v>0</v>
      </c>
      <c r="S185" s="70" t="str">
        <f>IF(O184&gt;0,VLOOKUP(O184,W$12:AF$60,10),S184)</f>
        <v>A+J=</v>
      </c>
      <c r="T185" s="66" t="e">
        <f>IF(O184&gt;0,VLOOKUP(O184,W$12:AF$60,11),T184)</f>
        <v>#REF!</v>
      </c>
      <c r="U185" s="71" t="str">
        <f t="shared" si="71"/>
        <v>-</v>
      </c>
      <c r="V185" s="7"/>
      <c r="W185" s="107">
        <f>[2]Plan1!$A283</f>
        <v>45413</v>
      </c>
      <c r="X185" s="108" t="str">
        <f>[2]Plan1!$C283</f>
        <v>Dia do Trabalho</v>
      </c>
      <c r="Y185" s="7"/>
      <c r="Z185" s="1"/>
      <c r="AA185" s="81"/>
      <c r="AB185" s="82">
        <f t="shared" si="86"/>
        <v>45740</v>
      </c>
      <c r="AC185" s="82">
        <f t="shared" si="68"/>
        <v>45741</v>
      </c>
      <c r="AD185" s="82">
        <f t="shared" si="87"/>
        <v>45741</v>
      </c>
      <c r="AE185" s="7"/>
      <c r="AF185" s="8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  <c r="EV185" s="2"/>
      <c r="EW185" s="2"/>
      <c r="EX185" s="2"/>
      <c r="EY185" s="2"/>
      <c r="EZ185" s="2"/>
      <c r="FA185" s="2"/>
      <c r="FB185" s="2"/>
      <c r="FC185" s="2"/>
      <c r="FD185" s="2"/>
      <c r="FE185" s="2"/>
      <c r="FF185" s="2"/>
      <c r="FG185" s="2"/>
      <c r="FH185" s="2"/>
      <c r="FI185" s="2"/>
      <c r="FJ185" s="2"/>
      <c r="FK185" s="2"/>
      <c r="FL185" s="2"/>
      <c r="FM185" s="2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</row>
    <row r="186" spans="1:188" ht="12.75" x14ac:dyDescent="0.2">
      <c r="A186" s="63">
        <f t="shared" si="72"/>
        <v>43951</v>
      </c>
      <c r="B186" s="78">
        <f t="shared" ca="1" si="79"/>
        <v>1001.036462</v>
      </c>
      <c r="C186" s="65">
        <f t="shared" si="73"/>
        <v>1000</v>
      </c>
      <c r="D186" s="10">
        <f ca="1">IF(A186&lt;$B$1,VLOOKUP(A186,[1]DI!$A$4:$B$15000,2),0)</f>
        <v>3.6500000000000005E-2</v>
      </c>
      <c r="E186" s="65">
        <f t="shared" ca="1" si="80"/>
        <v>1.00014227</v>
      </c>
      <c r="F186" s="65">
        <f ca="1">(TRUNC(PRODUCT($E$12:$E185),16))</f>
        <v>1.01954930610419</v>
      </c>
      <c r="G186" s="65">
        <f t="shared" ca="1" si="81"/>
        <v>1.01911427605417</v>
      </c>
      <c r="H186" s="65">
        <f t="shared" ca="1" si="82"/>
        <v>1.0004268700000001</v>
      </c>
      <c r="I186" s="64">
        <f t="shared" si="74"/>
        <v>5.2499999999999998E-2</v>
      </c>
      <c r="J186" s="66">
        <f>IF(O185&gt;0,VLOOKUP(O185,W$12:AF$80,2),J185)</f>
        <v>43948</v>
      </c>
      <c r="K186" s="67">
        <f t="shared" si="75"/>
        <v>3</v>
      </c>
      <c r="L186" s="68">
        <f t="shared" si="76"/>
        <v>3</v>
      </c>
      <c r="M186" s="69">
        <f t="shared" si="69"/>
        <v>1.000609332</v>
      </c>
      <c r="N186" s="69">
        <f t="shared" ca="1" si="70"/>
        <v>1.0010364620000001</v>
      </c>
      <c r="O186" s="68">
        <f t="shared" si="83"/>
        <v>0</v>
      </c>
      <c r="P186" s="65">
        <f t="shared" ca="1" si="77"/>
        <v>1.036462</v>
      </c>
      <c r="Q186" s="65"/>
      <c r="R186" s="11">
        <f t="shared" si="78"/>
        <v>0</v>
      </c>
      <c r="S186" s="70" t="str">
        <f>IF(O185&gt;0,VLOOKUP(O185,W$12:AF$60,10),S185)</f>
        <v>A+J=</v>
      </c>
      <c r="T186" s="66" t="e">
        <f>IF(O185&gt;0,VLOOKUP(O185,W$12:AF$60,11),T185)</f>
        <v>#REF!</v>
      </c>
      <c r="U186" s="71" t="str">
        <f t="shared" si="71"/>
        <v>-</v>
      </c>
      <c r="V186" s="7"/>
      <c r="W186" s="107">
        <f>[2]Plan1!$A284</f>
        <v>45442</v>
      </c>
      <c r="X186" s="108" t="str">
        <f>[2]Plan1!$C284</f>
        <v>Corpus Christi</v>
      </c>
      <c r="Y186" s="7"/>
      <c r="Z186" s="1"/>
      <c r="AA186" s="81"/>
      <c r="AB186" s="82">
        <f t="shared" si="86"/>
        <v>45771</v>
      </c>
      <c r="AC186" s="82">
        <f t="shared" si="68"/>
        <v>45772</v>
      </c>
      <c r="AD186" s="82">
        <f t="shared" si="87"/>
        <v>45772</v>
      </c>
      <c r="AE186" s="7"/>
      <c r="AF186" s="8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  <c r="EV186" s="2"/>
      <c r="EW186" s="2"/>
      <c r="EX186" s="2"/>
      <c r="EY186" s="2"/>
      <c r="EZ186" s="2"/>
      <c r="FA186" s="2"/>
      <c r="FB186" s="2"/>
      <c r="FC186" s="2"/>
      <c r="FD186" s="2"/>
      <c r="FE186" s="2"/>
      <c r="FF186" s="2"/>
      <c r="FG186" s="2"/>
      <c r="FH186" s="2"/>
      <c r="FI186" s="2"/>
      <c r="FJ186" s="2"/>
      <c r="FK186" s="2"/>
      <c r="FL186" s="2"/>
      <c r="FM186" s="2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</row>
    <row r="187" spans="1:188" ht="12.75" x14ac:dyDescent="0.2">
      <c r="A187" s="63">
        <f t="shared" si="72"/>
        <v>43952</v>
      </c>
      <c r="B187" s="78">
        <f t="shared" ca="1" si="79"/>
        <v>1001.38218699</v>
      </c>
      <c r="C187" s="65">
        <f t="shared" si="73"/>
        <v>1000</v>
      </c>
      <c r="D187" s="10">
        <f ca="1">IF(A187&lt;$B$1,VLOOKUP(A187,[1]DI!$A$4:$B$15000,2),0)</f>
        <v>0</v>
      </c>
      <c r="E187" s="65">
        <f t="shared" ca="1" si="80"/>
        <v>1</v>
      </c>
      <c r="F187" s="65">
        <f ca="1">(TRUNC(PRODUCT($E$12:$E186),16))</f>
        <v>1.0196943573839701</v>
      </c>
      <c r="G187" s="65">
        <f t="shared" ca="1" si="81"/>
        <v>1.01911427605417</v>
      </c>
      <c r="H187" s="65">
        <f t="shared" ca="1" si="82"/>
        <v>1.0005691999999999</v>
      </c>
      <c r="I187" s="64">
        <f t="shared" si="74"/>
        <v>5.2499999999999998E-2</v>
      </c>
      <c r="J187" s="66">
        <f>IF(O186&gt;0,VLOOKUP(O186,W$12:AF$80,2),J186)</f>
        <v>43948</v>
      </c>
      <c r="K187" s="67">
        <f t="shared" si="75"/>
        <v>3</v>
      </c>
      <c r="L187" s="68">
        <f t="shared" si="76"/>
        <v>4</v>
      </c>
      <c r="M187" s="69">
        <f t="shared" si="69"/>
        <v>1.000812525</v>
      </c>
      <c r="N187" s="69">
        <f t="shared" ca="1" si="70"/>
        <v>1.0013821869999999</v>
      </c>
      <c r="O187" s="68">
        <f t="shared" si="83"/>
        <v>0</v>
      </c>
      <c r="P187" s="65">
        <f t="shared" ca="1" si="77"/>
        <v>1.3821869899999999</v>
      </c>
      <c r="Q187" s="65"/>
      <c r="R187" s="11">
        <f t="shared" si="78"/>
        <v>0</v>
      </c>
      <c r="S187" s="70" t="str">
        <f>IF(O186&gt;0,VLOOKUP(O186,W$12:AF$60,10),S186)</f>
        <v>A+J=</v>
      </c>
      <c r="T187" s="66" t="e">
        <f>IF(O186&gt;0,VLOOKUP(O186,W$12:AF$60,11),T186)</f>
        <v>#REF!</v>
      </c>
      <c r="U187" s="71" t="str">
        <f t="shared" si="71"/>
        <v>-</v>
      </c>
      <c r="V187" s="7"/>
      <c r="W187" s="107">
        <f>[2]Plan1!$A285</f>
        <v>45542</v>
      </c>
      <c r="X187" s="108" t="str">
        <f>[2]Plan1!$C285</f>
        <v>Independência do Brasil</v>
      </c>
      <c r="Y187" s="7"/>
      <c r="Z187" s="1"/>
      <c r="AA187" s="81"/>
      <c r="AB187" s="82">
        <f t="shared" si="86"/>
        <v>45800</v>
      </c>
      <c r="AC187" s="82">
        <f t="shared" ref="AC187:AC206" si="88">EDATE(AC186,1)</f>
        <v>45802</v>
      </c>
      <c r="AD187" s="82">
        <f t="shared" si="87"/>
        <v>45803</v>
      </c>
      <c r="AE187" s="7"/>
      <c r="AF187" s="8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/>
      <c r="EV187" s="2"/>
      <c r="EW187" s="2"/>
      <c r="EX187" s="2"/>
      <c r="EY187" s="2"/>
      <c r="EZ187" s="2"/>
      <c r="FA187" s="2"/>
      <c r="FB187" s="2"/>
      <c r="FC187" s="2"/>
      <c r="FD187" s="2"/>
      <c r="FE187" s="2"/>
      <c r="FF187" s="2"/>
      <c r="FG187" s="2"/>
      <c r="FH187" s="2"/>
      <c r="FI187" s="2"/>
      <c r="FJ187" s="2"/>
      <c r="FK187" s="2"/>
      <c r="FL187" s="2"/>
      <c r="FM187" s="2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</row>
    <row r="188" spans="1:188" ht="12.75" x14ac:dyDescent="0.2">
      <c r="A188" s="63">
        <f t="shared" si="72"/>
        <v>43953</v>
      </c>
      <c r="B188" s="78">
        <f t="shared" ca="1" si="79"/>
        <v>1001.38218699</v>
      </c>
      <c r="C188" s="65">
        <f t="shared" si="73"/>
        <v>1000</v>
      </c>
      <c r="D188" s="10">
        <f ca="1">IF(A188&lt;$B$1,VLOOKUP(A188,[1]DI!$A$4:$B$15000,2),0)</f>
        <v>0</v>
      </c>
      <c r="E188" s="65">
        <f t="shared" ca="1" si="80"/>
        <v>1</v>
      </c>
      <c r="F188" s="65">
        <f ca="1">(TRUNC(PRODUCT($E$12:$E187),16))</f>
        <v>1.0196943573839701</v>
      </c>
      <c r="G188" s="65">
        <f t="shared" ca="1" si="81"/>
        <v>1.01911427605417</v>
      </c>
      <c r="H188" s="65">
        <f t="shared" ca="1" si="82"/>
        <v>1.0005691999999999</v>
      </c>
      <c r="I188" s="64">
        <f t="shared" si="74"/>
        <v>5.2499999999999998E-2</v>
      </c>
      <c r="J188" s="66">
        <f>IF(O187&gt;0,VLOOKUP(O187,W$12:AF$80,2),J187)</f>
        <v>43948</v>
      </c>
      <c r="K188" s="67">
        <f t="shared" si="75"/>
        <v>3</v>
      </c>
      <c r="L188" s="68">
        <f t="shared" si="76"/>
        <v>4</v>
      </c>
      <c r="M188" s="69">
        <f t="shared" si="69"/>
        <v>1.000812525</v>
      </c>
      <c r="N188" s="69">
        <f t="shared" ca="1" si="70"/>
        <v>1.0013821869999999</v>
      </c>
      <c r="O188" s="68">
        <f t="shared" si="83"/>
        <v>0</v>
      </c>
      <c r="P188" s="65">
        <f t="shared" ca="1" si="77"/>
        <v>1.3821869899999999</v>
      </c>
      <c r="Q188" s="65"/>
      <c r="R188" s="11">
        <f t="shared" si="78"/>
        <v>0</v>
      </c>
      <c r="S188" s="70" t="str">
        <f>IF(O187&gt;0,VLOOKUP(O187,W$12:AF$60,10),S187)</f>
        <v>A+J=</v>
      </c>
      <c r="T188" s="66" t="e">
        <f>IF(O187&gt;0,VLOOKUP(O187,W$12:AF$60,11),T187)</f>
        <v>#REF!</v>
      </c>
      <c r="U188" s="71" t="str">
        <f t="shared" si="71"/>
        <v>-</v>
      </c>
      <c r="V188" s="7"/>
      <c r="W188" s="107">
        <f>[2]Plan1!$A286</f>
        <v>45577</v>
      </c>
      <c r="X188" s="108" t="str">
        <f>[2]Plan1!$C286</f>
        <v>Nossa Sr.a Aparecida - Padroeira do Brasil</v>
      </c>
      <c r="Y188" s="7"/>
      <c r="Z188" s="1"/>
      <c r="AA188" s="81"/>
      <c r="AB188" s="82">
        <f t="shared" si="86"/>
        <v>45832</v>
      </c>
      <c r="AC188" s="82">
        <f t="shared" si="88"/>
        <v>45833</v>
      </c>
      <c r="AD188" s="82">
        <f t="shared" si="87"/>
        <v>45833</v>
      </c>
      <c r="AE188" s="7"/>
      <c r="AF188" s="8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  <c r="EU188" s="2"/>
      <c r="EV188" s="2"/>
      <c r="EW188" s="2"/>
      <c r="EX188" s="2"/>
      <c r="EY188" s="2"/>
      <c r="EZ188" s="2"/>
      <c r="FA188" s="2"/>
      <c r="FB188" s="2"/>
      <c r="FC188" s="2"/>
      <c r="FD188" s="2"/>
      <c r="FE188" s="2"/>
      <c r="FF188" s="2"/>
      <c r="FG188" s="2"/>
      <c r="FH188" s="2"/>
      <c r="FI188" s="2"/>
      <c r="FJ188" s="2"/>
      <c r="FK188" s="2"/>
      <c r="FL188" s="2"/>
      <c r="FM188" s="2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</row>
    <row r="189" spans="1:188" ht="12.75" x14ac:dyDescent="0.2">
      <c r="A189" s="63">
        <f t="shared" si="72"/>
        <v>43954</v>
      </c>
      <c r="B189" s="78">
        <f t="shared" ca="1" si="79"/>
        <v>1001.38218699</v>
      </c>
      <c r="C189" s="65">
        <f t="shared" si="73"/>
        <v>1000</v>
      </c>
      <c r="D189" s="10">
        <f ca="1">IF(A189&lt;$B$1,VLOOKUP(A189,[1]DI!$A$4:$B$15000,2),0)</f>
        <v>0</v>
      </c>
      <c r="E189" s="65">
        <f t="shared" ca="1" si="80"/>
        <v>1</v>
      </c>
      <c r="F189" s="65">
        <f ca="1">(TRUNC(PRODUCT($E$12:$E188),16))</f>
        <v>1.0196943573839701</v>
      </c>
      <c r="G189" s="65">
        <f t="shared" ca="1" si="81"/>
        <v>1.01911427605417</v>
      </c>
      <c r="H189" s="65">
        <f t="shared" ca="1" si="82"/>
        <v>1.0005691999999999</v>
      </c>
      <c r="I189" s="64">
        <f t="shared" si="74"/>
        <v>5.2499999999999998E-2</v>
      </c>
      <c r="J189" s="66">
        <f>IF(O188&gt;0,VLOOKUP(O188,W$12:AF$80,2),J188)</f>
        <v>43948</v>
      </c>
      <c r="K189" s="67">
        <f t="shared" si="75"/>
        <v>3</v>
      </c>
      <c r="L189" s="68">
        <f t="shared" si="76"/>
        <v>4</v>
      </c>
      <c r="M189" s="69">
        <f t="shared" si="69"/>
        <v>1.000812525</v>
      </c>
      <c r="N189" s="69">
        <f t="shared" ca="1" si="70"/>
        <v>1.0013821869999999</v>
      </c>
      <c r="O189" s="68">
        <f t="shared" si="83"/>
        <v>0</v>
      </c>
      <c r="P189" s="65">
        <f t="shared" ca="1" si="77"/>
        <v>1.3821869899999999</v>
      </c>
      <c r="Q189" s="65"/>
      <c r="R189" s="11">
        <f t="shared" si="78"/>
        <v>0</v>
      </c>
      <c r="S189" s="70" t="str">
        <f>IF(O188&gt;0,VLOOKUP(O188,W$12:AF$60,10),S188)</f>
        <v>A+J=</v>
      </c>
      <c r="T189" s="66" t="e">
        <f>IF(O188&gt;0,VLOOKUP(O188,W$12:AF$60,11),T188)</f>
        <v>#REF!</v>
      </c>
      <c r="U189" s="71" t="str">
        <f t="shared" si="71"/>
        <v>-</v>
      </c>
      <c r="V189" s="7"/>
      <c r="W189" s="107">
        <f>[2]Plan1!$A287</f>
        <v>45598</v>
      </c>
      <c r="X189" s="108" t="str">
        <f>[2]Plan1!$C287</f>
        <v>Finados</v>
      </c>
      <c r="Y189" s="7"/>
      <c r="Z189" s="1"/>
      <c r="AA189" s="81"/>
      <c r="AB189" s="82">
        <f t="shared" si="86"/>
        <v>45862</v>
      </c>
      <c r="AC189" s="82">
        <f t="shared" si="88"/>
        <v>45863</v>
      </c>
      <c r="AD189" s="82">
        <f t="shared" si="87"/>
        <v>45863</v>
      </c>
      <c r="AE189" s="7"/>
      <c r="AF189" s="8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  <c r="EW189" s="2"/>
      <c r="EX189" s="2"/>
      <c r="EY189" s="2"/>
      <c r="EZ189" s="2"/>
      <c r="FA189" s="2"/>
      <c r="FB189" s="2"/>
      <c r="FC189" s="2"/>
      <c r="FD189" s="2"/>
      <c r="FE189" s="2"/>
      <c r="FF189" s="2"/>
      <c r="FG189" s="2"/>
      <c r="FH189" s="2"/>
      <c r="FI189" s="2"/>
      <c r="FJ189" s="2"/>
      <c r="FK189" s="2"/>
      <c r="FL189" s="2"/>
      <c r="FM189" s="2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</row>
    <row r="190" spans="1:188" ht="12.75" x14ac:dyDescent="0.2">
      <c r="A190" s="63">
        <f t="shared" si="72"/>
        <v>43955</v>
      </c>
      <c r="B190" s="78">
        <f t="shared" ca="1" si="79"/>
        <v>1001.38218699</v>
      </c>
      <c r="C190" s="65">
        <f t="shared" si="73"/>
        <v>1000</v>
      </c>
      <c r="D190" s="10">
        <f ca="1">IF(A190&lt;$B$1,VLOOKUP(A190,[1]DI!$A$4:$B$15000,2),0)</f>
        <v>3.6500000000000005E-2</v>
      </c>
      <c r="E190" s="65">
        <f t="shared" ca="1" si="80"/>
        <v>1.00014227</v>
      </c>
      <c r="F190" s="65">
        <f ca="1">(TRUNC(PRODUCT($E$12:$E189),16))</f>
        <v>1.0196943573839701</v>
      </c>
      <c r="G190" s="65">
        <f t="shared" ca="1" si="81"/>
        <v>1.01911427605417</v>
      </c>
      <c r="H190" s="65">
        <f t="shared" ca="1" si="82"/>
        <v>1.0005691999999999</v>
      </c>
      <c r="I190" s="64">
        <f t="shared" si="74"/>
        <v>5.2499999999999998E-2</v>
      </c>
      <c r="J190" s="66">
        <f>IF(O189&gt;0,VLOOKUP(O189,W$12:AF$80,2),J189)</f>
        <v>43948</v>
      </c>
      <c r="K190" s="67">
        <f t="shared" si="75"/>
        <v>4</v>
      </c>
      <c r="L190" s="68">
        <f t="shared" si="76"/>
        <v>4</v>
      </c>
      <c r="M190" s="69">
        <f t="shared" si="69"/>
        <v>1.000812525</v>
      </c>
      <c r="N190" s="69">
        <f t="shared" ca="1" si="70"/>
        <v>1.0013821869999999</v>
      </c>
      <c r="O190" s="68">
        <f t="shared" si="83"/>
        <v>0</v>
      </c>
      <c r="P190" s="65">
        <f t="shared" ca="1" si="77"/>
        <v>1.3821869899999999</v>
      </c>
      <c r="Q190" s="65"/>
      <c r="R190" s="11">
        <f t="shared" si="78"/>
        <v>0</v>
      </c>
      <c r="S190" s="70" t="str">
        <f>IF(O189&gt;0,VLOOKUP(O189,W$12:AF$60,10),S189)</f>
        <v>A+J=</v>
      </c>
      <c r="T190" s="66" t="e">
        <f>IF(O189&gt;0,VLOOKUP(O189,W$12:AF$60,11),T189)</f>
        <v>#REF!</v>
      </c>
      <c r="U190" s="71" t="str">
        <f t="shared" si="71"/>
        <v>-</v>
      </c>
      <c r="V190" s="7"/>
      <c r="W190" s="107">
        <f>[2]Plan1!$A288</f>
        <v>45611</v>
      </c>
      <c r="X190" s="108" t="str">
        <f>[2]Plan1!$C288</f>
        <v>Proclamação da República</v>
      </c>
      <c r="Y190" s="7"/>
      <c r="Z190" s="1"/>
      <c r="AA190" s="81"/>
      <c r="AB190" s="82">
        <f t="shared" si="86"/>
        <v>45891</v>
      </c>
      <c r="AC190" s="82">
        <f t="shared" si="88"/>
        <v>45894</v>
      </c>
      <c r="AD190" s="82">
        <f t="shared" si="87"/>
        <v>45894</v>
      </c>
      <c r="AE190" s="7"/>
      <c r="AF190" s="8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  <c r="EW190" s="2"/>
      <c r="EX190" s="2"/>
      <c r="EY190" s="2"/>
      <c r="EZ190" s="2"/>
      <c r="FA190" s="2"/>
      <c r="FB190" s="2"/>
      <c r="FC190" s="2"/>
      <c r="FD190" s="2"/>
      <c r="FE190" s="2"/>
      <c r="FF190" s="2"/>
      <c r="FG190" s="2"/>
      <c r="FH190" s="2"/>
      <c r="FI190" s="2"/>
      <c r="FJ190" s="2"/>
      <c r="FK190" s="2"/>
      <c r="FL190" s="2"/>
      <c r="FM190" s="2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</row>
    <row r="191" spans="1:188" ht="12.75" x14ac:dyDescent="0.2">
      <c r="A191" s="63">
        <f t="shared" si="72"/>
        <v>43956</v>
      </c>
      <c r="B191" s="78">
        <f t="shared" ca="1" si="79"/>
        <v>1001.72803199</v>
      </c>
      <c r="C191" s="65">
        <f t="shared" si="73"/>
        <v>1000</v>
      </c>
      <c r="D191" s="10">
        <f ca="1">IF(A191&lt;$B$1,VLOOKUP(A191,[1]DI!$A$4:$B$15000,2),0)</f>
        <v>3.6500000000000005E-2</v>
      </c>
      <c r="E191" s="65">
        <f t="shared" ca="1" si="80"/>
        <v>1.00014227</v>
      </c>
      <c r="F191" s="65">
        <f ca="1">(TRUNC(PRODUCT($E$12:$E190),16))</f>
        <v>1.0198394293002</v>
      </c>
      <c r="G191" s="65">
        <f t="shared" ca="1" si="81"/>
        <v>1.01911427605417</v>
      </c>
      <c r="H191" s="65">
        <f t="shared" ca="1" si="82"/>
        <v>1.0007115499999999</v>
      </c>
      <c r="I191" s="64">
        <f t="shared" si="74"/>
        <v>5.2499999999999998E-2</v>
      </c>
      <c r="J191" s="66">
        <f>IF(O190&gt;0,VLOOKUP(O190,W$12:AF$80,2),J190)</f>
        <v>43948</v>
      </c>
      <c r="K191" s="67">
        <f t="shared" si="75"/>
        <v>5</v>
      </c>
      <c r="L191" s="68">
        <f t="shared" si="76"/>
        <v>5</v>
      </c>
      <c r="M191" s="69">
        <f t="shared" si="69"/>
        <v>1.0010157589999999</v>
      </c>
      <c r="N191" s="69">
        <f t="shared" ca="1" si="70"/>
        <v>1.0017280319999999</v>
      </c>
      <c r="O191" s="68">
        <f t="shared" si="83"/>
        <v>0</v>
      </c>
      <c r="P191" s="65">
        <f t="shared" ca="1" si="77"/>
        <v>1.7280319900000001</v>
      </c>
      <c r="Q191" s="65"/>
      <c r="R191" s="11">
        <f t="shared" si="78"/>
        <v>0</v>
      </c>
      <c r="S191" s="70" t="str">
        <f>IF(O190&gt;0,VLOOKUP(O190,W$12:AF$60,10),S190)</f>
        <v>A+J=</v>
      </c>
      <c r="T191" s="66" t="e">
        <f>IF(O190&gt;0,VLOOKUP(O190,W$12:AF$60,11),T190)</f>
        <v>#REF!</v>
      </c>
      <c r="U191" s="71" t="str">
        <f t="shared" si="71"/>
        <v>-</v>
      </c>
      <c r="V191" s="7"/>
      <c r="W191" s="107">
        <f>[2]Plan1!$A289</f>
        <v>45651</v>
      </c>
      <c r="X191" s="108" t="str">
        <f>[2]Plan1!$C289</f>
        <v>Natal</v>
      </c>
      <c r="Y191" s="7"/>
      <c r="Z191" s="1"/>
      <c r="AA191" s="81"/>
      <c r="AB191" s="82">
        <f t="shared" si="86"/>
        <v>45924</v>
      </c>
      <c r="AC191" s="82">
        <f t="shared" si="88"/>
        <v>45925</v>
      </c>
      <c r="AD191" s="82">
        <f t="shared" si="87"/>
        <v>45925</v>
      </c>
      <c r="AE191" s="7"/>
      <c r="AF191" s="8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  <c r="EU191" s="2"/>
      <c r="EV191" s="2"/>
      <c r="EW191" s="2"/>
      <c r="EX191" s="2"/>
      <c r="EY191" s="2"/>
      <c r="EZ191" s="2"/>
      <c r="FA191" s="2"/>
      <c r="FB191" s="2"/>
      <c r="FC191" s="2"/>
      <c r="FD191" s="2"/>
      <c r="FE191" s="2"/>
      <c r="FF191" s="2"/>
      <c r="FG191" s="2"/>
      <c r="FH191" s="2"/>
      <c r="FI191" s="2"/>
      <c r="FJ191" s="2"/>
      <c r="FK191" s="2"/>
      <c r="FL191" s="2"/>
      <c r="FM191" s="2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</row>
    <row r="192" spans="1:188" ht="12.75" x14ac:dyDescent="0.2">
      <c r="A192" s="63">
        <f t="shared" si="72"/>
        <v>43957</v>
      </c>
      <c r="B192" s="78">
        <f t="shared" ca="1" si="79"/>
        <v>1002.073996</v>
      </c>
      <c r="C192" s="65">
        <f t="shared" si="73"/>
        <v>1000</v>
      </c>
      <c r="D192" s="10">
        <f ca="1">IF(A192&lt;$B$1,VLOOKUP(A192,[1]DI!$A$4:$B$15000,2),0)</f>
        <v>3.6500000000000005E-2</v>
      </c>
      <c r="E192" s="65">
        <f t="shared" ca="1" si="80"/>
        <v>1.00014227</v>
      </c>
      <c r="F192" s="65">
        <f ca="1">(TRUNC(PRODUCT($E$12:$E191),16))</f>
        <v>1.0199845218557999</v>
      </c>
      <c r="G192" s="65">
        <f t="shared" ca="1" si="81"/>
        <v>1.01911427605417</v>
      </c>
      <c r="H192" s="65">
        <f t="shared" ca="1" si="82"/>
        <v>1.00085392</v>
      </c>
      <c r="I192" s="64">
        <f t="shared" si="74"/>
        <v>5.2499999999999998E-2</v>
      </c>
      <c r="J192" s="66">
        <f>IF(O191&gt;0,VLOOKUP(O191,W$12:AF$80,2),J191)</f>
        <v>43948</v>
      </c>
      <c r="K192" s="67">
        <f t="shared" si="75"/>
        <v>6</v>
      </c>
      <c r="L192" s="68">
        <f t="shared" si="76"/>
        <v>6</v>
      </c>
      <c r="M192" s="69">
        <f t="shared" si="69"/>
        <v>1.0012190350000001</v>
      </c>
      <c r="N192" s="69">
        <f t="shared" ca="1" si="70"/>
        <v>1.002073996</v>
      </c>
      <c r="O192" s="68">
        <f t="shared" si="83"/>
        <v>0</v>
      </c>
      <c r="P192" s="65">
        <f t="shared" ca="1" si="77"/>
        <v>2.0739960000000002</v>
      </c>
      <c r="Q192" s="65"/>
      <c r="R192" s="11">
        <f t="shared" si="78"/>
        <v>0</v>
      </c>
      <c r="S192" s="70" t="str">
        <f>IF(O191&gt;0,VLOOKUP(O191,W$12:AF$60,10),S191)</f>
        <v>A+J=</v>
      </c>
      <c r="T192" s="66" t="e">
        <f>IF(O191&gt;0,VLOOKUP(O191,W$12:AF$60,11),T191)</f>
        <v>#REF!</v>
      </c>
      <c r="U192" s="71" t="str">
        <f t="shared" si="71"/>
        <v>-</v>
      </c>
      <c r="V192" s="7"/>
      <c r="W192" s="107">
        <f>[2]Plan1!$A290</f>
        <v>45658</v>
      </c>
      <c r="X192" s="108" t="str">
        <f>[2]Plan1!$C290</f>
        <v>Confraternização Universal</v>
      </c>
      <c r="Y192" s="7"/>
      <c r="Z192" s="1"/>
      <c r="AA192" s="81"/>
      <c r="AB192" s="82">
        <f t="shared" si="86"/>
        <v>45954</v>
      </c>
      <c r="AC192" s="82">
        <f t="shared" si="88"/>
        <v>45955</v>
      </c>
      <c r="AD192" s="82">
        <f t="shared" si="87"/>
        <v>45957</v>
      </c>
      <c r="AE192" s="7"/>
      <c r="AF192" s="8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  <c r="EU192" s="2"/>
      <c r="EV192" s="2"/>
      <c r="EW192" s="2"/>
      <c r="EX192" s="2"/>
      <c r="EY192" s="2"/>
      <c r="EZ192" s="2"/>
      <c r="FA192" s="2"/>
      <c r="FB192" s="2"/>
      <c r="FC192" s="2"/>
      <c r="FD192" s="2"/>
      <c r="FE192" s="2"/>
      <c r="FF192" s="2"/>
      <c r="FG192" s="2"/>
      <c r="FH192" s="2"/>
      <c r="FI192" s="2"/>
      <c r="FJ192" s="2"/>
      <c r="FK192" s="2"/>
      <c r="FL192" s="2"/>
      <c r="FM192" s="2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</row>
    <row r="193" spans="1:188" ht="12.75" x14ac:dyDescent="0.2">
      <c r="A193" s="63">
        <f t="shared" si="72"/>
        <v>43958</v>
      </c>
      <c r="B193" s="78">
        <f t="shared" ca="1" si="79"/>
        <v>1002.42008899</v>
      </c>
      <c r="C193" s="65">
        <f t="shared" si="73"/>
        <v>1000</v>
      </c>
      <c r="D193" s="10">
        <f ca="1">IF(A193&lt;$B$1,VLOOKUP(A193,[1]DI!$A$4:$B$15000,2),0)</f>
        <v>2.9000000000000005E-2</v>
      </c>
      <c r="E193" s="65">
        <f t="shared" ca="1" si="80"/>
        <v>1.00011345</v>
      </c>
      <c r="F193" s="65">
        <f ca="1">(TRUNC(PRODUCT($E$12:$E192),16))</f>
        <v>1.0201296350537301</v>
      </c>
      <c r="G193" s="65">
        <f t="shared" ca="1" si="81"/>
        <v>1.01911427605417</v>
      </c>
      <c r="H193" s="65">
        <f t="shared" ca="1" si="82"/>
        <v>1.0009963200000001</v>
      </c>
      <c r="I193" s="64">
        <f t="shared" si="74"/>
        <v>5.2499999999999998E-2</v>
      </c>
      <c r="J193" s="66">
        <f>IF(O192&gt;0,VLOOKUP(O192,W$12:AF$80,2),J192)</f>
        <v>43948</v>
      </c>
      <c r="K193" s="67">
        <f t="shared" si="75"/>
        <v>7</v>
      </c>
      <c r="L193" s="68">
        <f t="shared" si="76"/>
        <v>7</v>
      </c>
      <c r="M193" s="69">
        <f t="shared" si="69"/>
        <v>1.0014223520000001</v>
      </c>
      <c r="N193" s="69">
        <f t="shared" ca="1" si="70"/>
        <v>1.0024200889999999</v>
      </c>
      <c r="O193" s="68">
        <f t="shared" si="83"/>
        <v>0</v>
      </c>
      <c r="P193" s="65">
        <f t="shared" ca="1" si="77"/>
        <v>2.42008899</v>
      </c>
      <c r="Q193" s="65"/>
      <c r="R193" s="11">
        <f t="shared" si="78"/>
        <v>0</v>
      </c>
      <c r="S193" s="70" t="str">
        <f>IF(O192&gt;0,VLOOKUP(O192,W$12:AF$60,10),S192)</f>
        <v>A+J=</v>
      </c>
      <c r="T193" s="66" t="e">
        <f>IF(O192&gt;0,VLOOKUP(O192,W$12:AF$60,11),T192)</f>
        <v>#REF!</v>
      </c>
      <c r="U193" s="71" t="str">
        <f t="shared" si="71"/>
        <v>-</v>
      </c>
      <c r="V193" s="7"/>
      <c r="W193" s="107">
        <f>[2]Plan1!$A291</f>
        <v>45719</v>
      </c>
      <c r="X193" s="108" t="str">
        <f>[2]Plan1!$C291</f>
        <v>Carnaval</v>
      </c>
      <c r="Y193" s="7"/>
      <c r="Z193" s="1"/>
      <c r="AA193" s="81"/>
      <c r="AB193" s="82">
        <f t="shared" si="86"/>
        <v>45985</v>
      </c>
      <c r="AC193" s="82">
        <f t="shared" si="88"/>
        <v>45986</v>
      </c>
      <c r="AD193" s="82">
        <f t="shared" si="87"/>
        <v>45986</v>
      </c>
      <c r="AE193" s="7"/>
      <c r="AF193" s="8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  <c r="EU193" s="2"/>
      <c r="EV193" s="2"/>
      <c r="EW193" s="2"/>
      <c r="EX193" s="2"/>
      <c r="EY193" s="2"/>
      <c r="EZ193" s="2"/>
      <c r="FA193" s="2"/>
      <c r="FB193" s="2"/>
      <c r="FC193" s="2"/>
      <c r="FD193" s="2"/>
      <c r="FE193" s="2"/>
      <c r="FF193" s="2"/>
      <c r="FG193" s="2"/>
      <c r="FH193" s="2"/>
      <c r="FI193" s="2"/>
      <c r="FJ193" s="2"/>
      <c r="FK193" s="2"/>
      <c r="FL193" s="2"/>
      <c r="FM193" s="2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</row>
    <row r="194" spans="1:188" ht="12.75" x14ac:dyDescent="0.2">
      <c r="A194" s="63">
        <f t="shared" si="72"/>
        <v>43959</v>
      </c>
      <c r="B194" s="78">
        <f t="shared" ca="1" si="79"/>
        <v>1002.73739399</v>
      </c>
      <c r="C194" s="65">
        <f t="shared" si="73"/>
        <v>1000</v>
      </c>
      <c r="D194" s="10">
        <f ca="1">IF(A194&lt;$B$1,VLOOKUP(A194,[1]DI!$A$4:$B$15000,2),0)</f>
        <v>2.9000000000000005E-2</v>
      </c>
      <c r="E194" s="65">
        <f t="shared" ca="1" si="80"/>
        <v>1.00011345</v>
      </c>
      <c r="F194" s="65">
        <f ca="1">(TRUNC(PRODUCT($E$12:$E193),16))</f>
        <v>1.0202453687608199</v>
      </c>
      <c r="G194" s="65">
        <f t="shared" ca="1" si="81"/>
        <v>1.01911427605417</v>
      </c>
      <c r="H194" s="65">
        <f t="shared" ca="1" si="82"/>
        <v>1.00110988</v>
      </c>
      <c r="I194" s="64">
        <f t="shared" si="74"/>
        <v>5.2499999999999998E-2</v>
      </c>
      <c r="J194" s="66">
        <f>IF(O193&gt;0,VLOOKUP(O193,W$12:AF$80,2),J193)</f>
        <v>43948</v>
      </c>
      <c r="K194" s="67">
        <f t="shared" si="75"/>
        <v>8</v>
      </c>
      <c r="L194" s="68">
        <f t="shared" si="76"/>
        <v>8</v>
      </c>
      <c r="M194" s="69">
        <f t="shared" si="69"/>
        <v>1.0016257099999999</v>
      </c>
      <c r="N194" s="69">
        <f t="shared" ca="1" si="70"/>
        <v>1.0027373939999999</v>
      </c>
      <c r="O194" s="68">
        <f t="shared" si="83"/>
        <v>0</v>
      </c>
      <c r="P194" s="65">
        <f t="shared" ca="1" si="77"/>
        <v>2.7373939900000002</v>
      </c>
      <c r="Q194" s="65"/>
      <c r="R194" s="11">
        <f t="shared" si="78"/>
        <v>0</v>
      </c>
      <c r="S194" s="70" t="str">
        <f>IF(O193&gt;0,VLOOKUP(O193,W$12:AF$60,10),S193)</f>
        <v>A+J=</v>
      </c>
      <c r="T194" s="66" t="e">
        <f>IF(O193&gt;0,VLOOKUP(O193,W$12:AF$60,11),T193)</f>
        <v>#REF!</v>
      </c>
      <c r="U194" s="71" t="str">
        <f t="shared" si="71"/>
        <v>-</v>
      </c>
      <c r="V194" s="14"/>
      <c r="W194" s="107">
        <f>[2]Plan1!$A292</f>
        <v>45720</v>
      </c>
      <c r="X194" s="108" t="str">
        <f>[2]Plan1!$C292</f>
        <v>Carnaval</v>
      </c>
      <c r="Y194" s="7"/>
      <c r="Z194" s="1"/>
      <c r="AA194" s="81"/>
      <c r="AB194" s="82">
        <f t="shared" si="86"/>
        <v>46015</v>
      </c>
      <c r="AC194" s="82">
        <f t="shared" si="88"/>
        <v>46016</v>
      </c>
      <c r="AD194" s="82">
        <f t="shared" si="87"/>
        <v>46017</v>
      </c>
      <c r="AE194" s="14"/>
      <c r="AF194" s="17"/>
      <c r="AG194" s="15"/>
      <c r="AH194" s="15"/>
      <c r="AI194" s="15"/>
      <c r="AJ194" s="15"/>
      <c r="AK194" s="15"/>
      <c r="AL194" s="15"/>
      <c r="AM194" s="15"/>
      <c r="AN194" s="15"/>
      <c r="AO194" s="15"/>
      <c r="AP194" s="15"/>
      <c r="AQ194" s="15"/>
      <c r="AR194" s="15"/>
      <c r="AS194" s="15"/>
      <c r="AT194" s="15"/>
      <c r="AU194" s="15"/>
      <c r="AV194" s="15"/>
      <c r="AW194" s="15"/>
      <c r="AX194" s="15"/>
      <c r="AY194" s="15"/>
      <c r="AZ194" s="15"/>
      <c r="BA194" s="15"/>
      <c r="BB194" s="15"/>
      <c r="BC194" s="15"/>
      <c r="BD194" s="15"/>
      <c r="BE194" s="15"/>
      <c r="BF194" s="15"/>
      <c r="BG194" s="15"/>
      <c r="BH194" s="15"/>
      <c r="BI194" s="15"/>
      <c r="BJ194" s="15"/>
      <c r="BK194" s="15"/>
      <c r="BL194" s="15"/>
      <c r="BM194" s="15"/>
      <c r="BN194" s="15"/>
      <c r="BO194" s="15"/>
      <c r="BP194" s="15"/>
      <c r="BQ194" s="15"/>
      <c r="BR194" s="15"/>
      <c r="BS194" s="15"/>
      <c r="BT194" s="15"/>
      <c r="BU194" s="15"/>
      <c r="BV194" s="15"/>
      <c r="BW194" s="15"/>
      <c r="BX194" s="15"/>
      <c r="BY194" s="15"/>
      <c r="BZ194" s="15"/>
      <c r="CA194" s="15"/>
      <c r="CB194" s="15"/>
      <c r="CC194" s="15"/>
      <c r="CD194" s="15"/>
      <c r="CE194" s="15"/>
      <c r="CF194" s="15"/>
      <c r="CG194" s="15"/>
      <c r="CH194" s="15"/>
      <c r="CI194" s="15"/>
      <c r="CJ194" s="15"/>
      <c r="CK194" s="15"/>
      <c r="CL194" s="15"/>
      <c r="CM194" s="15"/>
      <c r="CN194" s="15"/>
      <c r="CO194" s="15"/>
      <c r="CP194" s="15"/>
      <c r="CQ194" s="15"/>
      <c r="CR194" s="15"/>
      <c r="CS194" s="15"/>
      <c r="CT194" s="15"/>
      <c r="CU194" s="15"/>
      <c r="CV194" s="15"/>
      <c r="CW194" s="15"/>
      <c r="CX194" s="15"/>
      <c r="CY194" s="15"/>
      <c r="CZ194" s="15"/>
      <c r="DA194" s="15"/>
      <c r="DB194" s="15"/>
      <c r="DC194" s="15"/>
      <c r="DD194" s="15"/>
      <c r="DE194" s="15"/>
      <c r="DF194" s="15"/>
      <c r="DG194" s="15"/>
      <c r="DH194" s="15"/>
      <c r="DI194" s="15"/>
      <c r="DJ194" s="15"/>
      <c r="DK194" s="15"/>
      <c r="DL194" s="15"/>
      <c r="DM194" s="15"/>
      <c r="DN194" s="15"/>
      <c r="DO194" s="15"/>
      <c r="DP194" s="15"/>
      <c r="DQ194" s="15"/>
      <c r="DR194" s="15"/>
      <c r="DS194" s="15"/>
      <c r="DT194" s="15"/>
      <c r="DU194" s="15"/>
      <c r="DV194" s="15"/>
      <c r="DW194" s="15"/>
      <c r="DX194" s="15"/>
      <c r="DY194" s="15"/>
      <c r="DZ194" s="15"/>
      <c r="EA194" s="15"/>
      <c r="EB194" s="15"/>
      <c r="EC194" s="15"/>
      <c r="ED194" s="15"/>
      <c r="EE194" s="15"/>
      <c r="EF194" s="15"/>
      <c r="EG194" s="15"/>
      <c r="EH194" s="15"/>
      <c r="EI194" s="15"/>
      <c r="EJ194" s="15"/>
      <c r="EK194" s="15"/>
      <c r="EL194" s="15"/>
      <c r="EM194" s="15"/>
      <c r="EN194" s="15"/>
      <c r="EO194" s="15"/>
      <c r="EP194" s="15"/>
      <c r="EQ194" s="15"/>
      <c r="ER194" s="15"/>
      <c r="ES194" s="15"/>
      <c r="ET194" s="15"/>
      <c r="EU194" s="15"/>
      <c r="EV194" s="15"/>
      <c r="EW194" s="15"/>
      <c r="EX194" s="15"/>
      <c r="EY194" s="15"/>
      <c r="EZ194" s="15"/>
      <c r="FA194" s="15"/>
      <c r="FB194" s="15"/>
      <c r="FC194" s="15"/>
      <c r="FD194" s="15"/>
      <c r="FE194" s="15"/>
      <c r="FF194" s="15"/>
      <c r="FG194" s="15"/>
      <c r="FH194" s="15"/>
      <c r="FI194" s="15"/>
      <c r="FJ194" s="15"/>
      <c r="FK194" s="15"/>
      <c r="FL194" s="15"/>
      <c r="FM194" s="15"/>
      <c r="FN194" s="16"/>
      <c r="FO194" s="16"/>
      <c r="FP194" s="16"/>
      <c r="FQ194" s="16"/>
      <c r="FR194" s="16"/>
      <c r="FS194" s="16"/>
      <c r="FT194" s="16"/>
      <c r="FU194" s="16"/>
      <c r="FV194" s="16"/>
      <c r="FW194" s="16"/>
      <c r="FX194" s="16"/>
      <c r="FY194" s="16"/>
      <c r="FZ194" s="16"/>
      <c r="GA194" s="16"/>
      <c r="GB194" s="16"/>
      <c r="GC194" s="16"/>
      <c r="GD194" s="16"/>
      <c r="GE194" s="16"/>
      <c r="GF194" s="16"/>
    </row>
    <row r="195" spans="1:188" ht="12.75" x14ac:dyDescent="0.2">
      <c r="A195" s="63">
        <f t="shared" si="72"/>
        <v>43960</v>
      </c>
      <c r="B195" s="78">
        <f t="shared" ca="1" si="79"/>
        <v>1003.05479799</v>
      </c>
      <c r="C195" s="65">
        <f t="shared" si="73"/>
        <v>1000</v>
      </c>
      <c r="D195" s="10">
        <f ca="1">IF(A195&lt;$B$1,VLOOKUP(A195,[1]DI!$A$4:$B$15000,2),0)</f>
        <v>0</v>
      </c>
      <c r="E195" s="65">
        <f t="shared" ca="1" si="80"/>
        <v>1</v>
      </c>
      <c r="F195" s="65">
        <f ca="1">(TRUNC(PRODUCT($E$12:$E194),16))</f>
        <v>1.02036111559791</v>
      </c>
      <c r="G195" s="65">
        <f t="shared" ca="1" si="81"/>
        <v>1.01911427605417</v>
      </c>
      <c r="H195" s="65">
        <f t="shared" ca="1" si="82"/>
        <v>1.0012234499999999</v>
      </c>
      <c r="I195" s="64">
        <f t="shared" si="74"/>
        <v>5.2499999999999998E-2</v>
      </c>
      <c r="J195" s="66">
        <f>IF(O194&gt;0,VLOOKUP(O194,W$12:AF$80,2),J194)</f>
        <v>43948</v>
      </c>
      <c r="K195" s="67">
        <f t="shared" si="75"/>
        <v>8</v>
      </c>
      <c r="L195" s="68">
        <f t="shared" si="76"/>
        <v>9</v>
      </c>
      <c r="M195" s="69">
        <f t="shared" si="69"/>
        <v>1.0018291100000001</v>
      </c>
      <c r="N195" s="69">
        <f t="shared" ca="1" si="70"/>
        <v>1.003054798</v>
      </c>
      <c r="O195" s="68">
        <f t="shared" si="83"/>
        <v>0</v>
      </c>
      <c r="P195" s="65">
        <f t="shared" ca="1" si="77"/>
        <v>3.05479799</v>
      </c>
      <c r="Q195" s="65"/>
      <c r="R195" s="11">
        <f t="shared" si="78"/>
        <v>0</v>
      </c>
      <c r="S195" s="70" t="str">
        <f>IF(O194&gt;0,VLOOKUP(O194,W$12:AF$60,10),S194)</f>
        <v>A+J=</v>
      </c>
      <c r="T195" s="66" t="e">
        <f>IF(O194&gt;0,VLOOKUP(O194,W$12:AF$60,11),T194)</f>
        <v>#REF!</v>
      </c>
      <c r="U195" s="71" t="str">
        <f t="shared" si="71"/>
        <v>-</v>
      </c>
      <c r="V195" s="7"/>
      <c r="W195" s="107">
        <f>[2]Plan1!$A293</f>
        <v>45765</v>
      </c>
      <c r="X195" s="108" t="str">
        <f>[2]Plan1!$C293</f>
        <v>Paixão de Cristo</v>
      </c>
      <c r="Y195" s="7"/>
      <c r="Z195" s="1"/>
      <c r="AA195" s="81"/>
      <c r="AB195" s="82">
        <f t="shared" si="86"/>
        <v>46045</v>
      </c>
      <c r="AC195" s="82">
        <f t="shared" si="88"/>
        <v>46047</v>
      </c>
      <c r="AD195" s="82">
        <f t="shared" si="87"/>
        <v>46048</v>
      </c>
      <c r="AE195" s="7"/>
      <c r="AF195" s="8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  <c r="EU195" s="2"/>
      <c r="EV195" s="2"/>
      <c r="EW195" s="2"/>
      <c r="EX195" s="2"/>
      <c r="EY195" s="2"/>
      <c r="EZ195" s="2"/>
      <c r="FA195" s="2"/>
      <c r="FB195" s="2"/>
      <c r="FC195" s="2"/>
      <c r="FD195" s="2"/>
      <c r="FE195" s="2"/>
      <c r="FF195" s="2"/>
      <c r="FG195" s="2"/>
      <c r="FH195" s="2"/>
      <c r="FI195" s="2"/>
      <c r="FJ195" s="2"/>
      <c r="FK195" s="2"/>
      <c r="FL195" s="2"/>
      <c r="FM195" s="2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</row>
    <row r="196" spans="1:188" ht="12.75" x14ac:dyDescent="0.2">
      <c r="A196" s="63">
        <f t="shared" si="72"/>
        <v>43961</v>
      </c>
      <c r="B196" s="78">
        <f t="shared" ca="1" si="79"/>
        <v>1003.05479799</v>
      </c>
      <c r="C196" s="65">
        <f t="shared" si="73"/>
        <v>1000</v>
      </c>
      <c r="D196" s="10">
        <f ca="1">IF(A196&lt;$B$1,VLOOKUP(A196,[1]DI!$A$4:$B$15000,2),0)</f>
        <v>0</v>
      </c>
      <c r="E196" s="65">
        <f t="shared" ca="1" si="80"/>
        <v>1</v>
      </c>
      <c r="F196" s="65">
        <f ca="1">(TRUNC(PRODUCT($E$12:$E195),16))</f>
        <v>1.02036111559791</v>
      </c>
      <c r="G196" s="65">
        <f t="shared" ca="1" si="81"/>
        <v>1.01911427605417</v>
      </c>
      <c r="H196" s="65">
        <f t="shared" ca="1" si="82"/>
        <v>1.0012234499999999</v>
      </c>
      <c r="I196" s="64">
        <f t="shared" si="74"/>
        <v>5.2499999999999998E-2</v>
      </c>
      <c r="J196" s="66">
        <f>IF(O195&gt;0,VLOOKUP(O195,W$12:AF$80,2),J195)</f>
        <v>43948</v>
      </c>
      <c r="K196" s="67">
        <f t="shared" si="75"/>
        <v>8</v>
      </c>
      <c r="L196" s="68">
        <f t="shared" si="76"/>
        <v>9</v>
      </c>
      <c r="M196" s="69">
        <f t="shared" si="69"/>
        <v>1.0018291100000001</v>
      </c>
      <c r="N196" s="69">
        <f t="shared" ca="1" si="70"/>
        <v>1.003054798</v>
      </c>
      <c r="O196" s="68">
        <f t="shared" si="83"/>
        <v>0</v>
      </c>
      <c r="P196" s="65">
        <f t="shared" ca="1" si="77"/>
        <v>3.05479799</v>
      </c>
      <c r="Q196" s="65"/>
      <c r="R196" s="11">
        <f t="shared" si="78"/>
        <v>0</v>
      </c>
      <c r="S196" s="70" t="str">
        <f>IF(O195&gt;0,VLOOKUP(O195,W$12:AF$60,10),S195)</f>
        <v>A+J=</v>
      </c>
      <c r="T196" s="66" t="e">
        <f>IF(O195&gt;0,VLOOKUP(O195,W$12:AF$60,11),T195)</f>
        <v>#REF!</v>
      </c>
      <c r="U196" s="71" t="str">
        <f t="shared" si="71"/>
        <v>-</v>
      </c>
      <c r="V196" s="7"/>
      <c r="W196" s="107">
        <f>[2]Plan1!$A294</f>
        <v>45768</v>
      </c>
      <c r="X196" s="108" t="str">
        <f>[2]Plan1!$C294</f>
        <v>Tiradentes</v>
      </c>
      <c r="Y196" s="7"/>
      <c r="Z196" s="1"/>
      <c r="AA196" s="81"/>
      <c r="AB196" s="82">
        <f t="shared" ref="AB196:AB206" si="89">WORKDAY(AC196,-1,W$120:W$236)</f>
        <v>46077</v>
      </c>
      <c r="AC196" s="82">
        <f t="shared" si="88"/>
        <v>46078</v>
      </c>
      <c r="AD196" s="82">
        <f t="shared" ref="AD196:AD206" si="90">WORKDAY(AB196,1,W$120:W$236)</f>
        <v>46078</v>
      </c>
      <c r="AE196" s="7"/>
      <c r="AF196" s="8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  <c r="EU196" s="2"/>
      <c r="EV196" s="2"/>
      <c r="EW196" s="2"/>
      <c r="EX196" s="2"/>
      <c r="EY196" s="2"/>
      <c r="EZ196" s="2"/>
      <c r="FA196" s="2"/>
      <c r="FB196" s="2"/>
      <c r="FC196" s="2"/>
      <c r="FD196" s="2"/>
      <c r="FE196" s="2"/>
      <c r="FF196" s="2"/>
      <c r="FG196" s="2"/>
      <c r="FH196" s="2"/>
      <c r="FI196" s="2"/>
      <c r="FJ196" s="2"/>
      <c r="FK196" s="2"/>
      <c r="FL196" s="2"/>
      <c r="FM196" s="2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</row>
    <row r="197" spans="1:188" ht="12.75" x14ac:dyDescent="0.2">
      <c r="A197" s="63">
        <f t="shared" si="72"/>
        <v>43962</v>
      </c>
      <c r="B197" s="78">
        <f t="shared" ca="1" si="79"/>
        <v>1003.05479799</v>
      </c>
      <c r="C197" s="65">
        <f t="shared" si="73"/>
        <v>1000</v>
      </c>
      <c r="D197" s="10">
        <f ca="1">IF(A197&lt;$B$1,VLOOKUP(A197,[1]DI!$A$4:$B$15000,2),0)</f>
        <v>2.9000000000000005E-2</v>
      </c>
      <c r="E197" s="65">
        <f t="shared" ca="1" si="80"/>
        <v>1.00011345</v>
      </c>
      <c r="F197" s="65">
        <f ca="1">(TRUNC(PRODUCT($E$12:$E196),16))</f>
        <v>1.02036111559791</v>
      </c>
      <c r="G197" s="65">
        <f t="shared" ca="1" si="81"/>
        <v>1.01911427605417</v>
      </c>
      <c r="H197" s="65">
        <f t="shared" ca="1" si="82"/>
        <v>1.0012234499999999</v>
      </c>
      <c r="I197" s="64">
        <f t="shared" si="74"/>
        <v>5.2499999999999998E-2</v>
      </c>
      <c r="J197" s="66">
        <f>IF(O196&gt;0,VLOOKUP(O196,W$12:AF$80,2),J196)</f>
        <v>43948</v>
      </c>
      <c r="K197" s="67">
        <f t="shared" si="75"/>
        <v>9</v>
      </c>
      <c r="L197" s="68">
        <f t="shared" si="76"/>
        <v>9</v>
      </c>
      <c r="M197" s="69">
        <f t="shared" si="69"/>
        <v>1.0018291100000001</v>
      </c>
      <c r="N197" s="69">
        <f t="shared" ca="1" si="70"/>
        <v>1.003054798</v>
      </c>
      <c r="O197" s="68">
        <f t="shared" si="83"/>
        <v>0</v>
      </c>
      <c r="P197" s="65">
        <f t="shared" ca="1" si="77"/>
        <v>3.05479799</v>
      </c>
      <c r="Q197" s="65"/>
      <c r="R197" s="11">
        <f t="shared" si="78"/>
        <v>0</v>
      </c>
      <c r="S197" s="70" t="str">
        <f>IF(O196&gt;0,VLOOKUP(O196,W$12:AF$60,10),S196)</f>
        <v>A+J=</v>
      </c>
      <c r="T197" s="66" t="e">
        <f>IF(O196&gt;0,VLOOKUP(O196,W$12:AF$60,11),T196)</f>
        <v>#REF!</v>
      </c>
      <c r="U197" s="71" t="str">
        <f t="shared" si="71"/>
        <v>-</v>
      </c>
      <c r="V197" s="14"/>
      <c r="W197" s="107">
        <f>[2]Plan1!$A295</f>
        <v>45778</v>
      </c>
      <c r="X197" s="108" t="str">
        <f>[2]Plan1!$C295</f>
        <v>Dia do Trabalho</v>
      </c>
      <c r="Y197" s="7"/>
      <c r="Z197" s="1"/>
      <c r="AA197" s="81"/>
      <c r="AB197" s="82">
        <f t="shared" si="89"/>
        <v>46105</v>
      </c>
      <c r="AC197" s="82">
        <f t="shared" si="88"/>
        <v>46106</v>
      </c>
      <c r="AD197" s="82">
        <f t="shared" si="90"/>
        <v>46106</v>
      </c>
      <c r="AE197" s="14"/>
      <c r="AF197" s="17"/>
      <c r="AG197" s="15"/>
      <c r="AH197" s="15"/>
      <c r="AI197" s="15"/>
      <c r="AJ197" s="15"/>
      <c r="AK197" s="15"/>
      <c r="AL197" s="15"/>
      <c r="AM197" s="15"/>
      <c r="AN197" s="15"/>
      <c r="AO197" s="15"/>
      <c r="AP197" s="15"/>
      <c r="AQ197" s="15"/>
      <c r="AR197" s="15"/>
      <c r="AS197" s="15"/>
      <c r="AT197" s="15"/>
      <c r="AU197" s="15"/>
      <c r="AV197" s="15"/>
      <c r="AW197" s="15"/>
      <c r="AX197" s="15"/>
      <c r="AY197" s="15"/>
      <c r="AZ197" s="15"/>
      <c r="BA197" s="15"/>
      <c r="BB197" s="15"/>
      <c r="BC197" s="15"/>
      <c r="BD197" s="15"/>
      <c r="BE197" s="15"/>
      <c r="BF197" s="15"/>
      <c r="BG197" s="15"/>
      <c r="BH197" s="15"/>
      <c r="BI197" s="15"/>
      <c r="BJ197" s="15"/>
      <c r="BK197" s="15"/>
      <c r="BL197" s="15"/>
      <c r="BM197" s="15"/>
      <c r="BN197" s="15"/>
      <c r="BO197" s="15"/>
      <c r="BP197" s="15"/>
      <c r="BQ197" s="15"/>
      <c r="BR197" s="15"/>
      <c r="BS197" s="15"/>
      <c r="BT197" s="15"/>
      <c r="BU197" s="15"/>
      <c r="BV197" s="15"/>
      <c r="BW197" s="15"/>
      <c r="BX197" s="15"/>
      <c r="BY197" s="15"/>
      <c r="BZ197" s="15"/>
      <c r="CA197" s="15"/>
      <c r="CB197" s="15"/>
      <c r="CC197" s="15"/>
      <c r="CD197" s="15"/>
      <c r="CE197" s="15"/>
      <c r="CF197" s="15"/>
      <c r="CG197" s="15"/>
      <c r="CH197" s="15"/>
      <c r="CI197" s="15"/>
      <c r="CJ197" s="15"/>
      <c r="CK197" s="15"/>
      <c r="CL197" s="15"/>
      <c r="CM197" s="15"/>
      <c r="CN197" s="15"/>
      <c r="CO197" s="15"/>
      <c r="CP197" s="15"/>
      <c r="CQ197" s="15"/>
      <c r="CR197" s="15"/>
      <c r="CS197" s="15"/>
      <c r="CT197" s="15"/>
      <c r="CU197" s="15"/>
      <c r="CV197" s="15"/>
      <c r="CW197" s="15"/>
      <c r="CX197" s="15"/>
      <c r="CY197" s="15"/>
      <c r="CZ197" s="15"/>
      <c r="DA197" s="15"/>
      <c r="DB197" s="15"/>
      <c r="DC197" s="15"/>
      <c r="DD197" s="15"/>
      <c r="DE197" s="15"/>
      <c r="DF197" s="15"/>
      <c r="DG197" s="15"/>
      <c r="DH197" s="15"/>
      <c r="DI197" s="15"/>
      <c r="DJ197" s="15"/>
      <c r="DK197" s="15"/>
      <c r="DL197" s="15"/>
      <c r="DM197" s="15"/>
      <c r="DN197" s="15"/>
      <c r="DO197" s="15"/>
      <c r="DP197" s="15"/>
      <c r="DQ197" s="15"/>
      <c r="DR197" s="15"/>
      <c r="DS197" s="15"/>
      <c r="DT197" s="15"/>
      <c r="DU197" s="15"/>
      <c r="DV197" s="15"/>
      <c r="DW197" s="15"/>
      <c r="DX197" s="15"/>
      <c r="DY197" s="15"/>
      <c r="DZ197" s="15"/>
      <c r="EA197" s="15"/>
      <c r="EB197" s="15"/>
      <c r="EC197" s="15"/>
      <c r="ED197" s="15"/>
      <c r="EE197" s="15"/>
      <c r="EF197" s="15"/>
      <c r="EG197" s="15"/>
      <c r="EH197" s="15"/>
      <c r="EI197" s="15"/>
      <c r="EJ197" s="15"/>
      <c r="EK197" s="15"/>
      <c r="EL197" s="15"/>
      <c r="EM197" s="15"/>
      <c r="EN197" s="15"/>
      <c r="EO197" s="15"/>
      <c r="EP197" s="15"/>
      <c r="EQ197" s="15"/>
      <c r="ER197" s="15"/>
      <c r="ES197" s="15"/>
      <c r="ET197" s="15"/>
      <c r="EU197" s="15"/>
      <c r="EV197" s="15"/>
      <c r="EW197" s="15"/>
      <c r="EX197" s="15"/>
      <c r="EY197" s="15"/>
      <c r="EZ197" s="15"/>
      <c r="FA197" s="15"/>
      <c r="FB197" s="15"/>
      <c r="FC197" s="15"/>
      <c r="FD197" s="15"/>
      <c r="FE197" s="15"/>
      <c r="FF197" s="15"/>
      <c r="FG197" s="15"/>
      <c r="FH197" s="15"/>
      <c r="FI197" s="15"/>
      <c r="FJ197" s="15"/>
      <c r="FK197" s="15"/>
      <c r="FL197" s="15"/>
      <c r="FM197" s="15"/>
      <c r="FN197" s="16"/>
      <c r="FO197" s="16"/>
      <c r="FP197" s="16"/>
      <c r="FQ197" s="16"/>
      <c r="FR197" s="16"/>
      <c r="FS197" s="16"/>
      <c r="FT197" s="16"/>
      <c r="FU197" s="16"/>
      <c r="FV197" s="16"/>
      <c r="FW197" s="16"/>
      <c r="FX197" s="16"/>
      <c r="FY197" s="16"/>
      <c r="FZ197" s="16"/>
      <c r="GA197" s="16"/>
      <c r="GB197" s="16"/>
      <c r="GC197" s="16"/>
      <c r="GD197" s="16"/>
      <c r="GE197" s="16"/>
      <c r="GF197" s="16"/>
    </row>
    <row r="198" spans="1:188" ht="12.75" x14ac:dyDescent="0.2">
      <c r="A198" s="63">
        <f t="shared" si="72"/>
        <v>43963</v>
      </c>
      <c r="B198" s="78">
        <f t="shared" ca="1" si="79"/>
        <v>1003.372308</v>
      </c>
      <c r="C198" s="65">
        <f t="shared" si="73"/>
        <v>1000</v>
      </c>
      <c r="D198" s="10">
        <f ca="1">IF(A198&lt;$B$1,VLOOKUP(A198,[1]DI!$A$4:$B$15000,2),0)</f>
        <v>2.9000000000000005E-2</v>
      </c>
      <c r="E198" s="65">
        <f t="shared" ca="1" si="80"/>
        <v>1.00011345</v>
      </c>
      <c r="F198" s="65">
        <f ca="1">(TRUNC(PRODUCT($E$12:$E197),16))</f>
        <v>1.0204768755664699</v>
      </c>
      <c r="G198" s="65">
        <f t="shared" ca="1" si="81"/>
        <v>1.01911427605417</v>
      </c>
      <c r="H198" s="65">
        <f t="shared" ca="1" si="82"/>
        <v>1.0013370399999999</v>
      </c>
      <c r="I198" s="64">
        <f t="shared" si="74"/>
        <v>5.2499999999999998E-2</v>
      </c>
      <c r="J198" s="66">
        <f>IF(O197&gt;0,VLOOKUP(O197,W$12:AF$80,2),J197)</f>
        <v>43948</v>
      </c>
      <c r="K198" s="67">
        <f t="shared" si="75"/>
        <v>10</v>
      </c>
      <c r="L198" s="68">
        <f t="shared" si="76"/>
        <v>10</v>
      </c>
      <c r="M198" s="69">
        <f t="shared" si="69"/>
        <v>1.00203255</v>
      </c>
      <c r="N198" s="69">
        <f t="shared" ca="1" si="70"/>
        <v>1.0033723080000001</v>
      </c>
      <c r="O198" s="68">
        <f t="shared" si="83"/>
        <v>0</v>
      </c>
      <c r="P198" s="65">
        <f t="shared" ca="1" si="77"/>
        <v>3.3723079999999999</v>
      </c>
      <c r="Q198" s="65"/>
      <c r="R198" s="11">
        <f t="shared" si="78"/>
        <v>0</v>
      </c>
      <c r="S198" s="70" t="str">
        <f>IF(O197&gt;0,VLOOKUP(O197,W$12:AF$60,10),S197)</f>
        <v>A+J=</v>
      </c>
      <c r="T198" s="66" t="e">
        <f>IF(O197&gt;0,VLOOKUP(O197,W$12:AF$60,11),T197)</f>
        <v>#REF!</v>
      </c>
      <c r="U198" s="71" t="str">
        <f t="shared" si="71"/>
        <v>-</v>
      </c>
      <c r="V198" s="7"/>
      <c r="W198" s="107">
        <f>[2]Plan1!$A296</f>
        <v>45827</v>
      </c>
      <c r="X198" s="108" t="str">
        <f>[2]Plan1!$C296</f>
        <v>Corpus Christi</v>
      </c>
      <c r="Y198" s="7"/>
      <c r="Z198" s="1"/>
      <c r="AA198" s="81"/>
      <c r="AB198" s="82">
        <f t="shared" si="89"/>
        <v>46136</v>
      </c>
      <c r="AC198" s="82">
        <f t="shared" si="88"/>
        <v>46137</v>
      </c>
      <c r="AD198" s="82">
        <f t="shared" si="90"/>
        <v>46139</v>
      </c>
      <c r="AE198" s="7"/>
      <c r="AF198" s="8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  <c r="EU198" s="2"/>
      <c r="EV198" s="2"/>
      <c r="EW198" s="2"/>
      <c r="EX198" s="2"/>
      <c r="EY198" s="2"/>
      <c r="EZ198" s="2"/>
      <c r="FA198" s="2"/>
      <c r="FB198" s="2"/>
      <c r="FC198" s="2"/>
      <c r="FD198" s="2"/>
      <c r="FE198" s="2"/>
      <c r="FF198" s="2"/>
      <c r="FG198" s="2"/>
      <c r="FH198" s="2"/>
      <c r="FI198" s="2"/>
      <c r="FJ198" s="2"/>
      <c r="FK198" s="2"/>
      <c r="FL198" s="2"/>
      <c r="FM198" s="2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</row>
    <row r="199" spans="1:188" ht="12.75" x14ac:dyDescent="0.2">
      <c r="A199" s="63">
        <f t="shared" si="72"/>
        <v>43964</v>
      </c>
      <c r="B199" s="78">
        <f t="shared" ca="1" si="79"/>
        <v>1003.68991699</v>
      </c>
      <c r="C199" s="65">
        <f t="shared" si="73"/>
        <v>1000</v>
      </c>
      <c r="D199" s="10">
        <f ca="1">IF(A199&lt;$B$1,VLOOKUP(A199,[1]DI!$A$4:$B$15000,2),0)</f>
        <v>2.9000000000000005E-2</v>
      </c>
      <c r="E199" s="65">
        <f t="shared" ca="1" si="80"/>
        <v>1.00011345</v>
      </c>
      <c r="F199" s="65">
        <f ca="1">(TRUNC(PRODUCT($E$12:$E198),16))</f>
        <v>1.0205926486680099</v>
      </c>
      <c r="G199" s="65">
        <f t="shared" ca="1" si="81"/>
        <v>1.01911427605417</v>
      </c>
      <c r="H199" s="65">
        <f t="shared" ca="1" si="82"/>
        <v>1.0014506400000001</v>
      </c>
      <c r="I199" s="64">
        <f t="shared" si="74"/>
        <v>5.2499999999999998E-2</v>
      </c>
      <c r="J199" s="66">
        <f>IF(O198&gt;0,VLOOKUP(O198,W$12:AF$80,2),J198)</f>
        <v>43948</v>
      </c>
      <c r="K199" s="67">
        <f t="shared" si="75"/>
        <v>11</v>
      </c>
      <c r="L199" s="68">
        <f t="shared" si="76"/>
        <v>11</v>
      </c>
      <c r="M199" s="69">
        <f t="shared" si="69"/>
        <v>1.002236033</v>
      </c>
      <c r="N199" s="69">
        <f t="shared" ca="1" si="70"/>
        <v>1.003689917</v>
      </c>
      <c r="O199" s="68">
        <f t="shared" si="83"/>
        <v>0</v>
      </c>
      <c r="P199" s="65">
        <f t="shared" ca="1" si="77"/>
        <v>3.68991699</v>
      </c>
      <c r="Q199" s="65"/>
      <c r="R199" s="11">
        <f t="shared" si="78"/>
        <v>0</v>
      </c>
      <c r="S199" s="70" t="str">
        <f>IF(O198&gt;0,VLOOKUP(O198,W$12:AF$60,10),S198)</f>
        <v>A+J=</v>
      </c>
      <c r="T199" s="66" t="e">
        <f>IF(O198&gt;0,VLOOKUP(O198,W$12:AF$60,11),T198)</f>
        <v>#REF!</v>
      </c>
      <c r="U199" s="71" t="str">
        <f t="shared" si="71"/>
        <v>-</v>
      </c>
      <c r="V199" s="7"/>
      <c r="W199" s="107">
        <f>[2]Plan1!$A297</f>
        <v>45907</v>
      </c>
      <c r="X199" s="108" t="str">
        <f>[2]Plan1!$C297</f>
        <v>Independência do Brasil</v>
      </c>
      <c r="Y199" s="7"/>
      <c r="Z199" s="1"/>
      <c r="AA199" s="81"/>
      <c r="AB199" s="82">
        <f t="shared" si="89"/>
        <v>46164</v>
      </c>
      <c r="AC199" s="82">
        <f t="shared" si="88"/>
        <v>46167</v>
      </c>
      <c r="AD199" s="82">
        <f t="shared" si="90"/>
        <v>46167</v>
      </c>
      <c r="AE199" s="7"/>
      <c r="AF199" s="8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  <c r="ET199" s="2"/>
      <c r="EU199" s="2"/>
      <c r="EV199" s="2"/>
      <c r="EW199" s="2"/>
      <c r="EX199" s="2"/>
      <c r="EY199" s="2"/>
      <c r="EZ199" s="2"/>
      <c r="FA199" s="2"/>
      <c r="FB199" s="2"/>
      <c r="FC199" s="2"/>
      <c r="FD199" s="2"/>
      <c r="FE199" s="2"/>
      <c r="FF199" s="2"/>
      <c r="FG199" s="2"/>
      <c r="FH199" s="2"/>
      <c r="FI199" s="2"/>
      <c r="FJ199" s="2"/>
      <c r="FK199" s="2"/>
      <c r="FL199" s="2"/>
      <c r="FM199" s="2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</row>
    <row r="200" spans="1:188" ht="12.75" x14ac:dyDescent="0.2">
      <c r="A200" s="63">
        <f t="shared" si="72"/>
        <v>43965</v>
      </c>
      <c r="B200" s="78">
        <f t="shared" ca="1" si="79"/>
        <v>1004.00763199</v>
      </c>
      <c r="C200" s="65">
        <f t="shared" si="73"/>
        <v>1000</v>
      </c>
      <c r="D200" s="10">
        <f ca="1">IF(A200&lt;$B$1,VLOOKUP(A200,[1]DI!$A$4:$B$15000,2),0)</f>
        <v>2.9000000000000005E-2</v>
      </c>
      <c r="E200" s="65">
        <f t="shared" ca="1" si="80"/>
        <v>1.00011345</v>
      </c>
      <c r="F200" s="65">
        <f ca="1">(TRUNC(PRODUCT($E$12:$E199),16))</f>
        <v>1.0207084349040001</v>
      </c>
      <c r="G200" s="65">
        <f t="shared" ca="1" si="81"/>
        <v>1.01911427605417</v>
      </c>
      <c r="H200" s="65">
        <f t="shared" ca="1" si="82"/>
        <v>1.0015642600000001</v>
      </c>
      <c r="I200" s="64">
        <f t="shared" si="74"/>
        <v>5.2499999999999998E-2</v>
      </c>
      <c r="J200" s="66">
        <f>IF(O199&gt;0,VLOOKUP(O199,W$12:AF$80,2),J199)</f>
        <v>43948</v>
      </c>
      <c r="K200" s="67">
        <f t="shared" si="75"/>
        <v>12</v>
      </c>
      <c r="L200" s="68">
        <f t="shared" si="76"/>
        <v>12</v>
      </c>
      <c r="M200" s="69">
        <f t="shared" si="69"/>
        <v>1.0024395559999999</v>
      </c>
      <c r="N200" s="69">
        <f t="shared" ca="1" si="70"/>
        <v>1.004007632</v>
      </c>
      <c r="O200" s="68">
        <f t="shared" si="83"/>
        <v>0</v>
      </c>
      <c r="P200" s="65">
        <f t="shared" ca="1" si="77"/>
        <v>4.0076319900000001</v>
      </c>
      <c r="Q200" s="65"/>
      <c r="R200" s="11">
        <f t="shared" si="78"/>
        <v>0</v>
      </c>
      <c r="S200" s="70" t="str">
        <f>IF(O199&gt;0,VLOOKUP(O199,W$12:AF$60,10),S199)</f>
        <v>A+J=</v>
      </c>
      <c r="T200" s="66" t="e">
        <f>IF(O199&gt;0,VLOOKUP(O199,W$12:AF$60,11),T199)</f>
        <v>#REF!</v>
      </c>
      <c r="U200" s="71" t="str">
        <f t="shared" si="71"/>
        <v>-</v>
      </c>
      <c r="V200" s="7"/>
      <c r="W200" s="107">
        <f>[2]Plan1!$A298</f>
        <v>45942</v>
      </c>
      <c r="X200" s="108" t="str">
        <f>[2]Plan1!$C298</f>
        <v>Nossa Sr.a Aparecida - Padroeira do Brasil</v>
      </c>
      <c r="Y200" s="7"/>
      <c r="Z200" s="1"/>
      <c r="AA200" s="81"/>
      <c r="AB200" s="82">
        <f t="shared" si="89"/>
        <v>46197</v>
      </c>
      <c r="AC200" s="82">
        <f t="shared" si="88"/>
        <v>46198</v>
      </c>
      <c r="AD200" s="82">
        <f t="shared" si="90"/>
        <v>46198</v>
      </c>
      <c r="AE200" s="7"/>
      <c r="AF200" s="8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  <c r="EU200" s="2"/>
      <c r="EV200" s="2"/>
      <c r="EW200" s="2"/>
      <c r="EX200" s="2"/>
      <c r="EY200" s="2"/>
      <c r="EZ200" s="2"/>
      <c r="FA200" s="2"/>
      <c r="FB200" s="2"/>
      <c r="FC200" s="2"/>
      <c r="FD200" s="2"/>
      <c r="FE200" s="2"/>
      <c r="FF200" s="2"/>
      <c r="FG200" s="2"/>
      <c r="FH200" s="2"/>
      <c r="FI200" s="2"/>
      <c r="FJ200" s="2"/>
      <c r="FK200" s="2"/>
      <c r="FL200" s="2"/>
      <c r="FM200" s="2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</row>
    <row r="201" spans="1:188" ht="12.75" x14ac:dyDescent="0.2">
      <c r="A201" s="63">
        <f t="shared" si="72"/>
        <v>43966</v>
      </c>
      <c r="B201" s="78">
        <f t="shared" ca="1" si="79"/>
        <v>1004.32544599</v>
      </c>
      <c r="C201" s="65">
        <f t="shared" si="73"/>
        <v>1000</v>
      </c>
      <c r="D201" s="10">
        <f ca="1">IF(A201&lt;$B$1,VLOOKUP(A201,[1]DI!$A$4:$B$15000,2),0)</f>
        <v>2.9000000000000005E-2</v>
      </c>
      <c r="E201" s="65">
        <f t="shared" ca="1" si="80"/>
        <v>1.00011345</v>
      </c>
      <c r="F201" s="65">
        <f ca="1">(TRUNC(PRODUCT($E$12:$E200),16))</f>
        <v>1.0208242342759399</v>
      </c>
      <c r="G201" s="65">
        <f t="shared" ca="1" si="81"/>
        <v>1.01911427605417</v>
      </c>
      <c r="H201" s="65">
        <f t="shared" ca="1" si="82"/>
        <v>1.0016778900000001</v>
      </c>
      <c r="I201" s="64">
        <f t="shared" si="74"/>
        <v>5.2499999999999998E-2</v>
      </c>
      <c r="J201" s="66">
        <f>IF(O200&gt;0,VLOOKUP(O200,W$12:AF$80,2),J200)</f>
        <v>43948</v>
      </c>
      <c r="K201" s="67">
        <f t="shared" si="75"/>
        <v>13</v>
      </c>
      <c r="L201" s="68">
        <f t="shared" si="76"/>
        <v>13</v>
      </c>
      <c r="M201" s="69">
        <f t="shared" si="69"/>
        <v>1.002643121</v>
      </c>
      <c r="N201" s="69">
        <f t="shared" ca="1" si="70"/>
        <v>1.004325446</v>
      </c>
      <c r="O201" s="68">
        <f t="shared" si="83"/>
        <v>0</v>
      </c>
      <c r="P201" s="65">
        <f t="shared" ca="1" si="77"/>
        <v>4.3254459900000004</v>
      </c>
      <c r="Q201" s="65"/>
      <c r="R201" s="11">
        <f t="shared" si="78"/>
        <v>0</v>
      </c>
      <c r="S201" s="70" t="str">
        <f>IF(O200&gt;0,VLOOKUP(O200,W$12:AF$60,10),S200)</f>
        <v>A+J=</v>
      </c>
      <c r="T201" s="66" t="e">
        <f>IF(O200&gt;0,VLOOKUP(O200,W$12:AF$60,11),T200)</f>
        <v>#REF!</v>
      </c>
      <c r="U201" s="71" t="str">
        <f t="shared" si="71"/>
        <v>-</v>
      </c>
      <c r="V201" s="7"/>
      <c r="W201" s="107">
        <f>[2]Plan1!$A299</f>
        <v>45963</v>
      </c>
      <c r="X201" s="108" t="str">
        <f>[2]Plan1!$C299</f>
        <v>Finados</v>
      </c>
      <c r="Y201" s="7"/>
      <c r="Z201" s="1"/>
      <c r="AA201" s="81"/>
      <c r="AB201" s="82">
        <f t="shared" si="89"/>
        <v>46227</v>
      </c>
      <c r="AC201" s="82">
        <f t="shared" si="88"/>
        <v>46228</v>
      </c>
      <c r="AD201" s="82">
        <f t="shared" si="90"/>
        <v>46230</v>
      </c>
      <c r="AE201" s="7"/>
      <c r="AF201" s="8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  <c r="EU201" s="2"/>
      <c r="EV201" s="2"/>
      <c r="EW201" s="2"/>
      <c r="EX201" s="2"/>
      <c r="EY201" s="2"/>
      <c r="EZ201" s="2"/>
      <c r="FA201" s="2"/>
      <c r="FB201" s="2"/>
      <c r="FC201" s="2"/>
      <c r="FD201" s="2"/>
      <c r="FE201" s="2"/>
      <c r="FF201" s="2"/>
      <c r="FG201" s="2"/>
      <c r="FH201" s="2"/>
      <c r="FI201" s="2"/>
      <c r="FJ201" s="2"/>
      <c r="FK201" s="2"/>
      <c r="FL201" s="2"/>
      <c r="FM201" s="2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</row>
    <row r="202" spans="1:188" ht="12.75" x14ac:dyDescent="0.2">
      <c r="A202" s="63">
        <f t="shared" si="72"/>
        <v>43967</v>
      </c>
      <c r="B202" s="78">
        <f t="shared" ca="1" si="79"/>
        <v>1004.64335699</v>
      </c>
      <c r="C202" s="65">
        <f t="shared" si="73"/>
        <v>1000</v>
      </c>
      <c r="D202" s="10">
        <f ca="1">IF(A202&lt;$B$1,VLOOKUP(A202,[1]DI!$A$4:$B$15000,2),0)</f>
        <v>0</v>
      </c>
      <c r="E202" s="65">
        <f t="shared" ca="1" si="80"/>
        <v>1</v>
      </c>
      <c r="F202" s="65">
        <f ca="1">(TRUNC(PRODUCT($E$12:$E201),16))</f>
        <v>1.02094004678532</v>
      </c>
      <c r="G202" s="65">
        <f t="shared" ca="1" si="81"/>
        <v>1.01911427605417</v>
      </c>
      <c r="H202" s="65">
        <f t="shared" ca="1" si="82"/>
        <v>1.00179153</v>
      </c>
      <c r="I202" s="64">
        <f t="shared" si="74"/>
        <v>5.2499999999999998E-2</v>
      </c>
      <c r="J202" s="66">
        <f>IF(O201&gt;0,VLOOKUP(O201,W$12:AF$80,2),J201)</f>
        <v>43948</v>
      </c>
      <c r="K202" s="67">
        <f t="shared" si="75"/>
        <v>13</v>
      </c>
      <c r="L202" s="68">
        <f t="shared" si="76"/>
        <v>14</v>
      </c>
      <c r="M202" s="69">
        <f t="shared" si="69"/>
        <v>1.0028467270000001</v>
      </c>
      <c r="N202" s="69">
        <f t="shared" ca="1" si="70"/>
        <v>1.004643357</v>
      </c>
      <c r="O202" s="68">
        <f t="shared" si="83"/>
        <v>0</v>
      </c>
      <c r="P202" s="65">
        <f t="shared" ca="1" si="77"/>
        <v>4.64335699</v>
      </c>
      <c r="Q202" s="65"/>
      <c r="R202" s="11">
        <f t="shared" si="78"/>
        <v>0</v>
      </c>
      <c r="S202" s="70" t="str">
        <f>IF(O201&gt;0,VLOOKUP(O201,W$12:AF$60,10),S201)</f>
        <v>A+J=</v>
      </c>
      <c r="T202" s="66" t="e">
        <f>IF(O201&gt;0,VLOOKUP(O201,W$12:AF$60,11),T201)</f>
        <v>#REF!</v>
      </c>
      <c r="U202" s="71" t="str">
        <f t="shared" si="71"/>
        <v>-</v>
      </c>
      <c r="V202" s="7"/>
      <c r="W202" s="107">
        <f>[2]Plan1!$A300</f>
        <v>45976</v>
      </c>
      <c r="X202" s="108" t="str">
        <f>[2]Plan1!$C300</f>
        <v>Proclamação da República</v>
      </c>
      <c r="Y202" s="7"/>
      <c r="Z202" s="1"/>
      <c r="AA202" s="81"/>
      <c r="AB202" s="82">
        <f t="shared" si="89"/>
        <v>46258</v>
      </c>
      <c r="AC202" s="82">
        <f t="shared" si="88"/>
        <v>46259</v>
      </c>
      <c r="AD202" s="82">
        <f t="shared" si="90"/>
        <v>46259</v>
      </c>
      <c r="AE202" s="7"/>
      <c r="AF202" s="8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  <c r="EU202" s="2"/>
      <c r="EV202" s="2"/>
      <c r="EW202" s="2"/>
      <c r="EX202" s="2"/>
      <c r="EY202" s="2"/>
      <c r="EZ202" s="2"/>
      <c r="FA202" s="2"/>
      <c r="FB202" s="2"/>
      <c r="FC202" s="2"/>
      <c r="FD202" s="2"/>
      <c r="FE202" s="2"/>
      <c r="FF202" s="2"/>
      <c r="FG202" s="2"/>
      <c r="FH202" s="2"/>
      <c r="FI202" s="2"/>
      <c r="FJ202" s="2"/>
      <c r="FK202" s="2"/>
      <c r="FL202" s="2"/>
      <c r="FM202" s="2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</row>
    <row r="203" spans="1:188" ht="12.75" x14ac:dyDescent="0.2">
      <c r="A203" s="63">
        <f t="shared" si="72"/>
        <v>43968</v>
      </c>
      <c r="B203" s="78">
        <f t="shared" ca="1" si="79"/>
        <v>1004.64335699</v>
      </c>
      <c r="C203" s="65">
        <f t="shared" si="73"/>
        <v>1000</v>
      </c>
      <c r="D203" s="10">
        <f ca="1">IF(A203&lt;$B$1,VLOOKUP(A203,[1]DI!$A$4:$B$15000,2),0)</f>
        <v>0</v>
      </c>
      <c r="E203" s="65">
        <f t="shared" ca="1" si="80"/>
        <v>1</v>
      </c>
      <c r="F203" s="65">
        <f ca="1">(TRUNC(PRODUCT($E$12:$E202),16))</f>
        <v>1.02094004678532</v>
      </c>
      <c r="G203" s="65">
        <f t="shared" ca="1" si="81"/>
        <v>1.01911427605417</v>
      </c>
      <c r="H203" s="65">
        <f t="shared" ca="1" si="82"/>
        <v>1.00179153</v>
      </c>
      <c r="I203" s="64">
        <f t="shared" si="74"/>
        <v>5.2499999999999998E-2</v>
      </c>
      <c r="J203" s="66">
        <f>IF(O202&gt;0,VLOOKUP(O202,W$12:AF$80,2),J202)</f>
        <v>43948</v>
      </c>
      <c r="K203" s="67">
        <f t="shared" si="75"/>
        <v>13</v>
      </c>
      <c r="L203" s="68">
        <f t="shared" si="76"/>
        <v>14</v>
      </c>
      <c r="M203" s="69">
        <f t="shared" si="69"/>
        <v>1.0028467270000001</v>
      </c>
      <c r="N203" s="69">
        <f t="shared" ca="1" si="70"/>
        <v>1.004643357</v>
      </c>
      <c r="O203" s="68">
        <f t="shared" si="83"/>
        <v>0</v>
      </c>
      <c r="P203" s="65">
        <f t="shared" ca="1" si="77"/>
        <v>4.64335699</v>
      </c>
      <c r="Q203" s="65"/>
      <c r="R203" s="11">
        <f t="shared" si="78"/>
        <v>0</v>
      </c>
      <c r="S203" s="70" t="str">
        <f>IF(O202&gt;0,VLOOKUP(O202,W$12:AF$60,10),S202)</f>
        <v>A+J=</v>
      </c>
      <c r="T203" s="66" t="e">
        <f>IF(O202&gt;0,VLOOKUP(O202,W$12:AF$60,11),T202)</f>
        <v>#REF!</v>
      </c>
      <c r="U203" s="71" t="str">
        <f t="shared" si="71"/>
        <v>-</v>
      </c>
      <c r="V203" s="7"/>
      <c r="W203" s="107">
        <f>[2]Plan1!$A301</f>
        <v>46016</v>
      </c>
      <c r="X203" s="108" t="str">
        <f>[2]Plan1!$C301</f>
        <v>Natal</v>
      </c>
      <c r="Y203" s="7"/>
      <c r="Z203" s="1"/>
      <c r="AA203" s="81"/>
      <c r="AB203" s="82">
        <f t="shared" si="89"/>
        <v>46289</v>
      </c>
      <c r="AC203" s="82">
        <f t="shared" si="88"/>
        <v>46290</v>
      </c>
      <c r="AD203" s="82">
        <f t="shared" si="90"/>
        <v>46290</v>
      </c>
      <c r="AE203" s="7"/>
      <c r="AF203" s="8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  <c r="EU203" s="2"/>
      <c r="EV203" s="2"/>
      <c r="EW203" s="2"/>
      <c r="EX203" s="2"/>
      <c r="EY203" s="2"/>
      <c r="EZ203" s="2"/>
      <c r="FA203" s="2"/>
      <c r="FB203" s="2"/>
      <c r="FC203" s="2"/>
      <c r="FD203" s="2"/>
      <c r="FE203" s="2"/>
      <c r="FF203" s="2"/>
      <c r="FG203" s="2"/>
      <c r="FH203" s="2"/>
      <c r="FI203" s="2"/>
      <c r="FJ203" s="2"/>
      <c r="FK203" s="2"/>
      <c r="FL203" s="2"/>
      <c r="FM203" s="2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</row>
    <row r="204" spans="1:188" ht="12.75" x14ac:dyDescent="0.2">
      <c r="A204" s="63">
        <f t="shared" si="72"/>
        <v>43969</v>
      </c>
      <c r="B204" s="78">
        <f t="shared" ca="1" si="79"/>
        <v>1004.64335699</v>
      </c>
      <c r="C204" s="65">
        <f t="shared" si="73"/>
        <v>1000</v>
      </c>
      <c r="D204" s="10">
        <f ca="1">IF(A204&lt;$B$1,VLOOKUP(A204,[1]DI!$A$4:$B$15000,2),0)</f>
        <v>2.9000000000000005E-2</v>
      </c>
      <c r="E204" s="65">
        <f t="shared" ca="1" si="80"/>
        <v>1.00011345</v>
      </c>
      <c r="F204" s="65">
        <f ca="1">(TRUNC(PRODUCT($E$12:$E203),16))</f>
        <v>1.02094004678532</v>
      </c>
      <c r="G204" s="65">
        <f t="shared" ca="1" si="81"/>
        <v>1.01911427605417</v>
      </c>
      <c r="H204" s="65">
        <f t="shared" ca="1" si="82"/>
        <v>1.00179153</v>
      </c>
      <c r="I204" s="64">
        <f t="shared" si="74"/>
        <v>5.2499999999999998E-2</v>
      </c>
      <c r="J204" s="66">
        <f>IF(O203&gt;0,VLOOKUP(O203,W$12:AF$80,2),J203)</f>
        <v>43948</v>
      </c>
      <c r="K204" s="67">
        <f t="shared" si="75"/>
        <v>14</v>
      </c>
      <c r="L204" s="68">
        <f t="shared" si="76"/>
        <v>14</v>
      </c>
      <c r="M204" s="69">
        <f t="shared" ref="M204:M267" si="91">ROUND((I204+1)^(L204/252),9)</f>
        <v>1.0028467270000001</v>
      </c>
      <c r="N204" s="69">
        <f t="shared" ref="N204:N267" ca="1" si="92">ROUND(H204*M204,9)</f>
        <v>1.004643357</v>
      </c>
      <c r="O204" s="68">
        <f t="shared" si="83"/>
        <v>0</v>
      </c>
      <c r="P204" s="65">
        <f t="shared" ca="1" si="77"/>
        <v>4.64335699</v>
      </c>
      <c r="Q204" s="65"/>
      <c r="R204" s="11">
        <f t="shared" si="78"/>
        <v>0</v>
      </c>
      <c r="S204" s="70" t="str">
        <f>IF(O203&gt;0,VLOOKUP(O203,W$12:AF$60,10),S203)</f>
        <v>A+J=</v>
      </c>
      <c r="T204" s="66" t="e">
        <f>IF(O203&gt;0,VLOOKUP(O203,W$12:AF$60,11),T203)</f>
        <v>#REF!</v>
      </c>
      <c r="U204" s="71" t="str">
        <f t="shared" ref="U204:U267" si="93">IF(O204&gt;0,(P204+R204)*U$9,"-")</f>
        <v>-</v>
      </c>
      <c r="V204" s="7"/>
      <c r="W204" s="107">
        <f>[2]Plan1!$A302</f>
        <v>46023</v>
      </c>
      <c r="X204" s="108" t="str">
        <f>[2]Plan1!$C302</f>
        <v>Confraternização Universal</v>
      </c>
      <c r="Y204" s="7"/>
      <c r="Z204" s="1"/>
      <c r="AA204" s="81"/>
      <c r="AB204" s="82">
        <f t="shared" si="89"/>
        <v>46318</v>
      </c>
      <c r="AC204" s="82">
        <f t="shared" si="88"/>
        <v>46320</v>
      </c>
      <c r="AD204" s="82">
        <f t="shared" si="90"/>
        <v>46321</v>
      </c>
      <c r="AE204" s="7"/>
      <c r="AF204" s="8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  <c r="EU204" s="2"/>
      <c r="EV204" s="2"/>
      <c r="EW204" s="2"/>
      <c r="EX204" s="2"/>
      <c r="EY204" s="2"/>
      <c r="EZ204" s="2"/>
      <c r="FA204" s="2"/>
      <c r="FB204" s="2"/>
      <c r="FC204" s="2"/>
      <c r="FD204" s="2"/>
      <c r="FE204" s="2"/>
      <c r="FF204" s="2"/>
      <c r="FG204" s="2"/>
      <c r="FH204" s="2"/>
      <c r="FI204" s="2"/>
      <c r="FJ204" s="2"/>
      <c r="FK204" s="2"/>
      <c r="FL204" s="2"/>
      <c r="FM204" s="2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</row>
    <row r="205" spans="1:188" ht="12.75" x14ac:dyDescent="0.2">
      <c r="A205" s="63">
        <f t="shared" ref="A205:A268" si="94">(A204+1)</f>
        <v>43970</v>
      </c>
      <c r="B205" s="78">
        <f t="shared" ca="1" si="79"/>
        <v>1004.961366</v>
      </c>
      <c r="C205" s="65">
        <f t="shared" ref="C205:C268" si="95">(C204-R204)</f>
        <v>1000</v>
      </c>
      <c r="D205" s="10">
        <f ca="1">IF(A205&lt;$B$1,VLOOKUP(A205,[1]DI!$A$4:$B$15000,2),0)</f>
        <v>2.9000000000000005E-2</v>
      </c>
      <c r="E205" s="65">
        <f t="shared" ca="1" si="80"/>
        <v>1.00011345</v>
      </c>
      <c r="F205" s="65">
        <f ca="1">(TRUNC(PRODUCT($E$12:$E204),16))</f>
        <v>1.0210558724336301</v>
      </c>
      <c r="G205" s="65">
        <f t="shared" ca="1" si="81"/>
        <v>1.01911427605417</v>
      </c>
      <c r="H205" s="65">
        <f t="shared" ca="1" si="82"/>
        <v>1.0019051800000001</v>
      </c>
      <c r="I205" s="64">
        <f t="shared" ref="I205:I268" si="96">I204</f>
        <v>5.2499999999999998E-2</v>
      </c>
      <c r="J205" s="66">
        <f>IF(O204&gt;0,VLOOKUP(O204,W$12:AF$80,2),J204)</f>
        <v>43948</v>
      </c>
      <c r="K205" s="67">
        <f t="shared" ref="K205:K268" si="97">IF(A205&gt;J205,IF(NETWORKDAYS(J205,A205,$W$120:$W$436)-1=0,1,NETWORKDAYS(J205,A205,$W$120:$W$436)-1),0)</f>
        <v>15</v>
      </c>
      <c r="L205" s="68">
        <f t="shared" ref="L205:L268" si="98">IF(AND(K205=1,K204=1),1,IF(K205&gt;0,IF(K205=K204,K205+1,K205),0))</f>
        <v>15</v>
      </c>
      <c r="M205" s="69">
        <f t="shared" si="91"/>
        <v>1.0030503740000001</v>
      </c>
      <c r="N205" s="69">
        <f t="shared" ca="1" si="92"/>
        <v>1.0049613660000001</v>
      </c>
      <c r="O205" s="68">
        <f t="shared" si="83"/>
        <v>0</v>
      </c>
      <c r="P205" s="65">
        <f t="shared" ref="P205:P268" ca="1" si="99">TRUNC(((N205-1)*C205),8)</f>
        <v>4.9613659999999999</v>
      </c>
      <c r="Q205" s="65"/>
      <c r="R205" s="11">
        <f t="shared" ref="R205:R268" si="100">IF(O205&gt;0,VLOOKUP(O205,$W$12:$AB$80,6),0)</f>
        <v>0</v>
      </c>
      <c r="S205" s="70" t="str">
        <f>IF(O204&gt;0,VLOOKUP(O204,W$12:AF$60,10),S204)</f>
        <v>A+J=</v>
      </c>
      <c r="T205" s="66" t="e">
        <f>IF(O204&gt;0,VLOOKUP(O204,W$12:AF$60,11),T204)</f>
        <v>#REF!</v>
      </c>
      <c r="U205" s="71" t="str">
        <f t="shared" si="93"/>
        <v>-</v>
      </c>
      <c r="V205" s="7"/>
      <c r="W205" s="107">
        <f>[2]Plan1!$A303</f>
        <v>46069</v>
      </c>
      <c r="X205" s="108" t="str">
        <f>[2]Plan1!$C303</f>
        <v>Carnaval</v>
      </c>
      <c r="Y205" s="7"/>
      <c r="Z205" s="1"/>
      <c r="AA205" s="81"/>
      <c r="AB205" s="82">
        <f t="shared" si="89"/>
        <v>46350</v>
      </c>
      <c r="AC205" s="82">
        <f t="shared" si="88"/>
        <v>46351</v>
      </c>
      <c r="AD205" s="82">
        <f t="shared" si="90"/>
        <v>46351</v>
      </c>
      <c r="AE205" s="7"/>
      <c r="AF205" s="8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  <c r="EU205" s="2"/>
      <c r="EV205" s="2"/>
      <c r="EW205" s="2"/>
      <c r="EX205" s="2"/>
      <c r="EY205" s="2"/>
      <c r="EZ205" s="2"/>
      <c r="FA205" s="2"/>
      <c r="FB205" s="2"/>
      <c r="FC205" s="2"/>
      <c r="FD205" s="2"/>
      <c r="FE205" s="2"/>
      <c r="FF205" s="2"/>
      <c r="FG205" s="2"/>
      <c r="FH205" s="2"/>
      <c r="FI205" s="2"/>
      <c r="FJ205" s="2"/>
      <c r="FK205" s="2"/>
      <c r="FL205" s="2"/>
      <c r="FM205" s="2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</row>
    <row r="206" spans="1:188" ht="12.75" x14ac:dyDescent="0.2">
      <c r="A206" s="63">
        <f t="shared" si="94"/>
        <v>43971</v>
      </c>
      <c r="B206" s="78">
        <f t="shared" ref="B206:B269" ca="1" si="101">IF(A206&lt;=TODAY(),C206+P206,IF(AND(A206&gt;TODAY(),A206&lt;=$B$1),IF(VLOOKUP(TODAY(),$A$10:$D$10000,4,FALSE)=0,"n.d",C206+P206),"n.d"))</f>
        <v>1005.27948199</v>
      </c>
      <c r="C206" s="65">
        <f t="shared" si="95"/>
        <v>1000</v>
      </c>
      <c r="D206" s="10">
        <f ca="1">IF(A206&lt;$B$1,VLOOKUP(A206,[1]DI!$A$4:$B$15000,2),0)</f>
        <v>2.9000000000000005E-2</v>
      </c>
      <c r="E206" s="65">
        <f t="shared" ref="E206:E269" ca="1" si="102">IF(A206&lt;A$10,1,ROUND(((1+D206)^(1/252)),8))</f>
        <v>1.00011345</v>
      </c>
      <c r="F206" s="65">
        <f ca="1">(TRUNC(PRODUCT($E$12:$E205),16))</f>
        <v>1.02117171122235</v>
      </c>
      <c r="G206" s="65">
        <f t="shared" ref="G206:G269" ca="1" si="103">IF(O205&gt;0,F205,G205)</f>
        <v>1.01911427605417</v>
      </c>
      <c r="H206" s="65">
        <f t="shared" ref="H206:H269" ca="1" si="104">ROUND(F206/G206,8)</f>
        <v>1.00201885</v>
      </c>
      <c r="I206" s="64">
        <f t="shared" si="96"/>
        <v>5.2499999999999998E-2</v>
      </c>
      <c r="J206" s="66">
        <f>IF(O205&gt;0,VLOOKUP(O205,W$12:AF$80,2),J205)</f>
        <v>43948</v>
      </c>
      <c r="K206" s="67">
        <f t="shared" si="97"/>
        <v>16</v>
      </c>
      <c r="L206" s="68">
        <f t="shared" si="98"/>
        <v>16</v>
      </c>
      <c r="M206" s="69">
        <f t="shared" si="91"/>
        <v>1.003254063</v>
      </c>
      <c r="N206" s="69">
        <f t="shared" ca="1" si="92"/>
        <v>1.0052794819999999</v>
      </c>
      <c r="O206" s="68">
        <f t="shared" ref="O206:O269" si="105">IF(VLOOKUP(A206,X$12:AE$80,8)=VLOOKUP(A205,X$12:AE$80,8),0,VLOOKUP(A206,X$12:AE$80,8))</f>
        <v>0</v>
      </c>
      <c r="P206" s="65">
        <f t="shared" ca="1" si="99"/>
        <v>5.2794819899999998</v>
      </c>
      <c r="Q206" s="65"/>
      <c r="R206" s="11">
        <f t="shared" si="100"/>
        <v>0</v>
      </c>
      <c r="S206" s="70" t="str">
        <f>IF(O205&gt;0,VLOOKUP(O205,W$12:AF$60,10),S205)</f>
        <v>A+J=</v>
      </c>
      <c r="T206" s="66" t="e">
        <f>IF(O205&gt;0,VLOOKUP(O205,W$12:AF$60,11),T205)</f>
        <v>#REF!</v>
      </c>
      <c r="U206" s="71" t="str">
        <f t="shared" si="93"/>
        <v>-</v>
      </c>
      <c r="V206" s="7"/>
      <c r="W206" s="107">
        <f>[2]Plan1!$A304</f>
        <v>46070</v>
      </c>
      <c r="X206" s="108" t="str">
        <f>[2]Plan1!$C304</f>
        <v>Carnaval</v>
      </c>
      <c r="Y206" s="7"/>
      <c r="Z206" s="1"/>
      <c r="AA206" s="81"/>
      <c r="AB206" s="82">
        <f t="shared" si="89"/>
        <v>46380</v>
      </c>
      <c r="AC206" s="82">
        <f t="shared" si="88"/>
        <v>46381</v>
      </c>
      <c r="AD206" s="82">
        <f t="shared" si="90"/>
        <v>46384</v>
      </c>
      <c r="AE206" s="7"/>
      <c r="AF206" s="8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  <c r="EU206" s="2"/>
      <c r="EV206" s="2"/>
      <c r="EW206" s="2"/>
      <c r="EX206" s="2"/>
      <c r="EY206" s="2"/>
      <c r="EZ206" s="2"/>
      <c r="FA206" s="2"/>
      <c r="FB206" s="2"/>
      <c r="FC206" s="2"/>
      <c r="FD206" s="2"/>
      <c r="FE206" s="2"/>
      <c r="FF206" s="2"/>
      <c r="FG206" s="2"/>
      <c r="FH206" s="2"/>
      <c r="FI206" s="2"/>
      <c r="FJ206" s="2"/>
      <c r="FK206" s="2"/>
      <c r="FL206" s="2"/>
      <c r="FM206" s="2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</row>
    <row r="207" spans="1:188" ht="12.75" x14ac:dyDescent="0.2">
      <c r="A207" s="63">
        <f t="shared" si="94"/>
        <v>43972</v>
      </c>
      <c r="B207" s="78">
        <f t="shared" ca="1" si="101"/>
        <v>1005.597697</v>
      </c>
      <c r="C207" s="65">
        <f t="shared" si="95"/>
        <v>1000</v>
      </c>
      <c r="D207" s="10">
        <f ca="1">IF(A207&lt;$B$1,VLOOKUP(A207,[1]DI!$A$4:$B$15000,2),0)</f>
        <v>2.9000000000000005E-2</v>
      </c>
      <c r="E207" s="65">
        <f t="shared" ca="1" si="102"/>
        <v>1.00011345</v>
      </c>
      <c r="F207" s="65">
        <f ca="1">(TRUNC(PRODUCT($E$12:$E206),16))</f>
        <v>1.0212875631529901</v>
      </c>
      <c r="G207" s="65">
        <f t="shared" ca="1" si="103"/>
        <v>1.01911427605417</v>
      </c>
      <c r="H207" s="65">
        <f t="shared" ca="1" si="104"/>
        <v>1.0021325299999999</v>
      </c>
      <c r="I207" s="64">
        <f t="shared" si="96"/>
        <v>5.2499999999999998E-2</v>
      </c>
      <c r="J207" s="66">
        <f>IF(O206&gt;0,VLOOKUP(O206,W$12:AF$80,2),J206)</f>
        <v>43948</v>
      </c>
      <c r="K207" s="67">
        <f t="shared" si="97"/>
        <v>17</v>
      </c>
      <c r="L207" s="68">
        <f t="shared" si="98"/>
        <v>17</v>
      </c>
      <c r="M207" s="69">
        <f t="shared" si="91"/>
        <v>1.0034577929999999</v>
      </c>
      <c r="N207" s="69">
        <f t="shared" ca="1" si="92"/>
        <v>1.005597697</v>
      </c>
      <c r="O207" s="68">
        <f t="shared" si="105"/>
        <v>0</v>
      </c>
      <c r="P207" s="65">
        <f t="shared" ca="1" si="99"/>
        <v>5.5976970000000001</v>
      </c>
      <c r="Q207" s="65"/>
      <c r="R207" s="11">
        <f t="shared" si="100"/>
        <v>0</v>
      </c>
      <c r="S207" s="70" t="str">
        <f>IF(O206&gt;0,VLOOKUP(O206,W$12:AF$60,10),S206)</f>
        <v>A+J=</v>
      </c>
      <c r="T207" s="66" t="e">
        <f>IF(O206&gt;0,VLOOKUP(O206,W$12:AF$60,11),T206)</f>
        <v>#REF!</v>
      </c>
      <c r="U207" s="71" t="str">
        <f t="shared" si="93"/>
        <v>-</v>
      </c>
      <c r="V207" s="7"/>
      <c r="W207" s="107">
        <f>[2]Plan1!$A305</f>
        <v>46115</v>
      </c>
      <c r="X207" s="108" t="str">
        <f>[2]Plan1!$C305</f>
        <v>Paixão de Cristo</v>
      </c>
      <c r="Y207" s="7"/>
      <c r="Z207" s="1"/>
      <c r="AA207" s="6"/>
      <c r="AB207" s="60"/>
      <c r="AC207" s="60"/>
      <c r="AD207" s="7"/>
      <c r="AE207" s="7"/>
      <c r="AF207" s="8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  <c r="EU207" s="2"/>
      <c r="EV207" s="2"/>
      <c r="EW207" s="2"/>
      <c r="EX207" s="2"/>
      <c r="EY207" s="2"/>
      <c r="EZ207" s="2"/>
      <c r="FA207" s="2"/>
      <c r="FB207" s="2"/>
      <c r="FC207" s="2"/>
      <c r="FD207" s="2"/>
      <c r="FE207" s="2"/>
      <c r="FF207" s="2"/>
      <c r="FG207" s="2"/>
      <c r="FH207" s="2"/>
      <c r="FI207" s="2"/>
      <c r="FJ207" s="2"/>
      <c r="FK207" s="2"/>
      <c r="FL207" s="2"/>
      <c r="FM207" s="2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</row>
    <row r="208" spans="1:188" ht="12.75" x14ac:dyDescent="0.2">
      <c r="A208" s="63">
        <f t="shared" si="94"/>
        <v>43973</v>
      </c>
      <c r="B208" s="78">
        <f t="shared" ca="1" si="101"/>
        <v>1005.91600999</v>
      </c>
      <c r="C208" s="65">
        <f t="shared" si="95"/>
        <v>1000</v>
      </c>
      <c r="D208" s="10">
        <f ca="1">IF(A208&lt;$B$1,VLOOKUP(A208,[1]DI!$A$4:$B$15000,2),0)</f>
        <v>2.9000000000000005E-2</v>
      </c>
      <c r="E208" s="65">
        <f t="shared" ca="1" si="102"/>
        <v>1.00011345</v>
      </c>
      <c r="F208" s="65">
        <f ca="1">(TRUNC(PRODUCT($E$12:$E207),16))</f>
        <v>1.0214034282270299</v>
      </c>
      <c r="G208" s="65">
        <f t="shared" ca="1" si="103"/>
        <v>1.01911427605417</v>
      </c>
      <c r="H208" s="65">
        <f t="shared" ca="1" si="104"/>
        <v>1.00224622</v>
      </c>
      <c r="I208" s="64">
        <f t="shared" si="96"/>
        <v>5.2499999999999998E-2</v>
      </c>
      <c r="J208" s="66">
        <f>IF(O207&gt;0,VLOOKUP(O207,W$12:AF$80,2),J207)</f>
        <v>43948</v>
      </c>
      <c r="K208" s="67">
        <f t="shared" si="97"/>
        <v>18</v>
      </c>
      <c r="L208" s="68">
        <f t="shared" si="98"/>
        <v>18</v>
      </c>
      <c r="M208" s="69">
        <f t="shared" si="91"/>
        <v>1.003661565</v>
      </c>
      <c r="N208" s="69">
        <f t="shared" ca="1" si="92"/>
        <v>1.00591601</v>
      </c>
      <c r="O208" s="68">
        <f t="shared" si="105"/>
        <v>0</v>
      </c>
      <c r="P208" s="65">
        <f t="shared" ca="1" si="99"/>
        <v>5.9160099900000001</v>
      </c>
      <c r="Q208" s="65"/>
      <c r="R208" s="11">
        <f t="shared" si="100"/>
        <v>0</v>
      </c>
      <c r="S208" s="70" t="str">
        <f>IF(O207&gt;0,VLOOKUP(O207,W$12:AF$60,10),S207)</f>
        <v>A+J=</v>
      </c>
      <c r="T208" s="66" t="e">
        <f>IF(O207&gt;0,VLOOKUP(O207,W$12:AF$60,11),T207)</f>
        <v>#REF!</v>
      </c>
      <c r="U208" s="71" t="str">
        <f t="shared" si="93"/>
        <v>-</v>
      </c>
      <c r="V208" s="7"/>
      <c r="W208" s="107">
        <f>[2]Plan1!$A306</f>
        <v>46133</v>
      </c>
      <c r="X208" s="108" t="str">
        <f>[2]Plan1!$C306</f>
        <v>Tiradentes</v>
      </c>
      <c r="Y208" s="7"/>
      <c r="Z208" s="1"/>
      <c r="AA208" s="6"/>
      <c r="AB208" s="60"/>
      <c r="AC208" s="60"/>
      <c r="AD208" s="7"/>
      <c r="AE208" s="7"/>
      <c r="AF208" s="8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  <c r="EV208" s="2"/>
      <c r="EW208" s="2"/>
      <c r="EX208" s="2"/>
      <c r="EY208" s="2"/>
      <c r="EZ208" s="2"/>
      <c r="FA208" s="2"/>
      <c r="FB208" s="2"/>
      <c r="FC208" s="2"/>
      <c r="FD208" s="2"/>
      <c r="FE208" s="2"/>
      <c r="FF208" s="2"/>
      <c r="FG208" s="2"/>
      <c r="FH208" s="2"/>
      <c r="FI208" s="2"/>
      <c r="FJ208" s="2"/>
      <c r="FK208" s="2"/>
      <c r="FL208" s="2"/>
      <c r="FM208" s="2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</row>
    <row r="209" spans="1:188" ht="12.75" x14ac:dyDescent="0.2">
      <c r="A209" s="63">
        <f t="shared" si="94"/>
        <v>43974</v>
      </c>
      <c r="B209" s="78">
        <f t="shared" ca="1" si="101"/>
        <v>1006.23441999</v>
      </c>
      <c r="C209" s="65">
        <f t="shared" si="95"/>
        <v>1000</v>
      </c>
      <c r="D209" s="10">
        <f ca="1">IF(A209&lt;$B$1,VLOOKUP(A209,[1]DI!$A$4:$B$15000,2),0)</f>
        <v>0</v>
      </c>
      <c r="E209" s="65">
        <f t="shared" ca="1" si="102"/>
        <v>1</v>
      </c>
      <c r="F209" s="65">
        <f ca="1">(TRUNC(PRODUCT($E$12:$E208),16))</f>
        <v>1.02151930644596</v>
      </c>
      <c r="G209" s="65">
        <f t="shared" ca="1" si="103"/>
        <v>1.01911427605417</v>
      </c>
      <c r="H209" s="65">
        <f t="shared" ca="1" si="104"/>
        <v>1.00235992</v>
      </c>
      <c r="I209" s="64">
        <f t="shared" si="96"/>
        <v>5.2499999999999998E-2</v>
      </c>
      <c r="J209" s="66">
        <f>IF(O208&gt;0,VLOOKUP(O208,W$12:AF$80,2),J208)</f>
        <v>43948</v>
      </c>
      <c r="K209" s="67">
        <f t="shared" si="97"/>
        <v>18</v>
      </c>
      <c r="L209" s="68">
        <f t="shared" si="98"/>
        <v>19</v>
      </c>
      <c r="M209" s="69">
        <f t="shared" si="91"/>
        <v>1.003865378</v>
      </c>
      <c r="N209" s="69">
        <f t="shared" ca="1" si="92"/>
        <v>1.00623442</v>
      </c>
      <c r="O209" s="68">
        <f t="shared" si="105"/>
        <v>0</v>
      </c>
      <c r="P209" s="65">
        <f t="shared" ca="1" si="99"/>
        <v>6.2344199900000001</v>
      </c>
      <c r="Q209" s="65"/>
      <c r="R209" s="11">
        <f t="shared" si="100"/>
        <v>0</v>
      </c>
      <c r="S209" s="70" t="str">
        <f>IF(O208&gt;0,VLOOKUP(O208,W$12:AF$60,10),S208)</f>
        <v>A+J=</v>
      </c>
      <c r="T209" s="66" t="e">
        <f>IF(O208&gt;0,VLOOKUP(O208,W$12:AF$60,11),T208)</f>
        <v>#REF!</v>
      </c>
      <c r="U209" s="71" t="str">
        <f t="shared" si="93"/>
        <v>-</v>
      </c>
      <c r="V209" s="7"/>
      <c r="W209" s="107">
        <f>[2]Plan1!$A307</f>
        <v>46143</v>
      </c>
      <c r="X209" s="108" t="str">
        <f>[2]Plan1!$C307</f>
        <v>Dia do Trabalho</v>
      </c>
      <c r="Y209" s="7"/>
      <c r="Z209" s="1"/>
      <c r="AA209" s="6"/>
      <c r="AB209" s="60"/>
      <c r="AC209" s="60"/>
      <c r="AD209" s="7"/>
      <c r="AE209" s="7"/>
      <c r="AF209" s="8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  <c r="EU209" s="2"/>
      <c r="EV209" s="2"/>
      <c r="EW209" s="2"/>
      <c r="EX209" s="2"/>
      <c r="EY209" s="2"/>
      <c r="EZ209" s="2"/>
      <c r="FA209" s="2"/>
      <c r="FB209" s="2"/>
      <c r="FC209" s="2"/>
      <c r="FD209" s="2"/>
      <c r="FE209" s="2"/>
      <c r="FF209" s="2"/>
      <c r="FG209" s="2"/>
      <c r="FH209" s="2"/>
      <c r="FI209" s="2"/>
      <c r="FJ209" s="2"/>
      <c r="FK209" s="2"/>
      <c r="FL209" s="2"/>
      <c r="FM209" s="2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</row>
    <row r="210" spans="1:188" ht="12.75" x14ac:dyDescent="0.2">
      <c r="A210" s="63">
        <f t="shared" si="94"/>
        <v>43975</v>
      </c>
      <c r="B210" s="78">
        <f t="shared" ca="1" si="101"/>
        <v>1006.23441999</v>
      </c>
      <c r="C210" s="65">
        <f t="shared" si="95"/>
        <v>1000</v>
      </c>
      <c r="D210" s="10">
        <f ca="1">IF(A210&lt;$B$1,VLOOKUP(A210,[1]DI!$A$4:$B$15000,2),0)</f>
        <v>0</v>
      </c>
      <c r="E210" s="65">
        <f t="shared" ca="1" si="102"/>
        <v>1</v>
      </c>
      <c r="F210" s="65">
        <f ca="1">(TRUNC(PRODUCT($E$12:$E209),16))</f>
        <v>1.02151930644596</v>
      </c>
      <c r="G210" s="65">
        <f t="shared" ca="1" si="103"/>
        <v>1.01911427605417</v>
      </c>
      <c r="H210" s="65">
        <f t="shared" ca="1" si="104"/>
        <v>1.00235992</v>
      </c>
      <c r="I210" s="64">
        <f t="shared" si="96"/>
        <v>5.2499999999999998E-2</v>
      </c>
      <c r="J210" s="66">
        <f>IF(O209&gt;0,VLOOKUP(O209,W$12:AF$80,2),J209)</f>
        <v>43948</v>
      </c>
      <c r="K210" s="67">
        <f t="shared" si="97"/>
        <v>18</v>
      </c>
      <c r="L210" s="68">
        <f t="shared" si="98"/>
        <v>19</v>
      </c>
      <c r="M210" s="69">
        <f t="shared" si="91"/>
        <v>1.003865378</v>
      </c>
      <c r="N210" s="69">
        <f t="shared" ca="1" si="92"/>
        <v>1.00623442</v>
      </c>
      <c r="O210" s="68">
        <f t="shared" si="105"/>
        <v>0</v>
      </c>
      <c r="P210" s="65">
        <f t="shared" ca="1" si="99"/>
        <v>6.2344199900000001</v>
      </c>
      <c r="Q210" s="65"/>
      <c r="R210" s="11">
        <f t="shared" si="100"/>
        <v>0</v>
      </c>
      <c r="S210" s="70" t="str">
        <f>IF(O209&gt;0,VLOOKUP(O209,W$12:AF$60,10),S209)</f>
        <v>A+J=</v>
      </c>
      <c r="T210" s="66" t="e">
        <f>IF(O209&gt;0,VLOOKUP(O209,W$12:AF$60,11),T209)</f>
        <v>#REF!</v>
      </c>
      <c r="U210" s="71" t="str">
        <f t="shared" si="93"/>
        <v>-</v>
      </c>
      <c r="V210" s="7"/>
      <c r="W210" s="107">
        <f>[2]Plan1!$A308</f>
        <v>46177</v>
      </c>
      <c r="X210" s="108" t="str">
        <f>[2]Plan1!$C308</f>
        <v>Corpus Christi</v>
      </c>
      <c r="Y210" s="7"/>
      <c r="Z210" s="1"/>
      <c r="AA210" s="6"/>
      <c r="AB210" s="60"/>
      <c r="AC210" s="60"/>
      <c r="AD210" s="7"/>
      <c r="AE210" s="7"/>
      <c r="AF210" s="8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  <c r="EV210" s="2"/>
      <c r="EW210" s="2"/>
      <c r="EX210" s="2"/>
      <c r="EY210" s="2"/>
      <c r="EZ210" s="2"/>
      <c r="FA210" s="2"/>
      <c r="FB210" s="2"/>
      <c r="FC210" s="2"/>
      <c r="FD210" s="2"/>
      <c r="FE210" s="2"/>
      <c r="FF210" s="2"/>
      <c r="FG210" s="2"/>
      <c r="FH210" s="2"/>
      <c r="FI210" s="2"/>
      <c r="FJ210" s="2"/>
      <c r="FK210" s="2"/>
      <c r="FL210" s="2"/>
      <c r="FM210" s="2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</row>
    <row r="211" spans="1:188" ht="12.75" x14ac:dyDescent="0.2">
      <c r="A211" s="63">
        <f t="shared" si="94"/>
        <v>43976</v>
      </c>
      <c r="B211" s="78">
        <f t="shared" ca="1" si="101"/>
        <v>1006.23441999</v>
      </c>
      <c r="C211" s="65">
        <f t="shared" si="95"/>
        <v>1000</v>
      </c>
      <c r="D211" s="10">
        <f ca="1">IF(A211&lt;$B$1,VLOOKUP(A211,[1]DI!$A$4:$B$15000,2),0)</f>
        <v>2.9000000000000005E-2</v>
      </c>
      <c r="E211" s="65">
        <f t="shared" ca="1" si="102"/>
        <v>1.00011345</v>
      </c>
      <c r="F211" s="65">
        <f ca="1">(TRUNC(PRODUCT($E$12:$E210),16))</f>
        <v>1.02151930644596</v>
      </c>
      <c r="G211" s="65">
        <f t="shared" ca="1" si="103"/>
        <v>1.01911427605417</v>
      </c>
      <c r="H211" s="65">
        <f t="shared" ca="1" si="104"/>
        <v>1.00235992</v>
      </c>
      <c r="I211" s="64">
        <f t="shared" si="96"/>
        <v>5.2499999999999998E-2</v>
      </c>
      <c r="J211" s="66">
        <f>IF(O210&gt;0,VLOOKUP(O210,W$12:AF$80,2),J210)</f>
        <v>43948</v>
      </c>
      <c r="K211" s="67">
        <f t="shared" si="97"/>
        <v>19</v>
      </c>
      <c r="L211" s="68">
        <f t="shared" si="98"/>
        <v>19</v>
      </c>
      <c r="M211" s="69">
        <f t="shared" si="91"/>
        <v>1.003865378</v>
      </c>
      <c r="N211" s="69">
        <f t="shared" ca="1" si="92"/>
        <v>1.00623442</v>
      </c>
      <c r="O211" s="68">
        <f t="shared" si="105"/>
        <v>7</v>
      </c>
      <c r="P211" s="65">
        <f t="shared" ca="1" si="99"/>
        <v>6.2344199900000001</v>
      </c>
      <c r="Q211" s="65"/>
      <c r="R211" s="11">
        <f t="shared" si="100"/>
        <v>23.81</v>
      </c>
      <c r="S211" s="70" t="str">
        <f>IF(O210&gt;0,VLOOKUP(O210,W$12:AF$60,10),S210)</f>
        <v>A+J=</v>
      </c>
      <c r="T211" s="66" t="e">
        <f>IF(O210&gt;0,VLOOKUP(O210,W$12:AF$60,11),T210)</f>
        <v>#REF!</v>
      </c>
      <c r="U211" s="71">
        <f t="shared" ca="1" si="93"/>
        <v>1802665.1993999998</v>
      </c>
      <c r="V211" s="7"/>
      <c r="W211" s="107">
        <f>[2]Plan1!$A309</f>
        <v>46272</v>
      </c>
      <c r="X211" s="108" t="str">
        <f>[2]Plan1!$C309</f>
        <v>Independência do Brasil</v>
      </c>
      <c r="Y211" s="14"/>
      <c r="Z211" s="16"/>
      <c r="AA211" s="62"/>
      <c r="AB211" s="61"/>
      <c r="AC211" s="61"/>
      <c r="AD211" s="14"/>
      <c r="AE211" s="7"/>
      <c r="AF211" s="8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  <c r="EV211" s="2"/>
      <c r="EW211" s="2"/>
      <c r="EX211" s="2"/>
      <c r="EY211" s="2"/>
      <c r="EZ211" s="2"/>
      <c r="FA211" s="2"/>
      <c r="FB211" s="2"/>
      <c r="FC211" s="2"/>
      <c r="FD211" s="2"/>
      <c r="FE211" s="2"/>
      <c r="FF211" s="2"/>
      <c r="FG211" s="2"/>
      <c r="FH211" s="2"/>
      <c r="FI211" s="2"/>
      <c r="FJ211" s="2"/>
      <c r="FK211" s="2"/>
      <c r="FL211" s="2"/>
      <c r="FM211" s="2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</row>
    <row r="212" spans="1:188" ht="12.75" x14ac:dyDescent="0.2">
      <c r="A212" s="63">
        <f t="shared" si="94"/>
        <v>43977</v>
      </c>
      <c r="B212" s="78">
        <f t="shared" ca="1" si="101"/>
        <v>976.49900513</v>
      </c>
      <c r="C212" s="65">
        <f t="shared" si="95"/>
        <v>976.19</v>
      </c>
      <c r="D212" s="10">
        <f ca="1">IF(A212&lt;$B$1,VLOOKUP(A212,[1]DI!$A$4:$B$15000,2),0)</f>
        <v>2.9000000000000005E-2</v>
      </c>
      <c r="E212" s="65">
        <f t="shared" ca="1" si="102"/>
        <v>1.00011345</v>
      </c>
      <c r="F212" s="65">
        <f ca="1">(TRUNC(PRODUCT($E$12:$E211),16))</f>
        <v>1.0216351978112801</v>
      </c>
      <c r="G212" s="65">
        <f t="shared" ca="1" si="103"/>
        <v>1.02151930644596</v>
      </c>
      <c r="H212" s="65">
        <f t="shared" ca="1" si="104"/>
        <v>1.00011345</v>
      </c>
      <c r="I212" s="64">
        <f t="shared" si="96"/>
        <v>5.2499999999999998E-2</v>
      </c>
      <c r="J212" s="66">
        <f>IF(O211&gt;0,VLOOKUP(O211,W$12:AF$80,2),J211)</f>
        <v>43976</v>
      </c>
      <c r="K212" s="67">
        <f t="shared" si="97"/>
        <v>1</v>
      </c>
      <c r="L212" s="68">
        <f t="shared" si="98"/>
        <v>1</v>
      </c>
      <c r="M212" s="69">
        <f t="shared" si="91"/>
        <v>1.0002030689999999</v>
      </c>
      <c r="N212" s="69">
        <f t="shared" ca="1" si="92"/>
        <v>1.000316542</v>
      </c>
      <c r="O212" s="68">
        <f t="shared" si="105"/>
        <v>0</v>
      </c>
      <c r="P212" s="65">
        <f t="shared" ca="1" si="99"/>
        <v>0.30900513000000002</v>
      </c>
      <c r="Q212" s="65"/>
      <c r="R212" s="11">
        <f t="shared" si="100"/>
        <v>0</v>
      </c>
      <c r="S212" s="70" t="str">
        <f>IF(O211&gt;0,VLOOKUP(O211,W$12:AF$60,10),S211)</f>
        <v>A+J=</v>
      </c>
      <c r="T212" s="66" t="e">
        <f>IF(O211&gt;0,VLOOKUP(O211,W$12:AF$60,11),T211)</f>
        <v>#REF!</v>
      </c>
      <c r="U212" s="71" t="str">
        <f t="shared" si="93"/>
        <v>-</v>
      </c>
      <c r="V212" s="7"/>
      <c r="W212" s="107">
        <f>[2]Plan1!$A310</f>
        <v>46307</v>
      </c>
      <c r="X212" s="108" t="str">
        <f>[2]Plan1!$C310</f>
        <v>Nossa Sr.a Aparecida - Padroeira do Brasil</v>
      </c>
      <c r="Y212" s="7"/>
      <c r="Z212" s="1"/>
      <c r="AA212" s="6"/>
      <c r="AB212" s="60"/>
      <c r="AC212" s="60"/>
      <c r="AD212" s="7"/>
      <c r="AE212" s="7"/>
      <c r="AF212" s="8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  <c r="EU212" s="2"/>
      <c r="EV212" s="2"/>
      <c r="EW212" s="2"/>
      <c r="EX212" s="2"/>
      <c r="EY212" s="2"/>
      <c r="EZ212" s="2"/>
      <c r="FA212" s="2"/>
      <c r="FB212" s="2"/>
      <c r="FC212" s="2"/>
      <c r="FD212" s="2"/>
      <c r="FE212" s="2"/>
      <c r="FF212" s="2"/>
      <c r="FG212" s="2"/>
      <c r="FH212" s="2"/>
      <c r="FI212" s="2"/>
      <c r="FJ212" s="2"/>
      <c r="FK212" s="2"/>
      <c r="FL212" s="2"/>
      <c r="FM212" s="2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</row>
    <row r="213" spans="1:188" ht="12.75" x14ac:dyDescent="0.2">
      <c r="A213" s="63">
        <f t="shared" si="94"/>
        <v>43978</v>
      </c>
      <c r="B213" s="78">
        <f t="shared" ca="1" si="101"/>
        <v>976.80810593000001</v>
      </c>
      <c r="C213" s="65">
        <f t="shared" si="95"/>
        <v>976.19</v>
      </c>
      <c r="D213" s="10">
        <f ca="1">IF(A213&lt;$B$1,VLOOKUP(A213,[1]DI!$A$4:$B$15000,2),0)</f>
        <v>2.9000000000000005E-2</v>
      </c>
      <c r="E213" s="65">
        <f t="shared" ca="1" si="102"/>
        <v>1.00011345</v>
      </c>
      <c r="F213" s="65">
        <f ca="1">(TRUNC(PRODUCT($E$12:$E212),16))</f>
        <v>1.0217511023244701</v>
      </c>
      <c r="G213" s="65">
        <f t="shared" ca="1" si="103"/>
        <v>1.02151930644596</v>
      </c>
      <c r="H213" s="65">
        <f t="shared" ca="1" si="104"/>
        <v>1.0002269100000001</v>
      </c>
      <c r="I213" s="64">
        <f t="shared" si="96"/>
        <v>5.2499999999999998E-2</v>
      </c>
      <c r="J213" s="66">
        <f>IF(O212&gt;0,VLOOKUP(O212,W$12:AF$80,2),J212)</f>
        <v>43976</v>
      </c>
      <c r="K213" s="67">
        <f t="shared" si="97"/>
        <v>2</v>
      </c>
      <c r="L213" s="68">
        <f t="shared" si="98"/>
        <v>2</v>
      </c>
      <c r="M213" s="69">
        <f t="shared" si="91"/>
        <v>1.0004061799999999</v>
      </c>
      <c r="N213" s="69">
        <f t="shared" ca="1" si="92"/>
        <v>1.0006331820000001</v>
      </c>
      <c r="O213" s="68">
        <f t="shared" si="105"/>
        <v>0</v>
      </c>
      <c r="P213" s="65">
        <f t="shared" ca="1" si="99"/>
        <v>0.61810593000000003</v>
      </c>
      <c r="Q213" s="65"/>
      <c r="R213" s="11">
        <f t="shared" si="100"/>
        <v>0</v>
      </c>
      <c r="S213" s="70" t="str">
        <f>IF(O212&gt;0,VLOOKUP(O212,W$12:AF$60,10),S212)</f>
        <v>A+J=</v>
      </c>
      <c r="T213" s="66" t="e">
        <f>IF(O212&gt;0,VLOOKUP(O212,W$12:AF$60,11),T212)</f>
        <v>#REF!</v>
      </c>
      <c r="U213" s="71" t="str">
        <f t="shared" si="93"/>
        <v>-</v>
      </c>
      <c r="V213" s="7"/>
      <c r="W213" s="107">
        <f>[2]Plan1!$A311</f>
        <v>46328</v>
      </c>
      <c r="X213" s="108" t="str">
        <f>[2]Plan1!$C311</f>
        <v>Finados</v>
      </c>
      <c r="Y213" s="7"/>
      <c r="Z213" s="1"/>
      <c r="AA213" s="6"/>
      <c r="AB213" s="60"/>
      <c r="AC213" s="60"/>
      <c r="AD213" s="7"/>
      <c r="AE213" s="7"/>
      <c r="AF213" s="8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  <c r="EU213" s="2"/>
      <c r="EV213" s="2"/>
      <c r="EW213" s="2"/>
      <c r="EX213" s="2"/>
      <c r="EY213" s="2"/>
      <c r="EZ213" s="2"/>
      <c r="FA213" s="2"/>
      <c r="FB213" s="2"/>
      <c r="FC213" s="2"/>
      <c r="FD213" s="2"/>
      <c r="FE213" s="2"/>
      <c r="FF213" s="2"/>
      <c r="FG213" s="2"/>
      <c r="FH213" s="2"/>
      <c r="FI213" s="2"/>
      <c r="FJ213" s="2"/>
      <c r="FK213" s="2"/>
      <c r="FL213" s="2"/>
      <c r="FM213" s="2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</row>
    <row r="214" spans="1:188" ht="12.75" x14ac:dyDescent="0.2">
      <c r="A214" s="63">
        <f t="shared" si="94"/>
        <v>43979</v>
      </c>
      <c r="B214" s="78">
        <f t="shared" ca="1" si="101"/>
        <v>977.11731119000001</v>
      </c>
      <c r="C214" s="65">
        <f t="shared" si="95"/>
        <v>976.19</v>
      </c>
      <c r="D214" s="10">
        <f ca="1">IF(A214&lt;$B$1,VLOOKUP(A214,[1]DI!$A$4:$B$15000,2),0)</f>
        <v>2.9000000000000005E-2</v>
      </c>
      <c r="E214" s="65">
        <f t="shared" ca="1" si="102"/>
        <v>1.00011345</v>
      </c>
      <c r="F214" s="65">
        <f ca="1">(TRUNC(PRODUCT($E$12:$E213),16))</f>
        <v>1.0218670199870299</v>
      </c>
      <c r="G214" s="65">
        <f t="shared" ca="1" si="103"/>
        <v>1.02151930644596</v>
      </c>
      <c r="H214" s="65">
        <f t="shared" ca="1" si="104"/>
        <v>1.0003403900000001</v>
      </c>
      <c r="I214" s="64">
        <f t="shared" si="96"/>
        <v>5.2499999999999998E-2</v>
      </c>
      <c r="J214" s="66">
        <f>IF(O213&gt;0,VLOOKUP(O213,W$12:AF$80,2),J213)</f>
        <v>43976</v>
      </c>
      <c r="K214" s="67">
        <f t="shared" si="97"/>
        <v>3</v>
      </c>
      <c r="L214" s="68">
        <f t="shared" si="98"/>
        <v>3</v>
      </c>
      <c r="M214" s="69">
        <f t="shared" si="91"/>
        <v>1.000609332</v>
      </c>
      <c r="N214" s="69">
        <f t="shared" ca="1" si="92"/>
        <v>1.0009499289999999</v>
      </c>
      <c r="O214" s="68">
        <f t="shared" si="105"/>
        <v>0</v>
      </c>
      <c r="P214" s="65">
        <f t="shared" ca="1" si="99"/>
        <v>0.92731118999999995</v>
      </c>
      <c r="Q214" s="65"/>
      <c r="R214" s="11">
        <f t="shared" si="100"/>
        <v>0</v>
      </c>
      <c r="S214" s="70" t="str">
        <f>IF(O213&gt;0,VLOOKUP(O213,W$12:AF$60,10),S213)</f>
        <v>A+J=</v>
      </c>
      <c r="T214" s="66" t="e">
        <f>IF(O213&gt;0,VLOOKUP(O213,W$12:AF$60,11),T213)</f>
        <v>#REF!</v>
      </c>
      <c r="U214" s="71" t="str">
        <f t="shared" si="93"/>
        <v>-</v>
      </c>
      <c r="V214" s="7"/>
      <c r="W214" s="107">
        <f>[2]Plan1!$A312</f>
        <v>46341</v>
      </c>
      <c r="X214" s="108" t="str">
        <f>[2]Plan1!$C312</f>
        <v>Proclamação da República</v>
      </c>
      <c r="Y214" s="7"/>
      <c r="Z214" s="1"/>
      <c r="AA214" s="6"/>
      <c r="AB214" s="60"/>
      <c r="AC214" s="60"/>
      <c r="AD214" s="7"/>
      <c r="AE214" s="7"/>
      <c r="AF214" s="8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  <c r="EU214" s="2"/>
      <c r="EV214" s="2"/>
      <c r="EW214" s="2"/>
      <c r="EX214" s="2"/>
      <c r="EY214" s="2"/>
      <c r="EZ214" s="2"/>
      <c r="FA214" s="2"/>
      <c r="FB214" s="2"/>
      <c r="FC214" s="2"/>
      <c r="FD214" s="2"/>
      <c r="FE214" s="2"/>
      <c r="FF214" s="2"/>
      <c r="FG214" s="2"/>
      <c r="FH214" s="2"/>
      <c r="FI214" s="2"/>
      <c r="FJ214" s="2"/>
      <c r="FK214" s="2"/>
      <c r="FL214" s="2"/>
      <c r="FM214" s="2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</row>
    <row r="215" spans="1:188" ht="12.75" x14ac:dyDescent="0.2">
      <c r="A215" s="63">
        <f t="shared" si="94"/>
        <v>43980</v>
      </c>
      <c r="B215" s="78">
        <f t="shared" ca="1" si="101"/>
        <v>977.42661211000006</v>
      </c>
      <c r="C215" s="65">
        <f t="shared" si="95"/>
        <v>976.19</v>
      </c>
      <c r="D215" s="10">
        <f ca="1">IF(A215&lt;$B$1,VLOOKUP(A215,[1]DI!$A$4:$B$15000,2),0)</f>
        <v>2.9000000000000005E-2</v>
      </c>
      <c r="E215" s="65">
        <f t="shared" ca="1" si="102"/>
        <v>1.00011345</v>
      </c>
      <c r="F215" s="65">
        <f ca="1">(TRUNC(PRODUCT($E$12:$E214),16))</f>
        <v>1.0219829508004501</v>
      </c>
      <c r="G215" s="65">
        <f t="shared" ca="1" si="103"/>
        <v>1.02151930644596</v>
      </c>
      <c r="H215" s="65">
        <f t="shared" ca="1" si="104"/>
        <v>1.00045388</v>
      </c>
      <c r="I215" s="64">
        <f t="shared" si="96"/>
        <v>5.2499999999999998E-2</v>
      </c>
      <c r="J215" s="66">
        <f>IF(O214&gt;0,VLOOKUP(O214,W$12:AF$80,2),J214)</f>
        <v>43976</v>
      </c>
      <c r="K215" s="67">
        <f t="shared" si="97"/>
        <v>4</v>
      </c>
      <c r="L215" s="68">
        <f t="shared" si="98"/>
        <v>4</v>
      </c>
      <c r="M215" s="69">
        <f t="shared" si="91"/>
        <v>1.000812525</v>
      </c>
      <c r="N215" s="69">
        <f t="shared" ca="1" si="92"/>
        <v>1.0012667740000001</v>
      </c>
      <c r="O215" s="68">
        <f t="shared" si="105"/>
        <v>0</v>
      </c>
      <c r="P215" s="65">
        <f t="shared" ca="1" si="99"/>
        <v>1.23661211</v>
      </c>
      <c r="Q215" s="65"/>
      <c r="R215" s="11">
        <f t="shared" si="100"/>
        <v>0</v>
      </c>
      <c r="S215" s="70" t="str">
        <f>IF(O214&gt;0,VLOOKUP(O214,W$12:AF$60,10),S214)</f>
        <v>A+J=</v>
      </c>
      <c r="T215" s="66" t="e">
        <f>IF(O214&gt;0,VLOOKUP(O214,W$12:AF$60,11),T214)</f>
        <v>#REF!</v>
      </c>
      <c r="U215" s="71" t="str">
        <f t="shared" si="93"/>
        <v>-</v>
      </c>
      <c r="V215" s="7"/>
      <c r="W215" s="107">
        <f>[2]Plan1!$A313</f>
        <v>46381</v>
      </c>
      <c r="X215" s="108" t="str">
        <f>[2]Plan1!$C313</f>
        <v>Natal</v>
      </c>
      <c r="Y215" s="7"/>
      <c r="Z215" s="1"/>
      <c r="AA215" s="6"/>
      <c r="AB215" s="60"/>
      <c r="AC215" s="60"/>
      <c r="AD215" s="7"/>
      <c r="AE215" s="7"/>
      <c r="AF215" s="8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  <c r="EU215" s="2"/>
      <c r="EV215" s="2"/>
      <c r="EW215" s="2"/>
      <c r="EX215" s="2"/>
      <c r="EY215" s="2"/>
      <c r="EZ215" s="2"/>
      <c r="FA215" s="2"/>
      <c r="FB215" s="2"/>
      <c r="FC215" s="2"/>
      <c r="FD215" s="2"/>
      <c r="FE215" s="2"/>
      <c r="FF215" s="2"/>
      <c r="FG215" s="2"/>
      <c r="FH215" s="2"/>
      <c r="FI215" s="2"/>
      <c r="FJ215" s="2"/>
      <c r="FK215" s="2"/>
      <c r="FL215" s="2"/>
      <c r="FM215" s="2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</row>
    <row r="216" spans="1:188" ht="12.75" x14ac:dyDescent="0.2">
      <c r="A216" s="63">
        <f t="shared" si="94"/>
        <v>43981</v>
      </c>
      <c r="B216" s="78">
        <f t="shared" ca="1" si="101"/>
        <v>977.73600674000011</v>
      </c>
      <c r="C216" s="65">
        <f t="shared" si="95"/>
        <v>976.19</v>
      </c>
      <c r="D216" s="10">
        <f ca="1">IF(A216&lt;$B$1,VLOOKUP(A216,[1]DI!$A$4:$B$15000,2),0)</f>
        <v>0</v>
      </c>
      <c r="E216" s="65">
        <f t="shared" ca="1" si="102"/>
        <v>1</v>
      </c>
      <c r="F216" s="65">
        <f ca="1">(TRUNC(PRODUCT($E$12:$E215),16))</f>
        <v>1.02209889476622</v>
      </c>
      <c r="G216" s="65">
        <f t="shared" ca="1" si="103"/>
        <v>1.02151930644596</v>
      </c>
      <c r="H216" s="65">
        <f t="shared" ca="1" si="104"/>
        <v>1.0005673799999999</v>
      </c>
      <c r="I216" s="64">
        <f t="shared" si="96"/>
        <v>5.2499999999999998E-2</v>
      </c>
      <c r="J216" s="66">
        <f>IF(O215&gt;0,VLOOKUP(O215,W$12:AF$80,2),J215)</f>
        <v>43976</v>
      </c>
      <c r="K216" s="67">
        <f t="shared" si="97"/>
        <v>4</v>
      </c>
      <c r="L216" s="68">
        <f t="shared" si="98"/>
        <v>5</v>
      </c>
      <c r="M216" s="69">
        <f t="shared" si="91"/>
        <v>1.0010157589999999</v>
      </c>
      <c r="N216" s="69">
        <f t="shared" ca="1" si="92"/>
        <v>1.001583715</v>
      </c>
      <c r="O216" s="68">
        <f t="shared" si="105"/>
        <v>0</v>
      </c>
      <c r="P216" s="65">
        <f t="shared" ca="1" si="99"/>
        <v>1.5460067399999999</v>
      </c>
      <c r="Q216" s="65"/>
      <c r="R216" s="11">
        <f t="shared" si="100"/>
        <v>0</v>
      </c>
      <c r="S216" s="70" t="str">
        <f>IF(O215&gt;0,VLOOKUP(O215,W$12:AF$60,10),S215)</f>
        <v>A+J=</v>
      </c>
      <c r="T216" s="66" t="e">
        <f>IF(O215&gt;0,VLOOKUP(O215,W$12:AF$60,11),T215)</f>
        <v>#REF!</v>
      </c>
      <c r="U216" s="71" t="str">
        <f t="shared" si="93"/>
        <v>-</v>
      </c>
      <c r="V216" s="7"/>
      <c r="W216" s="107">
        <f>[2]Plan1!$A314</f>
        <v>46388</v>
      </c>
      <c r="X216" s="108" t="str">
        <f>[2]Plan1!$C314</f>
        <v>Confraternização Universal</v>
      </c>
      <c r="Y216" s="7"/>
      <c r="Z216" s="1"/>
      <c r="AA216" s="6"/>
      <c r="AB216" s="60"/>
      <c r="AC216" s="60"/>
      <c r="AD216" s="7"/>
      <c r="AE216" s="7"/>
      <c r="AF216" s="8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  <c r="EU216" s="2"/>
      <c r="EV216" s="2"/>
      <c r="EW216" s="2"/>
      <c r="EX216" s="2"/>
      <c r="EY216" s="2"/>
      <c r="EZ216" s="2"/>
      <c r="FA216" s="2"/>
      <c r="FB216" s="2"/>
      <c r="FC216" s="2"/>
      <c r="FD216" s="2"/>
      <c r="FE216" s="2"/>
      <c r="FF216" s="2"/>
      <c r="FG216" s="2"/>
      <c r="FH216" s="2"/>
      <c r="FI216" s="2"/>
      <c r="FJ216" s="2"/>
      <c r="FK216" s="2"/>
      <c r="FL216" s="2"/>
      <c r="FM216" s="2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</row>
    <row r="217" spans="1:188" ht="12.75" x14ac:dyDescent="0.2">
      <c r="A217" s="63">
        <f t="shared" si="94"/>
        <v>43982</v>
      </c>
      <c r="B217" s="78">
        <f t="shared" ca="1" si="101"/>
        <v>977.73600674000011</v>
      </c>
      <c r="C217" s="65">
        <f t="shared" si="95"/>
        <v>976.19</v>
      </c>
      <c r="D217" s="10">
        <f ca="1">IF(A217&lt;$B$1,VLOOKUP(A217,[1]DI!$A$4:$B$15000,2),0)</f>
        <v>0</v>
      </c>
      <c r="E217" s="65">
        <f t="shared" ca="1" si="102"/>
        <v>1</v>
      </c>
      <c r="F217" s="65">
        <f ca="1">(TRUNC(PRODUCT($E$12:$E216),16))</f>
        <v>1.02209889476622</v>
      </c>
      <c r="G217" s="65">
        <f t="shared" ca="1" si="103"/>
        <v>1.02151930644596</v>
      </c>
      <c r="H217" s="65">
        <f t="shared" ca="1" si="104"/>
        <v>1.0005673799999999</v>
      </c>
      <c r="I217" s="64">
        <f t="shared" si="96"/>
        <v>5.2499999999999998E-2</v>
      </c>
      <c r="J217" s="66">
        <f>IF(O216&gt;0,VLOOKUP(O216,W$12:AF$80,2),J216)</f>
        <v>43976</v>
      </c>
      <c r="K217" s="67">
        <f t="shared" si="97"/>
        <v>4</v>
      </c>
      <c r="L217" s="68">
        <f t="shared" si="98"/>
        <v>5</v>
      </c>
      <c r="M217" s="69">
        <f t="shared" si="91"/>
        <v>1.0010157589999999</v>
      </c>
      <c r="N217" s="69">
        <f t="shared" ca="1" si="92"/>
        <v>1.001583715</v>
      </c>
      <c r="O217" s="68">
        <f t="shared" si="105"/>
        <v>0</v>
      </c>
      <c r="P217" s="65">
        <f t="shared" ca="1" si="99"/>
        <v>1.5460067399999999</v>
      </c>
      <c r="Q217" s="65"/>
      <c r="R217" s="11">
        <f t="shared" si="100"/>
        <v>0</v>
      </c>
      <c r="S217" s="70" t="str">
        <f>IF(O216&gt;0,VLOOKUP(O216,W$12:AF$60,10),S216)</f>
        <v>A+J=</v>
      </c>
      <c r="T217" s="66" t="e">
        <f>IF(O216&gt;0,VLOOKUP(O216,W$12:AF$60,11),T216)</f>
        <v>#REF!</v>
      </c>
      <c r="U217" s="71" t="str">
        <f t="shared" si="93"/>
        <v>-</v>
      </c>
      <c r="V217" s="7"/>
      <c r="W217" s="107">
        <f>[2]Plan1!$A315</f>
        <v>46426</v>
      </c>
      <c r="X217" s="108" t="str">
        <f>[2]Plan1!$C315</f>
        <v>Carnaval</v>
      </c>
      <c r="Y217" s="7"/>
      <c r="Z217" s="1"/>
      <c r="AA217" s="7"/>
      <c r="AB217" s="7"/>
      <c r="AC217" s="7"/>
      <c r="AD217" s="7"/>
      <c r="AE217" s="7"/>
      <c r="AF217" s="8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  <c r="EU217" s="2"/>
      <c r="EV217" s="2"/>
      <c r="EW217" s="2"/>
      <c r="EX217" s="2"/>
      <c r="EY217" s="2"/>
      <c r="EZ217" s="2"/>
      <c r="FA217" s="2"/>
      <c r="FB217" s="2"/>
      <c r="FC217" s="2"/>
      <c r="FD217" s="2"/>
      <c r="FE217" s="2"/>
      <c r="FF217" s="2"/>
      <c r="FG217" s="2"/>
      <c r="FH217" s="2"/>
      <c r="FI217" s="2"/>
      <c r="FJ217" s="2"/>
      <c r="FK217" s="2"/>
      <c r="FL217" s="2"/>
      <c r="FM217" s="2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</row>
    <row r="218" spans="1:188" ht="12.75" x14ac:dyDescent="0.2">
      <c r="A218" s="63">
        <f t="shared" si="94"/>
        <v>43983</v>
      </c>
      <c r="B218" s="78">
        <f t="shared" ca="1" si="101"/>
        <v>977.73600674000011</v>
      </c>
      <c r="C218" s="65">
        <f t="shared" si="95"/>
        <v>976.19</v>
      </c>
      <c r="D218" s="10">
        <f ca="1">IF(A218&lt;$B$1,VLOOKUP(A218,[1]DI!$A$4:$B$15000,2),0)</f>
        <v>2.9000000000000005E-2</v>
      </c>
      <c r="E218" s="65">
        <f t="shared" ca="1" si="102"/>
        <v>1.00011345</v>
      </c>
      <c r="F218" s="65">
        <f ca="1">(TRUNC(PRODUCT($E$12:$E217),16))</f>
        <v>1.02209889476622</v>
      </c>
      <c r="G218" s="65">
        <f t="shared" ca="1" si="103"/>
        <v>1.02151930644596</v>
      </c>
      <c r="H218" s="65">
        <f t="shared" ca="1" si="104"/>
        <v>1.0005673799999999</v>
      </c>
      <c r="I218" s="64">
        <f t="shared" si="96"/>
        <v>5.2499999999999998E-2</v>
      </c>
      <c r="J218" s="66">
        <f>IF(O217&gt;0,VLOOKUP(O217,W$12:AF$80,2),J217)</f>
        <v>43976</v>
      </c>
      <c r="K218" s="67">
        <f t="shared" si="97"/>
        <v>5</v>
      </c>
      <c r="L218" s="68">
        <f t="shared" si="98"/>
        <v>5</v>
      </c>
      <c r="M218" s="69">
        <f t="shared" si="91"/>
        <v>1.0010157589999999</v>
      </c>
      <c r="N218" s="69">
        <f t="shared" ca="1" si="92"/>
        <v>1.001583715</v>
      </c>
      <c r="O218" s="68">
        <f t="shared" si="105"/>
        <v>0</v>
      </c>
      <c r="P218" s="65">
        <f t="shared" ca="1" si="99"/>
        <v>1.5460067399999999</v>
      </c>
      <c r="Q218" s="65"/>
      <c r="R218" s="11">
        <f t="shared" si="100"/>
        <v>0</v>
      </c>
      <c r="S218" s="70" t="str">
        <f>IF(O217&gt;0,VLOOKUP(O217,W$12:AF$60,10),S217)</f>
        <v>A+J=</v>
      </c>
      <c r="T218" s="66" t="e">
        <f>IF(O217&gt;0,VLOOKUP(O217,W$12:AF$60,11),T217)</f>
        <v>#REF!</v>
      </c>
      <c r="U218" s="71" t="str">
        <f t="shared" si="93"/>
        <v>-</v>
      </c>
      <c r="V218" s="7"/>
      <c r="W218" s="107">
        <f>[2]Plan1!$A316</f>
        <v>46427</v>
      </c>
      <c r="X218" s="108" t="str">
        <f>[2]Plan1!$C316</f>
        <v>Carnaval</v>
      </c>
      <c r="Y218" s="7"/>
      <c r="Z218" s="1"/>
      <c r="AA218" s="7"/>
      <c r="AB218" s="7"/>
      <c r="AC218" s="7"/>
      <c r="AD218" s="7"/>
      <c r="AE218" s="7"/>
      <c r="AF218" s="8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  <c r="EU218" s="2"/>
      <c r="EV218" s="2"/>
      <c r="EW218" s="2"/>
      <c r="EX218" s="2"/>
      <c r="EY218" s="2"/>
      <c r="EZ218" s="2"/>
      <c r="FA218" s="2"/>
      <c r="FB218" s="2"/>
      <c r="FC218" s="2"/>
      <c r="FD218" s="2"/>
      <c r="FE218" s="2"/>
      <c r="FF218" s="2"/>
      <c r="FG218" s="2"/>
      <c r="FH218" s="2"/>
      <c r="FI218" s="2"/>
      <c r="FJ218" s="2"/>
      <c r="FK218" s="2"/>
      <c r="FL218" s="2"/>
      <c r="FM218" s="2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</row>
    <row r="219" spans="1:188" ht="12.75" x14ac:dyDescent="0.2">
      <c r="A219" s="63">
        <f t="shared" si="94"/>
        <v>43984</v>
      </c>
      <c r="B219" s="78">
        <f t="shared" ca="1" si="101"/>
        <v>978.04549802000008</v>
      </c>
      <c r="C219" s="65">
        <f t="shared" si="95"/>
        <v>976.19</v>
      </c>
      <c r="D219" s="10">
        <f ca="1">IF(A219&lt;$B$1,VLOOKUP(A219,[1]DI!$A$4:$B$15000,2),0)</f>
        <v>2.9000000000000005E-2</v>
      </c>
      <c r="E219" s="65">
        <f t="shared" ca="1" si="102"/>
        <v>1.00011345</v>
      </c>
      <c r="F219" s="65">
        <f ca="1">(TRUNC(PRODUCT($E$12:$E218),16))</f>
        <v>1.0222148518858301</v>
      </c>
      <c r="G219" s="65">
        <f t="shared" ca="1" si="103"/>
        <v>1.02151930644596</v>
      </c>
      <c r="H219" s="65">
        <f t="shared" ca="1" si="104"/>
        <v>1.0006808899999999</v>
      </c>
      <c r="I219" s="64">
        <f t="shared" si="96"/>
        <v>5.2499999999999998E-2</v>
      </c>
      <c r="J219" s="66">
        <f>IF(O218&gt;0,VLOOKUP(O218,W$12:AF$80,2),J218)</f>
        <v>43976</v>
      </c>
      <c r="K219" s="67">
        <f t="shared" si="97"/>
        <v>6</v>
      </c>
      <c r="L219" s="68">
        <f t="shared" si="98"/>
        <v>6</v>
      </c>
      <c r="M219" s="69">
        <f t="shared" si="91"/>
        <v>1.0012190350000001</v>
      </c>
      <c r="N219" s="69">
        <f t="shared" ca="1" si="92"/>
        <v>1.0019007550000001</v>
      </c>
      <c r="O219" s="68">
        <f t="shared" si="105"/>
        <v>0</v>
      </c>
      <c r="P219" s="65">
        <f t="shared" ca="1" si="99"/>
        <v>1.85549802</v>
      </c>
      <c r="Q219" s="65"/>
      <c r="R219" s="11">
        <f t="shared" si="100"/>
        <v>0</v>
      </c>
      <c r="S219" s="70" t="str">
        <f>IF(O218&gt;0,VLOOKUP(O218,W$12:AF$60,10),S218)</f>
        <v>A+J=</v>
      </c>
      <c r="T219" s="66" t="e">
        <f>IF(O218&gt;0,VLOOKUP(O218,W$12:AF$60,11),T218)</f>
        <v>#REF!</v>
      </c>
      <c r="U219" s="71" t="str">
        <f t="shared" si="93"/>
        <v>-</v>
      </c>
      <c r="V219" s="7"/>
      <c r="W219" s="107">
        <f>[2]Plan1!$A317</f>
        <v>46472</v>
      </c>
      <c r="X219" s="108" t="str">
        <f>[2]Plan1!$C317</f>
        <v>Paixão de Cristo</v>
      </c>
      <c r="Y219" s="7"/>
      <c r="Z219" s="1"/>
      <c r="AA219" s="7"/>
      <c r="AB219" s="7"/>
      <c r="AC219" s="7"/>
      <c r="AD219" s="7"/>
      <c r="AE219" s="7"/>
      <c r="AF219" s="8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  <c r="EU219" s="2"/>
      <c r="EV219" s="2"/>
      <c r="EW219" s="2"/>
      <c r="EX219" s="2"/>
      <c r="EY219" s="2"/>
      <c r="EZ219" s="2"/>
      <c r="FA219" s="2"/>
      <c r="FB219" s="2"/>
      <c r="FC219" s="2"/>
      <c r="FD219" s="2"/>
      <c r="FE219" s="2"/>
      <c r="FF219" s="2"/>
      <c r="FG219" s="2"/>
      <c r="FH219" s="2"/>
      <c r="FI219" s="2"/>
      <c r="FJ219" s="2"/>
      <c r="FK219" s="2"/>
      <c r="FL219" s="2"/>
      <c r="FM219" s="2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</row>
    <row r="220" spans="1:188" ht="12.75" x14ac:dyDescent="0.2">
      <c r="A220" s="63">
        <f t="shared" si="94"/>
        <v>43985</v>
      </c>
      <c r="B220" s="78">
        <f t="shared" ca="1" si="101"/>
        <v>978.35509375000004</v>
      </c>
      <c r="C220" s="65">
        <f t="shared" si="95"/>
        <v>976.19</v>
      </c>
      <c r="D220" s="10">
        <f ca="1">IF(A220&lt;$B$1,VLOOKUP(A220,[1]DI!$A$4:$B$15000,2),0)</f>
        <v>2.9000000000000005E-2</v>
      </c>
      <c r="E220" s="65">
        <f t="shared" ca="1" si="102"/>
        <v>1.00011345</v>
      </c>
      <c r="F220" s="65">
        <f ca="1">(TRUNC(PRODUCT($E$12:$E219),16))</f>
        <v>1.0223308221607701</v>
      </c>
      <c r="G220" s="65">
        <f t="shared" ca="1" si="103"/>
        <v>1.02151930644596</v>
      </c>
      <c r="H220" s="65">
        <f t="shared" ca="1" si="104"/>
        <v>1.0007944200000001</v>
      </c>
      <c r="I220" s="64">
        <f t="shared" si="96"/>
        <v>5.2499999999999998E-2</v>
      </c>
      <c r="J220" s="66">
        <f>IF(O219&gt;0,VLOOKUP(O219,W$12:AF$80,2),J219)</f>
        <v>43976</v>
      </c>
      <c r="K220" s="67">
        <f t="shared" si="97"/>
        <v>7</v>
      </c>
      <c r="L220" s="68">
        <f t="shared" si="98"/>
        <v>7</v>
      </c>
      <c r="M220" s="69">
        <f t="shared" si="91"/>
        <v>1.0014223520000001</v>
      </c>
      <c r="N220" s="69">
        <f t="shared" ca="1" si="92"/>
        <v>1.0022179019999999</v>
      </c>
      <c r="O220" s="68">
        <f t="shared" si="105"/>
        <v>0</v>
      </c>
      <c r="P220" s="65">
        <f t="shared" ca="1" si="99"/>
        <v>2.16509375</v>
      </c>
      <c r="Q220" s="65"/>
      <c r="R220" s="11">
        <f t="shared" si="100"/>
        <v>0</v>
      </c>
      <c r="S220" s="70" t="str">
        <f>IF(O219&gt;0,VLOOKUP(O219,W$12:AF$60,10),S219)</f>
        <v>A+J=</v>
      </c>
      <c r="T220" s="66" t="e">
        <f>IF(O219&gt;0,VLOOKUP(O219,W$12:AF$60,11),T219)</f>
        <v>#REF!</v>
      </c>
      <c r="U220" s="71" t="str">
        <f t="shared" si="93"/>
        <v>-</v>
      </c>
      <c r="V220" s="7"/>
      <c r="W220" s="107">
        <f>[2]Plan1!$A318</f>
        <v>46498</v>
      </c>
      <c r="X220" s="108" t="str">
        <f>[2]Plan1!$C318</f>
        <v>Tiradentes</v>
      </c>
      <c r="Y220" s="7"/>
      <c r="Z220" s="1"/>
      <c r="AA220" s="7"/>
      <c r="AB220" s="7"/>
      <c r="AC220" s="7"/>
      <c r="AD220" s="7"/>
      <c r="AE220" s="7"/>
      <c r="AF220" s="8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  <c r="EU220" s="2"/>
      <c r="EV220" s="2"/>
      <c r="EW220" s="2"/>
      <c r="EX220" s="2"/>
      <c r="EY220" s="2"/>
      <c r="EZ220" s="2"/>
      <c r="FA220" s="2"/>
      <c r="FB220" s="2"/>
      <c r="FC220" s="2"/>
      <c r="FD220" s="2"/>
      <c r="FE220" s="2"/>
      <c r="FF220" s="2"/>
      <c r="FG220" s="2"/>
      <c r="FH220" s="2"/>
      <c r="FI220" s="2"/>
      <c r="FJ220" s="2"/>
      <c r="FK220" s="2"/>
      <c r="FL220" s="2"/>
      <c r="FM220" s="2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</row>
    <row r="221" spans="1:188" ht="12.75" x14ac:dyDescent="0.2">
      <c r="A221" s="63">
        <f t="shared" si="94"/>
        <v>43986</v>
      </c>
      <c r="B221" s="78">
        <f t="shared" ca="1" si="101"/>
        <v>978.66478417000008</v>
      </c>
      <c r="C221" s="65">
        <f t="shared" si="95"/>
        <v>976.19</v>
      </c>
      <c r="D221" s="10">
        <f ca="1">IF(A221&lt;$B$1,VLOOKUP(A221,[1]DI!$A$4:$B$15000,2),0)</f>
        <v>2.9000000000000005E-2</v>
      </c>
      <c r="E221" s="65">
        <f t="shared" ca="1" si="102"/>
        <v>1.00011345</v>
      </c>
      <c r="F221" s="65">
        <f ca="1">(TRUNC(PRODUCT($E$12:$E220),16))</f>
        <v>1.02244680559255</v>
      </c>
      <c r="G221" s="65">
        <f t="shared" ca="1" si="103"/>
        <v>1.02151930644596</v>
      </c>
      <c r="H221" s="65">
        <f t="shared" ca="1" si="104"/>
        <v>1.0009079599999999</v>
      </c>
      <c r="I221" s="64">
        <f t="shared" si="96"/>
        <v>5.2499999999999998E-2</v>
      </c>
      <c r="J221" s="66">
        <f>IF(O220&gt;0,VLOOKUP(O220,W$12:AF$80,2),J220)</f>
        <v>43976</v>
      </c>
      <c r="K221" s="67">
        <f t="shared" si="97"/>
        <v>8</v>
      </c>
      <c r="L221" s="68">
        <f t="shared" si="98"/>
        <v>8</v>
      </c>
      <c r="M221" s="69">
        <f t="shared" si="91"/>
        <v>1.0016257099999999</v>
      </c>
      <c r="N221" s="69">
        <f t="shared" ca="1" si="92"/>
        <v>1.002535146</v>
      </c>
      <c r="O221" s="68">
        <f t="shared" si="105"/>
        <v>0</v>
      </c>
      <c r="P221" s="65">
        <f t="shared" ca="1" si="99"/>
        <v>2.4747841699999999</v>
      </c>
      <c r="Q221" s="65"/>
      <c r="R221" s="11">
        <f t="shared" si="100"/>
        <v>0</v>
      </c>
      <c r="S221" s="70" t="str">
        <f>IF(O220&gt;0,VLOOKUP(O220,W$12:AF$60,10),S220)</f>
        <v>A+J=</v>
      </c>
      <c r="T221" s="66" t="e">
        <f>IF(O220&gt;0,VLOOKUP(O220,W$12:AF$60,11),T220)</f>
        <v>#REF!</v>
      </c>
      <c r="U221" s="71" t="str">
        <f t="shared" si="93"/>
        <v>-</v>
      </c>
      <c r="V221" s="7"/>
      <c r="W221" s="107">
        <f>[2]Plan1!$A319</f>
        <v>46508</v>
      </c>
      <c r="X221" s="108" t="str">
        <f>[2]Plan1!$C319</f>
        <v>Dia do Trabalho</v>
      </c>
      <c r="Y221" s="7"/>
      <c r="Z221" s="1"/>
      <c r="AA221" s="7"/>
      <c r="AB221" s="7"/>
      <c r="AC221" s="7"/>
      <c r="AD221" s="7"/>
      <c r="AE221" s="7"/>
      <c r="AF221" s="8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  <c r="EU221" s="2"/>
      <c r="EV221" s="2"/>
      <c r="EW221" s="2"/>
      <c r="EX221" s="2"/>
      <c r="EY221" s="2"/>
      <c r="EZ221" s="2"/>
      <c r="FA221" s="2"/>
      <c r="FB221" s="2"/>
      <c r="FC221" s="2"/>
      <c r="FD221" s="2"/>
      <c r="FE221" s="2"/>
      <c r="FF221" s="2"/>
      <c r="FG221" s="2"/>
      <c r="FH221" s="2"/>
      <c r="FI221" s="2"/>
      <c r="FJ221" s="2"/>
      <c r="FK221" s="2"/>
      <c r="FL221" s="2"/>
      <c r="FM221" s="2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</row>
    <row r="222" spans="1:188" ht="12.75" x14ac:dyDescent="0.2">
      <c r="A222" s="63">
        <f t="shared" si="94"/>
        <v>43987</v>
      </c>
      <c r="B222" s="78">
        <f t="shared" ca="1" si="101"/>
        <v>978.97457026000006</v>
      </c>
      <c r="C222" s="65">
        <f t="shared" si="95"/>
        <v>976.19</v>
      </c>
      <c r="D222" s="10">
        <f ca="1">IF(A222&lt;$B$1,VLOOKUP(A222,[1]DI!$A$4:$B$15000,2),0)</f>
        <v>2.9000000000000005E-2</v>
      </c>
      <c r="E222" s="65">
        <f t="shared" ca="1" si="102"/>
        <v>1.00011345</v>
      </c>
      <c r="F222" s="65">
        <f ca="1">(TRUNC(PRODUCT($E$12:$E221),16))</f>
        <v>1.0225628021826401</v>
      </c>
      <c r="G222" s="65">
        <f t="shared" ca="1" si="103"/>
        <v>1.02151930644596</v>
      </c>
      <c r="H222" s="65">
        <f t="shared" ca="1" si="104"/>
        <v>1.0010215099999999</v>
      </c>
      <c r="I222" s="64">
        <f t="shared" si="96"/>
        <v>5.2499999999999998E-2</v>
      </c>
      <c r="J222" s="66">
        <f>IF(O221&gt;0,VLOOKUP(O221,W$12:AF$80,2),J221)</f>
        <v>43976</v>
      </c>
      <c r="K222" s="67">
        <f t="shared" si="97"/>
        <v>9</v>
      </c>
      <c r="L222" s="68">
        <f t="shared" si="98"/>
        <v>9</v>
      </c>
      <c r="M222" s="69">
        <f t="shared" si="91"/>
        <v>1.0018291100000001</v>
      </c>
      <c r="N222" s="69">
        <f t="shared" ca="1" si="92"/>
        <v>1.002852488</v>
      </c>
      <c r="O222" s="68">
        <f t="shared" si="105"/>
        <v>0</v>
      </c>
      <c r="P222" s="65">
        <f t="shared" ca="1" si="99"/>
        <v>2.7845702600000002</v>
      </c>
      <c r="Q222" s="65"/>
      <c r="R222" s="11">
        <f t="shared" si="100"/>
        <v>0</v>
      </c>
      <c r="S222" s="70" t="str">
        <f>IF(O221&gt;0,VLOOKUP(O221,W$12:AF$60,10),S221)</f>
        <v>A+J=</v>
      </c>
      <c r="T222" s="66" t="e">
        <f>IF(O221&gt;0,VLOOKUP(O221,W$12:AF$60,11),T221)</f>
        <v>#REF!</v>
      </c>
      <c r="U222" s="71" t="str">
        <f t="shared" si="93"/>
        <v>-</v>
      </c>
      <c r="V222" s="7"/>
      <c r="W222" s="107">
        <f>[2]Plan1!$A320</f>
        <v>46534</v>
      </c>
      <c r="X222" s="108" t="str">
        <f>[2]Plan1!$C320</f>
        <v>Corpus Christi</v>
      </c>
      <c r="Y222" s="7"/>
      <c r="Z222" s="1"/>
      <c r="AA222" s="7"/>
      <c r="AB222" s="7"/>
      <c r="AC222" s="7"/>
      <c r="AD222" s="7"/>
      <c r="AE222" s="7"/>
      <c r="AF222" s="8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  <c r="EU222" s="2"/>
      <c r="EV222" s="2"/>
      <c r="EW222" s="2"/>
      <c r="EX222" s="2"/>
      <c r="EY222" s="2"/>
      <c r="EZ222" s="2"/>
      <c r="FA222" s="2"/>
      <c r="FB222" s="2"/>
      <c r="FC222" s="2"/>
      <c r="FD222" s="2"/>
      <c r="FE222" s="2"/>
      <c r="FF222" s="2"/>
      <c r="FG222" s="2"/>
      <c r="FH222" s="2"/>
      <c r="FI222" s="2"/>
      <c r="FJ222" s="2"/>
      <c r="FK222" s="2"/>
      <c r="FL222" s="2"/>
      <c r="FM222" s="2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</row>
    <row r="223" spans="1:188" ht="12.75" x14ac:dyDescent="0.2">
      <c r="A223" s="63">
        <f t="shared" si="94"/>
        <v>43988</v>
      </c>
      <c r="B223" s="78">
        <f t="shared" ca="1" si="101"/>
        <v>979.28446080000003</v>
      </c>
      <c r="C223" s="65">
        <f t="shared" si="95"/>
        <v>976.19</v>
      </c>
      <c r="D223" s="10">
        <f ca="1">IF(A223&lt;$B$1,VLOOKUP(A223,[1]DI!$A$4:$B$15000,2),0)</f>
        <v>0</v>
      </c>
      <c r="E223" s="65">
        <f t="shared" ca="1" si="102"/>
        <v>1</v>
      </c>
      <c r="F223" s="65">
        <f ca="1">(TRUNC(PRODUCT($E$12:$E222),16))</f>
        <v>1.0226788119325501</v>
      </c>
      <c r="G223" s="65">
        <f t="shared" ca="1" si="103"/>
        <v>1.02151930644596</v>
      </c>
      <c r="H223" s="65">
        <f t="shared" ca="1" si="104"/>
        <v>1.0011350800000001</v>
      </c>
      <c r="I223" s="64">
        <f t="shared" si="96"/>
        <v>5.2499999999999998E-2</v>
      </c>
      <c r="J223" s="66">
        <f>IF(O222&gt;0,VLOOKUP(O222,W$12:AF$80,2),J222)</f>
        <v>43976</v>
      </c>
      <c r="K223" s="67">
        <f t="shared" si="97"/>
        <v>9</v>
      </c>
      <c r="L223" s="68">
        <f t="shared" si="98"/>
        <v>10</v>
      </c>
      <c r="M223" s="69">
        <f t="shared" si="91"/>
        <v>1.00203255</v>
      </c>
      <c r="N223" s="69">
        <f t="shared" ca="1" si="92"/>
        <v>1.003169937</v>
      </c>
      <c r="O223" s="68">
        <f t="shared" si="105"/>
        <v>0</v>
      </c>
      <c r="P223" s="65">
        <f t="shared" ca="1" si="99"/>
        <v>3.0944607999999998</v>
      </c>
      <c r="Q223" s="65"/>
      <c r="R223" s="11">
        <f t="shared" si="100"/>
        <v>0</v>
      </c>
      <c r="S223" s="70" t="str">
        <f>IF(O222&gt;0,VLOOKUP(O222,W$12:AF$60,10),S222)</f>
        <v>A+J=</v>
      </c>
      <c r="T223" s="66" t="e">
        <f>IF(O222&gt;0,VLOOKUP(O222,W$12:AF$60,11),T222)</f>
        <v>#REF!</v>
      </c>
      <c r="U223" s="71" t="str">
        <f t="shared" si="93"/>
        <v>-</v>
      </c>
      <c r="V223" s="7"/>
      <c r="W223" s="107">
        <f>[2]Plan1!$A321</f>
        <v>46637</v>
      </c>
      <c r="X223" s="108" t="str">
        <f>[2]Plan1!$C321</f>
        <v>Independência do Brasil</v>
      </c>
      <c r="Y223" s="7"/>
      <c r="Z223" s="1"/>
      <c r="AA223" s="7"/>
      <c r="AB223" s="7"/>
      <c r="AC223" s="7"/>
      <c r="AD223" s="7"/>
      <c r="AE223" s="7"/>
      <c r="AF223" s="8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  <c r="EU223" s="2"/>
      <c r="EV223" s="2"/>
      <c r="EW223" s="2"/>
      <c r="EX223" s="2"/>
      <c r="EY223" s="2"/>
      <c r="EZ223" s="2"/>
      <c r="FA223" s="2"/>
      <c r="FB223" s="2"/>
      <c r="FC223" s="2"/>
      <c r="FD223" s="2"/>
      <c r="FE223" s="2"/>
      <c r="FF223" s="2"/>
      <c r="FG223" s="2"/>
      <c r="FH223" s="2"/>
      <c r="FI223" s="2"/>
      <c r="FJ223" s="2"/>
      <c r="FK223" s="2"/>
      <c r="FL223" s="2"/>
      <c r="FM223" s="2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</row>
    <row r="224" spans="1:188" ht="12.75" x14ac:dyDescent="0.2">
      <c r="A224" s="63">
        <f t="shared" si="94"/>
        <v>43989</v>
      </c>
      <c r="B224" s="78">
        <f t="shared" ca="1" si="101"/>
        <v>979.28446080000003</v>
      </c>
      <c r="C224" s="65">
        <f t="shared" si="95"/>
        <v>976.19</v>
      </c>
      <c r="D224" s="10">
        <f ca="1">IF(A224&lt;$B$1,VLOOKUP(A224,[1]DI!$A$4:$B$15000,2),0)</f>
        <v>0</v>
      </c>
      <c r="E224" s="65">
        <f t="shared" ca="1" si="102"/>
        <v>1</v>
      </c>
      <c r="F224" s="65">
        <f ca="1">(TRUNC(PRODUCT($E$12:$E223),16))</f>
        <v>1.0226788119325501</v>
      </c>
      <c r="G224" s="65">
        <f t="shared" ca="1" si="103"/>
        <v>1.02151930644596</v>
      </c>
      <c r="H224" s="65">
        <f t="shared" ca="1" si="104"/>
        <v>1.0011350800000001</v>
      </c>
      <c r="I224" s="64">
        <f t="shared" si="96"/>
        <v>5.2499999999999998E-2</v>
      </c>
      <c r="J224" s="66">
        <f>IF(O223&gt;0,VLOOKUP(O223,W$12:AF$80,2),J223)</f>
        <v>43976</v>
      </c>
      <c r="K224" s="67">
        <f t="shared" si="97"/>
        <v>9</v>
      </c>
      <c r="L224" s="68">
        <f t="shared" si="98"/>
        <v>10</v>
      </c>
      <c r="M224" s="69">
        <f t="shared" si="91"/>
        <v>1.00203255</v>
      </c>
      <c r="N224" s="69">
        <f t="shared" ca="1" si="92"/>
        <v>1.003169937</v>
      </c>
      <c r="O224" s="68">
        <f t="shared" si="105"/>
        <v>0</v>
      </c>
      <c r="P224" s="65">
        <f t="shared" ca="1" si="99"/>
        <v>3.0944607999999998</v>
      </c>
      <c r="Q224" s="65"/>
      <c r="R224" s="11">
        <f t="shared" si="100"/>
        <v>0</v>
      </c>
      <c r="S224" s="70" t="str">
        <f>IF(O223&gt;0,VLOOKUP(O223,W$12:AF$60,10),S223)</f>
        <v>A+J=</v>
      </c>
      <c r="T224" s="66" t="e">
        <f>IF(O223&gt;0,VLOOKUP(O223,W$12:AF$60,11),T223)</f>
        <v>#REF!</v>
      </c>
      <c r="U224" s="71" t="str">
        <f t="shared" si="93"/>
        <v>-</v>
      </c>
      <c r="V224" s="7"/>
      <c r="W224" s="107">
        <f>[2]Plan1!$A322</f>
        <v>46672</v>
      </c>
      <c r="X224" s="108" t="str">
        <f>[2]Plan1!$C322</f>
        <v>Nossa Sr.a Aparecida - Padroeira do Brasil</v>
      </c>
      <c r="Y224" s="7"/>
      <c r="Z224" s="1"/>
      <c r="AA224" s="7"/>
      <c r="AB224" s="7"/>
      <c r="AC224" s="7"/>
      <c r="AD224" s="7"/>
      <c r="AE224" s="7"/>
      <c r="AF224" s="8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  <c r="EU224" s="2"/>
      <c r="EV224" s="2"/>
      <c r="EW224" s="2"/>
      <c r="EX224" s="2"/>
      <c r="EY224" s="2"/>
      <c r="EZ224" s="2"/>
      <c r="FA224" s="2"/>
      <c r="FB224" s="2"/>
      <c r="FC224" s="2"/>
      <c r="FD224" s="2"/>
      <c r="FE224" s="2"/>
      <c r="FF224" s="2"/>
      <c r="FG224" s="2"/>
      <c r="FH224" s="2"/>
      <c r="FI224" s="2"/>
      <c r="FJ224" s="2"/>
      <c r="FK224" s="2"/>
      <c r="FL224" s="2"/>
      <c r="FM224" s="2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</row>
    <row r="225" spans="1:191" ht="12.75" x14ac:dyDescent="0.2">
      <c r="A225" s="63">
        <f t="shared" si="94"/>
        <v>43990</v>
      </c>
      <c r="B225" s="78">
        <f t="shared" ca="1" si="101"/>
        <v>979.28446080000003</v>
      </c>
      <c r="C225" s="65">
        <f t="shared" si="95"/>
        <v>976.19</v>
      </c>
      <c r="D225" s="10">
        <f ca="1">IF(A225&lt;$B$1,VLOOKUP(A225,[1]DI!$A$4:$B$15000,2),0)</f>
        <v>2.9000000000000005E-2</v>
      </c>
      <c r="E225" s="65">
        <f t="shared" ca="1" si="102"/>
        <v>1.00011345</v>
      </c>
      <c r="F225" s="65">
        <f ca="1">(TRUNC(PRODUCT($E$12:$E224),16))</f>
        <v>1.0226788119325501</v>
      </c>
      <c r="G225" s="65">
        <f t="shared" ca="1" si="103"/>
        <v>1.02151930644596</v>
      </c>
      <c r="H225" s="65">
        <f t="shared" ca="1" si="104"/>
        <v>1.0011350800000001</v>
      </c>
      <c r="I225" s="64">
        <f t="shared" si="96"/>
        <v>5.2499999999999998E-2</v>
      </c>
      <c r="J225" s="66">
        <f>IF(O224&gt;0,VLOOKUP(O224,W$12:AF$80,2),J224)</f>
        <v>43976</v>
      </c>
      <c r="K225" s="67">
        <f t="shared" si="97"/>
        <v>10</v>
      </c>
      <c r="L225" s="68">
        <f t="shared" si="98"/>
        <v>10</v>
      </c>
      <c r="M225" s="69">
        <f t="shared" si="91"/>
        <v>1.00203255</v>
      </c>
      <c r="N225" s="69">
        <f t="shared" ca="1" si="92"/>
        <v>1.003169937</v>
      </c>
      <c r="O225" s="68">
        <f t="shared" si="105"/>
        <v>0</v>
      </c>
      <c r="P225" s="65">
        <f t="shared" ca="1" si="99"/>
        <v>3.0944607999999998</v>
      </c>
      <c r="Q225" s="65"/>
      <c r="R225" s="11">
        <f t="shared" si="100"/>
        <v>0</v>
      </c>
      <c r="S225" s="70" t="str">
        <f>IF(O224&gt;0,VLOOKUP(O224,W$12:AF$60,10),S224)</f>
        <v>A+J=</v>
      </c>
      <c r="T225" s="66" t="e">
        <f>IF(O224&gt;0,VLOOKUP(O224,W$12:AF$60,11),T224)</f>
        <v>#REF!</v>
      </c>
      <c r="U225" s="71" t="str">
        <f t="shared" si="93"/>
        <v>-</v>
      </c>
      <c r="V225" s="14"/>
      <c r="W225" s="107">
        <f>[2]Plan1!$A323</f>
        <v>46693</v>
      </c>
      <c r="X225" s="108" t="str">
        <f>[2]Plan1!$C323</f>
        <v>Finados</v>
      </c>
      <c r="Y225" s="7"/>
      <c r="Z225" s="1"/>
      <c r="AA225" s="7"/>
      <c r="AB225" s="7"/>
      <c r="AC225" s="7"/>
      <c r="AD225" s="7"/>
      <c r="AE225" s="14"/>
      <c r="AF225" s="17"/>
      <c r="AG225" s="15"/>
      <c r="AH225" s="15"/>
      <c r="AI225" s="15"/>
      <c r="AJ225" s="15"/>
      <c r="AK225" s="15"/>
      <c r="AL225" s="15"/>
      <c r="AM225" s="15"/>
      <c r="AN225" s="15"/>
      <c r="AO225" s="15"/>
      <c r="AP225" s="15"/>
      <c r="AQ225" s="15"/>
      <c r="AR225" s="15"/>
      <c r="AS225" s="15"/>
      <c r="AT225" s="15"/>
      <c r="AU225" s="15"/>
      <c r="AV225" s="15"/>
      <c r="AW225" s="15"/>
      <c r="AX225" s="15"/>
      <c r="AY225" s="15"/>
      <c r="AZ225" s="15"/>
      <c r="BA225" s="15"/>
      <c r="BB225" s="15"/>
      <c r="BC225" s="15"/>
      <c r="BD225" s="15"/>
      <c r="BE225" s="15"/>
      <c r="BF225" s="15"/>
      <c r="BG225" s="15"/>
      <c r="BH225" s="15"/>
      <c r="BI225" s="15"/>
      <c r="BJ225" s="15"/>
      <c r="BK225" s="15"/>
      <c r="BL225" s="15"/>
      <c r="BM225" s="15"/>
      <c r="BN225" s="15"/>
      <c r="BO225" s="15"/>
      <c r="BP225" s="15"/>
      <c r="BQ225" s="15"/>
      <c r="BR225" s="15"/>
      <c r="BS225" s="15"/>
      <c r="BT225" s="15"/>
      <c r="BU225" s="15"/>
      <c r="BV225" s="15"/>
      <c r="BW225" s="15"/>
      <c r="BX225" s="15"/>
      <c r="BY225" s="15"/>
      <c r="BZ225" s="15"/>
      <c r="CA225" s="15"/>
      <c r="CB225" s="15"/>
      <c r="CC225" s="15"/>
      <c r="CD225" s="15"/>
      <c r="CE225" s="15"/>
      <c r="CF225" s="15"/>
      <c r="CG225" s="15"/>
      <c r="CH225" s="15"/>
      <c r="CI225" s="15"/>
      <c r="CJ225" s="15"/>
      <c r="CK225" s="15"/>
      <c r="CL225" s="15"/>
      <c r="CM225" s="15"/>
      <c r="CN225" s="15"/>
      <c r="CO225" s="15"/>
      <c r="CP225" s="15"/>
      <c r="CQ225" s="15"/>
      <c r="CR225" s="15"/>
      <c r="CS225" s="15"/>
      <c r="CT225" s="15"/>
      <c r="CU225" s="15"/>
      <c r="CV225" s="15"/>
      <c r="CW225" s="15"/>
      <c r="CX225" s="15"/>
      <c r="CY225" s="15"/>
      <c r="CZ225" s="15"/>
      <c r="DA225" s="15"/>
      <c r="DB225" s="15"/>
      <c r="DC225" s="15"/>
      <c r="DD225" s="15"/>
      <c r="DE225" s="15"/>
      <c r="DF225" s="15"/>
      <c r="DG225" s="15"/>
      <c r="DH225" s="15"/>
      <c r="DI225" s="15"/>
      <c r="DJ225" s="15"/>
      <c r="DK225" s="15"/>
      <c r="DL225" s="15"/>
      <c r="DM225" s="15"/>
      <c r="DN225" s="15"/>
      <c r="DO225" s="15"/>
      <c r="DP225" s="15"/>
      <c r="DQ225" s="15"/>
      <c r="DR225" s="15"/>
      <c r="DS225" s="15"/>
      <c r="DT225" s="15"/>
      <c r="DU225" s="15"/>
      <c r="DV225" s="15"/>
      <c r="DW225" s="15"/>
      <c r="DX225" s="15"/>
      <c r="DY225" s="15"/>
      <c r="DZ225" s="15"/>
      <c r="EA225" s="15"/>
      <c r="EB225" s="15"/>
      <c r="EC225" s="15"/>
      <c r="ED225" s="15"/>
      <c r="EE225" s="15"/>
      <c r="EF225" s="15"/>
      <c r="EG225" s="15"/>
      <c r="EH225" s="15"/>
      <c r="EI225" s="15"/>
      <c r="EJ225" s="15"/>
      <c r="EK225" s="15"/>
      <c r="EL225" s="15"/>
      <c r="EM225" s="15"/>
      <c r="EN225" s="15"/>
      <c r="EO225" s="15"/>
      <c r="EP225" s="15"/>
      <c r="EQ225" s="15"/>
      <c r="ER225" s="15"/>
      <c r="ES225" s="15"/>
      <c r="ET225" s="15"/>
      <c r="EU225" s="15"/>
      <c r="EV225" s="15"/>
      <c r="EW225" s="15"/>
      <c r="EX225" s="15"/>
      <c r="EY225" s="15"/>
      <c r="EZ225" s="15"/>
      <c r="FA225" s="15"/>
      <c r="FB225" s="15"/>
      <c r="FC225" s="15"/>
      <c r="FD225" s="15"/>
      <c r="FE225" s="15"/>
      <c r="FF225" s="15"/>
      <c r="FG225" s="15"/>
      <c r="FH225" s="15"/>
      <c r="FI225" s="15"/>
      <c r="FJ225" s="15"/>
      <c r="FK225" s="15"/>
      <c r="FL225" s="15"/>
      <c r="FM225" s="15"/>
      <c r="FN225" s="16"/>
      <c r="FO225" s="16"/>
      <c r="FP225" s="16"/>
      <c r="FQ225" s="16"/>
      <c r="FR225" s="16"/>
      <c r="FS225" s="16"/>
      <c r="FT225" s="16"/>
      <c r="FU225" s="16"/>
      <c r="FV225" s="16"/>
      <c r="FW225" s="16"/>
      <c r="FX225" s="16"/>
      <c r="FY225" s="16"/>
      <c r="FZ225" s="16"/>
      <c r="GA225" s="16"/>
      <c r="GB225" s="16"/>
      <c r="GC225" s="16"/>
      <c r="GD225" s="16"/>
      <c r="GE225" s="16"/>
      <c r="GF225" s="16"/>
      <c r="GG225" s="16"/>
      <c r="GH225" s="16"/>
      <c r="GI225" s="16"/>
    </row>
    <row r="226" spans="1:191" ht="12.75" x14ac:dyDescent="0.2">
      <c r="A226" s="63">
        <f t="shared" si="94"/>
        <v>43991</v>
      </c>
      <c r="B226" s="78">
        <f t="shared" ca="1" si="101"/>
        <v>979.59444798000004</v>
      </c>
      <c r="C226" s="65">
        <f t="shared" si="95"/>
        <v>976.19</v>
      </c>
      <c r="D226" s="10">
        <f ca="1">IF(A226&lt;$B$1,VLOOKUP(A226,[1]DI!$A$4:$B$15000,2),0)</f>
        <v>2.9000000000000005E-2</v>
      </c>
      <c r="E226" s="65">
        <f t="shared" ca="1" si="102"/>
        <v>1.00011345</v>
      </c>
      <c r="F226" s="65">
        <f ca="1">(TRUNC(PRODUCT($E$12:$E225),16))</f>
        <v>1.0227948348437601</v>
      </c>
      <c r="G226" s="65">
        <f t="shared" ca="1" si="103"/>
        <v>1.02151930644596</v>
      </c>
      <c r="H226" s="65">
        <f t="shared" ca="1" si="104"/>
        <v>1.0012486599999999</v>
      </c>
      <c r="I226" s="64">
        <f t="shared" si="96"/>
        <v>5.2499999999999998E-2</v>
      </c>
      <c r="J226" s="66">
        <f>IF(O225&gt;0,VLOOKUP(O225,W$12:AF$80,2),J225)</f>
        <v>43976</v>
      </c>
      <c r="K226" s="67">
        <f t="shared" si="97"/>
        <v>11</v>
      </c>
      <c r="L226" s="68">
        <f t="shared" si="98"/>
        <v>11</v>
      </c>
      <c r="M226" s="69">
        <f t="shared" si="91"/>
        <v>1.002236033</v>
      </c>
      <c r="N226" s="69">
        <f t="shared" ca="1" si="92"/>
        <v>1.003487485</v>
      </c>
      <c r="O226" s="68">
        <f t="shared" si="105"/>
        <v>0</v>
      </c>
      <c r="P226" s="65">
        <f t="shared" ca="1" si="99"/>
        <v>3.40444798</v>
      </c>
      <c r="Q226" s="65"/>
      <c r="R226" s="11">
        <f t="shared" si="100"/>
        <v>0</v>
      </c>
      <c r="S226" s="70" t="str">
        <f>IF(O225&gt;0,VLOOKUP(O225,W$12:AF$60,10),S225)</f>
        <v>A+J=</v>
      </c>
      <c r="T226" s="66" t="e">
        <f>IF(O225&gt;0,VLOOKUP(O225,W$12:AF$60,11),T225)</f>
        <v>#REF!</v>
      </c>
      <c r="U226" s="71" t="str">
        <f t="shared" si="93"/>
        <v>-</v>
      </c>
      <c r="V226" s="7"/>
      <c r="W226" s="107">
        <f>[2]Plan1!$A324</f>
        <v>46706</v>
      </c>
      <c r="X226" s="108" t="str">
        <f>[2]Plan1!$C324</f>
        <v>Proclamação da República</v>
      </c>
      <c r="Y226" s="7"/>
      <c r="Z226" s="1"/>
      <c r="AA226" s="7"/>
      <c r="AB226" s="7"/>
      <c r="AC226" s="7"/>
      <c r="AD226" s="7"/>
      <c r="AE226" s="7"/>
      <c r="AF226" s="8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  <c r="EU226" s="2"/>
      <c r="EV226" s="2"/>
      <c r="EW226" s="2"/>
      <c r="EX226" s="2"/>
      <c r="EY226" s="2"/>
      <c r="EZ226" s="2"/>
      <c r="FA226" s="2"/>
      <c r="FB226" s="2"/>
      <c r="FC226" s="2"/>
      <c r="FD226" s="2"/>
      <c r="FE226" s="2"/>
      <c r="FF226" s="2"/>
      <c r="FG226" s="2"/>
      <c r="FH226" s="2"/>
      <c r="FI226" s="2"/>
      <c r="FJ226" s="2"/>
      <c r="FK226" s="2"/>
      <c r="FL226" s="2"/>
      <c r="FM226" s="2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</row>
    <row r="227" spans="1:191" ht="12.75" x14ac:dyDescent="0.2">
      <c r="A227" s="63">
        <f t="shared" si="94"/>
        <v>43992</v>
      </c>
      <c r="B227" s="78">
        <f t="shared" ca="1" si="101"/>
        <v>979.90452887000004</v>
      </c>
      <c r="C227" s="65">
        <f t="shared" si="95"/>
        <v>976.19</v>
      </c>
      <c r="D227" s="10">
        <f ca="1">IF(A227&lt;$B$1,VLOOKUP(A227,[1]DI!$A$4:$B$15000,2),0)</f>
        <v>2.9000000000000005E-2</v>
      </c>
      <c r="E227" s="65">
        <f t="shared" ca="1" si="102"/>
        <v>1.00011345</v>
      </c>
      <c r="F227" s="65">
        <f ca="1">(TRUNC(PRODUCT($E$12:$E226),16))</f>
        <v>1.0229108709177801</v>
      </c>
      <c r="G227" s="65">
        <f t="shared" ca="1" si="103"/>
        <v>1.02151930644596</v>
      </c>
      <c r="H227" s="65">
        <f t="shared" ca="1" si="104"/>
        <v>1.0013622499999999</v>
      </c>
      <c r="I227" s="64">
        <f t="shared" si="96"/>
        <v>5.2499999999999998E-2</v>
      </c>
      <c r="J227" s="66">
        <f>IF(O226&gt;0,VLOOKUP(O226,W$12:AF$80,2),J226)</f>
        <v>43976</v>
      </c>
      <c r="K227" s="67">
        <f t="shared" si="97"/>
        <v>12</v>
      </c>
      <c r="L227" s="68">
        <f t="shared" si="98"/>
        <v>12</v>
      </c>
      <c r="M227" s="69">
        <f t="shared" si="91"/>
        <v>1.0024395559999999</v>
      </c>
      <c r="N227" s="69">
        <f t="shared" ca="1" si="92"/>
        <v>1.0038051290000001</v>
      </c>
      <c r="O227" s="68">
        <f t="shared" si="105"/>
        <v>0</v>
      </c>
      <c r="P227" s="65">
        <f t="shared" ca="1" si="99"/>
        <v>3.7145288700000001</v>
      </c>
      <c r="Q227" s="65"/>
      <c r="R227" s="11">
        <f t="shared" si="100"/>
        <v>0</v>
      </c>
      <c r="S227" s="70" t="str">
        <f>IF(O226&gt;0,VLOOKUP(O226,W$12:AF$60,10),S226)</f>
        <v>A+J=</v>
      </c>
      <c r="T227" s="66" t="e">
        <f>IF(O226&gt;0,VLOOKUP(O226,W$12:AF$60,11),T226)</f>
        <v>#REF!</v>
      </c>
      <c r="U227" s="71" t="str">
        <f t="shared" si="93"/>
        <v>-</v>
      </c>
      <c r="V227" s="7"/>
      <c r="W227" s="107">
        <f>[2]Plan1!$A325</f>
        <v>46746</v>
      </c>
      <c r="X227" s="108" t="str">
        <f>[2]Plan1!$C325</f>
        <v>Natal</v>
      </c>
      <c r="Y227" s="7"/>
      <c r="Z227" s="1"/>
      <c r="AA227" s="7"/>
      <c r="AB227" s="7"/>
      <c r="AC227" s="7"/>
      <c r="AD227" s="7"/>
      <c r="AE227" s="7"/>
      <c r="AF227" s="8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  <c r="EU227" s="2"/>
      <c r="EV227" s="2"/>
      <c r="EW227" s="2"/>
      <c r="EX227" s="2"/>
      <c r="EY227" s="2"/>
      <c r="EZ227" s="2"/>
      <c r="FA227" s="2"/>
      <c r="FB227" s="2"/>
      <c r="FC227" s="2"/>
      <c r="FD227" s="2"/>
      <c r="FE227" s="2"/>
      <c r="FF227" s="2"/>
      <c r="FG227" s="2"/>
      <c r="FH227" s="2"/>
      <c r="FI227" s="2"/>
      <c r="FJ227" s="2"/>
      <c r="FK227" s="2"/>
      <c r="FL227" s="2"/>
      <c r="FM227" s="2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</row>
    <row r="228" spans="1:191" ht="12.75" x14ac:dyDescent="0.2">
      <c r="A228" s="63">
        <f t="shared" si="94"/>
        <v>43993</v>
      </c>
      <c r="B228" s="78">
        <f t="shared" ca="1" si="101"/>
        <v>980.21470641000008</v>
      </c>
      <c r="C228" s="65">
        <f t="shared" si="95"/>
        <v>976.19</v>
      </c>
      <c r="D228" s="10">
        <f ca="1">IF(A228&lt;$B$1,VLOOKUP(A228,[1]DI!$A$4:$B$15000,2),0)</f>
        <v>0</v>
      </c>
      <c r="E228" s="65">
        <f t="shared" ca="1" si="102"/>
        <v>1</v>
      </c>
      <c r="F228" s="65">
        <f ca="1">(TRUNC(PRODUCT($E$12:$E227),16))</f>
        <v>1.02302692015608</v>
      </c>
      <c r="G228" s="65">
        <f t="shared" ca="1" si="103"/>
        <v>1.02151930644596</v>
      </c>
      <c r="H228" s="65">
        <f t="shared" ca="1" si="104"/>
        <v>1.0014758500000001</v>
      </c>
      <c r="I228" s="64">
        <f t="shared" si="96"/>
        <v>5.2499999999999998E-2</v>
      </c>
      <c r="J228" s="66">
        <f>IF(O227&gt;0,VLOOKUP(O227,W$12:AF$80,2),J227)</f>
        <v>43976</v>
      </c>
      <c r="K228" s="67">
        <f t="shared" si="97"/>
        <v>12</v>
      </c>
      <c r="L228" s="68">
        <f t="shared" si="98"/>
        <v>13</v>
      </c>
      <c r="M228" s="69">
        <f t="shared" si="91"/>
        <v>1.002643121</v>
      </c>
      <c r="N228" s="69">
        <f t="shared" ca="1" si="92"/>
        <v>1.0041228719999999</v>
      </c>
      <c r="O228" s="68">
        <f t="shared" si="105"/>
        <v>0</v>
      </c>
      <c r="P228" s="65">
        <f t="shared" ca="1" si="99"/>
        <v>4.0247064100000003</v>
      </c>
      <c r="Q228" s="65"/>
      <c r="R228" s="11">
        <f t="shared" si="100"/>
        <v>0</v>
      </c>
      <c r="S228" s="70" t="str">
        <f>IF(O227&gt;0,VLOOKUP(O227,W$12:AF$60,10),S227)</f>
        <v>A+J=</v>
      </c>
      <c r="T228" s="66" t="e">
        <f>IF(O227&gt;0,VLOOKUP(O227,W$12:AF$60,11),T227)</f>
        <v>#REF!</v>
      </c>
      <c r="U228" s="71" t="str">
        <f t="shared" si="93"/>
        <v>-</v>
      </c>
      <c r="V228" s="7"/>
      <c r="W228" s="107">
        <f>[2]Plan1!$A326</f>
        <v>46753</v>
      </c>
      <c r="X228" s="108" t="str">
        <f>[2]Plan1!$C326</f>
        <v>Confraternização Universal</v>
      </c>
      <c r="Y228" s="7"/>
      <c r="Z228" s="1"/>
      <c r="AA228" s="7"/>
      <c r="AB228" s="7"/>
      <c r="AC228" s="7"/>
      <c r="AD228" s="7"/>
      <c r="AE228" s="7"/>
      <c r="AF228" s="8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  <c r="EU228" s="2"/>
      <c r="EV228" s="2"/>
      <c r="EW228" s="2"/>
      <c r="EX228" s="2"/>
      <c r="EY228" s="2"/>
      <c r="EZ228" s="2"/>
      <c r="FA228" s="2"/>
      <c r="FB228" s="2"/>
      <c r="FC228" s="2"/>
      <c r="FD228" s="2"/>
      <c r="FE228" s="2"/>
      <c r="FF228" s="2"/>
      <c r="FG228" s="2"/>
      <c r="FH228" s="2"/>
      <c r="FI228" s="2"/>
      <c r="FJ228" s="2"/>
      <c r="FK228" s="2"/>
      <c r="FL228" s="2"/>
      <c r="FM228" s="2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</row>
    <row r="229" spans="1:191" ht="12.75" x14ac:dyDescent="0.2">
      <c r="A229" s="63">
        <f t="shared" si="94"/>
        <v>43994</v>
      </c>
      <c r="B229" s="78">
        <f t="shared" ca="1" si="101"/>
        <v>980.21470641000008</v>
      </c>
      <c r="C229" s="65">
        <f t="shared" si="95"/>
        <v>976.19</v>
      </c>
      <c r="D229" s="10">
        <f ca="1">IF(A229&lt;$B$1,VLOOKUP(A229,[1]DI!$A$4:$B$15000,2),0)</f>
        <v>2.9000000000000005E-2</v>
      </c>
      <c r="E229" s="65">
        <f t="shared" ca="1" si="102"/>
        <v>1.00011345</v>
      </c>
      <c r="F229" s="65">
        <f ca="1">(TRUNC(PRODUCT($E$12:$E228),16))</f>
        <v>1.02302692015608</v>
      </c>
      <c r="G229" s="65">
        <f t="shared" ca="1" si="103"/>
        <v>1.02151930644596</v>
      </c>
      <c r="H229" s="65">
        <f t="shared" ca="1" si="104"/>
        <v>1.0014758500000001</v>
      </c>
      <c r="I229" s="64">
        <f t="shared" si="96"/>
        <v>5.2499999999999998E-2</v>
      </c>
      <c r="J229" s="66">
        <f>IF(O228&gt;0,VLOOKUP(O228,W$12:AF$80,2),J228)</f>
        <v>43976</v>
      </c>
      <c r="K229" s="67">
        <f t="shared" si="97"/>
        <v>13</v>
      </c>
      <c r="L229" s="68">
        <f t="shared" si="98"/>
        <v>13</v>
      </c>
      <c r="M229" s="69">
        <f t="shared" si="91"/>
        <v>1.002643121</v>
      </c>
      <c r="N229" s="69">
        <f t="shared" ca="1" si="92"/>
        <v>1.0041228719999999</v>
      </c>
      <c r="O229" s="68">
        <f t="shared" si="105"/>
        <v>0</v>
      </c>
      <c r="P229" s="65">
        <f t="shared" ca="1" si="99"/>
        <v>4.0247064100000003</v>
      </c>
      <c r="Q229" s="65"/>
      <c r="R229" s="11">
        <f t="shared" si="100"/>
        <v>0</v>
      </c>
      <c r="S229" s="70" t="str">
        <f>IF(O228&gt;0,VLOOKUP(O228,W$12:AF$60,10),S228)</f>
        <v>A+J=</v>
      </c>
      <c r="T229" s="66" t="e">
        <f>IF(O228&gt;0,VLOOKUP(O228,W$12:AF$60,11),T228)</f>
        <v>#REF!</v>
      </c>
      <c r="U229" s="71" t="str">
        <f t="shared" si="93"/>
        <v>-</v>
      </c>
      <c r="V229" s="7"/>
      <c r="W229" s="107">
        <f>[2]Plan1!$A327</f>
        <v>46811</v>
      </c>
      <c r="X229" s="108" t="str">
        <f>[2]Plan1!$C327</f>
        <v>Carnaval</v>
      </c>
      <c r="Y229" s="7"/>
      <c r="Z229" s="1"/>
      <c r="AA229" s="7"/>
      <c r="AB229" s="7"/>
      <c r="AC229" s="7"/>
      <c r="AD229" s="7"/>
      <c r="AE229" s="7"/>
      <c r="AF229" s="8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  <c r="EU229" s="2"/>
      <c r="EV229" s="2"/>
      <c r="EW229" s="2"/>
      <c r="EX229" s="2"/>
      <c r="EY229" s="2"/>
      <c r="EZ229" s="2"/>
      <c r="FA229" s="2"/>
      <c r="FB229" s="2"/>
      <c r="FC229" s="2"/>
      <c r="FD229" s="2"/>
      <c r="FE229" s="2"/>
      <c r="FF229" s="2"/>
      <c r="FG229" s="2"/>
      <c r="FH229" s="2"/>
      <c r="FI229" s="2"/>
      <c r="FJ229" s="2"/>
      <c r="FK229" s="2"/>
      <c r="FL229" s="2"/>
      <c r="FM229" s="2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</row>
    <row r="230" spans="1:191" ht="12.75" x14ac:dyDescent="0.2">
      <c r="A230" s="63">
        <f t="shared" si="94"/>
        <v>43995</v>
      </c>
      <c r="B230" s="78">
        <f t="shared" ca="1" si="101"/>
        <v>980.5249884000001</v>
      </c>
      <c r="C230" s="65">
        <f t="shared" si="95"/>
        <v>976.19</v>
      </c>
      <c r="D230" s="10">
        <f ca="1">IF(A230&lt;$B$1,VLOOKUP(A230,[1]DI!$A$4:$B$15000,2),0)</f>
        <v>0</v>
      </c>
      <c r="E230" s="65">
        <f t="shared" ca="1" si="102"/>
        <v>1</v>
      </c>
      <c r="F230" s="65">
        <f ca="1">(TRUNC(PRODUCT($E$12:$E229),16))</f>
        <v>1.0231429825601699</v>
      </c>
      <c r="G230" s="65">
        <f t="shared" ca="1" si="103"/>
        <v>1.02151930644596</v>
      </c>
      <c r="H230" s="65">
        <f t="shared" ca="1" si="104"/>
        <v>1.0015894700000001</v>
      </c>
      <c r="I230" s="64">
        <f t="shared" si="96"/>
        <v>5.2499999999999998E-2</v>
      </c>
      <c r="J230" s="66">
        <f>IF(O229&gt;0,VLOOKUP(O229,W$12:AF$80,2),J229)</f>
        <v>43976</v>
      </c>
      <c r="K230" s="67">
        <f t="shared" si="97"/>
        <v>13</v>
      </c>
      <c r="L230" s="68">
        <f t="shared" si="98"/>
        <v>14</v>
      </c>
      <c r="M230" s="69">
        <f t="shared" si="91"/>
        <v>1.0028467270000001</v>
      </c>
      <c r="N230" s="69">
        <f t="shared" ca="1" si="92"/>
        <v>1.004440722</v>
      </c>
      <c r="O230" s="68">
        <f t="shared" si="105"/>
        <v>0</v>
      </c>
      <c r="P230" s="65">
        <f t="shared" ca="1" si="99"/>
        <v>4.3349884000000003</v>
      </c>
      <c r="Q230" s="65"/>
      <c r="R230" s="11">
        <f t="shared" si="100"/>
        <v>0</v>
      </c>
      <c r="S230" s="70" t="str">
        <f>IF(O229&gt;0,VLOOKUP(O229,W$12:AF$60,10),S229)</f>
        <v>A+J=</v>
      </c>
      <c r="T230" s="66" t="e">
        <f>IF(O229&gt;0,VLOOKUP(O229,W$12:AF$60,11),T229)</f>
        <v>#REF!</v>
      </c>
      <c r="U230" s="71" t="str">
        <f t="shared" si="93"/>
        <v>-</v>
      </c>
      <c r="V230" s="7"/>
      <c r="W230" s="107">
        <f>[2]Plan1!$A328</f>
        <v>46812</v>
      </c>
      <c r="X230" s="108" t="str">
        <f>[2]Plan1!$C328</f>
        <v>Carnaval</v>
      </c>
      <c r="Y230" s="7"/>
      <c r="Z230" s="1"/>
      <c r="AA230" s="7"/>
      <c r="AB230" s="7"/>
      <c r="AC230" s="7"/>
      <c r="AD230" s="7"/>
      <c r="AE230" s="7"/>
      <c r="AF230" s="8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  <c r="EU230" s="2"/>
      <c r="EV230" s="2"/>
      <c r="EW230" s="2"/>
      <c r="EX230" s="2"/>
      <c r="EY230" s="2"/>
      <c r="EZ230" s="2"/>
      <c r="FA230" s="2"/>
      <c r="FB230" s="2"/>
      <c r="FC230" s="2"/>
      <c r="FD230" s="2"/>
      <c r="FE230" s="2"/>
      <c r="FF230" s="2"/>
      <c r="FG230" s="2"/>
      <c r="FH230" s="2"/>
      <c r="FI230" s="2"/>
      <c r="FJ230" s="2"/>
      <c r="FK230" s="2"/>
      <c r="FL230" s="2"/>
      <c r="FM230" s="2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</row>
    <row r="231" spans="1:191" ht="12.75" x14ac:dyDescent="0.2">
      <c r="A231" s="63">
        <f t="shared" si="94"/>
        <v>43996</v>
      </c>
      <c r="B231" s="78">
        <f t="shared" ca="1" si="101"/>
        <v>980.5249884000001</v>
      </c>
      <c r="C231" s="65">
        <f t="shared" si="95"/>
        <v>976.19</v>
      </c>
      <c r="D231" s="10">
        <f ca="1">IF(A231&lt;$B$1,VLOOKUP(A231,[1]DI!$A$4:$B$15000,2),0)</f>
        <v>0</v>
      </c>
      <c r="E231" s="65">
        <f t="shared" ca="1" si="102"/>
        <v>1</v>
      </c>
      <c r="F231" s="65">
        <f ca="1">(TRUNC(PRODUCT($E$12:$E230),16))</f>
        <v>1.0231429825601699</v>
      </c>
      <c r="G231" s="65">
        <f t="shared" ca="1" si="103"/>
        <v>1.02151930644596</v>
      </c>
      <c r="H231" s="65">
        <f t="shared" ca="1" si="104"/>
        <v>1.0015894700000001</v>
      </c>
      <c r="I231" s="64">
        <f t="shared" si="96"/>
        <v>5.2499999999999998E-2</v>
      </c>
      <c r="J231" s="66">
        <f>IF(O230&gt;0,VLOOKUP(O230,W$12:AF$80,2),J230)</f>
        <v>43976</v>
      </c>
      <c r="K231" s="67">
        <f t="shared" si="97"/>
        <v>13</v>
      </c>
      <c r="L231" s="68">
        <f t="shared" si="98"/>
        <v>14</v>
      </c>
      <c r="M231" s="69">
        <f t="shared" si="91"/>
        <v>1.0028467270000001</v>
      </c>
      <c r="N231" s="69">
        <f t="shared" ca="1" si="92"/>
        <v>1.004440722</v>
      </c>
      <c r="O231" s="68">
        <f t="shared" si="105"/>
        <v>0</v>
      </c>
      <c r="P231" s="65">
        <f t="shared" ca="1" si="99"/>
        <v>4.3349884000000003</v>
      </c>
      <c r="Q231" s="65"/>
      <c r="R231" s="11">
        <f t="shared" si="100"/>
        <v>0</v>
      </c>
      <c r="S231" s="70" t="str">
        <f>IF(O230&gt;0,VLOOKUP(O230,W$12:AF$60,10),S230)</f>
        <v>A+J=</v>
      </c>
      <c r="T231" s="66" t="e">
        <f>IF(O230&gt;0,VLOOKUP(O230,W$12:AF$60,11),T230)</f>
        <v>#REF!</v>
      </c>
      <c r="U231" s="71" t="str">
        <f t="shared" si="93"/>
        <v>-</v>
      </c>
      <c r="V231" s="7"/>
      <c r="W231" s="107">
        <f>[2]Plan1!$A329</f>
        <v>46857</v>
      </c>
      <c r="X231" s="108" t="str">
        <f>[2]Plan1!$C329</f>
        <v>Paixão de Cristo</v>
      </c>
      <c r="Y231" s="7"/>
      <c r="Z231" s="1"/>
      <c r="AA231" s="7"/>
      <c r="AB231" s="7"/>
      <c r="AC231" s="7"/>
      <c r="AD231" s="7"/>
      <c r="AE231" s="7"/>
      <c r="AF231" s="8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  <c r="EU231" s="2"/>
      <c r="EV231" s="2"/>
      <c r="EW231" s="2"/>
      <c r="EX231" s="2"/>
      <c r="EY231" s="2"/>
      <c r="EZ231" s="2"/>
      <c r="FA231" s="2"/>
      <c r="FB231" s="2"/>
      <c r="FC231" s="2"/>
      <c r="FD231" s="2"/>
      <c r="FE231" s="2"/>
      <c r="FF231" s="2"/>
      <c r="FG231" s="2"/>
      <c r="FH231" s="2"/>
      <c r="FI231" s="2"/>
      <c r="FJ231" s="2"/>
      <c r="FK231" s="2"/>
      <c r="FL231" s="2"/>
      <c r="FM231" s="2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</row>
    <row r="232" spans="1:191" ht="12.75" x14ac:dyDescent="0.2">
      <c r="A232" s="63">
        <f t="shared" si="94"/>
        <v>43997</v>
      </c>
      <c r="B232" s="78">
        <f t="shared" ca="1" si="101"/>
        <v>980.5249884000001</v>
      </c>
      <c r="C232" s="65">
        <f t="shared" si="95"/>
        <v>976.19</v>
      </c>
      <c r="D232" s="10">
        <f ca="1">IF(A232&lt;$B$1,VLOOKUP(A232,[1]DI!$A$4:$B$15000,2),0)</f>
        <v>2.9000000000000005E-2</v>
      </c>
      <c r="E232" s="65">
        <f t="shared" ca="1" si="102"/>
        <v>1.00011345</v>
      </c>
      <c r="F232" s="65">
        <f ca="1">(TRUNC(PRODUCT($E$12:$E231),16))</f>
        <v>1.0231429825601699</v>
      </c>
      <c r="G232" s="65">
        <f t="shared" ca="1" si="103"/>
        <v>1.02151930644596</v>
      </c>
      <c r="H232" s="65">
        <f t="shared" ca="1" si="104"/>
        <v>1.0015894700000001</v>
      </c>
      <c r="I232" s="64">
        <f t="shared" si="96"/>
        <v>5.2499999999999998E-2</v>
      </c>
      <c r="J232" s="66">
        <f>IF(O231&gt;0,VLOOKUP(O231,W$12:AF$80,2),J231)</f>
        <v>43976</v>
      </c>
      <c r="K232" s="67">
        <f t="shared" si="97"/>
        <v>14</v>
      </c>
      <c r="L232" s="68">
        <f t="shared" si="98"/>
        <v>14</v>
      </c>
      <c r="M232" s="69">
        <f t="shared" si="91"/>
        <v>1.0028467270000001</v>
      </c>
      <c r="N232" s="69">
        <f t="shared" ca="1" si="92"/>
        <v>1.004440722</v>
      </c>
      <c r="O232" s="68">
        <f t="shared" si="105"/>
        <v>0</v>
      </c>
      <c r="P232" s="65">
        <f t="shared" ca="1" si="99"/>
        <v>4.3349884000000003</v>
      </c>
      <c r="Q232" s="65"/>
      <c r="R232" s="11">
        <f t="shared" si="100"/>
        <v>0</v>
      </c>
      <c r="S232" s="70" t="str">
        <f>IF(O231&gt;0,VLOOKUP(O231,W$12:AF$60,10),S231)</f>
        <v>A+J=</v>
      </c>
      <c r="T232" s="66" t="e">
        <f>IF(O231&gt;0,VLOOKUP(O231,W$12:AF$60,11),T231)</f>
        <v>#REF!</v>
      </c>
      <c r="U232" s="71" t="str">
        <f t="shared" si="93"/>
        <v>-</v>
      </c>
      <c r="V232" s="7"/>
      <c r="W232" s="107">
        <f>[2]Plan1!$A330</f>
        <v>46864</v>
      </c>
      <c r="X232" s="108" t="str">
        <f>[2]Plan1!$C330</f>
        <v>Tiradentes</v>
      </c>
      <c r="Y232" s="7"/>
      <c r="Z232" s="1"/>
      <c r="AA232" s="7"/>
      <c r="AB232" s="7"/>
      <c r="AC232" s="7"/>
      <c r="AD232" s="7"/>
      <c r="AE232" s="7"/>
      <c r="AF232" s="8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  <c r="EU232" s="2"/>
      <c r="EV232" s="2"/>
      <c r="EW232" s="2"/>
      <c r="EX232" s="2"/>
      <c r="EY232" s="2"/>
      <c r="EZ232" s="2"/>
      <c r="FA232" s="2"/>
      <c r="FB232" s="2"/>
      <c r="FC232" s="2"/>
      <c r="FD232" s="2"/>
      <c r="FE232" s="2"/>
      <c r="FF232" s="2"/>
      <c r="FG232" s="2"/>
      <c r="FH232" s="2"/>
      <c r="FI232" s="2"/>
      <c r="FJ232" s="2"/>
      <c r="FK232" s="2"/>
      <c r="FL232" s="2"/>
      <c r="FM232" s="2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</row>
    <row r="233" spans="1:191" ht="12.75" x14ac:dyDescent="0.2">
      <c r="A233" s="63">
        <f t="shared" si="94"/>
        <v>43998</v>
      </c>
      <c r="B233" s="78">
        <f t="shared" ca="1" si="101"/>
        <v>980.8353650900001</v>
      </c>
      <c r="C233" s="65">
        <f t="shared" si="95"/>
        <v>976.19</v>
      </c>
      <c r="D233" s="10">
        <f ca="1">IF(A233&lt;$B$1,VLOOKUP(A233,[1]DI!$A$4:$B$15000,2),0)</f>
        <v>2.9000000000000005E-2</v>
      </c>
      <c r="E233" s="65">
        <f t="shared" ca="1" si="102"/>
        <v>1.00011345</v>
      </c>
      <c r="F233" s="65">
        <f ca="1">(TRUNC(PRODUCT($E$12:$E232),16))</f>
        <v>1.0232590581315399</v>
      </c>
      <c r="G233" s="65">
        <f t="shared" ca="1" si="103"/>
        <v>1.02151930644596</v>
      </c>
      <c r="H233" s="65">
        <f t="shared" ca="1" si="104"/>
        <v>1.0017031000000001</v>
      </c>
      <c r="I233" s="64">
        <f t="shared" si="96"/>
        <v>5.2499999999999998E-2</v>
      </c>
      <c r="J233" s="66">
        <f>IF(O232&gt;0,VLOOKUP(O232,W$12:AF$80,2),J232)</f>
        <v>43976</v>
      </c>
      <c r="K233" s="67">
        <f t="shared" si="97"/>
        <v>15</v>
      </c>
      <c r="L233" s="68">
        <f t="shared" si="98"/>
        <v>15</v>
      </c>
      <c r="M233" s="69">
        <f t="shared" si="91"/>
        <v>1.0030503740000001</v>
      </c>
      <c r="N233" s="69">
        <f t="shared" ca="1" si="92"/>
        <v>1.0047586690000001</v>
      </c>
      <c r="O233" s="68">
        <f t="shared" si="105"/>
        <v>0</v>
      </c>
      <c r="P233" s="65">
        <f t="shared" ca="1" si="99"/>
        <v>4.6453650900000003</v>
      </c>
      <c r="Q233" s="65"/>
      <c r="R233" s="11">
        <f t="shared" si="100"/>
        <v>0</v>
      </c>
      <c r="S233" s="70" t="str">
        <f>IF(O232&gt;0,VLOOKUP(O232,W$12:AF$60,10),S232)</f>
        <v>A+J=</v>
      </c>
      <c r="T233" s="66" t="e">
        <f>IF(O232&gt;0,VLOOKUP(O232,W$12:AF$60,11),T232)</f>
        <v>#REF!</v>
      </c>
      <c r="U233" s="71" t="str">
        <f t="shared" si="93"/>
        <v>-</v>
      </c>
      <c r="V233" s="7"/>
      <c r="W233" s="107">
        <f>[2]Plan1!$A331</f>
        <v>46874</v>
      </c>
      <c r="X233" s="108" t="str">
        <f>[2]Plan1!$C331</f>
        <v>Dia do Trabalho</v>
      </c>
      <c r="Y233" s="7"/>
      <c r="Z233" s="1"/>
      <c r="AA233" s="7"/>
      <c r="AB233" s="7"/>
      <c r="AC233" s="7"/>
      <c r="AD233" s="7"/>
      <c r="AE233" s="7"/>
      <c r="AF233" s="8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  <c r="EV233" s="2"/>
      <c r="EW233" s="2"/>
      <c r="EX233" s="2"/>
      <c r="EY233" s="2"/>
      <c r="EZ233" s="2"/>
      <c r="FA233" s="2"/>
      <c r="FB233" s="2"/>
      <c r="FC233" s="2"/>
      <c r="FD233" s="2"/>
      <c r="FE233" s="2"/>
      <c r="FF233" s="2"/>
      <c r="FG233" s="2"/>
      <c r="FH233" s="2"/>
      <c r="FI233" s="2"/>
      <c r="FJ233" s="2"/>
      <c r="FK233" s="2"/>
      <c r="FL233" s="2"/>
      <c r="FM233" s="2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</row>
    <row r="234" spans="1:191" ht="12.75" x14ac:dyDescent="0.2">
      <c r="A234" s="63">
        <f t="shared" si="94"/>
        <v>43999</v>
      </c>
      <c r="B234" s="78">
        <f t="shared" ca="1" si="101"/>
        <v>981.14584817000002</v>
      </c>
      <c r="C234" s="65">
        <f t="shared" si="95"/>
        <v>976.19</v>
      </c>
      <c r="D234" s="10">
        <f ca="1">IF(A234&lt;$B$1,VLOOKUP(A234,[1]DI!$A$4:$B$15000,2),0)</f>
        <v>2.9000000000000005E-2</v>
      </c>
      <c r="E234" s="65">
        <f t="shared" ca="1" si="102"/>
        <v>1.00011345</v>
      </c>
      <c r="F234" s="65">
        <f ca="1">(TRUNC(PRODUCT($E$12:$E233),16))</f>
        <v>1.0233751468716901</v>
      </c>
      <c r="G234" s="65">
        <f t="shared" ca="1" si="103"/>
        <v>1.02151930644596</v>
      </c>
      <c r="H234" s="65">
        <f t="shared" ca="1" si="104"/>
        <v>1.0018167499999999</v>
      </c>
      <c r="I234" s="64">
        <f t="shared" si="96"/>
        <v>5.2499999999999998E-2</v>
      </c>
      <c r="J234" s="66">
        <f>IF(O233&gt;0,VLOOKUP(O233,W$12:AF$80,2),J233)</f>
        <v>43976</v>
      </c>
      <c r="K234" s="67">
        <f t="shared" si="97"/>
        <v>16</v>
      </c>
      <c r="L234" s="68">
        <f t="shared" si="98"/>
        <v>16</v>
      </c>
      <c r="M234" s="69">
        <f t="shared" si="91"/>
        <v>1.003254063</v>
      </c>
      <c r="N234" s="69">
        <f t="shared" ca="1" si="92"/>
        <v>1.0050767249999999</v>
      </c>
      <c r="O234" s="68">
        <f t="shared" si="105"/>
        <v>0</v>
      </c>
      <c r="P234" s="65">
        <f t="shared" ca="1" si="99"/>
        <v>4.9558481700000003</v>
      </c>
      <c r="Q234" s="65"/>
      <c r="R234" s="11">
        <f t="shared" si="100"/>
        <v>0</v>
      </c>
      <c r="S234" s="70" t="str">
        <f>IF(O233&gt;0,VLOOKUP(O233,W$12:AF$60,10),S233)</f>
        <v>A+J=</v>
      </c>
      <c r="T234" s="66" t="e">
        <f>IF(O233&gt;0,VLOOKUP(O233,W$12:AF$60,11),T233)</f>
        <v>#REF!</v>
      </c>
      <c r="U234" s="71" t="str">
        <f t="shared" si="93"/>
        <v>-</v>
      </c>
      <c r="V234" s="7"/>
      <c r="W234" s="107">
        <f>[2]Plan1!$A332</f>
        <v>46919</v>
      </c>
      <c r="X234" s="108" t="str">
        <f>[2]Plan1!$C332</f>
        <v>Corpus Christi</v>
      </c>
      <c r="Y234" s="7"/>
      <c r="Z234" s="1"/>
      <c r="AA234" s="7"/>
      <c r="AB234" s="7"/>
      <c r="AC234" s="7"/>
      <c r="AD234" s="7"/>
      <c r="AE234" s="7"/>
      <c r="AF234" s="8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  <c r="EU234" s="2"/>
      <c r="EV234" s="2"/>
      <c r="EW234" s="2"/>
      <c r="EX234" s="2"/>
      <c r="EY234" s="2"/>
      <c r="EZ234" s="2"/>
      <c r="FA234" s="2"/>
      <c r="FB234" s="2"/>
      <c r="FC234" s="2"/>
      <c r="FD234" s="2"/>
      <c r="FE234" s="2"/>
      <c r="FF234" s="2"/>
      <c r="FG234" s="2"/>
      <c r="FH234" s="2"/>
      <c r="FI234" s="2"/>
      <c r="FJ234" s="2"/>
      <c r="FK234" s="2"/>
      <c r="FL234" s="2"/>
      <c r="FM234" s="2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</row>
    <row r="235" spans="1:191" ht="12.75" x14ac:dyDescent="0.2">
      <c r="A235" s="63">
        <f t="shared" si="94"/>
        <v>44000</v>
      </c>
      <c r="B235" s="78">
        <f t="shared" ca="1" si="101"/>
        <v>981.45641619000003</v>
      </c>
      <c r="C235" s="65">
        <f t="shared" si="95"/>
        <v>976.19</v>
      </c>
      <c r="D235" s="10">
        <f ca="1">IF(A235&lt;$B$1,VLOOKUP(A235,[1]DI!$A$4:$B$15000,2),0)</f>
        <v>2.1500000000000005E-2</v>
      </c>
      <c r="E235" s="65">
        <f t="shared" ca="1" si="102"/>
        <v>1.0000844200000001</v>
      </c>
      <c r="F235" s="65">
        <f ca="1">(TRUNC(PRODUCT($E$12:$E234),16))</f>
        <v>1.0234912487821</v>
      </c>
      <c r="G235" s="65">
        <f t="shared" ca="1" si="103"/>
        <v>1.02151930644596</v>
      </c>
      <c r="H235" s="65">
        <f t="shared" ca="1" si="104"/>
        <v>1.0019304</v>
      </c>
      <c r="I235" s="64">
        <f t="shared" si="96"/>
        <v>5.2499999999999998E-2</v>
      </c>
      <c r="J235" s="66">
        <f>IF(O234&gt;0,VLOOKUP(O234,W$12:AF$80,2),J234)</f>
        <v>43976</v>
      </c>
      <c r="K235" s="67">
        <f t="shared" si="97"/>
        <v>17</v>
      </c>
      <c r="L235" s="68">
        <f t="shared" si="98"/>
        <v>17</v>
      </c>
      <c r="M235" s="69">
        <f t="shared" si="91"/>
        <v>1.0034577929999999</v>
      </c>
      <c r="N235" s="69">
        <f t="shared" ca="1" si="92"/>
        <v>1.005394868</v>
      </c>
      <c r="O235" s="68">
        <f t="shared" si="105"/>
        <v>0</v>
      </c>
      <c r="P235" s="65">
        <f t="shared" ca="1" si="99"/>
        <v>5.2664161900000002</v>
      </c>
      <c r="Q235" s="65"/>
      <c r="R235" s="11">
        <f t="shared" si="100"/>
        <v>0</v>
      </c>
      <c r="S235" s="70" t="str">
        <f>IF(O234&gt;0,VLOOKUP(O234,W$12:AF$60,10),S234)</f>
        <v>A+J=</v>
      </c>
      <c r="T235" s="66" t="e">
        <f>IF(O234&gt;0,VLOOKUP(O234,W$12:AF$60,11),T234)</f>
        <v>#REF!</v>
      </c>
      <c r="U235" s="71" t="str">
        <f t="shared" si="93"/>
        <v>-</v>
      </c>
      <c r="V235" s="7"/>
      <c r="W235" s="107">
        <f>[2]Plan1!$A333</f>
        <v>47003</v>
      </c>
      <c r="X235" s="108" t="str">
        <f>[2]Plan1!$C333</f>
        <v>Independência do Brasil</v>
      </c>
      <c r="Y235" s="7"/>
      <c r="Z235" s="1"/>
      <c r="AA235" s="7"/>
      <c r="AB235" s="7"/>
      <c r="AC235" s="7"/>
      <c r="AD235" s="7"/>
      <c r="AE235" s="7"/>
      <c r="AF235" s="8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  <c r="EU235" s="2"/>
      <c r="EV235" s="2"/>
      <c r="EW235" s="2"/>
      <c r="EX235" s="2"/>
      <c r="EY235" s="2"/>
      <c r="EZ235" s="2"/>
      <c r="FA235" s="2"/>
      <c r="FB235" s="2"/>
      <c r="FC235" s="2"/>
      <c r="FD235" s="2"/>
      <c r="FE235" s="2"/>
      <c r="FF235" s="2"/>
      <c r="FG235" s="2"/>
      <c r="FH235" s="2"/>
      <c r="FI235" s="2"/>
      <c r="FJ235" s="2"/>
      <c r="FK235" s="2"/>
      <c r="FL235" s="2"/>
      <c r="FM235" s="2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</row>
    <row r="236" spans="1:191" ht="12.75" x14ac:dyDescent="0.2">
      <c r="A236" s="63">
        <f t="shared" si="94"/>
        <v>44001</v>
      </c>
      <c r="B236" s="78">
        <f t="shared" ca="1" si="101"/>
        <v>981.73858879000011</v>
      </c>
      <c r="C236" s="65">
        <f t="shared" si="95"/>
        <v>976.19</v>
      </c>
      <c r="D236" s="10">
        <f ca="1">IF(A236&lt;$B$1,VLOOKUP(A236,[1]DI!$A$4:$B$15000,2),0)</f>
        <v>2.1500000000000005E-2</v>
      </c>
      <c r="E236" s="65">
        <f t="shared" ca="1" si="102"/>
        <v>1.0000844200000001</v>
      </c>
      <c r="F236" s="65">
        <f ca="1">(TRUNC(PRODUCT($E$12:$E235),16))</f>
        <v>1.02357765191332</v>
      </c>
      <c r="G236" s="65">
        <f t="shared" ca="1" si="103"/>
        <v>1.02151930644596</v>
      </c>
      <c r="H236" s="65">
        <f t="shared" ca="1" si="104"/>
        <v>1.00201498</v>
      </c>
      <c r="I236" s="64">
        <f t="shared" si="96"/>
        <v>5.2499999999999998E-2</v>
      </c>
      <c r="J236" s="66">
        <f>IF(O235&gt;0,VLOOKUP(O235,W$12:AF$80,2),J235)</f>
        <v>43976</v>
      </c>
      <c r="K236" s="67">
        <f t="shared" si="97"/>
        <v>18</v>
      </c>
      <c r="L236" s="68">
        <f t="shared" si="98"/>
        <v>18</v>
      </c>
      <c r="M236" s="69">
        <f t="shared" si="91"/>
        <v>1.003661565</v>
      </c>
      <c r="N236" s="69">
        <f t="shared" ca="1" si="92"/>
        <v>1.0056839230000001</v>
      </c>
      <c r="O236" s="68">
        <f t="shared" si="105"/>
        <v>0</v>
      </c>
      <c r="P236" s="65">
        <f t="shared" ca="1" si="99"/>
        <v>5.5485887900000002</v>
      </c>
      <c r="Q236" s="65"/>
      <c r="R236" s="11">
        <f t="shared" si="100"/>
        <v>0</v>
      </c>
      <c r="S236" s="70" t="str">
        <f>IF(O235&gt;0,VLOOKUP(O235,W$12:AF$60,10),S235)</f>
        <v>A+J=</v>
      </c>
      <c r="T236" s="66" t="e">
        <f>IF(O235&gt;0,VLOOKUP(O235,W$12:AF$60,11),T235)</f>
        <v>#REF!</v>
      </c>
      <c r="U236" s="71" t="str">
        <f t="shared" si="93"/>
        <v>-</v>
      </c>
      <c r="V236" s="7"/>
      <c r="W236" s="107">
        <f>[2]Plan1!$A334</f>
        <v>47038</v>
      </c>
      <c r="X236" s="108" t="str">
        <f>[2]Plan1!$C334</f>
        <v>Nossa Sr.a Aparecida - Padroeira do Brasil</v>
      </c>
      <c r="Y236" s="7"/>
      <c r="Z236" s="1"/>
      <c r="AA236" s="7"/>
      <c r="AB236" s="7"/>
      <c r="AC236" s="7"/>
      <c r="AD236" s="7"/>
      <c r="AE236" s="7"/>
      <c r="AF236" s="8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  <c r="EU236" s="2"/>
      <c r="EV236" s="2"/>
      <c r="EW236" s="2"/>
      <c r="EX236" s="2"/>
      <c r="EY236" s="2"/>
      <c r="EZ236" s="2"/>
      <c r="FA236" s="2"/>
      <c r="FB236" s="2"/>
      <c r="FC236" s="2"/>
      <c r="FD236" s="2"/>
      <c r="FE236" s="2"/>
      <c r="FF236" s="2"/>
      <c r="FG236" s="2"/>
      <c r="FH236" s="2"/>
      <c r="FI236" s="2"/>
      <c r="FJ236" s="2"/>
      <c r="FK236" s="2"/>
      <c r="FL236" s="2"/>
      <c r="FM236" s="2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</row>
    <row r="237" spans="1:191" ht="12.75" x14ac:dyDescent="0.2">
      <c r="A237" s="63">
        <f t="shared" si="94"/>
        <v>44002</v>
      </c>
      <c r="B237" s="78">
        <f t="shared" ca="1" si="101"/>
        <v>982.02084534000005</v>
      </c>
      <c r="C237" s="65">
        <f t="shared" si="95"/>
        <v>976.19</v>
      </c>
      <c r="D237" s="10">
        <f ca="1">IF(A237&lt;$B$1,VLOOKUP(A237,[1]DI!$A$4:$B$15000,2),0)</f>
        <v>0</v>
      </c>
      <c r="E237" s="65">
        <f t="shared" ca="1" si="102"/>
        <v>1</v>
      </c>
      <c r="F237" s="65">
        <f ca="1">(TRUNC(PRODUCT($E$12:$E236),16))</f>
        <v>1.0236640623387001</v>
      </c>
      <c r="G237" s="65">
        <f t="shared" ca="1" si="103"/>
        <v>1.02151930644596</v>
      </c>
      <c r="H237" s="65">
        <f t="shared" ca="1" si="104"/>
        <v>1.0020995699999999</v>
      </c>
      <c r="I237" s="64">
        <f t="shared" si="96"/>
        <v>5.2499999999999998E-2</v>
      </c>
      <c r="J237" s="66">
        <f>IF(O236&gt;0,VLOOKUP(O236,W$12:AF$80,2),J236)</f>
        <v>43976</v>
      </c>
      <c r="K237" s="67">
        <f t="shared" si="97"/>
        <v>18</v>
      </c>
      <c r="L237" s="68">
        <f t="shared" si="98"/>
        <v>19</v>
      </c>
      <c r="M237" s="69">
        <f t="shared" si="91"/>
        <v>1.003865378</v>
      </c>
      <c r="N237" s="69">
        <f t="shared" ca="1" si="92"/>
        <v>1.005973064</v>
      </c>
      <c r="O237" s="68">
        <f t="shared" si="105"/>
        <v>0</v>
      </c>
      <c r="P237" s="65">
        <f t="shared" ca="1" si="99"/>
        <v>5.8308453399999998</v>
      </c>
      <c r="Q237" s="65"/>
      <c r="R237" s="11">
        <f t="shared" si="100"/>
        <v>0</v>
      </c>
      <c r="S237" s="70" t="str">
        <f>IF(O236&gt;0,VLOOKUP(O236,W$12:AF$60,10),S236)</f>
        <v>A+J=</v>
      </c>
      <c r="T237" s="66" t="e">
        <f>IF(O236&gt;0,VLOOKUP(O236,W$12:AF$60,11),T236)</f>
        <v>#REF!</v>
      </c>
      <c r="U237" s="71" t="str">
        <f t="shared" si="93"/>
        <v>-</v>
      </c>
      <c r="V237" s="7"/>
      <c r="W237" s="107">
        <f>[2]Plan1!$A335</f>
        <v>47059</v>
      </c>
      <c r="X237" s="108" t="str">
        <f>[2]Plan1!$C335</f>
        <v>Finados</v>
      </c>
      <c r="Y237" s="7"/>
      <c r="Z237" s="1"/>
      <c r="AA237" s="7"/>
      <c r="AB237" s="7"/>
      <c r="AC237" s="7"/>
      <c r="AD237" s="7"/>
      <c r="AE237" s="7"/>
      <c r="AF237" s="8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  <c r="EU237" s="2"/>
      <c r="EV237" s="2"/>
      <c r="EW237" s="2"/>
      <c r="EX237" s="2"/>
      <c r="EY237" s="2"/>
      <c r="EZ237" s="2"/>
      <c r="FA237" s="2"/>
      <c r="FB237" s="2"/>
      <c r="FC237" s="2"/>
      <c r="FD237" s="2"/>
      <c r="FE237" s="2"/>
      <c r="FF237" s="2"/>
      <c r="FG237" s="2"/>
      <c r="FH237" s="2"/>
      <c r="FI237" s="2"/>
      <c r="FJ237" s="2"/>
      <c r="FK237" s="2"/>
      <c r="FL237" s="2"/>
      <c r="FM237" s="2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</row>
    <row r="238" spans="1:191" ht="12.75" x14ac:dyDescent="0.2">
      <c r="A238" s="63">
        <f t="shared" si="94"/>
        <v>44003</v>
      </c>
      <c r="B238" s="78">
        <f t="shared" ca="1" si="101"/>
        <v>982.02084534000005</v>
      </c>
      <c r="C238" s="65">
        <f t="shared" si="95"/>
        <v>976.19</v>
      </c>
      <c r="D238" s="10">
        <f ca="1">IF(A238&lt;$B$1,VLOOKUP(A238,[1]DI!$A$4:$B$15000,2),0)</f>
        <v>0</v>
      </c>
      <c r="E238" s="65">
        <f t="shared" ca="1" si="102"/>
        <v>1</v>
      </c>
      <c r="F238" s="65">
        <f ca="1">(TRUNC(PRODUCT($E$12:$E237),16))</f>
        <v>1.0236640623387001</v>
      </c>
      <c r="G238" s="65">
        <f t="shared" ca="1" si="103"/>
        <v>1.02151930644596</v>
      </c>
      <c r="H238" s="65">
        <f t="shared" ca="1" si="104"/>
        <v>1.0020995699999999</v>
      </c>
      <c r="I238" s="64">
        <f t="shared" si="96"/>
        <v>5.2499999999999998E-2</v>
      </c>
      <c r="J238" s="66">
        <f>IF(O237&gt;0,VLOOKUP(O237,W$12:AF$80,2),J237)</f>
        <v>43976</v>
      </c>
      <c r="K238" s="67">
        <f t="shared" si="97"/>
        <v>18</v>
      </c>
      <c r="L238" s="68">
        <f t="shared" si="98"/>
        <v>19</v>
      </c>
      <c r="M238" s="69">
        <f t="shared" si="91"/>
        <v>1.003865378</v>
      </c>
      <c r="N238" s="69">
        <f t="shared" ca="1" si="92"/>
        <v>1.005973064</v>
      </c>
      <c r="O238" s="68">
        <f t="shared" si="105"/>
        <v>0</v>
      </c>
      <c r="P238" s="65">
        <f t="shared" ca="1" si="99"/>
        <v>5.8308453399999998</v>
      </c>
      <c r="Q238" s="65"/>
      <c r="R238" s="11">
        <f t="shared" si="100"/>
        <v>0</v>
      </c>
      <c r="S238" s="70" t="str">
        <f>IF(O237&gt;0,VLOOKUP(O237,W$12:AF$60,10),S237)</f>
        <v>A+J=</v>
      </c>
      <c r="T238" s="66" t="e">
        <f>IF(O237&gt;0,VLOOKUP(O237,W$12:AF$60,11),T237)</f>
        <v>#REF!</v>
      </c>
      <c r="U238" s="71" t="str">
        <f t="shared" si="93"/>
        <v>-</v>
      </c>
      <c r="V238" s="7"/>
      <c r="W238" s="107">
        <f>[2]Plan1!$A336</f>
        <v>47072</v>
      </c>
      <c r="X238" s="108" t="str">
        <f>[2]Plan1!$C336</f>
        <v>Proclamação da República</v>
      </c>
      <c r="Y238" s="7"/>
      <c r="Z238" s="1"/>
      <c r="AA238" s="7"/>
      <c r="AB238" s="7"/>
      <c r="AC238" s="7"/>
      <c r="AD238" s="7"/>
      <c r="AE238" s="7"/>
      <c r="AF238" s="8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  <c r="EU238" s="2"/>
      <c r="EV238" s="2"/>
      <c r="EW238" s="2"/>
      <c r="EX238" s="2"/>
      <c r="EY238" s="2"/>
      <c r="EZ238" s="2"/>
      <c r="FA238" s="2"/>
      <c r="FB238" s="2"/>
      <c r="FC238" s="2"/>
      <c r="FD238" s="2"/>
      <c r="FE238" s="2"/>
      <c r="FF238" s="2"/>
      <c r="FG238" s="2"/>
      <c r="FH238" s="2"/>
      <c r="FI238" s="2"/>
      <c r="FJ238" s="2"/>
      <c r="FK238" s="2"/>
      <c r="FL238" s="2"/>
      <c r="FM238" s="2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</row>
    <row r="239" spans="1:191" ht="12.75" x14ac:dyDescent="0.2">
      <c r="A239" s="63">
        <f t="shared" si="94"/>
        <v>44004</v>
      </c>
      <c r="B239" s="78">
        <f t="shared" ca="1" si="101"/>
        <v>982.02084534000005</v>
      </c>
      <c r="C239" s="65">
        <f t="shared" si="95"/>
        <v>976.19</v>
      </c>
      <c r="D239" s="10">
        <f ca="1">IF(A239&lt;$B$1,VLOOKUP(A239,[1]DI!$A$4:$B$15000,2),0)</f>
        <v>2.1500000000000005E-2</v>
      </c>
      <c r="E239" s="65">
        <f t="shared" ca="1" si="102"/>
        <v>1.0000844200000001</v>
      </c>
      <c r="F239" s="65">
        <f ca="1">(TRUNC(PRODUCT($E$12:$E238),16))</f>
        <v>1.0236640623387001</v>
      </c>
      <c r="G239" s="65">
        <f t="shared" ca="1" si="103"/>
        <v>1.02151930644596</v>
      </c>
      <c r="H239" s="65">
        <f t="shared" ca="1" si="104"/>
        <v>1.0020995699999999</v>
      </c>
      <c r="I239" s="64">
        <f t="shared" si="96"/>
        <v>5.2499999999999998E-2</v>
      </c>
      <c r="J239" s="66">
        <f>IF(O238&gt;0,VLOOKUP(O238,W$12:AF$80,2),J238)</f>
        <v>43976</v>
      </c>
      <c r="K239" s="67">
        <f t="shared" si="97"/>
        <v>19</v>
      </c>
      <c r="L239" s="68">
        <f t="shared" si="98"/>
        <v>19</v>
      </c>
      <c r="M239" s="69">
        <f t="shared" si="91"/>
        <v>1.003865378</v>
      </c>
      <c r="N239" s="69">
        <f t="shared" ca="1" si="92"/>
        <v>1.005973064</v>
      </c>
      <c r="O239" s="68">
        <f t="shared" si="105"/>
        <v>0</v>
      </c>
      <c r="P239" s="65">
        <f t="shared" ca="1" si="99"/>
        <v>5.8308453399999998</v>
      </c>
      <c r="Q239" s="65"/>
      <c r="R239" s="11">
        <f t="shared" si="100"/>
        <v>0</v>
      </c>
      <c r="S239" s="70" t="str">
        <f>IF(O238&gt;0,VLOOKUP(O238,W$12:AF$60,10),S238)</f>
        <v>A+J=</v>
      </c>
      <c r="T239" s="66" t="e">
        <f>IF(O238&gt;0,VLOOKUP(O238,W$12:AF$60,11),T238)</f>
        <v>#REF!</v>
      </c>
      <c r="U239" s="71" t="str">
        <f t="shared" si="93"/>
        <v>-</v>
      </c>
      <c r="V239" s="7"/>
      <c r="W239" s="107">
        <f>[2]Plan1!$A337</f>
        <v>47112</v>
      </c>
      <c r="X239" s="108" t="str">
        <f>[2]Plan1!$C337</f>
        <v>Natal</v>
      </c>
      <c r="Y239" s="7"/>
      <c r="Z239" s="1"/>
      <c r="AA239" s="7"/>
      <c r="AB239" s="7"/>
      <c r="AC239" s="7"/>
      <c r="AD239" s="7"/>
      <c r="AE239" s="7"/>
      <c r="AF239" s="8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  <c r="EU239" s="2"/>
      <c r="EV239" s="2"/>
      <c r="EW239" s="2"/>
      <c r="EX239" s="2"/>
      <c r="EY239" s="2"/>
      <c r="EZ239" s="2"/>
      <c r="FA239" s="2"/>
      <c r="FB239" s="2"/>
      <c r="FC239" s="2"/>
      <c r="FD239" s="2"/>
      <c r="FE239" s="2"/>
      <c r="FF239" s="2"/>
      <c r="FG239" s="2"/>
      <c r="FH239" s="2"/>
      <c r="FI239" s="2"/>
      <c r="FJ239" s="2"/>
      <c r="FK239" s="2"/>
      <c r="FL239" s="2"/>
      <c r="FM239" s="2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</row>
    <row r="240" spans="1:191" ht="12.75" x14ac:dyDescent="0.2">
      <c r="A240" s="63">
        <f t="shared" si="94"/>
        <v>44005</v>
      </c>
      <c r="B240" s="78">
        <f t="shared" ca="1" si="101"/>
        <v>982.30318487000011</v>
      </c>
      <c r="C240" s="65">
        <f t="shared" si="95"/>
        <v>976.19</v>
      </c>
      <c r="D240" s="10">
        <f ca="1">IF(A240&lt;$B$1,VLOOKUP(A240,[1]DI!$A$4:$B$15000,2),0)</f>
        <v>2.1500000000000005E-2</v>
      </c>
      <c r="E240" s="65">
        <f t="shared" ca="1" si="102"/>
        <v>1.0000844200000001</v>
      </c>
      <c r="F240" s="65">
        <f ca="1">(TRUNC(PRODUCT($E$12:$E239),16))</f>
        <v>1.02375048005884</v>
      </c>
      <c r="G240" s="65">
        <f t="shared" ca="1" si="103"/>
        <v>1.02151930644596</v>
      </c>
      <c r="H240" s="65">
        <f t="shared" ca="1" si="104"/>
        <v>1.00218417</v>
      </c>
      <c r="I240" s="64">
        <f t="shared" si="96"/>
        <v>5.2499999999999998E-2</v>
      </c>
      <c r="J240" s="66">
        <f>IF(O239&gt;0,VLOOKUP(O239,W$12:AF$80,2),J239)</f>
        <v>43976</v>
      </c>
      <c r="K240" s="67">
        <f t="shared" si="97"/>
        <v>20</v>
      </c>
      <c r="L240" s="68">
        <f t="shared" si="98"/>
        <v>20</v>
      </c>
      <c r="M240" s="69">
        <f t="shared" si="91"/>
        <v>1.004069232</v>
      </c>
      <c r="N240" s="69">
        <f t="shared" ca="1" si="92"/>
        <v>1.00626229</v>
      </c>
      <c r="O240" s="68">
        <f t="shared" si="105"/>
        <v>0</v>
      </c>
      <c r="P240" s="65">
        <f t="shared" ca="1" si="99"/>
        <v>6.1131848700000004</v>
      </c>
      <c r="Q240" s="65"/>
      <c r="R240" s="11">
        <f t="shared" si="100"/>
        <v>0</v>
      </c>
      <c r="S240" s="70" t="str">
        <f>IF(O239&gt;0,VLOOKUP(O239,W$12:AF$60,10),S239)</f>
        <v>A+J=</v>
      </c>
      <c r="T240" s="66" t="e">
        <f>IF(O239&gt;0,VLOOKUP(O239,W$12:AF$60,11),T239)</f>
        <v>#REF!</v>
      </c>
      <c r="U240" s="71" t="str">
        <f t="shared" si="93"/>
        <v>-</v>
      </c>
      <c r="V240" s="7"/>
      <c r="W240" s="107">
        <f>[2]Plan1!$A338</f>
        <v>47119</v>
      </c>
      <c r="X240" s="108" t="str">
        <f>[2]Plan1!$C338</f>
        <v>Confraternização Universal</v>
      </c>
      <c r="Y240" s="7"/>
      <c r="Z240" s="1"/>
      <c r="AA240" s="7"/>
      <c r="AB240" s="7"/>
      <c r="AC240" s="7"/>
      <c r="AD240" s="7"/>
      <c r="AE240" s="7"/>
      <c r="AF240" s="8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  <c r="ET240" s="2"/>
      <c r="EU240" s="2"/>
      <c r="EV240" s="2"/>
      <c r="EW240" s="2"/>
      <c r="EX240" s="2"/>
      <c r="EY240" s="2"/>
      <c r="EZ240" s="2"/>
      <c r="FA240" s="2"/>
      <c r="FB240" s="2"/>
      <c r="FC240" s="2"/>
      <c r="FD240" s="2"/>
      <c r="FE240" s="2"/>
      <c r="FF240" s="2"/>
      <c r="FG240" s="2"/>
      <c r="FH240" s="2"/>
      <c r="FI240" s="2"/>
      <c r="FJ240" s="2"/>
      <c r="FK240" s="2"/>
      <c r="FL240" s="2"/>
      <c r="FM240" s="2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</row>
    <row r="241" spans="1:191" ht="12.75" x14ac:dyDescent="0.2">
      <c r="A241" s="63">
        <f t="shared" si="94"/>
        <v>44006</v>
      </c>
      <c r="B241" s="78">
        <f t="shared" ca="1" si="101"/>
        <v>982.58560933000001</v>
      </c>
      <c r="C241" s="65">
        <f t="shared" si="95"/>
        <v>976.19</v>
      </c>
      <c r="D241" s="10">
        <f ca="1">IF(A241&lt;$B$1,VLOOKUP(A241,[1]DI!$A$4:$B$15000,2),0)</f>
        <v>2.1500000000000005E-2</v>
      </c>
      <c r="E241" s="65">
        <f t="shared" ca="1" si="102"/>
        <v>1.0000844200000001</v>
      </c>
      <c r="F241" s="65">
        <f ca="1">(TRUNC(PRODUCT($E$12:$E240),16))</f>
        <v>1.0238369050743701</v>
      </c>
      <c r="G241" s="65">
        <f t="shared" ca="1" si="103"/>
        <v>1.02151930644596</v>
      </c>
      <c r="H241" s="65">
        <f t="shared" ca="1" si="104"/>
        <v>1.0022687800000001</v>
      </c>
      <c r="I241" s="64">
        <f t="shared" si="96"/>
        <v>5.2499999999999998E-2</v>
      </c>
      <c r="J241" s="66">
        <f>IF(O240&gt;0,VLOOKUP(O240,W$12:AF$80,2),J240)</f>
        <v>43976</v>
      </c>
      <c r="K241" s="67">
        <f t="shared" si="97"/>
        <v>21</v>
      </c>
      <c r="L241" s="68">
        <f t="shared" si="98"/>
        <v>21</v>
      </c>
      <c r="M241" s="69">
        <f t="shared" si="91"/>
        <v>1.0042731279999999</v>
      </c>
      <c r="N241" s="69">
        <f t="shared" ca="1" si="92"/>
        <v>1.0065516029999999</v>
      </c>
      <c r="O241" s="68">
        <f t="shared" si="105"/>
        <v>0</v>
      </c>
      <c r="P241" s="65">
        <f t="shared" ca="1" si="99"/>
        <v>6.3956093300000001</v>
      </c>
      <c r="Q241" s="65"/>
      <c r="R241" s="11">
        <f t="shared" si="100"/>
        <v>0</v>
      </c>
      <c r="S241" s="70" t="str">
        <f>IF(O240&gt;0,VLOOKUP(O240,W$12:AF$60,10),S240)</f>
        <v>A+J=</v>
      </c>
      <c r="T241" s="66" t="e">
        <f>IF(O240&gt;0,VLOOKUP(O240,W$12:AF$60,11),T240)</f>
        <v>#REF!</v>
      </c>
      <c r="U241" s="71" t="str">
        <f t="shared" si="93"/>
        <v>-</v>
      </c>
      <c r="V241" s="7"/>
      <c r="W241" s="107">
        <f>[2]Plan1!$A339</f>
        <v>47161</v>
      </c>
      <c r="X241" s="108" t="str">
        <f>[2]Plan1!$C339</f>
        <v>Carnaval</v>
      </c>
      <c r="Y241" s="7"/>
      <c r="Z241" s="1"/>
      <c r="AA241" s="7"/>
      <c r="AB241" s="7"/>
      <c r="AC241" s="7"/>
      <c r="AD241" s="7"/>
      <c r="AE241" s="7"/>
      <c r="AF241" s="8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  <c r="ES241" s="2"/>
      <c r="ET241" s="2"/>
      <c r="EU241" s="2"/>
      <c r="EV241" s="2"/>
      <c r="EW241" s="2"/>
      <c r="EX241" s="2"/>
      <c r="EY241" s="2"/>
      <c r="EZ241" s="2"/>
      <c r="FA241" s="2"/>
      <c r="FB241" s="2"/>
      <c r="FC241" s="2"/>
      <c r="FD241" s="2"/>
      <c r="FE241" s="2"/>
      <c r="FF241" s="2"/>
      <c r="FG241" s="2"/>
      <c r="FH241" s="2"/>
      <c r="FI241" s="2"/>
      <c r="FJ241" s="2"/>
      <c r="FK241" s="2"/>
      <c r="FL241" s="2"/>
      <c r="FM241" s="2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</row>
    <row r="242" spans="1:191" ht="12.75" x14ac:dyDescent="0.2">
      <c r="A242" s="63">
        <f t="shared" si="94"/>
        <v>44007</v>
      </c>
      <c r="B242" s="78">
        <f t="shared" ca="1" si="101"/>
        <v>982.86810700000001</v>
      </c>
      <c r="C242" s="65">
        <f t="shared" si="95"/>
        <v>976.19</v>
      </c>
      <c r="D242" s="10">
        <f ca="1">IF(A242&lt;$B$1,VLOOKUP(A242,[1]DI!$A$4:$B$15000,2),0)</f>
        <v>2.1500000000000005E-2</v>
      </c>
      <c r="E242" s="65">
        <f t="shared" ca="1" si="102"/>
        <v>1.0000844200000001</v>
      </c>
      <c r="F242" s="65">
        <f ca="1">(TRUNC(PRODUCT($E$12:$E241),16))</f>
        <v>1.02392333738589</v>
      </c>
      <c r="G242" s="65">
        <f t="shared" ca="1" si="103"/>
        <v>1.02151930644596</v>
      </c>
      <c r="H242" s="65">
        <f t="shared" ca="1" si="104"/>
        <v>1.0023533899999999</v>
      </c>
      <c r="I242" s="64">
        <f t="shared" si="96"/>
        <v>5.2499999999999998E-2</v>
      </c>
      <c r="J242" s="66">
        <f>IF(O241&gt;0,VLOOKUP(O241,W$12:AF$80,2),J241)</f>
        <v>43976</v>
      </c>
      <c r="K242" s="67">
        <f t="shared" si="97"/>
        <v>22</v>
      </c>
      <c r="L242" s="68">
        <f t="shared" si="98"/>
        <v>22</v>
      </c>
      <c r="M242" s="69">
        <f t="shared" si="91"/>
        <v>1.0044770649999999</v>
      </c>
      <c r="N242" s="69">
        <f t="shared" ca="1" si="92"/>
        <v>1.006840991</v>
      </c>
      <c r="O242" s="68">
        <f t="shared" si="105"/>
        <v>8</v>
      </c>
      <c r="P242" s="65">
        <f t="shared" ca="1" si="99"/>
        <v>6.6781069999999998</v>
      </c>
      <c r="Q242" s="65"/>
      <c r="R242" s="11">
        <f t="shared" si="100"/>
        <v>23.8092741</v>
      </c>
      <c r="S242" s="70" t="str">
        <f>IF(O241&gt;0,VLOOKUP(O241,W$12:AF$60,10),S241)</f>
        <v>A+J=</v>
      </c>
      <c r="T242" s="66" t="e">
        <f>IF(O241&gt;0,VLOOKUP(O241,W$12:AF$60,11),T241)</f>
        <v>#REF!</v>
      </c>
      <c r="U242" s="71">
        <f t="shared" ca="1" si="93"/>
        <v>1829242.8659999999</v>
      </c>
      <c r="V242" s="7"/>
      <c r="W242" s="107">
        <f>[2]Plan1!$A340</f>
        <v>47162</v>
      </c>
      <c r="X242" s="108" t="str">
        <f>[2]Plan1!$C340</f>
        <v>Carnaval</v>
      </c>
      <c r="Y242" s="14"/>
      <c r="Z242" s="16"/>
      <c r="AA242" s="14"/>
      <c r="AB242" s="14"/>
      <c r="AC242" s="14"/>
      <c r="AD242" s="14"/>
      <c r="AE242" s="7"/>
      <c r="AF242" s="8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  <c r="ET242" s="2"/>
      <c r="EU242" s="2"/>
      <c r="EV242" s="2"/>
      <c r="EW242" s="2"/>
      <c r="EX242" s="2"/>
      <c r="EY242" s="2"/>
      <c r="EZ242" s="2"/>
      <c r="FA242" s="2"/>
      <c r="FB242" s="2"/>
      <c r="FC242" s="2"/>
      <c r="FD242" s="2"/>
      <c r="FE242" s="2"/>
      <c r="FF242" s="2"/>
      <c r="FG242" s="2"/>
      <c r="FH242" s="2"/>
      <c r="FI242" s="2"/>
      <c r="FJ242" s="2"/>
      <c r="FK242" s="2"/>
      <c r="FL242" s="2"/>
      <c r="FM242" s="2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</row>
    <row r="243" spans="1:191" ht="12.75" x14ac:dyDescent="0.2">
      <c r="A243" s="63">
        <f t="shared" si="94"/>
        <v>44008</v>
      </c>
      <c r="B243" s="78">
        <f t="shared" ca="1" si="101"/>
        <v>952.65454107000005</v>
      </c>
      <c r="C243" s="65">
        <f t="shared" si="95"/>
        <v>952.38072590000002</v>
      </c>
      <c r="D243" s="10">
        <f ca="1">IF(A243&lt;$B$1,VLOOKUP(A243,[1]DI!$A$4:$B$15000,2),0)</f>
        <v>2.1500000000000005E-2</v>
      </c>
      <c r="E243" s="65">
        <f t="shared" ca="1" si="102"/>
        <v>1.0000844200000001</v>
      </c>
      <c r="F243" s="65">
        <f ca="1">(TRUNC(PRODUCT($E$12:$E242),16))</f>
        <v>1.0240097769940399</v>
      </c>
      <c r="G243" s="65">
        <f t="shared" ca="1" si="103"/>
        <v>1.02392333738589</v>
      </c>
      <c r="H243" s="65">
        <f t="shared" ca="1" si="104"/>
        <v>1.0000844200000001</v>
      </c>
      <c r="I243" s="64">
        <f t="shared" si="96"/>
        <v>5.2499999999999998E-2</v>
      </c>
      <c r="J243" s="66">
        <f>IF(O242&gt;0,VLOOKUP(O242,W$12:AF$80,2),J242)</f>
        <v>44007</v>
      </c>
      <c r="K243" s="67">
        <f t="shared" si="97"/>
        <v>1</v>
      </c>
      <c r="L243" s="68">
        <f t="shared" si="98"/>
        <v>1</v>
      </c>
      <c r="M243" s="69">
        <f t="shared" si="91"/>
        <v>1.0002030689999999</v>
      </c>
      <c r="N243" s="69">
        <f t="shared" ca="1" si="92"/>
        <v>1.000287506</v>
      </c>
      <c r="O243" s="68">
        <f t="shared" si="105"/>
        <v>0</v>
      </c>
      <c r="P243" s="65">
        <f t="shared" ca="1" si="99"/>
        <v>0.27381517</v>
      </c>
      <c r="Q243" s="65"/>
      <c r="R243" s="11">
        <f t="shared" si="100"/>
        <v>0</v>
      </c>
      <c r="S243" s="70" t="str">
        <f>IF(O242&gt;0,VLOOKUP(O242,W$12:AF$60,10),S242)</f>
        <v>A+J=</v>
      </c>
      <c r="T243" s="66" t="e">
        <f>IF(O242&gt;0,VLOOKUP(O242,W$12:AF$60,11),T242)</f>
        <v>#REF!</v>
      </c>
      <c r="U243" s="71" t="str">
        <f t="shared" si="93"/>
        <v>-</v>
      </c>
      <c r="V243" s="7"/>
      <c r="W243" s="107">
        <f>[2]Plan1!$A341</f>
        <v>47207</v>
      </c>
      <c r="X243" s="108" t="str">
        <f>[2]Plan1!$C341</f>
        <v>Paixão de Cristo</v>
      </c>
      <c r="Y243" s="7"/>
      <c r="Z243" s="1"/>
      <c r="AA243" s="7"/>
      <c r="AB243" s="7"/>
      <c r="AC243" s="7"/>
      <c r="AD243" s="7"/>
      <c r="AE243" s="7"/>
      <c r="AF243" s="8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  <c r="ET243" s="2"/>
      <c r="EU243" s="2"/>
      <c r="EV243" s="2"/>
      <c r="EW243" s="2"/>
      <c r="EX243" s="2"/>
      <c r="EY243" s="2"/>
      <c r="EZ243" s="2"/>
      <c r="FA243" s="2"/>
      <c r="FB243" s="2"/>
      <c r="FC243" s="2"/>
      <c r="FD243" s="2"/>
      <c r="FE243" s="2"/>
      <c r="FF243" s="2"/>
      <c r="FG243" s="2"/>
      <c r="FH243" s="2"/>
      <c r="FI243" s="2"/>
      <c r="FJ243" s="2"/>
      <c r="FK243" s="2"/>
      <c r="FL243" s="2"/>
      <c r="FM243" s="2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</row>
    <row r="244" spans="1:191" ht="12.75" x14ac:dyDescent="0.2">
      <c r="A244" s="63">
        <f t="shared" si="94"/>
        <v>44009</v>
      </c>
      <c r="B244" s="78">
        <f t="shared" ca="1" si="101"/>
        <v>952.73496676000002</v>
      </c>
      <c r="C244" s="65">
        <f t="shared" si="95"/>
        <v>952.38072590000002</v>
      </c>
      <c r="D244" s="10">
        <f ca="1">IF(A244&lt;$B$1,VLOOKUP(A244,[1]DI!$A$4:$B$15000,2),0)</f>
        <v>0</v>
      </c>
      <c r="E244" s="65">
        <f t="shared" ca="1" si="102"/>
        <v>1</v>
      </c>
      <c r="F244" s="65">
        <f ca="1">(TRUNC(PRODUCT($E$12:$E243),16))</f>
        <v>1.02409622389941</v>
      </c>
      <c r="G244" s="65">
        <f t="shared" ca="1" si="103"/>
        <v>1.02392333738589</v>
      </c>
      <c r="H244" s="65">
        <f t="shared" ca="1" si="104"/>
        <v>1.0001688500000001</v>
      </c>
      <c r="I244" s="64">
        <f t="shared" si="96"/>
        <v>5.2499999999999998E-2</v>
      </c>
      <c r="J244" s="66">
        <f>IF(O243&gt;0,VLOOKUP(O243,W$12:AF$80,2),J243)</f>
        <v>44007</v>
      </c>
      <c r="K244" s="67">
        <f t="shared" si="97"/>
        <v>1</v>
      </c>
      <c r="L244" s="68">
        <f t="shared" si="98"/>
        <v>1</v>
      </c>
      <c r="M244" s="69">
        <f t="shared" si="91"/>
        <v>1.0002030689999999</v>
      </c>
      <c r="N244" s="69">
        <f t="shared" ca="1" si="92"/>
        <v>1.0003719529999999</v>
      </c>
      <c r="O244" s="68">
        <f t="shared" si="105"/>
        <v>0</v>
      </c>
      <c r="P244" s="65">
        <f t="shared" ca="1" si="99"/>
        <v>0.35424085999999999</v>
      </c>
      <c r="Q244" s="65"/>
      <c r="R244" s="11">
        <f t="shared" si="100"/>
        <v>0</v>
      </c>
      <c r="S244" s="70" t="str">
        <f>IF(O243&gt;0,VLOOKUP(O243,W$12:AF$60,10),S243)</f>
        <v>A+J=</v>
      </c>
      <c r="T244" s="66" t="e">
        <f>IF(O243&gt;0,VLOOKUP(O243,W$12:AF$60,11),T243)</f>
        <v>#REF!</v>
      </c>
      <c r="U244" s="71" t="str">
        <f t="shared" si="93"/>
        <v>-</v>
      </c>
      <c r="V244" s="7"/>
      <c r="W244" s="107">
        <f>[2]Plan1!$A342</f>
        <v>47229</v>
      </c>
      <c r="X244" s="108" t="str">
        <f>[2]Plan1!$C342</f>
        <v>Tiradentes</v>
      </c>
      <c r="Y244" s="7"/>
      <c r="Z244" s="1"/>
      <c r="AA244" s="7"/>
      <c r="AB244" s="7"/>
      <c r="AC244" s="7"/>
      <c r="AD244" s="7"/>
      <c r="AE244" s="7"/>
      <c r="AF244" s="8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  <c r="ET244" s="2"/>
      <c r="EU244" s="2"/>
      <c r="EV244" s="2"/>
      <c r="EW244" s="2"/>
      <c r="EX244" s="2"/>
      <c r="EY244" s="2"/>
      <c r="EZ244" s="2"/>
      <c r="FA244" s="2"/>
      <c r="FB244" s="2"/>
      <c r="FC244" s="2"/>
      <c r="FD244" s="2"/>
      <c r="FE244" s="2"/>
      <c r="FF244" s="2"/>
      <c r="FG244" s="2"/>
      <c r="FH244" s="2"/>
      <c r="FI244" s="2"/>
      <c r="FJ244" s="2"/>
      <c r="FK244" s="2"/>
      <c r="FL244" s="2"/>
      <c r="FM244" s="2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</row>
    <row r="245" spans="1:191" ht="12.75" x14ac:dyDescent="0.2">
      <c r="A245" s="63">
        <f t="shared" si="94"/>
        <v>44010</v>
      </c>
      <c r="B245" s="78">
        <f t="shared" ca="1" si="101"/>
        <v>952.73496676000002</v>
      </c>
      <c r="C245" s="65">
        <f t="shared" si="95"/>
        <v>952.38072590000002</v>
      </c>
      <c r="D245" s="10">
        <f ca="1">IF(A245&lt;$B$1,VLOOKUP(A245,[1]DI!$A$4:$B$15000,2),0)</f>
        <v>0</v>
      </c>
      <c r="E245" s="65">
        <f t="shared" ca="1" si="102"/>
        <v>1</v>
      </c>
      <c r="F245" s="65">
        <f ca="1">(TRUNC(PRODUCT($E$12:$E244),16))</f>
        <v>1.02409622389941</v>
      </c>
      <c r="G245" s="65">
        <f t="shared" ca="1" si="103"/>
        <v>1.02392333738589</v>
      </c>
      <c r="H245" s="65">
        <f t="shared" ca="1" si="104"/>
        <v>1.0001688500000001</v>
      </c>
      <c r="I245" s="64">
        <f t="shared" si="96"/>
        <v>5.2499999999999998E-2</v>
      </c>
      <c r="J245" s="66">
        <f>IF(O244&gt;0,VLOOKUP(O244,W$12:AF$80,2),J244)</f>
        <v>44007</v>
      </c>
      <c r="K245" s="67">
        <f t="shared" si="97"/>
        <v>1</v>
      </c>
      <c r="L245" s="68">
        <f t="shared" si="98"/>
        <v>1</v>
      </c>
      <c r="M245" s="69">
        <f t="shared" si="91"/>
        <v>1.0002030689999999</v>
      </c>
      <c r="N245" s="69">
        <f t="shared" ca="1" si="92"/>
        <v>1.0003719529999999</v>
      </c>
      <c r="O245" s="68">
        <f t="shared" si="105"/>
        <v>0</v>
      </c>
      <c r="P245" s="65">
        <f t="shared" ca="1" si="99"/>
        <v>0.35424085999999999</v>
      </c>
      <c r="Q245" s="65"/>
      <c r="R245" s="11">
        <f t="shared" si="100"/>
        <v>0</v>
      </c>
      <c r="S245" s="70" t="str">
        <f>IF(O244&gt;0,VLOOKUP(O244,W$12:AF$60,10),S244)</f>
        <v>A+J=</v>
      </c>
      <c r="T245" s="66" t="e">
        <f>IF(O244&gt;0,VLOOKUP(O244,W$12:AF$60,11),T244)</f>
        <v>#REF!</v>
      </c>
      <c r="U245" s="71" t="str">
        <f t="shared" si="93"/>
        <v>-</v>
      </c>
      <c r="V245" s="7"/>
      <c r="W245" s="107">
        <f>[2]Plan1!$A343</f>
        <v>47239</v>
      </c>
      <c r="X245" s="108" t="str">
        <f>[2]Plan1!$C343</f>
        <v>Dia do Trabalho</v>
      </c>
      <c r="Y245" s="14"/>
      <c r="Z245" s="16"/>
      <c r="AA245" s="14"/>
      <c r="AB245" s="14"/>
      <c r="AC245" s="14"/>
      <c r="AD245" s="14"/>
      <c r="AE245" s="7"/>
      <c r="AF245" s="8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  <c r="ET245" s="2"/>
      <c r="EU245" s="2"/>
      <c r="EV245" s="2"/>
      <c r="EW245" s="2"/>
      <c r="EX245" s="2"/>
      <c r="EY245" s="2"/>
      <c r="EZ245" s="2"/>
      <c r="FA245" s="2"/>
      <c r="FB245" s="2"/>
      <c r="FC245" s="2"/>
      <c r="FD245" s="2"/>
      <c r="FE245" s="2"/>
      <c r="FF245" s="2"/>
      <c r="FG245" s="2"/>
      <c r="FH245" s="2"/>
      <c r="FI245" s="2"/>
      <c r="FJ245" s="2"/>
      <c r="FK245" s="2"/>
      <c r="FL245" s="2"/>
      <c r="FM245" s="2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</row>
    <row r="246" spans="1:191" ht="12.75" x14ac:dyDescent="0.2">
      <c r="A246" s="63">
        <f t="shared" si="94"/>
        <v>44011</v>
      </c>
      <c r="B246" s="78">
        <f t="shared" ca="1" si="101"/>
        <v>952.92843909999999</v>
      </c>
      <c r="C246" s="65">
        <f t="shared" si="95"/>
        <v>952.38072590000002</v>
      </c>
      <c r="D246" s="10">
        <f ca="1">IF(A246&lt;$B$1,VLOOKUP(A246,[1]DI!$A$4:$B$15000,2),0)</f>
        <v>2.1500000000000005E-2</v>
      </c>
      <c r="E246" s="65">
        <f t="shared" ca="1" si="102"/>
        <v>1.0000844200000001</v>
      </c>
      <c r="F246" s="65">
        <f ca="1">(TRUNC(PRODUCT($E$12:$E245),16))</f>
        <v>1.02409622389941</v>
      </c>
      <c r="G246" s="65">
        <f t="shared" ca="1" si="103"/>
        <v>1.02392333738589</v>
      </c>
      <c r="H246" s="65">
        <f t="shared" ca="1" si="104"/>
        <v>1.0001688500000001</v>
      </c>
      <c r="I246" s="64">
        <f t="shared" si="96"/>
        <v>5.2499999999999998E-2</v>
      </c>
      <c r="J246" s="66">
        <f>IF(O245&gt;0,VLOOKUP(O245,W$12:AF$80,2),J245)</f>
        <v>44007</v>
      </c>
      <c r="K246" s="67">
        <f t="shared" si="97"/>
        <v>2</v>
      </c>
      <c r="L246" s="68">
        <f t="shared" si="98"/>
        <v>2</v>
      </c>
      <c r="M246" s="69">
        <f t="shared" si="91"/>
        <v>1.0004061799999999</v>
      </c>
      <c r="N246" s="69">
        <f t="shared" ca="1" si="92"/>
        <v>1.000575099</v>
      </c>
      <c r="O246" s="68">
        <f t="shared" si="105"/>
        <v>0</v>
      </c>
      <c r="P246" s="65">
        <f t="shared" ca="1" si="99"/>
        <v>0.54771320000000001</v>
      </c>
      <c r="Q246" s="65"/>
      <c r="R246" s="11">
        <f t="shared" si="100"/>
        <v>0</v>
      </c>
      <c r="S246" s="70" t="str">
        <f>IF(O245&gt;0,VLOOKUP(O245,W$12:AF$60,10),S245)</f>
        <v>A+J=</v>
      </c>
      <c r="T246" s="66" t="e">
        <f>IF(O245&gt;0,VLOOKUP(O245,W$12:AF$60,11),T245)</f>
        <v>#REF!</v>
      </c>
      <c r="U246" s="71" t="str">
        <f t="shared" si="93"/>
        <v>-</v>
      </c>
      <c r="V246" s="7"/>
      <c r="W246" s="107">
        <f>[2]Plan1!$A344</f>
        <v>47269</v>
      </c>
      <c r="X246" s="108" t="str">
        <f>[2]Plan1!$C344</f>
        <v>Corpus Christi</v>
      </c>
      <c r="Y246" s="7"/>
      <c r="Z246" s="1"/>
      <c r="AA246" s="7"/>
      <c r="AB246" s="7"/>
      <c r="AC246" s="7"/>
      <c r="AD246" s="7"/>
      <c r="AE246" s="7"/>
      <c r="AF246" s="8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  <c r="ET246" s="2"/>
      <c r="EU246" s="2"/>
      <c r="EV246" s="2"/>
      <c r="EW246" s="2"/>
      <c r="EX246" s="2"/>
      <c r="EY246" s="2"/>
      <c r="EZ246" s="2"/>
      <c r="FA246" s="2"/>
      <c r="FB246" s="2"/>
      <c r="FC246" s="2"/>
      <c r="FD246" s="2"/>
      <c r="FE246" s="2"/>
      <c r="FF246" s="2"/>
      <c r="FG246" s="2"/>
      <c r="FH246" s="2"/>
      <c r="FI246" s="2"/>
      <c r="FJ246" s="2"/>
      <c r="FK246" s="2"/>
      <c r="FL246" s="2"/>
      <c r="FM246" s="2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</row>
    <row r="247" spans="1:191" ht="12.75" x14ac:dyDescent="0.2">
      <c r="A247" s="63">
        <f t="shared" si="94"/>
        <v>44012</v>
      </c>
      <c r="B247" s="78">
        <f t="shared" ca="1" si="101"/>
        <v>953.20240760000002</v>
      </c>
      <c r="C247" s="65">
        <f t="shared" si="95"/>
        <v>952.38072590000002</v>
      </c>
      <c r="D247" s="10">
        <f ca="1">IF(A247&lt;$B$1,VLOOKUP(A247,[1]DI!$A$4:$B$15000,2),0)</f>
        <v>2.1500000000000005E-2</v>
      </c>
      <c r="E247" s="65">
        <f t="shared" ca="1" si="102"/>
        <v>1.0000844200000001</v>
      </c>
      <c r="F247" s="65">
        <f ca="1">(TRUNC(PRODUCT($E$12:$E246),16))</f>
        <v>1.02418267810263</v>
      </c>
      <c r="G247" s="65">
        <f t="shared" ca="1" si="103"/>
        <v>1.02392333738589</v>
      </c>
      <c r="H247" s="65">
        <f t="shared" ca="1" si="104"/>
        <v>1.0002532799999999</v>
      </c>
      <c r="I247" s="64">
        <f t="shared" si="96"/>
        <v>5.2499999999999998E-2</v>
      </c>
      <c r="J247" s="66">
        <f>IF(O246&gt;0,VLOOKUP(O246,W$12:AF$80,2),J246)</f>
        <v>44007</v>
      </c>
      <c r="K247" s="67">
        <f t="shared" si="97"/>
        <v>3</v>
      </c>
      <c r="L247" s="68">
        <f t="shared" si="98"/>
        <v>3</v>
      </c>
      <c r="M247" s="69">
        <f t="shared" si="91"/>
        <v>1.000609332</v>
      </c>
      <c r="N247" s="69">
        <f t="shared" ca="1" si="92"/>
        <v>1.000862766</v>
      </c>
      <c r="O247" s="68">
        <f t="shared" si="105"/>
        <v>0</v>
      </c>
      <c r="P247" s="65">
        <f t="shared" ca="1" si="99"/>
        <v>0.82168169999999996</v>
      </c>
      <c r="Q247" s="65"/>
      <c r="R247" s="11">
        <f t="shared" si="100"/>
        <v>0</v>
      </c>
      <c r="S247" s="70" t="str">
        <f>IF(O246&gt;0,VLOOKUP(O246,W$12:AF$60,10),S246)</f>
        <v>A+J=</v>
      </c>
      <c r="T247" s="66" t="e">
        <f>IF(O246&gt;0,VLOOKUP(O246,W$12:AF$60,11),T246)</f>
        <v>#REF!</v>
      </c>
      <c r="U247" s="71" t="str">
        <f t="shared" si="93"/>
        <v>-</v>
      </c>
      <c r="V247" s="7"/>
      <c r="W247" s="107">
        <f>[2]Plan1!$A345</f>
        <v>47368</v>
      </c>
      <c r="X247" s="108" t="str">
        <f>[2]Plan1!$C345</f>
        <v>Independência do Brasil</v>
      </c>
      <c r="Y247" s="7"/>
      <c r="Z247" s="1"/>
      <c r="AA247" s="7"/>
      <c r="AB247" s="7"/>
      <c r="AC247" s="7"/>
      <c r="AD247" s="7"/>
      <c r="AE247" s="7"/>
      <c r="AF247" s="8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  <c r="ES247" s="2"/>
      <c r="ET247" s="2"/>
      <c r="EU247" s="2"/>
      <c r="EV247" s="2"/>
      <c r="EW247" s="2"/>
      <c r="EX247" s="2"/>
      <c r="EY247" s="2"/>
      <c r="EZ247" s="2"/>
      <c r="FA247" s="2"/>
      <c r="FB247" s="2"/>
      <c r="FC247" s="2"/>
      <c r="FD247" s="2"/>
      <c r="FE247" s="2"/>
      <c r="FF247" s="2"/>
      <c r="FG247" s="2"/>
      <c r="FH247" s="2"/>
      <c r="FI247" s="2"/>
      <c r="FJ247" s="2"/>
      <c r="FK247" s="2"/>
      <c r="FL247" s="2"/>
      <c r="FM247" s="2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</row>
    <row r="248" spans="1:191" ht="12.75" x14ac:dyDescent="0.2">
      <c r="A248" s="63">
        <f t="shared" si="94"/>
        <v>44013</v>
      </c>
      <c r="B248" s="78">
        <f t="shared" ca="1" si="101"/>
        <v>953.47645802</v>
      </c>
      <c r="C248" s="65">
        <f t="shared" si="95"/>
        <v>952.38072590000002</v>
      </c>
      <c r="D248" s="10">
        <f ca="1">IF(A248&lt;$B$1,VLOOKUP(A248,[1]DI!$A$4:$B$15000,2),0)</f>
        <v>2.1500000000000005E-2</v>
      </c>
      <c r="E248" s="65">
        <f t="shared" ca="1" si="102"/>
        <v>1.0000844200000001</v>
      </c>
      <c r="F248" s="65">
        <f ca="1">(TRUNC(PRODUCT($E$12:$E247),16))</f>
        <v>1.02426913960432</v>
      </c>
      <c r="G248" s="65">
        <f t="shared" ca="1" si="103"/>
        <v>1.02392333738589</v>
      </c>
      <c r="H248" s="65">
        <f t="shared" ca="1" si="104"/>
        <v>1.0003377200000001</v>
      </c>
      <c r="I248" s="64">
        <f t="shared" si="96"/>
        <v>5.2499999999999998E-2</v>
      </c>
      <c r="J248" s="66">
        <f>IF(O247&gt;0,VLOOKUP(O247,W$12:AF$80,2),J247)</f>
        <v>44007</v>
      </c>
      <c r="K248" s="67">
        <f t="shared" si="97"/>
        <v>4</v>
      </c>
      <c r="L248" s="68">
        <f t="shared" si="98"/>
        <v>4</v>
      </c>
      <c r="M248" s="69">
        <f t="shared" si="91"/>
        <v>1.000812525</v>
      </c>
      <c r="N248" s="69">
        <f t="shared" ca="1" si="92"/>
        <v>1.0011505190000001</v>
      </c>
      <c r="O248" s="68">
        <f t="shared" si="105"/>
        <v>0</v>
      </c>
      <c r="P248" s="65">
        <f t="shared" ca="1" si="99"/>
        <v>1.0957321200000001</v>
      </c>
      <c r="Q248" s="65"/>
      <c r="R248" s="11">
        <f t="shared" si="100"/>
        <v>0</v>
      </c>
      <c r="S248" s="70" t="str">
        <f>IF(O247&gt;0,VLOOKUP(O247,W$12:AF$60,10),S247)</f>
        <v>A+J=</v>
      </c>
      <c r="T248" s="66" t="e">
        <f>IF(O247&gt;0,VLOOKUP(O247,W$12:AF$60,11),T247)</f>
        <v>#REF!</v>
      </c>
      <c r="U248" s="71" t="str">
        <f t="shared" si="93"/>
        <v>-</v>
      </c>
      <c r="V248" s="7"/>
      <c r="W248" s="107">
        <f>[2]Plan1!$A346</f>
        <v>47403</v>
      </c>
      <c r="X248" s="108" t="str">
        <f>[2]Plan1!$C346</f>
        <v>Nossa Sr.a Aparecida - Padroeira do Brasil</v>
      </c>
      <c r="Y248" s="7"/>
      <c r="Z248" s="1"/>
      <c r="AA248" s="7"/>
      <c r="AB248" s="7"/>
      <c r="AC248" s="7"/>
      <c r="AD248" s="7"/>
      <c r="AE248" s="7"/>
      <c r="AF248" s="8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  <c r="ET248" s="2"/>
      <c r="EU248" s="2"/>
      <c r="EV248" s="2"/>
      <c r="EW248" s="2"/>
      <c r="EX248" s="2"/>
      <c r="EY248" s="2"/>
      <c r="EZ248" s="2"/>
      <c r="FA248" s="2"/>
      <c r="FB248" s="2"/>
      <c r="FC248" s="2"/>
      <c r="FD248" s="2"/>
      <c r="FE248" s="2"/>
      <c r="FF248" s="2"/>
      <c r="FG248" s="2"/>
      <c r="FH248" s="2"/>
      <c r="FI248" s="2"/>
      <c r="FJ248" s="2"/>
      <c r="FK248" s="2"/>
      <c r="FL248" s="2"/>
      <c r="FM248" s="2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</row>
    <row r="249" spans="1:191" ht="12.75" x14ac:dyDescent="0.2">
      <c r="A249" s="63">
        <f t="shared" si="94"/>
        <v>44014</v>
      </c>
      <c r="B249" s="78">
        <f t="shared" ca="1" si="101"/>
        <v>953.75059033000002</v>
      </c>
      <c r="C249" s="65">
        <f t="shared" si="95"/>
        <v>952.38072590000002</v>
      </c>
      <c r="D249" s="10">
        <f ca="1">IF(A249&lt;$B$1,VLOOKUP(A249,[1]DI!$A$4:$B$15000,2),0)</f>
        <v>2.1500000000000005E-2</v>
      </c>
      <c r="E249" s="65">
        <f t="shared" ca="1" si="102"/>
        <v>1.0000844200000001</v>
      </c>
      <c r="F249" s="65">
        <f ca="1">(TRUNC(PRODUCT($E$12:$E248),16))</f>
        <v>1.02435560840508</v>
      </c>
      <c r="G249" s="65">
        <f t="shared" ca="1" si="103"/>
        <v>1.02392333738589</v>
      </c>
      <c r="H249" s="65">
        <f t="shared" ca="1" si="104"/>
        <v>1.00042217</v>
      </c>
      <c r="I249" s="64">
        <f t="shared" si="96"/>
        <v>5.2499999999999998E-2</v>
      </c>
      <c r="J249" s="66">
        <f>IF(O248&gt;0,VLOOKUP(O248,W$12:AF$80,2),J248)</f>
        <v>44007</v>
      </c>
      <c r="K249" s="67">
        <f t="shared" si="97"/>
        <v>5</v>
      </c>
      <c r="L249" s="68">
        <f t="shared" si="98"/>
        <v>5</v>
      </c>
      <c r="M249" s="69">
        <f t="shared" si="91"/>
        <v>1.0010157589999999</v>
      </c>
      <c r="N249" s="69">
        <f t="shared" ca="1" si="92"/>
        <v>1.0014383579999999</v>
      </c>
      <c r="O249" s="68">
        <f t="shared" si="105"/>
        <v>0</v>
      </c>
      <c r="P249" s="65">
        <f t="shared" ca="1" si="99"/>
        <v>1.36986443</v>
      </c>
      <c r="Q249" s="65"/>
      <c r="R249" s="11">
        <f t="shared" si="100"/>
        <v>0</v>
      </c>
      <c r="S249" s="70" t="str">
        <f>IF(O248&gt;0,VLOOKUP(O248,W$12:AF$60,10),S248)</f>
        <v>A+J=</v>
      </c>
      <c r="T249" s="66" t="e">
        <f>IF(O248&gt;0,VLOOKUP(O248,W$12:AF$60,11),T248)</f>
        <v>#REF!</v>
      </c>
      <c r="U249" s="71" t="str">
        <f t="shared" si="93"/>
        <v>-</v>
      </c>
      <c r="V249" s="7"/>
      <c r="W249" s="107">
        <f>[2]Plan1!$A347</f>
        <v>47424</v>
      </c>
      <c r="X249" s="108" t="str">
        <f>[2]Plan1!$C347</f>
        <v>Finados</v>
      </c>
      <c r="Y249" s="7"/>
      <c r="Z249" s="1"/>
      <c r="AA249" s="7"/>
      <c r="AB249" s="7"/>
      <c r="AC249" s="7"/>
      <c r="AD249" s="7"/>
      <c r="AE249" s="7"/>
      <c r="AF249" s="8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  <c r="ES249" s="2"/>
      <c r="ET249" s="2"/>
      <c r="EU249" s="2"/>
      <c r="EV249" s="2"/>
      <c r="EW249" s="2"/>
      <c r="EX249" s="2"/>
      <c r="EY249" s="2"/>
      <c r="EZ249" s="2"/>
      <c r="FA249" s="2"/>
      <c r="FB249" s="2"/>
      <c r="FC249" s="2"/>
      <c r="FD249" s="2"/>
      <c r="FE249" s="2"/>
      <c r="FF249" s="2"/>
      <c r="FG249" s="2"/>
      <c r="FH249" s="2"/>
      <c r="FI249" s="2"/>
      <c r="FJ249" s="2"/>
      <c r="FK249" s="2"/>
      <c r="FL249" s="2"/>
      <c r="FM249" s="2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</row>
    <row r="250" spans="1:191" ht="12.75" x14ac:dyDescent="0.2">
      <c r="A250" s="63">
        <f t="shared" si="94"/>
        <v>44015</v>
      </c>
      <c r="B250" s="78">
        <f t="shared" ca="1" si="101"/>
        <v>954.02480455</v>
      </c>
      <c r="C250" s="65">
        <f t="shared" si="95"/>
        <v>952.38072590000002</v>
      </c>
      <c r="D250" s="10">
        <f ca="1">IF(A250&lt;$B$1,VLOOKUP(A250,[1]DI!$A$4:$B$15000,2),0)</f>
        <v>2.1500000000000005E-2</v>
      </c>
      <c r="E250" s="65">
        <f t="shared" ca="1" si="102"/>
        <v>1.0000844200000001</v>
      </c>
      <c r="F250" s="65">
        <f ca="1">(TRUNC(PRODUCT($E$12:$E249),16))</f>
        <v>1.02444208450554</v>
      </c>
      <c r="G250" s="65">
        <f t="shared" ca="1" si="103"/>
        <v>1.02392333738589</v>
      </c>
      <c r="H250" s="65">
        <f t="shared" ca="1" si="104"/>
        <v>1.0005066300000001</v>
      </c>
      <c r="I250" s="64">
        <f t="shared" si="96"/>
        <v>5.2499999999999998E-2</v>
      </c>
      <c r="J250" s="66">
        <f>IF(O249&gt;0,VLOOKUP(O249,W$12:AF$80,2),J249)</f>
        <v>44007</v>
      </c>
      <c r="K250" s="67">
        <f t="shared" si="97"/>
        <v>6</v>
      </c>
      <c r="L250" s="68">
        <f t="shared" si="98"/>
        <v>6</v>
      </c>
      <c r="M250" s="69">
        <f t="shared" si="91"/>
        <v>1.0012190350000001</v>
      </c>
      <c r="N250" s="69">
        <f t="shared" ca="1" si="92"/>
        <v>1.001726283</v>
      </c>
      <c r="O250" s="68">
        <f t="shared" si="105"/>
        <v>0</v>
      </c>
      <c r="P250" s="65">
        <f t="shared" ca="1" si="99"/>
        <v>1.64407865</v>
      </c>
      <c r="Q250" s="65"/>
      <c r="R250" s="11">
        <f t="shared" si="100"/>
        <v>0</v>
      </c>
      <c r="S250" s="70" t="str">
        <f>IF(O249&gt;0,VLOOKUP(O249,W$12:AF$60,10),S249)</f>
        <v>A+J=</v>
      </c>
      <c r="T250" s="66" t="e">
        <f>IF(O249&gt;0,VLOOKUP(O249,W$12:AF$60,11),T249)</f>
        <v>#REF!</v>
      </c>
      <c r="U250" s="71" t="str">
        <f t="shared" si="93"/>
        <v>-</v>
      </c>
      <c r="V250" s="7"/>
      <c r="W250" s="107">
        <f>[2]Plan1!$A348</f>
        <v>47437</v>
      </c>
      <c r="X250" s="108" t="str">
        <f>[2]Plan1!$C348</f>
        <v>Proclamação da República</v>
      </c>
      <c r="Y250" s="7"/>
      <c r="Z250" s="1"/>
      <c r="AA250" s="7"/>
      <c r="AB250" s="7"/>
      <c r="AC250" s="7"/>
      <c r="AD250" s="7"/>
      <c r="AE250" s="7"/>
      <c r="AF250" s="8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  <c r="ET250" s="2"/>
      <c r="EU250" s="2"/>
      <c r="EV250" s="2"/>
      <c r="EW250" s="2"/>
      <c r="EX250" s="2"/>
      <c r="EY250" s="2"/>
      <c r="EZ250" s="2"/>
      <c r="FA250" s="2"/>
      <c r="FB250" s="2"/>
      <c r="FC250" s="2"/>
      <c r="FD250" s="2"/>
      <c r="FE250" s="2"/>
      <c r="FF250" s="2"/>
      <c r="FG250" s="2"/>
      <c r="FH250" s="2"/>
      <c r="FI250" s="2"/>
      <c r="FJ250" s="2"/>
      <c r="FK250" s="2"/>
      <c r="FL250" s="2"/>
      <c r="FM250" s="2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</row>
    <row r="251" spans="1:191" ht="12.75" x14ac:dyDescent="0.2">
      <c r="A251" s="63">
        <f t="shared" si="94"/>
        <v>44016</v>
      </c>
      <c r="B251" s="78">
        <f t="shared" ca="1" si="101"/>
        <v>954.29909020000002</v>
      </c>
      <c r="C251" s="65">
        <f t="shared" si="95"/>
        <v>952.38072590000002</v>
      </c>
      <c r="D251" s="10">
        <f ca="1">IF(A251&lt;$B$1,VLOOKUP(A251,[1]DI!$A$4:$B$15000,2),0)</f>
        <v>0</v>
      </c>
      <c r="E251" s="65">
        <f t="shared" ca="1" si="102"/>
        <v>1</v>
      </c>
      <c r="F251" s="65">
        <f ca="1">(TRUNC(PRODUCT($E$12:$E250),16))</f>
        <v>1.0245285679063201</v>
      </c>
      <c r="G251" s="65">
        <f t="shared" ca="1" si="103"/>
        <v>1.02392333738589</v>
      </c>
      <c r="H251" s="65">
        <f t="shared" ca="1" si="104"/>
        <v>1.0005910899999999</v>
      </c>
      <c r="I251" s="64">
        <f t="shared" si="96"/>
        <v>5.2499999999999998E-2</v>
      </c>
      <c r="J251" s="66">
        <f>IF(O250&gt;0,VLOOKUP(O250,W$12:AF$80,2),J250)</f>
        <v>44007</v>
      </c>
      <c r="K251" s="67">
        <f t="shared" si="97"/>
        <v>6</v>
      </c>
      <c r="L251" s="68">
        <f t="shared" si="98"/>
        <v>7</v>
      </c>
      <c r="M251" s="69">
        <f t="shared" si="91"/>
        <v>1.0014223520000001</v>
      </c>
      <c r="N251" s="69">
        <f t="shared" ca="1" si="92"/>
        <v>1.0020142830000001</v>
      </c>
      <c r="O251" s="68">
        <f t="shared" si="105"/>
        <v>0</v>
      </c>
      <c r="P251" s="65">
        <f t="shared" ca="1" si="99"/>
        <v>1.9183642999999999</v>
      </c>
      <c r="Q251" s="65"/>
      <c r="R251" s="11">
        <f t="shared" si="100"/>
        <v>0</v>
      </c>
      <c r="S251" s="70" t="str">
        <f>IF(O250&gt;0,VLOOKUP(O250,W$12:AF$60,10),S250)</f>
        <v>A+J=</v>
      </c>
      <c r="T251" s="66" t="e">
        <f>IF(O250&gt;0,VLOOKUP(O250,W$12:AF$60,11),T250)</f>
        <v>#REF!</v>
      </c>
      <c r="U251" s="71" t="str">
        <f t="shared" si="93"/>
        <v>-</v>
      </c>
      <c r="V251" s="7"/>
      <c r="W251" s="107">
        <f>[2]Plan1!$A349</f>
        <v>47477</v>
      </c>
      <c r="X251" s="108" t="str">
        <f>[2]Plan1!$C349</f>
        <v>Natal</v>
      </c>
      <c r="Y251" s="7"/>
      <c r="Z251" s="1"/>
      <c r="AA251" s="7"/>
      <c r="AB251" s="7"/>
      <c r="AC251" s="7"/>
      <c r="AD251" s="7"/>
      <c r="AE251" s="7"/>
      <c r="AF251" s="8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  <c r="ES251" s="2"/>
      <c r="ET251" s="2"/>
      <c r="EU251" s="2"/>
      <c r="EV251" s="2"/>
      <c r="EW251" s="2"/>
      <c r="EX251" s="2"/>
      <c r="EY251" s="2"/>
      <c r="EZ251" s="2"/>
      <c r="FA251" s="2"/>
      <c r="FB251" s="2"/>
      <c r="FC251" s="2"/>
      <c r="FD251" s="2"/>
      <c r="FE251" s="2"/>
      <c r="FF251" s="2"/>
      <c r="FG251" s="2"/>
      <c r="FH251" s="2"/>
      <c r="FI251" s="2"/>
      <c r="FJ251" s="2"/>
      <c r="FK251" s="2"/>
      <c r="FL251" s="2"/>
      <c r="FM251" s="2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</row>
    <row r="252" spans="1:191" ht="12.75" x14ac:dyDescent="0.2">
      <c r="A252" s="63">
        <f t="shared" si="94"/>
        <v>44017</v>
      </c>
      <c r="B252" s="78">
        <f t="shared" ca="1" si="101"/>
        <v>954.29909020000002</v>
      </c>
      <c r="C252" s="65">
        <f t="shared" si="95"/>
        <v>952.38072590000002</v>
      </c>
      <c r="D252" s="10">
        <f ca="1">IF(A252&lt;$B$1,VLOOKUP(A252,[1]DI!$A$4:$B$15000,2),0)</f>
        <v>0</v>
      </c>
      <c r="E252" s="65">
        <f t="shared" ca="1" si="102"/>
        <v>1</v>
      </c>
      <c r="F252" s="65">
        <f ca="1">(TRUNC(PRODUCT($E$12:$E251),16))</f>
        <v>1.0245285679063201</v>
      </c>
      <c r="G252" s="65">
        <f t="shared" ca="1" si="103"/>
        <v>1.02392333738589</v>
      </c>
      <c r="H252" s="65">
        <f t="shared" ca="1" si="104"/>
        <v>1.0005910899999999</v>
      </c>
      <c r="I252" s="64">
        <f t="shared" si="96"/>
        <v>5.2499999999999998E-2</v>
      </c>
      <c r="J252" s="66">
        <f>IF(O251&gt;0,VLOOKUP(O251,W$12:AF$80,2),J251)</f>
        <v>44007</v>
      </c>
      <c r="K252" s="67">
        <f t="shared" si="97"/>
        <v>6</v>
      </c>
      <c r="L252" s="68">
        <f t="shared" si="98"/>
        <v>7</v>
      </c>
      <c r="M252" s="69">
        <f t="shared" si="91"/>
        <v>1.0014223520000001</v>
      </c>
      <c r="N252" s="69">
        <f t="shared" ca="1" si="92"/>
        <v>1.0020142830000001</v>
      </c>
      <c r="O252" s="68">
        <f t="shared" si="105"/>
        <v>0</v>
      </c>
      <c r="P252" s="65">
        <f t="shared" ca="1" si="99"/>
        <v>1.9183642999999999</v>
      </c>
      <c r="Q252" s="65"/>
      <c r="R252" s="11">
        <f t="shared" si="100"/>
        <v>0</v>
      </c>
      <c r="S252" s="70" t="str">
        <f>IF(O251&gt;0,VLOOKUP(O251,W$12:AF$60,10),S251)</f>
        <v>A+J=</v>
      </c>
      <c r="T252" s="66" t="e">
        <f>IF(O251&gt;0,VLOOKUP(O251,W$12:AF$60,11),T251)</f>
        <v>#REF!</v>
      </c>
      <c r="U252" s="71" t="str">
        <f t="shared" si="93"/>
        <v>-</v>
      </c>
      <c r="V252" s="7"/>
      <c r="W252" s="107">
        <f>[2]Plan1!$A350</f>
        <v>47484</v>
      </c>
      <c r="X252" s="108" t="str">
        <f>[2]Plan1!$C350</f>
        <v>Confraternização Universal</v>
      </c>
      <c r="Y252" s="7"/>
      <c r="Z252" s="1"/>
      <c r="AA252" s="7"/>
      <c r="AB252" s="7"/>
      <c r="AC252" s="7"/>
      <c r="AD252" s="7"/>
      <c r="AE252" s="7"/>
      <c r="AF252" s="8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  <c r="ES252" s="2"/>
      <c r="ET252" s="2"/>
      <c r="EU252" s="2"/>
      <c r="EV252" s="2"/>
      <c r="EW252" s="2"/>
      <c r="EX252" s="2"/>
      <c r="EY252" s="2"/>
      <c r="EZ252" s="2"/>
      <c r="FA252" s="2"/>
      <c r="FB252" s="2"/>
      <c r="FC252" s="2"/>
      <c r="FD252" s="2"/>
      <c r="FE252" s="2"/>
      <c r="FF252" s="2"/>
      <c r="FG252" s="2"/>
      <c r="FH252" s="2"/>
      <c r="FI252" s="2"/>
      <c r="FJ252" s="2"/>
      <c r="FK252" s="2"/>
      <c r="FL252" s="2"/>
      <c r="FM252" s="2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</row>
    <row r="253" spans="1:191" ht="12.75" x14ac:dyDescent="0.2">
      <c r="A253" s="63">
        <f t="shared" si="94"/>
        <v>44018</v>
      </c>
      <c r="B253" s="78">
        <f t="shared" ca="1" si="101"/>
        <v>954.29909020000002</v>
      </c>
      <c r="C253" s="65">
        <f t="shared" si="95"/>
        <v>952.38072590000002</v>
      </c>
      <c r="D253" s="10">
        <f ca="1">IF(A253&lt;$B$1,VLOOKUP(A253,[1]DI!$A$4:$B$15000,2),0)</f>
        <v>2.1500000000000005E-2</v>
      </c>
      <c r="E253" s="65">
        <f t="shared" ca="1" si="102"/>
        <v>1.0000844200000001</v>
      </c>
      <c r="F253" s="65">
        <f ca="1">(TRUNC(PRODUCT($E$12:$E252),16))</f>
        <v>1.0245285679063201</v>
      </c>
      <c r="G253" s="65">
        <f t="shared" ca="1" si="103"/>
        <v>1.02392333738589</v>
      </c>
      <c r="H253" s="65">
        <f t="shared" ca="1" si="104"/>
        <v>1.0005910899999999</v>
      </c>
      <c r="I253" s="64">
        <f t="shared" si="96"/>
        <v>5.2499999999999998E-2</v>
      </c>
      <c r="J253" s="66">
        <f>IF(O252&gt;0,VLOOKUP(O252,W$12:AF$80,2),J252)</f>
        <v>44007</v>
      </c>
      <c r="K253" s="67">
        <f t="shared" si="97"/>
        <v>7</v>
      </c>
      <c r="L253" s="68">
        <f t="shared" si="98"/>
        <v>7</v>
      </c>
      <c r="M253" s="69">
        <f t="shared" si="91"/>
        <v>1.0014223520000001</v>
      </c>
      <c r="N253" s="69">
        <f t="shared" ca="1" si="92"/>
        <v>1.0020142830000001</v>
      </c>
      <c r="O253" s="68">
        <f t="shared" si="105"/>
        <v>0</v>
      </c>
      <c r="P253" s="65">
        <f t="shared" ca="1" si="99"/>
        <v>1.9183642999999999</v>
      </c>
      <c r="Q253" s="65"/>
      <c r="R253" s="11">
        <f t="shared" si="100"/>
        <v>0</v>
      </c>
      <c r="S253" s="70" t="str">
        <f>IF(O252&gt;0,VLOOKUP(O252,W$12:AF$60,10),S252)</f>
        <v>A+J=</v>
      </c>
      <c r="T253" s="66" t="e">
        <f>IF(O252&gt;0,VLOOKUP(O252,W$12:AF$60,11),T252)</f>
        <v>#REF!</v>
      </c>
      <c r="U253" s="71" t="str">
        <f t="shared" si="93"/>
        <v>-</v>
      </c>
      <c r="V253" s="7"/>
      <c r="W253" s="107">
        <f>[2]Plan1!$A351</f>
        <v>47546</v>
      </c>
      <c r="X253" s="108" t="str">
        <f>[2]Plan1!$C351</f>
        <v>Carnaval</v>
      </c>
      <c r="Y253" s="7"/>
      <c r="Z253" s="1"/>
      <c r="AA253" s="7"/>
      <c r="AB253" s="7"/>
      <c r="AC253" s="7"/>
      <c r="AD253" s="7"/>
      <c r="AE253" s="7"/>
      <c r="AF253" s="8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  <c r="ES253" s="2"/>
      <c r="ET253" s="2"/>
      <c r="EU253" s="2"/>
      <c r="EV253" s="2"/>
      <c r="EW253" s="2"/>
      <c r="EX253" s="2"/>
      <c r="EY253" s="2"/>
      <c r="EZ253" s="2"/>
      <c r="FA253" s="2"/>
      <c r="FB253" s="2"/>
      <c r="FC253" s="2"/>
      <c r="FD253" s="2"/>
      <c r="FE253" s="2"/>
      <c r="FF253" s="2"/>
      <c r="FG253" s="2"/>
      <c r="FH253" s="2"/>
      <c r="FI253" s="2"/>
      <c r="FJ253" s="2"/>
      <c r="FK253" s="2"/>
      <c r="FL253" s="2"/>
      <c r="FM253" s="2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</row>
    <row r="254" spans="1:191" ht="12.75" x14ac:dyDescent="0.2">
      <c r="A254" s="63">
        <f t="shared" si="94"/>
        <v>44019</v>
      </c>
      <c r="B254" s="78">
        <f t="shared" ca="1" si="101"/>
        <v>954.57345680000003</v>
      </c>
      <c r="C254" s="65">
        <f t="shared" si="95"/>
        <v>952.38072590000002</v>
      </c>
      <c r="D254" s="10">
        <f ca="1">IF(A254&lt;$B$1,VLOOKUP(A254,[1]DI!$A$4:$B$15000,2),0)</f>
        <v>2.1500000000000005E-2</v>
      </c>
      <c r="E254" s="65">
        <f t="shared" ca="1" si="102"/>
        <v>1.0000844200000001</v>
      </c>
      <c r="F254" s="65">
        <f ca="1">(TRUNC(PRODUCT($E$12:$E253),16))</f>
        <v>1.02461505860802</v>
      </c>
      <c r="G254" s="65">
        <f t="shared" ca="1" si="103"/>
        <v>1.02392333738589</v>
      </c>
      <c r="H254" s="65">
        <f t="shared" ca="1" si="104"/>
        <v>1.0006755599999999</v>
      </c>
      <c r="I254" s="64">
        <f t="shared" si="96"/>
        <v>5.2499999999999998E-2</v>
      </c>
      <c r="J254" s="66">
        <f>IF(O253&gt;0,VLOOKUP(O253,W$12:AF$80,2),J253)</f>
        <v>44007</v>
      </c>
      <c r="K254" s="67">
        <f t="shared" si="97"/>
        <v>8</v>
      </c>
      <c r="L254" s="68">
        <f t="shared" si="98"/>
        <v>8</v>
      </c>
      <c r="M254" s="69">
        <f t="shared" si="91"/>
        <v>1.0016257099999999</v>
      </c>
      <c r="N254" s="69">
        <f t="shared" ca="1" si="92"/>
        <v>1.0023023680000001</v>
      </c>
      <c r="O254" s="68">
        <f t="shared" si="105"/>
        <v>0</v>
      </c>
      <c r="P254" s="65">
        <f t="shared" ca="1" si="99"/>
        <v>2.1927308999999999</v>
      </c>
      <c r="Q254" s="65"/>
      <c r="R254" s="11">
        <f t="shared" si="100"/>
        <v>0</v>
      </c>
      <c r="S254" s="70" t="str">
        <f>IF(O253&gt;0,VLOOKUP(O253,W$12:AF$60,10),S253)</f>
        <v>A+J=</v>
      </c>
      <c r="T254" s="66" t="e">
        <f>IF(O253&gt;0,VLOOKUP(O253,W$12:AF$60,11),T253)</f>
        <v>#REF!</v>
      </c>
      <c r="U254" s="71" t="str">
        <f t="shared" si="93"/>
        <v>-</v>
      </c>
      <c r="V254" s="14"/>
      <c r="W254" s="107">
        <f>[2]Plan1!$A352</f>
        <v>47547</v>
      </c>
      <c r="X254" s="108" t="str">
        <f>[2]Plan1!$C352</f>
        <v>Carnaval</v>
      </c>
      <c r="Y254" s="7"/>
      <c r="Z254" s="1"/>
      <c r="AA254" s="7"/>
      <c r="AB254" s="7"/>
      <c r="AC254" s="7"/>
      <c r="AD254" s="7"/>
      <c r="AE254" s="14"/>
      <c r="AF254" s="17"/>
      <c r="AG254" s="15"/>
      <c r="AH254" s="15"/>
      <c r="AI254" s="15"/>
      <c r="AJ254" s="15"/>
      <c r="AK254" s="15"/>
      <c r="AL254" s="15"/>
      <c r="AM254" s="15"/>
      <c r="AN254" s="15"/>
      <c r="AO254" s="15"/>
      <c r="AP254" s="15"/>
      <c r="AQ254" s="15"/>
      <c r="AR254" s="15"/>
      <c r="AS254" s="15"/>
      <c r="AT254" s="15"/>
      <c r="AU254" s="15"/>
      <c r="AV254" s="15"/>
      <c r="AW254" s="15"/>
      <c r="AX254" s="15"/>
      <c r="AY254" s="15"/>
      <c r="AZ254" s="15"/>
      <c r="BA254" s="15"/>
      <c r="BB254" s="15"/>
      <c r="BC254" s="15"/>
      <c r="BD254" s="15"/>
      <c r="BE254" s="15"/>
      <c r="BF254" s="15"/>
      <c r="BG254" s="15"/>
      <c r="BH254" s="15"/>
      <c r="BI254" s="15"/>
      <c r="BJ254" s="15"/>
      <c r="BK254" s="15"/>
      <c r="BL254" s="15"/>
      <c r="BM254" s="15"/>
      <c r="BN254" s="15"/>
      <c r="BO254" s="15"/>
      <c r="BP254" s="15"/>
      <c r="BQ254" s="15"/>
      <c r="BR254" s="15"/>
      <c r="BS254" s="15"/>
      <c r="BT254" s="15"/>
      <c r="BU254" s="15"/>
      <c r="BV254" s="15"/>
      <c r="BW254" s="15"/>
      <c r="BX254" s="15"/>
      <c r="BY254" s="15"/>
      <c r="BZ254" s="15"/>
      <c r="CA254" s="15"/>
      <c r="CB254" s="15"/>
      <c r="CC254" s="15"/>
      <c r="CD254" s="15"/>
      <c r="CE254" s="15"/>
      <c r="CF254" s="15"/>
      <c r="CG254" s="15"/>
      <c r="CH254" s="15"/>
      <c r="CI254" s="15"/>
      <c r="CJ254" s="15"/>
      <c r="CK254" s="15"/>
      <c r="CL254" s="15"/>
      <c r="CM254" s="15"/>
      <c r="CN254" s="15"/>
      <c r="CO254" s="15"/>
      <c r="CP254" s="15"/>
      <c r="CQ254" s="15"/>
      <c r="CR254" s="15"/>
      <c r="CS254" s="15"/>
      <c r="CT254" s="15"/>
      <c r="CU254" s="15"/>
      <c r="CV254" s="15"/>
      <c r="CW254" s="15"/>
      <c r="CX254" s="15"/>
      <c r="CY254" s="15"/>
      <c r="CZ254" s="15"/>
      <c r="DA254" s="15"/>
      <c r="DB254" s="15"/>
      <c r="DC254" s="15"/>
      <c r="DD254" s="15"/>
      <c r="DE254" s="15"/>
      <c r="DF254" s="15"/>
      <c r="DG254" s="15"/>
      <c r="DH254" s="15"/>
      <c r="DI254" s="15"/>
      <c r="DJ254" s="15"/>
      <c r="DK254" s="15"/>
      <c r="DL254" s="15"/>
      <c r="DM254" s="15"/>
      <c r="DN254" s="15"/>
      <c r="DO254" s="15"/>
      <c r="DP254" s="15"/>
      <c r="DQ254" s="15"/>
      <c r="DR254" s="15"/>
      <c r="DS254" s="15"/>
      <c r="DT254" s="15"/>
      <c r="DU254" s="15"/>
      <c r="DV254" s="15"/>
      <c r="DW254" s="15"/>
      <c r="DX254" s="15"/>
      <c r="DY254" s="15"/>
      <c r="DZ254" s="15"/>
      <c r="EA254" s="15"/>
      <c r="EB254" s="15"/>
      <c r="EC254" s="15"/>
      <c r="ED254" s="15"/>
      <c r="EE254" s="15"/>
      <c r="EF254" s="15"/>
      <c r="EG254" s="15"/>
      <c r="EH254" s="15"/>
      <c r="EI254" s="15"/>
      <c r="EJ254" s="15"/>
      <c r="EK254" s="15"/>
      <c r="EL254" s="15"/>
      <c r="EM254" s="15"/>
      <c r="EN254" s="15"/>
      <c r="EO254" s="15"/>
      <c r="EP254" s="15"/>
      <c r="EQ254" s="15"/>
      <c r="ER254" s="15"/>
      <c r="ES254" s="15"/>
      <c r="ET254" s="15"/>
      <c r="EU254" s="15"/>
      <c r="EV254" s="15"/>
      <c r="EW254" s="15"/>
      <c r="EX254" s="15"/>
      <c r="EY254" s="15"/>
      <c r="EZ254" s="15"/>
      <c r="FA254" s="15"/>
      <c r="FB254" s="15"/>
      <c r="FC254" s="15"/>
      <c r="FD254" s="15"/>
      <c r="FE254" s="15"/>
      <c r="FF254" s="15"/>
      <c r="FG254" s="15"/>
      <c r="FH254" s="15"/>
      <c r="FI254" s="15"/>
      <c r="FJ254" s="15"/>
      <c r="FK254" s="15"/>
      <c r="FL254" s="15"/>
      <c r="FM254" s="15"/>
      <c r="FN254" s="16"/>
      <c r="FO254" s="16"/>
      <c r="FP254" s="16"/>
      <c r="FQ254" s="16"/>
      <c r="FR254" s="16"/>
      <c r="FS254" s="16"/>
      <c r="FT254" s="16"/>
      <c r="FU254" s="16"/>
      <c r="FV254" s="16"/>
      <c r="FW254" s="16"/>
      <c r="FX254" s="16"/>
      <c r="FY254" s="16"/>
      <c r="FZ254" s="16"/>
      <c r="GA254" s="16"/>
      <c r="GB254" s="16"/>
      <c r="GC254" s="16"/>
      <c r="GD254" s="16"/>
      <c r="GE254" s="16"/>
      <c r="GF254" s="16"/>
      <c r="GG254" s="16"/>
      <c r="GH254" s="16"/>
      <c r="GI254" s="16"/>
    </row>
    <row r="255" spans="1:191" ht="12.75" x14ac:dyDescent="0.2">
      <c r="A255" s="63">
        <f t="shared" si="94"/>
        <v>44020</v>
      </c>
      <c r="B255" s="78">
        <f t="shared" ca="1" si="101"/>
        <v>954.84790626000006</v>
      </c>
      <c r="C255" s="65">
        <f t="shared" si="95"/>
        <v>952.38072590000002</v>
      </c>
      <c r="D255" s="10">
        <f ca="1">IF(A255&lt;$B$1,VLOOKUP(A255,[1]DI!$A$4:$B$15000,2),0)</f>
        <v>2.1500000000000005E-2</v>
      </c>
      <c r="E255" s="65">
        <f t="shared" ca="1" si="102"/>
        <v>1.0000844200000001</v>
      </c>
      <c r="F255" s="65">
        <f ca="1">(TRUNC(PRODUCT($E$12:$E254),16))</f>
        <v>1.02470155661127</v>
      </c>
      <c r="G255" s="65">
        <f t="shared" ca="1" si="103"/>
        <v>1.02392333738589</v>
      </c>
      <c r="H255" s="65">
        <f t="shared" ca="1" si="104"/>
        <v>1.0007600400000001</v>
      </c>
      <c r="I255" s="64">
        <f t="shared" si="96"/>
        <v>5.2499999999999998E-2</v>
      </c>
      <c r="J255" s="66">
        <f>IF(O254&gt;0,VLOOKUP(O254,W$12:AF$80,2),J254)</f>
        <v>44007</v>
      </c>
      <c r="K255" s="67">
        <f t="shared" si="97"/>
        <v>9</v>
      </c>
      <c r="L255" s="68">
        <f t="shared" si="98"/>
        <v>9</v>
      </c>
      <c r="M255" s="69">
        <f t="shared" si="91"/>
        <v>1.0018291100000001</v>
      </c>
      <c r="N255" s="69">
        <f t="shared" ca="1" si="92"/>
        <v>1.0025905399999999</v>
      </c>
      <c r="O255" s="68">
        <f t="shared" si="105"/>
        <v>0</v>
      </c>
      <c r="P255" s="65">
        <f t="shared" ca="1" si="99"/>
        <v>2.46718036</v>
      </c>
      <c r="Q255" s="65"/>
      <c r="R255" s="11">
        <f t="shared" si="100"/>
        <v>0</v>
      </c>
      <c r="S255" s="70" t="str">
        <f>IF(O254&gt;0,VLOOKUP(O254,W$12:AF$60,10),S254)</f>
        <v>A+J=</v>
      </c>
      <c r="T255" s="66" t="e">
        <f>IF(O254&gt;0,VLOOKUP(O254,W$12:AF$60,11),T254)</f>
        <v>#REF!</v>
      </c>
      <c r="U255" s="71" t="str">
        <f t="shared" si="93"/>
        <v>-</v>
      </c>
      <c r="V255" s="7"/>
      <c r="W255" s="107">
        <f>[2]Plan1!$A353</f>
        <v>47592</v>
      </c>
      <c r="X255" s="108" t="str">
        <f>[2]Plan1!$C353</f>
        <v>Paixão de Cristo</v>
      </c>
      <c r="Y255" s="7"/>
      <c r="Z255" s="1"/>
      <c r="AA255" s="7"/>
      <c r="AB255" s="7"/>
      <c r="AC255" s="7"/>
      <c r="AD255" s="7"/>
      <c r="AE255" s="7"/>
      <c r="AF255" s="8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  <c r="ES255" s="2"/>
      <c r="ET255" s="2"/>
      <c r="EU255" s="2"/>
      <c r="EV255" s="2"/>
      <c r="EW255" s="2"/>
      <c r="EX255" s="2"/>
      <c r="EY255" s="2"/>
      <c r="EZ255" s="2"/>
      <c r="FA255" s="2"/>
      <c r="FB255" s="2"/>
      <c r="FC255" s="2"/>
      <c r="FD255" s="2"/>
      <c r="FE255" s="2"/>
      <c r="FF255" s="2"/>
      <c r="FG255" s="2"/>
      <c r="FH255" s="2"/>
      <c r="FI255" s="2"/>
      <c r="FJ255" s="2"/>
      <c r="FK255" s="2"/>
      <c r="FL255" s="2"/>
      <c r="FM255" s="2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</row>
    <row r="256" spans="1:191" ht="12.75" x14ac:dyDescent="0.2">
      <c r="A256" s="63">
        <f t="shared" si="94"/>
        <v>44021</v>
      </c>
      <c r="B256" s="78">
        <f t="shared" ca="1" si="101"/>
        <v>955.12242715000002</v>
      </c>
      <c r="C256" s="65">
        <f t="shared" si="95"/>
        <v>952.38072590000002</v>
      </c>
      <c r="D256" s="10">
        <f ca="1">IF(A256&lt;$B$1,VLOOKUP(A256,[1]DI!$A$4:$B$15000,2),0)</f>
        <v>2.1500000000000005E-2</v>
      </c>
      <c r="E256" s="65">
        <f t="shared" ca="1" si="102"/>
        <v>1.0000844200000001</v>
      </c>
      <c r="F256" s="65">
        <f ca="1">(TRUNC(PRODUCT($E$12:$E255),16))</f>
        <v>1.02478806191668</v>
      </c>
      <c r="G256" s="65">
        <f t="shared" ca="1" si="103"/>
        <v>1.02392333738589</v>
      </c>
      <c r="H256" s="65">
        <f t="shared" ca="1" si="104"/>
        <v>1.00084452</v>
      </c>
      <c r="I256" s="64">
        <f t="shared" si="96"/>
        <v>5.2499999999999998E-2</v>
      </c>
      <c r="J256" s="66">
        <f>IF(O255&gt;0,VLOOKUP(O255,W$12:AF$80,2),J255)</f>
        <v>44007</v>
      </c>
      <c r="K256" s="67">
        <f t="shared" si="97"/>
        <v>10</v>
      </c>
      <c r="L256" s="68">
        <f t="shared" si="98"/>
        <v>10</v>
      </c>
      <c r="M256" s="69">
        <f t="shared" si="91"/>
        <v>1.00203255</v>
      </c>
      <c r="N256" s="69">
        <f t="shared" ca="1" si="92"/>
        <v>1.002878787</v>
      </c>
      <c r="O256" s="68">
        <f t="shared" si="105"/>
        <v>0</v>
      </c>
      <c r="P256" s="65">
        <f t="shared" ca="1" si="99"/>
        <v>2.7417012500000002</v>
      </c>
      <c r="Q256" s="65"/>
      <c r="R256" s="11">
        <f t="shared" si="100"/>
        <v>0</v>
      </c>
      <c r="S256" s="70" t="str">
        <f>IF(O255&gt;0,VLOOKUP(O255,W$12:AF$60,10),S255)</f>
        <v>A+J=</v>
      </c>
      <c r="T256" s="66" t="e">
        <f>IF(O255&gt;0,VLOOKUP(O255,W$12:AF$60,11),T255)</f>
        <v>#REF!</v>
      </c>
      <c r="U256" s="71" t="str">
        <f t="shared" si="93"/>
        <v>-</v>
      </c>
      <c r="V256" s="7"/>
      <c r="W256" s="107">
        <f>[2]Plan1!$A354</f>
        <v>47594</v>
      </c>
      <c r="X256" s="108" t="str">
        <f>[2]Plan1!$C354</f>
        <v>Tiradentes</v>
      </c>
      <c r="Y256" s="7"/>
      <c r="Z256" s="1"/>
      <c r="AA256" s="7"/>
      <c r="AB256" s="7"/>
      <c r="AC256" s="7"/>
      <c r="AD256" s="7"/>
      <c r="AE256" s="7"/>
      <c r="AF256" s="8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  <c r="ES256" s="2"/>
      <c r="ET256" s="2"/>
      <c r="EU256" s="2"/>
      <c r="EV256" s="2"/>
      <c r="EW256" s="2"/>
      <c r="EX256" s="2"/>
      <c r="EY256" s="2"/>
      <c r="EZ256" s="2"/>
      <c r="FA256" s="2"/>
      <c r="FB256" s="2"/>
      <c r="FC256" s="2"/>
      <c r="FD256" s="2"/>
      <c r="FE256" s="2"/>
      <c r="FF256" s="2"/>
      <c r="FG256" s="2"/>
      <c r="FH256" s="2"/>
      <c r="FI256" s="2"/>
      <c r="FJ256" s="2"/>
      <c r="FK256" s="2"/>
      <c r="FL256" s="2"/>
      <c r="FM256" s="2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</row>
    <row r="257" spans="1:188" ht="12.75" x14ac:dyDescent="0.2">
      <c r="A257" s="63">
        <f t="shared" si="94"/>
        <v>44022</v>
      </c>
      <c r="B257" s="78">
        <f t="shared" ca="1" si="101"/>
        <v>955.39702994000004</v>
      </c>
      <c r="C257" s="65">
        <f t="shared" si="95"/>
        <v>952.38072590000002</v>
      </c>
      <c r="D257" s="10">
        <f ca="1">IF(A257&lt;$B$1,VLOOKUP(A257,[1]DI!$A$4:$B$15000,2),0)</f>
        <v>2.1500000000000005E-2</v>
      </c>
      <c r="E257" s="65">
        <f t="shared" ca="1" si="102"/>
        <v>1.0000844200000001</v>
      </c>
      <c r="F257" s="65">
        <f ca="1">(TRUNC(PRODUCT($E$12:$E256),16))</f>
        <v>1.02487457452487</v>
      </c>
      <c r="G257" s="65">
        <f t="shared" ca="1" si="103"/>
        <v>1.02392333738589</v>
      </c>
      <c r="H257" s="65">
        <f t="shared" ca="1" si="104"/>
        <v>1.0009290099999999</v>
      </c>
      <c r="I257" s="64">
        <f t="shared" si="96"/>
        <v>5.2499999999999998E-2</v>
      </c>
      <c r="J257" s="66">
        <f>IF(O256&gt;0,VLOOKUP(O256,W$12:AF$80,2),J256)</f>
        <v>44007</v>
      </c>
      <c r="K257" s="67">
        <f t="shared" si="97"/>
        <v>11</v>
      </c>
      <c r="L257" s="68">
        <f t="shared" si="98"/>
        <v>11</v>
      </c>
      <c r="M257" s="69">
        <f t="shared" si="91"/>
        <v>1.002236033</v>
      </c>
      <c r="N257" s="69">
        <f t="shared" ca="1" si="92"/>
        <v>1.0031671200000001</v>
      </c>
      <c r="O257" s="68">
        <f t="shared" si="105"/>
        <v>0</v>
      </c>
      <c r="P257" s="65">
        <f t="shared" ca="1" si="99"/>
        <v>3.0163040400000001</v>
      </c>
      <c r="Q257" s="65"/>
      <c r="R257" s="11">
        <f t="shared" si="100"/>
        <v>0</v>
      </c>
      <c r="S257" s="70" t="str">
        <f>IF(O256&gt;0,VLOOKUP(O256,W$12:AF$60,10),S256)</f>
        <v>A+J=</v>
      </c>
      <c r="T257" s="66" t="e">
        <f>IF(O256&gt;0,VLOOKUP(O256,W$12:AF$60,11),T256)</f>
        <v>#REF!</v>
      </c>
      <c r="U257" s="71" t="str">
        <f t="shared" si="93"/>
        <v>-</v>
      </c>
      <c r="V257" s="7"/>
      <c r="W257" s="107">
        <f>[2]Plan1!$A355</f>
        <v>47604</v>
      </c>
      <c r="X257" s="108" t="str">
        <f>[2]Plan1!$C355</f>
        <v>Dia do Trabalho</v>
      </c>
      <c r="Y257" s="7"/>
      <c r="Z257" s="1"/>
      <c r="AA257" s="7"/>
      <c r="AB257" s="7"/>
      <c r="AC257" s="7"/>
      <c r="AD257" s="7"/>
      <c r="AE257" s="7"/>
      <c r="AF257" s="8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  <c r="ES257" s="2"/>
      <c r="ET257" s="2"/>
      <c r="EU257" s="2"/>
      <c r="EV257" s="2"/>
      <c r="EW257" s="2"/>
      <c r="EX257" s="2"/>
      <c r="EY257" s="2"/>
      <c r="EZ257" s="2"/>
      <c r="FA257" s="2"/>
      <c r="FB257" s="2"/>
      <c r="FC257" s="2"/>
      <c r="FD257" s="2"/>
      <c r="FE257" s="2"/>
      <c r="FF257" s="2"/>
      <c r="FG257" s="2"/>
      <c r="FH257" s="2"/>
      <c r="FI257" s="2"/>
      <c r="FJ257" s="2"/>
      <c r="FK257" s="2"/>
      <c r="FL257" s="2"/>
      <c r="FM257" s="2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</row>
    <row r="258" spans="1:188" ht="12.75" x14ac:dyDescent="0.2">
      <c r="A258" s="63">
        <f t="shared" si="94"/>
        <v>44023</v>
      </c>
      <c r="B258" s="78">
        <f t="shared" ca="1" si="101"/>
        <v>955.67171464</v>
      </c>
      <c r="C258" s="65">
        <f t="shared" si="95"/>
        <v>952.38072590000002</v>
      </c>
      <c r="D258" s="10">
        <f ca="1">IF(A258&lt;$B$1,VLOOKUP(A258,[1]DI!$A$4:$B$15000,2),0)</f>
        <v>0</v>
      </c>
      <c r="E258" s="65">
        <f t="shared" ca="1" si="102"/>
        <v>1</v>
      </c>
      <c r="F258" s="65">
        <f ca="1">(TRUNC(PRODUCT($E$12:$E257),16))</f>
        <v>1.02496109443645</v>
      </c>
      <c r="G258" s="65">
        <f t="shared" ca="1" si="103"/>
        <v>1.02392333738589</v>
      </c>
      <c r="H258" s="65">
        <f t="shared" ca="1" si="104"/>
        <v>1.0010135099999999</v>
      </c>
      <c r="I258" s="64">
        <f t="shared" si="96"/>
        <v>5.2499999999999998E-2</v>
      </c>
      <c r="J258" s="66">
        <f>IF(O257&gt;0,VLOOKUP(O257,W$12:AF$80,2),J257)</f>
        <v>44007</v>
      </c>
      <c r="K258" s="67">
        <f t="shared" si="97"/>
        <v>11</v>
      </c>
      <c r="L258" s="68">
        <f t="shared" si="98"/>
        <v>12</v>
      </c>
      <c r="M258" s="69">
        <f t="shared" si="91"/>
        <v>1.0024395559999999</v>
      </c>
      <c r="N258" s="69">
        <f t="shared" ca="1" si="92"/>
        <v>1.003455539</v>
      </c>
      <c r="O258" s="68">
        <f t="shared" si="105"/>
        <v>0</v>
      </c>
      <c r="P258" s="65">
        <f t="shared" ca="1" si="99"/>
        <v>3.29098874</v>
      </c>
      <c r="Q258" s="65"/>
      <c r="R258" s="11">
        <f t="shared" si="100"/>
        <v>0</v>
      </c>
      <c r="S258" s="70" t="str">
        <f>IF(O257&gt;0,VLOOKUP(O257,W$12:AF$60,10),S257)</f>
        <v>A+J=</v>
      </c>
      <c r="T258" s="66" t="e">
        <f>IF(O257&gt;0,VLOOKUP(O257,W$12:AF$60,11),T257)</f>
        <v>#REF!</v>
      </c>
      <c r="U258" s="71" t="str">
        <f t="shared" si="93"/>
        <v>-</v>
      </c>
      <c r="V258" s="7"/>
      <c r="W258" s="107">
        <f>[2]Plan1!$A356</f>
        <v>47654</v>
      </c>
      <c r="X258" s="108" t="str">
        <f>[2]Plan1!$C356</f>
        <v>Corpus Christi</v>
      </c>
      <c r="Y258" s="7"/>
      <c r="Z258" s="1"/>
      <c r="AA258" s="7"/>
      <c r="AB258" s="7"/>
      <c r="AC258" s="7"/>
      <c r="AD258" s="7"/>
      <c r="AE258" s="7"/>
      <c r="AF258" s="8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  <c r="ES258" s="2"/>
      <c r="ET258" s="2"/>
      <c r="EU258" s="2"/>
      <c r="EV258" s="2"/>
      <c r="EW258" s="2"/>
      <c r="EX258" s="2"/>
      <c r="EY258" s="2"/>
      <c r="EZ258" s="2"/>
      <c r="FA258" s="2"/>
      <c r="FB258" s="2"/>
      <c r="FC258" s="2"/>
      <c r="FD258" s="2"/>
      <c r="FE258" s="2"/>
      <c r="FF258" s="2"/>
      <c r="FG258" s="2"/>
      <c r="FH258" s="2"/>
      <c r="FI258" s="2"/>
      <c r="FJ258" s="2"/>
      <c r="FK258" s="2"/>
      <c r="FL258" s="2"/>
      <c r="FM258" s="2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</row>
    <row r="259" spans="1:188" ht="12.75" x14ac:dyDescent="0.2">
      <c r="A259" s="63">
        <f t="shared" si="94"/>
        <v>44024</v>
      </c>
      <c r="B259" s="78">
        <f t="shared" ca="1" si="101"/>
        <v>955.67171464</v>
      </c>
      <c r="C259" s="65">
        <f t="shared" si="95"/>
        <v>952.38072590000002</v>
      </c>
      <c r="D259" s="10">
        <f ca="1">IF(A259&lt;$B$1,VLOOKUP(A259,[1]DI!$A$4:$B$15000,2),0)</f>
        <v>0</v>
      </c>
      <c r="E259" s="65">
        <f t="shared" ca="1" si="102"/>
        <v>1</v>
      </c>
      <c r="F259" s="65">
        <f ca="1">(TRUNC(PRODUCT($E$12:$E258),16))</f>
        <v>1.02496109443645</v>
      </c>
      <c r="G259" s="65">
        <f t="shared" ca="1" si="103"/>
        <v>1.02392333738589</v>
      </c>
      <c r="H259" s="65">
        <f t="shared" ca="1" si="104"/>
        <v>1.0010135099999999</v>
      </c>
      <c r="I259" s="64">
        <f t="shared" si="96"/>
        <v>5.2499999999999998E-2</v>
      </c>
      <c r="J259" s="66">
        <f>IF(O258&gt;0,VLOOKUP(O258,W$12:AF$80,2),J258)</f>
        <v>44007</v>
      </c>
      <c r="K259" s="67">
        <f t="shared" si="97"/>
        <v>11</v>
      </c>
      <c r="L259" s="68">
        <f t="shared" si="98"/>
        <v>12</v>
      </c>
      <c r="M259" s="69">
        <f t="shared" si="91"/>
        <v>1.0024395559999999</v>
      </c>
      <c r="N259" s="69">
        <f t="shared" ca="1" si="92"/>
        <v>1.003455539</v>
      </c>
      <c r="O259" s="68">
        <f t="shared" si="105"/>
        <v>0</v>
      </c>
      <c r="P259" s="65">
        <f t="shared" ca="1" si="99"/>
        <v>3.29098874</v>
      </c>
      <c r="Q259" s="65"/>
      <c r="R259" s="11">
        <f t="shared" si="100"/>
        <v>0</v>
      </c>
      <c r="S259" s="70" t="str">
        <f>IF(O258&gt;0,VLOOKUP(O258,W$12:AF$60,10),S258)</f>
        <v>A+J=</v>
      </c>
      <c r="T259" s="66" t="e">
        <f>IF(O258&gt;0,VLOOKUP(O258,W$12:AF$60,11),T258)</f>
        <v>#REF!</v>
      </c>
      <c r="U259" s="71" t="str">
        <f t="shared" si="93"/>
        <v>-</v>
      </c>
      <c r="V259" s="7"/>
      <c r="W259" s="107">
        <f>[2]Plan1!$A357</f>
        <v>47733</v>
      </c>
      <c r="X259" s="108" t="str">
        <f>[2]Plan1!$C357</f>
        <v>Independência do Brasil</v>
      </c>
      <c r="Y259" s="7"/>
      <c r="Z259" s="1"/>
      <c r="AA259" s="7"/>
      <c r="AB259" s="7"/>
      <c r="AC259" s="7"/>
      <c r="AD259" s="7"/>
      <c r="AE259" s="7"/>
      <c r="AF259" s="8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  <c r="ES259" s="2"/>
      <c r="ET259" s="2"/>
      <c r="EU259" s="2"/>
      <c r="EV259" s="2"/>
      <c r="EW259" s="2"/>
      <c r="EX259" s="2"/>
      <c r="EY259" s="2"/>
      <c r="EZ259" s="2"/>
      <c r="FA259" s="2"/>
      <c r="FB259" s="2"/>
      <c r="FC259" s="2"/>
      <c r="FD259" s="2"/>
      <c r="FE259" s="2"/>
      <c r="FF259" s="2"/>
      <c r="FG259" s="2"/>
      <c r="FH259" s="2"/>
      <c r="FI259" s="2"/>
      <c r="FJ259" s="2"/>
      <c r="FK259" s="2"/>
      <c r="FL259" s="2"/>
      <c r="FM259" s="2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</row>
    <row r="260" spans="1:188" ht="12.75" x14ac:dyDescent="0.2">
      <c r="A260" s="63">
        <f t="shared" si="94"/>
        <v>44025</v>
      </c>
      <c r="B260" s="78">
        <f t="shared" ca="1" si="101"/>
        <v>955.67171464</v>
      </c>
      <c r="C260" s="65">
        <f t="shared" si="95"/>
        <v>952.38072590000002</v>
      </c>
      <c r="D260" s="10">
        <f ca="1">IF(A260&lt;$B$1,VLOOKUP(A260,[1]DI!$A$4:$B$15000,2),0)</f>
        <v>2.1500000000000005E-2</v>
      </c>
      <c r="E260" s="65">
        <f t="shared" ca="1" si="102"/>
        <v>1.0000844200000001</v>
      </c>
      <c r="F260" s="65">
        <f ca="1">(TRUNC(PRODUCT($E$12:$E259),16))</f>
        <v>1.02496109443645</v>
      </c>
      <c r="G260" s="65">
        <f t="shared" ca="1" si="103"/>
        <v>1.02392333738589</v>
      </c>
      <c r="H260" s="65">
        <f t="shared" ca="1" si="104"/>
        <v>1.0010135099999999</v>
      </c>
      <c r="I260" s="64">
        <f t="shared" si="96"/>
        <v>5.2499999999999998E-2</v>
      </c>
      <c r="J260" s="66">
        <f>IF(O259&gt;0,VLOOKUP(O259,W$12:AF$80,2),J259)</f>
        <v>44007</v>
      </c>
      <c r="K260" s="67">
        <f t="shared" si="97"/>
        <v>12</v>
      </c>
      <c r="L260" s="68">
        <f t="shared" si="98"/>
        <v>12</v>
      </c>
      <c r="M260" s="69">
        <f t="shared" si="91"/>
        <v>1.0024395559999999</v>
      </c>
      <c r="N260" s="69">
        <f t="shared" ca="1" si="92"/>
        <v>1.003455539</v>
      </c>
      <c r="O260" s="68">
        <f t="shared" si="105"/>
        <v>0</v>
      </c>
      <c r="P260" s="65">
        <f t="shared" ca="1" si="99"/>
        <v>3.29098874</v>
      </c>
      <c r="Q260" s="65"/>
      <c r="R260" s="11">
        <f t="shared" si="100"/>
        <v>0</v>
      </c>
      <c r="S260" s="70" t="str">
        <f>IF(O259&gt;0,VLOOKUP(O259,W$12:AF$60,10),S259)</f>
        <v>A+J=</v>
      </c>
      <c r="T260" s="66" t="e">
        <f>IF(O259&gt;0,VLOOKUP(O259,W$12:AF$60,11),T259)</f>
        <v>#REF!</v>
      </c>
      <c r="U260" s="71" t="str">
        <f t="shared" si="93"/>
        <v>-</v>
      </c>
      <c r="V260" s="7"/>
      <c r="W260" s="107">
        <f>[2]Plan1!$A358</f>
        <v>47768</v>
      </c>
      <c r="X260" s="108" t="str">
        <f>[2]Plan1!$C358</f>
        <v>Nossa Sr.a Aparecida - Padroeira do Brasil</v>
      </c>
      <c r="Y260" s="7"/>
      <c r="Z260" s="1"/>
      <c r="AA260" s="7"/>
      <c r="AB260" s="7"/>
      <c r="AC260" s="7"/>
      <c r="AD260" s="7"/>
      <c r="AE260" s="7"/>
      <c r="AF260" s="8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  <c r="ES260" s="2"/>
      <c r="ET260" s="2"/>
      <c r="EU260" s="2"/>
      <c r="EV260" s="2"/>
      <c r="EW260" s="2"/>
      <c r="EX260" s="2"/>
      <c r="EY260" s="2"/>
      <c r="EZ260" s="2"/>
      <c r="FA260" s="2"/>
      <c r="FB260" s="2"/>
      <c r="FC260" s="2"/>
      <c r="FD260" s="2"/>
      <c r="FE260" s="2"/>
      <c r="FF260" s="2"/>
      <c r="FG260" s="2"/>
      <c r="FH260" s="2"/>
      <c r="FI260" s="2"/>
      <c r="FJ260" s="2"/>
      <c r="FK260" s="2"/>
      <c r="FL260" s="2"/>
      <c r="FM260" s="2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</row>
    <row r="261" spans="1:188" ht="12.75" x14ac:dyDescent="0.2">
      <c r="A261" s="63">
        <f t="shared" si="94"/>
        <v>44026</v>
      </c>
      <c r="B261" s="78">
        <f t="shared" ca="1" si="101"/>
        <v>955.94648029000007</v>
      </c>
      <c r="C261" s="65">
        <f t="shared" si="95"/>
        <v>952.38072590000002</v>
      </c>
      <c r="D261" s="10">
        <f ca="1">IF(A261&lt;$B$1,VLOOKUP(A261,[1]DI!$A$4:$B$15000,2),0)</f>
        <v>2.1500000000000005E-2</v>
      </c>
      <c r="E261" s="65">
        <f t="shared" ca="1" si="102"/>
        <v>1.0000844200000001</v>
      </c>
      <c r="F261" s="65">
        <f ca="1">(TRUNC(PRODUCT($E$12:$E260),16))</f>
        <v>1.0250476216520401</v>
      </c>
      <c r="G261" s="65">
        <f t="shared" ca="1" si="103"/>
        <v>1.02392333738589</v>
      </c>
      <c r="H261" s="65">
        <f t="shared" ca="1" si="104"/>
        <v>1.0010980199999999</v>
      </c>
      <c r="I261" s="64">
        <f t="shared" si="96"/>
        <v>5.2499999999999998E-2</v>
      </c>
      <c r="J261" s="66">
        <f>IF(O260&gt;0,VLOOKUP(O260,W$12:AF$80,2),J260)</f>
        <v>44007</v>
      </c>
      <c r="K261" s="67">
        <f t="shared" si="97"/>
        <v>13</v>
      </c>
      <c r="L261" s="68">
        <f t="shared" si="98"/>
        <v>13</v>
      </c>
      <c r="M261" s="69">
        <f t="shared" si="91"/>
        <v>1.002643121</v>
      </c>
      <c r="N261" s="69">
        <f t="shared" ca="1" si="92"/>
        <v>1.003744043</v>
      </c>
      <c r="O261" s="68">
        <f t="shared" si="105"/>
        <v>0</v>
      </c>
      <c r="P261" s="65">
        <f t="shared" ca="1" si="99"/>
        <v>3.5657543899999999</v>
      </c>
      <c r="Q261" s="65"/>
      <c r="R261" s="11">
        <f t="shared" si="100"/>
        <v>0</v>
      </c>
      <c r="S261" s="70" t="str">
        <f>IF(O260&gt;0,VLOOKUP(O260,W$12:AF$60,10),S260)</f>
        <v>A+J=</v>
      </c>
      <c r="T261" s="66" t="e">
        <f>IF(O260&gt;0,VLOOKUP(O260,W$12:AF$60,11),T260)</f>
        <v>#REF!</v>
      </c>
      <c r="U261" s="71" t="str">
        <f t="shared" si="93"/>
        <v>-</v>
      </c>
      <c r="V261" s="7"/>
      <c r="W261" s="107">
        <f>[2]Plan1!$A359</f>
        <v>47789</v>
      </c>
      <c r="X261" s="108" t="str">
        <f>[2]Plan1!$C359</f>
        <v>Finados</v>
      </c>
      <c r="Y261" s="7"/>
      <c r="Z261" s="1"/>
      <c r="AA261" s="7"/>
      <c r="AB261" s="7"/>
      <c r="AC261" s="7"/>
      <c r="AD261" s="7"/>
      <c r="AE261" s="7"/>
      <c r="AF261" s="8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  <c r="ES261" s="2"/>
      <c r="ET261" s="2"/>
      <c r="EU261" s="2"/>
      <c r="EV261" s="2"/>
      <c r="EW261" s="2"/>
      <c r="EX261" s="2"/>
      <c r="EY261" s="2"/>
      <c r="EZ261" s="2"/>
      <c r="FA261" s="2"/>
      <c r="FB261" s="2"/>
      <c r="FC261" s="2"/>
      <c r="FD261" s="2"/>
      <c r="FE261" s="2"/>
      <c r="FF261" s="2"/>
      <c r="FG261" s="2"/>
      <c r="FH261" s="2"/>
      <c r="FI261" s="2"/>
      <c r="FJ261" s="2"/>
      <c r="FK261" s="2"/>
      <c r="FL261" s="2"/>
      <c r="FM261" s="2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</row>
    <row r="262" spans="1:188" ht="12.75" x14ac:dyDescent="0.2">
      <c r="A262" s="63">
        <f t="shared" si="94"/>
        <v>44027</v>
      </c>
      <c r="B262" s="78">
        <f t="shared" ca="1" si="101"/>
        <v>956.22131832000002</v>
      </c>
      <c r="C262" s="65">
        <f t="shared" si="95"/>
        <v>952.38072590000002</v>
      </c>
      <c r="D262" s="10">
        <f ca="1">IF(A262&lt;$B$1,VLOOKUP(A262,[1]DI!$A$4:$B$15000,2),0)</f>
        <v>2.1500000000000005E-2</v>
      </c>
      <c r="E262" s="65">
        <f t="shared" ca="1" si="102"/>
        <v>1.0000844200000001</v>
      </c>
      <c r="F262" s="65">
        <f ca="1">(TRUNC(PRODUCT($E$12:$E261),16))</f>
        <v>1.02513415617226</v>
      </c>
      <c r="G262" s="65">
        <f t="shared" ca="1" si="103"/>
        <v>1.02392333738589</v>
      </c>
      <c r="H262" s="65">
        <f t="shared" ca="1" si="104"/>
        <v>1.0011825299999999</v>
      </c>
      <c r="I262" s="64">
        <f t="shared" si="96"/>
        <v>5.2499999999999998E-2</v>
      </c>
      <c r="J262" s="66">
        <f>IF(O261&gt;0,VLOOKUP(O261,W$12:AF$80,2),J261)</f>
        <v>44007</v>
      </c>
      <c r="K262" s="67">
        <f t="shared" si="97"/>
        <v>14</v>
      </c>
      <c r="L262" s="68">
        <f t="shared" si="98"/>
        <v>14</v>
      </c>
      <c r="M262" s="69">
        <f t="shared" si="91"/>
        <v>1.0028467270000001</v>
      </c>
      <c r="N262" s="69">
        <f t="shared" ca="1" si="92"/>
        <v>1.0040326230000001</v>
      </c>
      <c r="O262" s="68">
        <f t="shared" si="105"/>
        <v>0</v>
      </c>
      <c r="P262" s="65">
        <f t="shared" ca="1" si="99"/>
        <v>3.8405924200000001</v>
      </c>
      <c r="Q262" s="65"/>
      <c r="R262" s="11">
        <f t="shared" si="100"/>
        <v>0</v>
      </c>
      <c r="S262" s="70" t="str">
        <f>IF(O261&gt;0,VLOOKUP(O261,W$12:AF$60,10),S261)</f>
        <v>A+J=</v>
      </c>
      <c r="T262" s="66" t="e">
        <f>IF(O261&gt;0,VLOOKUP(O261,W$12:AF$60,11),T261)</f>
        <v>#REF!</v>
      </c>
      <c r="U262" s="71" t="str">
        <f t="shared" si="93"/>
        <v>-</v>
      </c>
      <c r="V262" s="7"/>
      <c r="W262" s="107">
        <f>[2]Plan1!$A360</f>
        <v>47802</v>
      </c>
      <c r="X262" s="108" t="str">
        <f>[2]Plan1!$C360</f>
        <v>Proclamação da República</v>
      </c>
      <c r="Y262" s="7"/>
      <c r="Z262" s="1"/>
      <c r="AA262" s="7"/>
      <c r="AB262" s="7"/>
      <c r="AC262" s="7"/>
      <c r="AD262" s="7"/>
      <c r="AE262" s="7"/>
      <c r="AF262" s="8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  <c r="ES262" s="2"/>
      <c r="ET262" s="2"/>
      <c r="EU262" s="2"/>
      <c r="EV262" s="2"/>
      <c r="EW262" s="2"/>
      <c r="EX262" s="2"/>
      <c r="EY262" s="2"/>
      <c r="EZ262" s="2"/>
      <c r="FA262" s="2"/>
      <c r="FB262" s="2"/>
      <c r="FC262" s="2"/>
      <c r="FD262" s="2"/>
      <c r="FE262" s="2"/>
      <c r="FF262" s="2"/>
      <c r="FG262" s="2"/>
      <c r="FH262" s="2"/>
      <c r="FI262" s="2"/>
      <c r="FJ262" s="2"/>
      <c r="FK262" s="2"/>
      <c r="FL262" s="2"/>
      <c r="FM262" s="2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</row>
    <row r="263" spans="1:188" x14ac:dyDescent="0.15">
      <c r="A263" s="63">
        <f t="shared" si="94"/>
        <v>44028</v>
      </c>
      <c r="B263" s="78">
        <f t="shared" ca="1" si="101"/>
        <v>956.49623825000003</v>
      </c>
      <c r="C263" s="65">
        <f t="shared" si="95"/>
        <v>952.38072590000002</v>
      </c>
      <c r="D263" s="10">
        <f ca="1">IF(A263&lt;$B$1,VLOOKUP(A263,[1]DI!$A$4:$B$15000,2),0)</f>
        <v>2.1500000000000005E-2</v>
      </c>
      <c r="E263" s="65">
        <f t="shared" ca="1" si="102"/>
        <v>1.0000844200000001</v>
      </c>
      <c r="F263" s="65">
        <f ca="1">(TRUNC(PRODUCT($E$12:$E262),16))</f>
        <v>1.0252206979977201</v>
      </c>
      <c r="G263" s="65">
        <f t="shared" ca="1" si="103"/>
        <v>1.02392333738589</v>
      </c>
      <c r="H263" s="65">
        <f t="shared" ca="1" si="104"/>
        <v>1.00126705</v>
      </c>
      <c r="I263" s="64">
        <f t="shared" si="96"/>
        <v>5.2499999999999998E-2</v>
      </c>
      <c r="J263" s="66">
        <f>IF(O262&gt;0,VLOOKUP(O262,W$12:AF$80,2),J262)</f>
        <v>44007</v>
      </c>
      <c r="K263" s="67">
        <f t="shared" si="97"/>
        <v>15</v>
      </c>
      <c r="L263" s="68">
        <f t="shared" si="98"/>
        <v>15</v>
      </c>
      <c r="M263" s="69">
        <f t="shared" si="91"/>
        <v>1.0030503740000001</v>
      </c>
      <c r="N263" s="69">
        <f t="shared" ca="1" si="92"/>
        <v>1.004321289</v>
      </c>
      <c r="O263" s="68">
        <f t="shared" si="105"/>
        <v>0</v>
      </c>
      <c r="P263" s="65">
        <f t="shared" ca="1" si="99"/>
        <v>4.1155123500000004</v>
      </c>
      <c r="Q263" s="65"/>
      <c r="R263" s="11">
        <f t="shared" si="100"/>
        <v>0</v>
      </c>
      <c r="S263" s="70" t="str">
        <f>IF(O262&gt;0,VLOOKUP(O262,W$12:AF$60,10),S262)</f>
        <v>A+J=</v>
      </c>
      <c r="T263" s="66" t="e">
        <f>IF(O262&gt;0,VLOOKUP(O262,W$12:AF$60,11),T262)</f>
        <v>#REF!</v>
      </c>
      <c r="U263" s="71" t="str">
        <f t="shared" si="93"/>
        <v>-</v>
      </c>
      <c r="V263" s="7"/>
      <c r="W263" s="7"/>
      <c r="X263" s="7"/>
      <c r="Y263" s="7"/>
      <c r="Z263" s="1"/>
      <c r="AA263" s="7"/>
      <c r="AB263" s="7"/>
      <c r="AC263" s="7"/>
      <c r="AD263" s="7"/>
      <c r="AE263" s="7"/>
      <c r="AF263" s="8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  <c r="ES263" s="2"/>
      <c r="ET263" s="2"/>
      <c r="EU263" s="2"/>
      <c r="EV263" s="2"/>
      <c r="EW263" s="2"/>
      <c r="EX263" s="2"/>
      <c r="EY263" s="2"/>
      <c r="EZ263" s="2"/>
      <c r="FA263" s="2"/>
      <c r="FB263" s="2"/>
      <c r="FC263" s="2"/>
      <c r="FD263" s="2"/>
      <c r="FE263" s="2"/>
      <c r="FF263" s="2"/>
      <c r="FG263" s="2"/>
      <c r="FH263" s="2"/>
      <c r="FI263" s="2"/>
      <c r="FJ263" s="2"/>
      <c r="FK263" s="2"/>
      <c r="FL263" s="2"/>
      <c r="FM263" s="2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</row>
    <row r="264" spans="1:188" x14ac:dyDescent="0.15">
      <c r="A264" s="63">
        <f t="shared" si="94"/>
        <v>44029</v>
      </c>
      <c r="B264" s="78">
        <f t="shared" ca="1" si="101"/>
        <v>956.77124008999999</v>
      </c>
      <c r="C264" s="65">
        <f t="shared" si="95"/>
        <v>952.38072590000002</v>
      </c>
      <c r="D264" s="10">
        <f ca="1">IF(A264&lt;$B$1,VLOOKUP(A264,[1]DI!$A$4:$B$15000,2),0)</f>
        <v>2.1500000000000005E-2</v>
      </c>
      <c r="E264" s="65">
        <f t="shared" ca="1" si="102"/>
        <v>1.0000844200000001</v>
      </c>
      <c r="F264" s="65">
        <f ca="1">(TRUNC(PRODUCT($E$12:$E263),16))</f>
        <v>1.0253072471290501</v>
      </c>
      <c r="G264" s="65">
        <f t="shared" ca="1" si="103"/>
        <v>1.02392333738589</v>
      </c>
      <c r="H264" s="65">
        <f t="shared" ca="1" si="104"/>
        <v>1.0013515799999999</v>
      </c>
      <c r="I264" s="64">
        <f t="shared" si="96"/>
        <v>5.2499999999999998E-2</v>
      </c>
      <c r="J264" s="66">
        <f>IF(O263&gt;0,VLOOKUP(O263,W$12:AF$80,2),J263)</f>
        <v>44007</v>
      </c>
      <c r="K264" s="67">
        <f t="shared" si="97"/>
        <v>16</v>
      </c>
      <c r="L264" s="68">
        <f t="shared" si="98"/>
        <v>16</v>
      </c>
      <c r="M264" s="69">
        <f t="shared" si="91"/>
        <v>1.003254063</v>
      </c>
      <c r="N264" s="69">
        <f t="shared" ca="1" si="92"/>
        <v>1.0046100410000001</v>
      </c>
      <c r="O264" s="68">
        <f t="shared" si="105"/>
        <v>0</v>
      </c>
      <c r="P264" s="65">
        <f t="shared" ca="1" si="99"/>
        <v>4.3905141900000002</v>
      </c>
      <c r="Q264" s="65"/>
      <c r="R264" s="11">
        <f t="shared" si="100"/>
        <v>0</v>
      </c>
      <c r="S264" s="70" t="str">
        <f>IF(O263&gt;0,VLOOKUP(O263,W$12:AF$60,10),S263)</f>
        <v>A+J=</v>
      </c>
      <c r="T264" s="66" t="e">
        <f>IF(O263&gt;0,VLOOKUP(O263,W$12:AF$60,11),T263)</f>
        <v>#REF!</v>
      </c>
      <c r="U264" s="71" t="str">
        <f t="shared" si="93"/>
        <v>-</v>
      </c>
      <c r="V264" s="7"/>
      <c r="W264" s="7"/>
      <c r="X264" s="7"/>
      <c r="Y264" s="7"/>
      <c r="Z264" s="1"/>
      <c r="AA264" s="7"/>
      <c r="AB264" s="7"/>
      <c r="AC264" s="7"/>
      <c r="AD264" s="7"/>
      <c r="AE264" s="7"/>
      <c r="AF264" s="8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  <c r="ES264" s="2"/>
      <c r="ET264" s="2"/>
      <c r="EU264" s="2"/>
      <c r="EV264" s="2"/>
      <c r="EW264" s="2"/>
      <c r="EX264" s="2"/>
      <c r="EY264" s="2"/>
      <c r="EZ264" s="2"/>
      <c r="FA264" s="2"/>
      <c r="FB264" s="2"/>
      <c r="FC264" s="2"/>
      <c r="FD264" s="2"/>
      <c r="FE264" s="2"/>
      <c r="FF264" s="2"/>
      <c r="FG264" s="2"/>
      <c r="FH264" s="2"/>
      <c r="FI264" s="2"/>
      <c r="FJ264" s="2"/>
      <c r="FK264" s="2"/>
      <c r="FL264" s="2"/>
      <c r="FM264" s="2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</row>
    <row r="265" spans="1:188" x14ac:dyDescent="0.15">
      <c r="A265" s="63">
        <f t="shared" si="94"/>
        <v>44030</v>
      </c>
      <c r="B265" s="78">
        <f t="shared" ca="1" si="101"/>
        <v>957.04631431000007</v>
      </c>
      <c r="C265" s="65">
        <f t="shared" si="95"/>
        <v>952.38072590000002</v>
      </c>
      <c r="D265" s="10">
        <f ca="1">IF(A265&lt;$B$1,VLOOKUP(A265,[1]DI!$A$4:$B$15000,2),0)</f>
        <v>0</v>
      </c>
      <c r="E265" s="65">
        <f t="shared" ca="1" si="102"/>
        <v>1</v>
      </c>
      <c r="F265" s="65">
        <f ca="1">(TRUNC(PRODUCT($E$12:$E264),16))</f>
        <v>1.0253938035668499</v>
      </c>
      <c r="G265" s="65">
        <f t="shared" ca="1" si="103"/>
        <v>1.02392333738589</v>
      </c>
      <c r="H265" s="65">
        <f t="shared" ca="1" si="104"/>
        <v>1.00143611</v>
      </c>
      <c r="I265" s="64">
        <f t="shared" si="96"/>
        <v>5.2499999999999998E-2</v>
      </c>
      <c r="J265" s="66">
        <f>IF(O264&gt;0,VLOOKUP(O264,W$12:AF$80,2),J264)</f>
        <v>44007</v>
      </c>
      <c r="K265" s="67">
        <f t="shared" si="97"/>
        <v>16</v>
      </c>
      <c r="L265" s="68">
        <f t="shared" si="98"/>
        <v>17</v>
      </c>
      <c r="M265" s="69">
        <f t="shared" si="91"/>
        <v>1.0034577929999999</v>
      </c>
      <c r="N265" s="69">
        <f t="shared" ca="1" si="92"/>
        <v>1.004898869</v>
      </c>
      <c r="O265" s="68">
        <f t="shared" si="105"/>
        <v>0</v>
      </c>
      <c r="P265" s="65">
        <f t="shared" ca="1" si="99"/>
        <v>4.6655884099999998</v>
      </c>
      <c r="Q265" s="65"/>
      <c r="R265" s="11">
        <f t="shared" si="100"/>
        <v>0</v>
      </c>
      <c r="S265" s="70" t="str">
        <f>IF(O264&gt;0,VLOOKUP(O264,W$12:AF$60,10),S264)</f>
        <v>A+J=</v>
      </c>
      <c r="T265" s="66" t="e">
        <f>IF(O264&gt;0,VLOOKUP(O264,W$12:AF$60,11),T264)</f>
        <v>#REF!</v>
      </c>
      <c r="U265" s="71" t="str">
        <f t="shared" si="93"/>
        <v>-</v>
      </c>
      <c r="V265" s="7"/>
      <c r="W265" s="7"/>
      <c r="X265" s="7"/>
      <c r="Y265" s="7"/>
      <c r="Z265" s="1"/>
      <c r="AA265" s="7"/>
      <c r="AB265" s="7"/>
      <c r="AC265" s="7"/>
      <c r="AD265" s="7"/>
      <c r="AE265" s="7"/>
      <c r="AF265" s="8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  <c r="ES265" s="2"/>
      <c r="ET265" s="2"/>
      <c r="EU265" s="2"/>
      <c r="EV265" s="2"/>
      <c r="EW265" s="2"/>
      <c r="EX265" s="2"/>
      <c r="EY265" s="2"/>
      <c r="EZ265" s="2"/>
      <c r="FA265" s="2"/>
      <c r="FB265" s="2"/>
      <c r="FC265" s="2"/>
      <c r="FD265" s="2"/>
      <c r="FE265" s="2"/>
      <c r="FF265" s="2"/>
      <c r="FG265" s="2"/>
      <c r="FH265" s="2"/>
      <c r="FI265" s="2"/>
      <c r="FJ265" s="2"/>
      <c r="FK265" s="2"/>
      <c r="FL265" s="2"/>
      <c r="FM265" s="2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</row>
    <row r="266" spans="1:188" x14ac:dyDescent="0.15">
      <c r="A266" s="63">
        <f t="shared" si="94"/>
        <v>44031</v>
      </c>
      <c r="B266" s="78">
        <f t="shared" ca="1" si="101"/>
        <v>957.04631431000007</v>
      </c>
      <c r="C266" s="65">
        <f t="shared" si="95"/>
        <v>952.38072590000002</v>
      </c>
      <c r="D266" s="10">
        <f ca="1">IF(A266&lt;$B$1,VLOOKUP(A266,[1]DI!$A$4:$B$15000,2),0)</f>
        <v>0</v>
      </c>
      <c r="E266" s="65">
        <f t="shared" ca="1" si="102"/>
        <v>1</v>
      </c>
      <c r="F266" s="65">
        <f ca="1">(TRUNC(PRODUCT($E$12:$E265),16))</f>
        <v>1.0253938035668499</v>
      </c>
      <c r="G266" s="65">
        <f t="shared" ca="1" si="103"/>
        <v>1.02392333738589</v>
      </c>
      <c r="H266" s="65">
        <f t="shared" ca="1" si="104"/>
        <v>1.00143611</v>
      </c>
      <c r="I266" s="64">
        <f t="shared" si="96"/>
        <v>5.2499999999999998E-2</v>
      </c>
      <c r="J266" s="66">
        <f>IF(O265&gt;0,VLOOKUP(O265,W$12:AF$80,2),J265)</f>
        <v>44007</v>
      </c>
      <c r="K266" s="67">
        <f t="shared" si="97"/>
        <v>16</v>
      </c>
      <c r="L266" s="68">
        <f t="shared" si="98"/>
        <v>17</v>
      </c>
      <c r="M266" s="69">
        <f t="shared" si="91"/>
        <v>1.0034577929999999</v>
      </c>
      <c r="N266" s="69">
        <f t="shared" ca="1" si="92"/>
        <v>1.004898869</v>
      </c>
      <c r="O266" s="68">
        <f t="shared" si="105"/>
        <v>0</v>
      </c>
      <c r="P266" s="65">
        <f t="shared" ca="1" si="99"/>
        <v>4.6655884099999998</v>
      </c>
      <c r="Q266" s="65"/>
      <c r="R266" s="11">
        <f t="shared" si="100"/>
        <v>0</v>
      </c>
      <c r="S266" s="70" t="str">
        <f>IF(O265&gt;0,VLOOKUP(O265,W$12:AF$60,10),S265)</f>
        <v>A+J=</v>
      </c>
      <c r="T266" s="66" t="e">
        <f>IF(O265&gt;0,VLOOKUP(O265,W$12:AF$60,11),T265)</f>
        <v>#REF!</v>
      </c>
      <c r="U266" s="71" t="str">
        <f t="shared" si="93"/>
        <v>-</v>
      </c>
      <c r="V266" s="7"/>
      <c r="W266" s="7"/>
      <c r="X266" s="7"/>
      <c r="Y266" s="7"/>
      <c r="Z266" s="1"/>
      <c r="AA266" s="7"/>
      <c r="AB266" s="7"/>
      <c r="AC266" s="7"/>
      <c r="AD266" s="7"/>
      <c r="AE266" s="7"/>
      <c r="AF266" s="8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  <c r="ES266" s="2"/>
      <c r="ET266" s="2"/>
      <c r="EU266" s="2"/>
      <c r="EV266" s="2"/>
      <c r="EW266" s="2"/>
      <c r="EX266" s="2"/>
      <c r="EY266" s="2"/>
      <c r="EZ266" s="2"/>
      <c r="FA266" s="2"/>
      <c r="FB266" s="2"/>
      <c r="FC266" s="2"/>
      <c r="FD266" s="2"/>
      <c r="FE266" s="2"/>
      <c r="FF266" s="2"/>
      <c r="FG266" s="2"/>
      <c r="FH266" s="2"/>
      <c r="FI266" s="2"/>
      <c r="FJ266" s="2"/>
      <c r="FK266" s="2"/>
      <c r="FL266" s="2"/>
      <c r="FM266" s="2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</row>
    <row r="267" spans="1:188" x14ac:dyDescent="0.15">
      <c r="A267" s="63">
        <f t="shared" si="94"/>
        <v>44032</v>
      </c>
      <c r="B267" s="78">
        <f t="shared" ca="1" si="101"/>
        <v>957.04631431000007</v>
      </c>
      <c r="C267" s="65">
        <f t="shared" si="95"/>
        <v>952.38072590000002</v>
      </c>
      <c r="D267" s="10">
        <f ca="1">IF(A267&lt;$B$1,VLOOKUP(A267,[1]DI!$A$4:$B$15000,2),0)</f>
        <v>2.1500000000000005E-2</v>
      </c>
      <c r="E267" s="65">
        <f t="shared" ca="1" si="102"/>
        <v>1.0000844200000001</v>
      </c>
      <c r="F267" s="65">
        <f ca="1">(TRUNC(PRODUCT($E$12:$E266),16))</f>
        <v>1.0253938035668499</v>
      </c>
      <c r="G267" s="65">
        <f t="shared" ca="1" si="103"/>
        <v>1.02392333738589</v>
      </c>
      <c r="H267" s="65">
        <f t="shared" ca="1" si="104"/>
        <v>1.00143611</v>
      </c>
      <c r="I267" s="64">
        <f t="shared" si="96"/>
        <v>5.2499999999999998E-2</v>
      </c>
      <c r="J267" s="66">
        <f>IF(O266&gt;0,VLOOKUP(O266,W$12:AF$80,2),J266)</f>
        <v>44007</v>
      </c>
      <c r="K267" s="67">
        <f t="shared" si="97"/>
        <v>17</v>
      </c>
      <c r="L267" s="68">
        <f t="shared" si="98"/>
        <v>17</v>
      </c>
      <c r="M267" s="69">
        <f t="shared" si="91"/>
        <v>1.0034577929999999</v>
      </c>
      <c r="N267" s="69">
        <f t="shared" ca="1" si="92"/>
        <v>1.004898869</v>
      </c>
      <c r="O267" s="68">
        <f t="shared" si="105"/>
        <v>0</v>
      </c>
      <c r="P267" s="65">
        <f t="shared" ca="1" si="99"/>
        <v>4.6655884099999998</v>
      </c>
      <c r="Q267" s="65"/>
      <c r="R267" s="11">
        <f t="shared" si="100"/>
        <v>0</v>
      </c>
      <c r="S267" s="70" t="str">
        <f>IF(O266&gt;0,VLOOKUP(O266,W$12:AF$60,10),S266)</f>
        <v>A+J=</v>
      </c>
      <c r="T267" s="66" t="e">
        <f>IF(O266&gt;0,VLOOKUP(O266,W$12:AF$60,11),T266)</f>
        <v>#REF!</v>
      </c>
      <c r="U267" s="71" t="str">
        <f t="shared" si="93"/>
        <v>-</v>
      </c>
      <c r="V267" s="7"/>
      <c r="W267" s="7"/>
      <c r="X267" s="7"/>
      <c r="Y267" s="7"/>
      <c r="Z267" s="1"/>
      <c r="AA267" s="7"/>
      <c r="AB267" s="7"/>
      <c r="AC267" s="7"/>
      <c r="AD267" s="7"/>
      <c r="AE267" s="7"/>
      <c r="AF267" s="8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  <c r="ES267" s="2"/>
      <c r="ET267" s="2"/>
      <c r="EU267" s="2"/>
      <c r="EV267" s="2"/>
      <c r="EW267" s="2"/>
      <c r="EX267" s="2"/>
      <c r="EY267" s="2"/>
      <c r="EZ267" s="2"/>
      <c r="FA267" s="2"/>
      <c r="FB267" s="2"/>
      <c r="FC267" s="2"/>
      <c r="FD267" s="2"/>
      <c r="FE267" s="2"/>
      <c r="FF267" s="2"/>
      <c r="FG267" s="2"/>
      <c r="FH267" s="2"/>
      <c r="FI267" s="2"/>
      <c r="FJ267" s="2"/>
      <c r="FK267" s="2"/>
      <c r="FL267" s="2"/>
      <c r="FM267" s="2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</row>
    <row r="268" spans="1:188" x14ac:dyDescent="0.15">
      <c r="A268" s="63">
        <f t="shared" si="94"/>
        <v>44033</v>
      </c>
      <c r="B268" s="78">
        <f t="shared" ca="1" si="101"/>
        <v>957.32147042999998</v>
      </c>
      <c r="C268" s="65">
        <f t="shared" si="95"/>
        <v>952.38072590000002</v>
      </c>
      <c r="D268" s="10">
        <f ca="1">IF(A268&lt;$B$1,VLOOKUP(A268,[1]DI!$A$4:$B$15000,2),0)</f>
        <v>2.1500000000000005E-2</v>
      </c>
      <c r="E268" s="65">
        <f t="shared" ca="1" si="102"/>
        <v>1.0000844200000001</v>
      </c>
      <c r="F268" s="65">
        <f ca="1">(TRUNC(PRODUCT($E$12:$E267),16))</f>
        <v>1.0254803673117501</v>
      </c>
      <c r="G268" s="65">
        <f t="shared" ca="1" si="103"/>
        <v>1.02392333738589</v>
      </c>
      <c r="H268" s="65">
        <f t="shared" ca="1" si="104"/>
        <v>1.00152065</v>
      </c>
      <c r="I268" s="64">
        <f t="shared" si="96"/>
        <v>5.2499999999999998E-2</v>
      </c>
      <c r="J268" s="66">
        <f>IF(O267&gt;0,VLOOKUP(O267,W$12:AF$80,2),J267)</f>
        <v>44007</v>
      </c>
      <c r="K268" s="67">
        <f t="shared" si="97"/>
        <v>18</v>
      </c>
      <c r="L268" s="68">
        <f t="shared" si="98"/>
        <v>18</v>
      </c>
      <c r="M268" s="69">
        <f t="shared" ref="M268:M331" si="106">ROUND((I268+1)^(L268/252),9)</f>
        <v>1.003661565</v>
      </c>
      <c r="N268" s="69">
        <f t="shared" ref="N268:N331" ca="1" si="107">ROUND(H268*M268,9)</f>
        <v>1.005187783</v>
      </c>
      <c r="O268" s="68">
        <f t="shared" si="105"/>
        <v>0</v>
      </c>
      <c r="P268" s="65">
        <f t="shared" ca="1" si="99"/>
        <v>4.9407445299999999</v>
      </c>
      <c r="Q268" s="65"/>
      <c r="R268" s="11">
        <f t="shared" si="100"/>
        <v>0</v>
      </c>
      <c r="S268" s="70" t="str">
        <f>IF(O267&gt;0,VLOOKUP(O267,W$12:AF$60,10),S267)</f>
        <v>A+J=</v>
      </c>
      <c r="T268" s="66" t="e">
        <f>IF(O267&gt;0,VLOOKUP(O267,W$12:AF$60,11),T267)</f>
        <v>#REF!</v>
      </c>
      <c r="U268" s="71" t="str">
        <f t="shared" ref="U268:U331" si="108">IF(O268&gt;0,(P268+R268)*U$9,"-")</f>
        <v>-</v>
      </c>
      <c r="V268" s="7"/>
      <c r="W268" s="7"/>
      <c r="X268" s="7"/>
      <c r="Y268" s="7"/>
      <c r="Z268" s="1"/>
      <c r="AA268" s="7"/>
      <c r="AB268" s="7"/>
      <c r="AC268" s="7"/>
      <c r="AD268" s="7"/>
      <c r="AE268" s="7"/>
      <c r="AF268" s="8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  <c r="ES268" s="2"/>
      <c r="ET268" s="2"/>
      <c r="EU268" s="2"/>
      <c r="EV268" s="2"/>
      <c r="EW268" s="2"/>
      <c r="EX268" s="2"/>
      <c r="EY268" s="2"/>
      <c r="EZ268" s="2"/>
      <c r="FA268" s="2"/>
      <c r="FB268" s="2"/>
      <c r="FC268" s="2"/>
      <c r="FD268" s="2"/>
      <c r="FE268" s="2"/>
      <c r="FF268" s="2"/>
      <c r="FG268" s="2"/>
      <c r="FH268" s="2"/>
      <c r="FI268" s="2"/>
      <c r="FJ268" s="2"/>
      <c r="FK268" s="2"/>
      <c r="FL268" s="2"/>
      <c r="FM268" s="2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</row>
    <row r="269" spans="1:188" x14ac:dyDescent="0.15">
      <c r="A269" s="63">
        <f t="shared" ref="A269:A332" si="109">(A268+1)</f>
        <v>44034</v>
      </c>
      <c r="B269" s="78">
        <f t="shared" ca="1" si="101"/>
        <v>957.59670846000006</v>
      </c>
      <c r="C269" s="65">
        <f t="shared" ref="C269:C332" si="110">(C268-R268)</f>
        <v>952.38072590000002</v>
      </c>
      <c r="D269" s="10">
        <f ca="1">IF(A269&lt;$B$1,VLOOKUP(A269,[1]DI!$A$4:$B$15000,2),0)</f>
        <v>2.1500000000000005E-2</v>
      </c>
      <c r="E269" s="65">
        <f t="shared" ca="1" si="102"/>
        <v>1.0000844200000001</v>
      </c>
      <c r="F269" s="65">
        <f ca="1">(TRUNC(PRODUCT($E$12:$E268),16))</f>
        <v>1.02556693836436</v>
      </c>
      <c r="G269" s="65">
        <f t="shared" ca="1" si="103"/>
        <v>1.02392333738589</v>
      </c>
      <c r="H269" s="65">
        <f t="shared" ca="1" si="104"/>
        <v>1.0016052</v>
      </c>
      <c r="I269" s="64">
        <f t="shared" ref="I269:I332" si="111">I268</f>
        <v>5.2499999999999998E-2</v>
      </c>
      <c r="J269" s="66">
        <f>IF(O268&gt;0,VLOOKUP(O268,W$12:AF$80,2),J268)</f>
        <v>44007</v>
      </c>
      <c r="K269" s="67">
        <f t="shared" ref="K269:K332" si="112">IF(A269&gt;J269,IF(NETWORKDAYS(J269,A269,$W$120:$W$436)-1=0,1,NETWORKDAYS(J269,A269,$W$120:$W$436)-1),0)</f>
        <v>19</v>
      </c>
      <c r="L269" s="68">
        <f t="shared" ref="L269:L332" si="113">IF(AND(K269=1,K268=1),1,IF(K269&gt;0,IF(K269=K268,K269+1,K269),0))</f>
        <v>19</v>
      </c>
      <c r="M269" s="69">
        <f t="shared" si="106"/>
        <v>1.003865378</v>
      </c>
      <c r="N269" s="69">
        <f t="shared" ca="1" si="107"/>
        <v>1.005476783</v>
      </c>
      <c r="O269" s="68">
        <f t="shared" si="105"/>
        <v>0</v>
      </c>
      <c r="P269" s="65">
        <f t="shared" ref="P269:P332" ca="1" si="114">TRUNC(((N269-1)*C269),8)</f>
        <v>5.2159825599999996</v>
      </c>
      <c r="Q269" s="65"/>
      <c r="R269" s="11">
        <f t="shared" ref="R269:R332" si="115">IF(O269&gt;0,VLOOKUP(O269,$W$12:$AB$80,6),0)</f>
        <v>0</v>
      </c>
      <c r="S269" s="70" t="str">
        <f>IF(O268&gt;0,VLOOKUP(O268,W$12:AF$60,10),S268)</f>
        <v>A+J=</v>
      </c>
      <c r="T269" s="66" t="e">
        <f>IF(O268&gt;0,VLOOKUP(O268,W$12:AF$60,11),T268)</f>
        <v>#REF!</v>
      </c>
      <c r="U269" s="71" t="str">
        <f t="shared" si="108"/>
        <v>-</v>
      </c>
      <c r="V269" s="7"/>
      <c r="W269" s="7"/>
      <c r="X269" s="7"/>
      <c r="Y269" s="7"/>
      <c r="Z269" s="1"/>
      <c r="AA269" s="7"/>
      <c r="AB269" s="7"/>
      <c r="AC269" s="7"/>
      <c r="AD269" s="7"/>
      <c r="AE269" s="7"/>
      <c r="AF269" s="8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  <c r="ES269" s="2"/>
      <c r="ET269" s="2"/>
      <c r="EU269" s="2"/>
      <c r="EV269" s="2"/>
      <c r="EW269" s="2"/>
      <c r="EX269" s="2"/>
      <c r="EY269" s="2"/>
      <c r="EZ269" s="2"/>
      <c r="FA269" s="2"/>
      <c r="FB269" s="2"/>
      <c r="FC269" s="2"/>
      <c r="FD269" s="2"/>
      <c r="FE269" s="2"/>
      <c r="FF269" s="2"/>
      <c r="FG269" s="2"/>
      <c r="FH269" s="2"/>
      <c r="FI269" s="2"/>
      <c r="FJ269" s="2"/>
      <c r="FK269" s="2"/>
      <c r="FL269" s="2"/>
      <c r="FM269" s="2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</row>
    <row r="270" spans="1:188" x14ac:dyDescent="0.15">
      <c r="A270" s="63">
        <f t="shared" si="109"/>
        <v>44035</v>
      </c>
      <c r="B270" s="78">
        <f t="shared" ref="B270:B333" ca="1" si="116">IF(A270&lt;=TODAY(),C270+P270,IF(AND(A270&gt;TODAY(),A270&lt;=$B$1),IF(VLOOKUP(TODAY(),$A$10:$D$10000,4,FALSE)=0,"n.d",C270+P270),"n.d"))</f>
        <v>957.87201791999996</v>
      </c>
      <c r="C270" s="65">
        <f t="shared" si="110"/>
        <v>952.38072590000002</v>
      </c>
      <c r="D270" s="10">
        <f ca="1">IF(A270&lt;$B$1,VLOOKUP(A270,[1]DI!$A$4:$B$15000,2),0)</f>
        <v>2.1500000000000005E-2</v>
      </c>
      <c r="E270" s="65">
        <f t="shared" ref="E270:E333" ca="1" si="117">IF(A270&lt;A$10,1,ROUND(((1+D270)^(1/252)),8))</f>
        <v>1.0000844200000001</v>
      </c>
      <c r="F270" s="65">
        <f ca="1">(TRUNC(PRODUCT($E$12:$E269),16))</f>
        <v>1.02565351672529</v>
      </c>
      <c r="G270" s="65">
        <f t="shared" ref="G270:G333" ca="1" si="118">IF(O269&gt;0,F269,G269)</f>
        <v>1.02392333738589</v>
      </c>
      <c r="H270" s="65">
        <f t="shared" ref="H270:H333" ca="1" si="119">ROUND(F270/G270,8)</f>
        <v>1.0016897499999999</v>
      </c>
      <c r="I270" s="64">
        <f t="shared" si="111"/>
        <v>5.2499999999999998E-2</v>
      </c>
      <c r="J270" s="66">
        <f>IF(O269&gt;0,VLOOKUP(O269,W$12:AF$80,2),J269)</f>
        <v>44007</v>
      </c>
      <c r="K270" s="67">
        <f t="shared" si="112"/>
        <v>20</v>
      </c>
      <c r="L270" s="68">
        <f t="shared" si="113"/>
        <v>20</v>
      </c>
      <c r="M270" s="69">
        <f t="shared" si="106"/>
        <v>1.004069232</v>
      </c>
      <c r="N270" s="69">
        <f t="shared" ca="1" si="107"/>
        <v>1.005765858</v>
      </c>
      <c r="O270" s="68">
        <f t="shared" ref="O270:O333" si="120">IF(VLOOKUP(A270,X$12:AE$80,8)=VLOOKUP(A269,X$12:AE$80,8),0,VLOOKUP(A270,X$12:AE$80,8))</f>
        <v>0</v>
      </c>
      <c r="P270" s="65">
        <f t="shared" ca="1" si="114"/>
        <v>5.4912920200000004</v>
      </c>
      <c r="Q270" s="65"/>
      <c r="R270" s="11">
        <f t="shared" si="115"/>
        <v>0</v>
      </c>
      <c r="S270" s="70" t="str">
        <f>IF(O269&gt;0,VLOOKUP(O269,W$12:AF$60,10),S269)</f>
        <v>A+J=</v>
      </c>
      <c r="T270" s="66" t="e">
        <f>IF(O269&gt;0,VLOOKUP(O269,W$12:AF$60,11),T269)</f>
        <v>#REF!</v>
      </c>
      <c r="U270" s="71" t="str">
        <f t="shared" si="108"/>
        <v>-</v>
      </c>
      <c r="V270" s="7"/>
      <c r="W270" s="7"/>
      <c r="X270" s="7"/>
      <c r="Y270" s="7"/>
      <c r="Z270" s="1"/>
      <c r="AA270" s="7"/>
      <c r="AB270" s="7"/>
      <c r="AC270" s="7"/>
      <c r="AD270" s="7"/>
      <c r="AE270" s="7"/>
      <c r="AF270" s="8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  <c r="ES270" s="2"/>
      <c r="ET270" s="2"/>
      <c r="EU270" s="2"/>
      <c r="EV270" s="2"/>
      <c r="EW270" s="2"/>
      <c r="EX270" s="2"/>
      <c r="EY270" s="2"/>
      <c r="EZ270" s="2"/>
      <c r="FA270" s="2"/>
      <c r="FB270" s="2"/>
      <c r="FC270" s="2"/>
      <c r="FD270" s="2"/>
      <c r="FE270" s="2"/>
      <c r="FF270" s="2"/>
      <c r="FG270" s="2"/>
      <c r="FH270" s="2"/>
      <c r="FI270" s="2"/>
      <c r="FJ270" s="2"/>
      <c r="FK270" s="2"/>
      <c r="FL270" s="2"/>
      <c r="FM270" s="2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</row>
    <row r="271" spans="1:188" x14ac:dyDescent="0.15">
      <c r="A271" s="63">
        <f t="shared" si="109"/>
        <v>44036</v>
      </c>
      <c r="B271" s="78">
        <f t="shared" ca="1" si="116"/>
        <v>958.14741976000005</v>
      </c>
      <c r="C271" s="65">
        <f t="shared" si="110"/>
        <v>952.38072590000002</v>
      </c>
      <c r="D271" s="10">
        <f ca="1">IF(A271&lt;$B$1,VLOOKUP(A271,[1]DI!$A$4:$B$15000,2),0)</f>
        <v>2.1500000000000005E-2</v>
      </c>
      <c r="E271" s="65">
        <f t="shared" ca="1" si="117"/>
        <v>1.0000844200000001</v>
      </c>
      <c r="F271" s="65">
        <f ca="1">(TRUNC(PRODUCT($E$12:$E270),16))</f>
        <v>1.02574010239518</v>
      </c>
      <c r="G271" s="65">
        <f t="shared" ca="1" si="118"/>
        <v>1.02392333738589</v>
      </c>
      <c r="H271" s="65">
        <f t="shared" ca="1" si="119"/>
        <v>1.00177432</v>
      </c>
      <c r="I271" s="64">
        <f t="shared" si="111"/>
        <v>5.2499999999999998E-2</v>
      </c>
      <c r="J271" s="66">
        <f>IF(O270&gt;0,VLOOKUP(O270,W$12:AF$80,2),J270)</f>
        <v>44007</v>
      </c>
      <c r="K271" s="67">
        <f t="shared" si="112"/>
        <v>21</v>
      </c>
      <c r="L271" s="68">
        <f t="shared" si="113"/>
        <v>21</v>
      </c>
      <c r="M271" s="69">
        <f t="shared" si="106"/>
        <v>1.0042731279999999</v>
      </c>
      <c r="N271" s="69">
        <f t="shared" ca="1" si="107"/>
        <v>1.00605503</v>
      </c>
      <c r="O271" s="68">
        <f t="shared" si="120"/>
        <v>0</v>
      </c>
      <c r="P271" s="65">
        <f t="shared" ca="1" si="114"/>
        <v>5.7666938600000002</v>
      </c>
      <c r="Q271" s="65"/>
      <c r="R271" s="11">
        <f t="shared" si="115"/>
        <v>0</v>
      </c>
      <c r="S271" s="70" t="str">
        <f>IF(O270&gt;0,VLOOKUP(O270,W$12:AF$60,10),S270)</f>
        <v>A+J=</v>
      </c>
      <c r="T271" s="66" t="e">
        <f>IF(O270&gt;0,VLOOKUP(O270,W$12:AF$60,11),T270)</f>
        <v>#REF!</v>
      </c>
      <c r="U271" s="71" t="str">
        <f t="shared" si="108"/>
        <v>-</v>
      </c>
      <c r="V271" s="7"/>
      <c r="W271" s="7"/>
      <c r="X271" s="7"/>
      <c r="Y271" s="7"/>
      <c r="Z271" s="1"/>
      <c r="AA271" s="7"/>
      <c r="AB271" s="7"/>
      <c r="AC271" s="7"/>
      <c r="AD271" s="7"/>
      <c r="AE271" s="7"/>
      <c r="AF271" s="8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  <c r="ES271" s="2"/>
      <c r="ET271" s="2"/>
      <c r="EU271" s="2"/>
      <c r="EV271" s="2"/>
      <c r="EW271" s="2"/>
      <c r="EX271" s="2"/>
      <c r="EY271" s="2"/>
      <c r="EZ271" s="2"/>
      <c r="FA271" s="2"/>
      <c r="FB271" s="2"/>
      <c r="FC271" s="2"/>
      <c r="FD271" s="2"/>
      <c r="FE271" s="2"/>
      <c r="FF271" s="2"/>
      <c r="FG271" s="2"/>
      <c r="FH271" s="2"/>
      <c r="FI271" s="2"/>
      <c r="FJ271" s="2"/>
      <c r="FK271" s="2"/>
      <c r="FL271" s="2"/>
      <c r="FM271" s="2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</row>
    <row r="272" spans="1:188" x14ac:dyDescent="0.15">
      <c r="A272" s="63">
        <f t="shared" si="109"/>
        <v>44037</v>
      </c>
      <c r="B272" s="78">
        <f t="shared" ca="1" si="116"/>
        <v>958.42289303000007</v>
      </c>
      <c r="C272" s="65">
        <f t="shared" si="110"/>
        <v>952.38072590000002</v>
      </c>
      <c r="D272" s="10">
        <f ca="1">IF(A272&lt;$B$1,VLOOKUP(A272,[1]DI!$A$4:$B$15000,2),0)</f>
        <v>0</v>
      </c>
      <c r="E272" s="65">
        <f t="shared" ca="1" si="117"/>
        <v>1</v>
      </c>
      <c r="F272" s="65">
        <f ca="1">(TRUNC(PRODUCT($E$12:$E271),16))</f>
        <v>1.02582669537462</v>
      </c>
      <c r="G272" s="65">
        <f t="shared" ca="1" si="118"/>
        <v>1.02392333738589</v>
      </c>
      <c r="H272" s="65">
        <f t="shared" ca="1" si="119"/>
        <v>1.0018588900000001</v>
      </c>
      <c r="I272" s="64">
        <f t="shared" si="111"/>
        <v>5.2499999999999998E-2</v>
      </c>
      <c r="J272" s="66">
        <f>IF(O271&gt;0,VLOOKUP(O271,W$12:AF$80,2),J271)</f>
        <v>44007</v>
      </c>
      <c r="K272" s="67">
        <f t="shared" si="112"/>
        <v>21</v>
      </c>
      <c r="L272" s="68">
        <f t="shared" si="113"/>
        <v>22</v>
      </c>
      <c r="M272" s="69">
        <f t="shared" si="106"/>
        <v>1.0044770649999999</v>
      </c>
      <c r="N272" s="69">
        <f t="shared" ca="1" si="107"/>
        <v>1.006344277</v>
      </c>
      <c r="O272" s="68">
        <f t="shared" si="120"/>
        <v>0</v>
      </c>
      <c r="P272" s="65">
        <f t="shared" ca="1" si="114"/>
        <v>6.0421671300000002</v>
      </c>
      <c r="Q272" s="65"/>
      <c r="R272" s="11">
        <f t="shared" si="115"/>
        <v>0</v>
      </c>
      <c r="S272" s="70" t="str">
        <f>IF(O271&gt;0,VLOOKUP(O271,W$12:AF$60,10),S271)</f>
        <v>A+J=</v>
      </c>
      <c r="T272" s="66" t="e">
        <f>IF(O271&gt;0,VLOOKUP(O271,W$12:AF$60,11),T271)</f>
        <v>#REF!</v>
      </c>
      <c r="U272" s="71" t="str">
        <f t="shared" si="108"/>
        <v>-</v>
      </c>
      <c r="V272" s="7"/>
      <c r="W272" s="7"/>
      <c r="X272" s="7"/>
      <c r="Y272" s="7"/>
      <c r="Z272" s="1"/>
      <c r="AA272" s="7"/>
      <c r="AB272" s="7"/>
      <c r="AC272" s="7"/>
      <c r="AD272" s="7"/>
      <c r="AE272" s="7"/>
      <c r="AF272" s="8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  <c r="ES272" s="2"/>
      <c r="ET272" s="2"/>
      <c r="EU272" s="2"/>
      <c r="EV272" s="2"/>
      <c r="EW272" s="2"/>
      <c r="EX272" s="2"/>
      <c r="EY272" s="2"/>
      <c r="EZ272" s="2"/>
      <c r="FA272" s="2"/>
      <c r="FB272" s="2"/>
      <c r="FC272" s="2"/>
      <c r="FD272" s="2"/>
      <c r="FE272" s="2"/>
      <c r="FF272" s="2"/>
      <c r="FG272" s="2"/>
      <c r="FH272" s="2"/>
      <c r="FI272" s="2"/>
      <c r="FJ272" s="2"/>
      <c r="FK272" s="2"/>
      <c r="FL272" s="2"/>
      <c r="FM272" s="2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</row>
    <row r="273" spans="1:191" x14ac:dyDescent="0.15">
      <c r="A273" s="63">
        <f t="shared" si="109"/>
        <v>44038</v>
      </c>
      <c r="B273" s="78">
        <f t="shared" ca="1" si="116"/>
        <v>958.42289303000007</v>
      </c>
      <c r="C273" s="65">
        <f t="shared" si="110"/>
        <v>952.38072590000002</v>
      </c>
      <c r="D273" s="10">
        <f ca="1">IF(A273&lt;$B$1,VLOOKUP(A273,[1]DI!$A$4:$B$15000,2),0)</f>
        <v>0</v>
      </c>
      <c r="E273" s="65">
        <f t="shared" ca="1" si="117"/>
        <v>1</v>
      </c>
      <c r="F273" s="65">
        <f ca="1">(TRUNC(PRODUCT($E$12:$E272),16))</f>
        <v>1.02582669537462</v>
      </c>
      <c r="G273" s="65">
        <f t="shared" ca="1" si="118"/>
        <v>1.02392333738589</v>
      </c>
      <c r="H273" s="65">
        <f t="shared" ca="1" si="119"/>
        <v>1.0018588900000001</v>
      </c>
      <c r="I273" s="64">
        <f t="shared" si="111"/>
        <v>5.2499999999999998E-2</v>
      </c>
      <c r="J273" s="66">
        <f>IF(O272&gt;0,VLOOKUP(O272,W$12:AF$80,2),J272)</f>
        <v>44007</v>
      </c>
      <c r="K273" s="67">
        <f t="shared" si="112"/>
        <v>21</v>
      </c>
      <c r="L273" s="68">
        <f t="shared" si="113"/>
        <v>22</v>
      </c>
      <c r="M273" s="69">
        <f t="shared" si="106"/>
        <v>1.0044770649999999</v>
      </c>
      <c r="N273" s="69">
        <f t="shared" ca="1" si="107"/>
        <v>1.006344277</v>
      </c>
      <c r="O273" s="68">
        <f t="shared" si="120"/>
        <v>0</v>
      </c>
      <c r="P273" s="65">
        <f t="shared" ca="1" si="114"/>
        <v>6.0421671300000002</v>
      </c>
      <c r="Q273" s="65"/>
      <c r="R273" s="11">
        <f t="shared" si="115"/>
        <v>0</v>
      </c>
      <c r="S273" s="70" t="str">
        <f>IF(O272&gt;0,VLOOKUP(O272,W$12:AF$60,10),S272)</f>
        <v>A+J=</v>
      </c>
      <c r="T273" s="66" t="e">
        <f>IF(O272&gt;0,VLOOKUP(O272,W$12:AF$60,11),T272)</f>
        <v>#REF!</v>
      </c>
      <c r="U273" s="71" t="str">
        <f t="shared" si="108"/>
        <v>-</v>
      </c>
      <c r="V273" s="7"/>
      <c r="W273" s="7"/>
      <c r="X273" s="7"/>
      <c r="Y273" s="7"/>
      <c r="Z273" s="1"/>
      <c r="AA273" s="7"/>
      <c r="AB273" s="7"/>
      <c r="AC273" s="7"/>
      <c r="AD273" s="7"/>
      <c r="AE273" s="7"/>
      <c r="AF273" s="8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  <c r="ES273" s="2"/>
      <c r="ET273" s="2"/>
      <c r="EU273" s="2"/>
      <c r="EV273" s="2"/>
      <c r="EW273" s="2"/>
      <c r="EX273" s="2"/>
      <c r="EY273" s="2"/>
      <c r="EZ273" s="2"/>
      <c r="FA273" s="2"/>
      <c r="FB273" s="2"/>
      <c r="FC273" s="2"/>
      <c r="FD273" s="2"/>
      <c r="FE273" s="2"/>
      <c r="FF273" s="2"/>
      <c r="FG273" s="2"/>
      <c r="FH273" s="2"/>
      <c r="FI273" s="2"/>
      <c r="FJ273" s="2"/>
      <c r="FK273" s="2"/>
      <c r="FL273" s="2"/>
      <c r="FM273" s="2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</row>
    <row r="274" spans="1:191" x14ac:dyDescent="0.15">
      <c r="A274" s="63">
        <f t="shared" si="109"/>
        <v>44039</v>
      </c>
      <c r="B274" s="78">
        <f t="shared" ca="1" si="116"/>
        <v>958.42289303000007</v>
      </c>
      <c r="C274" s="65">
        <f t="shared" si="110"/>
        <v>952.38072590000002</v>
      </c>
      <c r="D274" s="10">
        <f ca="1">IF(A274&lt;$B$1,VLOOKUP(A274,[1]DI!$A$4:$B$15000,2),0)</f>
        <v>2.1500000000000005E-2</v>
      </c>
      <c r="E274" s="65">
        <f t="shared" ca="1" si="117"/>
        <v>1.0000844200000001</v>
      </c>
      <c r="F274" s="65">
        <f ca="1">(TRUNC(PRODUCT($E$12:$E273),16))</f>
        <v>1.02582669537462</v>
      </c>
      <c r="G274" s="65">
        <f t="shared" ca="1" si="118"/>
        <v>1.02392333738589</v>
      </c>
      <c r="H274" s="65">
        <f t="shared" ca="1" si="119"/>
        <v>1.0018588900000001</v>
      </c>
      <c r="I274" s="64">
        <f t="shared" si="111"/>
        <v>5.2499999999999998E-2</v>
      </c>
      <c r="J274" s="66">
        <f>IF(O273&gt;0,VLOOKUP(O273,W$12:AF$80,2),J273)</f>
        <v>44007</v>
      </c>
      <c r="K274" s="67">
        <f t="shared" si="112"/>
        <v>22</v>
      </c>
      <c r="L274" s="68">
        <f t="shared" si="113"/>
        <v>22</v>
      </c>
      <c r="M274" s="69">
        <f t="shared" si="106"/>
        <v>1.0044770649999999</v>
      </c>
      <c r="N274" s="69">
        <f t="shared" ca="1" si="107"/>
        <v>1.006344277</v>
      </c>
      <c r="O274" s="68">
        <f t="shared" si="120"/>
        <v>9</v>
      </c>
      <c r="P274" s="65">
        <f t="shared" ca="1" si="114"/>
        <v>6.0421671300000002</v>
      </c>
      <c r="Q274" s="65"/>
      <c r="R274" s="11">
        <f t="shared" si="115"/>
        <v>23.809518140000002</v>
      </c>
      <c r="S274" s="70" t="str">
        <f>IF(O273&gt;0,VLOOKUP(O273,W$12:AF$60,10),S273)</f>
        <v>A+J=</v>
      </c>
      <c r="T274" s="66" t="e">
        <f>IF(O273&gt;0,VLOOKUP(O273,W$12:AF$60,11),T273)</f>
        <v>#REF!</v>
      </c>
      <c r="U274" s="71">
        <f t="shared" ca="1" si="108"/>
        <v>1791101.1162</v>
      </c>
      <c r="V274" s="7"/>
      <c r="W274" s="7"/>
      <c r="X274" s="7"/>
      <c r="Y274" s="7"/>
      <c r="Z274" s="1"/>
      <c r="AA274" s="7"/>
      <c r="AB274" s="7"/>
      <c r="AC274" s="7"/>
      <c r="AD274" s="7"/>
      <c r="AE274" s="7"/>
      <c r="AF274" s="8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  <c r="ES274" s="2"/>
      <c r="ET274" s="2"/>
      <c r="EU274" s="2"/>
      <c r="EV274" s="2"/>
      <c r="EW274" s="2"/>
      <c r="EX274" s="2"/>
      <c r="EY274" s="2"/>
      <c r="EZ274" s="2"/>
      <c r="FA274" s="2"/>
      <c r="FB274" s="2"/>
      <c r="FC274" s="2"/>
      <c r="FD274" s="2"/>
      <c r="FE274" s="2"/>
      <c r="FF274" s="2"/>
      <c r="FG274" s="2"/>
      <c r="FH274" s="2"/>
      <c r="FI274" s="2"/>
      <c r="FJ274" s="2"/>
      <c r="FK274" s="2"/>
      <c r="FL274" s="2"/>
      <c r="FM274" s="2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</row>
    <row r="275" spans="1:191" x14ac:dyDescent="0.15">
      <c r="A275" s="63">
        <f t="shared" si="109"/>
        <v>44040</v>
      </c>
      <c r="B275" s="78">
        <f t="shared" ca="1" si="116"/>
        <v>928.83817754999995</v>
      </c>
      <c r="C275" s="65">
        <f t="shared" si="110"/>
        <v>928.57120775999999</v>
      </c>
      <c r="D275" s="10">
        <f ca="1">IF(A275&lt;$B$1,VLOOKUP(A275,[1]DI!$A$4:$B$15000,2),0)</f>
        <v>2.1500000000000005E-2</v>
      </c>
      <c r="E275" s="65">
        <f t="shared" ca="1" si="117"/>
        <v>1.0000844200000001</v>
      </c>
      <c r="F275" s="65">
        <f ca="1">(TRUNC(PRODUCT($E$12:$E274),16))</f>
        <v>1.0259132956642401</v>
      </c>
      <c r="G275" s="65">
        <f t="shared" ca="1" si="118"/>
        <v>1.02582669537462</v>
      </c>
      <c r="H275" s="65">
        <f t="shared" ca="1" si="119"/>
        <v>1.0000844200000001</v>
      </c>
      <c r="I275" s="64">
        <f t="shared" si="111"/>
        <v>5.2499999999999998E-2</v>
      </c>
      <c r="J275" s="66">
        <f>IF(O274&gt;0,VLOOKUP(O274,W$12:AF$80,2),J274)</f>
        <v>44039</v>
      </c>
      <c r="K275" s="67">
        <f t="shared" si="112"/>
        <v>1</v>
      </c>
      <c r="L275" s="68">
        <f t="shared" si="113"/>
        <v>1</v>
      </c>
      <c r="M275" s="69">
        <f t="shared" si="106"/>
        <v>1.0002030689999999</v>
      </c>
      <c r="N275" s="69">
        <f t="shared" ca="1" si="107"/>
        <v>1.000287506</v>
      </c>
      <c r="O275" s="68">
        <f t="shared" si="120"/>
        <v>0</v>
      </c>
      <c r="P275" s="65">
        <f t="shared" ca="1" si="114"/>
        <v>0.26696978999999998</v>
      </c>
      <c r="Q275" s="65"/>
      <c r="R275" s="11">
        <f t="shared" si="115"/>
        <v>0</v>
      </c>
      <c r="S275" s="70" t="str">
        <f>IF(O274&gt;0,VLOOKUP(O274,W$12:AF$60,10),S274)</f>
        <v>A+J=</v>
      </c>
      <c r="T275" s="66" t="e">
        <f>IF(O274&gt;0,VLOOKUP(O274,W$12:AF$60,11),T274)</f>
        <v>#REF!</v>
      </c>
      <c r="U275" s="71" t="str">
        <f t="shared" si="108"/>
        <v>-</v>
      </c>
      <c r="V275" s="7"/>
      <c r="W275" s="7"/>
      <c r="X275" s="7"/>
      <c r="Y275" s="7"/>
      <c r="Z275" s="1"/>
      <c r="AA275" s="7"/>
      <c r="AB275" s="7"/>
      <c r="AC275" s="7"/>
      <c r="AD275" s="7"/>
      <c r="AE275" s="7"/>
      <c r="AF275" s="8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  <c r="ES275" s="2"/>
      <c r="ET275" s="2"/>
      <c r="EU275" s="2"/>
      <c r="EV275" s="2"/>
      <c r="EW275" s="2"/>
      <c r="EX275" s="2"/>
      <c r="EY275" s="2"/>
      <c r="EZ275" s="2"/>
      <c r="FA275" s="2"/>
      <c r="FB275" s="2"/>
      <c r="FC275" s="2"/>
      <c r="FD275" s="2"/>
      <c r="FE275" s="2"/>
      <c r="FF275" s="2"/>
      <c r="FG275" s="2"/>
      <c r="FH275" s="2"/>
      <c r="FI275" s="2"/>
      <c r="FJ275" s="2"/>
      <c r="FK275" s="2"/>
      <c r="FL275" s="2"/>
      <c r="FM275" s="2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</row>
    <row r="276" spans="1:191" x14ac:dyDescent="0.15">
      <c r="A276" s="63">
        <f t="shared" si="109"/>
        <v>44041</v>
      </c>
      <c r="B276" s="78">
        <f t="shared" ca="1" si="116"/>
        <v>929.10522813</v>
      </c>
      <c r="C276" s="65">
        <f t="shared" si="110"/>
        <v>928.57120775999999</v>
      </c>
      <c r="D276" s="10">
        <f ca="1">IF(A276&lt;$B$1,VLOOKUP(A276,[1]DI!$A$4:$B$15000,2),0)</f>
        <v>2.1500000000000005E-2</v>
      </c>
      <c r="E276" s="65">
        <f t="shared" ca="1" si="117"/>
        <v>1.0000844200000001</v>
      </c>
      <c r="F276" s="65">
        <f ca="1">(TRUNC(PRODUCT($E$12:$E275),16))</f>
        <v>1.0259999032646601</v>
      </c>
      <c r="G276" s="65">
        <f t="shared" ca="1" si="118"/>
        <v>1.02582669537462</v>
      </c>
      <c r="H276" s="65">
        <f t="shared" ca="1" si="119"/>
        <v>1.0001688500000001</v>
      </c>
      <c r="I276" s="64">
        <f t="shared" si="111"/>
        <v>5.2499999999999998E-2</v>
      </c>
      <c r="J276" s="66">
        <f>IF(O275&gt;0,VLOOKUP(O275,W$12:AF$80,2),J275)</f>
        <v>44039</v>
      </c>
      <c r="K276" s="67">
        <f t="shared" si="112"/>
        <v>2</v>
      </c>
      <c r="L276" s="68">
        <f t="shared" si="113"/>
        <v>2</v>
      </c>
      <c r="M276" s="69">
        <f t="shared" si="106"/>
        <v>1.0004061799999999</v>
      </c>
      <c r="N276" s="69">
        <f t="shared" ca="1" si="107"/>
        <v>1.000575099</v>
      </c>
      <c r="O276" s="68">
        <f t="shared" si="120"/>
        <v>0</v>
      </c>
      <c r="P276" s="65">
        <f t="shared" ca="1" si="114"/>
        <v>0.53402037000000002</v>
      </c>
      <c r="Q276" s="65"/>
      <c r="R276" s="11">
        <f t="shared" si="115"/>
        <v>0</v>
      </c>
      <c r="S276" s="70" t="str">
        <f>IF(O275&gt;0,VLOOKUP(O275,W$12:AF$60,10),S275)</f>
        <v>A+J=</v>
      </c>
      <c r="T276" s="66" t="e">
        <f>IF(O275&gt;0,VLOOKUP(O275,W$12:AF$60,11),T275)</f>
        <v>#REF!</v>
      </c>
      <c r="U276" s="71" t="str">
        <f t="shared" si="108"/>
        <v>-</v>
      </c>
      <c r="V276" s="7"/>
      <c r="W276" s="7"/>
      <c r="X276" s="7"/>
      <c r="Y276" s="7"/>
      <c r="Z276" s="1"/>
      <c r="AA276" s="7"/>
      <c r="AB276" s="7"/>
      <c r="AC276" s="7"/>
      <c r="AD276" s="7"/>
      <c r="AE276" s="7"/>
      <c r="AF276" s="8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  <c r="ES276" s="2"/>
      <c r="ET276" s="2"/>
      <c r="EU276" s="2"/>
      <c r="EV276" s="2"/>
      <c r="EW276" s="2"/>
      <c r="EX276" s="2"/>
      <c r="EY276" s="2"/>
      <c r="EZ276" s="2"/>
      <c r="FA276" s="2"/>
      <c r="FB276" s="2"/>
      <c r="FC276" s="2"/>
      <c r="FD276" s="2"/>
      <c r="FE276" s="2"/>
      <c r="FF276" s="2"/>
      <c r="FG276" s="2"/>
      <c r="FH276" s="2"/>
      <c r="FI276" s="2"/>
      <c r="FJ276" s="2"/>
      <c r="FK276" s="2"/>
      <c r="FL276" s="2"/>
      <c r="FM276" s="2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</row>
    <row r="277" spans="1:191" x14ac:dyDescent="0.15">
      <c r="A277" s="63">
        <f t="shared" si="109"/>
        <v>44042</v>
      </c>
      <c r="B277" s="78">
        <f t="shared" ca="1" si="116"/>
        <v>929.37234741999998</v>
      </c>
      <c r="C277" s="65">
        <f t="shared" si="110"/>
        <v>928.57120775999999</v>
      </c>
      <c r="D277" s="10">
        <f ca="1">IF(A277&lt;$B$1,VLOOKUP(A277,[1]DI!$A$4:$B$15000,2),0)</f>
        <v>2.1500000000000005E-2</v>
      </c>
      <c r="E277" s="65">
        <f t="shared" ca="1" si="117"/>
        <v>1.0000844200000001</v>
      </c>
      <c r="F277" s="65">
        <f ca="1">(TRUNC(PRODUCT($E$12:$E276),16))</f>
        <v>1.0260865181765</v>
      </c>
      <c r="G277" s="65">
        <f t="shared" ca="1" si="118"/>
        <v>1.02582669537462</v>
      </c>
      <c r="H277" s="65">
        <f t="shared" ca="1" si="119"/>
        <v>1.0002532799999999</v>
      </c>
      <c r="I277" s="64">
        <f t="shared" si="111"/>
        <v>5.2499999999999998E-2</v>
      </c>
      <c r="J277" s="66">
        <f>IF(O276&gt;0,VLOOKUP(O276,W$12:AF$80,2),J276)</f>
        <v>44039</v>
      </c>
      <c r="K277" s="67">
        <f t="shared" si="112"/>
        <v>3</v>
      </c>
      <c r="L277" s="68">
        <f t="shared" si="113"/>
        <v>3</v>
      </c>
      <c r="M277" s="69">
        <f t="shared" si="106"/>
        <v>1.000609332</v>
      </c>
      <c r="N277" s="69">
        <f t="shared" ca="1" si="107"/>
        <v>1.000862766</v>
      </c>
      <c r="O277" s="68">
        <f t="shared" si="120"/>
        <v>0</v>
      </c>
      <c r="P277" s="65">
        <f t="shared" ca="1" si="114"/>
        <v>0.80113966000000003</v>
      </c>
      <c r="Q277" s="65"/>
      <c r="R277" s="11">
        <f t="shared" si="115"/>
        <v>0</v>
      </c>
      <c r="S277" s="70" t="str">
        <f>IF(O276&gt;0,VLOOKUP(O276,W$12:AF$60,10),S276)</f>
        <v>A+J=</v>
      </c>
      <c r="T277" s="66" t="e">
        <f>IF(O276&gt;0,VLOOKUP(O276,W$12:AF$60,11),T276)</f>
        <v>#REF!</v>
      </c>
      <c r="U277" s="71" t="str">
        <f t="shared" si="108"/>
        <v>-</v>
      </c>
      <c r="V277" s="7"/>
      <c r="W277" s="7"/>
      <c r="X277" s="7"/>
      <c r="Y277" s="7"/>
      <c r="Z277" s="1"/>
      <c r="AA277" s="7"/>
      <c r="AB277" s="7"/>
      <c r="AC277" s="7"/>
      <c r="AD277" s="7"/>
      <c r="AE277" s="7"/>
      <c r="AF277" s="8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  <c r="ES277" s="2"/>
      <c r="ET277" s="2"/>
      <c r="EU277" s="2"/>
      <c r="EV277" s="2"/>
      <c r="EW277" s="2"/>
      <c r="EX277" s="2"/>
      <c r="EY277" s="2"/>
      <c r="EZ277" s="2"/>
      <c r="FA277" s="2"/>
      <c r="FB277" s="2"/>
      <c r="FC277" s="2"/>
      <c r="FD277" s="2"/>
      <c r="FE277" s="2"/>
      <c r="FF277" s="2"/>
      <c r="FG277" s="2"/>
      <c r="FH277" s="2"/>
      <c r="FI277" s="2"/>
      <c r="FJ277" s="2"/>
      <c r="FK277" s="2"/>
      <c r="FL277" s="2"/>
      <c r="FM277" s="2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</row>
    <row r="278" spans="1:191" x14ac:dyDescent="0.15">
      <c r="A278" s="63">
        <f t="shared" si="109"/>
        <v>44043</v>
      </c>
      <c r="B278" s="78">
        <f t="shared" ca="1" si="116"/>
        <v>929.63954656999999</v>
      </c>
      <c r="C278" s="65">
        <f t="shared" si="110"/>
        <v>928.57120775999999</v>
      </c>
      <c r="D278" s="10">
        <f ca="1">IF(A278&lt;$B$1,VLOOKUP(A278,[1]DI!$A$4:$B$15000,2),0)</f>
        <v>2.1500000000000005E-2</v>
      </c>
      <c r="E278" s="65">
        <f t="shared" ca="1" si="117"/>
        <v>1.0000844200000001</v>
      </c>
      <c r="F278" s="65">
        <f ca="1">(TRUNC(PRODUCT($E$12:$E277),16))</f>
        <v>1.02617314040036</v>
      </c>
      <c r="G278" s="65">
        <f t="shared" ca="1" si="118"/>
        <v>1.02582669537462</v>
      </c>
      <c r="H278" s="65">
        <f t="shared" ca="1" si="119"/>
        <v>1.0003377200000001</v>
      </c>
      <c r="I278" s="64">
        <f t="shared" si="111"/>
        <v>5.2499999999999998E-2</v>
      </c>
      <c r="J278" s="66">
        <f>IF(O277&gt;0,VLOOKUP(O277,W$12:AF$80,2),J277)</f>
        <v>44039</v>
      </c>
      <c r="K278" s="67">
        <f t="shared" si="112"/>
        <v>4</v>
      </c>
      <c r="L278" s="68">
        <f t="shared" si="113"/>
        <v>4</v>
      </c>
      <c r="M278" s="69">
        <f t="shared" si="106"/>
        <v>1.000812525</v>
      </c>
      <c r="N278" s="69">
        <f t="shared" ca="1" si="107"/>
        <v>1.0011505190000001</v>
      </c>
      <c r="O278" s="68">
        <f t="shared" si="120"/>
        <v>0</v>
      </c>
      <c r="P278" s="65">
        <f t="shared" ca="1" si="114"/>
        <v>1.06833881</v>
      </c>
      <c r="Q278" s="65"/>
      <c r="R278" s="11">
        <f t="shared" si="115"/>
        <v>0</v>
      </c>
      <c r="S278" s="70" t="str">
        <f>IF(O277&gt;0,VLOOKUP(O277,W$12:AF$60,10),S277)</f>
        <v>A+J=</v>
      </c>
      <c r="T278" s="66" t="e">
        <f>IF(O277&gt;0,VLOOKUP(O277,W$12:AF$60,11),T277)</f>
        <v>#REF!</v>
      </c>
      <c r="U278" s="71" t="str">
        <f t="shared" si="108"/>
        <v>-</v>
      </c>
      <c r="V278" s="7"/>
      <c r="W278" s="7"/>
      <c r="X278" s="7"/>
      <c r="Y278" s="7"/>
      <c r="Z278" s="1"/>
      <c r="AA278" s="7"/>
      <c r="AB278" s="7"/>
      <c r="AC278" s="7"/>
      <c r="AD278" s="7"/>
      <c r="AE278" s="7"/>
      <c r="AF278" s="8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  <c r="ES278" s="2"/>
      <c r="ET278" s="2"/>
      <c r="EU278" s="2"/>
      <c r="EV278" s="2"/>
      <c r="EW278" s="2"/>
      <c r="EX278" s="2"/>
      <c r="EY278" s="2"/>
      <c r="EZ278" s="2"/>
      <c r="FA278" s="2"/>
      <c r="FB278" s="2"/>
      <c r="FC278" s="2"/>
      <c r="FD278" s="2"/>
      <c r="FE278" s="2"/>
      <c r="FF278" s="2"/>
      <c r="FG278" s="2"/>
      <c r="FH278" s="2"/>
      <c r="FI278" s="2"/>
      <c r="FJ278" s="2"/>
      <c r="FK278" s="2"/>
      <c r="FL278" s="2"/>
      <c r="FM278" s="2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</row>
    <row r="279" spans="1:191" x14ac:dyDescent="0.15">
      <c r="A279" s="63">
        <f t="shared" si="109"/>
        <v>44044</v>
      </c>
      <c r="B279" s="78">
        <f t="shared" ca="1" si="116"/>
        <v>929.90682558000003</v>
      </c>
      <c r="C279" s="65">
        <f t="shared" si="110"/>
        <v>928.57120775999999</v>
      </c>
      <c r="D279" s="10">
        <f ca="1">IF(A279&lt;$B$1,VLOOKUP(A279,[1]DI!$A$4:$B$15000,2),0)</f>
        <v>0</v>
      </c>
      <c r="E279" s="65">
        <f t="shared" ca="1" si="117"/>
        <v>1</v>
      </c>
      <c r="F279" s="65">
        <f ca="1">(TRUNC(PRODUCT($E$12:$E278),16))</f>
        <v>1.0262597699368701</v>
      </c>
      <c r="G279" s="65">
        <f t="shared" ca="1" si="118"/>
        <v>1.02582669537462</v>
      </c>
      <c r="H279" s="65">
        <f t="shared" ca="1" si="119"/>
        <v>1.00042217</v>
      </c>
      <c r="I279" s="64">
        <f t="shared" si="111"/>
        <v>5.2499999999999998E-2</v>
      </c>
      <c r="J279" s="66">
        <f>IF(O278&gt;0,VLOOKUP(O278,W$12:AF$80,2),J278)</f>
        <v>44039</v>
      </c>
      <c r="K279" s="67">
        <f t="shared" si="112"/>
        <v>4</v>
      </c>
      <c r="L279" s="68">
        <f t="shared" si="113"/>
        <v>5</v>
      </c>
      <c r="M279" s="69">
        <f t="shared" si="106"/>
        <v>1.0010157589999999</v>
      </c>
      <c r="N279" s="69">
        <f t="shared" ca="1" si="107"/>
        <v>1.0014383579999999</v>
      </c>
      <c r="O279" s="68">
        <f t="shared" si="120"/>
        <v>0</v>
      </c>
      <c r="P279" s="65">
        <f t="shared" ca="1" si="114"/>
        <v>1.33561782</v>
      </c>
      <c r="Q279" s="65"/>
      <c r="R279" s="11">
        <f t="shared" si="115"/>
        <v>0</v>
      </c>
      <c r="S279" s="70" t="str">
        <f>IF(O278&gt;0,VLOOKUP(O278,W$12:AF$60,10),S278)</f>
        <v>A+J=</v>
      </c>
      <c r="T279" s="66" t="e">
        <f>IF(O278&gt;0,VLOOKUP(O278,W$12:AF$60,11),T278)</f>
        <v>#REF!</v>
      </c>
      <c r="U279" s="71" t="str">
        <f t="shared" si="108"/>
        <v>-</v>
      </c>
      <c r="V279" s="7"/>
      <c r="W279" s="7"/>
      <c r="X279" s="7"/>
      <c r="Y279" s="7"/>
      <c r="Z279" s="1"/>
      <c r="AA279" s="7"/>
      <c r="AB279" s="7"/>
      <c r="AC279" s="7"/>
      <c r="AD279" s="7"/>
      <c r="AE279" s="7"/>
      <c r="AF279" s="8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  <c r="ES279" s="2"/>
      <c r="ET279" s="2"/>
      <c r="EU279" s="2"/>
      <c r="EV279" s="2"/>
      <c r="EW279" s="2"/>
      <c r="EX279" s="2"/>
      <c r="EY279" s="2"/>
      <c r="EZ279" s="2"/>
      <c r="FA279" s="2"/>
      <c r="FB279" s="2"/>
      <c r="FC279" s="2"/>
      <c r="FD279" s="2"/>
      <c r="FE279" s="2"/>
      <c r="FF279" s="2"/>
      <c r="FG279" s="2"/>
      <c r="FH279" s="2"/>
      <c r="FI279" s="2"/>
      <c r="FJ279" s="2"/>
      <c r="FK279" s="2"/>
      <c r="FL279" s="2"/>
      <c r="FM279" s="2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</row>
    <row r="280" spans="1:191" x14ac:dyDescent="0.15">
      <c r="A280" s="63">
        <f t="shared" si="109"/>
        <v>44045</v>
      </c>
      <c r="B280" s="78">
        <f t="shared" ca="1" si="116"/>
        <v>929.90682558000003</v>
      </c>
      <c r="C280" s="65">
        <f t="shared" si="110"/>
        <v>928.57120775999999</v>
      </c>
      <c r="D280" s="10">
        <f ca="1">IF(A280&lt;$B$1,VLOOKUP(A280,[1]DI!$A$4:$B$15000,2),0)</f>
        <v>0</v>
      </c>
      <c r="E280" s="65">
        <f t="shared" ca="1" si="117"/>
        <v>1</v>
      </c>
      <c r="F280" s="65">
        <f ca="1">(TRUNC(PRODUCT($E$12:$E279),16))</f>
        <v>1.0262597699368701</v>
      </c>
      <c r="G280" s="65">
        <f t="shared" ca="1" si="118"/>
        <v>1.02582669537462</v>
      </c>
      <c r="H280" s="65">
        <f t="shared" ca="1" si="119"/>
        <v>1.00042217</v>
      </c>
      <c r="I280" s="64">
        <f t="shared" si="111"/>
        <v>5.2499999999999998E-2</v>
      </c>
      <c r="J280" s="66">
        <f>IF(O279&gt;0,VLOOKUP(O279,W$12:AF$80,2),J279)</f>
        <v>44039</v>
      </c>
      <c r="K280" s="67">
        <f t="shared" si="112"/>
        <v>4</v>
      </c>
      <c r="L280" s="68">
        <f t="shared" si="113"/>
        <v>5</v>
      </c>
      <c r="M280" s="69">
        <f t="shared" si="106"/>
        <v>1.0010157589999999</v>
      </c>
      <c r="N280" s="69">
        <f t="shared" ca="1" si="107"/>
        <v>1.0014383579999999</v>
      </c>
      <c r="O280" s="68">
        <f t="shared" si="120"/>
        <v>0</v>
      </c>
      <c r="P280" s="65">
        <f t="shared" ca="1" si="114"/>
        <v>1.33561782</v>
      </c>
      <c r="Q280" s="65"/>
      <c r="R280" s="11">
        <f t="shared" si="115"/>
        <v>0</v>
      </c>
      <c r="S280" s="70" t="str">
        <f>IF(O279&gt;0,VLOOKUP(O279,W$12:AF$60,10),S279)</f>
        <v>A+J=</v>
      </c>
      <c r="T280" s="66" t="e">
        <f>IF(O279&gt;0,VLOOKUP(O279,W$12:AF$60,11),T279)</f>
        <v>#REF!</v>
      </c>
      <c r="U280" s="71" t="str">
        <f t="shared" si="108"/>
        <v>-</v>
      </c>
      <c r="V280" s="7"/>
      <c r="W280" s="7"/>
      <c r="X280" s="7"/>
      <c r="Y280" s="7"/>
      <c r="Z280" s="1"/>
      <c r="AA280" s="7"/>
      <c r="AB280" s="7"/>
      <c r="AC280" s="7"/>
      <c r="AD280" s="7"/>
      <c r="AE280" s="7"/>
      <c r="AF280" s="8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  <c r="ES280" s="2"/>
      <c r="ET280" s="2"/>
      <c r="EU280" s="2"/>
      <c r="EV280" s="2"/>
      <c r="EW280" s="2"/>
      <c r="EX280" s="2"/>
      <c r="EY280" s="2"/>
      <c r="EZ280" s="2"/>
      <c r="FA280" s="2"/>
      <c r="FB280" s="2"/>
      <c r="FC280" s="2"/>
      <c r="FD280" s="2"/>
      <c r="FE280" s="2"/>
      <c r="FF280" s="2"/>
      <c r="FG280" s="2"/>
      <c r="FH280" s="2"/>
      <c r="FI280" s="2"/>
      <c r="FJ280" s="2"/>
      <c r="FK280" s="2"/>
      <c r="FL280" s="2"/>
      <c r="FM280" s="2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</row>
    <row r="281" spans="1:191" x14ac:dyDescent="0.15">
      <c r="A281" s="63">
        <f t="shared" si="109"/>
        <v>44046</v>
      </c>
      <c r="B281" s="78">
        <f t="shared" ca="1" si="116"/>
        <v>929.90682558000003</v>
      </c>
      <c r="C281" s="65">
        <f t="shared" si="110"/>
        <v>928.57120775999999</v>
      </c>
      <c r="D281" s="10">
        <f ca="1">IF(A281&lt;$B$1,VLOOKUP(A281,[1]DI!$A$4:$B$15000,2),0)</f>
        <v>2.1500000000000005E-2</v>
      </c>
      <c r="E281" s="65">
        <f t="shared" ca="1" si="117"/>
        <v>1.0000844200000001</v>
      </c>
      <c r="F281" s="65">
        <f ca="1">(TRUNC(PRODUCT($E$12:$E280),16))</f>
        <v>1.0262597699368701</v>
      </c>
      <c r="G281" s="65">
        <f t="shared" ca="1" si="118"/>
        <v>1.02582669537462</v>
      </c>
      <c r="H281" s="65">
        <f t="shared" ca="1" si="119"/>
        <v>1.00042217</v>
      </c>
      <c r="I281" s="64">
        <f t="shared" si="111"/>
        <v>5.2499999999999998E-2</v>
      </c>
      <c r="J281" s="66">
        <f>IF(O280&gt;0,VLOOKUP(O280,W$12:AF$80,2),J280)</f>
        <v>44039</v>
      </c>
      <c r="K281" s="67">
        <f t="shared" si="112"/>
        <v>5</v>
      </c>
      <c r="L281" s="68">
        <f t="shared" si="113"/>
        <v>5</v>
      </c>
      <c r="M281" s="69">
        <f t="shared" si="106"/>
        <v>1.0010157589999999</v>
      </c>
      <c r="N281" s="69">
        <f t="shared" ca="1" si="107"/>
        <v>1.0014383579999999</v>
      </c>
      <c r="O281" s="68">
        <f t="shared" si="120"/>
        <v>0</v>
      </c>
      <c r="P281" s="65">
        <f t="shared" ca="1" si="114"/>
        <v>1.33561782</v>
      </c>
      <c r="Q281" s="65"/>
      <c r="R281" s="11">
        <f t="shared" si="115"/>
        <v>0</v>
      </c>
      <c r="S281" s="70" t="str">
        <f>IF(O280&gt;0,VLOOKUP(O280,W$12:AF$60,10),S280)</f>
        <v>A+J=</v>
      </c>
      <c r="T281" s="66" t="e">
        <f>IF(O280&gt;0,VLOOKUP(O280,W$12:AF$60,11),T280)</f>
        <v>#REF!</v>
      </c>
      <c r="U281" s="71" t="str">
        <f t="shared" si="108"/>
        <v>-</v>
      </c>
      <c r="V281" s="7"/>
      <c r="W281" s="7"/>
      <c r="X281" s="7"/>
      <c r="Y281" s="7"/>
      <c r="Z281" s="1"/>
      <c r="AA281" s="7"/>
      <c r="AB281" s="7"/>
      <c r="AC281" s="7"/>
      <c r="AD281" s="7"/>
      <c r="AE281" s="7"/>
      <c r="AF281" s="8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  <c r="ER281" s="2"/>
      <c r="ES281" s="2"/>
      <c r="ET281" s="2"/>
      <c r="EU281" s="2"/>
      <c r="EV281" s="2"/>
      <c r="EW281" s="2"/>
      <c r="EX281" s="2"/>
      <c r="EY281" s="2"/>
      <c r="EZ281" s="2"/>
      <c r="FA281" s="2"/>
      <c r="FB281" s="2"/>
      <c r="FC281" s="2"/>
      <c r="FD281" s="2"/>
      <c r="FE281" s="2"/>
      <c r="FF281" s="2"/>
      <c r="FG281" s="2"/>
      <c r="FH281" s="2"/>
      <c r="FI281" s="2"/>
      <c r="FJ281" s="2"/>
      <c r="FK281" s="2"/>
      <c r="FL281" s="2"/>
      <c r="FM281" s="2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</row>
    <row r="282" spans="1:191" x14ac:dyDescent="0.15">
      <c r="A282" s="63">
        <f t="shared" si="109"/>
        <v>44047</v>
      </c>
      <c r="B282" s="78">
        <f t="shared" ca="1" si="116"/>
        <v>930.17418444999998</v>
      </c>
      <c r="C282" s="65">
        <f t="shared" si="110"/>
        <v>928.57120775999999</v>
      </c>
      <c r="D282" s="10">
        <f ca="1">IF(A282&lt;$B$1,VLOOKUP(A282,[1]DI!$A$4:$B$15000,2),0)</f>
        <v>2.1500000000000005E-2</v>
      </c>
      <c r="E282" s="65">
        <f t="shared" ca="1" si="117"/>
        <v>1.0000844200000001</v>
      </c>
      <c r="F282" s="65">
        <f ca="1">(TRUNC(PRODUCT($E$12:$E281),16))</f>
        <v>1.0263464067866499</v>
      </c>
      <c r="G282" s="65">
        <f t="shared" ca="1" si="118"/>
        <v>1.02582669537462</v>
      </c>
      <c r="H282" s="65">
        <f t="shared" ca="1" si="119"/>
        <v>1.0005066300000001</v>
      </c>
      <c r="I282" s="64">
        <f t="shared" si="111"/>
        <v>5.2499999999999998E-2</v>
      </c>
      <c r="J282" s="66">
        <f>IF(O281&gt;0,VLOOKUP(O281,W$12:AF$80,2),J281)</f>
        <v>44039</v>
      </c>
      <c r="K282" s="67">
        <f t="shared" si="112"/>
        <v>6</v>
      </c>
      <c r="L282" s="68">
        <f t="shared" si="113"/>
        <v>6</v>
      </c>
      <c r="M282" s="69">
        <f t="shared" si="106"/>
        <v>1.0012190350000001</v>
      </c>
      <c r="N282" s="69">
        <f t="shared" ca="1" si="107"/>
        <v>1.001726283</v>
      </c>
      <c r="O282" s="68">
        <f t="shared" si="120"/>
        <v>0</v>
      </c>
      <c r="P282" s="65">
        <f t="shared" ca="1" si="114"/>
        <v>1.60297669</v>
      </c>
      <c r="Q282" s="65"/>
      <c r="R282" s="11">
        <f t="shared" si="115"/>
        <v>0</v>
      </c>
      <c r="S282" s="70" t="str">
        <f>IF(O281&gt;0,VLOOKUP(O281,W$12:AF$60,10),S281)</f>
        <v>A+J=</v>
      </c>
      <c r="T282" s="66" t="e">
        <f>IF(O281&gt;0,VLOOKUP(O281,W$12:AF$60,11),T281)</f>
        <v>#REF!</v>
      </c>
      <c r="U282" s="71" t="str">
        <f t="shared" si="108"/>
        <v>-</v>
      </c>
      <c r="V282" s="7"/>
      <c r="W282" s="7"/>
      <c r="X282" s="7"/>
      <c r="Y282" s="7"/>
      <c r="Z282" s="1"/>
      <c r="AA282" s="7"/>
      <c r="AB282" s="7"/>
      <c r="AC282" s="7"/>
      <c r="AD282" s="7"/>
      <c r="AE282" s="7"/>
      <c r="AF282" s="8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  <c r="ES282" s="2"/>
      <c r="ET282" s="2"/>
      <c r="EU282" s="2"/>
      <c r="EV282" s="2"/>
      <c r="EW282" s="2"/>
      <c r="EX282" s="2"/>
      <c r="EY282" s="2"/>
      <c r="EZ282" s="2"/>
      <c r="FA282" s="2"/>
      <c r="FB282" s="2"/>
      <c r="FC282" s="2"/>
      <c r="FD282" s="2"/>
      <c r="FE282" s="2"/>
      <c r="FF282" s="2"/>
      <c r="FG282" s="2"/>
      <c r="FH282" s="2"/>
      <c r="FI282" s="2"/>
      <c r="FJ282" s="2"/>
      <c r="FK282" s="2"/>
      <c r="FL282" s="2"/>
      <c r="FM282" s="2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</row>
    <row r="283" spans="1:191" x14ac:dyDescent="0.15">
      <c r="A283" s="63">
        <f t="shared" si="109"/>
        <v>44048</v>
      </c>
      <c r="B283" s="78">
        <f t="shared" ca="1" si="116"/>
        <v>930.44161295000004</v>
      </c>
      <c r="C283" s="65">
        <f t="shared" si="110"/>
        <v>928.57120775999999</v>
      </c>
      <c r="D283" s="10">
        <f ca="1">IF(A283&lt;$B$1,VLOOKUP(A283,[1]DI!$A$4:$B$15000,2),0)</f>
        <v>2.1500000000000005E-2</v>
      </c>
      <c r="E283" s="65">
        <f t="shared" ca="1" si="117"/>
        <v>1.0000844200000001</v>
      </c>
      <c r="F283" s="65">
        <f ca="1">(TRUNC(PRODUCT($E$12:$E282),16))</f>
        <v>1.0264330509503099</v>
      </c>
      <c r="G283" s="65">
        <f t="shared" ca="1" si="118"/>
        <v>1.02582669537462</v>
      </c>
      <c r="H283" s="65">
        <f t="shared" ca="1" si="119"/>
        <v>1.0005910899999999</v>
      </c>
      <c r="I283" s="64">
        <f t="shared" si="111"/>
        <v>5.2499999999999998E-2</v>
      </c>
      <c r="J283" s="66">
        <f>IF(O282&gt;0,VLOOKUP(O282,W$12:AF$80,2),J282)</f>
        <v>44039</v>
      </c>
      <c r="K283" s="67">
        <f t="shared" si="112"/>
        <v>7</v>
      </c>
      <c r="L283" s="68">
        <f t="shared" si="113"/>
        <v>7</v>
      </c>
      <c r="M283" s="69">
        <f t="shared" si="106"/>
        <v>1.0014223520000001</v>
      </c>
      <c r="N283" s="69">
        <f t="shared" ca="1" si="107"/>
        <v>1.0020142830000001</v>
      </c>
      <c r="O283" s="68">
        <f t="shared" si="120"/>
        <v>0</v>
      </c>
      <c r="P283" s="65">
        <f t="shared" ca="1" si="114"/>
        <v>1.8704051900000001</v>
      </c>
      <c r="Q283" s="65"/>
      <c r="R283" s="11">
        <f t="shared" si="115"/>
        <v>0</v>
      </c>
      <c r="S283" s="70" t="str">
        <f>IF(O282&gt;0,VLOOKUP(O282,W$12:AF$60,10),S282)</f>
        <v>A+J=</v>
      </c>
      <c r="T283" s="66" t="e">
        <f>IF(O282&gt;0,VLOOKUP(O282,W$12:AF$60,11),T282)</f>
        <v>#REF!</v>
      </c>
      <c r="U283" s="71" t="str">
        <f t="shared" si="108"/>
        <v>-</v>
      </c>
      <c r="V283" s="7"/>
      <c r="W283" s="7"/>
      <c r="X283" s="7"/>
      <c r="Y283" s="7"/>
      <c r="Z283" s="1"/>
      <c r="AA283" s="7"/>
      <c r="AB283" s="7"/>
      <c r="AC283" s="7"/>
      <c r="AD283" s="7"/>
      <c r="AE283" s="7"/>
      <c r="AF283" s="8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  <c r="ES283" s="2"/>
      <c r="ET283" s="2"/>
      <c r="EU283" s="2"/>
      <c r="EV283" s="2"/>
      <c r="EW283" s="2"/>
      <c r="EX283" s="2"/>
      <c r="EY283" s="2"/>
      <c r="EZ283" s="2"/>
      <c r="FA283" s="2"/>
      <c r="FB283" s="2"/>
      <c r="FC283" s="2"/>
      <c r="FD283" s="2"/>
      <c r="FE283" s="2"/>
      <c r="FF283" s="2"/>
      <c r="FG283" s="2"/>
      <c r="FH283" s="2"/>
      <c r="FI283" s="2"/>
      <c r="FJ283" s="2"/>
      <c r="FK283" s="2"/>
      <c r="FL283" s="2"/>
      <c r="FM283" s="2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</row>
    <row r="284" spans="1:191" x14ac:dyDescent="0.15">
      <c r="A284" s="63">
        <f t="shared" si="109"/>
        <v>44049</v>
      </c>
      <c r="B284" s="78">
        <f t="shared" ca="1" si="116"/>
        <v>930.70912038999995</v>
      </c>
      <c r="C284" s="65">
        <f t="shared" si="110"/>
        <v>928.57120775999999</v>
      </c>
      <c r="D284" s="10">
        <f ca="1">IF(A284&lt;$B$1,VLOOKUP(A284,[1]DI!$A$4:$B$15000,2),0)</f>
        <v>1.9000000000000006E-2</v>
      </c>
      <c r="E284" s="65">
        <f t="shared" ca="1" si="117"/>
        <v>1.0000746899999999</v>
      </c>
      <c r="F284" s="65">
        <f ca="1">(TRUNC(PRODUCT($E$12:$E283),16))</f>
        <v>1.02651970242847</v>
      </c>
      <c r="G284" s="65">
        <f t="shared" ca="1" si="118"/>
        <v>1.02582669537462</v>
      </c>
      <c r="H284" s="65">
        <f t="shared" ca="1" si="119"/>
        <v>1.0006755599999999</v>
      </c>
      <c r="I284" s="64">
        <f t="shared" si="111"/>
        <v>5.2499999999999998E-2</v>
      </c>
      <c r="J284" s="66">
        <f>IF(O283&gt;0,VLOOKUP(O283,W$12:AF$80,2),J283)</f>
        <v>44039</v>
      </c>
      <c r="K284" s="67">
        <f t="shared" si="112"/>
        <v>8</v>
      </c>
      <c r="L284" s="68">
        <f t="shared" si="113"/>
        <v>8</v>
      </c>
      <c r="M284" s="69">
        <f t="shared" si="106"/>
        <v>1.0016257099999999</v>
      </c>
      <c r="N284" s="69">
        <f t="shared" ca="1" si="107"/>
        <v>1.0023023680000001</v>
      </c>
      <c r="O284" s="68">
        <f t="shared" si="120"/>
        <v>0</v>
      </c>
      <c r="P284" s="65">
        <f t="shared" ca="1" si="114"/>
        <v>2.1379126300000002</v>
      </c>
      <c r="Q284" s="65"/>
      <c r="R284" s="11">
        <f t="shared" si="115"/>
        <v>0</v>
      </c>
      <c r="S284" s="70" t="str">
        <f>IF(O283&gt;0,VLOOKUP(O283,W$12:AF$60,10),S283)</f>
        <v>A+J=</v>
      </c>
      <c r="T284" s="66" t="e">
        <f>IF(O283&gt;0,VLOOKUP(O283,W$12:AF$60,11),T283)</f>
        <v>#REF!</v>
      </c>
      <c r="U284" s="71" t="str">
        <f t="shared" si="108"/>
        <v>-</v>
      </c>
      <c r="V284" s="7"/>
      <c r="W284" s="7"/>
      <c r="X284" s="7"/>
      <c r="Y284" s="7"/>
      <c r="Z284" s="1"/>
      <c r="AA284" s="7"/>
      <c r="AB284" s="7"/>
      <c r="AC284" s="7"/>
      <c r="AD284" s="7"/>
      <c r="AE284" s="7"/>
      <c r="AF284" s="8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  <c r="ES284" s="2"/>
      <c r="ET284" s="2"/>
      <c r="EU284" s="2"/>
      <c r="EV284" s="2"/>
      <c r="EW284" s="2"/>
      <c r="EX284" s="2"/>
      <c r="EY284" s="2"/>
      <c r="EZ284" s="2"/>
      <c r="FA284" s="2"/>
      <c r="FB284" s="2"/>
      <c r="FC284" s="2"/>
      <c r="FD284" s="2"/>
      <c r="FE284" s="2"/>
      <c r="FF284" s="2"/>
      <c r="FG284" s="2"/>
      <c r="FH284" s="2"/>
      <c r="FI284" s="2"/>
      <c r="FJ284" s="2"/>
      <c r="FK284" s="2"/>
      <c r="FL284" s="2"/>
      <c r="FM284" s="2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</row>
    <row r="285" spans="1:191" x14ac:dyDescent="0.15">
      <c r="A285" s="63">
        <f t="shared" si="109"/>
        <v>44050</v>
      </c>
      <c r="B285" s="78">
        <f t="shared" ca="1" si="116"/>
        <v>930.96764760999997</v>
      </c>
      <c r="C285" s="65">
        <f t="shared" si="110"/>
        <v>928.57120775999999</v>
      </c>
      <c r="D285" s="10">
        <f ca="1">IF(A285&lt;$B$1,VLOOKUP(A285,[1]DI!$A$4:$B$15000,2),0)</f>
        <v>1.9000000000000006E-2</v>
      </c>
      <c r="E285" s="65">
        <f t="shared" ca="1" si="117"/>
        <v>1.0000746899999999</v>
      </c>
      <c r="F285" s="65">
        <f ca="1">(TRUNC(PRODUCT($E$12:$E284),16))</f>
        <v>1.02659637318505</v>
      </c>
      <c r="G285" s="65">
        <f t="shared" ca="1" si="118"/>
        <v>1.02582669537462</v>
      </c>
      <c r="H285" s="65">
        <f t="shared" ca="1" si="119"/>
        <v>1.0007503</v>
      </c>
      <c r="I285" s="64">
        <f t="shared" si="111"/>
        <v>5.2499999999999998E-2</v>
      </c>
      <c r="J285" s="66">
        <f>IF(O284&gt;0,VLOOKUP(O284,W$12:AF$80,2),J284)</f>
        <v>44039</v>
      </c>
      <c r="K285" s="67">
        <f t="shared" si="112"/>
        <v>9</v>
      </c>
      <c r="L285" s="68">
        <f t="shared" si="113"/>
        <v>9</v>
      </c>
      <c r="M285" s="69">
        <f t="shared" si="106"/>
        <v>1.0018291100000001</v>
      </c>
      <c r="N285" s="69">
        <f t="shared" ca="1" si="107"/>
        <v>1.0025807819999999</v>
      </c>
      <c r="O285" s="68">
        <f t="shared" si="120"/>
        <v>0</v>
      </c>
      <c r="P285" s="65">
        <f t="shared" ca="1" si="114"/>
        <v>2.3964398500000001</v>
      </c>
      <c r="Q285" s="65"/>
      <c r="R285" s="11">
        <f t="shared" si="115"/>
        <v>0</v>
      </c>
      <c r="S285" s="70" t="str">
        <f>IF(O284&gt;0,VLOOKUP(O284,W$12:AF$60,10),S284)</f>
        <v>A+J=</v>
      </c>
      <c r="T285" s="66" t="e">
        <f>IF(O284&gt;0,VLOOKUP(O284,W$12:AF$60,11),T284)</f>
        <v>#REF!</v>
      </c>
      <c r="U285" s="71" t="str">
        <f t="shared" si="108"/>
        <v>-</v>
      </c>
      <c r="V285" s="14"/>
      <c r="W285" s="7"/>
      <c r="X285" s="7"/>
      <c r="Y285" s="14"/>
      <c r="Z285" s="16"/>
      <c r="AA285" s="14"/>
      <c r="AB285" s="14"/>
      <c r="AC285" s="14"/>
      <c r="AD285" s="14"/>
      <c r="AE285" s="14"/>
      <c r="AF285" s="17"/>
      <c r="AG285" s="15"/>
      <c r="AH285" s="15"/>
      <c r="AI285" s="15"/>
      <c r="AJ285" s="15"/>
      <c r="AK285" s="15"/>
      <c r="AL285" s="15"/>
      <c r="AM285" s="15"/>
      <c r="AN285" s="15"/>
      <c r="AO285" s="15"/>
      <c r="AP285" s="15"/>
      <c r="AQ285" s="15"/>
      <c r="AR285" s="15"/>
      <c r="AS285" s="15"/>
      <c r="AT285" s="15"/>
      <c r="AU285" s="15"/>
      <c r="AV285" s="15"/>
      <c r="AW285" s="15"/>
      <c r="AX285" s="15"/>
      <c r="AY285" s="15"/>
      <c r="AZ285" s="15"/>
      <c r="BA285" s="15"/>
      <c r="BB285" s="15"/>
      <c r="BC285" s="15"/>
      <c r="BD285" s="15"/>
      <c r="BE285" s="15"/>
      <c r="BF285" s="15"/>
      <c r="BG285" s="15"/>
      <c r="BH285" s="15"/>
      <c r="BI285" s="15"/>
      <c r="BJ285" s="15"/>
      <c r="BK285" s="15"/>
      <c r="BL285" s="15"/>
      <c r="BM285" s="15"/>
      <c r="BN285" s="15"/>
      <c r="BO285" s="15"/>
      <c r="BP285" s="15"/>
      <c r="BQ285" s="15"/>
      <c r="BR285" s="15"/>
      <c r="BS285" s="15"/>
      <c r="BT285" s="15"/>
      <c r="BU285" s="15"/>
      <c r="BV285" s="15"/>
      <c r="BW285" s="15"/>
      <c r="BX285" s="15"/>
      <c r="BY285" s="15"/>
      <c r="BZ285" s="15"/>
      <c r="CA285" s="15"/>
      <c r="CB285" s="15"/>
      <c r="CC285" s="15"/>
      <c r="CD285" s="15"/>
      <c r="CE285" s="15"/>
      <c r="CF285" s="15"/>
      <c r="CG285" s="15"/>
      <c r="CH285" s="15"/>
      <c r="CI285" s="15"/>
      <c r="CJ285" s="15"/>
      <c r="CK285" s="15"/>
      <c r="CL285" s="15"/>
      <c r="CM285" s="15"/>
      <c r="CN285" s="15"/>
      <c r="CO285" s="15"/>
      <c r="CP285" s="15"/>
      <c r="CQ285" s="15"/>
      <c r="CR285" s="15"/>
      <c r="CS285" s="15"/>
      <c r="CT285" s="15"/>
      <c r="CU285" s="15"/>
      <c r="CV285" s="15"/>
      <c r="CW285" s="15"/>
      <c r="CX285" s="15"/>
      <c r="CY285" s="15"/>
      <c r="CZ285" s="15"/>
      <c r="DA285" s="15"/>
      <c r="DB285" s="15"/>
      <c r="DC285" s="15"/>
      <c r="DD285" s="15"/>
      <c r="DE285" s="15"/>
      <c r="DF285" s="15"/>
      <c r="DG285" s="15"/>
      <c r="DH285" s="15"/>
      <c r="DI285" s="15"/>
      <c r="DJ285" s="15"/>
      <c r="DK285" s="15"/>
      <c r="DL285" s="15"/>
      <c r="DM285" s="15"/>
      <c r="DN285" s="15"/>
      <c r="DO285" s="15"/>
      <c r="DP285" s="15"/>
      <c r="DQ285" s="15"/>
      <c r="DR285" s="15"/>
      <c r="DS285" s="15"/>
      <c r="DT285" s="15"/>
      <c r="DU285" s="15"/>
      <c r="DV285" s="15"/>
      <c r="DW285" s="15"/>
      <c r="DX285" s="15"/>
      <c r="DY285" s="15"/>
      <c r="DZ285" s="15"/>
      <c r="EA285" s="15"/>
      <c r="EB285" s="15"/>
      <c r="EC285" s="15"/>
      <c r="ED285" s="15"/>
      <c r="EE285" s="15"/>
      <c r="EF285" s="15"/>
      <c r="EG285" s="15"/>
      <c r="EH285" s="15"/>
      <c r="EI285" s="15"/>
      <c r="EJ285" s="15"/>
      <c r="EK285" s="15"/>
      <c r="EL285" s="15"/>
      <c r="EM285" s="15"/>
      <c r="EN285" s="15"/>
      <c r="EO285" s="15"/>
      <c r="EP285" s="15"/>
      <c r="EQ285" s="15"/>
      <c r="ER285" s="15"/>
      <c r="ES285" s="15"/>
      <c r="ET285" s="15"/>
      <c r="EU285" s="15"/>
      <c r="EV285" s="15"/>
      <c r="EW285" s="15"/>
      <c r="EX285" s="15"/>
      <c r="EY285" s="15"/>
      <c r="EZ285" s="15"/>
      <c r="FA285" s="15"/>
      <c r="FB285" s="15"/>
      <c r="FC285" s="15"/>
      <c r="FD285" s="15"/>
      <c r="FE285" s="15"/>
      <c r="FF285" s="15"/>
      <c r="FG285" s="15"/>
      <c r="FH285" s="15"/>
      <c r="FI285" s="15"/>
      <c r="FJ285" s="15"/>
      <c r="FK285" s="15"/>
      <c r="FL285" s="15"/>
      <c r="FM285" s="15"/>
      <c r="FN285" s="16"/>
      <c r="FO285" s="16"/>
      <c r="FP285" s="16"/>
      <c r="FQ285" s="16"/>
      <c r="FR285" s="16"/>
      <c r="FS285" s="16"/>
      <c r="FT285" s="16"/>
      <c r="FU285" s="16"/>
      <c r="FV285" s="16"/>
      <c r="FW285" s="16"/>
      <c r="FX285" s="16"/>
      <c r="FY285" s="16"/>
      <c r="FZ285" s="16"/>
      <c r="GA285" s="16"/>
      <c r="GB285" s="16"/>
      <c r="GC285" s="16"/>
      <c r="GD285" s="16"/>
      <c r="GE285" s="16"/>
      <c r="GF285" s="16"/>
      <c r="GG285" s="16"/>
      <c r="GH285" s="16"/>
      <c r="GI285" s="16"/>
    </row>
    <row r="286" spans="1:191" x14ac:dyDescent="0.15">
      <c r="A286" s="63">
        <f t="shared" si="109"/>
        <v>44051</v>
      </c>
      <c r="B286" s="78">
        <f t="shared" ca="1" si="116"/>
        <v>931.22625004999998</v>
      </c>
      <c r="C286" s="65">
        <f t="shared" si="110"/>
        <v>928.57120775999999</v>
      </c>
      <c r="D286" s="10">
        <f ca="1">IF(A286&lt;$B$1,VLOOKUP(A286,[1]DI!$A$4:$B$15000,2),0)</f>
        <v>0</v>
      </c>
      <c r="E286" s="65">
        <f t="shared" ca="1" si="117"/>
        <v>1</v>
      </c>
      <c r="F286" s="65">
        <f ca="1">(TRUNC(PRODUCT($E$12:$E285),16))</f>
        <v>1.02667304966816</v>
      </c>
      <c r="G286" s="65">
        <f t="shared" ca="1" si="118"/>
        <v>1.02582669537462</v>
      </c>
      <c r="H286" s="65">
        <f t="shared" ca="1" si="119"/>
        <v>1.00082505</v>
      </c>
      <c r="I286" s="64">
        <f t="shared" si="111"/>
        <v>5.2499999999999998E-2</v>
      </c>
      <c r="J286" s="66">
        <f>IF(O285&gt;0,VLOOKUP(O285,W$12:AF$80,2),J285)</f>
        <v>44039</v>
      </c>
      <c r="K286" s="67">
        <f t="shared" si="112"/>
        <v>9</v>
      </c>
      <c r="L286" s="68">
        <f t="shared" si="113"/>
        <v>10</v>
      </c>
      <c r="M286" s="69">
        <f t="shared" si="106"/>
        <v>1.00203255</v>
      </c>
      <c r="N286" s="69">
        <f t="shared" ca="1" si="107"/>
        <v>1.002859277</v>
      </c>
      <c r="O286" s="68">
        <f t="shared" si="120"/>
        <v>0</v>
      </c>
      <c r="P286" s="65">
        <f t="shared" ca="1" si="114"/>
        <v>2.6550422899999999</v>
      </c>
      <c r="Q286" s="65"/>
      <c r="R286" s="11">
        <f t="shared" si="115"/>
        <v>0</v>
      </c>
      <c r="S286" s="70" t="str">
        <f>IF(O285&gt;0,VLOOKUP(O285,W$12:AF$60,10),S285)</f>
        <v>A+J=</v>
      </c>
      <c r="T286" s="66" t="e">
        <f>IF(O285&gt;0,VLOOKUP(O285,W$12:AF$60,11),T285)</f>
        <v>#REF!</v>
      </c>
      <c r="U286" s="71" t="str">
        <f t="shared" si="108"/>
        <v>-</v>
      </c>
      <c r="V286" s="7"/>
      <c r="W286" s="7"/>
      <c r="X286" s="7"/>
      <c r="Y286" s="7"/>
      <c r="Z286" s="1"/>
      <c r="AA286" s="7"/>
      <c r="AB286" s="7"/>
      <c r="AC286" s="7"/>
      <c r="AD286" s="7"/>
      <c r="AE286" s="7"/>
      <c r="AF286" s="8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  <c r="ES286" s="2"/>
      <c r="ET286" s="2"/>
      <c r="EU286" s="2"/>
      <c r="EV286" s="2"/>
      <c r="EW286" s="2"/>
      <c r="EX286" s="2"/>
      <c r="EY286" s="2"/>
      <c r="EZ286" s="2"/>
      <c r="FA286" s="2"/>
      <c r="FB286" s="2"/>
      <c r="FC286" s="2"/>
      <c r="FD286" s="2"/>
      <c r="FE286" s="2"/>
      <c r="FF286" s="2"/>
      <c r="FG286" s="2"/>
      <c r="FH286" s="2"/>
      <c r="FI286" s="2"/>
      <c r="FJ286" s="2"/>
      <c r="FK286" s="2"/>
      <c r="FL286" s="2"/>
      <c r="FM286" s="2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</row>
    <row r="287" spans="1:191" x14ac:dyDescent="0.15">
      <c r="A287" s="63">
        <f t="shared" si="109"/>
        <v>44052</v>
      </c>
      <c r="B287" s="78">
        <f t="shared" ca="1" si="116"/>
        <v>931.22625004999998</v>
      </c>
      <c r="C287" s="65">
        <f t="shared" si="110"/>
        <v>928.57120775999999</v>
      </c>
      <c r="D287" s="10">
        <f ca="1">IF(A287&lt;$B$1,VLOOKUP(A287,[1]DI!$A$4:$B$15000,2),0)</f>
        <v>0</v>
      </c>
      <c r="E287" s="65">
        <f t="shared" ca="1" si="117"/>
        <v>1</v>
      </c>
      <c r="F287" s="65">
        <f ca="1">(TRUNC(PRODUCT($E$12:$E286),16))</f>
        <v>1.02667304966816</v>
      </c>
      <c r="G287" s="65">
        <f t="shared" ca="1" si="118"/>
        <v>1.02582669537462</v>
      </c>
      <c r="H287" s="65">
        <f t="shared" ca="1" si="119"/>
        <v>1.00082505</v>
      </c>
      <c r="I287" s="64">
        <f t="shared" si="111"/>
        <v>5.2499999999999998E-2</v>
      </c>
      <c r="J287" s="66">
        <f>IF(O286&gt;0,VLOOKUP(O286,W$12:AF$80,2),J286)</f>
        <v>44039</v>
      </c>
      <c r="K287" s="67">
        <f t="shared" si="112"/>
        <v>9</v>
      </c>
      <c r="L287" s="68">
        <f t="shared" si="113"/>
        <v>10</v>
      </c>
      <c r="M287" s="69">
        <f t="shared" si="106"/>
        <v>1.00203255</v>
      </c>
      <c r="N287" s="69">
        <f t="shared" ca="1" si="107"/>
        <v>1.002859277</v>
      </c>
      <c r="O287" s="68">
        <f t="shared" si="120"/>
        <v>0</v>
      </c>
      <c r="P287" s="65">
        <f t="shared" ca="1" si="114"/>
        <v>2.6550422899999999</v>
      </c>
      <c r="Q287" s="65"/>
      <c r="R287" s="11">
        <f t="shared" si="115"/>
        <v>0</v>
      </c>
      <c r="S287" s="70" t="str">
        <f>IF(O286&gt;0,VLOOKUP(O286,W$12:AF$60,10),S286)</f>
        <v>A+J=</v>
      </c>
      <c r="T287" s="66" t="e">
        <f>IF(O286&gt;0,VLOOKUP(O286,W$12:AF$60,11),T286)</f>
        <v>#REF!</v>
      </c>
      <c r="U287" s="71" t="str">
        <f t="shared" si="108"/>
        <v>-</v>
      </c>
      <c r="V287" s="7"/>
      <c r="W287" s="7"/>
      <c r="X287" s="7"/>
      <c r="Y287" s="7"/>
      <c r="Z287" s="1"/>
      <c r="AA287" s="7"/>
      <c r="AB287" s="7"/>
      <c r="AC287" s="7"/>
      <c r="AD287" s="7"/>
      <c r="AE287" s="7"/>
      <c r="AF287" s="8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  <c r="ES287" s="2"/>
      <c r="ET287" s="2"/>
      <c r="EU287" s="2"/>
      <c r="EV287" s="2"/>
      <c r="EW287" s="2"/>
      <c r="EX287" s="2"/>
      <c r="EY287" s="2"/>
      <c r="EZ287" s="2"/>
      <c r="FA287" s="2"/>
      <c r="FB287" s="2"/>
      <c r="FC287" s="2"/>
      <c r="FD287" s="2"/>
      <c r="FE287" s="2"/>
      <c r="FF287" s="2"/>
      <c r="FG287" s="2"/>
      <c r="FH287" s="2"/>
      <c r="FI287" s="2"/>
      <c r="FJ287" s="2"/>
      <c r="FK287" s="2"/>
      <c r="FL287" s="2"/>
      <c r="FM287" s="2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</row>
    <row r="288" spans="1:191" x14ac:dyDescent="0.15">
      <c r="A288" s="63">
        <f t="shared" si="109"/>
        <v>44053</v>
      </c>
      <c r="B288" s="78">
        <f t="shared" ca="1" si="116"/>
        <v>931.22625004999998</v>
      </c>
      <c r="C288" s="65">
        <f t="shared" si="110"/>
        <v>928.57120775999999</v>
      </c>
      <c r="D288" s="10">
        <f ca="1">IF(A288&lt;$B$1,VLOOKUP(A288,[1]DI!$A$4:$B$15000,2),0)</f>
        <v>1.9000000000000006E-2</v>
      </c>
      <c r="E288" s="65">
        <f t="shared" ca="1" si="117"/>
        <v>1.0000746899999999</v>
      </c>
      <c r="F288" s="65">
        <f ca="1">(TRUNC(PRODUCT($E$12:$E287),16))</f>
        <v>1.02667304966816</v>
      </c>
      <c r="G288" s="65">
        <f t="shared" ca="1" si="118"/>
        <v>1.02582669537462</v>
      </c>
      <c r="H288" s="65">
        <f t="shared" ca="1" si="119"/>
        <v>1.00082505</v>
      </c>
      <c r="I288" s="64">
        <f t="shared" si="111"/>
        <v>5.2499999999999998E-2</v>
      </c>
      <c r="J288" s="66">
        <f>IF(O287&gt;0,VLOOKUP(O287,W$12:AF$80,2),J287)</f>
        <v>44039</v>
      </c>
      <c r="K288" s="67">
        <f t="shared" si="112"/>
        <v>10</v>
      </c>
      <c r="L288" s="68">
        <f t="shared" si="113"/>
        <v>10</v>
      </c>
      <c r="M288" s="69">
        <f t="shared" si="106"/>
        <v>1.00203255</v>
      </c>
      <c r="N288" s="69">
        <f t="shared" ca="1" si="107"/>
        <v>1.002859277</v>
      </c>
      <c r="O288" s="68">
        <f t="shared" si="120"/>
        <v>0</v>
      </c>
      <c r="P288" s="65">
        <f t="shared" ca="1" si="114"/>
        <v>2.6550422899999999</v>
      </c>
      <c r="Q288" s="65"/>
      <c r="R288" s="11">
        <f t="shared" si="115"/>
        <v>0</v>
      </c>
      <c r="S288" s="70" t="str">
        <f>IF(O287&gt;0,VLOOKUP(O287,W$12:AF$60,10),S287)</f>
        <v>A+J=</v>
      </c>
      <c r="T288" s="66" t="e">
        <f>IF(O287&gt;0,VLOOKUP(O287,W$12:AF$60,11),T287)</f>
        <v>#REF!</v>
      </c>
      <c r="U288" s="71" t="str">
        <f t="shared" si="108"/>
        <v>-</v>
      </c>
      <c r="V288" s="7"/>
      <c r="W288" s="7"/>
      <c r="X288" s="7"/>
      <c r="Y288" s="7"/>
      <c r="Z288" s="1"/>
      <c r="AA288" s="7"/>
      <c r="AB288" s="7"/>
      <c r="AC288" s="7"/>
      <c r="AD288" s="7"/>
      <c r="AE288" s="7"/>
      <c r="AF288" s="8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  <c r="ES288" s="2"/>
      <c r="ET288" s="2"/>
      <c r="EU288" s="2"/>
      <c r="EV288" s="2"/>
      <c r="EW288" s="2"/>
      <c r="EX288" s="2"/>
      <c r="EY288" s="2"/>
      <c r="EZ288" s="2"/>
      <c r="FA288" s="2"/>
      <c r="FB288" s="2"/>
      <c r="FC288" s="2"/>
      <c r="FD288" s="2"/>
      <c r="FE288" s="2"/>
      <c r="FF288" s="2"/>
      <c r="FG288" s="2"/>
      <c r="FH288" s="2"/>
      <c r="FI288" s="2"/>
      <c r="FJ288" s="2"/>
      <c r="FK288" s="2"/>
      <c r="FL288" s="2"/>
      <c r="FM288" s="2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</row>
    <row r="289" spans="1:188" x14ac:dyDescent="0.15">
      <c r="A289" s="63">
        <f t="shared" si="109"/>
        <v>44054</v>
      </c>
      <c r="B289" s="78">
        <f t="shared" ca="1" si="116"/>
        <v>931.48492027999998</v>
      </c>
      <c r="C289" s="65">
        <f t="shared" si="110"/>
        <v>928.57120775999999</v>
      </c>
      <c r="D289" s="10">
        <f ca="1">IF(A289&lt;$B$1,VLOOKUP(A289,[1]DI!$A$4:$B$15000,2),0)</f>
        <v>1.9000000000000006E-2</v>
      </c>
      <c r="E289" s="65">
        <f t="shared" ca="1" si="117"/>
        <v>1.0000746899999999</v>
      </c>
      <c r="F289" s="65">
        <f ca="1">(TRUNC(PRODUCT($E$12:$E288),16))</f>
        <v>1.0267497318782399</v>
      </c>
      <c r="G289" s="65">
        <f t="shared" ca="1" si="118"/>
        <v>1.02582669537462</v>
      </c>
      <c r="H289" s="65">
        <f t="shared" ca="1" si="119"/>
        <v>1.0008998</v>
      </c>
      <c r="I289" s="64">
        <f t="shared" si="111"/>
        <v>5.2499999999999998E-2</v>
      </c>
      <c r="J289" s="66">
        <f>IF(O288&gt;0,VLOOKUP(O288,W$12:AF$80,2),J288)</f>
        <v>44039</v>
      </c>
      <c r="K289" s="67">
        <f t="shared" si="112"/>
        <v>11</v>
      </c>
      <c r="L289" s="68">
        <f t="shared" si="113"/>
        <v>11</v>
      </c>
      <c r="M289" s="69">
        <f t="shared" si="106"/>
        <v>1.002236033</v>
      </c>
      <c r="N289" s="69">
        <f t="shared" ca="1" si="107"/>
        <v>1.0031378449999999</v>
      </c>
      <c r="O289" s="68">
        <f t="shared" si="120"/>
        <v>0</v>
      </c>
      <c r="P289" s="65">
        <f t="shared" ca="1" si="114"/>
        <v>2.9137125199999998</v>
      </c>
      <c r="Q289" s="65"/>
      <c r="R289" s="11">
        <f t="shared" si="115"/>
        <v>0</v>
      </c>
      <c r="S289" s="70" t="str">
        <f>IF(O288&gt;0,VLOOKUP(O288,W$12:AF$60,10),S288)</f>
        <v>A+J=</v>
      </c>
      <c r="T289" s="66" t="e">
        <f>IF(O288&gt;0,VLOOKUP(O288,W$12:AF$60,11),T288)</f>
        <v>#REF!</v>
      </c>
      <c r="U289" s="71" t="str">
        <f t="shared" si="108"/>
        <v>-</v>
      </c>
      <c r="V289" s="7"/>
      <c r="W289" s="7"/>
      <c r="X289" s="7"/>
      <c r="Y289" s="7"/>
      <c r="Z289" s="1"/>
      <c r="AA289" s="7"/>
      <c r="AB289" s="7"/>
      <c r="AC289" s="7"/>
      <c r="AD289" s="7"/>
      <c r="AE289" s="7"/>
      <c r="AF289" s="8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  <c r="EQ289" s="2"/>
      <c r="ER289" s="2"/>
      <c r="ES289" s="2"/>
      <c r="ET289" s="2"/>
      <c r="EU289" s="2"/>
      <c r="EV289" s="2"/>
      <c r="EW289" s="2"/>
      <c r="EX289" s="2"/>
      <c r="EY289" s="2"/>
      <c r="EZ289" s="2"/>
      <c r="FA289" s="2"/>
      <c r="FB289" s="2"/>
      <c r="FC289" s="2"/>
      <c r="FD289" s="2"/>
      <c r="FE289" s="2"/>
      <c r="FF289" s="2"/>
      <c r="FG289" s="2"/>
      <c r="FH289" s="2"/>
      <c r="FI289" s="2"/>
      <c r="FJ289" s="2"/>
      <c r="FK289" s="2"/>
      <c r="FL289" s="2"/>
      <c r="FM289" s="2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</row>
    <row r="290" spans="1:188" x14ac:dyDescent="0.15">
      <c r="A290" s="63">
        <f t="shared" si="109"/>
        <v>44055</v>
      </c>
      <c r="B290" s="78">
        <f t="shared" ca="1" si="116"/>
        <v>931.74365550000005</v>
      </c>
      <c r="C290" s="65">
        <f t="shared" si="110"/>
        <v>928.57120775999999</v>
      </c>
      <c r="D290" s="10">
        <f ca="1">IF(A290&lt;$B$1,VLOOKUP(A290,[1]DI!$A$4:$B$15000,2),0)</f>
        <v>1.9000000000000006E-2</v>
      </c>
      <c r="E290" s="65">
        <f t="shared" ca="1" si="117"/>
        <v>1.0000746899999999</v>
      </c>
      <c r="F290" s="65">
        <f ca="1">(TRUNC(PRODUCT($E$12:$E289),16))</f>
        <v>1.02682641981572</v>
      </c>
      <c r="G290" s="65">
        <f t="shared" ca="1" si="118"/>
        <v>1.02582669537462</v>
      </c>
      <c r="H290" s="65">
        <f t="shared" ca="1" si="119"/>
        <v>1.00097455</v>
      </c>
      <c r="I290" s="64">
        <f t="shared" si="111"/>
        <v>5.2499999999999998E-2</v>
      </c>
      <c r="J290" s="66">
        <f>IF(O289&gt;0,VLOOKUP(O289,W$12:AF$80,2),J289)</f>
        <v>44039</v>
      </c>
      <c r="K290" s="67">
        <f t="shared" si="112"/>
        <v>12</v>
      </c>
      <c r="L290" s="68">
        <f t="shared" si="113"/>
        <v>12</v>
      </c>
      <c r="M290" s="69">
        <f t="shared" si="106"/>
        <v>1.0024395559999999</v>
      </c>
      <c r="N290" s="69">
        <f t="shared" ca="1" si="107"/>
        <v>1.0034164830000001</v>
      </c>
      <c r="O290" s="68">
        <f t="shared" si="120"/>
        <v>0</v>
      </c>
      <c r="P290" s="65">
        <f t="shared" ca="1" si="114"/>
        <v>3.17244774</v>
      </c>
      <c r="Q290" s="65"/>
      <c r="R290" s="11">
        <f t="shared" si="115"/>
        <v>0</v>
      </c>
      <c r="S290" s="70" t="str">
        <f>IF(O289&gt;0,VLOOKUP(O289,W$12:AF$60,10),S289)</f>
        <v>A+J=</v>
      </c>
      <c r="T290" s="66" t="e">
        <f>IF(O289&gt;0,VLOOKUP(O289,W$12:AF$60,11),T289)</f>
        <v>#REF!</v>
      </c>
      <c r="U290" s="71" t="str">
        <f t="shared" si="108"/>
        <v>-</v>
      </c>
      <c r="V290" s="7"/>
      <c r="W290" s="7"/>
      <c r="X290" s="7"/>
      <c r="Y290" s="7"/>
      <c r="Z290" s="1"/>
      <c r="AA290" s="7"/>
      <c r="AB290" s="7"/>
      <c r="AC290" s="7"/>
      <c r="AD290" s="7"/>
      <c r="AE290" s="7"/>
      <c r="AF290" s="8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  <c r="ES290" s="2"/>
      <c r="ET290" s="2"/>
      <c r="EU290" s="2"/>
      <c r="EV290" s="2"/>
      <c r="EW290" s="2"/>
      <c r="EX290" s="2"/>
      <c r="EY290" s="2"/>
      <c r="EZ290" s="2"/>
      <c r="FA290" s="2"/>
      <c r="FB290" s="2"/>
      <c r="FC290" s="2"/>
      <c r="FD290" s="2"/>
      <c r="FE290" s="2"/>
      <c r="FF290" s="2"/>
      <c r="FG290" s="2"/>
      <c r="FH290" s="2"/>
      <c r="FI290" s="2"/>
      <c r="FJ290" s="2"/>
      <c r="FK290" s="2"/>
      <c r="FL290" s="2"/>
      <c r="FM290" s="2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</row>
    <row r="291" spans="1:188" x14ac:dyDescent="0.15">
      <c r="A291" s="63">
        <f t="shared" si="109"/>
        <v>44056</v>
      </c>
      <c r="B291" s="78">
        <f t="shared" ca="1" si="116"/>
        <v>932.00247707999995</v>
      </c>
      <c r="C291" s="65">
        <f t="shared" si="110"/>
        <v>928.57120775999999</v>
      </c>
      <c r="D291" s="10">
        <f ca="1">IF(A291&lt;$B$1,VLOOKUP(A291,[1]DI!$A$4:$B$15000,2),0)</f>
        <v>1.9000000000000006E-2</v>
      </c>
      <c r="E291" s="65">
        <f t="shared" ca="1" si="117"/>
        <v>1.0000746899999999</v>
      </c>
      <c r="F291" s="65">
        <f ca="1">(TRUNC(PRODUCT($E$12:$E290),16))</f>
        <v>1.02690311348101</v>
      </c>
      <c r="G291" s="65">
        <f t="shared" ca="1" si="118"/>
        <v>1.02582669537462</v>
      </c>
      <c r="H291" s="65">
        <f t="shared" ca="1" si="119"/>
        <v>1.0010493199999999</v>
      </c>
      <c r="I291" s="64">
        <f t="shared" si="111"/>
        <v>5.2499999999999998E-2</v>
      </c>
      <c r="J291" s="66">
        <f>IF(O290&gt;0,VLOOKUP(O290,W$12:AF$80,2),J290)</f>
        <v>44039</v>
      </c>
      <c r="K291" s="67">
        <f t="shared" si="112"/>
        <v>13</v>
      </c>
      <c r="L291" s="68">
        <f t="shared" si="113"/>
        <v>13</v>
      </c>
      <c r="M291" s="69">
        <f t="shared" si="106"/>
        <v>1.002643121</v>
      </c>
      <c r="N291" s="69">
        <f t="shared" ca="1" si="107"/>
        <v>1.0036952139999999</v>
      </c>
      <c r="O291" s="68">
        <f t="shared" si="120"/>
        <v>0</v>
      </c>
      <c r="P291" s="65">
        <f t="shared" ca="1" si="114"/>
        <v>3.4312693200000002</v>
      </c>
      <c r="Q291" s="65"/>
      <c r="R291" s="11">
        <f t="shared" si="115"/>
        <v>0</v>
      </c>
      <c r="S291" s="70" t="str">
        <f>IF(O290&gt;0,VLOOKUP(O290,W$12:AF$60,10),S290)</f>
        <v>A+J=</v>
      </c>
      <c r="T291" s="66" t="e">
        <f>IF(O290&gt;0,VLOOKUP(O290,W$12:AF$60,11),T290)</f>
        <v>#REF!</v>
      </c>
      <c r="U291" s="71" t="str">
        <f t="shared" si="108"/>
        <v>-</v>
      </c>
      <c r="V291" s="7"/>
      <c r="W291" s="7"/>
      <c r="X291" s="7"/>
      <c r="Y291" s="7"/>
      <c r="Z291" s="1"/>
      <c r="AA291" s="7"/>
      <c r="AB291" s="7"/>
      <c r="AC291" s="7"/>
      <c r="AD291" s="7"/>
      <c r="AE291" s="7"/>
      <c r="AF291" s="8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  <c r="ER291" s="2"/>
      <c r="ES291" s="2"/>
      <c r="ET291" s="2"/>
      <c r="EU291" s="2"/>
      <c r="EV291" s="2"/>
      <c r="EW291" s="2"/>
      <c r="EX291" s="2"/>
      <c r="EY291" s="2"/>
      <c r="EZ291" s="2"/>
      <c r="FA291" s="2"/>
      <c r="FB291" s="2"/>
      <c r="FC291" s="2"/>
      <c r="FD291" s="2"/>
      <c r="FE291" s="2"/>
      <c r="FF291" s="2"/>
      <c r="FG291" s="2"/>
      <c r="FH291" s="2"/>
      <c r="FI291" s="2"/>
      <c r="FJ291" s="2"/>
      <c r="FK291" s="2"/>
      <c r="FL291" s="2"/>
      <c r="FM291" s="2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</row>
    <row r="292" spans="1:188" x14ac:dyDescent="0.15">
      <c r="A292" s="63">
        <f t="shared" si="109"/>
        <v>44057</v>
      </c>
      <c r="B292" s="78">
        <f t="shared" ca="1" si="116"/>
        <v>932.26136552000003</v>
      </c>
      <c r="C292" s="65">
        <f t="shared" si="110"/>
        <v>928.57120775999999</v>
      </c>
      <c r="D292" s="10">
        <f ca="1">IF(A292&lt;$B$1,VLOOKUP(A292,[1]DI!$A$4:$B$15000,2),0)</f>
        <v>1.9000000000000006E-2</v>
      </c>
      <c r="E292" s="65">
        <f t="shared" ca="1" si="117"/>
        <v>1.0000746899999999</v>
      </c>
      <c r="F292" s="65">
        <f ca="1">(TRUNC(PRODUCT($E$12:$E291),16))</f>
        <v>1.02697981287456</v>
      </c>
      <c r="G292" s="65">
        <f t="shared" ca="1" si="118"/>
        <v>1.02582669537462</v>
      </c>
      <c r="H292" s="65">
        <f t="shared" ca="1" si="119"/>
        <v>1.00112409</v>
      </c>
      <c r="I292" s="64">
        <f t="shared" si="111"/>
        <v>5.2499999999999998E-2</v>
      </c>
      <c r="J292" s="66">
        <f>IF(O291&gt;0,VLOOKUP(O291,W$12:AF$80,2),J291)</f>
        <v>44039</v>
      </c>
      <c r="K292" s="67">
        <f t="shared" si="112"/>
        <v>14</v>
      </c>
      <c r="L292" s="68">
        <f t="shared" si="113"/>
        <v>14</v>
      </c>
      <c r="M292" s="69">
        <f t="shared" si="106"/>
        <v>1.0028467270000001</v>
      </c>
      <c r="N292" s="69">
        <f t="shared" ca="1" si="107"/>
        <v>1.003974017</v>
      </c>
      <c r="O292" s="68">
        <f t="shared" si="120"/>
        <v>0</v>
      </c>
      <c r="P292" s="65">
        <f t="shared" ca="1" si="114"/>
        <v>3.69015776</v>
      </c>
      <c r="Q292" s="65"/>
      <c r="R292" s="11">
        <f t="shared" si="115"/>
        <v>0</v>
      </c>
      <c r="S292" s="70" t="str">
        <f>IF(O291&gt;0,VLOOKUP(O291,W$12:AF$60,10),S291)</f>
        <v>A+J=</v>
      </c>
      <c r="T292" s="66" t="e">
        <f>IF(O291&gt;0,VLOOKUP(O291,W$12:AF$60,11),T291)</f>
        <v>#REF!</v>
      </c>
      <c r="U292" s="71" t="str">
        <f t="shared" si="108"/>
        <v>-</v>
      </c>
      <c r="V292" s="7"/>
      <c r="W292" s="7"/>
      <c r="X292" s="7"/>
      <c r="Y292" s="7"/>
      <c r="Z292" s="1"/>
      <c r="AA292" s="7"/>
      <c r="AB292" s="7"/>
      <c r="AC292" s="7"/>
      <c r="AD292" s="7"/>
      <c r="AE292" s="7"/>
      <c r="AF292" s="8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  <c r="ES292" s="2"/>
      <c r="ET292" s="2"/>
      <c r="EU292" s="2"/>
      <c r="EV292" s="2"/>
      <c r="EW292" s="2"/>
      <c r="EX292" s="2"/>
      <c r="EY292" s="2"/>
      <c r="EZ292" s="2"/>
      <c r="FA292" s="2"/>
      <c r="FB292" s="2"/>
      <c r="FC292" s="2"/>
      <c r="FD292" s="2"/>
      <c r="FE292" s="2"/>
      <c r="FF292" s="2"/>
      <c r="FG292" s="2"/>
      <c r="FH292" s="2"/>
      <c r="FI292" s="2"/>
      <c r="FJ292" s="2"/>
      <c r="FK292" s="2"/>
      <c r="FL292" s="2"/>
      <c r="FM292" s="2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</row>
    <row r="293" spans="1:188" x14ac:dyDescent="0.15">
      <c r="A293" s="63">
        <f t="shared" si="109"/>
        <v>44058</v>
      </c>
      <c r="B293" s="78">
        <f t="shared" ca="1" si="116"/>
        <v>932.52031989</v>
      </c>
      <c r="C293" s="65">
        <f t="shared" si="110"/>
        <v>928.57120775999999</v>
      </c>
      <c r="D293" s="10">
        <f ca="1">IF(A293&lt;$B$1,VLOOKUP(A293,[1]DI!$A$4:$B$15000,2),0)</f>
        <v>0</v>
      </c>
      <c r="E293" s="65">
        <f t="shared" ca="1" si="117"/>
        <v>1</v>
      </c>
      <c r="F293" s="65">
        <f ca="1">(TRUNC(PRODUCT($E$12:$E292),16))</f>
        <v>1.0270565179967801</v>
      </c>
      <c r="G293" s="65">
        <f t="shared" ca="1" si="118"/>
        <v>1.02582669537462</v>
      </c>
      <c r="H293" s="65">
        <f t="shared" ca="1" si="119"/>
        <v>1.0011988599999999</v>
      </c>
      <c r="I293" s="64">
        <f t="shared" si="111"/>
        <v>5.2499999999999998E-2</v>
      </c>
      <c r="J293" s="66">
        <f>IF(O292&gt;0,VLOOKUP(O292,W$12:AF$80,2),J292)</f>
        <v>44039</v>
      </c>
      <c r="K293" s="67">
        <f t="shared" si="112"/>
        <v>14</v>
      </c>
      <c r="L293" s="68">
        <f t="shared" si="113"/>
        <v>15</v>
      </c>
      <c r="M293" s="69">
        <f t="shared" si="106"/>
        <v>1.0030503740000001</v>
      </c>
      <c r="N293" s="69">
        <f t="shared" ca="1" si="107"/>
        <v>1.0042528909999999</v>
      </c>
      <c r="O293" s="68">
        <f t="shared" si="120"/>
        <v>0</v>
      </c>
      <c r="P293" s="65">
        <f t="shared" ca="1" si="114"/>
        <v>3.9491121300000001</v>
      </c>
      <c r="Q293" s="65"/>
      <c r="R293" s="11">
        <f t="shared" si="115"/>
        <v>0</v>
      </c>
      <c r="S293" s="70" t="str">
        <f>IF(O292&gt;0,VLOOKUP(O292,W$12:AF$60,10),S292)</f>
        <v>A+J=</v>
      </c>
      <c r="T293" s="66" t="e">
        <f>IF(O292&gt;0,VLOOKUP(O292,W$12:AF$60,11),T292)</f>
        <v>#REF!</v>
      </c>
      <c r="U293" s="71" t="str">
        <f t="shared" si="108"/>
        <v>-</v>
      </c>
      <c r="V293" s="7"/>
      <c r="W293" s="7"/>
      <c r="X293" s="7"/>
      <c r="Y293" s="7"/>
      <c r="Z293" s="1"/>
      <c r="AA293" s="7"/>
      <c r="AB293" s="7"/>
      <c r="AC293" s="7"/>
      <c r="AD293" s="7"/>
      <c r="AE293" s="7"/>
      <c r="AF293" s="8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  <c r="ES293" s="2"/>
      <c r="ET293" s="2"/>
      <c r="EU293" s="2"/>
      <c r="EV293" s="2"/>
      <c r="EW293" s="2"/>
      <c r="EX293" s="2"/>
      <c r="EY293" s="2"/>
      <c r="EZ293" s="2"/>
      <c r="FA293" s="2"/>
      <c r="FB293" s="2"/>
      <c r="FC293" s="2"/>
      <c r="FD293" s="2"/>
      <c r="FE293" s="2"/>
      <c r="FF293" s="2"/>
      <c r="FG293" s="2"/>
      <c r="FH293" s="2"/>
      <c r="FI293" s="2"/>
      <c r="FJ293" s="2"/>
      <c r="FK293" s="2"/>
      <c r="FL293" s="2"/>
      <c r="FM293" s="2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</row>
    <row r="294" spans="1:188" x14ac:dyDescent="0.15">
      <c r="A294" s="63">
        <f t="shared" si="109"/>
        <v>44059</v>
      </c>
      <c r="B294" s="78">
        <f t="shared" ca="1" si="116"/>
        <v>932.52031989</v>
      </c>
      <c r="C294" s="65">
        <f t="shared" si="110"/>
        <v>928.57120775999999</v>
      </c>
      <c r="D294" s="10">
        <f ca="1">IF(A294&lt;$B$1,VLOOKUP(A294,[1]DI!$A$4:$B$15000,2),0)</f>
        <v>0</v>
      </c>
      <c r="E294" s="65">
        <f t="shared" ca="1" si="117"/>
        <v>1</v>
      </c>
      <c r="F294" s="65">
        <f ca="1">(TRUNC(PRODUCT($E$12:$E293),16))</f>
        <v>1.0270565179967801</v>
      </c>
      <c r="G294" s="65">
        <f t="shared" ca="1" si="118"/>
        <v>1.02582669537462</v>
      </c>
      <c r="H294" s="65">
        <f t="shared" ca="1" si="119"/>
        <v>1.0011988599999999</v>
      </c>
      <c r="I294" s="64">
        <f t="shared" si="111"/>
        <v>5.2499999999999998E-2</v>
      </c>
      <c r="J294" s="66">
        <f>IF(O293&gt;0,VLOOKUP(O293,W$12:AF$80,2),J293)</f>
        <v>44039</v>
      </c>
      <c r="K294" s="67">
        <f t="shared" si="112"/>
        <v>14</v>
      </c>
      <c r="L294" s="68">
        <f t="shared" si="113"/>
        <v>15</v>
      </c>
      <c r="M294" s="69">
        <f t="shared" si="106"/>
        <v>1.0030503740000001</v>
      </c>
      <c r="N294" s="69">
        <f t="shared" ca="1" si="107"/>
        <v>1.0042528909999999</v>
      </c>
      <c r="O294" s="68">
        <f t="shared" si="120"/>
        <v>0</v>
      </c>
      <c r="P294" s="65">
        <f t="shared" ca="1" si="114"/>
        <v>3.9491121300000001</v>
      </c>
      <c r="Q294" s="65"/>
      <c r="R294" s="11">
        <f t="shared" si="115"/>
        <v>0</v>
      </c>
      <c r="S294" s="70" t="str">
        <f>IF(O293&gt;0,VLOOKUP(O293,W$12:AF$60,10),S293)</f>
        <v>A+J=</v>
      </c>
      <c r="T294" s="66" t="e">
        <f>IF(O293&gt;0,VLOOKUP(O293,W$12:AF$60,11),T293)</f>
        <v>#REF!</v>
      </c>
      <c r="U294" s="71" t="str">
        <f t="shared" si="108"/>
        <v>-</v>
      </c>
      <c r="V294" s="7"/>
      <c r="W294" s="7"/>
      <c r="X294" s="7"/>
      <c r="Y294" s="7"/>
      <c r="Z294" s="1"/>
      <c r="AA294" s="7"/>
      <c r="AB294" s="7"/>
      <c r="AC294" s="7"/>
      <c r="AD294" s="7"/>
      <c r="AE294" s="7"/>
      <c r="AF294" s="8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  <c r="ES294" s="2"/>
      <c r="ET294" s="2"/>
      <c r="EU294" s="2"/>
      <c r="EV294" s="2"/>
      <c r="EW294" s="2"/>
      <c r="EX294" s="2"/>
      <c r="EY294" s="2"/>
      <c r="EZ294" s="2"/>
      <c r="FA294" s="2"/>
      <c r="FB294" s="2"/>
      <c r="FC294" s="2"/>
      <c r="FD294" s="2"/>
      <c r="FE294" s="2"/>
      <c r="FF294" s="2"/>
      <c r="FG294" s="2"/>
      <c r="FH294" s="2"/>
      <c r="FI294" s="2"/>
      <c r="FJ294" s="2"/>
      <c r="FK294" s="2"/>
      <c r="FL294" s="2"/>
      <c r="FM294" s="2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</row>
    <row r="295" spans="1:188" x14ac:dyDescent="0.15">
      <c r="A295" s="63">
        <f t="shared" si="109"/>
        <v>44060</v>
      </c>
      <c r="B295" s="78">
        <f t="shared" ca="1" si="116"/>
        <v>932.52031989</v>
      </c>
      <c r="C295" s="65">
        <f t="shared" si="110"/>
        <v>928.57120775999999</v>
      </c>
      <c r="D295" s="10">
        <f ca="1">IF(A295&lt;$B$1,VLOOKUP(A295,[1]DI!$A$4:$B$15000,2),0)</f>
        <v>1.9000000000000006E-2</v>
      </c>
      <c r="E295" s="65">
        <f t="shared" ca="1" si="117"/>
        <v>1.0000746899999999</v>
      </c>
      <c r="F295" s="65">
        <f ca="1">(TRUNC(PRODUCT($E$12:$E294),16))</f>
        <v>1.0270565179967801</v>
      </c>
      <c r="G295" s="65">
        <f t="shared" ca="1" si="118"/>
        <v>1.02582669537462</v>
      </c>
      <c r="H295" s="65">
        <f t="shared" ca="1" si="119"/>
        <v>1.0011988599999999</v>
      </c>
      <c r="I295" s="64">
        <f t="shared" si="111"/>
        <v>5.2499999999999998E-2</v>
      </c>
      <c r="J295" s="66">
        <f>IF(O294&gt;0,VLOOKUP(O294,W$12:AF$80,2),J294)</f>
        <v>44039</v>
      </c>
      <c r="K295" s="67">
        <f t="shared" si="112"/>
        <v>15</v>
      </c>
      <c r="L295" s="68">
        <f t="shared" si="113"/>
        <v>15</v>
      </c>
      <c r="M295" s="69">
        <f t="shared" si="106"/>
        <v>1.0030503740000001</v>
      </c>
      <c r="N295" s="69">
        <f t="shared" ca="1" si="107"/>
        <v>1.0042528909999999</v>
      </c>
      <c r="O295" s="68">
        <f t="shared" si="120"/>
        <v>0</v>
      </c>
      <c r="P295" s="65">
        <f t="shared" ca="1" si="114"/>
        <v>3.9491121300000001</v>
      </c>
      <c r="Q295" s="65"/>
      <c r="R295" s="11">
        <f t="shared" si="115"/>
        <v>0</v>
      </c>
      <c r="S295" s="70" t="str">
        <f>IF(O294&gt;0,VLOOKUP(O294,W$12:AF$60,10),S294)</f>
        <v>A+J=</v>
      </c>
      <c r="T295" s="66" t="e">
        <f>IF(O294&gt;0,VLOOKUP(O294,W$12:AF$60,11),T294)</f>
        <v>#REF!</v>
      </c>
      <c r="U295" s="71" t="str">
        <f t="shared" si="108"/>
        <v>-</v>
      </c>
      <c r="V295" s="7"/>
      <c r="W295" s="7"/>
      <c r="X295" s="7"/>
      <c r="Y295" s="7"/>
      <c r="Z295" s="1"/>
      <c r="AA295" s="7"/>
      <c r="AB295" s="7"/>
      <c r="AC295" s="7"/>
      <c r="AD295" s="7"/>
      <c r="AE295" s="7"/>
      <c r="AF295" s="8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  <c r="ES295" s="2"/>
      <c r="ET295" s="2"/>
      <c r="EU295" s="2"/>
      <c r="EV295" s="2"/>
      <c r="EW295" s="2"/>
      <c r="EX295" s="2"/>
      <c r="EY295" s="2"/>
      <c r="EZ295" s="2"/>
      <c r="FA295" s="2"/>
      <c r="FB295" s="2"/>
      <c r="FC295" s="2"/>
      <c r="FD295" s="2"/>
      <c r="FE295" s="2"/>
      <c r="FF295" s="2"/>
      <c r="FG295" s="2"/>
      <c r="FH295" s="2"/>
      <c r="FI295" s="2"/>
      <c r="FJ295" s="2"/>
      <c r="FK295" s="2"/>
      <c r="FL295" s="2"/>
      <c r="FM295" s="2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</row>
    <row r="296" spans="1:188" x14ac:dyDescent="0.15">
      <c r="A296" s="63">
        <f t="shared" si="109"/>
        <v>44061</v>
      </c>
      <c r="B296" s="78">
        <f t="shared" ca="1" si="116"/>
        <v>932.77935132999994</v>
      </c>
      <c r="C296" s="65">
        <f t="shared" si="110"/>
        <v>928.57120775999999</v>
      </c>
      <c r="D296" s="10">
        <f ca="1">IF(A296&lt;$B$1,VLOOKUP(A296,[1]DI!$A$4:$B$15000,2),0)</f>
        <v>1.9000000000000006E-2</v>
      </c>
      <c r="E296" s="65">
        <f t="shared" ca="1" si="117"/>
        <v>1.0000746899999999</v>
      </c>
      <c r="F296" s="65">
        <f ca="1">(TRUNC(PRODUCT($E$12:$E295),16))</f>
        <v>1.0271332288481101</v>
      </c>
      <c r="G296" s="65">
        <f t="shared" ca="1" si="118"/>
        <v>1.02582669537462</v>
      </c>
      <c r="H296" s="65">
        <f t="shared" ca="1" si="119"/>
        <v>1.00127364</v>
      </c>
      <c r="I296" s="64">
        <f t="shared" si="111"/>
        <v>5.2499999999999998E-2</v>
      </c>
      <c r="J296" s="66">
        <f>IF(O295&gt;0,VLOOKUP(O295,W$12:AF$80,2),J295)</f>
        <v>44039</v>
      </c>
      <c r="K296" s="67">
        <f t="shared" si="112"/>
        <v>16</v>
      </c>
      <c r="L296" s="68">
        <f t="shared" si="113"/>
        <v>16</v>
      </c>
      <c r="M296" s="69">
        <f t="shared" si="106"/>
        <v>1.003254063</v>
      </c>
      <c r="N296" s="69">
        <f t="shared" ca="1" si="107"/>
        <v>1.0045318480000001</v>
      </c>
      <c r="O296" s="68">
        <f t="shared" si="120"/>
        <v>0</v>
      </c>
      <c r="P296" s="65">
        <f t="shared" ca="1" si="114"/>
        <v>4.2081435699999998</v>
      </c>
      <c r="Q296" s="65"/>
      <c r="R296" s="11">
        <f t="shared" si="115"/>
        <v>0</v>
      </c>
      <c r="S296" s="70" t="str">
        <f>IF(O295&gt;0,VLOOKUP(O295,W$12:AF$60,10),S295)</f>
        <v>A+J=</v>
      </c>
      <c r="T296" s="66" t="e">
        <f>IF(O295&gt;0,VLOOKUP(O295,W$12:AF$60,11),T295)</f>
        <v>#REF!</v>
      </c>
      <c r="U296" s="71" t="str">
        <f t="shared" si="108"/>
        <v>-</v>
      </c>
      <c r="V296" s="7"/>
      <c r="W296" s="7"/>
      <c r="X296" s="7"/>
      <c r="Y296" s="7"/>
      <c r="Z296" s="1"/>
      <c r="AA296" s="7"/>
      <c r="AB296" s="7"/>
      <c r="AC296" s="7"/>
      <c r="AD296" s="7"/>
      <c r="AE296" s="7"/>
      <c r="AF296" s="8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  <c r="ES296" s="2"/>
      <c r="ET296" s="2"/>
      <c r="EU296" s="2"/>
      <c r="EV296" s="2"/>
      <c r="EW296" s="2"/>
      <c r="EX296" s="2"/>
      <c r="EY296" s="2"/>
      <c r="EZ296" s="2"/>
      <c r="FA296" s="2"/>
      <c r="FB296" s="2"/>
      <c r="FC296" s="2"/>
      <c r="FD296" s="2"/>
      <c r="FE296" s="2"/>
      <c r="FF296" s="2"/>
      <c r="FG296" s="2"/>
      <c r="FH296" s="2"/>
      <c r="FI296" s="2"/>
      <c r="FJ296" s="2"/>
      <c r="FK296" s="2"/>
      <c r="FL296" s="2"/>
      <c r="FM296" s="2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</row>
    <row r="297" spans="1:188" x14ac:dyDescent="0.15">
      <c r="A297" s="63">
        <f t="shared" si="109"/>
        <v>44062</v>
      </c>
      <c r="B297" s="78">
        <f t="shared" ca="1" si="116"/>
        <v>933.03844869</v>
      </c>
      <c r="C297" s="65">
        <f t="shared" si="110"/>
        <v>928.57120775999999</v>
      </c>
      <c r="D297" s="10">
        <f ca="1">IF(A297&lt;$B$1,VLOOKUP(A297,[1]DI!$A$4:$B$15000,2),0)</f>
        <v>1.9000000000000006E-2</v>
      </c>
      <c r="E297" s="65">
        <f t="shared" ca="1" si="117"/>
        <v>1.0000746899999999</v>
      </c>
      <c r="F297" s="65">
        <f ca="1">(TRUNC(PRODUCT($E$12:$E296),16))</f>
        <v>1.02720994542897</v>
      </c>
      <c r="G297" s="65">
        <f t="shared" ca="1" si="118"/>
        <v>1.02582669537462</v>
      </c>
      <c r="H297" s="65">
        <f t="shared" ca="1" si="119"/>
        <v>1.00134842</v>
      </c>
      <c r="I297" s="64">
        <f t="shared" si="111"/>
        <v>5.2499999999999998E-2</v>
      </c>
      <c r="J297" s="66">
        <f>IF(O296&gt;0,VLOOKUP(O296,W$12:AF$80,2),J296)</f>
        <v>44039</v>
      </c>
      <c r="K297" s="67">
        <f t="shared" si="112"/>
        <v>17</v>
      </c>
      <c r="L297" s="68">
        <f t="shared" si="113"/>
        <v>17</v>
      </c>
      <c r="M297" s="69">
        <f t="shared" si="106"/>
        <v>1.0034577929999999</v>
      </c>
      <c r="N297" s="69">
        <f t="shared" ca="1" si="107"/>
        <v>1.0048108760000001</v>
      </c>
      <c r="O297" s="68">
        <f t="shared" si="120"/>
        <v>0</v>
      </c>
      <c r="P297" s="65">
        <f t="shared" ca="1" si="114"/>
        <v>4.46724093</v>
      </c>
      <c r="Q297" s="65"/>
      <c r="R297" s="11">
        <f t="shared" si="115"/>
        <v>0</v>
      </c>
      <c r="S297" s="70" t="str">
        <f>IF(O296&gt;0,VLOOKUP(O296,W$12:AF$60,10),S296)</f>
        <v>A+J=</v>
      </c>
      <c r="T297" s="66" t="e">
        <f>IF(O296&gt;0,VLOOKUP(O296,W$12:AF$60,11),T296)</f>
        <v>#REF!</v>
      </c>
      <c r="U297" s="71" t="str">
        <f t="shared" si="108"/>
        <v>-</v>
      </c>
      <c r="V297" s="7"/>
      <c r="W297" s="7"/>
      <c r="X297" s="7"/>
      <c r="Y297" s="7"/>
      <c r="Z297" s="1"/>
      <c r="AA297" s="7"/>
      <c r="AB297" s="7"/>
      <c r="AC297" s="7"/>
      <c r="AD297" s="7"/>
      <c r="AE297" s="7"/>
      <c r="AF297" s="8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  <c r="ES297" s="2"/>
      <c r="ET297" s="2"/>
      <c r="EU297" s="2"/>
      <c r="EV297" s="2"/>
      <c r="EW297" s="2"/>
      <c r="EX297" s="2"/>
      <c r="EY297" s="2"/>
      <c r="EZ297" s="2"/>
      <c r="FA297" s="2"/>
      <c r="FB297" s="2"/>
      <c r="FC297" s="2"/>
      <c r="FD297" s="2"/>
      <c r="FE297" s="2"/>
      <c r="FF297" s="2"/>
      <c r="FG297" s="2"/>
      <c r="FH297" s="2"/>
      <c r="FI297" s="2"/>
      <c r="FJ297" s="2"/>
      <c r="FK297" s="2"/>
      <c r="FL297" s="2"/>
      <c r="FM297" s="2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</row>
    <row r="298" spans="1:188" x14ac:dyDescent="0.15">
      <c r="A298" s="63">
        <f t="shared" si="109"/>
        <v>44063</v>
      </c>
      <c r="B298" s="78">
        <f t="shared" ca="1" si="116"/>
        <v>933.29763148999996</v>
      </c>
      <c r="C298" s="65">
        <f t="shared" si="110"/>
        <v>928.57120775999999</v>
      </c>
      <c r="D298" s="10">
        <f ca="1">IF(A298&lt;$B$1,VLOOKUP(A298,[1]DI!$A$4:$B$15000,2),0)</f>
        <v>1.9000000000000006E-2</v>
      </c>
      <c r="E298" s="65">
        <f t="shared" ca="1" si="117"/>
        <v>1.0000746899999999</v>
      </c>
      <c r="F298" s="65">
        <f ca="1">(TRUNC(PRODUCT($E$12:$E297),16))</f>
        <v>1.0272866677398</v>
      </c>
      <c r="G298" s="65">
        <f t="shared" ca="1" si="118"/>
        <v>1.02582669537462</v>
      </c>
      <c r="H298" s="65">
        <f t="shared" ca="1" si="119"/>
        <v>1.0014232199999999</v>
      </c>
      <c r="I298" s="64">
        <f t="shared" si="111"/>
        <v>5.2499999999999998E-2</v>
      </c>
      <c r="J298" s="66">
        <f>IF(O297&gt;0,VLOOKUP(O297,W$12:AF$80,2),J297)</f>
        <v>44039</v>
      </c>
      <c r="K298" s="67">
        <f t="shared" si="112"/>
        <v>18</v>
      </c>
      <c r="L298" s="68">
        <f t="shared" si="113"/>
        <v>18</v>
      </c>
      <c r="M298" s="69">
        <f t="shared" si="106"/>
        <v>1.003661565</v>
      </c>
      <c r="N298" s="69">
        <f t="shared" ca="1" si="107"/>
        <v>1.0050899959999999</v>
      </c>
      <c r="O298" s="68">
        <f t="shared" si="120"/>
        <v>0</v>
      </c>
      <c r="P298" s="65">
        <f t="shared" ca="1" si="114"/>
        <v>4.7264237299999996</v>
      </c>
      <c r="Q298" s="65"/>
      <c r="R298" s="11">
        <f t="shared" si="115"/>
        <v>0</v>
      </c>
      <c r="S298" s="70" t="str">
        <f>IF(O297&gt;0,VLOOKUP(O297,W$12:AF$60,10),S297)</f>
        <v>A+J=</v>
      </c>
      <c r="T298" s="66" t="e">
        <f>IF(O297&gt;0,VLOOKUP(O297,W$12:AF$60,11),T297)</f>
        <v>#REF!</v>
      </c>
      <c r="U298" s="71" t="str">
        <f t="shared" si="108"/>
        <v>-</v>
      </c>
      <c r="V298" s="7"/>
      <c r="W298" s="7"/>
      <c r="X298" s="7"/>
      <c r="Y298" s="7"/>
      <c r="Z298" s="1"/>
      <c r="AA298" s="7"/>
      <c r="AB298" s="7"/>
      <c r="AC298" s="7"/>
      <c r="AD298" s="7"/>
      <c r="AE298" s="7"/>
      <c r="AF298" s="8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  <c r="EQ298" s="2"/>
      <c r="ER298" s="2"/>
      <c r="ES298" s="2"/>
      <c r="ET298" s="2"/>
      <c r="EU298" s="2"/>
      <c r="EV298" s="2"/>
      <c r="EW298" s="2"/>
      <c r="EX298" s="2"/>
      <c r="EY298" s="2"/>
      <c r="EZ298" s="2"/>
      <c r="FA298" s="2"/>
      <c r="FB298" s="2"/>
      <c r="FC298" s="2"/>
      <c r="FD298" s="2"/>
      <c r="FE298" s="2"/>
      <c r="FF298" s="2"/>
      <c r="FG298" s="2"/>
      <c r="FH298" s="2"/>
      <c r="FI298" s="2"/>
      <c r="FJ298" s="2"/>
      <c r="FK298" s="2"/>
      <c r="FL298" s="2"/>
      <c r="FM298" s="2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</row>
    <row r="299" spans="1:188" x14ac:dyDescent="0.15">
      <c r="A299" s="63">
        <f t="shared" si="109"/>
        <v>44064</v>
      </c>
      <c r="B299" s="78">
        <f t="shared" ca="1" si="116"/>
        <v>933.55687186</v>
      </c>
      <c r="C299" s="65">
        <f t="shared" si="110"/>
        <v>928.57120775999999</v>
      </c>
      <c r="D299" s="10">
        <f ca="1">IF(A299&lt;$B$1,VLOOKUP(A299,[1]DI!$A$4:$B$15000,2),0)</f>
        <v>1.9000000000000006E-2</v>
      </c>
      <c r="E299" s="65">
        <f t="shared" ca="1" si="117"/>
        <v>1.0000746899999999</v>
      </c>
      <c r="F299" s="65">
        <f ca="1">(TRUNC(PRODUCT($E$12:$E298),16))</f>
        <v>1.02736339578101</v>
      </c>
      <c r="G299" s="65">
        <f t="shared" ca="1" si="118"/>
        <v>1.02582669537462</v>
      </c>
      <c r="H299" s="65">
        <f t="shared" ca="1" si="119"/>
        <v>1.0014980099999999</v>
      </c>
      <c r="I299" s="64">
        <f t="shared" si="111"/>
        <v>5.2499999999999998E-2</v>
      </c>
      <c r="J299" s="66">
        <f>IF(O298&gt;0,VLOOKUP(O298,W$12:AF$80,2),J298)</f>
        <v>44039</v>
      </c>
      <c r="K299" s="67">
        <f t="shared" si="112"/>
        <v>19</v>
      </c>
      <c r="L299" s="68">
        <f t="shared" si="113"/>
        <v>19</v>
      </c>
      <c r="M299" s="69">
        <f t="shared" si="106"/>
        <v>1.003865378</v>
      </c>
      <c r="N299" s="69">
        <f t="shared" ca="1" si="107"/>
        <v>1.005369178</v>
      </c>
      <c r="O299" s="68">
        <f t="shared" si="120"/>
        <v>0</v>
      </c>
      <c r="P299" s="65">
        <f t="shared" ca="1" si="114"/>
        <v>4.9856641000000002</v>
      </c>
      <c r="Q299" s="65"/>
      <c r="R299" s="11">
        <f t="shared" si="115"/>
        <v>0</v>
      </c>
      <c r="S299" s="70" t="str">
        <f>IF(O298&gt;0,VLOOKUP(O298,W$12:AF$60,10),S298)</f>
        <v>A+J=</v>
      </c>
      <c r="T299" s="66" t="e">
        <f>IF(O298&gt;0,VLOOKUP(O298,W$12:AF$60,11),T298)</f>
        <v>#REF!</v>
      </c>
      <c r="U299" s="71" t="str">
        <f t="shared" si="108"/>
        <v>-</v>
      </c>
      <c r="V299" s="7"/>
      <c r="W299" s="7"/>
      <c r="X299" s="7"/>
      <c r="Y299" s="7"/>
      <c r="Z299" s="1"/>
      <c r="AA299" s="7"/>
      <c r="AB299" s="7"/>
      <c r="AC299" s="7"/>
      <c r="AD299" s="7"/>
      <c r="AE299" s="7"/>
      <c r="AF299" s="8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  <c r="ES299" s="2"/>
      <c r="ET299" s="2"/>
      <c r="EU299" s="2"/>
      <c r="EV299" s="2"/>
      <c r="EW299" s="2"/>
      <c r="EX299" s="2"/>
      <c r="EY299" s="2"/>
      <c r="EZ299" s="2"/>
      <c r="FA299" s="2"/>
      <c r="FB299" s="2"/>
      <c r="FC299" s="2"/>
      <c r="FD299" s="2"/>
      <c r="FE299" s="2"/>
      <c r="FF299" s="2"/>
      <c r="FG299" s="2"/>
      <c r="FH299" s="2"/>
      <c r="FI299" s="2"/>
      <c r="FJ299" s="2"/>
      <c r="FK299" s="2"/>
      <c r="FL299" s="2"/>
      <c r="FM299" s="2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</row>
    <row r="300" spans="1:188" x14ac:dyDescent="0.15">
      <c r="A300" s="63">
        <f t="shared" si="109"/>
        <v>44065</v>
      </c>
      <c r="B300" s="78">
        <f t="shared" ca="1" si="116"/>
        <v>933.81618835999996</v>
      </c>
      <c r="C300" s="65">
        <f t="shared" si="110"/>
        <v>928.57120775999999</v>
      </c>
      <c r="D300" s="10">
        <f ca="1">IF(A300&lt;$B$1,VLOOKUP(A300,[1]DI!$A$4:$B$15000,2),0)</f>
        <v>0</v>
      </c>
      <c r="E300" s="65">
        <f t="shared" ca="1" si="117"/>
        <v>1</v>
      </c>
      <c r="F300" s="65">
        <f ca="1">(TRUNC(PRODUCT($E$12:$E299),16))</f>
        <v>1.02744012955304</v>
      </c>
      <c r="G300" s="65">
        <f t="shared" ca="1" si="118"/>
        <v>1.02582669537462</v>
      </c>
      <c r="H300" s="65">
        <f t="shared" ca="1" si="119"/>
        <v>1.0015728100000001</v>
      </c>
      <c r="I300" s="64">
        <f t="shared" si="111"/>
        <v>5.2499999999999998E-2</v>
      </c>
      <c r="J300" s="66">
        <f>IF(O299&gt;0,VLOOKUP(O299,W$12:AF$80,2),J299)</f>
        <v>44039</v>
      </c>
      <c r="K300" s="67">
        <f t="shared" si="112"/>
        <v>19</v>
      </c>
      <c r="L300" s="68">
        <f t="shared" si="113"/>
        <v>20</v>
      </c>
      <c r="M300" s="69">
        <f t="shared" si="106"/>
        <v>1.004069232</v>
      </c>
      <c r="N300" s="69">
        <f t="shared" ca="1" si="107"/>
        <v>1.005648442</v>
      </c>
      <c r="O300" s="68">
        <f t="shared" si="120"/>
        <v>0</v>
      </c>
      <c r="P300" s="65">
        <f t="shared" ca="1" si="114"/>
        <v>5.2449805999999999</v>
      </c>
      <c r="Q300" s="65"/>
      <c r="R300" s="11">
        <f t="shared" si="115"/>
        <v>0</v>
      </c>
      <c r="S300" s="70" t="str">
        <f>IF(O299&gt;0,VLOOKUP(O299,W$12:AF$60,10),S299)</f>
        <v>A+J=</v>
      </c>
      <c r="T300" s="66" t="e">
        <f>IF(O299&gt;0,VLOOKUP(O299,W$12:AF$60,11),T299)</f>
        <v>#REF!</v>
      </c>
      <c r="U300" s="71" t="str">
        <f t="shared" si="108"/>
        <v>-</v>
      </c>
      <c r="V300" s="7"/>
      <c r="W300" s="7"/>
      <c r="X300" s="7"/>
      <c r="Y300" s="7"/>
      <c r="Z300" s="1"/>
      <c r="AA300" s="7"/>
      <c r="AB300" s="7"/>
      <c r="AC300" s="7"/>
      <c r="AD300" s="7"/>
      <c r="AE300" s="7"/>
      <c r="AF300" s="8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  <c r="ES300" s="2"/>
      <c r="ET300" s="2"/>
      <c r="EU300" s="2"/>
      <c r="EV300" s="2"/>
      <c r="EW300" s="2"/>
      <c r="EX300" s="2"/>
      <c r="EY300" s="2"/>
      <c r="EZ300" s="2"/>
      <c r="FA300" s="2"/>
      <c r="FB300" s="2"/>
      <c r="FC300" s="2"/>
      <c r="FD300" s="2"/>
      <c r="FE300" s="2"/>
      <c r="FF300" s="2"/>
      <c r="FG300" s="2"/>
      <c r="FH300" s="2"/>
      <c r="FI300" s="2"/>
      <c r="FJ300" s="2"/>
      <c r="FK300" s="2"/>
      <c r="FL300" s="2"/>
      <c r="FM300" s="2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</row>
    <row r="301" spans="1:188" x14ac:dyDescent="0.15">
      <c r="A301" s="63">
        <f t="shared" si="109"/>
        <v>44066</v>
      </c>
      <c r="B301" s="78">
        <f t="shared" ca="1" si="116"/>
        <v>933.81618835999996</v>
      </c>
      <c r="C301" s="65">
        <f t="shared" si="110"/>
        <v>928.57120775999999</v>
      </c>
      <c r="D301" s="10">
        <f ca="1">IF(A301&lt;$B$1,VLOOKUP(A301,[1]DI!$A$4:$B$15000,2),0)</f>
        <v>0</v>
      </c>
      <c r="E301" s="65">
        <f t="shared" ca="1" si="117"/>
        <v>1</v>
      </c>
      <c r="F301" s="65">
        <f ca="1">(TRUNC(PRODUCT($E$12:$E300),16))</f>
        <v>1.02744012955304</v>
      </c>
      <c r="G301" s="65">
        <f t="shared" ca="1" si="118"/>
        <v>1.02582669537462</v>
      </c>
      <c r="H301" s="65">
        <f t="shared" ca="1" si="119"/>
        <v>1.0015728100000001</v>
      </c>
      <c r="I301" s="64">
        <f t="shared" si="111"/>
        <v>5.2499999999999998E-2</v>
      </c>
      <c r="J301" s="66">
        <f>IF(O300&gt;0,VLOOKUP(O300,W$12:AF$80,2),J300)</f>
        <v>44039</v>
      </c>
      <c r="K301" s="67">
        <f t="shared" si="112"/>
        <v>19</v>
      </c>
      <c r="L301" s="68">
        <f t="shared" si="113"/>
        <v>20</v>
      </c>
      <c r="M301" s="69">
        <f t="shared" si="106"/>
        <v>1.004069232</v>
      </c>
      <c r="N301" s="69">
        <f t="shared" ca="1" si="107"/>
        <v>1.005648442</v>
      </c>
      <c r="O301" s="68">
        <f t="shared" si="120"/>
        <v>0</v>
      </c>
      <c r="P301" s="65">
        <f t="shared" ca="1" si="114"/>
        <v>5.2449805999999999</v>
      </c>
      <c r="Q301" s="65"/>
      <c r="R301" s="11">
        <f t="shared" si="115"/>
        <v>0</v>
      </c>
      <c r="S301" s="70" t="str">
        <f>IF(O300&gt;0,VLOOKUP(O300,W$12:AF$60,10),S300)</f>
        <v>A+J=</v>
      </c>
      <c r="T301" s="66" t="e">
        <f>IF(O300&gt;0,VLOOKUP(O300,W$12:AF$60,11),T300)</f>
        <v>#REF!</v>
      </c>
      <c r="U301" s="71" t="str">
        <f t="shared" si="108"/>
        <v>-</v>
      </c>
      <c r="V301" s="7"/>
      <c r="W301" s="7"/>
      <c r="X301" s="7"/>
      <c r="Y301" s="7"/>
      <c r="Z301" s="1"/>
      <c r="AA301" s="7"/>
      <c r="AB301" s="7"/>
      <c r="AC301" s="7"/>
      <c r="AD301" s="7"/>
      <c r="AE301" s="7"/>
      <c r="AF301" s="8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  <c r="ES301" s="2"/>
      <c r="ET301" s="2"/>
      <c r="EU301" s="2"/>
      <c r="EV301" s="2"/>
      <c r="EW301" s="2"/>
      <c r="EX301" s="2"/>
      <c r="EY301" s="2"/>
      <c r="EZ301" s="2"/>
      <c r="FA301" s="2"/>
      <c r="FB301" s="2"/>
      <c r="FC301" s="2"/>
      <c r="FD301" s="2"/>
      <c r="FE301" s="2"/>
      <c r="FF301" s="2"/>
      <c r="FG301" s="2"/>
      <c r="FH301" s="2"/>
      <c r="FI301" s="2"/>
      <c r="FJ301" s="2"/>
      <c r="FK301" s="2"/>
      <c r="FL301" s="2"/>
      <c r="FM301" s="2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</row>
    <row r="302" spans="1:188" x14ac:dyDescent="0.15">
      <c r="A302" s="63">
        <f t="shared" si="109"/>
        <v>44067</v>
      </c>
      <c r="B302" s="78">
        <f t="shared" ca="1" si="116"/>
        <v>933.81618835999996</v>
      </c>
      <c r="C302" s="65">
        <f t="shared" si="110"/>
        <v>928.57120775999999</v>
      </c>
      <c r="D302" s="10">
        <f ca="1">IF(A302&lt;$B$1,VLOOKUP(A302,[1]DI!$A$4:$B$15000,2),0)</f>
        <v>1.9000000000000006E-2</v>
      </c>
      <c r="E302" s="65">
        <f t="shared" ca="1" si="117"/>
        <v>1.0000746899999999</v>
      </c>
      <c r="F302" s="65">
        <f ca="1">(TRUNC(PRODUCT($E$12:$E301),16))</f>
        <v>1.02744012955304</v>
      </c>
      <c r="G302" s="65">
        <f t="shared" ca="1" si="118"/>
        <v>1.02582669537462</v>
      </c>
      <c r="H302" s="65">
        <f t="shared" ca="1" si="119"/>
        <v>1.0015728100000001</v>
      </c>
      <c r="I302" s="64">
        <f t="shared" si="111"/>
        <v>5.2499999999999998E-2</v>
      </c>
      <c r="J302" s="66">
        <f>IF(O301&gt;0,VLOOKUP(O301,W$12:AF$80,2),J301)</f>
        <v>44039</v>
      </c>
      <c r="K302" s="67">
        <f t="shared" si="112"/>
        <v>20</v>
      </c>
      <c r="L302" s="68">
        <f t="shared" si="113"/>
        <v>20</v>
      </c>
      <c r="M302" s="69">
        <f t="shared" si="106"/>
        <v>1.004069232</v>
      </c>
      <c r="N302" s="69">
        <f t="shared" ca="1" si="107"/>
        <v>1.005648442</v>
      </c>
      <c r="O302" s="68">
        <f t="shared" si="120"/>
        <v>0</v>
      </c>
      <c r="P302" s="65">
        <f t="shared" ca="1" si="114"/>
        <v>5.2449805999999999</v>
      </c>
      <c r="Q302" s="65"/>
      <c r="R302" s="11">
        <f t="shared" si="115"/>
        <v>0</v>
      </c>
      <c r="S302" s="70" t="str">
        <f>IF(O301&gt;0,VLOOKUP(O301,W$12:AF$60,10),S301)</f>
        <v>A+J=</v>
      </c>
      <c r="T302" s="66" t="e">
        <f>IF(O301&gt;0,VLOOKUP(O301,W$12:AF$60,11),T301)</f>
        <v>#REF!</v>
      </c>
      <c r="U302" s="71" t="str">
        <f t="shared" si="108"/>
        <v>-</v>
      </c>
      <c r="V302" s="7"/>
      <c r="W302" s="7"/>
      <c r="X302" s="7"/>
      <c r="Y302" s="7"/>
      <c r="Z302" s="1"/>
      <c r="AA302" s="7"/>
      <c r="AB302" s="7"/>
      <c r="AC302" s="7"/>
      <c r="AD302" s="7"/>
      <c r="AE302" s="7"/>
      <c r="AF302" s="8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  <c r="ES302" s="2"/>
      <c r="ET302" s="2"/>
      <c r="EU302" s="2"/>
      <c r="EV302" s="2"/>
      <c r="EW302" s="2"/>
      <c r="EX302" s="2"/>
      <c r="EY302" s="2"/>
      <c r="EZ302" s="2"/>
      <c r="FA302" s="2"/>
      <c r="FB302" s="2"/>
      <c r="FC302" s="2"/>
      <c r="FD302" s="2"/>
      <c r="FE302" s="2"/>
      <c r="FF302" s="2"/>
      <c r="FG302" s="2"/>
      <c r="FH302" s="2"/>
      <c r="FI302" s="2"/>
      <c r="FJ302" s="2"/>
      <c r="FK302" s="2"/>
      <c r="FL302" s="2"/>
      <c r="FM302" s="2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</row>
    <row r="303" spans="1:188" x14ac:dyDescent="0.15">
      <c r="A303" s="63">
        <f t="shared" si="109"/>
        <v>44068</v>
      </c>
      <c r="B303" s="78">
        <f t="shared" ca="1" si="116"/>
        <v>934.07558101999996</v>
      </c>
      <c r="C303" s="65">
        <f t="shared" si="110"/>
        <v>928.57120775999999</v>
      </c>
      <c r="D303" s="10">
        <f ca="1">IF(A303&lt;$B$1,VLOOKUP(A303,[1]DI!$A$4:$B$15000,2),0)</f>
        <v>1.9000000000000006E-2</v>
      </c>
      <c r="E303" s="65">
        <f t="shared" ca="1" si="117"/>
        <v>1.0000746899999999</v>
      </c>
      <c r="F303" s="65">
        <f ca="1">(TRUNC(PRODUCT($E$12:$E302),16))</f>
        <v>1.0275168690563199</v>
      </c>
      <c r="G303" s="65">
        <f t="shared" ca="1" si="118"/>
        <v>1.02582669537462</v>
      </c>
      <c r="H303" s="65">
        <f t="shared" ca="1" si="119"/>
        <v>1.00164762</v>
      </c>
      <c r="I303" s="64">
        <f t="shared" si="111"/>
        <v>5.2499999999999998E-2</v>
      </c>
      <c r="J303" s="66">
        <f>IF(O302&gt;0,VLOOKUP(O302,W$12:AF$80,2),J302)</f>
        <v>44039</v>
      </c>
      <c r="K303" s="67">
        <f t="shared" si="112"/>
        <v>21</v>
      </c>
      <c r="L303" s="68">
        <f t="shared" si="113"/>
        <v>21</v>
      </c>
      <c r="M303" s="69">
        <f t="shared" si="106"/>
        <v>1.0042731279999999</v>
      </c>
      <c r="N303" s="69">
        <f t="shared" ca="1" si="107"/>
        <v>1.0059277879999999</v>
      </c>
      <c r="O303" s="68">
        <f t="shared" si="120"/>
        <v>10</v>
      </c>
      <c r="P303" s="65">
        <f t="shared" ca="1" si="114"/>
        <v>5.5043732600000004</v>
      </c>
      <c r="Q303" s="65"/>
      <c r="R303" s="11">
        <f t="shared" si="115"/>
        <v>23.80949433</v>
      </c>
      <c r="S303" s="70" t="str">
        <f>IF(O302&gt;0,VLOOKUP(O302,W$12:AF$60,10),S302)</f>
        <v>A+J=</v>
      </c>
      <c r="T303" s="66" t="e">
        <f>IF(O302&gt;0,VLOOKUP(O302,W$12:AF$60,11),T302)</f>
        <v>#REF!</v>
      </c>
      <c r="U303" s="71">
        <f t="shared" ca="1" si="108"/>
        <v>1758832.0554</v>
      </c>
      <c r="V303" s="7"/>
      <c r="W303" s="7"/>
      <c r="X303" s="7"/>
      <c r="Y303" s="7"/>
      <c r="Z303" s="1"/>
      <c r="AA303" s="7"/>
      <c r="AB303" s="7"/>
      <c r="AC303" s="7"/>
      <c r="AD303" s="7"/>
      <c r="AE303" s="7"/>
      <c r="AF303" s="8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  <c r="ES303" s="2"/>
      <c r="ET303" s="2"/>
      <c r="EU303" s="2"/>
      <c r="EV303" s="2"/>
      <c r="EW303" s="2"/>
      <c r="EX303" s="2"/>
      <c r="EY303" s="2"/>
      <c r="EZ303" s="2"/>
      <c r="FA303" s="2"/>
      <c r="FB303" s="2"/>
      <c r="FC303" s="2"/>
      <c r="FD303" s="2"/>
      <c r="FE303" s="2"/>
      <c r="FF303" s="2"/>
      <c r="FG303" s="2"/>
      <c r="FH303" s="2"/>
      <c r="FI303" s="2"/>
      <c r="FJ303" s="2"/>
      <c r="FK303" s="2"/>
      <c r="FL303" s="2"/>
      <c r="FM303" s="2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</row>
    <row r="304" spans="1:188" x14ac:dyDescent="0.15">
      <c r="A304" s="63">
        <f t="shared" si="109"/>
        <v>44069</v>
      </c>
      <c r="B304" s="78">
        <f t="shared" ca="1" si="116"/>
        <v>905.01303270999995</v>
      </c>
      <c r="C304" s="65">
        <f t="shared" si="110"/>
        <v>904.76171342999999</v>
      </c>
      <c r="D304" s="10">
        <f ca="1">IF(A304&lt;$B$1,VLOOKUP(A304,[1]DI!$A$4:$B$15000,2),0)</f>
        <v>1.9000000000000006E-2</v>
      </c>
      <c r="E304" s="65">
        <f t="shared" ca="1" si="117"/>
        <v>1.0000746899999999</v>
      </c>
      <c r="F304" s="65">
        <f ca="1">(TRUNC(PRODUCT($E$12:$E303),16))</f>
        <v>1.0275936142912701</v>
      </c>
      <c r="G304" s="65">
        <f t="shared" ca="1" si="118"/>
        <v>1.0275168690563199</v>
      </c>
      <c r="H304" s="65">
        <f t="shared" ca="1" si="119"/>
        <v>1.0000746899999999</v>
      </c>
      <c r="I304" s="64">
        <f t="shared" si="111"/>
        <v>5.2499999999999998E-2</v>
      </c>
      <c r="J304" s="66">
        <f>IF(O303&gt;0,VLOOKUP(O303,W$12:AF$80,2),J303)</f>
        <v>44068</v>
      </c>
      <c r="K304" s="67">
        <f t="shared" si="112"/>
        <v>1</v>
      </c>
      <c r="L304" s="68">
        <f t="shared" si="113"/>
        <v>1</v>
      </c>
      <c r="M304" s="69">
        <f t="shared" si="106"/>
        <v>1.0002030689999999</v>
      </c>
      <c r="N304" s="69">
        <f t="shared" ca="1" si="107"/>
        <v>1.000277774</v>
      </c>
      <c r="O304" s="68">
        <f t="shared" si="120"/>
        <v>0</v>
      </c>
      <c r="P304" s="65">
        <f t="shared" ca="1" si="114"/>
        <v>0.25131927999999998</v>
      </c>
      <c r="Q304" s="65"/>
      <c r="R304" s="11">
        <f t="shared" si="115"/>
        <v>0</v>
      </c>
      <c r="S304" s="70" t="str">
        <f>IF(O303&gt;0,VLOOKUP(O303,W$12:AF$60,10),S303)</f>
        <v>A+J=</v>
      </c>
      <c r="T304" s="66" t="e">
        <f>IF(O303&gt;0,VLOOKUP(O303,W$12:AF$60,11),T303)</f>
        <v>#REF!</v>
      </c>
      <c r="U304" s="71" t="str">
        <f t="shared" si="108"/>
        <v>-</v>
      </c>
      <c r="V304" s="7"/>
      <c r="W304" s="7"/>
      <c r="X304" s="7"/>
      <c r="Y304" s="7"/>
      <c r="Z304" s="1"/>
      <c r="AA304" s="7"/>
      <c r="AB304" s="7"/>
      <c r="AC304" s="7"/>
      <c r="AD304" s="7"/>
      <c r="AE304" s="7"/>
      <c r="AF304" s="8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  <c r="ES304" s="2"/>
      <c r="ET304" s="2"/>
      <c r="EU304" s="2"/>
      <c r="EV304" s="2"/>
      <c r="EW304" s="2"/>
      <c r="EX304" s="2"/>
      <c r="EY304" s="2"/>
      <c r="EZ304" s="2"/>
      <c r="FA304" s="2"/>
      <c r="FB304" s="2"/>
      <c r="FC304" s="2"/>
      <c r="FD304" s="2"/>
      <c r="FE304" s="2"/>
      <c r="FF304" s="2"/>
      <c r="FG304" s="2"/>
      <c r="FH304" s="2"/>
      <c r="FI304" s="2"/>
      <c r="FJ304" s="2"/>
      <c r="FK304" s="2"/>
      <c r="FL304" s="2"/>
      <c r="FM304" s="2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</row>
    <row r="305" spans="1:191" x14ac:dyDescent="0.15">
      <c r="A305" s="63">
        <f t="shared" si="109"/>
        <v>44070</v>
      </c>
      <c r="B305" s="78">
        <f t="shared" ca="1" si="116"/>
        <v>905.26442708000002</v>
      </c>
      <c r="C305" s="65">
        <f t="shared" si="110"/>
        <v>904.76171342999999</v>
      </c>
      <c r="D305" s="10">
        <f ca="1">IF(A305&lt;$B$1,VLOOKUP(A305,[1]DI!$A$4:$B$15000,2),0)</f>
        <v>1.9000000000000006E-2</v>
      </c>
      <c r="E305" s="65">
        <f t="shared" ca="1" si="117"/>
        <v>1.0000746899999999</v>
      </c>
      <c r="F305" s="65">
        <f ca="1">(TRUNC(PRODUCT($E$12:$E304),16))</f>
        <v>1.0276703652583199</v>
      </c>
      <c r="G305" s="65">
        <f t="shared" ca="1" si="118"/>
        <v>1.0275168690563199</v>
      </c>
      <c r="H305" s="65">
        <f t="shared" ca="1" si="119"/>
        <v>1.00014939</v>
      </c>
      <c r="I305" s="64">
        <f t="shared" si="111"/>
        <v>5.2499999999999998E-2</v>
      </c>
      <c r="J305" s="66">
        <f>IF(O304&gt;0,VLOOKUP(O304,W$12:AF$80,2),J304)</f>
        <v>44068</v>
      </c>
      <c r="K305" s="67">
        <f t="shared" si="112"/>
        <v>2</v>
      </c>
      <c r="L305" s="68">
        <f t="shared" si="113"/>
        <v>2</v>
      </c>
      <c r="M305" s="69">
        <f t="shared" si="106"/>
        <v>1.0004061799999999</v>
      </c>
      <c r="N305" s="69">
        <f t="shared" ca="1" si="107"/>
        <v>1.0005556309999999</v>
      </c>
      <c r="O305" s="68">
        <f t="shared" si="120"/>
        <v>0</v>
      </c>
      <c r="P305" s="65">
        <f t="shared" ca="1" si="114"/>
        <v>0.50271365000000001</v>
      </c>
      <c r="Q305" s="65"/>
      <c r="R305" s="11">
        <f t="shared" si="115"/>
        <v>0</v>
      </c>
      <c r="S305" s="70" t="str">
        <f>IF(O304&gt;0,VLOOKUP(O304,W$12:AF$60,10),S304)</f>
        <v>A+J=</v>
      </c>
      <c r="T305" s="66" t="e">
        <f>IF(O304&gt;0,VLOOKUP(O304,W$12:AF$60,11),T304)</f>
        <v>#REF!</v>
      </c>
      <c r="U305" s="71" t="str">
        <f t="shared" si="108"/>
        <v>-</v>
      </c>
      <c r="V305" s="7"/>
      <c r="W305" s="7"/>
      <c r="X305" s="7"/>
      <c r="Y305" s="7"/>
      <c r="Z305" s="1"/>
      <c r="AA305" s="7"/>
      <c r="AB305" s="7"/>
      <c r="AC305" s="7"/>
      <c r="AD305" s="7"/>
      <c r="AE305" s="7"/>
      <c r="AF305" s="8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  <c r="ES305" s="2"/>
      <c r="ET305" s="2"/>
      <c r="EU305" s="2"/>
      <c r="EV305" s="2"/>
      <c r="EW305" s="2"/>
      <c r="EX305" s="2"/>
      <c r="EY305" s="2"/>
      <c r="EZ305" s="2"/>
      <c r="FA305" s="2"/>
      <c r="FB305" s="2"/>
      <c r="FC305" s="2"/>
      <c r="FD305" s="2"/>
      <c r="FE305" s="2"/>
      <c r="FF305" s="2"/>
      <c r="FG305" s="2"/>
      <c r="FH305" s="2"/>
      <c r="FI305" s="2"/>
      <c r="FJ305" s="2"/>
      <c r="FK305" s="2"/>
      <c r="FL305" s="2"/>
      <c r="FM305" s="2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</row>
    <row r="306" spans="1:191" x14ac:dyDescent="0.15">
      <c r="A306" s="63">
        <f t="shared" si="109"/>
        <v>44071</v>
      </c>
      <c r="B306" s="78">
        <f t="shared" ca="1" si="116"/>
        <v>905.51588569</v>
      </c>
      <c r="C306" s="65">
        <f t="shared" si="110"/>
        <v>904.76171342999999</v>
      </c>
      <c r="D306" s="10">
        <f ca="1">IF(A306&lt;$B$1,VLOOKUP(A306,[1]DI!$A$4:$B$15000,2),0)</f>
        <v>1.9000000000000006E-2</v>
      </c>
      <c r="E306" s="65">
        <f t="shared" ca="1" si="117"/>
        <v>1.0000746899999999</v>
      </c>
      <c r="F306" s="65">
        <f ca="1">(TRUNC(PRODUCT($E$12:$E305),16))</f>
        <v>1.0277471219579</v>
      </c>
      <c r="G306" s="65">
        <f t="shared" ca="1" si="118"/>
        <v>1.0275168690563199</v>
      </c>
      <c r="H306" s="65">
        <f t="shared" ca="1" si="119"/>
        <v>1.0002240899999999</v>
      </c>
      <c r="I306" s="64">
        <f t="shared" si="111"/>
        <v>5.2499999999999998E-2</v>
      </c>
      <c r="J306" s="66">
        <f>IF(O305&gt;0,VLOOKUP(O305,W$12:AF$80,2),J305)</f>
        <v>44068</v>
      </c>
      <c r="K306" s="67">
        <f t="shared" si="112"/>
        <v>3</v>
      </c>
      <c r="L306" s="68">
        <f t="shared" si="113"/>
        <v>3</v>
      </c>
      <c r="M306" s="69">
        <f t="shared" si="106"/>
        <v>1.000609332</v>
      </c>
      <c r="N306" s="69">
        <f t="shared" ca="1" si="107"/>
        <v>1.0008335589999999</v>
      </c>
      <c r="O306" s="68">
        <f t="shared" si="120"/>
        <v>0</v>
      </c>
      <c r="P306" s="65">
        <f t="shared" ca="1" si="114"/>
        <v>0.75417226000000004</v>
      </c>
      <c r="Q306" s="65"/>
      <c r="R306" s="11">
        <f t="shared" si="115"/>
        <v>0</v>
      </c>
      <c r="S306" s="70" t="str">
        <f>IF(O305&gt;0,VLOOKUP(O305,W$12:AF$60,10),S305)</f>
        <v>A+J=</v>
      </c>
      <c r="T306" s="66" t="e">
        <f>IF(O305&gt;0,VLOOKUP(O305,W$12:AF$60,11),T305)</f>
        <v>#REF!</v>
      </c>
      <c r="U306" s="71" t="str">
        <f t="shared" si="108"/>
        <v>-</v>
      </c>
      <c r="V306" s="7"/>
      <c r="W306" s="7"/>
      <c r="X306" s="7"/>
      <c r="Y306" s="7"/>
      <c r="Z306" s="1"/>
      <c r="AA306" s="7"/>
      <c r="AB306" s="7"/>
      <c r="AC306" s="7"/>
      <c r="AD306" s="7"/>
      <c r="AE306" s="7"/>
      <c r="AF306" s="8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  <c r="ES306" s="2"/>
      <c r="ET306" s="2"/>
      <c r="EU306" s="2"/>
      <c r="EV306" s="2"/>
      <c r="EW306" s="2"/>
      <c r="EX306" s="2"/>
      <c r="EY306" s="2"/>
      <c r="EZ306" s="2"/>
      <c r="FA306" s="2"/>
      <c r="FB306" s="2"/>
      <c r="FC306" s="2"/>
      <c r="FD306" s="2"/>
      <c r="FE306" s="2"/>
      <c r="FF306" s="2"/>
      <c r="FG306" s="2"/>
      <c r="FH306" s="2"/>
      <c r="FI306" s="2"/>
      <c r="FJ306" s="2"/>
      <c r="FK306" s="2"/>
      <c r="FL306" s="2"/>
      <c r="FM306" s="2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</row>
    <row r="307" spans="1:191" x14ac:dyDescent="0.15">
      <c r="A307" s="63">
        <f t="shared" si="109"/>
        <v>44072</v>
      </c>
      <c r="B307" s="78">
        <f t="shared" ca="1" si="116"/>
        <v>905.76740855000003</v>
      </c>
      <c r="C307" s="65">
        <f t="shared" si="110"/>
        <v>904.76171342999999</v>
      </c>
      <c r="D307" s="10">
        <f ca="1">IF(A307&lt;$B$1,VLOOKUP(A307,[1]DI!$A$4:$B$15000,2),0)</f>
        <v>0</v>
      </c>
      <c r="E307" s="65">
        <f t="shared" ca="1" si="117"/>
        <v>1</v>
      </c>
      <c r="F307" s="65">
        <f ca="1">(TRUNC(PRODUCT($E$12:$E306),16))</f>
        <v>1.0278238843904399</v>
      </c>
      <c r="G307" s="65">
        <f t="shared" ca="1" si="118"/>
        <v>1.0275168690563199</v>
      </c>
      <c r="H307" s="65">
        <f t="shared" ca="1" si="119"/>
        <v>1.00029879</v>
      </c>
      <c r="I307" s="64">
        <f t="shared" si="111"/>
        <v>5.2499999999999998E-2</v>
      </c>
      <c r="J307" s="66">
        <f>IF(O306&gt;0,VLOOKUP(O306,W$12:AF$80,2),J306)</f>
        <v>44068</v>
      </c>
      <c r="K307" s="67">
        <f t="shared" si="112"/>
        <v>3</v>
      </c>
      <c r="L307" s="68">
        <f t="shared" si="113"/>
        <v>4</v>
      </c>
      <c r="M307" s="69">
        <f t="shared" si="106"/>
        <v>1.000812525</v>
      </c>
      <c r="N307" s="69">
        <f t="shared" ca="1" si="107"/>
        <v>1.0011115580000001</v>
      </c>
      <c r="O307" s="68">
        <f t="shared" si="120"/>
        <v>0</v>
      </c>
      <c r="P307" s="65">
        <f t="shared" ca="1" si="114"/>
        <v>1.0056951199999999</v>
      </c>
      <c r="Q307" s="65"/>
      <c r="R307" s="11">
        <f t="shared" si="115"/>
        <v>0</v>
      </c>
      <c r="S307" s="70" t="str">
        <f>IF(O306&gt;0,VLOOKUP(O306,W$12:AF$60,10),S306)</f>
        <v>A+J=</v>
      </c>
      <c r="T307" s="66" t="e">
        <f>IF(O306&gt;0,VLOOKUP(O306,W$12:AF$60,11),T306)</f>
        <v>#REF!</v>
      </c>
      <c r="U307" s="71" t="str">
        <f t="shared" si="108"/>
        <v>-</v>
      </c>
      <c r="V307" s="7"/>
      <c r="W307" s="7"/>
      <c r="X307" s="7"/>
      <c r="Y307" s="7"/>
      <c r="Z307" s="1"/>
      <c r="AA307" s="7"/>
      <c r="AB307" s="7"/>
      <c r="AC307" s="7"/>
      <c r="AD307" s="7"/>
      <c r="AE307" s="7"/>
      <c r="AF307" s="8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  <c r="ES307" s="2"/>
      <c r="ET307" s="2"/>
      <c r="EU307" s="2"/>
      <c r="EV307" s="2"/>
      <c r="EW307" s="2"/>
      <c r="EX307" s="2"/>
      <c r="EY307" s="2"/>
      <c r="EZ307" s="2"/>
      <c r="FA307" s="2"/>
      <c r="FB307" s="2"/>
      <c r="FC307" s="2"/>
      <c r="FD307" s="2"/>
      <c r="FE307" s="2"/>
      <c r="FF307" s="2"/>
      <c r="FG307" s="2"/>
      <c r="FH307" s="2"/>
      <c r="FI307" s="2"/>
      <c r="FJ307" s="2"/>
      <c r="FK307" s="2"/>
      <c r="FL307" s="2"/>
      <c r="FM307" s="2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</row>
    <row r="308" spans="1:191" x14ac:dyDescent="0.15">
      <c r="A308" s="63">
        <f t="shared" si="109"/>
        <v>44073</v>
      </c>
      <c r="B308" s="78">
        <f t="shared" ca="1" si="116"/>
        <v>905.76740855000003</v>
      </c>
      <c r="C308" s="65">
        <f t="shared" si="110"/>
        <v>904.76171342999999</v>
      </c>
      <c r="D308" s="10">
        <f ca="1">IF(A308&lt;$B$1,VLOOKUP(A308,[1]DI!$A$4:$B$15000,2),0)</f>
        <v>0</v>
      </c>
      <c r="E308" s="65">
        <f t="shared" ca="1" si="117"/>
        <v>1</v>
      </c>
      <c r="F308" s="65">
        <f ca="1">(TRUNC(PRODUCT($E$12:$E307),16))</f>
        <v>1.0278238843904399</v>
      </c>
      <c r="G308" s="65">
        <f t="shared" ca="1" si="118"/>
        <v>1.0275168690563199</v>
      </c>
      <c r="H308" s="65">
        <f t="shared" ca="1" si="119"/>
        <v>1.00029879</v>
      </c>
      <c r="I308" s="64">
        <f t="shared" si="111"/>
        <v>5.2499999999999998E-2</v>
      </c>
      <c r="J308" s="66">
        <f>IF(O307&gt;0,VLOOKUP(O307,W$12:AF$80,2),J307)</f>
        <v>44068</v>
      </c>
      <c r="K308" s="67">
        <f t="shared" si="112"/>
        <v>3</v>
      </c>
      <c r="L308" s="68">
        <f t="shared" si="113"/>
        <v>4</v>
      </c>
      <c r="M308" s="69">
        <f t="shared" si="106"/>
        <v>1.000812525</v>
      </c>
      <c r="N308" s="69">
        <f t="shared" ca="1" si="107"/>
        <v>1.0011115580000001</v>
      </c>
      <c r="O308" s="68">
        <f t="shared" si="120"/>
        <v>0</v>
      </c>
      <c r="P308" s="65">
        <f t="shared" ca="1" si="114"/>
        <v>1.0056951199999999</v>
      </c>
      <c r="Q308" s="65"/>
      <c r="R308" s="11">
        <f t="shared" si="115"/>
        <v>0</v>
      </c>
      <c r="S308" s="70" t="str">
        <f>IF(O307&gt;0,VLOOKUP(O307,W$12:AF$60,10),S307)</f>
        <v>A+J=</v>
      </c>
      <c r="T308" s="66" t="e">
        <f>IF(O307&gt;0,VLOOKUP(O307,W$12:AF$60,11),T307)</f>
        <v>#REF!</v>
      </c>
      <c r="U308" s="71" t="str">
        <f t="shared" si="108"/>
        <v>-</v>
      </c>
      <c r="V308" s="7"/>
      <c r="W308" s="7"/>
      <c r="X308" s="7"/>
      <c r="Y308" s="7"/>
      <c r="Z308" s="1"/>
      <c r="AA308" s="7"/>
      <c r="AB308" s="7"/>
      <c r="AC308" s="7"/>
      <c r="AD308" s="7"/>
      <c r="AE308" s="7"/>
      <c r="AF308" s="8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  <c r="ES308" s="2"/>
      <c r="ET308" s="2"/>
      <c r="EU308" s="2"/>
      <c r="EV308" s="2"/>
      <c r="EW308" s="2"/>
      <c r="EX308" s="2"/>
      <c r="EY308" s="2"/>
      <c r="EZ308" s="2"/>
      <c r="FA308" s="2"/>
      <c r="FB308" s="2"/>
      <c r="FC308" s="2"/>
      <c r="FD308" s="2"/>
      <c r="FE308" s="2"/>
      <c r="FF308" s="2"/>
      <c r="FG308" s="2"/>
      <c r="FH308" s="2"/>
      <c r="FI308" s="2"/>
      <c r="FJ308" s="2"/>
      <c r="FK308" s="2"/>
      <c r="FL308" s="2"/>
      <c r="FM308" s="2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</row>
    <row r="309" spans="1:191" x14ac:dyDescent="0.15">
      <c r="A309" s="63">
        <f t="shared" si="109"/>
        <v>44074</v>
      </c>
      <c r="B309" s="78">
        <f t="shared" ca="1" si="116"/>
        <v>905.76740855000003</v>
      </c>
      <c r="C309" s="65">
        <f t="shared" si="110"/>
        <v>904.76171342999999</v>
      </c>
      <c r="D309" s="10">
        <f ca="1">IF(A309&lt;$B$1,VLOOKUP(A309,[1]DI!$A$4:$B$15000,2),0)</f>
        <v>1.9000000000000006E-2</v>
      </c>
      <c r="E309" s="65">
        <f t="shared" ca="1" si="117"/>
        <v>1.0000746899999999</v>
      </c>
      <c r="F309" s="65">
        <f ca="1">(TRUNC(PRODUCT($E$12:$E308),16))</f>
        <v>1.0278238843904399</v>
      </c>
      <c r="G309" s="65">
        <f t="shared" ca="1" si="118"/>
        <v>1.0275168690563199</v>
      </c>
      <c r="H309" s="65">
        <f t="shared" ca="1" si="119"/>
        <v>1.00029879</v>
      </c>
      <c r="I309" s="64">
        <f t="shared" si="111"/>
        <v>5.2499999999999998E-2</v>
      </c>
      <c r="J309" s="66">
        <f>IF(O308&gt;0,VLOOKUP(O308,W$12:AF$80,2),J308)</f>
        <v>44068</v>
      </c>
      <c r="K309" s="67">
        <f t="shared" si="112"/>
        <v>4</v>
      </c>
      <c r="L309" s="68">
        <f t="shared" si="113"/>
        <v>4</v>
      </c>
      <c r="M309" s="69">
        <f t="shared" si="106"/>
        <v>1.000812525</v>
      </c>
      <c r="N309" s="69">
        <f t="shared" ca="1" si="107"/>
        <v>1.0011115580000001</v>
      </c>
      <c r="O309" s="68">
        <f t="shared" si="120"/>
        <v>0</v>
      </c>
      <c r="P309" s="65">
        <f t="shared" ca="1" si="114"/>
        <v>1.0056951199999999</v>
      </c>
      <c r="Q309" s="65"/>
      <c r="R309" s="11">
        <f t="shared" si="115"/>
        <v>0</v>
      </c>
      <c r="S309" s="70" t="str">
        <f>IF(O308&gt;0,VLOOKUP(O308,W$12:AF$60,10),S308)</f>
        <v>A+J=</v>
      </c>
      <c r="T309" s="66" t="e">
        <f>IF(O308&gt;0,VLOOKUP(O308,W$12:AF$60,11),T308)</f>
        <v>#REF!</v>
      </c>
      <c r="U309" s="71" t="str">
        <f t="shared" si="108"/>
        <v>-</v>
      </c>
      <c r="V309" s="7"/>
      <c r="W309" s="7"/>
      <c r="X309" s="7"/>
      <c r="Y309" s="7"/>
      <c r="Z309" s="1"/>
      <c r="AA309" s="7"/>
      <c r="AB309" s="7"/>
      <c r="AC309" s="7"/>
      <c r="AD309" s="7"/>
      <c r="AE309" s="7"/>
      <c r="AF309" s="8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  <c r="ES309" s="2"/>
      <c r="ET309" s="2"/>
      <c r="EU309" s="2"/>
      <c r="EV309" s="2"/>
      <c r="EW309" s="2"/>
      <c r="EX309" s="2"/>
      <c r="EY309" s="2"/>
      <c r="EZ309" s="2"/>
      <c r="FA309" s="2"/>
      <c r="FB309" s="2"/>
      <c r="FC309" s="2"/>
      <c r="FD309" s="2"/>
      <c r="FE309" s="2"/>
      <c r="FF309" s="2"/>
      <c r="FG309" s="2"/>
      <c r="FH309" s="2"/>
      <c r="FI309" s="2"/>
      <c r="FJ309" s="2"/>
      <c r="FK309" s="2"/>
      <c r="FL309" s="2"/>
      <c r="FM309" s="2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</row>
    <row r="310" spans="1:191" x14ac:dyDescent="0.15">
      <c r="A310" s="63">
        <f t="shared" si="109"/>
        <v>44075</v>
      </c>
      <c r="B310" s="78">
        <f t="shared" ca="1" si="116"/>
        <v>906.01901372999998</v>
      </c>
      <c r="C310" s="65">
        <f t="shared" si="110"/>
        <v>904.76171342999999</v>
      </c>
      <c r="D310" s="10">
        <f ca="1">IF(A310&lt;$B$1,VLOOKUP(A310,[1]DI!$A$4:$B$15000,2),0)</f>
        <v>1.9000000000000006E-2</v>
      </c>
      <c r="E310" s="65">
        <f t="shared" ca="1" si="117"/>
        <v>1.0000746899999999</v>
      </c>
      <c r="F310" s="65">
        <f ca="1">(TRUNC(PRODUCT($E$12:$E309),16))</f>
        <v>1.0279006525563601</v>
      </c>
      <c r="G310" s="65">
        <f t="shared" ca="1" si="118"/>
        <v>1.0275168690563199</v>
      </c>
      <c r="H310" s="65">
        <f t="shared" ca="1" si="119"/>
        <v>1.00037351</v>
      </c>
      <c r="I310" s="64">
        <f t="shared" si="111"/>
        <v>5.2499999999999998E-2</v>
      </c>
      <c r="J310" s="66">
        <f>IF(O309&gt;0,VLOOKUP(O309,W$12:AF$80,2),J309)</f>
        <v>44068</v>
      </c>
      <c r="K310" s="67">
        <f t="shared" si="112"/>
        <v>5</v>
      </c>
      <c r="L310" s="68">
        <f t="shared" si="113"/>
        <v>5</v>
      </c>
      <c r="M310" s="69">
        <f t="shared" si="106"/>
        <v>1.0010157589999999</v>
      </c>
      <c r="N310" s="69">
        <f t="shared" ca="1" si="107"/>
        <v>1.001389648</v>
      </c>
      <c r="O310" s="68">
        <f t="shared" si="120"/>
        <v>0</v>
      </c>
      <c r="P310" s="65">
        <f t="shared" ca="1" si="114"/>
        <v>1.2573003</v>
      </c>
      <c r="Q310" s="65"/>
      <c r="R310" s="11">
        <f t="shared" si="115"/>
        <v>0</v>
      </c>
      <c r="S310" s="70" t="str">
        <f>IF(O309&gt;0,VLOOKUP(O309,W$12:AF$60,10),S309)</f>
        <v>A+J=</v>
      </c>
      <c r="T310" s="66" t="e">
        <f>IF(O309&gt;0,VLOOKUP(O309,W$12:AF$60,11),T309)</f>
        <v>#REF!</v>
      </c>
      <c r="U310" s="71" t="str">
        <f t="shared" si="108"/>
        <v>-</v>
      </c>
      <c r="V310" s="7"/>
      <c r="W310" s="7"/>
      <c r="X310" s="7"/>
      <c r="Y310" s="7"/>
      <c r="Z310" s="1"/>
      <c r="AA310" s="7"/>
      <c r="AB310" s="7"/>
      <c r="AC310" s="7"/>
      <c r="AD310" s="7"/>
      <c r="AE310" s="7"/>
      <c r="AF310" s="8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  <c r="ES310" s="2"/>
      <c r="ET310" s="2"/>
      <c r="EU310" s="2"/>
      <c r="EV310" s="2"/>
      <c r="EW310" s="2"/>
      <c r="EX310" s="2"/>
      <c r="EY310" s="2"/>
      <c r="EZ310" s="2"/>
      <c r="FA310" s="2"/>
      <c r="FB310" s="2"/>
      <c r="FC310" s="2"/>
      <c r="FD310" s="2"/>
      <c r="FE310" s="2"/>
      <c r="FF310" s="2"/>
      <c r="FG310" s="2"/>
      <c r="FH310" s="2"/>
      <c r="FI310" s="2"/>
      <c r="FJ310" s="2"/>
      <c r="FK310" s="2"/>
      <c r="FL310" s="2"/>
      <c r="FM310" s="2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</row>
    <row r="311" spans="1:191" x14ac:dyDescent="0.15">
      <c r="A311" s="63">
        <f t="shared" si="109"/>
        <v>44076</v>
      </c>
      <c r="B311" s="78">
        <f t="shared" ca="1" si="116"/>
        <v>906.27067592000003</v>
      </c>
      <c r="C311" s="65">
        <f t="shared" si="110"/>
        <v>904.76171342999999</v>
      </c>
      <c r="D311" s="10">
        <f ca="1">IF(A311&lt;$B$1,VLOOKUP(A311,[1]DI!$A$4:$B$15000,2),0)</f>
        <v>1.9000000000000006E-2</v>
      </c>
      <c r="E311" s="65">
        <f t="shared" ca="1" si="117"/>
        <v>1.0000746899999999</v>
      </c>
      <c r="F311" s="65">
        <f ca="1">(TRUNC(PRODUCT($E$12:$E310),16))</f>
        <v>1.0279774264560999</v>
      </c>
      <c r="G311" s="65">
        <f t="shared" ca="1" si="118"/>
        <v>1.0275168690563199</v>
      </c>
      <c r="H311" s="65">
        <f t="shared" ca="1" si="119"/>
        <v>1.00044822</v>
      </c>
      <c r="I311" s="64">
        <f t="shared" si="111"/>
        <v>5.2499999999999998E-2</v>
      </c>
      <c r="J311" s="66">
        <f>IF(O310&gt;0,VLOOKUP(O310,W$12:AF$80,2),J310)</f>
        <v>44068</v>
      </c>
      <c r="K311" s="67">
        <f t="shared" si="112"/>
        <v>6</v>
      </c>
      <c r="L311" s="68">
        <f t="shared" si="113"/>
        <v>6</v>
      </c>
      <c r="M311" s="69">
        <f t="shared" si="106"/>
        <v>1.0012190350000001</v>
      </c>
      <c r="N311" s="69">
        <f t="shared" ca="1" si="107"/>
        <v>1.001667801</v>
      </c>
      <c r="O311" s="68">
        <f t="shared" si="120"/>
        <v>0</v>
      </c>
      <c r="P311" s="65">
        <f t="shared" ca="1" si="114"/>
        <v>1.50896249</v>
      </c>
      <c r="Q311" s="65"/>
      <c r="R311" s="11">
        <f t="shared" si="115"/>
        <v>0</v>
      </c>
      <c r="S311" s="70" t="str">
        <f>IF(O310&gt;0,VLOOKUP(O310,W$12:AF$60,10),S310)</f>
        <v>A+J=</v>
      </c>
      <c r="T311" s="66" t="e">
        <f>IF(O310&gt;0,VLOOKUP(O310,W$12:AF$60,11),T310)</f>
        <v>#REF!</v>
      </c>
      <c r="U311" s="71" t="str">
        <f t="shared" si="108"/>
        <v>-</v>
      </c>
      <c r="V311" s="7"/>
      <c r="W311" s="7"/>
      <c r="X311" s="7"/>
      <c r="Y311" s="7"/>
      <c r="Z311" s="1"/>
      <c r="AA311" s="7"/>
      <c r="AB311" s="7"/>
      <c r="AC311" s="7"/>
      <c r="AD311" s="7"/>
      <c r="AE311" s="7"/>
      <c r="AF311" s="8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  <c r="ES311" s="2"/>
      <c r="ET311" s="2"/>
      <c r="EU311" s="2"/>
      <c r="EV311" s="2"/>
      <c r="EW311" s="2"/>
      <c r="EX311" s="2"/>
      <c r="EY311" s="2"/>
      <c r="EZ311" s="2"/>
      <c r="FA311" s="2"/>
      <c r="FB311" s="2"/>
      <c r="FC311" s="2"/>
      <c r="FD311" s="2"/>
      <c r="FE311" s="2"/>
      <c r="FF311" s="2"/>
      <c r="FG311" s="2"/>
      <c r="FH311" s="2"/>
      <c r="FI311" s="2"/>
      <c r="FJ311" s="2"/>
      <c r="FK311" s="2"/>
      <c r="FL311" s="2"/>
      <c r="FM311" s="2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</row>
    <row r="312" spans="1:191" x14ac:dyDescent="0.15">
      <c r="A312" s="63">
        <f t="shared" si="109"/>
        <v>44077</v>
      </c>
      <c r="B312" s="78">
        <f t="shared" ca="1" si="116"/>
        <v>906.52242133999994</v>
      </c>
      <c r="C312" s="65">
        <f t="shared" si="110"/>
        <v>904.76171342999999</v>
      </c>
      <c r="D312" s="10">
        <f ca="1">IF(A312&lt;$B$1,VLOOKUP(A312,[1]DI!$A$4:$B$15000,2),0)</f>
        <v>1.9000000000000006E-2</v>
      </c>
      <c r="E312" s="65">
        <f t="shared" ca="1" si="117"/>
        <v>1.0000746899999999</v>
      </c>
      <c r="F312" s="65">
        <f ca="1">(TRUNC(PRODUCT($E$12:$E311),16))</f>
        <v>1.0280542060900899</v>
      </c>
      <c r="G312" s="65">
        <f t="shared" ca="1" si="118"/>
        <v>1.0275168690563199</v>
      </c>
      <c r="H312" s="65">
        <f t="shared" ca="1" si="119"/>
        <v>1.0005229499999999</v>
      </c>
      <c r="I312" s="64">
        <f t="shared" si="111"/>
        <v>5.2499999999999998E-2</v>
      </c>
      <c r="J312" s="66">
        <f>IF(O311&gt;0,VLOOKUP(O311,W$12:AF$80,2),J311)</f>
        <v>44068</v>
      </c>
      <c r="K312" s="67">
        <f t="shared" si="112"/>
        <v>7</v>
      </c>
      <c r="L312" s="68">
        <f t="shared" si="113"/>
        <v>7</v>
      </c>
      <c r="M312" s="69">
        <f t="shared" si="106"/>
        <v>1.0014223520000001</v>
      </c>
      <c r="N312" s="69">
        <f t="shared" ca="1" si="107"/>
        <v>1.001946046</v>
      </c>
      <c r="O312" s="68">
        <f t="shared" si="120"/>
        <v>0</v>
      </c>
      <c r="P312" s="65">
        <f t="shared" ca="1" si="114"/>
        <v>1.76070791</v>
      </c>
      <c r="Q312" s="65"/>
      <c r="R312" s="11">
        <f t="shared" si="115"/>
        <v>0</v>
      </c>
      <c r="S312" s="70" t="str">
        <f>IF(O311&gt;0,VLOOKUP(O311,W$12:AF$60,10),S311)</f>
        <v>A+J=</v>
      </c>
      <c r="T312" s="66" t="e">
        <f>IF(O311&gt;0,VLOOKUP(O311,W$12:AF$60,11),T311)</f>
        <v>#REF!</v>
      </c>
      <c r="U312" s="71" t="str">
        <f t="shared" si="108"/>
        <v>-</v>
      </c>
      <c r="V312" s="7"/>
      <c r="W312" s="7"/>
      <c r="X312" s="7"/>
      <c r="Y312" s="7"/>
      <c r="Z312" s="1"/>
      <c r="AA312" s="7"/>
      <c r="AB312" s="7"/>
      <c r="AC312" s="7"/>
      <c r="AD312" s="7"/>
      <c r="AE312" s="7"/>
      <c r="AF312" s="8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  <c r="ES312" s="2"/>
      <c r="ET312" s="2"/>
      <c r="EU312" s="2"/>
      <c r="EV312" s="2"/>
      <c r="EW312" s="2"/>
      <c r="EX312" s="2"/>
      <c r="EY312" s="2"/>
      <c r="EZ312" s="2"/>
      <c r="FA312" s="2"/>
      <c r="FB312" s="2"/>
      <c r="FC312" s="2"/>
      <c r="FD312" s="2"/>
      <c r="FE312" s="2"/>
      <c r="FF312" s="2"/>
      <c r="FG312" s="2"/>
      <c r="FH312" s="2"/>
      <c r="FI312" s="2"/>
      <c r="FJ312" s="2"/>
      <c r="FK312" s="2"/>
      <c r="FL312" s="2"/>
      <c r="FM312" s="2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</row>
    <row r="313" spans="1:191" x14ac:dyDescent="0.15">
      <c r="A313" s="63">
        <f t="shared" si="109"/>
        <v>44078</v>
      </c>
      <c r="B313" s="78">
        <f t="shared" ca="1" si="116"/>
        <v>906.77423099999999</v>
      </c>
      <c r="C313" s="65">
        <f t="shared" si="110"/>
        <v>904.76171342999999</v>
      </c>
      <c r="D313" s="10">
        <f ca="1">IF(A313&lt;$B$1,VLOOKUP(A313,[1]DI!$A$4:$B$15000,2),0)</f>
        <v>1.9000000000000006E-2</v>
      </c>
      <c r="E313" s="65">
        <f t="shared" ca="1" si="117"/>
        <v>1.0000746899999999</v>
      </c>
      <c r="F313" s="65">
        <f ca="1">(TRUNC(PRODUCT($E$12:$E312),16))</f>
        <v>1.02813099145874</v>
      </c>
      <c r="G313" s="65">
        <f t="shared" ca="1" si="118"/>
        <v>1.0275168690563199</v>
      </c>
      <c r="H313" s="65">
        <f t="shared" ca="1" si="119"/>
        <v>1.00059768</v>
      </c>
      <c r="I313" s="64">
        <f t="shared" si="111"/>
        <v>5.2499999999999998E-2</v>
      </c>
      <c r="J313" s="66">
        <f>IF(O312&gt;0,VLOOKUP(O312,W$12:AF$80,2),J312)</f>
        <v>44068</v>
      </c>
      <c r="K313" s="67">
        <f t="shared" si="112"/>
        <v>8</v>
      </c>
      <c r="L313" s="68">
        <f t="shared" si="113"/>
        <v>8</v>
      </c>
      <c r="M313" s="69">
        <f t="shared" si="106"/>
        <v>1.0016257099999999</v>
      </c>
      <c r="N313" s="69">
        <f t="shared" ca="1" si="107"/>
        <v>1.002224362</v>
      </c>
      <c r="O313" s="68">
        <f t="shared" si="120"/>
        <v>0</v>
      </c>
      <c r="P313" s="65">
        <f t="shared" ca="1" si="114"/>
        <v>2.01251757</v>
      </c>
      <c r="Q313" s="65"/>
      <c r="R313" s="11">
        <f t="shared" si="115"/>
        <v>0</v>
      </c>
      <c r="S313" s="70" t="str">
        <f>IF(O312&gt;0,VLOOKUP(O312,W$12:AF$60,10),S312)</f>
        <v>A+J=</v>
      </c>
      <c r="T313" s="66" t="e">
        <f>IF(O312&gt;0,VLOOKUP(O312,W$12:AF$60,11),T312)</f>
        <v>#REF!</v>
      </c>
      <c r="U313" s="71" t="str">
        <f t="shared" si="108"/>
        <v>-</v>
      </c>
      <c r="V313" s="7"/>
      <c r="W313" s="7"/>
      <c r="X313" s="7"/>
      <c r="Y313" s="7"/>
      <c r="Z313" s="1"/>
      <c r="AA313" s="7"/>
      <c r="AB313" s="7"/>
      <c r="AC313" s="7"/>
      <c r="AD313" s="7"/>
      <c r="AE313" s="7"/>
      <c r="AF313" s="8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  <c r="ES313" s="2"/>
      <c r="ET313" s="2"/>
      <c r="EU313" s="2"/>
      <c r="EV313" s="2"/>
      <c r="EW313" s="2"/>
      <c r="EX313" s="2"/>
      <c r="EY313" s="2"/>
      <c r="EZ313" s="2"/>
      <c r="FA313" s="2"/>
      <c r="FB313" s="2"/>
      <c r="FC313" s="2"/>
      <c r="FD313" s="2"/>
      <c r="FE313" s="2"/>
      <c r="FF313" s="2"/>
      <c r="FG313" s="2"/>
      <c r="FH313" s="2"/>
      <c r="FI313" s="2"/>
      <c r="FJ313" s="2"/>
      <c r="FK313" s="2"/>
      <c r="FL313" s="2"/>
      <c r="FM313" s="2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</row>
    <row r="314" spans="1:191" x14ac:dyDescent="0.15">
      <c r="A314" s="63">
        <f t="shared" si="109"/>
        <v>44079</v>
      </c>
      <c r="B314" s="78">
        <f t="shared" ca="1" si="116"/>
        <v>907.02610579999998</v>
      </c>
      <c r="C314" s="65">
        <f t="shared" si="110"/>
        <v>904.76171342999999</v>
      </c>
      <c r="D314" s="10">
        <f ca="1">IF(A314&lt;$B$1,VLOOKUP(A314,[1]DI!$A$4:$B$15000,2),0)</f>
        <v>0</v>
      </c>
      <c r="E314" s="65">
        <f t="shared" ca="1" si="117"/>
        <v>1</v>
      </c>
      <c r="F314" s="65">
        <f ca="1">(TRUNC(PRODUCT($E$12:$E313),16))</f>
        <v>1.02820778256249</v>
      </c>
      <c r="G314" s="65">
        <f t="shared" ca="1" si="118"/>
        <v>1.0275168690563199</v>
      </c>
      <c r="H314" s="65">
        <f t="shared" ca="1" si="119"/>
        <v>1.00067241</v>
      </c>
      <c r="I314" s="64">
        <f t="shared" si="111"/>
        <v>5.2499999999999998E-2</v>
      </c>
      <c r="J314" s="66">
        <f>IF(O313&gt;0,VLOOKUP(O313,W$12:AF$80,2),J313)</f>
        <v>44068</v>
      </c>
      <c r="K314" s="67">
        <f t="shared" si="112"/>
        <v>8</v>
      </c>
      <c r="L314" s="68">
        <f t="shared" si="113"/>
        <v>9</v>
      </c>
      <c r="M314" s="69">
        <f t="shared" si="106"/>
        <v>1.0018291100000001</v>
      </c>
      <c r="N314" s="69">
        <f t="shared" ca="1" si="107"/>
        <v>1.0025027500000001</v>
      </c>
      <c r="O314" s="68">
        <f t="shared" si="120"/>
        <v>0</v>
      </c>
      <c r="P314" s="65">
        <f t="shared" ca="1" si="114"/>
        <v>2.2643923699999999</v>
      </c>
      <c r="Q314" s="65"/>
      <c r="R314" s="11">
        <f t="shared" si="115"/>
        <v>0</v>
      </c>
      <c r="S314" s="70" t="str">
        <f>IF(O313&gt;0,VLOOKUP(O313,W$12:AF$60,10),S313)</f>
        <v>A+J=</v>
      </c>
      <c r="T314" s="66" t="e">
        <f>IF(O313&gt;0,VLOOKUP(O313,W$12:AF$60,11),T313)</f>
        <v>#REF!</v>
      </c>
      <c r="U314" s="71" t="str">
        <f t="shared" si="108"/>
        <v>-</v>
      </c>
      <c r="V314" s="7"/>
      <c r="W314" s="7"/>
      <c r="X314" s="7"/>
      <c r="Y314" s="7"/>
      <c r="Z314" s="1"/>
      <c r="AA314" s="7"/>
      <c r="AB314" s="7"/>
      <c r="AC314" s="7"/>
      <c r="AD314" s="7"/>
      <c r="AE314" s="7"/>
      <c r="AF314" s="8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  <c r="ET314" s="2"/>
      <c r="EU314" s="2"/>
      <c r="EV314" s="2"/>
      <c r="EW314" s="2"/>
      <c r="EX314" s="2"/>
      <c r="EY314" s="2"/>
      <c r="EZ314" s="2"/>
      <c r="FA314" s="2"/>
      <c r="FB314" s="2"/>
      <c r="FC314" s="2"/>
      <c r="FD314" s="2"/>
      <c r="FE314" s="2"/>
      <c r="FF314" s="2"/>
      <c r="FG314" s="2"/>
      <c r="FH314" s="2"/>
      <c r="FI314" s="2"/>
      <c r="FJ314" s="2"/>
      <c r="FK314" s="2"/>
      <c r="FL314" s="2"/>
      <c r="FM314" s="2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</row>
    <row r="315" spans="1:191" x14ac:dyDescent="0.15">
      <c r="A315" s="63">
        <f t="shared" si="109"/>
        <v>44080</v>
      </c>
      <c r="B315" s="78">
        <f t="shared" ca="1" si="116"/>
        <v>907.02610579999998</v>
      </c>
      <c r="C315" s="65">
        <f t="shared" si="110"/>
        <v>904.76171342999999</v>
      </c>
      <c r="D315" s="10">
        <f ca="1">IF(A315&lt;$B$1,VLOOKUP(A315,[1]DI!$A$4:$B$15000,2),0)</f>
        <v>0</v>
      </c>
      <c r="E315" s="65">
        <f t="shared" ca="1" si="117"/>
        <v>1</v>
      </c>
      <c r="F315" s="65">
        <f ca="1">(TRUNC(PRODUCT($E$12:$E314),16))</f>
        <v>1.02820778256249</v>
      </c>
      <c r="G315" s="65">
        <f t="shared" ca="1" si="118"/>
        <v>1.0275168690563199</v>
      </c>
      <c r="H315" s="65">
        <f t="shared" ca="1" si="119"/>
        <v>1.00067241</v>
      </c>
      <c r="I315" s="64">
        <f t="shared" si="111"/>
        <v>5.2499999999999998E-2</v>
      </c>
      <c r="J315" s="66">
        <f>IF(O314&gt;0,VLOOKUP(O314,W$12:AF$80,2),J314)</f>
        <v>44068</v>
      </c>
      <c r="K315" s="67">
        <f t="shared" si="112"/>
        <v>8</v>
      </c>
      <c r="L315" s="68">
        <f t="shared" si="113"/>
        <v>9</v>
      </c>
      <c r="M315" s="69">
        <f t="shared" si="106"/>
        <v>1.0018291100000001</v>
      </c>
      <c r="N315" s="69">
        <f t="shared" ca="1" si="107"/>
        <v>1.0025027500000001</v>
      </c>
      <c r="O315" s="68">
        <f t="shared" si="120"/>
        <v>0</v>
      </c>
      <c r="P315" s="65">
        <f t="shared" ca="1" si="114"/>
        <v>2.2643923699999999</v>
      </c>
      <c r="Q315" s="65"/>
      <c r="R315" s="11">
        <f t="shared" si="115"/>
        <v>0</v>
      </c>
      <c r="S315" s="70" t="str">
        <f>IF(O314&gt;0,VLOOKUP(O314,W$12:AF$60,10),S314)</f>
        <v>A+J=</v>
      </c>
      <c r="T315" s="66" t="e">
        <f>IF(O314&gt;0,VLOOKUP(O314,W$12:AF$60,11),T314)</f>
        <v>#REF!</v>
      </c>
      <c r="U315" s="71" t="str">
        <f t="shared" si="108"/>
        <v>-</v>
      </c>
      <c r="V315" s="7"/>
      <c r="W315" s="7"/>
      <c r="X315" s="7"/>
      <c r="Y315" s="7"/>
      <c r="Z315" s="1"/>
      <c r="AA315" s="7"/>
      <c r="AB315" s="7"/>
      <c r="AC315" s="7"/>
      <c r="AD315" s="7"/>
      <c r="AE315" s="7"/>
      <c r="AF315" s="8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  <c r="ES315" s="2"/>
      <c r="ET315" s="2"/>
      <c r="EU315" s="2"/>
      <c r="EV315" s="2"/>
      <c r="EW315" s="2"/>
      <c r="EX315" s="2"/>
      <c r="EY315" s="2"/>
      <c r="EZ315" s="2"/>
      <c r="FA315" s="2"/>
      <c r="FB315" s="2"/>
      <c r="FC315" s="2"/>
      <c r="FD315" s="2"/>
      <c r="FE315" s="2"/>
      <c r="FF315" s="2"/>
      <c r="FG315" s="2"/>
      <c r="FH315" s="2"/>
      <c r="FI315" s="2"/>
      <c r="FJ315" s="2"/>
      <c r="FK315" s="2"/>
      <c r="FL315" s="2"/>
      <c r="FM315" s="2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</row>
    <row r="316" spans="1:191" x14ac:dyDescent="0.15">
      <c r="A316" s="63">
        <f t="shared" si="109"/>
        <v>44081</v>
      </c>
      <c r="B316" s="78">
        <f t="shared" ca="1" si="116"/>
        <v>907.02610579999998</v>
      </c>
      <c r="C316" s="65">
        <f t="shared" si="110"/>
        <v>904.76171342999999</v>
      </c>
      <c r="D316" s="10">
        <f ca="1">IF(A316&lt;$B$1,VLOOKUP(A316,[1]DI!$A$4:$B$15000,2),0)</f>
        <v>0</v>
      </c>
      <c r="E316" s="65">
        <f t="shared" ca="1" si="117"/>
        <v>1</v>
      </c>
      <c r="F316" s="65">
        <f ca="1">(TRUNC(PRODUCT($E$12:$E315),16))</f>
        <v>1.02820778256249</v>
      </c>
      <c r="G316" s="65">
        <f t="shared" ca="1" si="118"/>
        <v>1.0275168690563199</v>
      </c>
      <c r="H316" s="65">
        <f t="shared" ca="1" si="119"/>
        <v>1.00067241</v>
      </c>
      <c r="I316" s="64">
        <f t="shared" si="111"/>
        <v>5.2499999999999998E-2</v>
      </c>
      <c r="J316" s="66">
        <f>IF(O315&gt;0,VLOOKUP(O315,W$12:AF$80,2),J315)</f>
        <v>44068</v>
      </c>
      <c r="K316" s="67">
        <f t="shared" si="112"/>
        <v>8</v>
      </c>
      <c r="L316" s="68">
        <f t="shared" si="113"/>
        <v>9</v>
      </c>
      <c r="M316" s="69">
        <f t="shared" si="106"/>
        <v>1.0018291100000001</v>
      </c>
      <c r="N316" s="69">
        <f t="shared" ca="1" si="107"/>
        <v>1.0025027500000001</v>
      </c>
      <c r="O316" s="68">
        <f t="shared" si="120"/>
        <v>0</v>
      </c>
      <c r="P316" s="65">
        <f t="shared" ca="1" si="114"/>
        <v>2.2643923699999999</v>
      </c>
      <c r="Q316" s="65"/>
      <c r="R316" s="11">
        <f t="shared" si="115"/>
        <v>0</v>
      </c>
      <c r="S316" s="70" t="str">
        <f>IF(O315&gt;0,VLOOKUP(O315,W$12:AF$60,10),S315)</f>
        <v>A+J=</v>
      </c>
      <c r="T316" s="66" t="e">
        <f>IF(O315&gt;0,VLOOKUP(O315,W$12:AF$60,11),T315)</f>
        <v>#REF!</v>
      </c>
      <c r="U316" s="71" t="str">
        <f t="shared" si="108"/>
        <v>-</v>
      </c>
      <c r="V316" s="14"/>
      <c r="W316" s="7"/>
      <c r="X316" s="7"/>
      <c r="Y316" s="14"/>
      <c r="Z316" s="16"/>
      <c r="AA316" s="14"/>
      <c r="AB316" s="14"/>
      <c r="AC316" s="14"/>
      <c r="AD316" s="14"/>
      <c r="AE316" s="14"/>
      <c r="AF316" s="17"/>
      <c r="AG316" s="15"/>
      <c r="AH316" s="15"/>
      <c r="AI316" s="15"/>
      <c r="AJ316" s="15"/>
      <c r="AK316" s="15"/>
      <c r="AL316" s="15"/>
      <c r="AM316" s="15"/>
      <c r="AN316" s="15"/>
      <c r="AO316" s="15"/>
      <c r="AP316" s="15"/>
      <c r="AQ316" s="15"/>
      <c r="AR316" s="15"/>
      <c r="AS316" s="15"/>
      <c r="AT316" s="15"/>
      <c r="AU316" s="15"/>
      <c r="AV316" s="15"/>
      <c r="AW316" s="15"/>
      <c r="AX316" s="15"/>
      <c r="AY316" s="15"/>
      <c r="AZ316" s="15"/>
      <c r="BA316" s="15"/>
      <c r="BB316" s="15"/>
      <c r="BC316" s="15"/>
      <c r="BD316" s="15"/>
      <c r="BE316" s="15"/>
      <c r="BF316" s="15"/>
      <c r="BG316" s="15"/>
      <c r="BH316" s="15"/>
      <c r="BI316" s="15"/>
      <c r="BJ316" s="15"/>
      <c r="BK316" s="15"/>
      <c r="BL316" s="15"/>
      <c r="BM316" s="15"/>
      <c r="BN316" s="15"/>
      <c r="BO316" s="15"/>
      <c r="BP316" s="15"/>
      <c r="BQ316" s="15"/>
      <c r="BR316" s="15"/>
      <c r="BS316" s="15"/>
      <c r="BT316" s="15"/>
      <c r="BU316" s="15"/>
      <c r="BV316" s="15"/>
      <c r="BW316" s="15"/>
      <c r="BX316" s="15"/>
      <c r="BY316" s="15"/>
      <c r="BZ316" s="15"/>
      <c r="CA316" s="15"/>
      <c r="CB316" s="15"/>
      <c r="CC316" s="15"/>
      <c r="CD316" s="15"/>
      <c r="CE316" s="15"/>
      <c r="CF316" s="15"/>
      <c r="CG316" s="15"/>
      <c r="CH316" s="15"/>
      <c r="CI316" s="15"/>
      <c r="CJ316" s="15"/>
      <c r="CK316" s="15"/>
      <c r="CL316" s="15"/>
      <c r="CM316" s="15"/>
      <c r="CN316" s="15"/>
      <c r="CO316" s="15"/>
      <c r="CP316" s="15"/>
      <c r="CQ316" s="15"/>
      <c r="CR316" s="15"/>
      <c r="CS316" s="15"/>
      <c r="CT316" s="15"/>
      <c r="CU316" s="15"/>
      <c r="CV316" s="15"/>
      <c r="CW316" s="15"/>
      <c r="CX316" s="15"/>
      <c r="CY316" s="15"/>
      <c r="CZ316" s="15"/>
      <c r="DA316" s="15"/>
      <c r="DB316" s="15"/>
      <c r="DC316" s="15"/>
      <c r="DD316" s="15"/>
      <c r="DE316" s="15"/>
      <c r="DF316" s="15"/>
      <c r="DG316" s="15"/>
      <c r="DH316" s="15"/>
      <c r="DI316" s="15"/>
      <c r="DJ316" s="15"/>
      <c r="DK316" s="15"/>
      <c r="DL316" s="15"/>
      <c r="DM316" s="15"/>
      <c r="DN316" s="15"/>
      <c r="DO316" s="15"/>
      <c r="DP316" s="15"/>
      <c r="DQ316" s="15"/>
      <c r="DR316" s="15"/>
      <c r="DS316" s="15"/>
      <c r="DT316" s="15"/>
      <c r="DU316" s="15"/>
      <c r="DV316" s="15"/>
      <c r="DW316" s="15"/>
      <c r="DX316" s="15"/>
      <c r="DY316" s="15"/>
      <c r="DZ316" s="15"/>
      <c r="EA316" s="15"/>
      <c r="EB316" s="15"/>
      <c r="EC316" s="15"/>
      <c r="ED316" s="15"/>
      <c r="EE316" s="15"/>
      <c r="EF316" s="15"/>
      <c r="EG316" s="15"/>
      <c r="EH316" s="15"/>
      <c r="EI316" s="15"/>
      <c r="EJ316" s="15"/>
      <c r="EK316" s="15"/>
      <c r="EL316" s="15"/>
      <c r="EM316" s="15"/>
      <c r="EN316" s="15"/>
      <c r="EO316" s="15"/>
      <c r="EP316" s="15"/>
      <c r="EQ316" s="15"/>
      <c r="ER316" s="15"/>
      <c r="ES316" s="15"/>
      <c r="ET316" s="15"/>
      <c r="EU316" s="15"/>
      <c r="EV316" s="15"/>
      <c r="EW316" s="15"/>
      <c r="EX316" s="15"/>
      <c r="EY316" s="15"/>
      <c r="EZ316" s="15"/>
      <c r="FA316" s="15"/>
      <c r="FB316" s="15"/>
      <c r="FC316" s="15"/>
      <c r="FD316" s="15"/>
      <c r="FE316" s="15"/>
      <c r="FF316" s="15"/>
      <c r="FG316" s="15"/>
      <c r="FH316" s="15"/>
      <c r="FI316" s="15"/>
      <c r="FJ316" s="15"/>
      <c r="FK316" s="15"/>
      <c r="FL316" s="15"/>
      <c r="FM316" s="15"/>
      <c r="FN316" s="16"/>
      <c r="FO316" s="16"/>
      <c r="FP316" s="16"/>
      <c r="FQ316" s="16"/>
      <c r="FR316" s="16"/>
      <c r="FS316" s="16"/>
      <c r="FT316" s="16"/>
      <c r="FU316" s="16"/>
      <c r="FV316" s="16"/>
      <c r="FW316" s="16"/>
      <c r="FX316" s="16"/>
      <c r="FY316" s="16"/>
      <c r="FZ316" s="16"/>
      <c r="GA316" s="16"/>
      <c r="GB316" s="16"/>
      <c r="GC316" s="16"/>
      <c r="GD316" s="16"/>
      <c r="GE316" s="16"/>
      <c r="GF316" s="16"/>
      <c r="GG316" s="16"/>
      <c r="GH316" s="16"/>
      <c r="GI316" s="16"/>
    </row>
    <row r="317" spans="1:191" x14ac:dyDescent="0.15">
      <c r="A317" s="63">
        <f t="shared" si="109"/>
        <v>44082</v>
      </c>
      <c r="B317" s="78">
        <f t="shared" ca="1" si="116"/>
        <v>907.02610579999998</v>
      </c>
      <c r="C317" s="65">
        <f t="shared" si="110"/>
        <v>904.76171342999999</v>
      </c>
      <c r="D317" s="10">
        <f ca="1">IF(A317&lt;$B$1,VLOOKUP(A317,[1]DI!$A$4:$B$15000,2),0)</f>
        <v>1.9000000000000006E-2</v>
      </c>
      <c r="E317" s="65">
        <f t="shared" ca="1" si="117"/>
        <v>1.0000746899999999</v>
      </c>
      <c r="F317" s="65">
        <f ca="1">(TRUNC(PRODUCT($E$12:$E316),16))</f>
        <v>1.02820778256249</v>
      </c>
      <c r="G317" s="65">
        <f t="shared" ca="1" si="118"/>
        <v>1.0275168690563199</v>
      </c>
      <c r="H317" s="65">
        <f t="shared" ca="1" si="119"/>
        <v>1.00067241</v>
      </c>
      <c r="I317" s="64">
        <f t="shared" si="111"/>
        <v>5.2499999999999998E-2</v>
      </c>
      <c r="J317" s="66">
        <f>IF(O316&gt;0,VLOOKUP(O316,W$12:AF$80,2),J316)</f>
        <v>44068</v>
      </c>
      <c r="K317" s="67">
        <f t="shared" si="112"/>
        <v>9</v>
      </c>
      <c r="L317" s="68">
        <f t="shared" si="113"/>
        <v>9</v>
      </c>
      <c r="M317" s="69">
        <f t="shared" si="106"/>
        <v>1.0018291100000001</v>
      </c>
      <c r="N317" s="69">
        <f t="shared" ca="1" si="107"/>
        <v>1.0025027500000001</v>
      </c>
      <c r="O317" s="68">
        <f t="shared" si="120"/>
        <v>0</v>
      </c>
      <c r="P317" s="65">
        <f t="shared" ca="1" si="114"/>
        <v>2.2643923699999999</v>
      </c>
      <c r="Q317" s="65"/>
      <c r="R317" s="11">
        <f t="shared" si="115"/>
        <v>0</v>
      </c>
      <c r="S317" s="70" t="str">
        <f>IF(O316&gt;0,VLOOKUP(O316,W$12:AF$60,10),S316)</f>
        <v>A+J=</v>
      </c>
      <c r="T317" s="66" t="e">
        <f>IF(O316&gt;0,VLOOKUP(O316,W$12:AF$60,11),T316)</f>
        <v>#REF!</v>
      </c>
      <c r="U317" s="71" t="str">
        <f t="shared" si="108"/>
        <v>-</v>
      </c>
      <c r="V317" s="7"/>
      <c r="W317" s="7"/>
      <c r="X317" s="7"/>
      <c r="Y317" s="7"/>
      <c r="Z317" s="1"/>
      <c r="AA317" s="7"/>
      <c r="AB317" s="7"/>
      <c r="AC317" s="7"/>
      <c r="AD317" s="7"/>
      <c r="AE317" s="7"/>
      <c r="AF317" s="8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  <c r="ES317" s="2"/>
      <c r="ET317" s="2"/>
      <c r="EU317" s="2"/>
      <c r="EV317" s="2"/>
      <c r="EW317" s="2"/>
      <c r="EX317" s="2"/>
      <c r="EY317" s="2"/>
      <c r="EZ317" s="2"/>
      <c r="FA317" s="2"/>
      <c r="FB317" s="2"/>
      <c r="FC317" s="2"/>
      <c r="FD317" s="2"/>
      <c r="FE317" s="2"/>
      <c r="FF317" s="2"/>
      <c r="FG317" s="2"/>
      <c r="FH317" s="2"/>
      <c r="FI317" s="2"/>
      <c r="FJ317" s="2"/>
      <c r="FK317" s="2"/>
      <c r="FL317" s="2"/>
      <c r="FM317" s="2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</row>
    <row r="318" spans="1:191" x14ac:dyDescent="0.15">
      <c r="A318" s="63">
        <f t="shared" si="109"/>
        <v>44083</v>
      </c>
      <c r="B318" s="78">
        <f t="shared" ca="1" si="116"/>
        <v>907.27805389000002</v>
      </c>
      <c r="C318" s="65">
        <f t="shared" si="110"/>
        <v>904.76171342999999</v>
      </c>
      <c r="D318" s="10">
        <f ca="1">IF(A318&lt;$B$1,VLOOKUP(A318,[1]DI!$A$4:$B$15000,2),0)</f>
        <v>1.9000000000000006E-2</v>
      </c>
      <c r="E318" s="65">
        <f t="shared" ca="1" si="117"/>
        <v>1.0000746899999999</v>
      </c>
      <c r="F318" s="65">
        <f ca="1">(TRUNC(PRODUCT($E$12:$E317),16))</f>
        <v>1.0282845794017701</v>
      </c>
      <c r="G318" s="65">
        <f t="shared" ca="1" si="118"/>
        <v>1.0275168690563199</v>
      </c>
      <c r="H318" s="65">
        <f t="shared" ca="1" si="119"/>
        <v>1.00074715</v>
      </c>
      <c r="I318" s="64">
        <f t="shared" si="111"/>
        <v>5.2499999999999998E-2</v>
      </c>
      <c r="J318" s="66">
        <f>IF(O317&gt;0,VLOOKUP(O317,W$12:AF$80,2),J317)</f>
        <v>44068</v>
      </c>
      <c r="K318" s="67">
        <f t="shared" si="112"/>
        <v>10</v>
      </c>
      <c r="L318" s="68">
        <f t="shared" si="113"/>
        <v>10</v>
      </c>
      <c r="M318" s="69">
        <f t="shared" si="106"/>
        <v>1.00203255</v>
      </c>
      <c r="N318" s="69">
        <f t="shared" ca="1" si="107"/>
        <v>1.0027812190000001</v>
      </c>
      <c r="O318" s="68">
        <f t="shared" si="120"/>
        <v>0</v>
      </c>
      <c r="P318" s="65">
        <f t="shared" ca="1" si="114"/>
        <v>2.5163404599999999</v>
      </c>
      <c r="Q318" s="65"/>
      <c r="R318" s="11">
        <f t="shared" si="115"/>
        <v>0</v>
      </c>
      <c r="S318" s="70" t="str">
        <f>IF(O317&gt;0,VLOOKUP(O317,W$12:AF$60,10),S317)</f>
        <v>A+J=</v>
      </c>
      <c r="T318" s="66" t="e">
        <f>IF(O317&gt;0,VLOOKUP(O317,W$12:AF$60,11),T317)</f>
        <v>#REF!</v>
      </c>
      <c r="U318" s="71" t="str">
        <f t="shared" si="108"/>
        <v>-</v>
      </c>
      <c r="V318" s="7"/>
      <c r="W318" s="7"/>
      <c r="X318" s="7"/>
      <c r="Y318" s="7"/>
      <c r="Z318" s="1"/>
      <c r="AA318" s="7"/>
      <c r="AB318" s="7"/>
      <c r="AC318" s="7"/>
      <c r="AD318" s="7"/>
      <c r="AE318" s="7"/>
      <c r="AF318" s="8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  <c r="ES318" s="2"/>
      <c r="ET318" s="2"/>
      <c r="EU318" s="2"/>
      <c r="EV318" s="2"/>
      <c r="EW318" s="2"/>
      <c r="EX318" s="2"/>
      <c r="EY318" s="2"/>
      <c r="EZ318" s="2"/>
      <c r="FA318" s="2"/>
      <c r="FB318" s="2"/>
      <c r="FC318" s="2"/>
      <c r="FD318" s="2"/>
      <c r="FE318" s="2"/>
      <c r="FF318" s="2"/>
      <c r="FG318" s="2"/>
      <c r="FH318" s="2"/>
      <c r="FI318" s="2"/>
      <c r="FJ318" s="2"/>
      <c r="FK318" s="2"/>
      <c r="FL318" s="2"/>
      <c r="FM318" s="2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</row>
    <row r="319" spans="1:191" x14ac:dyDescent="0.15">
      <c r="A319" s="63">
        <f t="shared" si="109"/>
        <v>44084</v>
      </c>
      <c r="B319" s="78">
        <f t="shared" ca="1" si="116"/>
        <v>907.53007707999996</v>
      </c>
      <c r="C319" s="65">
        <f t="shared" si="110"/>
        <v>904.76171342999999</v>
      </c>
      <c r="D319" s="10">
        <f ca="1">IF(A319&lt;$B$1,VLOOKUP(A319,[1]DI!$A$4:$B$15000,2),0)</f>
        <v>1.9000000000000006E-2</v>
      </c>
      <c r="E319" s="65">
        <f t="shared" ca="1" si="117"/>
        <v>1.0000746899999999</v>
      </c>
      <c r="F319" s="65">
        <f ca="1">(TRUNC(PRODUCT($E$12:$E318),16))</f>
        <v>1.0283613819770001</v>
      </c>
      <c r="G319" s="65">
        <f t="shared" ca="1" si="118"/>
        <v>1.0275168690563199</v>
      </c>
      <c r="H319" s="65">
        <f t="shared" ca="1" si="119"/>
        <v>1.0008219</v>
      </c>
      <c r="I319" s="64">
        <f t="shared" si="111"/>
        <v>5.2499999999999998E-2</v>
      </c>
      <c r="J319" s="66">
        <f>IF(O318&gt;0,VLOOKUP(O318,W$12:AF$80,2),J318)</f>
        <v>44068</v>
      </c>
      <c r="K319" s="67">
        <f t="shared" si="112"/>
        <v>11</v>
      </c>
      <c r="L319" s="68">
        <f t="shared" si="113"/>
        <v>11</v>
      </c>
      <c r="M319" s="69">
        <f t="shared" si="106"/>
        <v>1.002236033</v>
      </c>
      <c r="N319" s="69">
        <f t="shared" ca="1" si="107"/>
        <v>1.003059771</v>
      </c>
      <c r="O319" s="68">
        <f t="shared" si="120"/>
        <v>0</v>
      </c>
      <c r="P319" s="65">
        <f t="shared" ca="1" si="114"/>
        <v>2.76836365</v>
      </c>
      <c r="Q319" s="65"/>
      <c r="R319" s="11">
        <f t="shared" si="115"/>
        <v>0</v>
      </c>
      <c r="S319" s="70" t="str">
        <f>IF(O318&gt;0,VLOOKUP(O318,W$12:AF$60,10),S318)</f>
        <v>A+J=</v>
      </c>
      <c r="T319" s="66" t="e">
        <f>IF(O318&gt;0,VLOOKUP(O318,W$12:AF$60,11),T318)</f>
        <v>#REF!</v>
      </c>
      <c r="U319" s="71" t="str">
        <f t="shared" si="108"/>
        <v>-</v>
      </c>
      <c r="V319" s="7"/>
      <c r="W319" s="7"/>
      <c r="X319" s="7"/>
      <c r="Y319" s="7"/>
      <c r="Z319" s="1"/>
      <c r="AA319" s="7"/>
      <c r="AB319" s="7"/>
      <c r="AC319" s="7"/>
      <c r="AD319" s="7"/>
      <c r="AE319" s="7"/>
      <c r="AF319" s="8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  <c r="ES319" s="2"/>
      <c r="ET319" s="2"/>
      <c r="EU319" s="2"/>
      <c r="EV319" s="2"/>
      <c r="EW319" s="2"/>
      <c r="EX319" s="2"/>
      <c r="EY319" s="2"/>
      <c r="EZ319" s="2"/>
      <c r="FA319" s="2"/>
      <c r="FB319" s="2"/>
      <c r="FC319" s="2"/>
      <c r="FD319" s="2"/>
      <c r="FE319" s="2"/>
      <c r="FF319" s="2"/>
      <c r="FG319" s="2"/>
      <c r="FH319" s="2"/>
      <c r="FI319" s="2"/>
      <c r="FJ319" s="2"/>
      <c r="FK319" s="2"/>
      <c r="FL319" s="2"/>
      <c r="FM319" s="2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</row>
    <row r="320" spans="1:191" x14ac:dyDescent="0.15">
      <c r="A320" s="63">
        <f t="shared" si="109"/>
        <v>44085</v>
      </c>
      <c r="B320" s="78">
        <f t="shared" ca="1" si="116"/>
        <v>907.78216359999999</v>
      </c>
      <c r="C320" s="65">
        <f t="shared" si="110"/>
        <v>904.76171342999999</v>
      </c>
      <c r="D320" s="10">
        <f ca="1">IF(A320&lt;$B$1,VLOOKUP(A320,[1]DI!$A$4:$B$15000,2),0)</f>
        <v>1.9000000000000006E-2</v>
      </c>
      <c r="E320" s="65">
        <f t="shared" ca="1" si="117"/>
        <v>1.0000746899999999</v>
      </c>
      <c r="F320" s="65">
        <f ca="1">(TRUNC(PRODUCT($E$12:$E319),16))</f>
        <v>1.0284381902886199</v>
      </c>
      <c r="G320" s="65">
        <f t="shared" ca="1" si="118"/>
        <v>1.0275168690563199</v>
      </c>
      <c r="H320" s="65">
        <f t="shared" ca="1" si="119"/>
        <v>1.0008966500000001</v>
      </c>
      <c r="I320" s="64">
        <f t="shared" si="111"/>
        <v>5.2499999999999998E-2</v>
      </c>
      <c r="J320" s="66">
        <f>IF(O319&gt;0,VLOOKUP(O319,W$12:AF$80,2),J319)</f>
        <v>44068</v>
      </c>
      <c r="K320" s="67">
        <f t="shared" si="112"/>
        <v>12</v>
      </c>
      <c r="L320" s="68">
        <f t="shared" si="113"/>
        <v>12</v>
      </c>
      <c r="M320" s="69">
        <f t="shared" si="106"/>
        <v>1.0024395559999999</v>
      </c>
      <c r="N320" s="69">
        <f t="shared" ca="1" si="107"/>
        <v>1.0033383929999999</v>
      </c>
      <c r="O320" s="68">
        <f t="shared" si="120"/>
        <v>0</v>
      </c>
      <c r="P320" s="65">
        <f t="shared" ca="1" si="114"/>
        <v>3.0204501700000002</v>
      </c>
      <c r="Q320" s="65"/>
      <c r="R320" s="11">
        <f t="shared" si="115"/>
        <v>0</v>
      </c>
      <c r="S320" s="70" t="str">
        <f>IF(O319&gt;0,VLOOKUP(O319,W$12:AF$60,10),S319)</f>
        <v>A+J=</v>
      </c>
      <c r="T320" s="66" t="e">
        <f>IF(O319&gt;0,VLOOKUP(O319,W$12:AF$60,11),T319)</f>
        <v>#REF!</v>
      </c>
      <c r="U320" s="71" t="str">
        <f t="shared" si="108"/>
        <v>-</v>
      </c>
      <c r="V320" s="7"/>
      <c r="W320" s="7"/>
      <c r="X320" s="7"/>
      <c r="Y320" s="7"/>
      <c r="Z320" s="1"/>
      <c r="AA320" s="7"/>
      <c r="AB320" s="7"/>
      <c r="AC320" s="7"/>
      <c r="AD320" s="7"/>
      <c r="AE320" s="7"/>
      <c r="AF320" s="8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  <c r="ES320" s="2"/>
      <c r="ET320" s="2"/>
      <c r="EU320" s="2"/>
      <c r="EV320" s="2"/>
      <c r="EW320" s="2"/>
      <c r="EX320" s="2"/>
      <c r="EY320" s="2"/>
      <c r="EZ320" s="2"/>
      <c r="FA320" s="2"/>
      <c r="FB320" s="2"/>
      <c r="FC320" s="2"/>
      <c r="FD320" s="2"/>
      <c r="FE320" s="2"/>
      <c r="FF320" s="2"/>
      <c r="FG320" s="2"/>
      <c r="FH320" s="2"/>
      <c r="FI320" s="2"/>
      <c r="FJ320" s="2"/>
      <c r="FK320" s="2"/>
      <c r="FL320" s="2"/>
      <c r="FM320" s="2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</row>
    <row r="321" spans="1:188" x14ac:dyDescent="0.15">
      <c r="A321" s="63">
        <f t="shared" si="109"/>
        <v>44086</v>
      </c>
      <c r="B321" s="78">
        <f t="shared" ca="1" si="116"/>
        <v>908.03432610999994</v>
      </c>
      <c r="C321" s="65">
        <f t="shared" si="110"/>
        <v>904.76171342999999</v>
      </c>
      <c r="D321" s="10">
        <f ca="1">IF(A321&lt;$B$1,VLOOKUP(A321,[1]DI!$A$4:$B$15000,2),0)</f>
        <v>0</v>
      </c>
      <c r="E321" s="65">
        <f t="shared" ca="1" si="117"/>
        <v>1</v>
      </c>
      <c r="F321" s="65">
        <f ca="1">(TRUNC(PRODUCT($E$12:$E320),16))</f>
        <v>1.0285150043370599</v>
      </c>
      <c r="G321" s="65">
        <f t="shared" ca="1" si="118"/>
        <v>1.0275168690563199</v>
      </c>
      <c r="H321" s="65">
        <f t="shared" ca="1" si="119"/>
        <v>1.00097141</v>
      </c>
      <c r="I321" s="64">
        <f t="shared" si="111"/>
        <v>5.2499999999999998E-2</v>
      </c>
      <c r="J321" s="66">
        <f>IF(O320&gt;0,VLOOKUP(O320,W$12:AF$80,2),J320)</f>
        <v>44068</v>
      </c>
      <c r="K321" s="67">
        <f t="shared" si="112"/>
        <v>12</v>
      </c>
      <c r="L321" s="68">
        <f t="shared" si="113"/>
        <v>13</v>
      </c>
      <c r="M321" s="69">
        <f t="shared" si="106"/>
        <v>1.002643121</v>
      </c>
      <c r="N321" s="69">
        <f t="shared" ca="1" si="107"/>
        <v>1.003617099</v>
      </c>
      <c r="O321" s="68">
        <f t="shared" si="120"/>
        <v>0</v>
      </c>
      <c r="P321" s="65">
        <f t="shared" ca="1" si="114"/>
        <v>3.2726126799999999</v>
      </c>
      <c r="Q321" s="65"/>
      <c r="R321" s="11">
        <f t="shared" si="115"/>
        <v>0</v>
      </c>
      <c r="S321" s="70" t="str">
        <f>IF(O320&gt;0,VLOOKUP(O320,W$12:AF$60,10),S320)</f>
        <v>A+J=</v>
      </c>
      <c r="T321" s="66" t="e">
        <f>IF(O320&gt;0,VLOOKUP(O320,W$12:AF$60,11),T320)</f>
        <v>#REF!</v>
      </c>
      <c r="U321" s="71" t="str">
        <f t="shared" si="108"/>
        <v>-</v>
      </c>
      <c r="V321" s="7"/>
      <c r="W321" s="7"/>
      <c r="X321" s="7"/>
      <c r="Y321" s="7"/>
      <c r="Z321" s="1"/>
      <c r="AA321" s="7"/>
      <c r="AB321" s="7"/>
      <c r="AC321" s="7"/>
      <c r="AD321" s="7"/>
      <c r="AE321" s="7"/>
      <c r="AF321" s="8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  <c r="ES321" s="2"/>
      <c r="ET321" s="2"/>
      <c r="EU321" s="2"/>
      <c r="EV321" s="2"/>
      <c r="EW321" s="2"/>
      <c r="EX321" s="2"/>
      <c r="EY321" s="2"/>
      <c r="EZ321" s="2"/>
      <c r="FA321" s="2"/>
      <c r="FB321" s="2"/>
      <c r="FC321" s="2"/>
      <c r="FD321" s="2"/>
      <c r="FE321" s="2"/>
      <c r="FF321" s="2"/>
      <c r="FG321" s="2"/>
      <c r="FH321" s="2"/>
      <c r="FI321" s="2"/>
      <c r="FJ321" s="2"/>
      <c r="FK321" s="2"/>
      <c r="FL321" s="2"/>
      <c r="FM321" s="2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</row>
    <row r="322" spans="1:188" x14ac:dyDescent="0.15">
      <c r="A322" s="63">
        <f t="shared" si="109"/>
        <v>44087</v>
      </c>
      <c r="B322" s="78">
        <f t="shared" ca="1" si="116"/>
        <v>908.03432610999994</v>
      </c>
      <c r="C322" s="65">
        <f t="shared" si="110"/>
        <v>904.76171342999999</v>
      </c>
      <c r="D322" s="10">
        <f ca="1">IF(A322&lt;$B$1,VLOOKUP(A322,[1]DI!$A$4:$B$15000,2),0)</f>
        <v>0</v>
      </c>
      <c r="E322" s="65">
        <f t="shared" ca="1" si="117"/>
        <v>1</v>
      </c>
      <c r="F322" s="65">
        <f ca="1">(TRUNC(PRODUCT($E$12:$E321),16))</f>
        <v>1.0285150043370599</v>
      </c>
      <c r="G322" s="65">
        <f t="shared" ca="1" si="118"/>
        <v>1.0275168690563199</v>
      </c>
      <c r="H322" s="65">
        <f t="shared" ca="1" si="119"/>
        <v>1.00097141</v>
      </c>
      <c r="I322" s="64">
        <f t="shared" si="111"/>
        <v>5.2499999999999998E-2</v>
      </c>
      <c r="J322" s="66">
        <f>IF(O321&gt;0,VLOOKUP(O321,W$12:AF$80,2),J321)</f>
        <v>44068</v>
      </c>
      <c r="K322" s="67">
        <f t="shared" si="112"/>
        <v>12</v>
      </c>
      <c r="L322" s="68">
        <f t="shared" si="113"/>
        <v>13</v>
      </c>
      <c r="M322" s="69">
        <f t="shared" si="106"/>
        <v>1.002643121</v>
      </c>
      <c r="N322" s="69">
        <f t="shared" ca="1" si="107"/>
        <v>1.003617099</v>
      </c>
      <c r="O322" s="68">
        <f t="shared" si="120"/>
        <v>0</v>
      </c>
      <c r="P322" s="65">
        <f t="shared" ca="1" si="114"/>
        <v>3.2726126799999999</v>
      </c>
      <c r="Q322" s="65"/>
      <c r="R322" s="11">
        <f t="shared" si="115"/>
        <v>0</v>
      </c>
      <c r="S322" s="70" t="str">
        <f>IF(O321&gt;0,VLOOKUP(O321,W$12:AF$60,10),S321)</f>
        <v>A+J=</v>
      </c>
      <c r="T322" s="66" t="e">
        <f>IF(O321&gt;0,VLOOKUP(O321,W$12:AF$60,11),T321)</f>
        <v>#REF!</v>
      </c>
      <c r="U322" s="71" t="str">
        <f t="shared" si="108"/>
        <v>-</v>
      </c>
      <c r="V322" s="7"/>
      <c r="W322" s="7"/>
      <c r="X322" s="7"/>
      <c r="Y322" s="7"/>
      <c r="Z322" s="1"/>
      <c r="AA322" s="7"/>
      <c r="AB322" s="7"/>
      <c r="AC322" s="7"/>
      <c r="AD322" s="7"/>
      <c r="AE322" s="7"/>
      <c r="AF322" s="8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  <c r="ES322" s="2"/>
      <c r="ET322" s="2"/>
      <c r="EU322" s="2"/>
      <c r="EV322" s="2"/>
      <c r="EW322" s="2"/>
      <c r="EX322" s="2"/>
      <c r="EY322" s="2"/>
      <c r="EZ322" s="2"/>
      <c r="FA322" s="2"/>
      <c r="FB322" s="2"/>
      <c r="FC322" s="2"/>
      <c r="FD322" s="2"/>
      <c r="FE322" s="2"/>
      <c r="FF322" s="2"/>
      <c r="FG322" s="2"/>
      <c r="FH322" s="2"/>
      <c r="FI322" s="2"/>
      <c r="FJ322" s="2"/>
      <c r="FK322" s="2"/>
      <c r="FL322" s="2"/>
      <c r="FM322" s="2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</row>
    <row r="323" spans="1:188" x14ac:dyDescent="0.15">
      <c r="A323" s="63">
        <f t="shared" si="109"/>
        <v>44088</v>
      </c>
      <c r="B323" s="78">
        <f t="shared" ca="1" si="116"/>
        <v>908.03432610999994</v>
      </c>
      <c r="C323" s="65">
        <f t="shared" si="110"/>
        <v>904.76171342999999</v>
      </c>
      <c r="D323" s="10">
        <f ca="1">IF(A323&lt;$B$1,VLOOKUP(A323,[1]DI!$A$4:$B$15000,2),0)</f>
        <v>1.9000000000000006E-2</v>
      </c>
      <c r="E323" s="65">
        <f t="shared" ca="1" si="117"/>
        <v>1.0000746899999999</v>
      </c>
      <c r="F323" s="65">
        <f ca="1">(TRUNC(PRODUCT($E$12:$E322),16))</f>
        <v>1.0285150043370599</v>
      </c>
      <c r="G323" s="65">
        <f t="shared" ca="1" si="118"/>
        <v>1.0275168690563199</v>
      </c>
      <c r="H323" s="65">
        <f t="shared" ca="1" si="119"/>
        <v>1.00097141</v>
      </c>
      <c r="I323" s="64">
        <f t="shared" si="111"/>
        <v>5.2499999999999998E-2</v>
      </c>
      <c r="J323" s="66">
        <f>IF(O322&gt;0,VLOOKUP(O322,W$12:AF$80,2),J322)</f>
        <v>44068</v>
      </c>
      <c r="K323" s="67">
        <f t="shared" si="112"/>
        <v>13</v>
      </c>
      <c r="L323" s="68">
        <f t="shared" si="113"/>
        <v>13</v>
      </c>
      <c r="M323" s="69">
        <f t="shared" si="106"/>
        <v>1.002643121</v>
      </c>
      <c r="N323" s="69">
        <f t="shared" ca="1" si="107"/>
        <v>1.003617099</v>
      </c>
      <c r="O323" s="68">
        <f t="shared" si="120"/>
        <v>0</v>
      </c>
      <c r="P323" s="65">
        <f t="shared" ca="1" si="114"/>
        <v>3.2726126799999999</v>
      </c>
      <c r="Q323" s="65"/>
      <c r="R323" s="11">
        <f t="shared" si="115"/>
        <v>0</v>
      </c>
      <c r="S323" s="70" t="str">
        <f>IF(O322&gt;0,VLOOKUP(O322,W$12:AF$60,10),S322)</f>
        <v>A+J=</v>
      </c>
      <c r="T323" s="66" t="e">
        <f>IF(O322&gt;0,VLOOKUP(O322,W$12:AF$60,11),T322)</f>
        <v>#REF!</v>
      </c>
      <c r="U323" s="71" t="str">
        <f t="shared" si="108"/>
        <v>-</v>
      </c>
      <c r="V323" s="7"/>
      <c r="W323" s="7"/>
      <c r="X323" s="7"/>
      <c r="Y323" s="7"/>
      <c r="Z323" s="1"/>
      <c r="AA323" s="7"/>
      <c r="AB323" s="7"/>
      <c r="AC323" s="7"/>
      <c r="AD323" s="7"/>
      <c r="AE323" s="7"/>
      <c r="AF323" s="8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  <c r="ES323" s="2"/>
      <c r="ET323" s="2"/>
      <c r="EU323" s="2"/>
      <c r="EV323" s="2"/>
      <c r="EW323" s="2"/>
      <c r="EX323" s="2"/>
      <c r="EY323" s="2"/>
      <c r="EZ323" s="2"/>
      <c r="FA323" s="2"/>
      <c r="FB323" s="2"/>
      <c r="FC323" s="2"/>
      <c r="FD323" s="2"/>
      <c r="FE323" s="2"/>
      <c r="FF323" s="2"/>
      <c r="FG323" s="2"/>
      <c r="FH323" s="2"/>
      <c r="FI323" s="2"/>
      <c r="FJ323" s="2"/>
      <c r="FK323" s="2"/>
      <c r="FL323" s="2"/>
      <c r="FM323" s="2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</row>
    <row r="324" spans="1:188" x14ac:dyDescent="0.15">
      <c r="A324" s="63">
        <f t="shared" si="109"/>
        <v>44089</v>
      </c>
      <c r="B324" s="78">
        <f t="shared" ca="1" si="116"/>
        <v>908.28655197</v>
      </c>
      <c r="C324" s="65">
        <f t="shared" si="110"/>
        <v>904.76171342999999</v>
      </c>
      <c r="D324" s="10">
        <f ca="1">IF(A324&lt;$B$1,VLOOKUP(A324,[1]DI!$A$4:$B$15000,2),0)</f>
        <v>1.9000000000000006E-2</v>
      </c>
      <c r="E324" s="65">
        <f t="shared" ca="1" si="117"/>
        <v>1.0000746899999999</v>
      </c>
      <c r="F324" s="65">
        <f ca="1">(TRUNC(PRODUCT($E$12:$E323),16))</f>
        <v>1.0285918241227301</v>
      </c>
      <c r="G324" s="65">
        <f t="shared" ca="1" si="118"/>
        <v>1.0275168690563199</v>
      </c>
      <c r="H324" s="65">
        <f t="shared" ca="1" si="119"/>
        <v>1.00104617</v>
      </c>
      <c r="I324" s="64">
        <f t="shared" si="111"/>
        <v>5.2499999999999998E-2</v>
      </c>
      <c r="J324" s="66">
        <f>IF(O323&gt;0,VLOOKUP(O323,W$12:AF$80,2),J323)</f>
        <v>44068</v>
      </c>
      <c r="K324" s="67">
        <f t="shared" si="112"/>
        <v>14</v>
      </c>
      <c r="L324" s="68">
        <f t="shared" si="113"/>
        <v>14</v>
      </c>
      <c r="M324" s="69">
        <f t="shared" si="106"/>
        <v>1.0028467270000001</v>
      </c>
      <c r="N324" s="69">
        <f t="shared" ca="1" si="107"/>
        <v>1.003895875</v>
      </c>
      <c r="O324" s="68">
        <f t="shared" si="120"/>
        <v>0</v>
      </c>
      <c r="P324" s="65">
        <f t="shared" ca="1" si="114"/>
        <v>3.5248385400000002</v>
      </c>
      <c r="Q324" s="65"/>
      <c r="R324" s="11">
        <f t="shared" si="115"/>
        <v>0</v>
      </c>
      <c r="S324" s="70" t="str">
        <f>IF(O323&gt;0,VLOOKUP(O323,W$12:AF$60,10),S323)</f>
        <v>A+J=</v>
      </c>
      <c r="T324" s="66" t="e">
        <f>IF(O323&gt;0,VLOOKUP(O323,W$12:AF$60,11),T323)</f>
        <v>#REF!</v>
      </c>
      <c r="U324" s="71" t="str">
        <f t="shared" si="108"/>
        <v>-</v>
      </c>
      <c r="V324" s="7"/>
      <c r="W324" s="7"/>
      <c r="X324" s="7"/>
      <c r="Y324" s="7"/>
      <c r="Z324" s="1"/>
      <c r="AA324" s="7"/>
      <c r="AB324" s="7"/>
      <c r="AC324" s="7"/>
      <c r="AD324" s="7"/>
      <c r="AE324" s="7"/>
      <c r="AF324" s="8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  <c r="ES324" s="2"/>
      <c r="ET324" s="2"/>
      <c r="EU324" s="2"/>
      <c r="EV324" s="2"/>
      <c r="EW324" s="2"/>
      <c r="EX324" s="2"/>
      <c r="EY324" s="2"/>
      <c r="EZ324" s="2"/>
      <c r="FA324" s="2"/>
      <c r="FB324" s="2"/>
      <c r="FC324" s="2"/>
      <c r="FD324" s="2"/>
      <c r="FE324" s="2"/>
      <c r="FF324" s="2"/>
      <c r="FG324" s="2"/>
      <c r="FH324" s="2"/>
      <c r="FI324" s="2"/>
      <c r="FJ324" s="2"/>
      <c r="FK324" s="2"/>
      <c r="FL324" s="2"/>
      <c r="FM324" s="2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</row>
    <row r="325" spans="1:188" x14ac:dyDescent="0.15">
      <c r="A325" s="63">
        <f t="shared" si="109"/>
        <v>44090</v>
      </c>
      <c r="B325" s="78">
        <f t="shared" ca="1" si="116"/>
        <v>908.53885201000003</v>
      </c>
      <c r="C325" s="65">
        <f t="shared" si="110"/>
        <v>904.76171342999999</v>
      </c>
      <c r="D325" s="10">
        <f ca="1">IF(A325&lt;$B$1,VLOOKUP(A325,[1]DI!$A$4:$B$15000,2),0)</f>
        <v>1.9000000000000006E-2</v>
      </c>
      <c r="E325" s="65">
        <f t="shared" ca="1" si="117"/>
        <v>1.0000746899999999</v>
      </c>
      <c r="F325" s="65">
        <f ca="1">(TRUNC(PRODUCT($E$12:$E324),16))</f>
        <v>1.02866864964607</v>
      </c>
      <c r="G325" s="65">
        <f t="shared" ca="1" si="118"/>
        <v>1.0275168690563199</v>
      </c>
      <c r="H325" s="65">
        <f t="shared" ca="1" si="119"/>
        <v>1.0011209400000001</v>
      </c>
      <c r="I325" s="64">
        <f t="shared" si="111"/>
        <v>5.2499999999999998E-2</v>
      </c>
      <c r="J325" s="66">
        <f>IF(O324&gt;0,VLOOKUP(O324,W$12:AF$80,2),J324)</f>
        <v>44068</v>
      </c>
      <c r="K325" s="67">
        <f t="shared" si="112"/>
        <v>15</v>
      </c>
      <c r="L325" s="68">
        <f t="shared" si="113"/>
        <v>15</v>
      </c>
      <c r="M325" s="69">
        <f t="shared" si="106"/>
        <v>1.0030503740000001</v>
      </c>
      <c r="N325" s="69">
        <f t="shared" ca="1" si="107"/>
        <v>1.0041747329999999</v>
      </c>
      <c r="O325" s="68">
        <f t="shared" si="120"/>
        <v>0</v>
      </c>
      <c r="P325" s="65">
        <f t="shared" ca="1" si="114"/>
        <v>3.7771385799999999</v>
      </c>
      <c r="Q325" s="65"/>
      <c r="R325" s="11">
        <f t="shared" si="115"/>
        <v>0</v>
      </c>
      <c r="S325" s="70" t="str">
        <f>IF(O324&gt;0,VLOOKUP(O324,W$12:AF$60,10),S324)</f>
        <v>A+J=</v>
      </c>
      <c r="T325" s="66" t="e">
        <f>IF(O324&gt;0,VLOOKUP(O324,W$12:AF$60,11),T324)</f>
        <v>#REF!</v>
      </c>
      <c r="U325" s="71" t="str">
        <f t="shared" si="108"/>
        <v>-</v>
      </c>
      <c r="V325" s="7"/>
      <c r="W325" s="7"/>
      <c r="X325" s="7"/>
      <c r="Y325" s="7"/>
      <c r="Z325" s="1"/>
      <c r="AA325" s="7"/>
      <c r="AB325" s="7"/>
      <c r="AC325" s="7"/>
      <c r="AD325" s="7"/>
      <c r="AE325" s="7"/>
      <c r="AF325" s="8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  <c r="ES325" s="2"/>
      <c r="ET325" s="2"/>
      <c r="EU325" s="2"/>
      <c r="EV325" s="2"/>
      <c r="EW325" s="2"/>
      <c r="EX325" s="2"/>
      <c r="EY325" s="2"/>
      <c r="EZ325" s="2"/>
      <c r="FA325" s="2"/>
      <c r="FB325" s="2"/>
      <c r="FC325" s="2"/>
      <c r="FD325" s="2"/>
      <c r="FE325" s="2"/>
      <c r="FF325" s="2"/>
      <c r="FG325" s="2"/>
      <c r="FH325" s="2"/>
      <c r="FI325" s="2"/>
      <c r="FJ325" s="2"/>
      <c r="FK325" s="2"/>
      <c r="FL325" s="2"/>
      <c r="FM325" s="2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</row>
    <row r="326" spans="1:188" x14ac:dyDescent="0.15">
      <c r="A326" s="63">
        <f t="shared" si="109"/>
        <v>44091</v>
      </c>
      <c r="B326" s="78">
        <f t="shared" ca="1" si="116"/>
        <v>908.79121810000004</v>
      </c>
      <c r="C326" s="65">
        <f t="shared" si="110"/>
        <v>904.76171342999999</v>
      </c>
      <c r="D326" s="10">
        <f ca="1">IF(A326&lt;$B$1,VLOOKUP(A326,[1]DI!$A$4:$B$15000,2),0)</f>
        <v>1.9000000000000006E-2</v>
      </c>
      <c r="E326" s="65">
        <f t="shared" ca="1" si="117"/>
        <v>1.0000746899999999</v>
      </c>
      <c r="F326" s="65">
        <f ca="1">(TRUNC(PRODUCT($E$12:$E325),16))</f>
        <v>1.02874548090752</v>
      </c>
      <c r="G326" s="65">
        <f t="shared" ca="1" si="118"/>
        <v>1.0275168690563199</v>
      </c>
      <c r="H326" s="65">
        <f t="shared" ca="1" si="119"/>
        <v>1.00119571</v>
      </c>
      <c r="I326" s="64">
        <f t="shared" si="111"/>
        <v>5.2499999999999998E-2</v>
      </c>
      <c r="J326" s="66">
        <f>IF(O325&gt;0,VLOOKUP(O325,W$12:AF$80,2),J325)</f>
        <v>44068</v>
      </c>
      <c r="K326" s="67">
        <f t="shared" si="112"/>
        <v>16</v>
      </c>
      <c r="L326" s="68">
        <f t="shared" si="113"/>
        <v>16</v>
      </c>
      <c r="M326" s="69">
        <f t="shared" si="106"/>
        <v>1.003254063</v>
      </c>
      <c r="N326" s="69">
        <f t="shared" ca="1" si="107"/>
        <v>1.0044536639999999</v>
      </c>
      <c r="O326" s="68">
        <f t="shared" si="120"/>
        <v>0</v>
      </c>
      <c r="P326" s="65">
        <f t="shared" ca="1" si="114"/>
        <v>4.0295046699999997</v>
      </c>
      <c r="Q326" s="65"/>
      <c r="R326" s="11">
        <f t="shared" si="115"/>
        <v>0</v>
      </c>
      <c r="S326" s="70" t="str">
        <f>IF(O325&gt;0,VLOOKUP(O325,W$12:AF$60,10),S325)</f>
        <v>A+J=</v>
      </c>
      <c r="T326" s="66" t="e">
        <f>IF(O325&gt;0,VLOOKUP(O325,W$12:AF$60,11),T325)</f>
        <v>#REF!</v>
      </c>
      <c r="U326" s="71" t="str">
        <f t="shared" si="108"/>
        <v>-</v>
      </c>
      <c r="V326" s="7"/>
      <c r="W326" s="7"/>
      <c r="X326" s="7"/>
      <c r="Y326" s="7"/>
      <c r="Z326" s="1"/>
      <c r="AA326" s="7"/>
      <c r="AB326" s="7"/>
      <c r="AC326" s="7"/>
      <c r="AD326" s="7"/>
      <c r="AE326" s="7"/>
      <c r="AF326" s="8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  <c r="ES326" s="2"/>
      <c r="ET326" s="2"/>
      <c r="EU326" s="2"/>
      <c r="EV326" s="2"/>
      <c r="EW326" s="2"/>
      <c r="EX326" s="2"/>
      <c r="EY326" s="2"/>
      <c r="EZ326" s="2"/>
      <c r="FA326" s="2"/>
      <c r="FB326" s="2"/>
      <c r="FC326" s="2"/>
      <c r="FD326" s="2"/>
      <c r="FE326" s="2"/>
      <c r="FF326" s="2"/>
      <c r="FG326" s="2"/>
      <c r="FH326" s="2"/>
      <c r="FI326" s="2"/>
      <c r="FJ326" s="2"/>
      <c r="FK326" s="2"/>
      <c r="FL326" s="2"/>
      <c r="FM326" s="2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</row>
    <row r="327" spans="1:188" x14ac:dyDescent="0.15">
      <c r="A327" s="63">
        <f t="shared" si="109"/>
        <v>44092</v>
      </c>
      <c r="B327" s="78">
        <f t="shared" ca="1" si="116"/>
        <v>909.04365746999997</v>
      </c>
      <c r="C327" s="65">
        <f t="shared" si="110"/>
        <v>904.76171342999999</v>
      </c>
      <c r="D327" s="10">
        <f ca="1">IF(A327&lt;$B$1,VLOOKUP(A327,[1]DI!$A$4:$B$15000,2),0)</f>
        <v>1.9000000000000006E-2</v>
      </c>
      <c r="E327" s="65">
        <f t="shared" ca="1" si="117"/>
        <v>1.0000746899999999</v>
      </c>
      <c r="F327" s="65">
        <f ca="1">(TRUNC(PRODUCT($E$12:$E326),16))</f>
        <v>1.02882231790749</v>
      </c>
      <c r="G327" s="65">
        <f t="shared" ca="1" si="118"/>
        <v>1.0275168690563199</v>
      </c>
      <c r="H327" s="65">
        <f t="shared" ca="1" si="119"/>
        <v>1.00127049</v>
      </c>
      <c r="I327" s="64">
        <f t="shared" si="111"/>
        <v>5.2499999999999998E-2</v>
      </c>
      <c r="J327" s="66">
        <f>IF(O326&gt;0,VLOOKUP(O326,W$12:AF$80,2),J326)</f>
        <v>44068</v>
      </c>
      <c r="K327" s="67">
        <f t="shared" si="112"/>
        <v>17</v>
      </c>
      <c r="L327" s="68">
        <f t="shared" si="113"/>
        <v>17</v>
      </c>
      <c r="M327" s="69">
        <f t="shared" si="106"/>
        <v>1.0034577929999999</v>
      </c>
      <c r="N327" s="69">
        <f t="shared" ca="1" si="107"/>
        <v>1.0047326759999999</v>
      </c>
      <c r="O327" s="68">
        <f t="shared" si="120"/>
        <v>0</v>
      </c>
      <c r="P327" s="65">
        <f t="shared" ca="1" si="114"/>
        <v>4.28194404</v>
      </c>
      <c r="Q327" s="65"/>
      <c r="R327" s="11">
        <f t="shared" si="115"/>
        <v>0</v>
      </c>
      <c r="S327" s="70" t="str">
        <f>IF(O326&gt;0,VLOOKUP(O326,W$12:AF$60,10),S326)</f>
        <v>A+J=</v>
      </c>
      <c r="T327" s="66" t="e">
        <f>IF(O326&gt;0,VLOOKUP(O326,W$12:AF$60,11),T326)</f>
        <v>#REF!</v>
      </c>
      <c r="U327" s="71" t="str">
        <f t="shared" si="108"/>
        <v>-</v>
      </c>
      <c r="V327" s="7"/>
      <c r="W327" s="7"/>
      <c r="X327" s="7"/>
      <c r="Y327" s="7"/>
      <c r="Z327" s="1"/>
      <c r="AA327" s="7"/>
      <c r="AB327" s="7"/>
      <c r="AC327" s="7"/>
      <c r="AD327" s="7"/>
      <c r="AE327" s="7"/>
      <c r="AF327" s="8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  <c r="ES327" s="2"/>
      <c r="ET327" s="2"/>
      <c r="EU327" s="2"/>
      <c r="EV327" s="2"/>
      <c r="EW327" s="2"/>
      <c r="EX327" s="2"/>
      <c r="EY327" s="2"/>
      <c r="EZ327" s="2"/>
      <c r="FA327" s="2"/>
      <c r="FB327" s="2"/>
      <c r="FC327" s="2"/>
      <c r="FD327" s="2"/>
      <c r="FE327" s="2"/>
      <c r="FF327" s="2"/>
      <c r="FG327" s="2"/>
      <c r="FH327" s="2"/>
      <c r="FI327" s="2"/>
      <c r="FJ327" s="2"/>
      <c r="FK327" s="2"/>
      <c r="FL327" s="2"/>
      <c r="FM327" s="2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</row>
    <row r="328" spans="1:188" x14ac:dyDescent="0.15">
      <c r="A328" s="63">
        <f t="shared" si="109"/>
        <v>44093</v>
      </c>
      <c r="B328" s="78">
        <f t="shared" ca="1" si="116"/>
        <v>909.29616289000001</v>
      </c>
      <c r="C328" s="65">
        <f t="shared" si="110"/>
        <v>904.76171342999999</v>
      </c>
      <c r="D328" s="10">
        <f ca="1">IF(A328&lt;$B$1,VLOOKUP(A328,[1]DI!$A$4:$B$15000,2),0)</f>
        <v>0</v>
      </c>
      <c r="E328" s="65">
        <f t="shared" ca="1" si="117"/>
        <v>1</v>
      </c>
      <c r="F328" s="65">
        <f ca="1">(TRUNC(PRODUCT($E$12:$E327),16))</f>
        <v>1.02889916064641</v>
      </c>
      <c r="G328" s="65">
        <f t="shared" ca="1" si="118"/>
        <v>1.0275168690563199</v>
      </c>
      <c r="H328" s="65">
        <f t="shared" ca="1" si="119"/>
        <v>1.0013452700000001</v>
      </c>
      <c r="I328" s="64">
        <f t="shared" si="111"/>
        <v>5.2499999999999998E-2</v>
      </c>
      <c r="J328" s="66">
        <f>IF(O327&gt;0,VLOOKUP(O327,W$12:AF$80,2),J327)</f>
        <v>44068</v>
      </c>
      <c r="K328" s="67">
        <f t="shared" si="112"/>
        <v>17</v>
      </c>
      <c r="L328" s="68">
        <f t="shared" si="113"/>
        <v>18</v>
      </c>
      <c r="M328" s="69">
        <f t="shared" si="106"/>
        <v>1.003661565</v>
      </c>
      <c r="N328" s="69">
        <f t="shared" ca="1" si="107"/>
        <v>1.005011761</v>
      </c>
      <c r="O328" s="68">
        <f t="shared" si="120"/>
        <v>0</v>
      </c>
      <c r="P328" s="65">
        <f t="shared" ca="1" si="114"/>
        <v>4.5344494600000003</v>
      </c>
      <c r="Q328" s="65"/>
      <c r="R328" s="11">
        <f t="shared" si="115"/>
        <v>0</v>
      </c>
      <c r="S328" s="70" t="str">
        <f>IF(O327&gt;0,VLOOKUP(O327,W$12:AF$60,10),S327)</f>
        <v>A+J=</v>
      </c>
      <c r="T328" s="66" t="e">
        <f>IF(O327&gt;0,VLOOKUP(O327,W$12:AF$60,11),T327)</f>
        <v>#REF!</v>
      </c>
      <c r="U328" s="71" t="str">
        <f t="shared" si="108"/>
        <v>-</v>
      </c>
      <c r="V328" s="7"/>
      <c r="W328" s="7"/>
      <c r="X328" s="7"/>
      <c r="Y328" s="7"/>
      <c r="Z328" s="1"/>
      <c r="AA328" s="7"/>
      <c r="AB328" s="7"/>
      <c r="AC328" s="7"/>
      <c r="AD328" s="7"/>
      <c r="AE328" s="7"/>
      <c r="AF328" s="8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  <c r="ES328" s="2"/>
      <c r="ET328" s="2"/>
      <c r="EU328" s="2"/>
      <c r="EV328" s="2"/>
      <c r="EW328" s="2"/>
      <c r="EX328" s="2"/>
      <c r="EY328" s="2"/>
      <c r="EZ328" s="2"/>
      <c r="FA328" s="2"/>
      <c r="FB328" s="2"/>
      <c r="FC328" s="2"/>
      <c r="FD328" s="2"/>
      <c r="FE328" s="2"/>
      <c r="FF328" s="2"/>
      <c r="FG328" s="2"/>
      <c r="FH328" s="2"/>
      <c r="FI328" s="2"/>
      <c r="FJ328" s="2"/>
      <c r="FK328" s="2"/>
      <c r="FL328" s="2"/>
      <c r="FM328" s="2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</row>
    <row r="329" spans="1:188" x14ac:dyDescent="0.15">
      <c r="A329" s="63">
        <f t="shared" si="109"/>
        <v>44094</v>
      </c>
      <c r="B329" s="78">
        <f t="shared" ca="1" si="116"/>
        <v>909.29616289000001</v>
      </c>
      <c r="C329" s="65">
        <f t="shared" si="110"/>
        <v>904.76171342999999</v>
      </c>
      <c r="D329" s="10">
        <f ca="1">IF(A329&lt;$B$1,VLOOKUP(A329,[1]DI!$A$4:$B$15000,2),0)</f>
        <v>0</v>
      </c>
      <c r="E329" s="65">
        <f t="shared" ca="1" si="117"/>
        <v>1</v>
      </c>
      <c r="F329" s="65">
        <f ca="1">(TRUNC(PRODUCT($E$12:$E328),16))</f>
        <v>1.02889916064641</v>
      </c>
      <c r="G329" s="65">
        <f t="shared" ca="1" si="118"/>
        <v>1.0275168690563199</v>
      </c>
      <c r="H329" s="65">
        <f t="shared" ca="1" si="119"/>
        <v>1.0013452700000001</v>
      </c>
      <c r="I329" s="64">
        <f t="shared" si="111"/>
        <v>5.2499999999999998E-2</v>
      </c>
      <c r="J329" s="66">
        <f>IF(O328&gt;0,VLOOKUP(O328,W$12:AF$80,2),J328)</f>
        <v>44068</v>
      </c>
      <c r="K329" s="67">
        <f t="shared" si="112"/>
        <v>17</v>
      </c>
      <c r="L329" s="68">
        <f t="shared" si="113"/>
        <v>18</v>
      </c>
      <c r="M329" s="69">
        <f t="shared" si="106"/>
        <v>1.003661565</v>
      </c>
      <c r="N329" s="69">
        <f t="shared" ca="1" si="107"/>
        <v>1.005011761</v>
      </c>
      <c r="O329" s="68">
        <f t="shared" si="120"/>
        <v>0</v>
      </c>
      <c r="P329" s="65">
        <f t="shared" ca="1" si="114"/>
        <v>4.5344494600000003</v>
      </c>
      <c r="Q329" s="65"/>
      <c r="R329" s="11">
        <f t="shared" si="115"/>
        <v>0</v>
      </c>
      <c r="S329" s="70" t="str">
        <f>IF(O328&gt;0,VLOOKUP(O328,W$12:AF$60,10),S328)</f>
        <v>A+J=</v>
      </c>
      <c r="T329" s="66" t="e">
        <f>IF(O328&gt;0,VLOOKUP(O328,W$12:AF$60,11),T328)</f>
        <v>#REF!</v>
      </c>
      <c r="U329" s="71" t="str">
        <f t="shared" si="108"/>
        <v>-</v>
      </c>
      <c r="V329" s="7"/>
      <c r="W329" s="7"/>
      <c r="X329" s="7"/>
      <c r="Y329" s="7"/>
      <c r="Z329" s="1"/>
      <c r="AA329" s="7"/>
      <c r="AB329" s="7"/>
      <c r="AC329" s="7"/>
      <c r="AD329" s="7"/>
      <c r="AE329" s="7"/>
      <c r="AF329" s="8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  <c r="ES329" s="2"/>
      <c r="ET329" s="2"/>
      <c r="EU329" s="2"/>
      <c r="EV329" s="2"/>
      <c r="EW329" s="2"/>
      <c r="EX329" s="2"/>
      <c r="EY329" s="2"/>
      <c r="EZ329" s="2"/>
      <c r="FA329" s="2"/>
      <c r="FB329" s="2"/>
      <c r="FC329" s="2"/>
      <c r="FD329" s="2"/>
      <c r="FE329" s="2"/>
      <c r="FF329" s="2"/>
      <c r="FG329" s="2"/>
      <c r="FH329" s="2"/>
      <c r="FI329" s="2"/>
      <c r="FJ329" s="2"/>
      <c r="FK329" s="2"/>
      <c r="FL329" s="2"/>
      <c r="FM329" s="2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</row>
    <row r="330" spans="1:188" x14ac:dyDescent="0.15">
      <c r="A330" s="63">
        <f t="shared" si="109"/>
        <v>44095</v>
      </c>
      <c r="B330" s="78">
        <f t="shared" ca="1" si="116"/>
        <v>909.29616289000001</v>
      </c>
      <c r="C330" s="65">
        <f t="shared" si="110"/>
        <v>904.76171342999999</v>
      </c>
      <c r="D330" s="10">
        <f ca="1">IF(A330&lt;$B$1,VLOOKUP(A330,[1]DI!$A$4:$B$15000,2),0)</f>
        <v>1.9000000000000006E-2</v>
      </c>
      <c r="E330" s="65">
        <f t="shared" ca="1" si="117"/>
        <v>1.0000746899999999</v>
      </c>
      <c r="F330" s="65">
        <f ca="1">(TRUNC(PRODUCT($E$12:$E329),16))</f>
        <v>1.02889916064641</v>
      </c>
      <c r="G330" s="65">
        <f t="shared" ca="1" si="118"/>
        <v>1.0275168690563199</v>
      </c>
      <c r="H330" s="65">
        <f t="shared" ca="1" si="119"/>
        <v>1.0013452700000001</v>
      </c>
      <c r="I330" s="64">
        <f t="shared" si="111"/>
        <v>5.2499999999999998E-2</v>
      </c>
      <c r="J330" s="66">
        <f>IF(O329&gt;0,VLOOKUP(O329,W$12:AF$80,2),J329)</f>
        <v>44068</v>
      </c>
      <c r="K330" s="67">
        <f t="shared" si="112"/>
        <v>18</v>
      </c>
      <c r="L330" s="68">
        <f t="shared" si="113"/>
        <v>18</v>
      </c>
      <c r="M330" s="69">
        <f t="shared" si="106"/>
        <v>1.003661565</v>
      </c>
      <c r="N330" s="69">
        <f t="shared" ca="1" si="107"/>
        <v>1.005011761</v>
      </c>
      <c r="O330" s="68">
        <f t="shared" si="120"/>
        <v>0</v>
      </c>
      <c r="P330" s="65">
        <f t="shared" ca="1" si="114"/>
        <v>4.5344494600000003</v>
      </c>
      <c r="Q330" s="65"/>
      <c r="R330" s="11">
        <f t="shared" si="115"/>
        <v>0</v>
      </c>
      <c r="S330" s="70" t="str">
        <f>IF(O329&gt;0,VLOOKUP(O329,W$12:AF$60,10),S329)</f>
        <v>A+J=</v>
      </c>
      <c r="T330" s="66" t="e">
        <f>IF(O329&gt;0,VLOOKUP(O329,W$12:AF$60,11),T329)</f>
        <v>#REF!</v>
      </c>
      <c r="U330" s="71" t="str">
        <f t="shared" si="108"/>
        <v>-</v>
      </c>
      <c r="V330" s="7"/>
      <c r="W330" s="7"/>
      <c r="X330" s="7"/>
      <c r="Y330" s="7"/>
      <c r="Z330" s="1"/>
      <c r="AA330" s="7"/>
      <c r="AB330" s="7"/>
      <c r="AC330" s="7"/>
      <c r="AD330" s="7"/>
      <c r="AE330" s="7"/>
      <c r="AF330" s="8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  <c r="ES330" s="2"/>
      <c r="ET330" s="2"/>
      <c r="EU330" s="2"/>
      <c r="EV330" s="2"/>
      <c r="EW330" s="2"/>
      <c r="EX330" s="2"/>
      <c r="EY330" s="2"/>
      <c r="EZ330" s="2"/>
      <c r="FA330" s="2"/>
      <c r="FB330" s="2"/>
      <c r="FC330" s="2"/>
      <c r="FD330" s="2"/>
      <c r="FE330" s="2"/>
      <c r="FF330" s="2"/>
      <c r="FG330" s="2"/>
      <c r="FH330" s="2"/>
      <c r="FI330" s="2"/>
      <c r="FJ330" s="2"/>
      <c r="FK330" s="2"/>
      <c r="FL330" s="2"/>
      <c r="FM330" s="2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</row>
    <row r="331" spans="1:188" x14ac:dyDescent="0.15">
      <c r="A331" s="63">
        <f t="shared" si="109"/>
        <v>44096</v>
      </c>
      <c r="B331" s="78">
        <f t="shared" ca="1" si="116"/>
        <v>909.54874159999997</v>
      </c>
      <c r="C331" s="65">
        <f t="shared" si="110"/>
        <v>904.76171342999999</v>
      </c>
      <c r="D331" s="10">
        <f ca="1">IF(A331&lt;$B$1,VLOOKUP(A331,[1]DI!$A$4:$B$15000,2),0)</f>
        <v>1.9000000000000006E-2</v>
      </c>
      <c r="E331" s="65">
        <f t="shared" ca="1" si="117"/>
        <v>1.0000746899999999</v>
      </c>
      <c r="F331" s="65">
        <f ca="1">(TRUNC(PRODUCT($E$12:$E330),16))</f>
        <v>1.02897600912472</v>
      </c>
      <c r="G331" s="65">
        <f t="shared" ca="1" si="118"/>
        <v>1.0275168690563199</v>
      </c>
      <c r="H331" s="65">
        <f t="shared" ca="1" si="119"/>
        <v>1.0014200600000001</v>
      </c>
      <c r="I331" s="64">
        <f t="shared" si="111"/>
        <v>5.2499999999999998E-2</v>
      </c>
      <c r="J331" s="66">
        <f>IF(O330&gt;0,VLOOKUP(O330,W$12:AF$80,2),J330)</f>
        <v>44068</v>
      </c>
      <c r="K331" s="67">
        <f t="shared" si="112"/>
        <v>19</v>
      </c>
      <c r="L331" s="68">
        <f t="shared" si="113"/>
        <v>19</v>
      </c>
      <c r="M331" s="69">
        <f t="shared" si="106"/>
        <v>1.003865378</v>
      </c>
      <c r="N331" s="69">
        <f t="shared" ca="1" si="107"/>
        <v>1.0052909269999999</v>
      </c>
      <c r="O331" s="68">
        <f t="shared" si="120"/>
        <v>0</v>
      </c>
      <c r="P331" s="65">
        <f t="shared" ca="1" si="114"/>
        <v>4.7870281700000001</v>
      </c>
      <c r="Q331" s="65"/>
      <c r="R331" s="11">
        <f t="shared" si="115"/>
        <v>0</v>
      </c>
      <c r="S331" s="70" t="str">
        <f>IF(O330&gt;0,VLOOKUP(O330,W$12:AF$60,10),S330)</f>
        <v>A+J=</v>
      </c>
      <c r="T331" s="66" t="e">
        <f>IF(O330&gt;0,VLOOKUP(O330,W$12:AF$60,11),T330)</f>
        <v>#REF!</v>
      </c>
      <c r="U331" s="71" t="str">
        <f t="shared" si="108"/>
        <v>-</v>
      </c>
      <c r="V331" s="7"/>
      <c r="W331" s="7"/>
      <c r="X331" s="7"/>
      <c r="Y331" s="7"/>
      <c r="Z331" s="1"/>
      <c r="AA331" s="7"/>
      <c r="AB331" s="7"/>
      <c r="AC331" s="7"/>
      <c r="AD331" s="7"/>
      <c r="AE331" s="7"/>
      <c r="AF331" s="8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  <c r="ES331" s="2"/>
      <c r="ET331" s="2"/>
      <c r="EU331" s="2"/>
      <c r="EV331" s="2"/>
      <c r="EW331" s="2"/>
      <c r="EX331" s="2"/>
      <c r="EY331" s="2"/>
      <c r="EZ331" s="2"/>
      <c r="FA331" s="2"/>
      <c r="FB331" s="2"/>
      <c r="FC331" s="2"/>
      <c r="FD331" s="2"/>
      <c r="FE331" s="2"/>
      <c r="FF331" s="2"/>
      <c r="FG331" s="2"/>
      <c r="FH331" s="2"/>
      <c r="FI331" s="2"/>
      <c r="FJ331" s="2"/>
      <c r="FK331" s="2"/>
      <c r="FL331" s="2"/>
      <c r="FM331" s="2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</row>
    <row r="332" spans="1:188" x14ac:dyDescent="0.15">
      <c r="A332" s="63">
        <f t="shared" si="109"/>
        <v>44097</v>
      </c>
      <c r="B332" s="78">
        <f t="shared" ca="1" si="116"/>
        <v>909.80139450000001</v>
      </c>
      <c r="C332" s="65">
        <f t="shared" si="110"/>
        <v>904.76171342999999</v>
      </c>
      <c r="D332" s="10">
        <f ca="1">IF(A332&lt;$B$1,VLOOKUP(A332,[1]DI!$A$4:$B$15000,2),0)</f>
        <v>1.9000000000000006E-2</v>
      </c>
      <c r="E332" s="65">
        <f t="shared" ca="1" si="117"/>
        <v>1.0000746899999999</v>
      </c>
      <c r="F332" s="65">
        <f ca="1">(TRUNC(PRODUCT($E$12:$E331),16))</f>
        <v>1.02905286334284</v>
      </c>
      <c r="G332" s="65">
        <f t="shared" ca="1" si="118"/>
        <v>1.0275168690563199</v>
      </c>
      <c r="H332" s="65">
        <f t="shared" ca="1" si="119"/>
        <v>1.00149486</v>
      </c>
      <c r="I332" s="64">
        <f t="shared" si="111"/>
        <v>5.2499999999999998E-2</v>
      </c>
      <c r="J332" s="66">
        <f>IF(O331&gt;0,VLOOKUP(O331,W$12:AF$80,2),J331)</f>
        <v>44068</v>
      </c>
      <c r="K332" s="67">
        <f t="shared" si="112"/>
        <v>20</v>
      </c>
      <c r="L332" s="68">
        <f t="shared" si="113"/>
        <v>20</v>
      </c>
      <c r="M332" s="69">
        <f t="shared" ref="M332:M377" si="121">ROUND((I332+1)^(L332/252),9)</f>
        <v>1.004069232</v>
      </c>
      <c r="N332" s="69">
        <f t="shared" ref="N332:N377" ca="1" si="122">ROUND(H332*M332,9)</f>
        <v>1.0055701749999999</v>
      </c>
      <c r="O332" s="68">
        <f t="shared" si="120"/>
        <v>0</v>
      </c>
      <c r="P332" s="65">
        <f t="shared" ca="1" si="114"/>
        <v>5.0396810700000003</v>
      </c>
      <c r="Q332" s="65"/>
      <c r="R332" s="11">
        <f t="shared" si="115"/>
        <v>0</v>
      </c>
      <c r="S332" s="70" t="str">
        <f>IF(O331&gt;0,VLOOKUP(O331,W$12:AF$60,10),S331)</f>
        <v>A+J=</v>
      </c>
      <c r="T332" s="66" t="e">
        <f>IF(O331&gt;0,VLOOKUP(O331,W$12:AF$60,11),T331)</f>
        <v>#REF!</v>
      </c>
      <c r="U332" s="71" t="str">
        <f t="shared" ref="U332:U377" si="123">IF(O332&gt;0,(P332+R332)*U$9,"-")</f>
        <v>-</v>
      </c>
      <c r="V332" s="7"/>
      <c r="W332" s="7"/>
      <c r="X332" s="7"/>
      <c r="Y332" s="7"/>
      <c r="Z332" s="1"/>
      <c r="AA332" s="7"/>
      <c r="AB332" s="7"/>
      <c r="AC332" s="7"/>
      <c r="AD332" s="7"/>
      <c r="AE332" s="7"/>
      <c r="AF332" s="8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  <c r="ES332" s="2"/>
      <c r="ET332" s="2"/>
      <c r="EU332" s="2"/>
      <c r="EV332" s="2"/>
      <c r="EW332" s="2"/>
      <c r="EX332" s="2"/>
      <c r="EY332" s="2"/>
      <c r="EZ332" s="2"/>
      <c r="FA332" s="2"/>
      <c r="FB332" s="2"/>
      <c r="FC332" s="2"/>
      <c r="FD332" s="2"/>
      <c r="FE332" s="2"/>
      <c r="FF332" s="2"/>
      <c r="FG332" s="2"/>
      <c r="FH332" s="2"/>
      <c r="FI332" s="2"/>
      <c r="FJ332" s="2"/>
      <c r="FK332" s="2"/>
      <c r="FL332" s="2"/>
      <c r="FM332" s="2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</row>
    <row r="333" spans="1:188" x14ac:dyDescent="0.15">
      <c r="A333" s="63">
        <f t="shared" ref="A333:A396" si="124">(A332+1)</f>
        <v>44098</v>
      </c>
      <c r="B333" s="78">
        <f t="shared" ca="1" si="116"/>
        <v>910.05411254000001</v>
      </c>
      <c r="C333" s="65">
        <f t="shared" ref="C333:C377" si="125">(C332-R332)</f>
        <v>904.76171342999999</v>
      </c>
      <c r="D333" s="10">
        <f ca="1">IF(A333&lt;$B$1,VLOOKUP(A333,[1]DI!$A$4:$B$15000,2),0)</f>
        <v>1.9000000000000006E-2</v>
      </c>
      <c r="E333" s="65">
        <f t="shared" ca="1" si="117"/>
        <v>1.0000746899999999</v>
      </c>
      <c r="F333" s="65">
        <f ca="1">(TRUNC(PRODUCT($E$12:$E332),16))</f>
        <v>1.0291297233012</v>
      </c>
      <c r="G333" s="65">
        <f t="shared" ca="1" si="118"/>
        <v>1.0275168690563199</v>
      </c>
      <c r="H333" s="65">
        <f t="shared" ca="1" si="119"/>
        <v>1.0015696599999999</v>
      </c>
      <c r="I333" s="64">
        <f t="shared" ref="I333:I396" si="126">I332</f>
        <v>5.2499999999999998E-2</v>
      </c>
      <c r="J333" s="66">
        <f>IF(O332&gt;0,VLOOKUP(O332,W$12:AF$80,2),J332)</f>
        <v>44068</v>
      </c>
      <c r="K333" s="67">
        <f t="shared" ref="K333:K396" si="127">IF(A333&gt;J333,IF(NETWORKDAYS(J333,A333,$W$120:$W$436)-1=0,1,NETWORKDAYS(J333,A333,$W$120:$W$436)-1),0)</f>
        <v>21</v>
      </c>
      <c r="L333" s="68">
        <f t="shared" ref="L333:L377" si="128">IF(AND(K333=1,K332=1),1,IF(K333&gt;0,IF(K333=K332,K333+1,K333),0))</f>
        <v>21</v>
      </c>
      <c r="M333" s="69">
        <f t="shared" si="121"/>
        <v>1.0042731279999999</v>
      </c>
      <c r="N333" s="69">
        <f t="shared" ca="1" si="122"/>
        <v>1.0058494950000001</v>
      </c>
      <c r="O333" s="68">
        <f t="shared" si="120"/>
        <v>0</v>
      </c>
      <c r="P333" s="65">
        <f t="shared" ref="P333:P396" ca="1" si="129">TRUNC(((N333-1)*C333),8)</f>
        <v>5.2923991099999999</v>
      </c>
      <c r="Q333" s="65"/>
      <c r="R333" s="11">
        <f t="shared" ref="R333:R396" si="130">IF(O333&gt;0,VLOOKUP(O333,$W$12:$AB$80,6),0)</f>
        <v>0</v>
      </c>
      <c r="S333" s="70" t="str">
        <f>IF(O332&gt;0,VLOOKUP(O332,W$12:AF$60,10),S332)</f>
        <v>A+J=</v>
      </c>
      <c r="T333" s="66" t="e">
        <f>IF(O332&gt;0,VLOOKUP(O332,W$12:AF$60,11),T332)</f>
        <v>#REF!</v>
      </c>
      <c r="U333" s="71" t="str">
        <f t="shared" si="123"/>
        <v>-</v>
      </c>
      <c r="V333" s="7"/>
      <c r="W333" s="7"/>
      <c r="X333" s="7"/>
      <c r="Y333" s="7"/>
      <c r="Z333" s="1"/>
      <c r="AA333" s="7"/>
      <c r="AB333" s="7"/>
      <c r="AC333" s="7"/>
      <c r="AD333" s="7"/>
      <c r="AE333" s="7"/>
      <c r="AF333" s="8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  <c r="ES333" s="2"/>
      <c r="ET333" s="2"/>
      <c r="EU333" s="2"/>
      <c r="EV333" s="2"/>
      <c r="EW333" s="2"/>
      <c r="EX333" s="2"/>
      <c r="EY333" s="2"/>
      <c r="EZ333" s="2"/>
      <c r="FA333" s="2"/>
      <c r="FB333" s="2"/>
      <c r="FC333" s="2"/>
      <c r="FD333" s="2"/>
      <c r="FE333" s="2"/>
      <c r="FF333" s="2"/>
      <c r="FG333" s="2"/>
      <c r="FH333" s="2"/>
      <c r="FI333" s="2"/>
      <c r="FJ333" s="2"/>
      <c r="FK333" s="2"/>
      <c r="FL333" s="2"/>
      <c r="FM333" s="2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</row>
    <row r="334" spans="1:188" x14ac:dyDescent="0.15">
      <c r="A334" s="63">
        <f t="shared" si="124"/>
        <v>44099</v>
      </c>
      <c r="B334" s="78">
        <f t="shared" ref="B334:B397" ca="1" si="131">IF(A334&lt;=TODAY(),C334+P334,IF(AND(A334&gt;TODAY(),A334&lt;=$B$1),IF(VLOOKUP(TODAY(),$A$10:$D$10000,4,FALSE)=0,"n.d",C334+P334),"n.d"))</f>
        <v>910.30690477999997</v>
      </c>
      <c r="C334" s="65">
        <f t="shared" si="125"/>
        <v>904.76171342999999</v>
      </c>
      <c r="D334" s="10">
        <f ca="1">IF(A334&lt;$B$1,VLOOKUP(A334,[1]DI!$A$4:$B$15000,2),0)</f>
        <v>1.9000000000000006E-2</v>
      </c>
      <c r="E334" s="65">
        <f t="shared" ref="E334:E397" ca="1" si="132">IF(A334&lt;A$10,1,ROUND(((1+D334)^(1/252)),8))</f>
        <v>1.0000746899999999</v>
      </c>
      <c r="F334" s="65">
        <f ca="1">(TRUNC(PRODUCT($E$12:$E333),16))</f>
        <v>1.02920658900024</v>
      </c>
      <c r="G334" s="65">
        <f t="shared" ref="G334:G397" ca="1" si="133">IF(O333&gt;0,F333,G333)</f>
        <v>1.0275168690563199</v>
      </c>
      <c r="H334" s="65">
        <f t="shared" ref="H334:H397" ca="1" si="134">ROUND(F334/G334,8)</f>
        <v>1.00164447</v>
      </c>
      <c r="I334" s="64">
        <f t="shared" si="126"/>
        <v>5.2499999999999998E-2</v>
      </c>
      <c r="J334" s="66">
        <f>IF(O333&gt;0,VLOOKUP(O333,W$12:AF$80,2),J333)</f>
        <v>44068</v>
      </c>
      <c r="K334" s="67">
        <f t="shared" si="127"/>
        <v>22</v>
      </c>
      <c r="L334" s="68">
        <f t="shared" si="128"/>
        <v>22</v>
      </c>
      <c r="M334" s="69">
        <f t="shared" si="121"/>
        <v>1.0044770649999999</v>
      </c>
      <c r="N334" s="69">
        <f t="shared" ca="1" si="122"/>
        <v>1.006128897</v>
      </c>
      <c r="O334" s="68">
        <f t="shared" ref="O334:O397" si="135">IF(VLOOKUP(A334,X$12:AE$80,8)=VLOOKUP(A333,X$12:AE$80,8),0,VLOOKUP(A334,X$12:AE$80,8))</f>
        <v>11</v>
      </c>
      <c r="P334" s="65">
        <f t="shared" ca="1" si="129"/>
        <v>5.5451913499999996</v>
      </c>
      <c r="Q334" s="65"/>
      <c r="R334" s="11">
        <f t="shared" si="130"/>
        <v>23.809709250000001</v>
      </c>
      <c r="S334" s="70" t="str">
        <f>IF(O333&gt;0,VLOOKUP(O333,W$12:AF$60,10),S333)</f>
        <v>A+J=</v>
      </c>
      <c r="T334" s="66" t="e">
        <f>IF(O333&gt;0,VLOOKUP(O333,W$12:AF$60,11),T333)</f>
        <v>#REF!</v>
      </c>
      <c r="U334" s="71">
        <f t="shared" ca="1" si="123"/>
        <v>1761294.0360000001</v>
      </c>
      <c r="V334" s="7"/>
      <c r="W334" s="7"/>
      <c r="X334" s="7"/>
      <c r="Y334" s="7"/>
      <c r="Z334" s="1"/>
      <c r="AA334" s="7"/>
      <c r="AB334" s="7"/>
      <c r="AC334" s="7"/>
      <c r="AD334" s="7"/>
      <c r="AE334" s="7"/>
      <c r="AF334" s="8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  <c r="ES334" s="2"/>
      <c r="ET334" s="2"/>
      <c r="EU334" s="2"/>
      <c r="EV334" s="2"/>
      <c r="EW334" s="2"/>
      <c r="EX334" s="2"/>
      <c r="EY334" s="2"/>
      <c r="EZ334" s="2"/>
      <c r="FA334" s="2"/>
      <c r="FB334" s="2"/>
      <c r="FC334" s="2"/>
      <c r="FD334" s="2"/>
      <c r="FE334" s="2"/>
      <c r="FF334" s="2"/>
      <c r="FG334" s="2"/>
      <c r="FH334" s="2"/>
      <c r="FI334" s="2"/>
      <c r="FJ334" s="2"/>
      <c r="FK334" s="2"/>
      <c r="FL334" s="2"/>
      <c r="FM334" s="2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</row>
    <row r="335" spans="1:188" x14ac:dyDescent="0.15">
      <c r="A335" s="63">
        <f t="shared" si="124"/>
        <v>44100</v>
      </c>
      <c r="B335" s="78">
        <f t="shared" ca="1" si="131"/>
        <v>881.19670974000007</v>
      </c>
      <c r="C335" s="65">
        <f t="shared" si="125"/>
        <v>880.95200418000002</v>
      </c>
      <c r="D335" s="10">
        <f ca="1">IF(A335&lt;$B$1,VLOOKUP(A335,[1]DI!$A$4:$B$15000,2),0)</f>
        <v>0</v>
      </c>
      <c r="E335" s="65">
        <f t="shared" ca="1" si="132"/>
        <v>1</v>
      </c>
      <c r="F335" s="65">
        <f ca="1">(TRUNC(PRODUCT($E$12:$E334),16))</f>
        <v>1.02928346044037</v>
      </c>
      <c r="G335" s="65">
        <f t="shared" ca="1" si="133"/>
        <v>1.02920658900024</v>
      </c>
      <c r="H335" s="65">
        <f t="shared" ca="1" si="134"/>
        <v>1.0000746899999999</v>
      </c>
      <c r="I335" s="64">
        <f t="shared" si="126"/>
        <v>5.2499999999999998E-2</v>
      </c>
      <c r="J335" s="66">
        <f>IF(O334&gt;0,VLOOKUP(O334,W$12:AF$80,2),J334)</f>
        <v>44099</v>
      </c>
      <c r="K335" s="67">
        <f t="shared" si="127"/>
        <v>1</v>
      </c>
      <c r="L335" s="68">
        <f t="shared" si="128"/>
        <v>1</v>
      </c>
      <c r="M335" s="69">
        <f t="shared" si="121"/>
        <v>1.0002030689999999</v>
      </c>
      <c r="N335" s="69">
        <f t="shared" ca="1" si="122"/>
        <v>1.000277774</v>
      </c>
      <c r="O335" s="68">
        <f t="shared" si="135"/>
        <v>0</v>
      </c>
      <c r="P335" s="65">
        <f t="shared" ca="1" si="129"/>
        <v>0.24470555999999999</v>
      </c>
      <c r="Q335" s="65"/>
      <c r="R335" s="11">
        <f t="shared" si="130"/>
        <v>0</v>
      </c>
      <c r="S335" s="70" t="str">
        <f>IF(O334&gt;0,VLOOKUP(O334,W$12:AF$60,10),S334)</f>
        <v>A+J=</v>
      </c>
      <c r="T335" s="66" t="e">
        <f>IF(O334&gt;0,VLOOKUP(O334,W$12:AF$60,11),T334)</f>
        <v>#REF!</v>
      </c>
      <c r="U335" s="71" t="str">
        <f t="shared" si="123"/>
        <v>-</v>
      </c>
      <c r="V335" s="7"/>
      <c r="W335" s="7"/>
      <c r="X335" s="7"/>
      <c r="Y335" s="7"/>
      <c r="Z335" s="1"/>
      <c r="AA335" s="7"/>
      <c r="AB335" s="7"/>
      <c r="AC335" s="7"/>
      <c r="AD335" s="7"/>
      <c r="AE335" s="7"/>
      <c r="AF335" s="8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  <c r="ES335" s="2"/>
      <c r="ET335" s="2"/>
      <c r="EU335" s="2"/>
      <c r="EV335" s="2"/>
      <c r="EW335" s="2"/>
      <c r="EX335" s="2"/>
      <c r="EY335" s="2"/>
      <c r="EZ335" s="2"/>
      <c r="FA335" s="2"/>
      <c r="FB335" s="2"/>
      <c r="FC335" s="2"/>
      <c r="FD335" s="2"/>
      <c r="FE335" s="2"/>
      <c r="FF335" s="2"/>
      <c r="FG335" s="2"/>
      <c r="FH335" s="2"/>
      <c r="FI335" s="2"/>
      <c r="FJ335" s="2"/>
      <c r="FK335" s="2"/>
      <c r="FL335" s="2"/>
      <c r="FM335" s="2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</row>
    <row r="336" spans="1:188" x14ac:dyDescent="0.15">
      <c r="A336" s="63">
        <f t="shared" si="124"/>
        <v>44101</v>
      </c>
      <c r="B336" s="78">
        <f t="shared" ca="1" si="131"/>
        <v>881.19670974000007</v>
      </c>
      <c r="C336" s="65">
        <f t="shared" si="125"/>
        <v>880.95200418000002</v>
      </c>
      <c r="D336" s="10">
        <f ca="1">IF(A336&lt;$B$1,VLOOKUP(A336,[1]DI!$A$4:$B$15000,2),0)</f>
        <v>0</v>
      </c>
      <c r="E336" s="65">
        <f t="shared" ca="1" si="132"/>
        <v>1</v>
      </c>
      <c r="F336" s="65">
        <f ca="1">(TRUNC(PRODUCT($E$12:$E335),16))</f>
        <v>1.02928346044037</v>
      </c>
      <c r="G336" s="65">
        <f t="shared" ca="1" si="133"/>
        <v>1.02920658900024</v>
      </c>
      <c r="H336" s="65">
        <f t="shared" ca="1" si="134"/>
        <v>1.0000746899999999</v>
      </c>
      <c r="I336" s="64">
        <f t="shared" si="126"/>
        <v>5.2499999999999998E-2</v>
      </c>
      <c r="J336" s="66">
        <f>IF(O335&gt;0,VLOOKUP(O335,W$12:AF$80,2),J335)</f>
        <v>44099</v>
      </c>
      <c r="K336" s="67">
        <f t="shared" si="127"/>
        <v>1</v>
      </c>
      <c r="L336" s="68">
        <f t="shared" si="128"/>
        <v>1</v>
      </c>
      <c r="M336" s="69">
        <f t="shared" si="121"/>
        <v>1.0002030689999999</v>
      </c>
      <c r="N336" s="69">
        <f t="shared" ca="1" si="122"/>
        <v>1.000277774</v>
      </c>
      <c r="O336" s="68">
        <f t="shared" si="135"/>
        <v>0</v>
      </c>
      <c r="P336" s="65">
        <f t="shared" ca="1" si="129"/>
        <v>0.24470555999999999</v>
      </c>
      <c r="Q336" s="65"/>
      <c r="R336" s="11">
        <f t="shared" si="130"/>
        <v>0</v>
      </c>
      <c r="S336" s="70" t="str">
        <f>IF(O335&gt;0,VLOOKUP(O335,W$12:AF$60,10),S335)</f>
        <v>A+J=</v>
      </c>
      <c r="T336" s="66" t="e">
        <f>IF(O335&gt;0,VLOOKUP(O335,W$12:AF$60,11),T335)</f>
        <v>#REF!</v>
      </c>
      <c r="U336" s="71" t="str">
        <f t="shared" si="123"/>
        <v>-</v>
      </c>
      <c r="V336" s="7"/>
      <c r="W336" s="7"/>
      <c r="X336" s="7"/>
      <c r="Y336" s="7"/>
      <c r="Z336" s="1"/>
      <c r="AA336" s="7"/>
      <c r="AB336" s="7"/>
      <c r="AC336" s="7"/>
      <c r="AD336" s="7"/>
      <c r="AE336" s="7"/>
      <c r="AF336" s="8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  <c r="ES336" s="2"/>
      <c r="ET336" s="2"/>
      <c r="EU336" s="2"/>
      <c r="EV336" s="2"/>
      <c r="EW336" s="2"/>
      <c r="EX336" s="2"/>
      <c r="EY336" s="2"/>
      <c r="EZ336" s="2"/>
      <c r="FA336" s="2"/>
      <c r="FB336" s="2"/>
      <c r="FC336" s="2"/>
      <c r="FD336" s="2"/>
      <c r="FE336" s="2"/>
      <c r="FF336" s="2"/>
      <c r="FG336" s="2"/>
      <c r="FH336" s="2"/>
      <c r="FI336" s="2"/>
      <c r="FJ336" s="2"/>
      <c r="FK336" s="2"/>
      <c r="FL336" s="2"/>
      <c r="FM336" s="2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</row>
    <row r="337" spans="1:191" x14ac:dyDescent="0.15">
      <c r="A337" s="63">
        <f t="shared" si="124"/>
        <v>44102</v>
      </c>
      <c r="B337" s="78">
        <f t="shared" ca="1" si="131"/>
        <v>881.19670974000007</v>
      </c>
      <c r="C337" s="65">
        <f t="shared" si="125"/>
        <v>880.95200418000002</v>
      </c>
      <c r="D337" s="10">
        <f ca="1">IF(A337&lt;$B$1,VLOOKUP(A337,[1]DI!$A$4:$B$15000,2),0)</f>
        <v>1.9000000000000006E-2</v>
      </c>
      <c r="E337" s="65">
        <f t="shared" ca="1" si="132"/>
        <v>1.0000746899999999</v>
      </c>
      <c r="F337" s="65">
        <f ca="1">(TRUNC(PRODUCT($E$12:$E336),16))</f>
        <v>1.02928346044037</v>
      </c>
      <c r="G337" s="65">
        <f t="shared" ca="1" si="133"/>
        <v>1.02920658900024</v>
      </c>
      <c r="H337" s="65">
        <f t="shared" ca="1" si="134"/>
        <v>1.0000746899999999</v>
      </c>
      <c r="I337" s="64">
        <f t="shared" si="126"/>
        <v>5.2499999999999998E-2</v>
      </c>
      <c r="J337" s="66">
        <f>IF(O336&gt;0,VLOOKUP(O336,W$12:AF$80,2),J336)</f>
        <v>44099</v>
      </c>
      <c r="K337" s="67">
        <f t="shared" si="127"/>
        <v>1</v>
      </c>
      <c r="L337" s="68">
        <f t="shared" si="128"/>
        <v>1</v>
      </c>
      <c r="M337" s="69">
        <f t="shared" si="121"/>
        <v>1.0002030689999999</v>
      </c>
      <c r="N337" s="69">
        <f t="shared" ca="1" si="122"/>
        <v>1.000277774</v>
      </c>
      <c r="O337" s="68">
        <f t="shared" si="135"/>
        <v>0</v>
      </c>
      <c r="P337" s="65">
        <f t="shared" ca="1" si="129"/>
        <v>0.24470555999999999</v>
      </c>
      <c r="Q337" s="65"/>
      <c r="R337" s="11">
        <f t="shared" si="130"/>
        <v>0</v>
      </c>
      <c r="S337" s="70" t="str">
        <f>IF(O336&gt;0,VLOOKUP(O336,W$12:AF$60,10),S336)</f>
        <v>A+J=</v>
      </c>
      <c r="T337" s="66" t="e">
        <f>IF(O336&gt;0,VLOOKUP(O336,W$12:AF$60,11),T336)</f>
        <v>#REF!</v>
      </c>
      <c r="U337" s="71" t="str">
        <f t="shared" si="123"/>
        <v>-</v>
      </c>
      <c r="V337" s="7"/>
      <c r="W337" s="7"/>
      <c r="X337" s="7"/>
      <c r="Y337" s="7"/>
      <c r="Z337" s="1"/>
      <c r="AA337" s="7"/>
      <c r="AB337" s="7"/>
      <c r="AC337" s="7"/>
      <c r="AD337" s="7"/>
      <c r="AE337" s="7"/>
      <c r="AF337" s="8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  <c r="ES337" s="2"/>
      <c r="ET337" s="2"/>
      <c r="EU337" s="2"/>
      <c r="EV337" s="2"/>
      <c r="EW337" s="2"/>
      <c r="EX337" s="2"/>
      <c r="EY337" s="2"/>
      <c r="EZ337" s="2"/>
      <c r="FA337" s="2"/>
      <c r="FB337" s="2"/>
      <c r="FC337" s="2"/>
      <c r="FD337" s="2"/>
      <c r="FE337" s="2"/>
      <c r="FF337" s="2"/>
      <c r="FG337" s="2"/>
      <c r="FH337" s="2"/>
      <c r="FI337" s="2"/>
      <c r="FJ337" s="2"/>
      <c r="FK337" s="2"/>
      <c r="FL337" s="2"/>
      <c r="FM337" s="2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</row>
    <row r="338" spans="1:191" x14ac:dyDescent="0.15">
      <c r="A338" s="63">
        <f t="shared" si="124"/>
        <v>44103</v>
      </c>
      <c r="B338" s="78">
        <f t="shared" ca="1" si="131"/>
        <v>881.44148842000004</v>
      </c>
      <c r="C338" s="65">
        <f t="shared" si="125"/>
        <v>880.95200418000002</v>
      </c>
      <c r="D338" s="10">
        <f ca="1">IF(A338&lt;$B$1,VLOOKUP(A338,[1]DI!$A$4:$B$15000,2),0)</f>
        <v>1.9000000000000006E-2</v>
      </c>
      <c r="E338" s="65">
        <f t="shared" ca="1" si="132"/>
        <v>1.0000746899999999</v>
      </c>
      <c r="F338" s="65">
        <f ca="1">(TRUNC(PRODUCT($E$12:$E337),16))</f>
        <v>1.0293603376220299</v>
      </c>
      <c r="G338" s="65">
        <f t="shared" ca="1" si="133"/>
        <v>1.02920658900024</v>
      </c>
      <c r="H338" s="65">
        <f t="shared" ca="1" si="134"/>
        <v>1.00014939</v>
      </c>
      <c r="I338" s="64">
        <f t="shared" si="126"/>
        <v>5.2499999999999998E-2</v>
      </c>
      <c r="J338" s="66">
        <f>IF(O337&gt;0,VLOOKUP(O337,W$12:AF$80,2),J337)</f>
        <v>44099</v>
      </c>
      <c r="K338" s="67">
        <f t="shared" si="127"/>
        <v>2</v>
      </c>
      <c r="L338" s="68">
        <f t="shared" si="128"/>
        <v>2</v>
      </c>
      <c r="M338" s="69">
        <f t="shared" si="121"/>
        <v>1.0004061799999999</v>
      </c>
      <c r="N338" s="69">
        <f t="shared" ca="1" si="122"/>
        <v>1.0005556309999999</v>
      </c>
      <c r="O338" s="68">
        <f t="shared" si="135"/>
        <v>0</v>
      </c>
      <c r="P338" s="65">
        <f t="shared" ca="1" si="129"/>
        <v>0.48948424000000001</v>
      </c>
      <c r="Q338" s="65"/>
      <c r="R338" s="11">
        <f t="shared" si="130"/>
        <v>0</v>
      </c>
      <c r="S338" s="70" t="str">
        <f>IF(O337&gt;0,VLOOKUP(O337,W$12:AF$60,10),S337)</f>
        <v>A+J=</v>
      </c>
      <c r="T338" s="66" t="e">
        <f>IF(O337&gt;0,VLOOKUP(O337,W$12:AF$60,11),T337)</f>
        <v>#REF!</v>
      </c>
      <c r="U338" s="71" t="str">
        <f t="shared" si="123"/>
        <v>-</v>
      </c>
      <c r="V338" s="7"/>
      <c r="W338" s="7"/>
      <c r="X338" s="7"/>
      <c r="Y338" s="7"/>
      <c r="Z338" s="1"/>
      <c r="AA338" s="7"/>
      <c r="AB338" s="7"/>
      <c r="AC338" s="7"/>
      <c r="AD338" s="7"/>
      <c r="AE338" s="7"/>
      <c r="AF338" s="8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  <c r="ES338" s="2"/>
      <c r="ET338" s="2"/>
      <c r="EU338" s="2"/>
      <c r="EV338" s="2"/>
      <c r="EW338" s="2"/>
      <c r="EX338" s="2"/>
      <c r="EY338" s="2"/>
      <c r="EZ338" s="2"/>
      <c r="FA338" s="2"/>
      <c r="FB338" s="2"/>
      <c r="FC338" s="2"/>
      <c r="FD338" s="2"/>
      <c r="FE338" s="2"/>
      <c r="FF338" s="2"/>
      <c r="FG338" s="2"/>
      <c r="FH338" s="2"/>
      <c r="FI338" s="2"/>
      <c r="FJ338" s="2"/>
      <c r="FK338" s="2"/>
      <c r="FL338" s="2"/>
      <c r="FM338" s="2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</row>
    <row r="339" spans="1:191" x14ac:dyDescent="0.15">
      <c r="A339" s="63">
        <f t="shared" si="124"/>
        <v>44104</v>
      </c>
      <c r="B339" s="78">
        <f t="shared" ca="1" si="131"/>
        <v>881.68632965000006</v>
      </c>
      <c r="C339" s="65">
        <f t="shared" si="125"/>
        <v>880.95200418000002</v>
      </c>
      <c r="D339" s="10">
        <f ca="1">IF(A339&lt;$B$1,VLOOKUP(A339,[1]DI!$A$4:$B$15000,2),0)</f>
        <v>1.9000000000000006E-2</v>
      </c>
      <c r="E339" s="65">
        <f t="shared" ca="1" si="132"/>
        <v>1.0000746899999999</v>
      </c>
      <c r="F339" s="65">
        <f ca="1">(TRUNC(PRODUCT($E$12:$E338),16))</f>
        <v>1.0294372205456499</v>
      </c>
      <c r="G339" s="65">
        <f t="shared" ca="1" si="133"/>
        <v>1.02920658900024</v>
      </c>
      <c r="H339" s="65">
        <f t="shared" ca="1" si="134"/>
        <v>1.0002240899999999</v>
      </c>
      <c r="I339" s="64">
        <f t="shared" si="126"/>
        <v>5.2499999999999998E-2</v>
      </c>
      <c r="J339" s="66">
        <f>IF(O338&gt;0,VLOOKUP(O338,W$12:AF$80,2),J338)</f>
        <v>44099</v>
      </c>
      <c r="K339" s="67">
        <f t="shared" si="127"/>
        <v>3</v>
      </c>
      <c r="L339" s="68">
        <f t="shared" si="128"/>
        <v>3</v>
      </c>
      <c r="M339" s="69">
        <f t="shared" si="121"/>
        <v>1.000609332</v>
      </c>
      <c r="N339" s="69">
        <f t="shared" ca="1" si="122"/>
        <v>1.0008335589999999</v>
      </c>
      <c r="O339" s="68">
        <f t="shared" si="135"/>
        <v>0</v>
      </c>
      <c r="P339" s="65">
        <f t="shared" ca="1" si="129"/>
        <v>0.73432547000000004</v>
      </c>
      <c r="Q339" s="65"/>
      <c r="R339" s="11">
        <f t="shared" si="130"/>
        <v>0</v>
      </c>
      <c r="S339" s="70" t="str">
        <f>IF(O338&gt;0,VLOOKUP(O338,W$12:AF$60,10),S338)</f>
        <v>A+J=</v>
      </c>
      <c r="T339" s="66" t="e">
        <f>IF(O338&gt;0,VLOOKUP(O338,W$12:AF$60,11),T338)</f>
        <v>#REF!</v>
      </c>
      <c r="U339" s="71" t="str">
        <f t="shared" si="123"/>
        <v>-</v>
      </c>
      <c r="V339" s="7"/>
      <c r="W339" s="7"/>
      <c r="X339" s="7"/>
      <c r="Y339" s="7"/>
      <c r="Z339" s="1"/>
      <c r="AA339" s="7"/>
      <c r="AB339" s="7"/>
      <c r="AC339" s="7"/>
      <c r="AD339" s="7"/>
      <c r="AE339" s="7"/>
      <c r="AF339" s="8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  <c r="ES339" s="2"/>
      <c r="ET339" s="2"/>
      <c r="EU339" s="2"/>
      <c r="EV339" s="2"/>
      <c r="EW339" s="2"/>
      <c r="EX339" s="2"/>
      <c r="EY339" s="2"/>
      <c r="EZ339" s="2"/>
      <c r="FA339" s="2"/>
      <c r="FB339" s="2"/>
      <c r="FC339" s="2"/>
      <c r="FD339" s="2"/>
      <c r="FE339" s="2"/>
      <c r="FF339" s="2"/>
      <c r="FG339" s="2"/>
      <c r="FH339" s="2"/>
      <c r="FI339" s="2"/>
      <c r="FJ339" s="2"/>
      <c r="FK339" s="2"/>
      <c r="FL339" s="2"/>
      <c r="FM339" s="2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</row>
    <row r="340" spans="1:191" x14ac:dyDescent="0.15">
      <c r="A340" s="63">
        <f t="shared" si="124"/>
        <v>44105</v>
      </c>
      <c r="B340" s="78">
        <f t="shared" ca="1" si="131"/>
        <v>881.93123342000001</v>
      </c>
      <c r="C340" s="65">
        <f t="shared" si="125"/>
        <v>880.95200418000002</v>
      </c>
      <c r="D340" s="10">
        <f ca="1">IF(A340&lt;$B$1,VLOOKUP(A340,[1]DI!$A$4:$B$15000,2),0)</f>
        <v>1.9000000000000006E-2</v>
      </c>
      <c r="E340" s="65">
        <f t="shared" ca="1" si="132"/>
        <v>1.0000746899999999</v>
      </c>
      <c r="F340" s="65">
        <f ca="1">(TRUNC(PRODUCT($E$12:$E339),16))</f>
        <v>1.02951410921165</v>
      </c>
      <c r="G340" s="65">
        <f t="shared" ca="1" si="133"/>
        <v>1.02920658900024</v>
      </c>
      <c r="H340" s="65">
        <f t="shared" ca="1" si="134"/>
        <v>1.00029879</v>
      </c>
      <c r="I340" s="64">
        <f t="shared" si="126"/>
        <v>5.2499999999999998E-2</v>
      </c>
      <c r="J340" s="66">
        <f>IF(O339&gt;0,VLOOKUP(O339,W$12:AF$80,2),J339)</f>
        <v>44099</v>
      </c>
      <c r="K340" s="67">
        <f t="shared" si="127"/>
        <v>4</v>
      </c>
      <c r="L340" s="68">
        <f t="shared" si="128"/>
        <v>4</v>
      </c>
      <c r="M340" s="69">
        <f t="shared" si="121"/>
        <v>1.000812525</v>
      </c>
      <c r="N340" s="69">
        <f t="shared" ca="1" si="122"/>
        <v>1.0011115580000001</v>
      </c>
      <c r="O340" s="68">
        <f t="shared" si="135"/>
        <v>0</v>
      </c>
      <c r="P340" s="65">
        <f t="shared" ca="1" si="129"/>
        <v>0.97922924</v>
      </c>
      <c r="Q340" s="65"/>
      <c r="R340" s="11">
        <f t="shared" si="130"/>
        <v>0</v>
      </c>
      <c r="S340" s="70" t="str">
        <f>IF(O339&gt;0,VLOOKUP(O339,W$12:AF$60,10),S339)</f>
        <v>A+J=</v>
      </c>
      <c r="T340" s="66" t="e">
        <f>IF(O339&gt;0,VLOOKUP(O339,W$12:AF$60,11),T339)</f>
        <v>#REF!</v>
      </c>
      <c r="U340" s="71" t="str">
        <f t="shared" si="123"/>
        <v>-</v>
      </c>
      <c r="V340" s="7"/>
      <c r="W340" s="7"/>
      <c r="X340" s="7"/>
      <c r="Y340" s="7"/>
      <c r="Z340" s="1"/>
      <c r="AA340" s="7"/>
      <c r="AB340" s="7"/>
      <c r="AC340" s="7"/>
      <c r="AD340" s="7"/>
      <c r="AE340" s="7"/>
      <c r="AF340" s="8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  <c r="ES340" s="2"/>
      <c r="ET340" s="2"/>
      <c r="EU340" s="2"/>
      <c r="EV340" s="2"/>
      <c r="EW340" s="2"/>
      <c r="EX340" s="2"/>
      <c r="EY340" s="2"/>
      <c r="EZ340" s="2"/>
      <c r="FA340" s="2"/>
      <c r="FB340" s="2"/>
      <c r="FC340" s="2"/>
      <c r="FD340" s="2"/>
      <c r="FE340" s="2"/>
      <c r="FF340" s="2"/>
      <c r="FG340" s="2"/>
      <c r="FH340" s="2"/>
      <c r="FI340" s="2"/>
      <c r="FJ340" s="2"/>
      <c r="FK340" s="2"/>
      <c r="FL340" s="2"/>
      <c r="FM340" s="2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</row>
    <row r="341" spans="1:191" x14ac:dyDescent="0.15">
      <c r="A341" s="63">
        <f t="shared" si="124"/>
        <v>44106</v>
      </c>
      <c r="B341" s="78">
        <f t="shared" ca="1" si="131"/>
        <v>882.17621737000002</v>
      </c>
      <c r="C341" s="65">
        <f t="shared" si="125"/>
        <v>880.95200418000002</v>
      </c>
      <c r="D341" s="10">
        <f ca="1">IF(A341&lt;$B$1,VLOOKUP(A341,[1]DI!$A$4:$B$15000,2),0)</f>
        <v>1.9000000000000006E-2</v>
      </c>
      <c r="E341" s="65">
        <f t="shared" ca="1" si="132"/>
        <v>1.0000746899999999</v>
      </c>
      <c r="F341" s="65">
        <f ca="1">(TRUNC(PRODUCT($E$12:$E340),16))</f>
        <v>1.0295910036204701</v>
      </c>
      <c r="G341" s="65">
        <f t="shared" ca="1" si="133"/>
        <v>1.02920658900024</v>
      </c>
      <c r="H341" s="65">
        <f t="shared" ca="1" si="134"/>
        <v>1.00037351</v>
      </c>
      <c r="I341" s="64">
        <f t="shared" si="126"/>
        <v>5.2499999999999998E-2</v>
      </c>
      <c r="J341" s="66">
        <f>IF(O340&gt;0,VLOOKUP(O340,W$12:AF$80,2),J340)</f>
        <v>44099</v>
      </c>
      <c r="K341" s="67">
        <f t="shared" si="127"/>
        <v>5</v>
      </c>
      <c r="L341" s="68">
        <f t="shared" si="128"/>
        <v>5</v>
      </c>
      <c r="M341" s="69">
        <f t="shared" si="121"/>
        <v>1.0010157589999999</v>
      </c>
      <c r="N341" s="69">
        <f t="shared" ca="1" si="122"/>
        <v>1.001389648</v>
      </c>
      <c r="O341" s="68">
        <f t="shared" si="135"/>
        <v>0</v>
      </c>
      <c r="P341" s="65">
        <f t="shared" ca="1" si="129"/>
        <v>1.22421319</v>
      </c>
      <c r="Q341" s="65"/>
      <c r="R341" s="11">
        <f t="shared" si="130"/>
        <v>0</v>
      </c>
      <c r="S341" s="70" t="str">
        <f>IF(O340&gt;0,VLOOKUP(O340,W$12:AF$60,10),S340)</f>
        <v>A+J=</v>
      </c>
      <c r="T341" s="66" t="e">
        <f>IF(O340&gt;0,VLOOKUP(O340,W$12:AF$60,11),T340)</f>
        <v>#REF!</v>
      </c>
      <c r="U341" s="71" t="str">
        <f t="shared" si="123"/>
        <v>-</v>
      </c>
      <c r="V341" s="7"/>
      <c r="W341" s="7"/>
      <c r="X341" s="7"/>
      <c r="Y341" s="7"/>
      <c r="Z341" s="1"/>
      <c r="AA341" s="7"/>
      <c r="AB341" s="7"/>
      <c r="AC341" s="7"/>
      <c r="AD341" s="7"/>
      <c r="AE341" s="7"/>
      <c r="AF341" s="8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  <c r="ES341" s="2"/>
      <c r="ET341" s="2"/>
      <c r="EU341" s="2"/>
      <c r="EV341" s="2"/>
      <c r="EW341" s="2"/>
      <c r="EX341" s="2"/>
      <c r="EY341" s="2"/>
      <c r="EZ341" s="2"/>
      <c r="FA341" s="2"/>
      <c r="FB341" s="2"/>
      <c r="FC341" s="2"/>
      <c r="FD341" s="2"/>
      <c r="FE341" s="2"/>
      <c r="FF341" s="2"/>
      <c r="FG341" s="2"/>
      <c r="FH341" s="2"/>
      <c r="FI341" s="2"/>
      <c r="FJ341" s="2"/>
      <c r="FK341" s="2"/>
      <c r="FL341" s="2"/>
      <c r="FM341" s="2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</row>
    <row r="342" spans="1:191" x14ac:dyDescent="0.15">
      <c r="A342" s="63">
        <f t="shared" si="124"/>
        <v>44107</v>
      </c>
      <c r="B342" s="78">
        <f t="shared" ca="1" si="131"/>
        <v>882.42125681000005</v>
      </c>
      <c r="C342" s="65">
        <f t="shared" si="125"/>
        <v>880.95200418000002</v>
      </c>
      <c r="D342" s="10">
        <f ca="1">IF(A342&lt;$B$1,VLOOKUP(A342,[1]DI!$A$4:$B$15000,2),0)</f>
        <v>0</v>
      </c>
      <c r="E342" s="65">
        <f t="shared" ca="1" si="132"/>
        <v>1</v>
      </c>
      <c r="F342" s="65">
        <f ca="1">(TRUNC(PRODUCT($E$12:$E341),16))</f>
        <v>1.02966790377253</v>
      </c>
      <c r="G342" s="65">
        <f t="shared" ca="1" si="133"/>
        <v>1.02920658900024</v>
      </c>
      <c r="H342" s="65">
        <f t="shared" ca="1" si="134"/>
        <v>1.00044822</v>
      </c>
      <c r="I342" s="64">
        <f t="shared" si="126"/>
        <v>5.2499999999999998E-2</v>
      </c>
      <c r="J342" s="66">
        <f>IF(O341&gt;0,VLOOKUP(O341,W$12:AF$80,2),J341)</f>
        <v>44099</v>
      </c>
      <c r="K342" s="67">
        <f t="shared" si="127"/>
        <v>5</v>
      </c>
      <c r="L342" s="68">
        <f t="shared" si="128"/>
        <v>6</v>
      </c>
      <c r="M342" s="69">
        <f t="shared" si="121"/>
        <v>1.0012190350000001</v>
      </c>
      <c r="N342" s="69">
        <f t="shared" ca="1" si="122"/>
        <v>1.001667801</v>
      </c>
      <c r="O342" s="68">
        <f t="shared" si="135"/>
        <v>0</v>
      </c>
      <c r="P342" s="65">
        <f t="shared" ca="1" si="129"/>
        <v>1.4692526299999999</v>
      </c>
      <c r="Q342" s="65"/>
      <c r="R342" s="11">
        <f t="shared" si="130"/>
        <v>0</v>
      </c>
      <c r="S342" s="70" t="str">
        <f>IF(O341&gt;0,VLOOKUP(O341,W$12:AF$60,10),S341)</f>
        <v>A+J=</v>
      </c>
      <c r="T342" s="66" t="e">
        <f>IF(O341&gt;0,VLOOKUP(O341,W$12:AF$60,11),T341)</f>
        <v>#REF!</v>
      </c>
      <c r="U342" s="71" t="str">
        <f t="shared" si="123"/>
        <v>-</v>
      </c>
      <c r="V342" s="7"/>
      <c r="W342" s="7"/>
      <c r="X342" s="7"/>
      <c r="Y342" s="7"/>
      <c r="Z342" s="1"/>
      <c r="AA342" s="7"/>
      <c r="AB342" s="7"/>
      <c r="AC342" s="7"/>
      <c r="AD342" s="7"/>
      <c r="AE342" s="7"/>
      <c r="AF342" s="8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  <c r="ES342" s="2"/>
      <c r="ET342" s="2"/>
      <c r="EU342" s="2"/>
      <c r="EV342" s="2"/>
      <c r="EW342" s="2"/>
      <c r="EX342" s="2"/>
      <c r="EY342" s="2"/>
      <c r="EZ342" s="2"/>
      <c r="FA342" s="2"/>
      <c r="FB342" s="2"/>
      <c r="FC342" s="2"/>
      <c r="FD342" s="2"/>
      <c r="FE342" s="2"/>
      <c r="FF342" s="2"/>
      <c r="FG342" s="2"/>
      <c r="FH342" s="2"/>
      <c r="FI342" s="2"/>
      <c r="FJ342" s="2"/>
      <c r="FK342" s="2"/>
      <c r="FL342" s="2"/>
      <c r="FM342" s="2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</row>
    <row r="343" spans="1:191" x14ac:dyDescent="0.15">
      <c r="A343" s="63">
        <f t="shared" si="124"/>
        <v>44108</v>
      </c>
      <c r="B343" s="78">
        <f t="shared" ca="1" si="131"/>
        <v>882.42125681000005</v>
      </c>
      <c r="C343" s="65">
        <f t="shared" si="125"/>
        <v>880.95200418000002</v>
      </c>
      <c r="D343" s="10">
        <f ca="1">IF(A343&lt;$B$1,VLOOKUP(A343,[1]DI!$A$4:$B$15000,2),0)</f>
        <v>0</v>
      </c>
      <c r="E343" s="65">
        <f t="shared" ca="1" si="132"/>
        <v>1</v>
      </c>
      <c r="F343" s="65">
        <f ca="1">(TRUNC(PRODUCT($E$12:$E342),16))</f>
        <v>1.02966790377253</v>
      </c>
      <c r="G343" s="65">
        <f t="shared" ca="1" si="133"/>
        <v>1.02920658900024</v>
      </c>
      <c r="H343" s="65">
        <f t="shared" ca="1" si="134"/>
        <v>1.00044822</v>
      </c>
      <c r="I343" s="64">
        <f t="shared" si="126"/>
        <v>5.2499999999999998E-2</v>
      </c>
      <c r="J343" s="66">
        <f>IF(O342&gt;0,VLOOKUP(O342,W$12:AF$80,2),J342)</f>
        <v>44099</v>
      </c>
      <c r="K343" s="67">
        <f t="shared" si="127"/>
        <v>5</v>
      </c>
      <c r="L343" s="68">
        <f t="shared" si="128"/>
        <v>6</v>
      </c>
      <c r="M343" s="69">
        <f t="shared" si="121"/>
        <v>1.0012190350000001</v>
      </c>
      <c r="N343" s="69">
        <f t="shared" ca="1" si="122"/>
        <v>1.001667801</v>
      </c>
      <c r="O343" s="68">
        <f t="shared" si="135"/>
        <v>0</v>
      </c>
      <c r="P343" s="65">
        <f t="shared" ca="1" si="129"/>
        <v>1.4692526299999999</v>
      </c>
      <c r="Q343" s="65"/>
      <c r="R343" s="11">
        <f t="shared" si="130"/>
        <v>0</v>
      </c>
      <c r="S343" s="70" t="str">
        <f>IF(O342&gt;0,VLOOKUP(O342,W$12:AF$60,10),S342)</f>
        <v>A+J=</v>
      </c>
      <c r="T343" s="66" t="e">
        <f>IF(O342&gt;0,VLOOKUP(O342,W$12:AF$60,11),T342)</f>
        <v>#REF!</v>
      </c>
      <c r="U343" s="71" t="str">
        <f t="shared" si="123"/>
        <v>-</v>
      </c>
      <c r="V343" s="7"/>
      <c r="W343" s="7"/>
      <c r="X343" s="7"/>
      <c r="Y343" s="7"/>
      <c r="Z343" s="1"/>
      <c r="AA343" s="7"/>
      <c r="AB343" s="7"/>
      <c r="AC343" s="7"/>
      <c r="AD343" s="7"/>
      <c r="AE343" s="7"/>
      <c r="AF343" s="8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  <c r="ES343" s="2"/>
      <c r="ET343" s="2"/>
      <c r="EU343" s="2"/>
      <c r="EV343" s="2"/>
      <c r="EW343" s="2"/>
      <c r="EX343" s="2"/>
      <c r="EY343" s="2"/>
      <c r="EZ343" s="2"/>
      <c r="FA343" s="2"/>
      <c r="FB343" s="2"/>
      <c r="FC343" s="2"/>
      <c r="FD343" s="2"/>
      <c r="FE343" s="2"/>
      <c r="FF343" s="2"/>
      <c r="FG343" s="2"/>
      <c r="FH343" s="2"/>
      <c r="FI343" s="2"/>
      <c r="FJ343" s="2"/>
      <c r="FK343" s="2"/>
      <c r="FL343" s="2"/>
      <c r="FM343" s="2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</row>
    <row r="344" spans="1:191" x14ac:dyDescent="0.15">
      <c r="A344" s="63">
        <f t="shared" si="124"/>
        <v>44109</v>
      </c>
      <c r="B344" s="78">
        <f t="shared" ca="1" si="131"/>
        <v>882.42125681000005</v>
      </c>
      <c r="C344" s="65">
        <f t="shared" si="125"/>
        <v>880.95200418000002</v>
      </c>
      <c r="D344" s="10">
        <f ca="1">IF(A344&lt;$B$1,VLOOKUP(A344,[1]DI!$A$4:$B$15000,2),0)</f>
        <v>1.9000000000000006E-2</v>
      </c>
      <c r="E344" s="65">
        <f t="shared" ca="1" si="132"/>
        <v>1.0000746899999999</v>
      </c>
      <c r="F344" s="65">
        <f ca="1">(TRUNC(PRODUCT($E$12:$E343),16))</f>
        <v>1.02966790377253</v>
      </c>
      <c r="G344" s="65">
        <f t="shared" ca="1" si="133"/>
        <v>1.02920658900024</v>
      </c>
      <c r="H344" s="65">
        <f t="shared" ca="1" si="134"/>
        <v>1.00044822</v>
      </c>
      <c r="I344" s="64">
        <f t="shared" si="126"/>
        <v>5.2499999999999998E-2</v>
      </c>
      <c r="J344" s="66">
        <f>IF(O343&gt;0,VLOOKUP(O343,W$12:AF$80,2),J343)</f>
        <v>44099</v>
      </c>
      <c r="K344" s="67">
        <f t="shared" si="127"/>
        <v>6</v>
      </c>
      <c r="L344" s="68">
        <f t="shared" si="128"/>
        <v>6</v>
      </c>
      <c r="M344" s="69">
        <f t="shared" si="121"/>
        <v>1.0012190350000001</v>
      </c>
      <c r="N344" s="69">
        <f t="shared" ca="1" si="122"/>
        <v>1.001667801</v>
      </c>
      <c r="O344" s="68">
        <f t="shared" si="135"/>
        <v>0</v>
      </c>
      <c r="P344" s="65">
        <f t="shared" ca="1" si="129"/>
        <v>1.4692526299999999</v>
      </c>
      <c r="Q344" s="65"/>
      <c r="R344" s="11">
        <f t="shared" si="130"/>
        <v>0</v>
      </c>
      <c r="S344" s="70" t="str">
        <f>IF(O343&gt;0,VLOOKUP(O343,W$12:AF$60,10),S343)</f>
        <v>A+J=</v>
      </c>
      <c r="T344" s="66" t="e">
        <f>IF(O343&gt;0,VLOOKUP(O343,W$12:AF$60,11),T343)</f>
        <v>#REF!</v>
      </c>
      <c r="U344" s="71" t="str">
        <f t="shared" si="123"/>
        <v>-</v>
      </c>
      <c r="V344" s="7"/>
      <c r="W344" s="7"/>
      <c r="X344" s="7"/>
      <c r="Y344" s="7"/>
      <c r="Z344" s="1"/>
      <c r="AA344" s="7"/>
      <c r="AB344" s="7"/>
      <c r="AC344" s="7"/>
      <c r="AD344" s="7"/>
      <c r="AE344" s="7"/>
      <c r="AF344" s="8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  <c r="ES344" s="2"/>
      <c r="ET344" s="2"/>
      <c r="EU344" s="2"/>
      <c r="EV344" s="2"/>
      <c r="EW344" s="2"/>
      <c r="EX344" s="2"/>
      <c r="EY344" s="2"/>
      <c r="EZ344" s="2"/>
      <c r="FA344" s="2"/>
      <c r="FB344" s="2"/>
      <c r="FC344" s="2"/>
      <c r="FD344" s="2"/>
      <c r="FE344" s="2"/>
      <c r="FF344" s="2"/>
      <c r="FG344" s="2"/>
      <c r="FH344" s="2"/>
      <c r="FI344" s="2"/>
      <c r="FJ344" s="2"/>
      <c r="FK344" s="2"/>
      <c r="FL344" s="2"/>
      <c r="FM344" s="2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</row>
    <row r="345" spans="1:191" x14ac:dyDescent="0.15">
      <c r="A345" s="63">
        <f t="shared" si="124"/>
        <v>44110</v>
      </c>
      <c r="B345" s="78">
        <f t="shared" ca="1" si="131"/>
        <v>882.66637730000002</v>
      </c>
      <c r="C345" s="65">
        <f t="shared" si="125"/>
        <v>880.95200418000002</v>
      </c>
      <c r="D345" s="10">
        <f ca="1">IF(A345&lt;$B$1,VLOOKUP(A345,[1]DI!$A$4:$B$15000,2),0)</f>
        <v>1.9000000000000006E-2</v>
      </c>
      <c r="E345" s="65">
        <f t="shared" ca="1" si="132"/>
        <v>1.0000746899999999</v>
      </c>
      <c r="F345" s="65">
        <f ca="1">(TRUNC(PRODUCT($E$12:$E344),16))</f>
        <v>1.02974480966826</v>
      </c>
      <c r="G345" s="65">
        <f t="shared" ca="1" si="133"/>
        <v>1.02920658900024</v>
      </c>
      <c r="H345" s="65">
        <f t="shared" ca="1" si="134"/>
        <v>1.0005229499999999</v>
      </c>
      <c r="I345" s="64">
        <f t="shared" si="126"/>
        <v>5.2499999999999998E-2</v>
      </c>
      <c r="J345" s="66">
        <f>IF(O344&gt;0,VLOOKUP(O344,W$12:AF$80,2),J344)</f>
        <v>44099</v>
      </c>
      <c r="K345" s="67">
        <f t="shared" si="127"/>
        <v>7</v>
      </c>
      <c r="L345" s="68">
        <f t="shared" si="128"/>
        <v>7</v>
      </c>
      <c r="M345" s="69">
        <f t="shared" si="121"/>
        <v>1.0014223520000001</v>
      </c>
      <c r="N345" s="69">
        <f t="shared" ca="1" si="122"/>
        <v>1.001946046</v>
      </c>
      <c r="O345" s="68">
        <f t="shared" si="135"/>
        <v>0</v>
      </c>
      <c r="P345" s="65">
        <f t="shared" ca="1" si="129"/>
        <v>1.7143731200000001</v>
      </c>
      <c r="Q345" s="65"/>
      <c r="R345" s="11">
        <f t="shared" si="130"/>
        <v>0</v>
      </c>
      <c r="S345" s="70" t="str">
        <f>IF(O344&gt;0,VLOOKUP(O344,W$12:AF$60,10),S344)</f>
        <v>A+J=</v>
      </c>
      <c r="T345" s="66" t="e">
        <f>IF(O344&gt;0,VLOOKUP(O344,W$12:AF$60,11),T344)</f>
        <v>#REF!</v>
      </c>
      <c r="U345" s="71" t="str">
        <f t="shared" si="123"/>
        <v>-</v>
      </c>
      <c r="V345" s="7"/>
      <c r="W345" s="7"/>
      <c r="X345" s="7"/>
      <c r="Y345" s="7"/>
      <c r="Z345" s="1"/>
      <c r="AA345" s="7"/>
      <c r="AB345" s="7"/>
      <c r="AC345" s="7"/>
      <c r="AD345" s="7"/>
      <c r="AE345" s="7"/>
      <c r="AF345" s="8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  <c r="ES345" s="2"/>
      <c r="ET345" s="2"/>
      <c r="EU345" s="2"/>
      <c r="EV345" s="2"/>
      <c r="EW345" s="2"/>
      <c r="EX345" s="2"/>
      <c r="EY345" s="2"/>
      <c r="EZ345" s="2"/>
      <c r="FA345" s="2"/>
      <c r="FB345" s="2"/>
      <c r="FC345" s="2"/>
      <c r="FD345" s="2"/>
      <c r="FE345" s="2"/>
      <c r="FF345" s="2"/>
      <c r="FG345" s="2"/>
      <c r="FH345" s="2"/>
      <c r="FI345" s="2"/>
      <c r="FJ345" s="2"/>
      <c r="FK345" s="2"/>
      <c r="FL345" s="2"/>
      <c r="FM345" s="2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</row>
    <row r="346" spans="1:191" x14ac:dyDescent="0.15">
      <c r="A346" s="63">
        <f t="shared" si="124"/>
        <v>44111</v>
      </c>
      <c r="B346" s="78">
        <f t="shared" ca="1" si="131"/>
        <v>882.91156034000005</v>
      </c>
      <c r="C346" s="65">
        <f t="shared" si="125"/>
        <v>880.95200418000002</v>
      </c>
      <c r="D346" s="10">
        <f ca="1">IF(A346&lt;$B$1,VLOOKUP(A346,[1]DI!$A$4:$B$15000,2),0)</f>
        <v>1.9000000000000006E-2</v>
      </c>
      <c r="E346" s="65">
        <f t="shared" ca="1" si="132"/>
        <v>1.0000746899999999</v>
      </c>
      <c r="F346" s="65">
        <f ca="1">(TRUNC(PRODUCT($E$12:$E345),16))</f>
        <v>1.02982172130809</v>
      </c>
      <c r="G346" s="65">
        <f t="shared" ca="1" si="133"/>
        <v>1.02920658900024</v>
      </c>
      <c r="H346" s="65">
        <f t="shared" ca="1" si="134"/>
        <v>1.00059768</v>
      </c>
      <c r="I346" s="64">
        <f t="shared" si="126"/>
        <v>5.2499999999999998E-2</v>
      </c>
      <c r="J346" s="66">
        <f>IF(O345&gt;0,VLOOKUP(O345,W$12:AF$80,2),J345)</f>
        <v>44099</v>
      </c>
      <c r="K346" s="67">
        <f t="shared" si="127"/>
        <v>8</v>
      </c>
      <c r="L346" s="68">
        <f t="shared" si="128"/>
        <v>8</v>
      </c>
      <c r="M346" s="69">
        <f t="shared" si="121"/>
        <v>1.0016257099999999</v>
      </c>
      <c r="N346" s="69">
        <f t="shared" ca="1" si="122"/>
        <v>1.002224362</v>
      </c>
      <c r="O346" s="68">
        <f t="shared" si="135"/>
        <v>0</v>
      </c>
      <c r="P346" s="65">
        <f t="shared" ca="1" si="129"/>
        <v>1.95955616</v>
      </c>
      <c r="Q346" s="65"/>
      <c r="R346" s="11">
        <f t="shared" si="130"/>
        <v>0</v>
      </c>
      <c r="S346" s="70" t="str">
        <f>IF(O345&gt;0,VLOOKUP(O345,W$12:AF$60,10),S345)</f>
        <v>A+J=</v>
      </c>
      <c r="T346" s="66" t="e">
        <f>IF(O345&gt;0,VLOOKUP(O345,W$12:AF$60,11),T345)</f>
        <v>#REF!</v>
      </c>
      <c r="U346" s="71" t="str">
        <f t="shared" si="123"/>
        <v>-</v>
      </c>
      <c r="V346" s="14"/>
      <c r="W346" s="7"/>
      <c r="X346" s="7"/>
      <c r="Y346" s="14"/>
      <c r="Z346" s="16"/>
      <c r="AA346" s="14"/>
      <c r="AB346" s="14"/>
      <c r="AC346" s="14"/>
      <c r="AD346" s="14"/>
      <c r="AE346" s="14"/>
      <c r="AF346" s="17"/>
      <c r="AG346" s="15"/>
      <c r="AH346" s="15"/>
      <c r="AI346" s="15"/>
      <c r="AJ346" s="15"/>
      <c r="AK346" s="15"/>
      <c r="AL346" s="15"/>
      <c r="AM346" s="15"/>
      <c r="AN346" s="15"/>
      <c r="AO346" s="15"/>
      <c r="AP346" s="15"/>
      <c r="AQ346" s="15"/>
      <c r="AR346" s="15"/>
      <c r="AS346" s="15"/>
      <c r="AT346" s="15"/>
      <c r="AU346" s="15"/>
      <c r="AV346" s="15"/>
      <c r="AW346" s="15"/>
      <c r="AX346" s="15"/>
      <c r="AY346" s="15"/>
      <c r="AZ346" s="15"/>
      <c r="BA346" s="15"/>
      <c r="BB346" s="15"/>
      <c r="BC346" s="15"/>
      <c r="BD346" s="15"/>
      <c r="BE346" s="15"/>
      <c r="BF346" s="15"/>
      <c r="BG346" s="15"/>
      <c r="BH346" s="15"/>
      <c r="BI346" s="15"/>
      <c r="BJ346" s="15"/>
      <c r="BK346" s="15"/>
      <c r="BL346" s="15"/>
      <c r="BM346" s="15"/>
      <c r="BN346" s="15"/>
      <c r="BO346" s="15"/>
      <c r="BP346" s="15"/>
      <c r="BQ346" s="15"/>
      <c r="BR346" s="15"/>
      <c r="BS346" s="15"/>
      <c r="BT346" s="15"/>
      <c r="BU346" s="15"/>
      <c r="BV346" s="15"/>
      <c r="BW346" s="15"/>
      <c r="BX346" s="15"/>
      <c r="BY346" s="15"/>
      <c r="BZ346" s="15"/>
      <c r="CA346" s="15"/>
      <c r="CB346" s="15"/>
      <c r="CC346" s="15"/>
      <c r="CD346" s="15"/>
      <c r="CE346" s="15"/>
      <c r="CF346" s="15"/>
      <c r="CG346" s="15"/>
      <c r="CH346" s="15"/>
      <c r="CI346" s="15"/>
      <c r="CJ346" s="15"/>
      <c r="CK346" s="15"/>
      <c r="CL346" s="15"/>
      <c r="CM346" s="15"/>
      <c r="CN346" s="15"/>
      <c r="CO346" s="15"/>
      <c r="CP346" s="15"/>
      <c r="CQ346" s="15"/>
      <c r="CR346" s="15"/>
      <c r="CS346" s="15"/>
      <c r="CT346" s="15"/>
      <c r="CU346" s="15"/>
      <c r="CV346" s="15"/>
      <c r="CW346" s="15"/>
      <c r="CX346" s="15"/>
      <c r="CY346" s="15"/>
      <c r="CZ346" s="15"/>
      <c r="DA346" s="15"/>
      <c r="DB346" s="15"/>
      <c r="DC346" s="15"/>
      <c r="DD346" s="15"/>
      <c r="DE346" s="15"/>
      <c r="DF346" s="15"/>
      <c r="DG346" s="15"/>
      <c r="DH346" s="15"/>
      <c r="DI346" s="15"/>
      <c r="DJ346" s="15"/>
      <c r="DK346" s="15"/>
      <c r="DL346" s="15"/>
      <c r="DM346" s="15"/>
      <c r="DN346" s="15"/>
      <c r="DO346" s="15"/>
      <c r="DP346" s="15"/>
      <c r="DQ346" s="15"/>
      <c r="DR346" s="15"/>
      <c r="DS346" s="15"/>
      <c r="DT346" s="15"/>
      <c r="DU346" s="15"/>
      <c r="DV346" s="15"/>
      <c r="DW346" s="15"/>
      <c r="DX346" s="15"/>
      <c r="DY346" s="15"/>
      <c r="DZ346" s="15"/>
      <c r="EA346" s="15"/>
      <c r="EB346" s="15"/>
      <c r="EC346" s="15"/>
      <c r="ED346" s="15"/>
      <c r="EE346" s="15"/>
      <c r="EF346" s="15"/>
      <c r="EG346" s="15"/>
      <c r="EH346" s="15"/>
      <c r="EI346" s="15"/>
      <c r="EJ346" s="15"/>
      <c r="EK346" s="15"/>
      <c r="EL346" s="15"/>
      <c r="EM346" s="15"/>
      <c r="EN346" s="15"/>
      <c r="EO346" s="15"/>
      <c r="EP346" s="15"/>
      <c r="EQ346" s="15"/>
      <c r="ER346" s="15"/>
      <c r="ES346" s="15"/>
      <c r="ET346" s="15"/>
      <c r="EU346" s="15"/>
      <c r="EV346" s="15"/>
      <c r="EW346" s="15"/>
      <c r="EX346" s="15"/>
      <c r="EY346" s="15"/>
      <c r="EZ346" s="15"/>
      <c r="FA346" s="15"/>
      <c r="FB346" s="15"/>
      <c r="FC346" s="15"/>
      <c r="FD346" s="15"/>
      <c r="FE346" s="15"/>
      <c r="FF346" s="15"/>
      <c r="FG346" s="15"/>
      <c r="FH346" s="15"/>
      <c r="FI346" s="15"/>
      <c r="FJ346" s="15"/>
      <c r="FK346" s="15"/>
      <c r="FL346" s="15"/>
      <c r="FM346" s="15"/>
      <c r="FN346" s="16"/>
      <c r="FO346" s="16"/>
      <c r="FP346" s="16"/>
      <c r="FQ346" s="16"/>
      <c r="FR346" s="16"/>
      <c r="FS346" s="16"/>
      <c r="FT346" s="16"/>
      <c r="FU346" s="16"/>
      <c r="FV346" s="16"/>
      <c r="FW346" s="16"/>
      <c r="FX346" s="16"/>
      <c r="FY346" s="16"/>
      <c r="FZ346" s="16"/>
      <c r="GA346" s="16"/>
      <c r="GB346" s="16"/>
      <c r="GC346" s="16"/>
      <c r="GD346" s="16"/>
      <c r="GE346" s="16"/>
      <c r="GF346" s="16"/>
      <c r="GG346" s="16"/>
      <c r="GH346" s="16"/>
      <c r="GI346" s="16"/>
    </row>
    <row r="347" spans="1:191" x14ac:dyDescent="0.15">
      <c r="A347" s="63">
        <f t="shared" si="124"/>
        <v>44112</v>
      </c>
      <c r="B347" s="78">
        <f t="shared" ca="1" si="131"/>
        <v>883.15680680000003</v>
      </c>
      <c r="C347" s="65">
        <f t="shared" si="125"/>
        <v>880.95200418000002</v>
      </c>
      <c r="D347" s="10">
        <f ca="1">IF(A347&lt;$B$1,VLOOKUP(A347,[1]DI!$A$4:$B$15000,2),0)</f>
        <v>1.9000000000000006E-2</v>
      </c>
      <c r="E347" s="65">
        <f t="shared" ca="1" si="132"/>
        <v>1.0000746899999999</v>
      </c>
      <c r="F347" s="65">
        <f ca="1">(TRUNC(PRODUCT($E$12:$E346),16))</f>
        <v>1.02989863869246</v>
      </c>
      <c r="G347" s="65">
        <f t="shared" ca="1" si="133"/>
        <v>1.02920658900024</v>
      </c>
      <c r="H347" s="65">
        <f t="shared" ca="1" si="134"/>
        <v>1.00067241</v>
      </c>
      <c r="I347" s="64">
        <f t="shared" si="126"/>
        <v>5.2499999999999998E-2</v>
      </c>
      <c r="J347" s="66">
        <f>IF(O346&gt;0,VLOOKUP(O346,W$12:AF$80,2),J346)</f>
        <v>44099</v>
      </c>
      <c r="K347" s="67">
        <f t="shared" si="127"/>
        <v>9</v>
      </c>
      <c r="L347" s="68">
        <f t="shared" si="128"/>
        <v>9</v>
      </c>
      <c r="M347" s="69">
        <f t="shared" si="121"/>
        <v>1.0018291100000001</v>
      </c>
      <c r="N347" s="69">
        <f t="shared" ca="1" si="122"/>
        <v>1.0025027500000001</v>
      </c>
      <c r="O347" s="68">
        <f t="shared" si="135"/>
        <v>0</v>
      </c>
      <c r="P347" s="65">
        <f t="shared" ca="1" si="129"/>
        <v>2.2048026200000002</v>
      </c>
      <c r="Q347" s="65"/>
      <c r="R347" s="11">
        <f t="shared" si="130"/>
        <v>0</v>
      </c>
      <c r="S347" s="70" t="str">
        <f>IF(O346&gt;0,VLOOKUP(O346,W$12:AF$60,10),S346)</f>
        <v>A+J=</v>
      </c>
      <c r="T347" s="66" t="e">
        <f>IF(O346&gt;0,VLOOKUP(O346,W$12:AF$60,11),T346)</f>
        <v>#REF!</v>
      </c>
      <c r="U347" s="71" t="str">
        <f t="shared" si="123"/>
        <v>-</v>
      </c>
      <c r="V347" s="7"/>
      <c r="W347" s="7"/>
      <c r="X347" s="7"/>
      <c r="Y347" s="7"/>
      <c r="Z347" s="1"/>
      <c r="AA347" s="7"/>
      <c r="AB347" s="7"/>
      <c r="AC347" s="7"/>
      <c r="AD347" s="7"/>
      <c r="AE347" s="7"/>
      <c r="AF347" s="8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  <c r="ES347" s="2"/>
      <c r="ET347" s="2"/>
      <c r="EU347" s="2"/>
      <c r="EV347" s="2"/>
      <c r="EW347" s="2"/>
      <c r="EX347" s="2"/>
      <c r="EY347" s="2"/>
      <c r="EZ347" s="2"/>
      <c r="FA347" s="2"/>
      <c r="FB347" s="2"/>
      <c r="FC347" s="2"/>
      <c r="FD347" s="2"/>
      <c r="FE347" s="2"/>
      <c r="FF347" s="2"/>
      <c r="FG347" s="2"/>
      <c r="FH347" s="2"/>
      <c r="FI347" s="2"/>
      <c r="FJ347" s="2"/>
      <c r="FK347" s="2"/>
      <c r="FL347" s="2"/>
      <c r="FM347" s="2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</row>
    <row r="348" spans="1:191" x14ac:dyDescent="0.15">
      <c r="A348" s="63">
        <f t="shared" si="124"/>
        <v>44113</v>
      </c>
      <c r="B348" s="78">
        <f t="shared" ca="1" si="131"/>
        <v>883.40212463</v>
      </c>
      <c r="C348" s="65">
        <f t="shared" si="125"/>
        <v>880.95200418000002</v>
      </c>
      <c r="D348" s="10">
        <f ca="1">IF(A348&lt;$B$1,VLOOKUP(A348,[1]DI!$A$4:$B$15000,2),0)</f>
        <v>1.9000000000000006E-2</v>
      </c>
      <c r="E348" s="65">
        <f t="shared" ca="1" si="132"/>
        <v>1.0000746899999999</v>
      </c>
      <c r="F348" s="65">
        <f ca="1">(TRUNC(PRODUCT($E$12:$E347),16))</f>
        <v>1.0299755618217801</v>
      </c>
      <c r="G348" s="65">
        <f t="shared" ca="1" si="133"/>
        <v>1.02920658900024</v>
      </c>
      <c r="H348" s="65">
        <f t="shared" ca="1" si="134"/>
        <v>1.00074715</v>
      </c>
      <c r="I348" s="64">
        <f t="shared" si="126"/>
        <v>5.2499999999999998E-2</v>
      </c>
      <c r="J348" s="66">
        <f>IF(O347&gt;0,VLOOKUP(O347,W$12:AF$80,2),J347)</f>
        <v>44099</v>
      </c>
      <c r="K348" s="67">
        <f t="shared" si="127"/>
        <v>10</v>
      </c>
      <c r="L348" s="68">
        <f t="shared" si="128"/>
        <v>10</v>
      </c>
      <c r="M348" s="69">
        <f t="shared" si="121"/>
        <v>1.00203255</v>
      </c>
      <c r="N348" s="69">
        <f t="shared" ca="1" si="122"/>
        <v>1.0027812190000001</v>
      </c>
      <c r="O348" s="68">
        <f t="shared" si="135"/>
        <v>0</v>
      </c>
      <c r="P348" s="65">
        <f t="shared" ca="1" si="129"/>
        <v>2.45012045</v>
      </c>
      <c r="Q348" s="65"/>
      <c r="R348" s="11">
        <f t="shared" si="130"/>
        <v>0</v>
      </c>
      <c r="S348" s="70" t="str">
        <f>IF(O347&gt;0,VLOOKUP(O347,W$12:AF$60,10),S347)</f>
        <v>A+J=</v>
      </c>
      <c r="T348" s="66" t="e">
        <f>IF(O347&gt;0,VLOOKUP(O347,W$12:AF$60,11),T347)</f>
        <v>#REF!</v>
      </c>
      <c r="U348" s="71" t="str">
        <f t="shared" si="123"/>
        <v>-</v>
      </c>
      <c r="V348" s="7"/>
      <c r="W348" s="7"/>
      <c r="X348" s="7"/>
      <c r="Y348" s="7"/>
      <c r="Z348" s="1"/>
      <c r="AA348" s="7"/>
      <c r="AB348" s="7"/>
      <c r="AC348" s="7"/>
      <c r="AD348" s="7"/>
      <c r="AE348" s="7"/>
      <c r="AF348" s="8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  <c r="ES348" s="2"/>
      <c r="ET348" s="2"/>
      <c r="EU348" s="2"/>
      <c r="EV348" s="2"/>
      <c r="EW348" s="2"/>
      <c r="EX348" s="2"/>
      <c r="EY348" s="2"/>
      <c r="EZ348" s="2"/>
      <c r="FA348" s="2"/>
      <c r="FB348" s="2"/>
      <c r="FC348" s="2"/>
      <c r="FD348" s="2"/>
      <c r="FE348" s="2"/>
      <c r="FF348" s="2"/>
      <c r="FG348" s="2"/>
      <c r="FH348" s="2"/>
      <c r="FI348" s="2"/>
      <c r="FJ348" s="2"/>
      <c r="FK348" s="2"/>
      <c r="FL348" s="2"/>
      <c r="FM348" s="2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</row>
    <row r="349" spans="1:191" x14ac:dyDescent="0.15">
      <c r="A349" s="63">
        <f t="shared" si="124"/>
        <v>44114</v>
      </c>
      <c r="B349" s="78">
        <f t="shared" ca="1" si="131"/>
        <v>883.64751557</v>
      </c>
      <c r="C349" s="65">
        <f t="shared" si="125"/>
        <v>880.95200418000002</v>
      </c>
      <c r="D349" s="10">
        <f ca="1">IF(A349&lt;$B$1,VLOOKUP(A349,[1]DI!$A$4:$B$15000,2),0)</f>
        <v>0</v>
      </c>
      <c r="E349" s="65">
        <f t="shared" ca="1" si="132"/>
        <v>1</v>
      </c>
      <c r="F349" s="65">
        <f ca="1">(TRUNC(PRODUCT($E$12:$E348),16))</f>
        <v>1.0300524906964901</v>
      </c>
      <c r="G349" s="65">
        <f t="shared" ca="1" si="133"/>
        <v>1.02920658900024</v>
      </c>
      <c r="H349" s="65">
        <f t="shared" ca="1" si="134"/>
        <v>1.0008219</v>
      </c>
      <c r="I349" s="64">
        <f t="shared" si="126"/>
        <v>5.2499999999999998E-2</v>
      </c>
      <c r="J349" s="66">
        <f>IF(O348&gt;0,VLOOKUP(O348,W$12:AF$80,2),J348)</f>
        <v>44099</v>
      </c>
      <c r="K349" s="67">
        <f t="shared" si="127"/>
        <v>10</v>
      </c>
      <c r="L349" s="68">
        <f t="shared" si="128"/>
        <v>11</v>
      </c>
      <c r="M349" s="69">
        <f t="shared" si="121"/>
        <v>1.002236033</v>
      </c>
      <c r="N349" s="69">
        <f t="shared" ca="1" si="122"/>
        <v>1.003059771</v>
      </c>
      <c r="O349" s="68">
        <f t="shared" si="135"/>
        <v>0</v>
      </c>
      <c r="P349" s="65">
        <f t="shared" ca="1" si="129"/>
        <v>2.6955113900000001</v>
      </c>
      <c r="Q349" s="65"/>
      <c r="R349" s="11">
        <f t="shared" si="130"/>
        <v>0</v>
      </c>
      <c r="S349" s="70" t="str">
        <f>IF(O348&gt;0,VLOOKUP(O348,W$12:AF$60,10),S348)</f>
        <v>A+J=</v>
      </c>
      <c r="T349" s="66" t="e">
        <f>IF(O348&gt;0,VLOOKUP(O348,W$12:AF$60,11),T348)</f>
        <v>#REF!</v>
      </c>
      <c r="U349" s="71" t="str">
        <f t="shared" si="123"/>
        <v>-</v>
      </c>
      <c r="V349" s="7"/>
      <c r="W349" s="7"/>
      <c r="X349" s="7"/>
      <c r="Y349" s="7"/>
      <c r="Z349" s="1"/>
      <c r="AA349" s="7"/>
      <c r="AB349" s="7"/>
      <c r="AC349" s="7"/>
      <c r="AD349" s="7"/>
      <c r="AE349" s="7"/>
      <c r="AF349" s="8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  <c r="ES349" s="2"/>
      <c r="ET349" s="2"/>
      <c r="EU349" s="2"/>
      <c r="EV349" s="2"/>
      <c r="EW349" s="2"/>
      <c r="EX349" s="2"/>
      <c r="EY349" s="2"/>
      <c r="EZ349" s="2"/>
      <c r="FA349" s="2"/>
      <c r="FB349" s="2"/>
      <c r="FC349" s="2"/>
      <c r="FD349" s="2"/>
      <c r="FE349" s="2"/>
      <c r="FF349" s="2"/>
      <c r="FG349" s="2"/>
      <c r="FH349" s="2"/>
      <c r="FI349" s="2"/>
      <c r="FJ349" s="2"/>
      <c r="FK349" s="2"/>
      <c r="FL349" s="2"/>
      <c r="FM349" s="2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</row>
    <row r="350" spans="1:191" x14ac:dyDescent="0.15">
      <c r="A350" s="63">
        <f t="shared" si="124"/>
        <v>44115</v>
      </c>
      <c r="B350" s="78">
        <f t="shared" ca="1" si="131"/>
        <v>883.64751557</v>
      </c>
      <c r="C350" s="65">
        <f t="shared" si="125"/>
        <v>880.95200418000002</v>
      </c>
      <c r="D350" s="10">
        <f ca="1">IF(A350&lt;$B$1,VLOOKUP(A350,[1]DI!$A$4:$B$15000,2),0)</f>
        <v>0</v>
      </c>
      <c r="E350" s="65">
        <f t="shared" ca="1" si="132"/>
        <v>1</v>
      </c>
      <c r="F350" s="65">
        <f ca="1">(TRUNC(PRODUCT($E$12:$E349),16))</f>
        <v>1.0300524906964901</v>
      </c>
      <c r="G350" s="65">
        <f t="shared" ca="1" si="133"/>
        <v>1.02920658900024</v>
      </c>
      <c r="H350" s="65">
        <f t="shared" ca="1" si="134"/>
        <v>1.0008219</v>
      </c>
      <c r="I350" s="64">
        <f t="shared" si="126"/>
        <v>5.2499999999999998E-2</v>
      </c>
      <c r="J350" s="66">
        <f>IF(O349&gt;0,VLOOKUP(O349,W$12:AF$80,2),J349)</f>
        <v>44099</v>
      </c>
      <c r="K350" s="67">
        <f t="shared" si="127"/>
        <v>10</v>
      </c>
      <c r="L350" s="68">
        <f t="shared" si="128"/>
        <v>11</v>
      </c>
      <c r="M350" s="69">
        <f t="shared" si="121"/>
        <v>1.002236033</v>
      </c>
      <c r="N350" s="69">
        <f t="shared" ca="1" si="122"/>
        <v>1.003059771</v>
      </c>
      <c r="O350" s="68">
        <f t="shared" si="135"/>
        <v>0</v>
      </c>
      <c r="P350" s="65">
        <f t="shared" ca="1" si="129"/>
        <v>2.6955113900000001</v>
      </c>
      <c r="Q350" s="65"/>
      <c r="R350" s="11">
        <f t="shared" si="130"/>
        <v>0</v>
      </c>
      <c r="S350" s="70" t="str">
        <f>IF(O349&gt;0,VLOOKUP(O349,W$12:AF$60,10),S349)</f>
        <v>A+J=</v>
      </c>
      <c r="T350" s="66" t="e">
        <f>IF(O349&gt;0,VLOOKUP(O349,W$12:AF$60,11),T349)</f>
        <v>#REF!</v>
      </c>
      <c r="U350" s="71" t="str">
        <f t="shared" si="123"/>
        <v>-</v>
      </c>
      <c r="V350" s="7"/>
      <c r="W350" s="7"/>
      <c r="X350" s="7"/>
      <c r="Y350" s="7"/>
      <c r="Z350" s="1"/>
      <c r="AA350" s="7"/>
      <c r="AB350" s="7"/>
      <c r="AC350" s="7"/>
      <c r="AD350" s="7"/>
      <c r="AE350" s="7"/>
      <c r="AF350" s="8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  <c r="ES350" s="2"/>
      <c r="ET350" s="2"/>
      <c r="EU350" s="2"/>
      <c r="EV350" s="2"/>
      <c r="EW350" s="2"/>
      <c r="EX350" s="2"/>
      <c r="EY350" s="2"/>
      <c r="EZ350" s="2"/>
      <c r="FA350" s="2"/>
      <c r="FB350" s="2"/>
      <c r="FC350" s="2"/>
      <c r="FD350" s="2"/>
      <c r="FE350" s="2"/>
      <c r="FF350" s="2"/>
      <c r="FG350" s="2"/>
      <c r="FH350" s="2"/>
      <c r="FI350" s="2"/>
      <c r="FJ350" s="2"/>
      <c r="FK350" s="2"/>
      <c r="FL350" s="2"/>
      <c r="FM350" s="2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</row>
    <row r="351" spans="1:191" x14ac:dyDescent="0.15">
      <c r="A351" s="63">
        <f t="shared" si="124"/>
        <v>44116</v>
      </c>
      <c r="B351" s="78">
        <f t="shared" ca="1" si="131"/>
        <v>883.64751557</v>
      </c>
      <c r="C351" s="65">
        <f t="shared" si="125"/>
        <v>880.95200418000002</v>
      </c>
      <c r="D351" s="10">
        <f ca="1">IF(A351&lt;$B$1,VLOOKUP(A351,[1]DI!$A$4:$B$15000,2),0)</f>
        <v>0</v>
      </c>
      <c r="E351" s="65">
        <f t="shared" ca="1" si="132"/>
        <v>1</v>
      </c>
      <c r="F351" s="65">
        <f ca="1">(TRUNC(PRODUCT($E$12:$E350),16))</f>
        <v>1.0300524906964901</v>
      </c>
      <c r="G351" s="65">
        <f t="shared" ca="1" si="133"/>
        <v>1.02920658900024</v>
      </c>
      <c r="H351" s="65">
        <f t="shared" ca="1" si="134"/>
        <v>1.0008219</v>
      </c>
      <c r="I351" s="64">
        <f t="shared" si="126"/>
        <v>5.2499999999999998E-2</v>
      </c>
      <c r="J351" s="66">
        <f>IF(O350&gt;0,VLOOKUP(O350,W$12:AF$80,2),J350)</f>
        <v>44099</v>
      </c>
      <c r="K351" s="67">
        <f t="shared" si="127"/>
        <v>10</v>
      </c>
      <c r="L351" s="68">
        <f t="shared" si="128"/>
        <v>11</v>
      </c>
      <c r="M351" s="69">
        <f t="shared" si="121"/>
        <v>1.002236033</v>
      </c>
      <c r="N351" s="69">
        <f t="shared" ca="1" si="122"/>
        <v>1.003059771</v>
      </c>
      <c r="O351" s="68">
        <f t="shared" si="135"/>
        <v>0</v>
      </c>
      <c r="P351" s="65">
        <f t="shared" ca="1" si="129"/>
        <v>2.6955113900000001</v>
      </c>
      <c r="Q351" s="65"/>
      <c r="R351" s="11">
        <f t="shared" si="130"/>
        <v>0</v>
      </c>
      <c r="S351" s="70" t="str">
        <f>IF(O350&gt;0,VLOOKUP(O350,W$12:AF$60,10),S350)</f>
        <v>A+J=</v>
      </c>
      <c r="T351" s="66" t="e">
        <f>IF(O350&gt;0,VLOOKUP(O350,W$12:AF$60,11),T350)</f>
        <v>#REF!</v>
      </c>
      <c r="U351" s="71" t="str">
        <f t="shared" si="123"/>
        <v>-</v>
      </c>
      <c r="V351" s="7"/>
      <c r="W351" s="7"/>
      <c r="X351" s="7"/>
      <c r="Y351" s="7"/>
      <c r="Z351" s="1"/>
      <c r="AA351" s="7"/>
      <c r="AB351" s="7"/>
      <c r="AC351" s="7"/>
      <c r="AD351" s="7"/>
      <c r="AE351" s="7"/>
      <c r="AF351" s="8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  <c r="ES351" s="2"/>
      <c r="ET351" s="2"/>
      <c r="EU351" s="2"/>
      <c r="EV351" s="2"/>
      <c r="EW351" s="2"/>
      <c r="EX351" s="2"/>
      <c r="EY351" s="2"/>
      <c r="EZ351" s="2"/>
      <c r="FA351" s="2"/>
      <c r="FB351" s="2"/>
      <c r="FC351" s="2"/>
      <c r="FD351" s="2"/>
      <c r="FE351" s="2"/>
      <c r="FF351" s="2"/>
      <c r="FG351" s="2"/>
      <c r="FH351" s="2"/>
      <c r="FI351" s="2"/>
      <c r="FJ351" s="2"/>
      <c r="FK351" s="2"/>
      <c r="FL351" s="2"/>
      <c r="FM351" s="2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</row>
    <row r="352" spans="1:191" x14ac:dyDescent="0.15">
      <c r="A352" s="63">
        <f t="shared" si="124"/>
        <v>44117</v>
      </c>
      <c r="B352" s="78">
        <f t="shared" ca="1" si="131"/>
        <v>883.64751557</v>
      </c>
      <c r="C352" s="65">
        <f t="shared" si="125"/>
        <v>880.95200418000002</v>
      </c>
      <c r="D352" s="10">
        <f ca="1">IF(A352&lt;$B$1,VLOOKUP(A352,[1]DI!$A$4:$B$15000,2),0)</f>
        <v>1.9000000000000006E-2</v>
      </c>
      <c r="E352" s="65">
        <f t="shared" ca="1" si="132"/>
        <v>1.0000746899999999</v>
      </c>
      <c r="F352" s="65">
        <f ca="1">(TRUNC(PRODUCT($E$12:$E351),16))</f>
        <v>1.0300524906964901</v>
      </c>
      <c r="G352" s="65">
        <f t="shared" ca="1" si="133"/>
        <v>1.02920658900024</v>
      </c>
      <c r="H352" s="65">
        <f t="shared" ca="1" si="134"/>
        <v>1.0008219</v>
      </c>
      <c r="I352" s="64">
        <f t="shared" si="126"/>
        <v>5.2499999999999998E-2</v>
      </c>
      <c r="J352" s="66">
        <f>IF(O351&gt;0,VLOOKUP(O351,W$12:AF$80,2),J351)</f>
        <v>44099</v>
      </c>
      <c r="K352" s="67">
        <f t="shared" si="127"/>
        <v>11</v>
      </c>
      <c r="L352" s="68">
        <f t="shared" si="128"/>
        <v>11</v>
      </c>
      <c r="M352" s="69">
        <f t="shared" si="121"/>
        <v>1.002236033</v>
      </c>
      <c r="N352" s="69">
        <f t="shared" ca="1" si="122"/>
        <v>1.003059771</v>
      </c>
      <c r="O352" s="68">
        <f t="shared" si="135"/>
        <v>0</v>
      </c>
      <c r="P352" s="65">
        <f t="shared" ca="1" si="129"/>
        <v>2.6955113900000001</v>
      </c>
      <c r="Q352" s="65"/>
      <c r="R352" s="11">
        <f t="shared" si="130"/>
        <v>0</v>
      </c>
      <c r="S352" s="70" t="str">
        <f>IF(O351&gt;0,VLOOKUP(O351,W$12:AF$60,10),S351)</f>
        <v>A+J=</v>
      </c>
      <c r="T352" s="66" t="e">
        <f>IF(O351&gt;0,VLOOKUP(O351,W$12:AF$60,11),T351)</f>
        <v>#REF!</v>
      </c>
      <c r="U352" s="71" t="str">
        <f t="shared" si="123"/>
        <v>-</v>
      </c>
      <c r="V352" s="7"/>
      <c r="W352" s="7"/>
      <c r="X352" s="7"/>
      <c r="Y352" s="7"/>
      <c r="Z352" s="1"/>
      <c r="AA352" s="7"/>
      <c r="AB352" s="7"/>
      <c r="AC352" s="7"/>
      <c r="AD352" s="7"/>
      <c r="AE352" s="7"/>
      <c r="AF352" s="8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  <c r="ES352" s="2"/>
      <c r="ET352" s="2"/>
      <c r="EU352" s="2"/>
      <c r="EV352" s="2"/>
      <c r="EW352" s="2"/>
      <c r="EX352" s="2"/>
      <c r="EY352" s="2"/>
      <c r="EZ352" s="2"/>
      <c r="FA352" s="2"/>
      <c r="FB352" s="2"/>
      <c r="FC352" s="2"/>
      <c r="FD352" s="2"/>
      <c r="FE352" s="2"/>
      <c r="FF352" s="2"/>
      <c r="FG352" s="2"/>
      <c r="FH352" s="2"/>
      <c r="FI352" s="2"/>
      <c r="FJ352" s="2"/>
      <c r="FK352" s="2"/>
      <c r="FL352" s="2"/>
      <c r="FM352" s="2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</row>
    <row r="353" spans="1:188" x14ac:dyDescent="0.15">
      <c r="A353" s="63">
        <f t="shared" si="124"/>
        <v>44118</v>
      </c>
      <c r="B353" s="78">
        <f t="shared" ca="1" si="131"/>
        <v>883.89296818000003</v>
      </c>
      <c r="C353" s="65">
        <f t="shared" si="125"/>
        <v>880.95200418000002</v>
      </c>
      <c r="D353" s="10">
        <f ca="1">IF(A353&lt;$B$1,VLOOKUP(A353,[1]DI!$A$4:$B$15000,2),0)</f>
        <v>1.9000000000000006E-2</v>
      </c>
      <c r="E353" s="65">
        <f t="shared" ca="1" si="132"/>
        <v>1.0000746899999999</v>
      </c>
      <c r="F353" s="65">
        <f ca="1">(TRUNC(PRODUCT($E$12:$E352),16))</f>
        <v>1.0301294253170199</v>
      </c>
      <c r="G353" s="65">
        <f t="shared" ca="1" si="133"/>
        <v>1.02920658900024</v>
      </c>
      <c r="H353" s="65">
        <f t="shared" ca="1" si="134"/>
        <v>1.0008966500000001</v>
      </c>
      <c r="I353" s="64">
        <f t="shared" si="126"/>
        <v>5.2499999999999998E-2</v>
      </c>
      <c r="J353" s="66">
        <f>IF(O352&gt;0,VLOOKUP(O352,W$12:AF$80,2),J352)</f>
        <v>44099</v>
      </c>
      <c r="K353" s="67">
        <f t="shared" si="127"/>
        <v>12</v>
      </c>
      <c r="L353" s="68">
        <f t="shared" si="128"/>
        <v>12</v>
      </c>
      <c r="M353" s="69">
        <f t="shared" si="121"/>
        <v>1.0024395559999999</v>
      </c>
      <c r="N353" s="69">
        <f t="shared" ca="1" si="122"/>
        <v>1.0033383929999999</v>
      </c>
      <c r="O353" s="68">
        <f t="shared" si="135"/>
        <v>0</v>
      </c>
      <c r="P353" s="65">
        <f t="shared" ca="1" si="129"/>
        <v>2.9409640000000001</v>
      </c>
      <c r="Q353" s="65"/>
      <c r="R353" s="11">
        <f t="shared" si="130"/>
        <v>0</v>
      </c>
      <c r="S353" s="70" t="str">
        <f>IF(O352&gt;0,VLOOKUP(O352,W$12:AF$60,10),S352)</f>
        <v>A+J=</v>
      </c>
      <c r="T353" s="66" t="e">
        <f>IF(O352&gt;0,VLOOKUP(O352,W$12:AF$60,11),T352)</f>
        <v>#REF!</v>
      </c>
      <c r="U353" s="71" t="str">
        <f t="shared" si="123"/>
        <v>-</v>
      </c>
      <c r="V353" s="7"/>
      <c r="W353" s="7"/>
      <c r="X353" s="7"/>
      <c r="Y353" s="7"/>
      <c r="Z353" s="1"/>
      <c r="AA353" s="7"/>
      <c r="AB353" s="7"/>
      <c r="AC353" s="7"/>
      <c r="AD353" s="7"/>
      <c r="AE353" s="7"/>
      <c r="AF353" s="8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  <c r="ES353" s="2"/>
      <c r="ET353" s="2"/>
      <c r="EU353" s="2"/>
      <c r="EV353" s="2"/>
      <c r="EW353" s="2"/>
      <c r="EX353" s="2"/>
      <c r="EY353" s="2"/>
      <c r="EZ353" s="2"/>
      <c r="FA353" s="2"/>
      <c r="FB353" s="2"/>
      <c r="FC353" s="2"/>
      <c r="FD353" s="2"/>
      <c r="FE353" s="2"/>
      <c r="FF353" s="2"/>
      <c r="FG353" s="2"/>
      <c r="FH353" s="2"/>
      <c r="FI353" s="2"/>
      <c r="FJ353" s="2"/>
      <c r="FK353" s="2"/>
      <c r="FL353" s="2"/>
      <c r="FM353" s="2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</row>
    <row r="354" spans="1:188" x14ac:dyDescent="0.15">
      <c r="A354" s="63">
        <f t="shared" si="124"/>
        <v>44119</v>
      </c>
      <c r="B354" s="78">
        <f t="shared" ca="1" si="131"/>
        <v>884.13849478999998</v>
      </c>
      <c r="C354" s="65">
        <f t="shared" si="125"/>
        <v>880.95200418000002</v>
      </c>
      <c r="D354" s="10">
        <f ca="1">IF(A354&lt;$B$1,VLOOKUP(A354,[1]DI!$A$4:$B$15000,2),0)</f>
        <v>1.9000000000000006E-2</v>
      </c>
      <c r="E354" s="65">
        <f t="shared" ca="1" si="132"/>
        <v>1.0000746899999999</v>
      </c>
      <c r="F354" s="65">
        <f ca="1">(TRUNC(PRODUCT($E$12:$E353),16))</f>
        <v>1.0302063656838001</v>
      </c>
      <c r="G354" s="65">
        <f t="shared" ca="1" si="133"/>
        <v>1.02920658900024</v>
      </c>
      <c r="H354" s="65">
        <f t="shared" ca="1" si="134"/>
        <v>1.00097141</v>
      </c>
      <c r="I354" s="64">
        <f t="shared" si="126"/>
        <v>5.2499999999999998E-2</v>
      </c>
      <c r="J354" s="66">
        <f>IF(O353&gt;0,VLOOKUP(O353,W$12:AF$80,2),J353)</f>
        <v>44099</v>
      </c>
      <c r="K354" s="67">
        <f t="shared" si="127"/>
        <v>13</v>
      </c>
      <c r="L354" s="68">
        <f t="shared" si="128"/>
        <v>13</v>
      </c>
      <c r="M354" s="69">
        <f t="shared" si="121"/>
        <v>1.002643121</v>
      </c>
      <c r="N354" s="69">
        <f t="shared" ca="1" si="122"/>
        <v>1.003617099</v>
      </c>
      <c r="O354" s="68">
        <f t="shared" si="135"/>
        <v>0</v>
      </c>
      <c r="P354" s="65">
        <f t="shared" ca="1" si="129"/>
        <v>3.1864906099999999</v>
      </c>
      <c r="Q354" s="65"/>
      <c r="R354" s="11">
        <f t="shared" si="130"/>
        <v>0</v>
      </c>
      <c r="S354" s="70" t="str">
        <f>IF(O353&gt;0,VLOOKUP(O353,W$12:AF$60,10),S353)</f>
        <v>A+J=</v>
      </c>
      <c r="T354" s="66" t="e">
        <f>IF(O353&gt;0,VLOOKUP(O353,W$12:AF$60,11),T353)</f>
        <v>#REF!</v>
      </c>
      <c r="U354" s="71" t="str">
        <f t="shared" si="123"/>
        <v>-</v>
      </c>
      <c r="V354" s="7"/>
      <c r="W354" s="7"/>
      <c r="X354" s="7"/>
      <c r="Y354" s="7"/>
      <c r="Z354" s="1"/>
      <c r="AA354" s="7"/>
      <c r="AB354" s="7"/>
      <c r="AC354" s="7"/>
      <c r="AD354" s="7"/>
      <c r="AE354" s="7"/>
      <c r="AF354" s="8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  <c r="ES354" s="2"/>
      <c r="ET354" s="2"/>
      <c r="EU354" s="2"/>
      <c r="EV354" s="2"/>
      <c r="EW354" s="2"/>
      <c r="EX354" s="2"/>
      <c r="EY354" s="2"/>
      <c r="EZ354" s="2"/>
      <c r="FA354" s="2"/>
      <c r="FB354" s="2"/>
      <c r="FC354" s="2"/>
      <c r="FD354" s="2"/>
      <c r="FE354" s="2"/>
      <c r="FF354" s="2"/>
      <c r="FG354" s="2"/>
      <c r="FH354" s="2"/>
      <c r="FI354" s="2"/>
      <c r="FJ354" s="2"/>
      <c r="FK354" s="2"/>
      <c r="FL354" s="2"/>
      <c r="FM354" s="2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</row>
    <row r="355" spans="1:188" x14ac:dyDescent="0.15">
      <c r="A355" s="63">
        <f t="shared" si="124"/>
        <v>44120</v>
      </c>
      <c r="B355" s="78">
        <f t="shared" ca="1" si="131"/>
        <v>884.38408305999997</v>
      </c>
      <c r="C355" s="65">
        <f t="shared" si="125"/>
        <v>880.95200418000002</v>
      </c>
      <c r="D355" s="10">
        <f ca="1">IF(A355&lt;$B$1,VLOOKUP(A355,[1]DI!$A$4:$B$15000,2),0)</f>
        <v>1.9000000000000006E-2</v>
      </c>
      <c r="E355" s="65">
        <f t="shared" ca="1" si="132"/>
        <v>1.0000746899999999</v>
      </c>
      <c r="F355" s="65">
        <f ca="1">(TRUNC(PRODUCT($E$12:$E354),16))</f>
        <v>1.0302833117972501</v>
      </c>
      <c r="G355" s="65">
        <f t="shared" ca="1" si="133"/>
        <v>1.02920658900024</v>
      </c>
      <c r="H355" s="65">
        <f t="shared" ca="1" si="134"/>
        <v>1.00104617</v>
      </c>
      <c r="I355" s="64">
        <f t="shared" si="126"/>
        <v>5.2499999999999998E-2</v>
      </c>
      <c r="J355" s="66">
        <f>IF(O354&gt;0,VLOOKUP(O354,W$12:AF$80,2),J354)</f>
        <v>44099</v>
      </c>
      <c r="K355" s="67">
        <f t="shared" si="127"/>
        <v>14</v>
      </c>
      <c r="L355" s="68">
        <f t="shared" si="128"/>
        <v>14</v>
      </c>
      <c r="M355" s="69">
        <f t="shared" si="121"/>
        <v>1.0028467270000001</v>
      </c>
      <c r="N355" s="69">
        <f t="shared" ca="1" si="122"/>
        <v>1.003895875</v>
      </c>
      <c r="O355" s="68">
        <f t="shared" si="135"/>
        <v>0</v>
      </c>
      <c r="P355" s="65">
        <f t="shared" ca="1" si="129"/>
        <v>3.4320788800000002</v>
      </c>
      <c r="Q355" s="65"/>
      <c r="R355" s="11">
        <f t="shared" si="130"/>
        <v>0</v>
      </c>
      <c r="S355" s="70" t="str">
        <f>IF(O354&gt;0,VLOOKUP(O354,W$12:AF$60,10),S354)</f>
        <v>A+J=</v>
      </c>
      <c r="T355" s="66" t="e">
        <f>IF(O354&gt;0,VLOOKUP(O354,W$12:AF$60,11),T354)</f>
        <v>#REF!</v>
      </c>
      <c r="U355" s="71" t="str">
        <f t="shared" si="123"/>
        <v>-</v>
      </c>
      <c r="V355" s="7"/>
      <c r="W355" s="7"/>
      <c r="X355" s="7"/>
      <c r="Y355" s="7"/>
      <c r="Z355" s="1"/>
      <c r="AA355" s="7"/>
      <c r="AB355" s="7"/>
      <c r="AC355" s="7"/>
      <c r="AD355" s="7"/>
      <c r="AE355" s="7"/>
      <c r="AF355" s="8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  <c r="ES355" s="2"/>
      <c r="ET355" s="2"/>
      <c r="EU355" s="2"/>
      <c r="EV355" s="2"/>
      <c r="EW355" s="2"/>
      <c r="EX355" s="2"/>
      <c r="EY355" s="2"/>
      <c r="EZ355" s="2"/>
      <c r="FA355" s="2"/>
      <c r="FB355" s="2"/>
      <c r="FC355" s="2"/>
      <c r="FD355" s="2"/>
      <c r="FE355" s="2"/>
      <c r="FF355" s="2"/>
      <c r="FG355" s="2"/>
      <c r="FH355" s="2"/>
      <c r="FI355" s="2"/>
      <c r="FJ355" s="2"/>
      <c r="FK355" s="2"/>
      <c r="FL355" s="2"/>
      <c r="FM355" s="2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</row>
    <row r="356" spans="1:188" x14ac:dyDescent="0.15">
      <c r="A356" s="63">
        <f t="shared" si="124"/>
        <v>44121</v>
      </c>
      <c r="B356" s="78">
        <f t="shared" ca="1" si="131"/>
        <v>884.62974357999997</v>
      </c>
      <c r="C356" s="65">
        <f t="shared" si="125"/>
        <v>880.95200418000002</v>
      </c>
      <c r="D356" s="10">
        <f ca="1">IF(A356&lt;$B$1,VLOOKUP(A356,[1]DI!$A$4:$B$15000,2),0)</f>
        <v>0</v>
      </c>
      <c r="E356" s="65">
        <f t="shared" ca="1" si="132"/>
        <v>1</v>
      </c>
      <c r="F356" s="65">
        <f ca="1">(TRUNC(PRODUCT($E$12:$E355),16))</f>
        <v>1.03036026365781</v>
      </c>
      <c r="G356" s="65">
        <f t="shared" ca="1" si="133"/>
        <v>1.02920658900024</v>
      </c>
      <c r="H356" s="65">
        <f t="shared" ca="1" si="134"/>
        <v>1.0011209400000001</v>
      </c>
      <c r="I356" s="64">
        <f t="shared" si="126"/>
        <v>5.2499999999999998E-2</v>
      </c>
      <c r="J356" s="66">
        <f>IF(O355&gt;0,VLOOKUP(O355,W$12:AF$80,2),J355)</f>
        <v>44099</v>
      </c>
      <c r="K356" s="67">
        <f t="shared" si="127"/>
        <v>14</v>
      </c>
      <c r="L356" s="68">
        <f t="shared" si="128"/>
        <v>15</v>
      </c>
      <c r="M356" s="69">
        <f t="shared" si="121"/>
        <v>1.0030503740000001</v>
      </c>
      <c r="N356" s="69">
        <f t="shared" ca="1" si="122"/>
        <v>1.0041747329999999</v>
      </c>
      <c r="O356" s="68">
        <f t="shared" si="135"/>
        <v>0</v>
      </c>
      <c r="P356" s="65">
        <f t="shared" ca="1" si="129"/>
        <v>3.6777394000000001</v>
      </c>
      <c r="Q356" s="65"/>
      <c r="R356" s="11">
        <f t="shared" si="130"/>
        <v>0</v>
      </c>
      <c r="S356" s="70" t="str">
        <f>IF(O355&gt;0,VLOOKUP(O355,W$12:AF$60,10),S355)</f>
        <v>A+J=</v>
      </c>
      <c r="T356" s="66" t="e">
        <f>IF(O355&gt;0,VLOOKUP(O355,W$12:AF$60,11),T355)</f>
        <v>#REF!</v>
      </c>
      <c r="U356" s="71" t="str">
        <f t="shared" si="123"/>
        <v>-</v>
      </c>
      <c r="V356" s="7"/>
      <c r="W356" s="7"/>
      <c r="X356" s="7"/>
      <c r="Y356" s="7"/>
      <c r="Z356" s="1"/>
      <c r="AA356" s="7"/>
      <c r="AB356" s="7"/>
      <c r="AC356" s="7"/>
      <c r="AD356" s="7"/>
      <c r="AE356" s="7"/>
      <c r="AF356" s="8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  <c r="ES356" s="2"/>
      <c r="ET356" s="2"/>
      <c r="EU356" s="2"/>
      <c r="EV356" s="2"/>
      <c r="EW356" s="2"/>
      <c r="EX356" s="2"/>
      <c r="EY356" s="2"/>
      <c r="EZ356" s="2"/>
      <c r="FA356" s="2"/>
      <c r="FB356" s="2"/>
      <c r="FC356" s="2"/>
      <c r="FD356" s="2"/>
      <c r="FE356" s="2"/>
      <c r="FF356" s="2"/>
      <c r="FG356" s="2"/>
      <c r="FH356" s="2"/>
      <c r="FI356" s="2"/>
      <c r="FJ356" s="2"/>
      <c r="FK356" s="2"/>
      <c r="FL356" s="2"/>
      <c r="FM356" s="2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</row>
    <row r="357" spans="1:188" x14ac:dyDescent="0.15">
      <c r="A357" s="63">
        <f t="shared" si="124"/>
        <v>44122</v>
      </c>
      <c r="B357" s="78">
        <f t="shared" ca="1" si="131"/>
        <v>884.62974357999997</v>
      </c>
      <c r="C357" s="65">
        <f t="shared" si="125"/>
        <v>880.95200418000002</v>
      </c>
      <c r="D357" s="10">
        <f ca="1">IF(A357&lt;$B$1,VLOOKUP(A357,[1]DI!$A$4:$B$15000,2),0)</f>
        <v>0</v>
      </c>
      <c r="E357" s="65">
        <f t="shared" ca="1" si="132"/>
        <v>1</v>
      </c>
      <c r="F357" s="65">
        <f ca="1">(TRUNC(PRODUCT($E$12:$E356),16))</f>
        <v>1.03036026365781</v>
      </c>
      <c r="G357" s="65">
        <f t="shared" ca="1" si="133"/>
        <v>1.02920658900024</v>
      </c>
      <c r="H357" s="65">
        <f t="shared" ca="1" si="134"/>
        <v>1.0011209400000001</v>
      </c>
      <c r="I357" s="64">
        <f t="shared" si="126"/>
        <v>5.2499999999999998E-2</v>
      </c>
      <c r="J357" s="66">
        <f>IF(O356&gt;0,VLOOKUP(O356,W$12:AF$80,2),J356)</f>
        <v>44099</v>
      </c>
      <c r="K357" s="67">
        <f t="shared" si="127"/>
        <v>14</v>
      </c>
      <c r="L357" s="68">
        <f t="shared" si="128"/>
        <v>15</v>
      </c>
      <c r="M357" s="69">
        <f t="shared" si="121"/>
        <v>1.0030503740000001</v>
      </c>
      <c r="N357" s="69">
        <f t="shared" ca="1" si="122"/>
        <v>1.0041747329999999</v>
      </c>
      <c r="O357" s="68">
        <f t="shared" si="135"/>
        <v>0</v>
      </c>
      <c r="P357" s="65">
        <f t="shared" ca="1" si="129"/>
        <v>3.6777394000000001</v>
      </c>
      <c r="Q357" s="65"/>
      <c r="R357" s="11">
        <f t="shared" si="130"/>
        <v>0</v>
      </c>
      <c r="S357" s="70" t="str">
        <f>IF(O356&gt;0,VLOOKUP(O356,W$12:AF$60,10),S356)</f>
        <v>A+J=</v>
      </c>
      <c r="T357" s="66" t="e">
        <f>IF(O356&gt;0,VLOOKUP(O356,W$12:AF$60,11),T356)</f>
        <v>#REF!</v>
      </c>
      <c r="U357" s="71" t="str">
        <f t="shared" si="123"/>
        <v>-</v>
      </c>
      <c r="V357" s="7"/>
      <c r="W357" s="7"/>
      <c r="X357" s="7"/>
      <c r="Y357" s="7"/>
      <c r="Z357" s="1"/>
      <c r="AA357" s="7"/>
      <c r="AB357" s="7"/>
      <c r="AC357" s="7"/>
      <c r="AD357" s="7"/>
      <c r="AE357" s="7"/>
      <c r="AF357" s="8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  <c r="ES357" s="2"/>
      <c r="ET357" s="2"/>
      <c r="EU357" s="2"/>
      <c r="EV357" s="2"/>
      <c r="EW357" s="2"/>
      <c r="EX357" s="2"/>
      <c r="EY357" s="2"/>
      <c r="EZ357" s="2"/>
      <c r="FA357" s="2"/>
      <c r="FB357" s="2"/>
      <c r="FC357" s="2"/>
      <c r="FD357" s="2"/>
      <c r="FE357" s="2"/>
      <c r="FF357" s="2"/>
      <c r="FG357" s="2"/>
      <c r="FH357" s="2"/>
      <c r="FI357" s="2"/>
      <c r="FJ357" s="2"/>
      <c r="FK357" s="2"/>
      <c r="FL357" s="2"/>
      <c r="FM357" s="2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</row>
    <row r="358" spans="1:188" x14ac:dyDescent="0.15">
      <c r="A358" s="63">
        <f t="shared" si="124"/>
        <v>44123</v>
      </c>
      <c r="B358" s="78">
        <f t="shared" ca="1" si="131"/>
        <v>884.62974357999997</v>
      </c>
      <c r="C358" s="65">
        <f t="shared" si="125"/>
        <v>880.95200418000002</v>
      </c>
      <c r="D358" s="10">
        <f ca="1">IF(A358&lt;$B$1,VLOOKUP(A358,[1]DI!$A$4:$B$15000,2),0)</f>
        <v>1.9000000000000006E-2</v>
      </c>
      <c r="E358" s="65">
        <f t="shared" ca="1" si="132"/>
        <v>1.0000746899999999</v>
      </c>
      <c r="F358" s="65">
        <f ca="1">(TRUNC(PRODUCT($E$12:$E357),16))</f>
        <v>1.03036026365781</v>
      </c>
      <c r="G358" s="65">
        <f t="shared" ca="1" si="133"/>
        <v>1.02920658900024</v>
      </c>
      <c r="H358" s="65">
        <f t="shared" ca="1" si="134"/>
        <v>1.0011209400000001</v>
      </c>
      <c r="I358" s="64">
        <f t="shared" si="126"/>
        <v>5.2499999999999998E-2</v>
      </c>
      <c r="J358" s="66">
        <f>IF(O357&gt;0,VLOOKUP(O357,W$12:AF$80,2),J357)</f>
        <v>44099</v>
      </c>
      <c r="K358" s="67">
        <f t="shared" si="127"/>
        <v>15</v>
      </c>
      <c r="L358" s="68">
        <f t="shared" si="128"/>
        <v>15</v>
      </c>
      <c r="M358" s="69">
        <f t="shared" si="121"/>
        <v>1.0030503740000001</v>
      </c>
      <c r="N358" s="69">
        <f t="shared" ca="1" si="122"/>
        <v>1.0041747329999999</v>
      </c>
      <c r="O358" s="68">
        <f t="shared" si="135"/>
        <v>0</v>
      </c>
      <c r="P358" s="65">
        <f t="shared" ca="1" si="129"/>
        <v>3.6777394000000001</v>
      </c>
      <c r="Q358" s="65"/>
      <c r="R358" s="11">
        <f t="shared" si="130"/>
        <v>0</v>
      </c>
      <c r="S358" s="70" t="str">
        <f>IF(O357&gt;0,VLOOKUP(O357,W$12:AF$60,10),S357)</f>
        <v>A+J=</v>
      </c>
      <c r="T358" s="66" t="e">
        <f>IF(O357&gt;0,VLOOKUP(O357,W$12:AF$60,11),T357)</f>
        <v>#REF!</v>
      </c>
      <c r="U358" s="71" t="str">
        <f t="shared" si="123"/>
        <v>-</v>
      </c>
      <c r="V358" s="7"/>
      <c r="W358" s="7"/>
      <c r="X358" s="7"/>
      <c r="Y358" s="7"/>
      <c r="Z358" s="1"/>
      <c r="AA358" s="7"/>
      <c r="AB358" s="7"/>
      <c r="AC358" s="7"/>
      <c r="AD358" s="7"/>
      <c r="AE358" s="7"/>
      <c r="AF358" s="8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  <c r="ES358" s="2"/>
      <c r="ET358" s="2"/>
      <c r="EU358" s="2"/>
      <c r="EV358" s="2"/>
      <c r="EW358" s="2"/>
      <c r="EX358" s="2"/>
      <c r="EY358" s="2"/>
      <c r="EZ358" s="2"/>
      <c r="FA358" s="2"/>
      <c r="FB358" s="2"/>
      <c r="FC358" s="2"/>
      <c r="FD358" s="2"/>
      <c r="FE358" s="2"/>
      <c r="FF358" s="2"/>
      <c r="FG358" s="2"/>
      <c r="FH358" s="2"/>
      <c r="FI358" s="2"/>
      <c r="FJ358" s="2"/>
      <c r="FK358" s="2"/>
      <c r="FL358" s="2"/>
      <c r="FM358" s="2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</row>
    <row r="359" spans="1:188" x14ac:dyDescent="0.15">
      <c r="A359" s="63">
        <f t="shared" si="124"/>
        <v>44124</v>
      </c>
      <c r="B359" s="78">
        <f t="shared" ca="1" si="131"/>
        <v>884.87546840000005</v>
      </c>
      <c r="C359" s="65">
        <f t="shared" si="125"/>
        <v>880.95200418000002</v>
      </c>
      <c r="D359" s="10">
        <f ca="1">IF(A359&lt;$B$1,VLOOKUP(A359,[1]DI!$A$4:$B$15000,2),0)</f>
        <v>1.9000000000000006E-2</v>
      </c>
      <c r="E359" s="65">
        <f t="shared" ca="1" si="132"/>
        <v>1.0000746899999999</v>
      </c>
      <c r="F359" s="65">
        <f ca="1">(TRUNC(PRODUCT($E$12:$E358),16))</f>
        <v>1.0304372212659001</v>
      </c>
      <c r="G359" s="65">
        <f t="shared" ca="1" si="133"/>
        <v>1.02920658900024</v>
      </c>
      <c r="H359" s="65">
        <f t="shared" ca="1" si="134"/>
        <v>1.00119571</v>
      </c>
      <c r="I359" s="64">
        <f t="shared" si="126"/>
        <v>5.2499999999999998E-2</v>
      </c>
      <c r="J359" s="66">
        <f>IF(O358&gt;0,VLOOKUP(O358,W$12:AF$80,2),J358)</f>
        <v>44099</v>
      </c>
      <c r="K359" s="67">
        <f t="shared" si="127"/>
        <v>16</v>
      </c>
      <c r="L359" s="68">
        <f t="shared" si="128"/>
        <v>16</v>
      </c>
      <c r="M359" s="69">
        <f t="shared" si="121"/>
        <v>1.003254063</v>
      </c>
      <c r="N359" s="69">
        <f t="shared" ca="1" si="122"/>
        <v>1.0044536639999999</v>
      </c>
      <c r="O359" s="68">
        <f t="shared" si="135"/>
        <v>0</v>
      </c>
      <c r="P359" s="65">
        <f t="shared" ca="1" si="129"/>
        <v>3.9234642200000001</v>
      </c>
      <c r="Q359" s="65"/>
      <c r="R359" s="11">
        <f t="shared" si="130"/>
        <v>0</v>
      </c>
      <c r="S359" s="70" t="str">
        <f>IF(O358&gt;0,VLOOKUP(O358,W$12:AF$60,10),S358)</f>
        <v>A+J=</v>
      </c>
      <c r="T359" s="66" t="e">
        <f>IF(O358&gt;0,VLOOKUP(O358,W$12:AF$60,11),T358)</f>
        <v>#REF!</v>
      </c>
      <c r="U359" s="71" t="str">
        <f t="shared" si="123"/>
        <v>-</v>
      </c>
      <c r="V359" s="7"/>
      <c r="W359" s="7"/>
      <c r="X359" s="7"/>
      <c r="Y359" s="7"/>
      <c r="Z359" s="1"/>
      <c r="AA359" s="7"/>
      <c r="AB359" s="7"/>
      <c r="AC359" s="7"/>
      <c r="AD359" s="7"/>
      <c r="AE359" s="7"/>
      <c r="AF359" s="8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  <c r="ES359" s="2"/>
      <c r="ET359" s="2"/>
      <c r="EU359" s="2"/>
      <c r="EV359" s="2"/>
      <c r="EW359" s="2"/>
      <c r="EX359" s="2"/>
      <c r="EY359" s="2"/>
      <c r="EZ359" s="2"/>
      <c r="FA359" s="2"/>
      <c r="FB359" s="2"/>
      <c r="FC359" s="2"/>
      <c r="FD359" s="2"/>
      <c r="FE359" s="2"/>
      <c r="FF359" s="2"/>
      <c r="FG359" s="2"/>
      <c r="FH359" s="2"/>
      <c r="FI359" s="2"/>
      <c r="FJ359" s="2"/>
      <c r="FK359" s="2"/>
      <c r="FL359" s="2"/>
      <c r="FM359" s="2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</row>
    <row r="360" spans="1:188" x14ac:dyDescent="0.15">
      <c r="A360" s="63">
        <f t="shared" si="124"/>
        <v>44125</v>
      </c>
      <c r="B360" s="78">
        <f t="shared" ca="1" si="131"/>
        <v>885.12126458</v>
      </c>
      <c r="C360" s="65">
        <f t="shared" si="125"/>
        <v>880.95200418000002</v>
      </c>
      <c r="D360" s="10">
        <f ca="1">IF(A360&lt;$B$1,VLOOKUP(A360,[1]DI!$A$4:$B$15000,2),0)</f>
        <v>1.9000000000000006E-2</v>
      </c>
      <c r="E360" s="65">
        <f t="shared" ca="1" si="132"/>
        <v>1.0000746899999999</v>
      </c>
      <c r="F360" s="65">
        <f ca="1">(TRUNC(PRODUCT($E$12:$E359),16))</f>
        <v>1.0305141846219601</v>
      </c>
      <c r="G360" s="65">
        <f t="shared" ca="1" si="133"/>
        <v>1.02920658900024</v>
      </c>
      <c r="H360" s="65">
        <f t="shared" ca="1" si="134"/>
        <v>1.00127049</v>
      </c>
      <c r="I360" s="64">
        <f t="shared" si="126"/>
        <v>5.2499999999999998E-2</v>
      </c>
      <c r="J360" s="66">
        <f>IF(O359&gt;0,VLOOKUP(O359,W$12:AF$80,2),J359)</f>
        <v>44099</v>
      </c>
      <c r="K360" s="67">
        <f t="shared" si="127"/>
        <v>17</v>
      </c>
      <c r="L360" s="68">
        <f t="shared" si="128"/>
        <v>17</v>
      </c>
      <c r="M360" s="69">
        <f t="shared" si="121"/>
        <v>1.0034577929999999</v>
      </c>
      <c r="N360" s="69">
        <f t="shared" ca="1" si="122"/>
        <v>1.0047326759999999</v>
      </c>
      <c r="O360" s="68">
        <f t="shared" si="135"/>
        <v>0</v>
      </c>
      <c r="P360" s="65">
        <f t="shared" ca="1" si="129"/>
        <v>4.1692603999999998</v>
      </c>
      <c r="Q360" s="65"/>
      <c r="R360" s="11">
        <f t="shared" si="130"/>
        <v>0</v>
      </c>
      <c r="S360" s="70" t="str">
        <f>IF(O359&gt;0,VLOOKUP(O359,W$12:AF$60,10),S359)</f>
        <v>A+J=</v>
      </c>
      <c r="T360" s="66" t="e">
        <f>IF(O359&gt;0,VLOOKUP(O359,W$12:AF$60,11),T359)</f>
        <v>#REF!</v>
      </c>
      <c r="U360" s="71" t="str">
        <f t="shared" si="123"/>
        <v>-</v>
      </c>
      <c r="V360" s="7"/>
      <c r="W360" s="7"/>
      <c r="X360" s="7"/>
      <c r="Y360" s="7"/>
      <c r="Z360" s="1"/>
      <c r="AA360" s="7"/>
      <c r="AB360" s="7"/>
      <c r="AC360" s="7"/>
      <c r="AD360" s="7"/>
      <c r="AE360" s="7"/>
      <c r="AF360" s="8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  <c r="ES360" s="2"/>
      <c r="ET360" s="2"/>
      <c r="EU360" s="2"/>
      <c r="EV360" s="2"/>
      <c r="EW360" s="2"/>
      <c r="EX360" s="2"/>
      <c r="EY360" s="2"/>
      <c r="EZ360" s="2"/>
      <c r="FA360" s="2"/>
      <c r="FB360" s="2"/>
      <c r="FC360" s="2"/>
      <c r="FD360" s="2"/>
      <c r="FE360" s="2"/>
      <c r="FF360" s="2"/>
      <c r="FG360" s="2"/>
      <c r="FH360" s="2"/>
      <c r="FI360" s="2"/>
      <c r="FJ360" s="2"/>
      <c r="FK360" s="2"/>
      <c r="FL360" s="2"/>
      <c r="FM360" s="2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</row>
    <row r="361" spans="1:188" x14ac:dyDescent="0.15">
      <c r="A361" s="63">
        <f t="shared" si="124"/>
        <v>44126</v>
      </c>
      <c r="B361" s="78">
        <f t="shared" ca="1" si="131"/>
        <v>885.36712507000004</v>
      </c>
      <c r="C361" s="65">
        <f t="shared" si="125"/>
        <v>880.95200418000002</v>
      </c>
      <c r="D361" s="10">
        <f ca="1">IF(A361&lt;$B$1,VLOOKUP(A361,[1]DI!$A$4:$B$15000,2),0)</f>
        <v>1.9000000000000006E-2</v>
      </c>
      <c r="E361" s="65">
        <f t="shared" ca="1" si="132"/>
        <v>1.0000746899999999</v>
      </c>
      <c r="F361" s="65">
        <f ca="1">(TRUNC(PRODUCT($E$12:$E360),16))</f>
        <v>1.0305911537264101</v>
      </c>
      <c r="G361" s="65">
        <f t="shared" ca="1" si="133"/>
        <v>1.02920658900024</v>
      </c>
      <c r="H361" s="65">
        <f t="shared" ca="1" si="134"/>
        <v>1.0013452700000001</v>
      </c>
      <c r="I361" s="64">
        <f t="shared" si="126"/>
        <v>5.2499999999999998E-2</v>
      </c>
      <c r="J361" s="66">
        <f>IF(O360&gt;0,VLOOKUP(O360,W$12:AF$80,2),J360)</f>
        <v>44099</v>
      </c>
      <c r="K361" s="67">
        <f t="shared" si="127"/>
        <v>18</v>
      </c>
      <c r="L361" s="68">
        <f t="shared" si="128"/>
        <v>18</v>
      </c>
      <c r="M361" s="69">
        <f t="shared" si="121"/>
        <v>1.003661565</v>
      </c>
      <c r="N361" s="69">
        <f t="shared" ca="1" si="122"/>
        <v>1.005011761</v>
      </c>
      <c r="O361" s="68">
        <f t="shared" si="135"/>
        <v>0</v>
      </c>
      <c r="P361" s="65">
        <f t="shared" ca="1" si="129"/>
        <v>4.4151208899999999</v>
      </c>
      <c r="Q361" s="65"/>
      <c r="R361" s="11">
        <f t="shared" si="130"/>
        <v>0</v>
      </c>
      <c r="S361" s="70" t="str">
        <f>IF(O360&gt;0,VLOOKUP(O360,W$12:AF$60,10),S360)</f>
        <v>A+J=</v>
      </c>
      <c r="T361" s="66" t="e">
        <f>IF(O360&gt;0,VLOOKUP(O360,W$12:AF$60,11),T360)</f>
        <v>#REF!</v>
      </c>
      <c r="U361" s="71" t="str">
        <f t="shared" si="123"/>
        <v>-</v>
      </c>
      <c r="V361" s="7"/>
      <c r="W361" s="7"/>
      <c r="X361" s="7"/>
      <c r="Y361" s="7"/>
      <c r="Z361" s="1"/>
      <c r="AA361" s="7"/>
      <c r="AB361" s="7"/>
      <c r="AC361" s="7"/>
      <c r="AD361" s="7"/>
      <c r="AE361" s="7"/>
      <c r="AF361" s="8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  <c r="ES361" s="2"/>
      <c r="ET361" s="2"/>
      <c r="EU361" s="2"/>
      <c r="EV361" s="2"/>
      <c r="EW361" s="2"/>
      <c r="EX361" s="2"/>
      <c r="EY361" s="2"/>
      <c r="EZ361" s="2"/>
      <c r="FA361" s="2"/>
      <c r="FB361" s="2"/>
      <c r="FC361" s="2"/>
      <c r="FD361" s="2"/>
      <c r="FE361" s="2"/>
      <c r="FF361" s="2"/>
      <c r="FG361" s="2"/>
      <c r="FH361" s="2"/>
      <c r="FI361" s="2"/>
      <c r="FJ361" s="2"/>
      <c r="FK361" s="2"/>
      <c r="FL361" s="2"/>
      <c r="FM361" s="2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</row>
    <row r="362" spans="1:188" x14ac:dyDescent="0.15">
      <c r="A362" s="63">
        <f t="shared" si="124"/>
        <v>44127</v>
      </c>
      <c r="B362" s="78">
        <f t="shared" ca="1" si="131"/>
        <v>885.61305691999996</v>
      </c>
      <c r="C362" s="65">
        <f t="shared" si="125"/>
        <v>880.95200418000002</v>
      </c>
      <c r="D362" s="10">
        <f ca="1">IF(A362&lt;$B$1,VLOOKUP(A362,[1]DI!$A$4:$B$15000,2),0)</f>
        <v>1.9000000000000006E-2</v>
      </c>
      <c r="E362" s="65">
        <f t="shared" ca="1" si="132"/>
        <v>1.0000746899999999</v>
      </c>
      <c r="F362" s="65">
        <f ca="1">(TRUNC(PRODUCT($E$12:$E361),16))</f>
        <v>1.0306681285796799</v>
      </c>
      <c r="G362" s="65">
        <f t="shared" ca="1" si="133"/>
        <v>1.02920658900024</v>
      </c>
      <c r="H362" s="65">
        <f t="shared" ca="1" si="134"/>
        <v>1.0014200600000001</v>
      </c>
      <c r="I362" s="64">
        <f t="shared" si="126"/>
        <v>5.2499999999999998E-2</v>
      </c>
      <c r="J362" s="66">
        <f>IF(O361&gt;0,VLOOKUP(O361,W$12:AF$80,2),J361)</f>
        <v>44099</v>
      </c>
      <c r="K362" s="67">
        <f t="shared" si="127"/>
        <v>19</v>
      </c>
      <c r="L362" s="68">
        <f t="shared" si="128"/>
        <v>19</v>
      </c>
      <c r="M362" s="69">
        <f t="shared" si="121"/>
        <v>1.003865378</v>
      </c>
      <c r="N362" s="69">
        <f t="shared" ca="1" si="122"/>
        <v>1.0052909269999999</v>
      </c>
      <c r="O362" s="68">
        <f t="shared" si="135"/>
        <v>0</v>
      </c>
      <c r="P362" s="65">
        <f t="shared" ca="1" si="129"/>
        <v>4.6610527399999997</v>
      </c>
      <c r="Q362" s="65"/>
      <c r="R362" s="11">
        <f t="shared" si="130"/>
        <v>0</v>
      </c>
      <c r="S362" s="70" t="str">
        <f>IF(O361&gt;0,VLOOKUP(O361,W$12:AF$60,10),S361)</f>
        <v>A+J=</v>
      </c>
      <c r="T362" s="66" t="e">
        <f>IF(O361&gt;0,VLOOKUP(O361,W$12:AF$60,11),T361)</f>
        <v>#REF!</v>
      </c>
      <c r="U362" s="71" t="str">
        <f t="shared" si="123"/>
        <v>-</v>
      </c>
      <c r="V362" s="7"/>
      <c r="W362" s="7"/>
      <c r="X362" s="7"/>
      <c r="Y362" s="7"/>
      <c r="Z362" s="1"/>
      <c r="AA362" s="7"/>
      <c r="AB362" s="7"/>
      <c r="AC362" s="7"/>
      <c r="AD362" s="7"/>
      <c r="AE362" s="7"/>
      <c r="AF362" s="8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  <c r="ES362" s="2"/>
      <c r="ET362" s="2"/>
      <c r="EU362" s="2"/>
      <c r="EV362" s="2"/>
      <c r="EW362" s="2"/>
      <c r="EX362" s="2"/>
      <c r="EY362" s="2"/>
      <c r="EZ362" s="2"/>
      <c r="FA362" s="2"/>
      <c r="FB362" s="2"/>
      <c r="FC362" s="2"/>
      <c r="FD362" s="2"/>
      <c r="FE362" s="2"/>
      <c r="FF362" s="2"/>
      <c r="FG362" s="2"/>
      <c r="FH362" s="2"/>
      <c r="FI362" s="2"/>
      <c r="FJ362" s="2"/>
      <c r="FK362" s="2"/>
      <c r="FL362" s="2"/>
      <c r="FM362" s="2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</row>
    <row r="363" spans="1:188" x14ac:dyDescent="0.15">
      <c r="A363" s="63">
        <f t="shared" si="124"/>
        <v>44128</v>
      </c>
      <c r="B363" s="78">
        <f t="shared" ca="1" si="131"/>
        <v>885.859061</v>
      </c>
      <c r="C363" s="65">
        <f t="shared" si="125"/>
        <v>880.95200418000002</v>
      </c>
      <c r="D363" s="10">
        <f ca="1">IF(A363&lt;$B$1,VLOOKUP(A363,[1]DI!$A$4:$B$15000,2),0)</f>
        <v>0</v>
      </c>
      <c r="E363" s="65">
        <f t="shared" ca="1" si="132"/>
        <v>1</v>
      </c>
      <c r="F363" s="65">
        <f ca="1">(TRUNC(PRODUCT($E$12:$E362),16))</f>
        <v>1.0307451091822</v>
      </c>
      <c r="G363" s="65">
        <f t="shared" ca="1" si="133"/>
        <v>1.02920658900024</v>
      </c>
      <c r="H363" s="65">
        <f t="shared" ca="1" si="134"/>
        <v>1.00149486</v>
      </c>
      <c r="I363" s="64">
        <f t="shared" si="126"/>
        <v>5.2499999999999998E-2</v>
      </c>
      <c r="J363" s="66">
        <f>IF(O362&gt;0,VLOOKUP(O362,W$12:AF$80,2),J362)</f>
        <v>44099</v>
      </c>
      <c r="K363" s="67">
        <f t="shared" si="127"/>
        <v>19</v>
      </c>
      <c r="L363" s="68">
        <f t="shared" si="128"/>
        <v>20</v>
      </c>
      <c r="M363" s="69">
        <f t="shared" si="121"/>
        <v>1.004069232</v>
      </c>
      <c r="N363" s="69">
        <f t="shared" ca="1" si="122"/>
        <v>1.0055701749999999</v>
      </c>
      <c r="O363" s="68">
        <f t="shared" si="135"/>
        <v>0</v>
      </c>
      <c r="P363" s="65">
        <f t="shared" ca="1" si="129"/>
        <v>4.9070568200000002</v>
      </c>
      <c r="Q363" s="65"/>
      <c r="R363" s="11">
        <f t="shared" si="130"/>
        <v>0</v>
      </c>
      <c r="S363" s="70" t="str">
        <f>IF(O362&gt;0,VLOOKUP(O362,W$12:AF$60,10),S362)</f>
        <v>A+J=</v>
      </c>
      <c r="T363" s="66" t="e">
        <f>IF(O362&gt;0,VLOOKUP(O362,W$12:AF$60,11),T362)</f>
        <v>#REF!</v>
      </c>
      <c r="U363" s="71" t="str">
        <f t="shared" si="123"/>
        <v>-</v>
      </c>
      <c r="V363" s="7"/>
      <c r="W363" s="7"/>
      <c r="X363" s="7"/>
      <c r="Y363" s="7"/>
      <c r="Z363" s="1"/>
      <c r="AA363" s="7"/>
      <c r="AB363" s="7"/>
      <c r="AC363" s="7"/>
      <c r="AD363" s="7"/>
      <c r="AE363" s="7"/>
      <c r="AF363" s="8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  <c r="ES363" s="2"/>
      <c r="ET363" s="2"/>
      <c r="EU363" s="2"/>
      <c r="EV363" s="2"/>
      <c r="EW363" s="2"/>
      <c r="EX363" s="2"/>
      <c r="EY363" s="2"/>
      <c r="EZ363" s="2"/>
      <c r="FA363" s="2"/>
      <c r="FB363" s="2"/>
      <c r="FC363" s="2"/>
      <c r="FD363" s="2"/>
      <c r="FE363" s="2"/>
      <c r="FF363" s="2"/>
      <c r="FG363" s="2"/>
      <c r="FH363" s="2"/>
      <c r="FI363" s="2"/>
      <c r="FJ363" s="2"/>
      <c r="FK363" s="2"/>
      <c r="FL363" s="2"/>
      <c r="FM363" s="2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</row>
    <row r="364" spans="1:188" x14ac:dyDescent="0.15">
      <c r="A364" s="63">
        <f t="shared" si="124"/>
        <v>44129</v>
      </c>
      <c r="B364" s="78">
        <f t="shared" ca="1" si="131"/>
        <v>885.859061</v>
      </c>
      <c r="C364" s="65">
        <f t="shared" si="125"/>
        <v>880.95200418000002</v>
      </c>
      <c r="D364" s="10">
        <f ca="1">IF(A364&lt;$B$1,VLOOKUP(A364,[1]DI!$A$4:$B$15000,2),0)</f>
        <v>0</v>
      </c>
      <c r="E364" s="65">
        <f t="shared" ca="1" si="132"/>
        <v>1</v>
      </c>
      <c r="F364" s="65">
        <f ca="1">(TRUNC(PRODUCT($E$12:$E363),16))</f>
        <v>1.0307451091822</v>
      </c>
      <c r="G364" s="65">
        <f t="shared" ca="1" si="133"/>
        <v>1.02920658900024</v>
      </c>
      <c r="H364" s="65">
        <f t="shared" ca="1" si="134"/>
        <v>1.00149486</v>
      </c>
      <c r="I364" s="64">
        <f t="shared" si="126"/>
        <v>5.2499999999999998E-2</v>
      </c>
      <c r="J364" s="66">
        <f>IF(O363&gt;0,VLOOKUP(O363,W$12:AF$80,2),J363)</f>
        <v>44099</v>
      </c>
      <c r="K364" s="67">
        <f t="shared" si="127"/>
        <v>19</v>
      </c>
      <c r="L364" s="68">
        <f t="shared" si="128"/>
        <v>20</v>
      </c>
      <c r="M364" s="69">
        <f t="shared" si="121"/>
        <v>1.004069232</v>
      </c>
      <c r="N364" s="69">
        <f t="shared" ca="1" si="122"/>
        <v>1.0055701749999999</v>
      </c>
      <c r="O364" s="68">
        <f t="shared" si="135"/>
        <v>0</v>
      </c>
      <c r="P364" s="65">
        <f t="shared" ca="1" si="129"/>
        <v>4.9070568200000002</v>
      </c>
      <c r="Q364" s="65"/>
      <c r="R364" s="11">
        <f t="shared" si="130"/>
        <v>0</v>
      </c>
      <c r="S364" s="70" t="str">
        <f>IF(O363&gt;0,VLOOKUP(O363,W$12:AF$60,10),S363)</f>
        <v>A+J=</v>
      </c>
      <c r="T364" s="66" t="e">
        <f>IF(O363&gt;0,VLOOKUP(O363,W$12:AF$60,11),T363)</f>
        <v>#REF!</v>
      </c>
      <c r="U364" s="71" t="str">
        <f t="shared" si="123"/>
        <v>-</v>
      </c>
      <c r="V364" s="7"/>
      <c r="W364" s="7"/>
      <c r="X364" s="7"/>
      <c r="Y364" s="7"/>
      <c r="Z364" s="1"/>
      <c r="AA364" s="7"/>
      <c r="AB364" s="7"/>
      <c r="AC364" s="7"/>
      <c r="AD364" s="7"/>
      <c r="AE364" s="7"/>
      <c r="AF364" s="8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  <c r="ES364" s="2"/>
      <c r="ET364" s="2"/>
      <c r="EU364" s="2"/>
      <c r="EV364" s="2"/>
      <c r="EW364" s="2"/>
      <c r="EX364" s="2"/>
      <c r="EY364" s="2"/>
      <c r="EZ364" s="2"/>
      <c r="FA364" s="2"/>
      <c r="FB364" s="2"/>
      <c r="FC364" s="2"/>
      <c r="FD364" s="2"/>
      <c r="FE364" s="2"/>
      <c r="FF364" s="2"/>
      <c r="FG364" s="2"/>
      <c r="FH364" s="2"/>
      <c r="FI364" s="2"/>
      <c r="FJ364" s="2"/>
      <c r="FK364" s="2"/>
      <c r="FL364" s="2"/>
      <c r="FM364" s="2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</row>
    <row r="365" spans="1:188" x14ac:dyDescent="0.15">
      <c r="A365" s="63">
        <f t="shared" si="124"/>
        <v>44130</v>
      </c>
      <c r="B365" s="78">
        <f t="shared" ca="1" si="131"/>
        <v>885.859061</v>
      </c>
      <c r="C365" s="65">
        <f t="shared" si="125"/>
        <v>880.95200418000002</v>
      </c>
      <c r="D365" s="10">
        <f ca="1">IF(A365&lt;$B$1,VLOOKUP(A365,[1]DI!$A$4:$B$15000,2),0)</f>
        <v>1.9000000000000006E-2</v>
      </c>
      <c r="E365" s="65">
        <f t="shared" ca="1" si="132"/>
        <v>1.0000746899999999</v>
      </c>
      <c r="F365" s="65">
        <f ca="1">(TRUNC(PRODUCT($E$12:$E364),16))</f>
        <v>1.0307451091822</v>
      </c>
      <c r="G365" s="65">
        <f t="shared" ca="1" si="133"/>
        <v>1.02920658900024</v>
      </c>
      <c r="H365" s="65">
        <f t="shared" ca="1" si="134"/>
        <v>1.00149486</v>
      </c>
      <c r="I365" s="64">
        <f t="shared" si="126"/>
        <v>5.2499999999999998E-2</v>
      </c>
      <c r="J365" s="66">
        <f>IF(O364&gt;0,VLOOKUP(O364,W$12:AF$80,2),J364)</f>
        <v>44099</v>
      </c>
      <c r="K365" s="67">
        <f t="shared" si="127"/>
        <v>20</v>
      </c>
      <c r="L365" s="68">
        <f t="shared" si="128"/>
        <v>20</v>
      </c>
      <c r="M365" s="69">
        <f t="shared" si="121"/>
        <v>1.004069232</v>
      </c>
      <c r="N365" s="69">
        <f t="shared" ca="1" si="122"/>
        <v>1.0055701749999999</v>
      </c>
      <c r="O365" s="68">
        <f t="shared" si="135"/>
        <v>12</v>
      </c>
      <c r="P365" s="65">
        <f t="shared" ca="1" si="129"/>
        <v>4.9070568200000002</v>
      </c>
      <c r="Q365" s="65"/>
      <c r="R365" s="11">
        <f t="shared" si="130"/>
        <v>23.809489809999999</v>
      </c>
      <c r="S365" s="70" t="str">
        <f>IF(O364&gt;0,VLOOKUP(O364,W$12:AF$60,10),S364)</f>
        <v>A+J=</v>
      </c>
      <c r="T365" s="66" t="e">
        <f>IF(O364&gt;0,VLOOKUP(O364,W$12:AF$60,11),T364)</f>
        <v>#REF!</v>
      </c>
      <c r="U365" s="71">
        <f t="shared" ca="1" si="123"/>
        <v>1722992.7978000001</v>
      </c>
      <c r="V365" s="7"/>
      <c r="W365" s="7"/>
      <c r="X365" s="7"/>
      <c r="Y365" s="7"/>
      <c r="Z365" s="1"/>
      <c r="AA365" s="7"/>
      <c r="AB365" s="7"/>
      <c r="AC365" s="7"/>
      <c r="AD365" s="7"/>
      <c r="AE365" s="7"/>
      <c r="AF365" s="8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  <c r="ES365" s="2"/>
      <c r="ET365" s="2"/>
      <c r="EU365" s="2"/>
      <c r="EV365" s="2"/>
      <c r="EW365" s="2"/>
      <c r="EX365" s="2"/>
      <c r="EY365" s="2"/>
      <c r="EZ365" s="2"/>
      <c r="FA365" s="2"/>
      <c r="FB365" s="2"/>
      <c r="FC365" s="2"/>
      <c r="FD365" s="2"/>
      <c r="FE365" s="2"/>
      <c r="FF365" s="2"/>
      <c r="FG365" s="2"/>
      <c r="FH365" s="2"/>
      <c r="FI365" s="2"/>
      <c r="FJ365" s="2"/>
      <c r="FK365" s="2"/>
      <c r="FL365" s="2"/>
      <c r="FM365" s="2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</row>
    <row r="366" spans="1:188" x14ac:dyDescent="0.15">
      <c r="A366" s="63">
        <f t="shared" si="124"/>
        <v>44131</v>
      </c>
      <c r="B366" s="78">
        <f t="shared" ca="1" si="131"/>
        <v>857.38060627000004</v>
      </c>
      <c r="C366" s="65">
        <f t="shared" si="125"/>
        <v>857.14251437000007</v>
      </c>
      <c r="D366" s="10">
        <f ca="1">IF(A366&lt;$B$1,VLOOKUP(A366,[1]DI!$A$4:$B$15000,2),0)</f>
        <v>1.9000000000000006E-2</v>
      </c>
      <c r="E366" s="65">
        <f t="shared" ca="1" si="132"/>
        <v>1.0000746899999999</v>
      </c>
      <c r="F366" s="65">
        <f ca="1">(TRUNC(PRODUCT($E$12:$E365),16))</f>
        <v>1.0308220955344101</v>
      </c>
      <c r="G366" s="65">
        <f t="shared" ca="1" si="133"/>
        <v>1.0307451091822</v>
      </c>
      <c r="H366" s="65">
        <f t="shared" ca="1" si="134"/>
        <v>1.0000746899999999</v>
      </c>
      <c r="I366" s="64">
        <f t="shared" si="126"/>
        <v>5.2499999999999998E-2</v>
      </c>
      <c r="J366" s="66">
        <f>IF(O365&gt;0,VLOOKUP(O365,W$12:AF$80,2),J365)</f>
        <v>44130</v>
      </c>
      <c r="K366" s="67">
        <f t="shared" si="127"/>
        <v>1</v>
      </c>
      <c r="L366" s="68">
        <f t="shared" si="128"/>
        <v>1</v>
      </c>
      <c r="M366" s="69">
        <f t="shared" si="121"/>
        <v>1.0002030689999999</v>
      </c>
      <c r="N366" s="69">
        <f t="shared" ca="1" si="122"/>
        <v>1.000277774</v>
      </c>
      <c r="O366" s="68">
        <f t="shared" si="135"/>
        <v>0</v>
      </c>
      <c r="P366" s="65">
        <f t="shared" ca="1" si="129"/>
        <v>0.2380919</v>
      </c>
      <c r="Q366" s="65"/>
      <c r="R366" s="11">
        <f t="shared" si="130"/>
        <v>0</v>
      </c>
      <c r="S366" s="70" t="str">
        <f>IF(O365&gt;0,VLOOKUP(O365,W$12:AF$60,10),S365)</f>
        <v>A+J=</v>
      </c>
      <c r="T366" s="66" t="e">
        <f>IF(O365&gt;0,VLOOKUP(O365,W$12:AF$60,11),T365)</f>
        <v>#REF!</v>
      </c>
      <c r="U366" s="71" t="str">
        <f t="shared" si="123"/>
        <v>-</v>
      </c>
      <c r="V366" s="7"/>
      <c r="W366" s="7"/>
      <c r="X366" s="7"/>
      <c r="Y366" s="7"/>
      <c r="Z366" s="1"/>
      <c r="AA366" s="7"/>
      <c r="AB366" s="7"/>
      <c r="AC366" s="7"/>
      <c r="AD366" s="7"/>
      <c r="AE366" s="7"/>
      <c r="AF366" s="8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  <c r="ES366" s="2"/>
      <c r="ET366" s="2"/>
      <c r="EU366" s="2"/>
      <c r="EV366" s="2"/>
      <c r="EW366" s="2"/>
      <c r="EX366" s="2"/>
      <c r="EY366" s="2"/>
      <c r="EZ366" s="2"/>
      <c r="FA366" s="2"/>
      <c r="FB366" s="2"/>
      <c r="FC366" s="2"/>
      <c r="FD366" s="2"/>
      <c r="FE366" s="2"/>
      <c r="FF366" s="2"/>
      <c r="FG366" s="2"/>
      <c r="FH366" s="2"/>
      <c r="FI366" s="2"/>
      <c r="FJ366" s="2"/>
      <c r="FK366" s="2"/>
      <c r="FL366" s="2"/>
      <c r="FM366" s="2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</row>
    <row r="367" spans="1:188" x14ac:dyDescent="0.15">
      <c r="A367" s="63">
        <f t="shared" si="124"/>
        <v>44132</v>
      </c>
      <c r="B367" s="78">
        <f t="shared" ca="1" si="131"/>
        <v>857.61876932000007</v>
      </c>
      <c r="C367" s="65">
        <f t="shared" si="125"/>
        <v>857.14251437000007</v>
      </c>
      <c r="D367" s="10">
        <f ca="1">IF(A367&lt;$B$1,VLOOKUP(A367,[1]DI!$A$4:$B$15000,2),0)</f>
        <v>1.9000000000000006E-2</v>
      </c>
      <c r="E367" s="65">
        <f t="shared" ca="1" si="132"/>
        <v>1.0000746899999999</v>
      </c>
      <c r="F367" s="65">
        <f ca="1">(TRUNC(PRODUCT($E$12:$E366),16))</f>
        <v>1.0308990876367199</v>
      </c>
      <c r="G367" s="65">
        <f t="shared" ca="1" si="133"/>
        <v>1.0307451091822</v>
      </c>
      <c r="H367" s="65">
        <f t="shared" ca="1" si="134"/>
        <v>1.00014939</v>
      </c>
      <c r="I367" s="64">
        <f t="shared" si="126"/>
        <v>5.2499999999999998E-2</v>
      </c>
      <c r="J367" s="66">
        <f>IF(O366&gt;0,VLOOKUP(O366,W$12:AF$80,2),J366)</f>
        <v>44130</v>
      </c>
      <c r="K367" s="67">
        <f t="shared" si="127"/>
        <v>2</v>
      </c>
      <c r="L367" s="68">
        <f t="shared" si="128"/>
        <v>2</v>
      </c>
      <c r="M367" s="69">
        <f t="shared" si="121"/>
        <v>1.0004061799999999</v>
      </c>
      <c r="N367" s="69">
        <f t="shared" ca="1" si="122"/>
        <v>1.0005556309999999</v>
      </c>
      <c r="O367" s="68">
        <f t="shared" si="135"/>
        <v>0</v>
      </c>
      <c r="P367" s="65">
        <f t="shared" ca="1" si="129"/>
        <v>0.47625495000000001</v>
      </c>
      <c r="Q367" s="65"/>
      <c r="R367" s="11">
        <f t="shared" si="130"/>
        <v>0</v>
      </c>
      <c r="S367" s="70" t="str">
        <f>IF(O366&gt;0,VLOOKUP(O366,W$12:AF$60,10),S366)</f>
        <v>A+J=</v>
      </c>
      <c r="T367" s="66" t="e">
        <f>IF(O366&gt;0,VLOOKUP(O366,W$12:AF$60,11),T366)</f>
        <v>#REF!</v>
      </c>
      <c r="U367" s="71" t="str">
        <f t="shared" si="123"/>
        <v>-</v>
      </c>
      <c r="V367" s="7"/>
      <c r="W367" s="7"/>
      <c r="X367" s="7"/>
      <c r="Y367" s="7"/>
      <c r="Z367" s="1"/>
      <c r="AA367" s="7"/>
      <c r="AB367" s="7"/>
      <c r="AC367" s="7"/>
      <c r="AD367" s="7"/>
      <c r="AE367" s="7"/>
      <c r="AF367" s="8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  <c r="ES367" s="2"/>
      <c r="ET367" s="2"/>
      <c r="EU367" s="2"/>
      <c r="EV367" s="2"/>
      <c r="EW367" s="2"/>
      <c r="EX367" s="2"/>
      <c r="EY367" s="2"/>
      <c r="EZ367" s="2"/>
      <c r="FA367" s="2"/>
      <c r="FB367" s="2"/>
      <c r="FC367" s="2"/>
      <c r="FD367" s="2"/>
      <c r="FE367" s="2"/>
      <c r="FF367" s="2"/>
      <c r="FG367" s="2"/>
      <c r="FH367" s="2"/>
      <c r="FI367" s="2"/>
      <c r="FJ367" s="2"/>
      <c r="FK367" s="2"/>
      <c r="FL367" s="2"/>
      <c r="FM367" s="2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</row>
    <row r="368" spans="1:188" x14ac:dyDescent="0.15">
      <c r="A368" s="63">
        <f t="shared" si="124"/>
        <v>44133</v>
      </c>
      <c r="B368" s="78">
        <f t="shared" ca="1" si="131"/>
        <v>857.85699322000005</v>
      </c>
      <c r="C368" s="65">
        <f t="shared" si="125"/>
        <v>857.14251437000007</v>
      </c>
      <c r="D368" s="10">
        <f ca="1">IF(A368&lt;$B$1,VLOOKUP(A368,[1]DI!$A$4:$B$15000,2),0)</f>
        <v>1.9000000000000006E-2</v>
      </c>
      <c r="E368" s="65">
        <f t="shared" ca="1" si="132"/>
        <v>1.0000746899999999</v>
      </c>
      <c r="F368" s="65">
        <f ca="1">(TRUNC(PRODUCT($E$12:$E367),16))</f>
        <v>1.03097608548958</v>
      </c>
      <c r="G368" s="65">
        <f t="shared" ca="1" si="133"/>
        <v>1.0307451091822</v>
      </c>
      <c r="H368" s="65">
        <f t="shared" ca="1" si="134"/>
        <v>1.0002240899999999</v>
      </c>
      <c r="I368" s="64">
        <f t="shared" si="126"/>
        <v>5.2499999999999998E-2</v>
      </c>
      <c r="J368" s="66">
        <f>IF(O367&gt;0,VLOOKUP(O367,W$12:AF$80,2),J367)</f>
        <v>44130</v>
      </c>
      <c r="K368" s="67">
        <f t="shared" si="127"/>
        <v>3</v>
      </c>
      <c r="L368" s="68">
        <f t="shared" si="128"/>
        <v>3</v>
      </c>
      <c r="M368" s="69">
        <f t="shared" si="121"/>
        <v>1.000609332</v>
      </c>
      <c r="N368" s="69">
        <f t="shared" ca="1" si="122"/>
        <v>1.0008335589999999</v>
      </c>
      <c r="O368" s="68">
        <f t="shared" si="135"/>
        <v>0</v>
      </c>
      <c r="P368" s="65">
        <f t="shared" ca="1" si="129"/>
        <v>0.71447885</v>
      </c>
      <c r="Q368" s="65"/>
      <c r="R368" s="11">
        <f t="shared" si="130"/>
        <v>0</v>
      </c>
      <c r="S368" s="70" t="str">
        <f>IF(O367&gt;0,VLOOKUP(O367,W$12:AF$60,10),S367)</f>
        <v>A+J=</v>
      </c>
      <c r="T368" s="66" t="e">
        <f>IF(O367&gt;0,VLOOKUP(O367,W$12:AF$60,11),T367)</f>
        <v>#REF!</v>
      </c>
      <c r="U368" s="71" t="str">
        <f t="shared" si="123"/>
        <v>-</v>
      </c>
      <c r="V368" s="7"/>
      <c r="W368" s="7"/>
      <c r="X368" s="7"/>
      <c r="Y368" s="7"/>
      <c r="Z368" s="1"/>
      <c r="AA368" s="7"/>
      <c r="AB368" s="7"/>
      <c r="AC368" s="7"/>
      <c r="AD368" s="7"/>
      <c r="AE368" s="7"/>
      <c r="AF368" s="8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  <c r="ES368" s="2"/>
      <c r="ET368" s="2"/>
      <c r="EU368" s="2"/>
      <c r="EV368" s="2"/>
      <c r="EW368" s="2"/>
      <c r="EX368" s="2"/>
      <c r="EY368" s="2"/>
      <c r="EZ368" s="2"/>
      <c r="FA368" s="2"/>
      <c r="FB368" s="2"/>
      <c r="FC368" s="2"/>
      <c r="FD368" s="2"/>
      <c r="FE368" s="2"/>
      <c r="FF368" s="2"/>
      <c r="FG368" s="2"/>
      <c r="FH368" s="2"/>
      <c r="FI368" s="2"/>
      <c r="FJ368" s="2"/>
      <c r="FK368" s="2"/>
      <c r="FL368" s="2"/>
      <c r="FM368" s="2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</row>
    <row r="369" spans="1:191" x14ac:dyDescent="0.15">
      <c r="A369" s="63">
        <f t="shared" si="124"/>
        <v>44134</v>
      </c>
      <c r="B369" s="78">
        <f t="shared" ca="1" si="131"/>
        <v>858.09527798000011</v>
      </c>
      <c r="C369" s="65">
        <f t="shared" si="125"/>
        <v>857.14251437000007</v>
      </c>
      <c r="D369" s="10">
        <f ca="1">IF(A369&lt;$B$1,VLOOKUP(A369,[1]DI!$A$4:$B$15000,2),0)</f>
        <v>1.9000000000000006E-2</v>
      </c>
      <c r="E369" s="65">
        <f t="shared" ca="1" si="132"/>
        <v>1.0000746899999999</v>
      </c>
      <c r="F369" s="65">
        <f ca="1">(TRUNC(PRODUCT($E$12:$E368),16))</f>
        <v>1.03105308909341</v>
      </c>
      <c r="G369" s="65">
        <f t="shared" ca="1" si="133"/>
        <v>1.0307451091822</v>
      </c>
      <c r="H369" s="65">
        <f t="shared" ca="1" si="134"/>
        <v>1.00029879</v>
      </c>
      <c r="I369" s="64">
        <f t="shared" si="126"/>
        <v>5.2499999999999998E-2</v>
      </c>
      <c r="J369" s="66">
        <f>IF(O368&gt;0,VLOOKUP(O368,W$12:AF$80,2),J368)</f>
        <v>44130</v>
      </c>
      <c r="K369" s="67">
        <f t="shared" si="127"/>
        <v>4</v>
      </c>
      <c r="L369" s="68">
        <f t="shared" si="128"/>
        <v>4</v>
      </c>
      <c r="M369" s="69">
        <f t="shared" si="121"/>
        <v>1.000812525</v>
      </c>
      <c r="N369" s="69">
        <f t="shared" ca="1" si="122"/>
        <v>1.0011115580000001</v>
      </c>
      <c r="O369" s="68">
        <f t="shared" si="135"/>
        <v>0</v>
      </c>
      <c r="P369" s="65">
        <f t="shared" ca="1" si="129"/>
        <v>0.95276360999999998</v>
      </c>
      <c r="Q369" s="65"/>
      <c r="R369" s="11">
        <f t="shared" si="130"/>
        <v>0</v>
      </c>
      <c r="S369" s="70" t="str">
        <f>IF(O368&gt;0,VLOOKUP(O368,W$12:AF$60,10),S368)</f>
        <v>A+J=</v>
      </c>
      <c r="T369" s="66" t="e">
        <f>IF(O368&gt;0,VLOOKUP(O368,W$12:AF$60,11),T368)</f>
        <v>#REF!</v>
      </c>
      <c r="U369" s="71" t="str">
        <f t="shared" si="123"/>
        <v>-</v>
      </c>
      <c r="V369" s="7"/>
      <c r="W369" s="7"/>
      <c r="X369" s="7"/>
      <c r="Y369" s="7"/>
      <c r="Z369" s="1"/>
      <c r="AA369" s="7"/>
      <c r="AB369" s="7"/>
      <c r="AC369" s="7"/>
      <c r="AD369" s="7"/>
      <c r="AE369" s="7"/>
      <c r="AF369" s="8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  <c r="ES369" s="2"/>
      <c r="ET369" s="2"/>
      <c r="EU369" s="2"/>
      <c r="EV369" s="2"/>
      <c r="EW369" s="2"/>
      <c r="EX369" s="2"/>
      <c r="EY369" s="2"/>
      <c r="EZ369" s="2"/>
      <c r="FA369" s="2"/>
      <c r="FB369" s="2"/>
      <c r="FC369" s="2"/>
      <c r="FD369" s="2"/>
      <c r="FE369" s="2"/>
      <c r="FF369" s="2"/>
      <c r="FG369" s="2"/>
      <c r="FH369" s="2"/>
      <c r="FI369" s="2"/>
      <c r="FJ369" s="2"/>
      <c r="FK369" s="2"/>
      <c r="FL369" s="2"/>
      <c r="FM369" s="2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</row>
    <row r="370" spans="1:191" x14ac:dyDescent="0.15">
      <c r="A370" s="63">
        <f t="shared" si="124"/>
        <v>44135</v>
      </c>
      <c r="B370" s="78">
        <f t="shared" ca="1" si="131"/>
        <v>858.33364075000009</v>
      </c>
      <c r="C370" s="65">
        <f t="shared" si="125"/>
        <v>857.14251437000007</v>
      </c>
      <c r="D370" s="10">
        <f ca="1">IF(A370&lt;$B$1,VLOOKUP(A370,[1]DI!$A$4:$B$15000,2),0)</f>
        <v>0</v>
      </c>
      <c r="E370" s="65">
        <f t="shared" ca="1" si="132"/>
        <v>1</v>
      </c>
      <c r="F370" s="65">
        <f ca="1">(TRUNC(PRODUCT($E$12:$E369),16))</f>
        <v>1.03113009844863</v>
      </c>
      <c r="G370" s="65">
        <f t="shared" ca="1" si="133"/>
        <v>1.0307451091822</v>
      </c>
      <c r="H370" s="65">
        <f t="shared" ca="1" si="134"/>
        <v>1.00037351</v>
      </c>
      <c r="I370" s="64">
        <f t="shared" si="126"/>
        <v>5.2499999999999998E-2</v>
      </c>
      <c r="J370" s="66">
        <f>IF(O369&gt;0,VLOOKUP(O369,W$12:AF$80,2),J369)</f>
        <v>44130</v>
      </c>
      <c r="K370" s="67">
        <f t="shared" si="127"/>
        <v>4</v>
      </c>
      <c r="L370" s="68">
        <f t="shared" si="128"/>
        <v>5</v>
      </c>
      <c r="M370" s="69">
        <f t="shared" si="121"/>
        <v>1.0010157589999999</v>
      </c>
      <c r="N370" s="69">
        <f t="shared" ca="1" si="122"/>
        <v>1.001389648</v>
      </c>
      <c r="O370" s="68">
        <f t="shared" si="135"/>
        <v>0</v>
      </c>
      <c r="P370" s="65">
        <f t="shared" ca="1" si="129"/>
        <v>1.19112638</v>
      </c>
      <c r="Q370" s="65"/>
      <c r="R370" s="11">
        <f t="shared" si="130"/>
        <v>0</v>
      </c>
      <c r="S370" s="70" t="str">
        <f>IF(O369&gt;0,VLOOKUP(O369,W$12:AF$60,10),S369)</f>
        <v>A+J=</v>
      </c>
      <c r="T370" s="66" t="e">
        <f>IF(O369&gt;0,VLOOKUP(O369,W$12:AF$60,11),T369)</f>
        <v>#REF!</v>
      </c>
      <c r="U370" s="71" t="str">
        <f t="shared" si="123"/>
        <v>-</v>
      </c>
      <c r="V370" s="7"/>
      <c r="W370" s="7"/>
      <c r="X370" s="7"/>
      <c r="Y370" s="7"/>
      <c r="Z370" s="1"/>
      <c r="AA370" s="7"/>
      <c r="AB370" s="7"/>
      <c r="AC370" s="7"/>
      <c r="AD370" s="7"/>
      <c r="AE370" s="7"/>
      <c r="AF370" s="8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  <c r="ES370" s="2"/>
      <c r="ET370" s="2"/>
      <c r="EU370" s="2"/>
      <c r="EV370" s="2"/>
      <c r="EW370" s="2"/>
      <c r="EX370" s="2"/>
      <c r="EY370" s="2"/>
      <c r="EZ370" s="2"/>
      <c r="FA370" s="2"/>
      <c r="FB370" s="2"/>
      <c r="FC370" s="2"/>
      <c r="FD370" s="2"/>
      <c r="FE370" s="2"/>
      <c r="FF370" s="2"/>
      <c r="FG370" s="2"/>
      <c r="FH370" s="2"/>
      <c r="FI370" s="2"/>
      <c r="FJ370" s="2"/>
      <c r="FK370" s="2"/>
      <c r="FL370" s="2"/>
      <c r="FM370" s="2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</row>
    <row r="371" spans="1:191" x14ac:dyDescent="0.15">
      <c r="A371" s="63">
        <f t="shared" si="124"/>
        <v>44136</v>
      </c>
      <c r="B371" s="78">
        <f t="shared" ca="1" si="131"/>
        <v>858.33364075000009</v>
      </c>
      <c r="C371" s="65">
        <f t="shared" si="125"/>
        <v>857.14251437000007</v>
      </c>
      <c r="D371" s="10">
        <f ca="1">IF(A371&lt;$B$1,VLOOKUP(A371,[1]DI!$A$4:$B$15000,2),0)</f>
        <v>0</v>
      </c>
      <c r="E371" s="65">
        <f t="shared" ca="1" si="132"/>
        <v>1</v>
      </c>
      <c r="F371" s="65">
        <f ca="1">(TRUNC(PRODUCT($E$12:$E370),16))</f>
        <v>1.03113009844863</v>
      </c>
      <c r="G371" s="65">
        <f t="shared" ca="1" si="133"/>
        <v>1.0307451091822</v>
      </c>
      <c r="H371" s="65">
        <f t="shared" ca="1" si="134"/>
        <v>1.00037351</v>
      </c>
      <c r="I371" s="64">
        <f t="shared" si="126"/>
        <v>5.2499999999999998E-2</v>
      </c>
      <c r="J371" s="66">
        <f>IF(O370&gt;0,VLOOKUP(O370,W$12:AF$80,2),J370)</f>
        <v>44130</v>
      </c>
      <c r="K371" s="67">
        <f t="shared" si="127"/>
        <v>4</v>
      </c>
      <c r="L371" s="68">
        <f t="shared" si="128"/>
        <v>5</v>
      </c>
      <c r="M371" s="69">
        <f t="shared" si="121"/>
        <v>1.0010157589999999</v>
      </c>
      <c r="N371" s="69">
        <f t="shared" ca="1" si="122"/>
        <v>1.001389648</v>
      </c>
      <c r="O371" s="68">
        <f t="shared" si="135"/>
        <v>0</v>
      </c>
      <c r="P371" s="65">
        <f t="shared" ca="1" si="129"/>
        <v>1.19112638</v>
      </c>
      <c r="Q371" s="65"/>
      <c r="R371" s="11">
        <f t="shared" si="130"/>
        <v>0</v>
      </c>
      <c r="S371" s="70" t="str">
        <f>IF(O370&gt;0,VLOOKUP(O370,W$12:AF$60,10),S370)</f>
        <v>A+J=</v>
      </c>
      <c r="T371" s="66" t="e">
        <f>IF(O370&gt;0,VLOOKUP(O370,W$12:AF$60,11),T370)</f>
        <v>#REF!</v>
      </c>
      <c r="U371" s="71" t="str">
        <f t="shared" si="123"/>
        <v>-</v>
      </c>
      <c r="V371" s="7"/>
      <c r="W371" s="7"/>
      <c r="X371" s="7"/>
      <c r="Y371" s="7"/>
      <c r="Z371" s="1"/>
      <c r="AA371" s="7"/>
      <c r="AB371" s="7"/>
      <c r="AC371" s="7"/>
      <c r="AD371" s="7"/>
      <c r="AE371" s="7"/>
      <c r="AF371" s="8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  <c r="ES371" s="2"/>
      <c r="ET371" s="2"/>
      <c r="EU371" s="2"/>
      <c r="EV371" s="2"/>
      <c r="EW371" s="2"/>
      <c r="EX371" s="2"/>
      <c r="EY371" s="2"/>
      <c r="EZ371" s="2"/>
      <c r="FA371" s="2"/>
      <c r="FB371" s="2"/>
      <c r="FC371" s="2"/>
      <c r="FD371" s="2"/>
      <c r="FE371" s="2"/>
      <c r="FF371" s="2"/>
      <c r="FG371" s="2"/>
      <c r="FH371" s="2"/>
      <c r="FI371" s="2"/>
      <c r="FJ371" s="2"/>
      <c r="FK371" s="2"/>
      <c r="FL371" s="2"/>
      <c r="FM371" s="2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</row>
    <row r="372" spans="1:191" x14ac:dyDescent="0.15">
      <c r="A372" s="63">
        <f t="shared" si="124"/>
        <v>44137</v>
      </c>
      <c r="B372" s="78">
        <f t="shared" ca="1" si="131"/>
        <v>858.33364075000009</v>
      </c>
      <c r="C372" s="65">
        <f t="shared" si="125"/>
        <v>857.14251437000007</v>
      </c>
      <c r="D372" s="10">
        <f ca="1">IF(A372&lt;$B$1,VLOOKUP(A372,[1]DI!$A$4:$B$15000,2),0)</f>
        <v>0</v>
      </c>
      <c r="E372" s="65">
        <f t="shared" ca="1" si="132"/>
        <v>1</v>
      </c>
      <c r="F372" s="65">
        <f ca="1">(TRUNC(PRODUCT($E$12:$E371),16))</f>
        <v>1.03113009844863</v>
      </c>
      <c r="G372" s="65">
        <f t="shared" ca="1" si="133"/>
        <v>1.0307451091822</v>
      </c>
      <c r="H372" s="65">
        <f t="shared" ca="1" si="134"/>
        <v>1.00037351</v>
      </c>
      <c r="I372" s="64">
        <f t="shared" si="126"/>
        <v>5.2499999999999998E-2</v>
      </c>
      <c r="J372" s="66">
        <f>IF(O371&gt;0,VLOOKUP(O371,W$12:AF$80,2),J371)</f>
        <v>44130</v>
      </c>
      <c r="K372" s="67">
        <f t="shared" si="127"/>
        <v>4</v>
      </c>
      <c r="L372" s="68">
        <f t="shared" si="128"/>
        <v>5</v>
      </c>
      <c r="M372" s="69">
        <f t="shared" si="121"/>
        <v>1.0010157589999999</v>
      </c>
      <c r="N372" s="69">
        <f t="shared" ca="1" si="122"/>
        <v>1.001389648</v>
      </c>
      <c r="O372" s="68">
        <f t="shared" si="135"/>
        <v>0</v>
      </c>
      <c r="P372" s="65">
        <f t="shared" ca="1" si="129"/>
        <v>1.19112638</v>
      </c>
      <c r="Q372" s="65"/>
      <c r="R372" s="11">
        <f t="shared" si="130"/>
        <v>0</v>
      </c>
      <c r="S372" s="70" t="str">
        <f>IF(O371&gt;0,VLOOKUP(O371,W$12:AF$60,10),S371)</f>
        <v>A+J=</v>
      </c>
      <c r="T372" s="66" t="e">
        <f>IF(O371&gt;0,VLOOKUP(O371,W$12:AF$60,11),T371)</f>
        <v>#REF!</v>
      </c>
      <c r="U372" s="71" t="str">
        <f t="shared" si="123"/>
        <v>-</v>
      </c>
      <c r="V372" s="7"/>
      <c r="W372" s="7"/>
      <c r="X372" s="7"/>
      <c r="Y372" s="7"/>
      <c r="Z372" s="1"/>
      <c r="AA372" s="7"/>
      <c r="AB372" s="7"/>
      <c r="AC372" s="7"/>
      <c r="AD372" s="7"/>
      <c r="AE372" s="7"/>
      <c r="AF372" s="8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  <c r="ES372" s="2"/>
      <c r="ET372" s="2"/>
      <c r="EU372" s="2"/>
      <c r="EV372" s="2"/>
      <c r="EW372" s="2"/>
      <c r="EX372" s="2"/>
      <c r="EY372" s="2"/>
      <c r="EZ372" s="2"/>
      <c r="FA372" s="2"/>
      <c r="FB372" s="2"/>
      <c r="FC372" s="2"/>
      <c r="FD372" s="2"/>
      <c r="FE372" s="2"/>
      <c r="FF372" s="2"/>
      <c r="FG372" s="2"/>
      <c r="FH372" s="2"/>
      <c r="FI372" s="2"/>
      <c r="FJ372" s="2"/>
      <c r="FK372" s="2"/>
      <c r="FL372" s="2"/>
      <c r="FM372" s="2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</row>
    <row r="373" spans="1:191" x14ac:dyDescent="0.15">
      <c r="A373" s="63">
        <f t="shared" si="124"/>
        <v>44138</v>
      </c>
      <c r="B373" s="78">
        <f t="shared" ca="1" si="131"/>
        <v>858.33364075000009</v>
      </c>
      <c r="C373" s="65">
        <f t="shared" si="125"/>
        <v>857.14251437000007</v>
      </c>
      <c r="D373" s="10">
        <f ca="1">IF(A373&lt;$B$1,VLOOKUP(A373,[1]DI!$A$4:$B$15000,2),0)</f>
        <v>1.9000000000000006E-2</v>
      </c>
      <c r="E373" s="65">
        <f t="shared" ca="1" si="132"/>
        <v>1.0000746899999999</v>
      </c>
      <c r="F373" s="65">
        <f ca="1">(TRUNC(PRODUCT($E$12:$E372),16))</f>
        <v>1.03113009844863</v>
      </c>
      <c r="G373" s="65">
        <f t="shared" ca="1" si="133"/>
        <v>1.0307451091822</v>
      </c>
      <c r="H373" s="65">
        <f t="shared" ca="1" si="134"/>
        <v>1.00037351</v>
      </c>
      <c r="I373" s="64">
        <f t="shared" si="126"/>
        <v>5.2499999999999998E-2</v>
      </c>
      <c r="J373" s="66">
        <f>IF(O372&gt;0,VLOOKUP(O372,W$12:AF$80,2),J372)</f>
        <v>44130</v>
      </c>
      <c r="K373" s="67">
        <f t="shared" si="127"/>
        <v>5</v>
      </c>
      <c r="L373" s="68">
        <f t="shared" si="128"/>
        <v>5</v>
      </c>
      <c r="M373" s="69">
        <f t="shared" si="121"/>
        <v>1.0010157589999999</v>
      </c>
      <c r="N373" s="69">
        <f t="shared" ca="1" si="122"/>
        <v>1.001389648</v>
      </c>
      <c r="O373" s="68">
        <f t="shared" si="135"/>
        <v>0</v>
      </c>
      <c r="P373" s="65">
        <f t="shared" ca="1" si="129"/>
        <v>1.19112638</v>
      </c>
      <c r="Q373" s="65"/>
      <c r="R373" s="11">
        <f t="shared" si="130"/>
        <v>0</v>
      </c>
      <c r="S373" s="70" t="str">
        <f>IF(O372&gt;0,VLOOKUP(O372,W$12:AF$60,10),S372)</f>
        <v>A+J=</v>
      </c>
      <c r="T373" s="66" t="e">
        <f>IF(O372&gt;0,VLOOKUP(O372,W$12:AF$60,11),T372)</f>
        <v>#REF!</v>
      </c>
      <c r="U373" s="71" t="str">
        <f t="shared" si="123"/>
        <v>-</v>
      </c>
      <c r="V373" s="7"/>
      <c r="W373" s="7"/>
      <c r="X373" s="7"/>
      <c r="Y373" s="7"/>
      <c r="Z373" s="1"/>
      <c r="AA373" s="7"/>
      <c r="AB373" s="7"/>
      <c r="AC373" s="7"/>
      <c r="AD373" s="7"/>
      <c r="AE373" s="7"/>
      <c r="AF373" s="8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  <c r="ES373" s="2"/>
      <c r="ET373" s="2"/>
      <c r="EU373" s="2"/>
      <c r="EV373" s="2"/>
      <c r="EW373" s="2"/>
      <c r="EX373" s="2"/>
      <c r="EY373" s="2"/>
      <c r="EZ373" s="2"/>
      <c r="FA373" s="2"/>
      <c r="FB373" s="2"/>
      <c r="FC373" s="2"/>
      <c r="FD373" s="2"/>
      <c r="FE373" s="2"/>
      <c r="FF373" s="2"/>
      <c r="FG373" s="2"/>
      <c r="FH373" s="2"/>
      <c r="FI373" s="2"/>
      <c r="FJ373" s="2"/>
      <c r="FK373" s="2"/>
      <c r="FL373" s="2"/>
      <c r="FM373" s="2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</row>
    <row r="374" spans="1:191" x14ac:dyDescent="0.15">
      <c r="A374" s="63">
        <f t="shared" si="124"/>
        <v>44139</v>
      </c>
      <c r="B374" s="78">
        <f t="shared" ca="1" si="131"/>
        <v>858.57205751000004</v>
      </c>
      <c r="C374" s="65">
        <f t="shared" si="125"/>
        <v>857.14251437000007</v>
      </c>
      <c r="D374" s="10">
        <f ca="1">IF(A374&lt;$B$1,VLOOKUP(A374,[1]DI!$A$4:$B$15000,2),0)</f>
        <v>1.9000000000000006E-2</v>
      </c>
      <c r="E374" s="65">
        <f t="shared" ca="1" si="132"/>
        <v>1.0000746899999999</v>
      </c>
      <c r="F374" s="65">
        <f ca="1">(TRUNC(PRODUCT($E$12:$E373),16))</f>
        <v>1.03120711355568</v>
      </c>
      <c r="G374" s="65">
        <f t="shared" ca="1" si="133"/>
        <v>1.0307451091822</v>
      </c>
      <c r="H374" s="65">
        <f t="shared" ca="1" si="134"/>
        <v>1.00044822</v>
      </c>
      <c r="I374" s="64">
        <f t="shared" si="126"/>
        <v>5.2499999999999998E-2</v>
      </c>
      <c r="J374" s="66">
        <f>IF(O373&gt;0,VLOOKUP(O373,W$12:AF$80,2),J373)</f>
        <v>44130</v>
      </c>
      <c r="K374" s="67">
        <f t="shared" si="127"/>
        <v>6</v>
      </c>
      <c r="L374" s="68">
        <f t="shared" si="128"/>
        <v>6</v>
      </c>
      <c r="M374" s="69">
        <f t="shared" si="121"/>
        <v>1.0012190350000001</v>
      </c>
      <c r="N374" s="69">
        <f t="shared" ca="1" si="122"/>
        <v>1.001667801</v>
      </c>
      <c r="O374" s="68">
        <f t="shared" si="135"/>
        <v>0</v>
      </c>
      <c r="P374" s="65">
        <f t="shared" ca="1" si="129"/>
        <v>1.42954314</v>
      </c>
      <c r="Q374" s="65"/>
      <c r="R374" s="11">
        <f t="shared" si="130"/>
        <v>0</v>
      </c>
      <c r="S374" s="70" t="str">
        <f>IF(O373&gt;0,VLOOKUP(O373,W$12:AF$60,10),S373)</f>
        <v>A+J=</v>
      </c>
      <c r="T374" s="66" t="e">
        <f>IF(O373&gt;0,VLOOKUP(O373,W$12:AF$60,11),T373)</f>
        <v>#REF!</v>
      </c>
      <c r="U374" s="71" t="str">
        <f t="shared" si="123"/>
        <v>-</v>
      </c>
      <c r="V374" s="7"/>
      <c r="W374" s="7"/>
      <c r="X374" s="7"/>
      <c r="Y374" s="7"/>
      <c r="Z374" s="1"/>
      <c r="AA374" s="7"/>
      <c r="AB374" s="7"/>
      <c r="AC374" s="7"/>
      <c r="AD374" s="7"/>
      <c r="AE374" s="7"/>
      <c r="AF374" s="8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  <c r="ES374" s="2"/>
      <c r="ET374" s="2"/>
      <c r="EU374" s="2"/>
      <c r="EV374" s="2"/>
      <c r="EW374" s="2"/>
      <c r="EX374" s="2"/>
      <c r="EY374" s="2"/>
      <c r="EZ374" s="2"/>
      <c r="FA374" s="2"/>
      <c r="FB374" s="2"/>
      <c r="FC374" s="2"/>
      <c r="FD374" s="2"/>
      <c r="FE374" s="2"/>
      <c r="FF374" s="2"/>
      <c r="FG374" s="2"/>
      <c r="FH374" s="2"/>
      <c r="FI374" s="2"/>
      <c r="FJ374" s="2"/>
      <c r="FK374" s="2"/>
      <c r="FL374" s="2"/>
      <c r="FM374" s="2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</row>
    <row r="375" spans="1:191" x14ac:dyDescent="0.15">
      <c r="A375" s="63">
        <f t="shared" si="124"/>
        <v>44140</v>
      </c>
      <c r="B375" s="78">
        <f t="shared" ca="1" si="131"/>
        <v>858.81055313000002</v>
      </c>
      <c r="C375" s="65">
        <f t="shared" si="125"/>
        <v>857.14251437000007</v>
      </c>
      <c r="D375" s="10">
        <f ca="1">IF(A375&lt;$B$1,VLOOKUP(A375,[1]DI!$A$4:$B$15000,2),0)</f>
        <v>1.9000000000000006E-2</v>
      </c>
      <c r="E375" s="65">
        <f t="shared" ca="1" si="132"/>
        <v>1.0000746899999999</v>
      </c>
      <c r="F375" s="65">
        <f ca="1">(TRUNC(PRODUCT($E$12:$E374),16))</f>
        <v>1.0312841344149899</v>
      </c>
      <c r="G375" s="65">
        <f t="shared" ca="1" si="133"/>
        <v>1.0307451091822</v>
      </c>
      <c r="H375" s="65">
        <f t="shared" ca="1" si="134"/>
        <v>1.0005229499999999</v>
      </c>
      <c r="I375" s="64">
        <f t="shared" si="126"/>
        <v>5.2499999999999998E-2</v>
      </c>
      <c r="J375" s="66">
        <f>IF(O374&gt;0,VLOOKUP(O374,W$12:AF$80,2),J374)</f>
        <v>44130</v>
      </c>
      <c r="K375" s="67">
        <f t="shared" si="127"/>
        <v>7</v>
      </c>
      <c r="L375" s="68">
        <f t="shared" si="128"/>
        <v>7</v>
      </c>
      <c r="M375" s="69">
        <f t="shared" si="121"/>
        <v>1.0014223520000001</v>
      </c>
      <c r="N375" s="69">
        <f t="shared" ca="1" si="122"/>
        <v>1.001946046</v>
      </c>
      <c r="O375" s="68">
        <f t="shared" si="135"/>
        <v>0</v>
      </c>
      <c r="P375" s="65">
        <f t="shared" ca="1" si="129"/>
        <v>1.66803876</v>
      </c>
      <c r="Q375" s="65"/>
      <c r="R375" s="11">
        <f t="shared" si="130"/>
        <v>0</v>
      </c>
      <c r="S375" s="70" t="str">
        <f>IF(O374&gt;0,VLOOKUP(O374,W$12:AF$60,10),S374)</f>
        <v>A+J=</v>
      </c>
      <c r="T375" s="66" t="e">
        <f>IF(O374&gt;0,VLOOKUP(O374,W$12:AF$60,11),T374)</f>
        <v>#REF!</v>
      </c>
      <c r="U375" s="71" t="str">
        <f t="shared" si="123"/>
        <v>-</v>
      </c>
      <c r="V375" s="7"/>
      <c r="W375" s="7"/>
      <c r="X375" s="7"/>
      <c r="Y375" s="7"/>
      <c r="Z375" s="1"/>
      <c r="AA375" s="7"/>
      <c r="AB375" s="7"/>
      <c r="AC375" s="7"/>
      <c r="AD375" s="7"/>
      <c r="AE375" s="7"/>
      <c r="AF375" s="8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  <c r="ES375" s="2"/>
      <c r="ET375" s="2"/>
      <c r="EU375" s="2"/>
      <c r="EV375" s="2"/>
      <c r="EW375" s="2"/>
      <c r="EX375" s="2"/>
      <c r="EY375" s="2"/>
      <c r="EZ375" s="2"/>
      <c r="FA375" s="2"/>
      <c r="FB375" s="2"/>
      <c r="FC375" s="2"/>
      <c r="FD375" s="2"/>
      <c r="FE375" s="2"/>
      <c r="FF375" s="2"/>
      <c r="FG375" s="2"/>
      <c r="FH375" s="2"/>
      <c r="FI375" s="2"/>
      <c r="FJ375" s="2"/>
      <c r="FK375" s="2"/>
      <c r="FL375" s="2"/>
      <c r="FM375" s="2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</row>
    <row r="376" spans="1:191" x14ac:dyDescent="0.15">
      <c r="A376" s="63">
        <f t="shared" si="124"/>
        <v>44141</v>
      </c>
      <c r="B376" s="78">
        <f t="shared" ca="1" si="131"/>
        <v>859.04910960000007</v>
      </c>
      <c r="C376" s="65">
        <f t="shared" si="125"/>
        <v>857.14251437000007</v>
      </c>
      <c r="D376" s="10">
        <f ca="1">IF(A376&lt;$B$1,VLOOKUP(A376,[1]DI!$A$4:$B$15000,2),0)</f>
        <v>1.9000000000000006E-2</v>
      </c>
      <c r="E376" s="65">
        <f t="shared" ca="1" si="132"/>
        <v>1.0000746899999999</v>
      </c>
      <c r="F376" s="65">
        <f ca="1">(TRUNC(PRODUCT($E$12:$E375),16))</f>
        <v>1.0313611610269899</v>
      </c>
      <c r="G376" s="65">
        <f t="shared" ca="1" si="133"/>
        <v>1.0307451091822</v>
      </c>
      <c r="H376" s="65">
        <f t="shared" ca="1" si="134"/>
        <v>1.00059768</v>
      </c>
      <c r="I376" s="64">
        <f t="shared" si="126"/>
        <v>5.2499999999999998E-2</v>
      </c>
      <c r="J376" s="66">
        <f>IF(O375&gt;0,VLOOKUP(O375,W$12:AF$80,2),J375)</f>
        <v>44130</v>
      </c>
      <c r="K376" s="67">
        <f t="shared" si="127"/>
        <v>8</v>
      </c>
      <c r="L376" s="68">
        <f t="shared" si="128"/>
        <v>8</v>
      </c>
      <c r="M376" s="69">
        <f t="shared" si="121"/>
        <v>1.0016257099999999</v>
      </c>
      <c r="N376" s="69">
        <f t="shared" ca="1" si="122"/>
        <v>1.002224362</v>
      </c>
      <c r="O376" s="68">
        <f t="shared" si="135"/>
        <v>0</v>
      </c>
      <c r="P376" s="65">
        <f t="shared" ca="1" si="129"/>
        <v>1.90659523</v>
      </c>
      <c r="Q376" s="65"/>
      <c r="R376" s="11">
        <f t="shared" si="130"/>
        <v>0</v>
      </c>
      <c r="S376" s="70" t="str">
        <f>IF(O375&gt;0,VLOOKUP(O375,W$12:AF$60,10),S375)</f>
        <v>A+J=</v>
      </c>
      <c r="T376" s="66" t="e">
        <f>IF(O375&gt;0,VLOOKUP(O375,W$12:AF$60,11),T375)</f>
        <v>#REF!</v>
      </c>
      <c r="U376" s="71" t="str">
        <f t="shared" si="123"/>
        <v>-</v>
      </c>
      <c r="V376" s="7"/>
      <c r="W376" s="7"/>
      <c r="X376" s="7"/>
      <c r="Y376" s="7"/>
      <c r="Z376" s="1"/>
      <c r="AA376" s="7"/>
      <c r="AB376" s="7"/>
      <c r="AC376" s="7"/>
      <c r="AD376" s="7"/>
      <c r="AE376" s="7"/>
      <c r="AF376" s="8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  <c r="ES376" s="2"/>
      <c r="ET376" s="2"/>
      <c r="EU376" s="2"/>
      <c r="EV376" s="2"/>
      <c r="EW376" s="2"/>
      <c r="EX376" s="2"/>
      <c r="EY376" s="2"/>
      <c r="EZ376" s="2"/>
      <c r="FA376" s="2"/>
      <c r="FB376" s="2"/>
      <c r="FC376" s="2"/>
      <c r="FD376" s="2"/>
      <c r="FE376" s="2"/>
      <c r="FF376" s="2"/>
      <c r="FG376" s="2"/>
      <c r="FH376" s="2"/>
      <c r="FI376" s="2"/>
      <c r="FJ376" s="2"/>
      <c r="FK376" s="2"/>
      <c r="FL376" s="2"/>
      <c r="FM376" s="2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</row>
    <row r="377" spans="1:191" x14ac:dyDescent="0.15">
      <c r="A377" s="63">
        <f t="shared" si="124"/>
        <v>44142</v>
      </c>
      <c r="B377" s="78">
        <f t="shared" ca="1" si="131"/>
        <v>859.28772779000008</v>
      </c>
      <c r="C377" s="65">
        <f t="shared" si="125"/>
        <v>857.14251437000007</v>
      </c>
      <c r="D377" s="10">
        <f ca="1">IF(A377&lt;$B$1,VLOOKUP(A377,[1]DI!$A$4:$B$15000,2),0)</f>
        <v>0</v>
      </c>
      <c r="E377" s="65">
        <f t="shared" ca="1" si="132"/>
        <v>1</v>
      </c>
      <c r="F377" s="65">
        <f ca="1">(TRUNC(PRODUCT($E$12:$E376),16))</f>
        <v>1.03143819339211</v>
      </c>
      <c r="G377" s="65">
        <f t="shared" ca="1" si="133"/>
        <v>1.0307451091822</v>
      </c>
      <c r="H377" s="65">
        <f t="shared" ca="1" si="134"/>
        <v>1.00067241</v>
      </c>
      <c r="I377" s="64">
        <f t="shared" si="126"/>
        <v>5.2499999999999998E-2</v>
      </c>
      <c r="J377" s="66">
        <f>IF(O376&gt;0,VLOOKUP(O376,W$12:AF$80,2),J376)</f>
        <v>44130</v>
      </c>
      <c r="K377" s="67">
        <f t="shared" si="127"/>
        <v>8</v>
      </c>
      <c r="L377" s="68">
        <f t="shared" si="128"/>
        <v>9</v>
      </c>
      <c r="M377" s="69">
        <f t="shared" si="121"/>
        <v>1.0018291100000001</v>
      </c>
      <c r="N377" s="69">
        <f t="shared" ca="1" si="122"/>
        <v>1.0025027500000001</v>
      </c>
      <c r="O377" s="68">
        <f t="shared" si="135"/>
        <v>0</v>
      </c>
      <c r="P377" s="65">
        <f t="shared" ca="1" si="129"/>
        <v>2.1452134200000001</v>
      </c>
      <c r="Q377" s="65"/>
      <c r="R377" s="11">
        <f t="shared" si="130"/>
        <v>0</v>
      </c>
      <c r="S377" s="70" t="str">
        <f>IF(O376&gt;0,VLOOKUP(O376,W$12:AF$60,10),S376)</f>
        <v>A+J=</v>
      </c>
      <c r="T377" s="66" t="e">
        <f>IF(O376&gt;0,VLOOKUP(O376,W$12:AF$60,11),T376)</f>
        <v>#REF!</v>
      </c>
      <c r="U377" s="71" t="str">
        <f t="shared" si="123"/>
        <v>-</v>
      </c>
      <c r="V377" s="14"/>
      <c r="W377" s="7"/>
      <c r="X377" s="7"/>
      <c r="Y377" s="14"/>
      <c r="Z377" s="16"/>
      <c r="AA377" s="14"/>
      <c r="AB377" s="14"/>
      <c r="AC377" s="14"/>
      <c r="AD377" s="14"/>
      <c r="AE377" s="14"/>
      <c r="AF377" s="17"/>
      <c r="AG377" s="15"/>
      <c r="AH377" s="15"/>
      <c r="AI377" s="15"/>
      <c r="AJ377" s="15"/>
      <c r="AK377" s="15"/>
      <c r="AL377" s="15"/>
      <c r="AM377" s="15"/>
      <c r="AN377" s="15"/>
      <c r="AO377" s="15"/>
      <c r="AP377" s="15"/>
      <c r="AQ377" s="15"/>
      <c r="AR377" s="15"/>
      <c r="AS377" s="15"/>
      <c r="AT377" s="15"/>
      <c r="AU377" s="15"/>
      <c r="AV377" s="15"/>
      <c r="AW377" s="15"/>
      <c r="AX377" s="15"/>
      <c r="AY377" s="15"/>
      <c r="AZ377" s="15"/>
      <c r="BA377" s="15"/>
      <c r="BB377" s="15"/>
      <c r="BC377" s="15"/>
      <c r="BD377" s="15"/>
      <c r="BE377" s="15"/>
      <c r="BF377" s="15"/>
      <c r="BG377" s="15"/>
      <c r="BH377" s="15"/>
      <c r="BI377" s="15"/>
      <c r="BJ377" s="15"/>
      <c r="BK377" s="15"/>
      <c r="BL377" s="15"/>
      <c r="BM377" s="15"/>
      <c r="BN377" s="15"/>
      <c r="BO377" s="15"/>
      <c r="BP377" s="15"/>
      <c r="BQ377" s="15"/>
      <c r="BR377" s="15"/>
      <c r="BS377" s="15"/>
      <c r="BT377" s="15"/>
      <c r="BU377" s="15"/>
      <c r="BV377" s="15"/>
      <c r="BW377" s="15"/>
      <c r="BX377" s="15"/>
      <c r="BY377" s="15"/>
      <c r="BZ377" s="15"/>
      <c r="CA377" s="15"/>
      <c r="CB377" s="15"/>
      <c r="CC377" s="15"/>
      <c r="CD377" s="15"/>
      <c r="CE377" s="15"/>
      <c r="CF377" s="15"/>
      <c r="CG377" s="15"/>
      <c r="CH377" s="15"/>
      <c r="CI377" s="15"/>
      <c r="CJ377" s="15"/>
      <c r="CK377" s="15"/>
      <c r="CL377" s="15"/>
      <c r="CM377" s="15"/>
      <c r="CN377" s="15"/>
      <c r="CO377" s="15"/>
      <c r="CP377" s="15"/>
      <c r="CQ377" s="15"/>
      <c r="CR377" s="15"/>
      <c r="CS377" s="15"/>
      <c r="CT377" s="15"/>
      <c r="CU377" s="15"/>
      <c r="CV377" s="15"/>
      <c r="CW377" s="15"/>
      <c r="CX377" s="15"/>
      <c r="CY377" s="15"/>
      <c r="CZ377" s="15"/>
      <c r="DA377" s="15"/>
      <c r="DB377" s="15"/>
      <c r="DC377" s="15"/>
      <c r="DD377" s="15"/>
      <c r="DE377" s="15"/>
      <c r="DF377" s="15"/>
      <c r="DG377" s="15"/>
      <c r="DH377" s="15"/>
      <c r="DI377" s="15"/>
      <c r="DJ377" s="15"/>
      <c r="DK377" s="15"/>
      <c r="DL377" s="15"/>
      <c r="DM377" s="15"/>
      <c r="DN377" s="15"/>
      <c r="DO377" s="15"/>
      <c r="DP377" s="15"/>
      <c r="DQ377" s="15"/>
      <c r="DR377" s="15"/>
      <c r="DS377" s="15"/>
      <c r="DT377" s="15"/>
      <c r="DU377" s="15"/>
      <c r="DV377" s="15"/>
      <c r="DW377" s="15"/>
      <c r="DX377" s="15"/>
      <c r="DY377" s="15"/>
      <c r="DZ377" s="15"/>
      <c r="EA377" s="15"/>
      <c r="EB377" s="15"/>
      <c r="EC377" s="15"/>
      <c r="ED377" s="15"/>
      <c r="EE377" s="15"/>
      <c r="EF377" s="15"/>
      <c r="EG377" s="15"/>
      <c r="EH377" s="15"/>
      <c r="EI377" s="15"/>
      <c r="EJ377" s="15"/>
      <c r="EK377" s="15"/>
      <c r="EL377" s="15"/>
      <c r="EM377" s="15"/>
      <c r="EN377" s="15"/>
      <c r="EO377" s="15"/>
      <c r="EP377" s="15"/>
      <c r="EQ377" s="15"/>
      <c r="ER377" s="15"/>
      <c r="ES377" s="15"/>
      <c r="ET377" s="15"/>
      <c r="EU377" s="15"/>
      <c r="EV377" s="15"/>
      <c r="EW377" s="15"/>
      <c r="EX377" s="15"/>
      <c r="EY377" s="15"/>
      <c r="EZ377" s="15"/>
      <c r="FA377" s="15"/>
      <c r="FB377" s="15"/>
      <c r="FC377" s="15"/>
      <c r="FD377" s="15"/>
      <c r="FE377" s="15"/>
      <c r="FF377" s="15"/>
      <c r="FG377" s="15"/>
      <c r="FH377" s="15"/>
      <c r="FI377" s="15"/>
      <c r="FJ377" s="15"/>
      <c r="FK377" s="15"/>
      <c r="FL377" s="15"/>
      <c r="FM377" s="15"/>
      <c r="FN377" s="16"/>
      <c r="FO377" s="16"/>
      <c r="FP377" s="16"/>
      <c r="FQ377" s="16"/>
      <c r="FR377" s="16"/>
      <c r="FS377" s="16"/>
      <c r="FT377" s="16"/>
      <c r="FU377" s="16"/>
      <c r="FV377" s="16"/>
      <c r="FW377" s="16"/>
      <c r="FX377" s="16"/>
      <c r="FY377" s="16"/>
      <c r="FZ377" s="16"/>
      <c r="GA377" s="16"/>
      <c r="GB377" s="16"/>
      <c r="GC377" s="16"/>
      <c r="GD377" s="16"/>
      <c r="GE377" s="16"/>
      <c r="GF377" s="16"/>
    </row>
    <row r="378" spans="1:191" x14ac:dyDescent="0.15">
      <c r="A378" s="63">
        <f t="shared" si="124"/>
        <v>44143</v>
      </c>
      <c r="B378" s="78">
        <f t="shared" ca="1" si="131"/>
        <v>859.28772779000008</v>
      </c>
      <c r="C378" s="65">
        <f t="shared" ref="C378:C441" si="136">(C377-R377)</f>
        <v>857.14251437000007</v>
      </c>
      <c r="D378" s="10">
        <f ca="1">IF(A378&lt;$B$1,VLOOKUP(A378,[1]DI!$A$4:$B$15000,2),0)</f>
        <v>0</v>
      </c>
      <c r="E378" s="65">
        <f t="shared" ca="1" si="132"/>
        <v>1</v>
      </c>
      <c r="F378" s="65">
        <f ca="1">(TRUNC(PRODUCT($E$12:$E377),16))</f>
        <v>1.03143819339211</v>
      </c>
      <c r="G378" s="65">
        <f t="shared" ca="1" si="133"/>
        <v>1.0307451091822</v>
      </c>
      <c r="H378" s="65">
        <f t="shared" ca="1" si="134"/>
        <v>1.00067241</v>
      </c>
      <c r="I378" s="64">
        <f t="shared" si="126"/>
        <v>5.2499999999999998E-2</v>
      </c>
      <c r="J378" s="66">
        <f>IF(O377&gt;0,VLOOKUP(O377,W$12:AF$80,2),J377)</f>
        <v>44130</v>
      </c>
      <c r="K378" s="67">
        <f t="shared" si="127"/>
        <v>8</v>
      </c>
      <c r="L378" s="68">
        <f t="shared" ref="L378:L441" si="137">IF(AND(K378=1,K377=1),1,IF(K378&gt;0,IF(K378=K377,K378+1,K378),0))</f>
        <v>9</v>
      </c>
      <c r="M378" s="69">
        <f t="shared" ref="M378:M441" si="138">ROUND((I378+1)^(L378/252),9)</f>
        <v>1.0018291100000001</v>
      </c>
      <c r="N378" s="69">
        <f t="shared" ref="N378:N441" ca="1" si="139">ROUND(H378*M378,9)</f>
        <v>1.0025027500000001</v>
      </c>
      <c r="O378" s="68">
        <f t="shared" si="135"/>
        <v>0</v>
      </c>
      <c r="P378" s="65">
        <f t="shared" ca="1" si="129"/>
        <v>2.1452134200000001</v>
      </c>
      <c r="Q378" s="65"/>
      <c r="R378" s="11">
        <f t="shared" si="130"/>
        <v>0</v>
      </c>
      <c r="S378" s="70" t="str">
        <f>IF(O377&gt;0,VLOOKUP(O377,W$12:AF$60,10),S377)</f>
        <v>A+J=</v>
      </c>
      <c r="T378" s="66" t="e">
        <f>IF(O377&gt;0,VLOOKUP(O377,W$12:AF$60,11),T377)</f>
        <v>#REF!</v>
      </c>
      <c r="U378" s="71" t="str">
        <f t="shared" ref="U378:U441" si="140">IF(O378&gt;0,(P378+R378)*U$9,"-")</f>
        <v>-</v>
      </c>
      <c r="V378" s="7"/>
      <c r="W378" s="7"/>
      <c r="X378" s="7"/>
      <c r="Y378" s="7"/>
      <c r="Z378" s="1"/>
      <c r="AA378" s="7"/>
      <c r="AB378" s="7"/>
      <c r="AC378" s="7"/>
      <c r="AD378" s="7"/>
      <c r="AE378" s="7"/>
      <c r="AF378" s="8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  <c r="BC378" s="2"/>
      <c r="BD378" s="2"/>
      <c r="BE378" s="2"/>
      <c r="BF378" s="2"/>
      <c r="BG378" s="2"/>
      <c r="BH378" s="2"/>
      <c r="BI378" s="2"/>
      <c r="BJ378" s="2"/>
      <c r="BK378" s="2"/>
      <c r="BL378" s="2"/>
      <c r="BM378" s="2"/>
      <c r="BN378" s="2"/>
      <c r="BO378" s="2"/>
      <c r="BP378" s="2"/>
      <c r="BQ378" s="2"/>
      <c r="BR378" s="2"/>
      <c r="BS378" s="2"/>
      <c r="BT378" s="2"/>
      <c r="BU378" s="2"/>
      <c r="BV378" s="2"/>
      <c r="BW378" s="2"/>
      <c r="BX378" s="2"/>
      <c r="BY378" s="2"/>
      <c r="BZ378" s="2"/>
      <c r="CA378" s="2"/>
      <c r="CB378" s="2"/>
      <c r="CC378" s="2"/>
      <c r="CD378" s="2"/>
      <c r="CE378" s="2"/>
      <c r="CF378" s="2"/>
      <c r="CG378" s="2"/>
      <c r="CH378" s="2"/>
      <c r="CI378" s="2"/>
      <c r="CJ378" s="2"/>
      <c r="CK378" s="2"/>
      <c r="CL378" s="2"/>
      <c r="CM378" s="2"/>
      <c r="CN378" s="2"/>
      <c r="CO378" s="2"/>
      <c r="CP378" s="2"/>
      <c r="CQ378" s="2"/>
      <c r="CR378" s="2"/>
      <c r="CS378" s="2"/>
      <c r="CT378" s="2"/>
      <c r="CU378" s="2"/>
      <c r="CV378" s="2"/>
      <c r="CW378" s="2"/>
      <c r="CX378" s="2"/>
      <c r="CY378" s="2"/>
      <c r="CZ378" s="2"/>
      <c r="DA378" s="2"/>
      <c r="DB378" s="2"/>
      <c r="DC378" s="2"/>
      <c r="DD378" s="2"/>
      <c r="DE378" s="2"/>
      <c r="DF378" s="2"/>
      <c r="DG378" s="2"/>
      <c r="DH378" s="2"/>
      <c r="DI378" s="2"/>
      <c r="DJ378" s="2"/>
      <c r="DK378" s="2"/>
      <c r="DL378" s="2"/>
      <c r="DM378" s="2"/>
      <c r="DN378" s="2"/>
      <c r="DO378" s="2"/>
      <c r="DP378" s="2"/>
      <c r="DQ378" s="2"/>
      <c r="DR378" s="2"/>
      <c r="DS378" s="2"/>
      <c r="DT378" s="2"/>
      <c r="DU378" s="2"/>
      <c r="DV378" s="2"/>
      <c r="DW378" s="2"/>
      <c r="DX378" s="2"/>
      <c r="DY378" s="2"/>
      <c r="DZ378" s="2"/>
      <c r="EA378" s="2"/>
      <c r="EB378" s="2"/>
      <c r="EC378" s="2"/>
      <c r="ED378" s="2"/>
      <c r="EE378" s="2"/>
      <c r="EF378" s="2"/>
      <c r="EG378" s="2"/>
      <c r="EH378" s="2"/>
      <c r="EI378" s="2"/>
      <c r="EJ378" s="2"/>
      <c r="EK378" s="2"/>
      <c r="EL378" s="2"/>
      <c r="EM378" s="2"/>
      <c r="EN378" s="2"/>
      <c r="EO378" s="2"/>
      <c r="EP378" s="2"/>
      <c r="EQ378" s="2"/>
      <c r="ER378" s="2"/>
      <c r="ES378" s="2"/>
      <c r="ET378" s="2"/>
      <c r="EU378" s="2"/>
      <c r="EV378" s="2"/>
      <c r="EW378" s="2"/>
      <c r="EX378" s="2"/>
      <c r="EY378" s="2"/>
      <c r="EZ378" s="2"/>
      <c r="FA378" s="2"/>
      <c r="FB378" s="2"/>
      <c r="FC378" s="2"/>
      <c r="FD378" s="2"/>
      <c r="FE378" s="2"/>
      <c r="FF378" s="2"/>
      <c r="FG378" s="2"/>
      <c r="FH378" s="2"/>
      <c r="FI378" s="2"/>
      <c r="FJ378" s="2"/>
      <c r="FK378" s="2"/>
      <c r="FL378" s="2"/>
      <c r="FM378" s="2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</row>
    <row r="379" spans="1:191" x14ac:dyDescent="0.15">
      <c r="A379" s="63">
        <f t="shared" si="124"/>
        <v>44144</v>
      </c>
      <c r="B379" s="78">
        <f t="shared" ca="1" si="131"/>
        <v>859.28772779000008</v>
      </c>
      <c r="C379" s="65">
        <f t="shared" si="136"/>
        <v>857.14251437000007</v>
      </c>
      <c r="D379" s="10">
        <f ca="1">IF(A379&lt;$B$1,VLOOKUP(A379,[1]DI!$A$4:$B$15000,2),0)</f>
        <v>1.9000000000000006E-2</v>
      </c>
      <c r="E379" s="65">
        <f t="shared" ca="1" si="132"/>
        <v>1.0000746899999999</v>
      </c>
      <c r="F379" s="65">
        <f ca="1">(TRUNC(PRODUCT($E$12:$E378),16))</f>
        <v>1.03143819339211</v>
      </c>
      <c r="G379" s="65">
        <f t="shared" ca="1" si="133"/>
        <v>1.0307451091822</v>
      </c>
      <c r="H379" s="65">
        <f t="shared" ca="1" si="134"/>
        <v>1.00067241</v>
      </c>
      <c r="I379" s="64">
        <f t="shared" si="126"/>
        <v>5.2499999999999998E-2</v>
      </c>
      <c r="J379" s="66">
        <f>IF(O378&gt;0,VLOOKUP(O378,W$12:AF$80,2),J378)</f>
        <v>44130</v>
      </c>
      <c r="K379" s="67">
        <f t="shared" si="127"/>
        <v>9</v>
      </c>
      <c r="L379" s="68">
        <f t="shared" si="137"/>
        <v>9</v>
      </c>
      <c r="M379" s="69">
        <f t="shared" si="138"/>
        <v>1.0018291100000001</v>
      </c>
      <c r="N379" s="69">
        <f t="shared" ca="1" si="139"/>
        <v>1.0025027500000001</v>
      </c>
      <c r="O379" s="68">
        <f t="shared" si="135"/>
        <v>0</v>
      </c>
      <c r="P379" s="65">
        <f t="shared" ca="1" si="129"/>
        <v>2.1452134200000001</v>
      </c>
      <c r="Q379" s="65"/>
      <c r="R379" s="11">
        <f t="shared" si="130"/>
        <v>0</v>
      </c>
      <c r="S379" s="70" t="str">
        <f>IF(O378&gt;0,VLOOKUP(O378,W$12:AF$60,10),S378)</f>
        <v>A+J=</v>
      </c>
      <c r="T379" s="66" t="e">
        <f>IF(O378&gt;0,VLOOKUP(O378,W$12:AF$60,11),T378)</f>
        <v>#REF!</v>
      </c>
      <c r="U379" s="71" t="str">
        <f t="shared" si="140"/>
        <v>-</v>
      </c>
      <c r="V379" s="14"/>
      <c r="W379" s="7"/>
      <c r="X379" s="7"/>
      <c r="Y379" s="14"/>
      <c r="Z379" s="16"/>
      <c r="AA379" s="14"/>
      <c r="AB379" s="14"/>
      <c r="AC379" s="14"/>
      <c r="AD379" s="14"/>
      <c r="AE379" s="14"/>
      <c r="AF379" s="17"/>
      <c r="AG379" s="15"/>
      <c r="AH379" s="15"/>
      <c r="AI379" s="15"/>
      <c r="AJ379" s="15"/>
      <c r="AK379" s="15"/>
      <c r="AL379" s="15"/>
      <c r="AM379" s="15"/>
      <c r="AN379" s="15"/>
      <c r="AO379" s="15"/>
      <c r="AP379" s="15"/>
      <c r="AQ379" s="15"/>
      <c r="AR379" s="15"/>
      <c r="AS379" s="15"/>
      <c r="AT379" s="15"/>
      <c r="AU379" s="15"/>
      <c r="AV379" s="15"/>
      <c r="AW379" s="15"/>
      <c r="AX379" s="15"/>
      <c r="AY379" s="15"/>
      <c r="AZ379" s="15"/>
      <c r="BA379" s="15"/>
      <c r="BB379" s="15"/>
      <c r="BC379" s="15"/>
      <c r="BD379" s="15"/>
      <c r="BE379" s="15"/>
      <c r="BF379" s="15"/>
      <c r="BG379" s="15"/>
      <c r="BH379" s="15"/>
      <c r="BI379" s="15"/>
      <c r="BJ379" s="15"/>
      <c r="BK379" s="15"/>
      <c r="BL379" s="15"/>
      <c r="BM379" s="15"/>
      <c r="BN379" s="15"/>
      <c r="BO379" s="15"/>
      <c r="BP379" s="15"/>
      <c r="BQ379" s="15"/>
      <c r="BR379" s="15"/>
      <c r="BS379" s="15"/>
      <c r="BT379" s="15"/>
      <c r="BU379" s="15"/>
      <c r="BV379" s="15"/>
      <c r="BW379" s="15"/>
      <c r="BX379" s="15"/>
      <c r="BY379" s="15"/>
      <c r="BZ379" s="15"/>
      <c r="CA379" s="15"/>
      <c r="CB379" s="15"/>
      <c r="CC379" s="15"/>
      <c r="CD379" s="15"/>
      <c r="CE379" s="15"/>
      <c r="CF379" s="15"/>
      <c r="CG379" s="15"/>
      <c r="CH379" s="15"/>
      <c r="CI379" s="15"/>
      <c r="CJ379" s="15"/>
      <c r="CK379" s="15"/>
      <c r="CL379" s="15"/>
      <c r="CM379" s="15"/>
      <c r="CN379" s="15"/>
      <c r="CO379" s="15"/>
      <c r="CP379" s="15"/>
      <c r="CQ379" s="15"/>
      <c r="CR379" s="15"/>
      <c r="CS379" s="15"/>
      <c r="CT379" s="15"/>
      <c r="CU379" s="15"/>
      <c r="CV379" s="15"/>
      <c r="CW379" s="15"/>
      <c r="CX379" s="15"/>
      <c r="CY379" s="15"/>
      <c r="CZ379" s="15"/>
      <c r="DA379" s="15"/>
      <c r="DB379" s="15"/>
      <c r="DC379" s="15"/>
      <c r="DD379" s="15"/>
      <c r="DE379" s="15"/>
      <c r="DF379" s="15"/>
      <c r="DG379" s="15"/>
      <c r="DH379" s="15"/>
      <c r="DI379" s="15"/>
      <c r="DJ379" s="15"/>
      <c r="DK379" s="15"/>
      <c r="DL379" s="15"/>
      <c r="DM379" s="15"/>
      <c r="DN379" s="15"/>
      <c r="DO379" s="15"/>
      <c r="DP379" s="15"/>
      <c r="DQ379" s="15"/>
      <c r="DR379" s="15"/>
      <c r="DS379" s="15"/>
      <c r="DT379" s="15"/>
      <c r="DU379" s="15"/>
      <c r="DV379" s="15"/>
      <c r="DW379" s="15"/>
      <c r="DX379" s="15"/>
      <c r="DY379" s="15"/>
      <c r="DZ379" s="15"/>
      <c r="EA379" s="15"/>
      <c r="EB379" s="15"/>
      <c r="EC379" s="15"/>
      <c r="ED379" s="15"/>
      <c r="EE379" s="15"/>
      <c r="EF379" s="15"/>
      <c r="EG379" s="15"/>
      <c r="EH379" s="15"/>
      <c r="EI379" s="15"/>
      <c r="EJ379" s="15"/>
      <c r="EK379" s="15"/>
      <c r="EL379" s="15"/>
      <c r="EM379" s="15"/>
      <c r="EN379" s="15"/>
      <c r="EO379" s="15"/>
      <c r="EP379" s="15"/>
      <c r="EQ379" s="15"/>
      <c r="ER379" s="15"/>
      <c r="ES379" s="15"/>
      <c r="ET379" s="15"/>
      <c r="EU379" s="15"/>
      <c r="EV379" s="15"/>
      <c r="EW379" s="15"/>
      <c r="EX379" s="15"/>
      <c r="EY379" s="15"/>
      <c r="EZ379" s="15"/>
      <c r="FA379" s="15"/>
      <c r="FB379" s="15"/>
      <c r="FC379" s="15"/>
      <c r="FD379" s="15"/>
      <c r="FE379" s="15"/>
      <c r="FF379" s="15"/>
      <c r="FG379" s="15"/>
      <c r="FH379" s="15"/>
      <c r="FI379" s="15"/>
      <c r="FJ379" s="15"/>
      <c r="FK379" s="15"/>
      <c r="FL379" s="15"/>
      <c r="FM379" s="15"/>
      <c r="FN379" s="16"/>
      <c r="FO379" s="16"/>
      <c r="FP379" s="16"/>
      <c r="FQ379" s="16"/>
      <c r="FR379" s="16"/>
      <c r="FS379" s="16"/>
      <c r="FT379" s="16"/>
      <c r="FU379" s="16"/>
      <c r="FV379" s="16"/>
      <c r="FW379" s="16"/>
      <c r="FX379" s="16"/>
      <c r="FY379" s="16"/>
      <c r="FZ379" s="16"/>
      <c r="GA379" s="16"/>
      <c r="GB379" s="16"/>
      <c r="GC379" s="16"/>
      <c r="GD379" s="16"/>
      <c r="GE379" s="16"/>
      <c r="GF379" s="16"/>
      <c r="GG379" s="16"/>
      <c r="GH379" s="16"/>
      <c r="GI379" s="16"/>
    </row>
    <row r="380" spans="1:191" x14ac:dyDescent="0.15">
      <c r="A380" s="63">
        <f t="shared" si="124"/>
        <v>44145</v>
      </c>
      <c r="B380" s="78">
        <f t="shared" ca="1" si="131"/>
        <v>859.52641541000003</v>
      </c>
      <c r="C380" s="65">
        <f t="shared" si="136"/>
        <v>857.14251437000007</v>
      </c>
      <c r="D380" s="10">
        <f ca="1">IF(A380&lt;$B$1,VLOOKUP(A380,[1]DI!$A$4:$B$15000,2),0)</f>
        <v>1.9000000000000006E-2</v>
      </c>
      <c r="E380" s="65">
        <f t="shared" ca="1" si="132"/>
        <v>1.0000746899999999</v>
      </c>
      <c r="F380" s="65">
        <f ca="1">(TRUNC(PRODUCT($E$12:$E379),16))</f>
        <v>1.0315152315107801</v>
      </c>
      <c r="G380" s="65">
        <f t="shared" ca="1" si="133"/>
        <v>1.0307451091822</v>
      </c>
      <c r="H380" s="65">
        <f t="shared" ca="1" si="134"/>
        <v>1.00074715</v>
      </c>
      <c r="I380" s="64">
        <f t="shared" si="126"/>
        <v>5.2499999999999998E-2</v>
      </c>
      <c r="J380" s="66">
        <f>IF(O379&gt;0,VLOOKUP(O379,W$12:AF$80,2),J379)</f>
        <v>44130</v>
      </c>
      <c r="K380" s="67">
        <f t="shared" si="127"/>
        <v>10</v>
      </c>
      <c r="L380" s="68">
        <f t="shared" si="137"/>
        <v>10</v>
      </c>
      <c r="M380" s="69">
        <f t="shared" si="138"/>
        <v>1.00203255</v>
      </c>
      <c r="N380" s="69">
        <f t="shared" ca="1" si="139"/>
        <v>1.0027812190000001</v>
      </c>
      <c r="O380" s="68">
        <f t="shared" si="135"/>
        <v>0</v>
      </c>
      <c r="P380" s="65">
        <f t="shared" ca="1" si="129"/>
        <v>2.38390104</v>
      </c>
      <c r="Q380" s="65"/>
      <c r="R380" s="11">
        <f t="shared" si="130"/>
        <v>0</v>
      </c>
      <c r="S380" s="70" t="str">
        <f>IF(O379&gt;0,VLOOKUP(O379,W$12:AF$60,10),S379)</f>
        <v>A+J=</v>
      </c>
      <c r="T380" s="66" t="e">
        <f>IF(O379&gt;0,VLOOKUP(O379,W$12:AF$60,11),T379)</f>
        <v>#REF!</v>
      </c>
      <c r="U380" s="71" t="str">
        <f t="shared" si="140"/>
        <v>-</v>
      </c>
      <c r="V380" s="7"/>
      <c r="W380" s="7"/>
      <c r="X380" s="7"/>
      <c r="Y380" s="7"/>
      <c r="Z380" s="1"/>
      <c r="AA380" s="7"/>
      <c r="AB380" s="7"/>
      <c r="AC380" s="7"/>
      <c r="AD380" s="7"/>
      <c r="AE380" s="7"/>
      <c r="AF380" s="8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  <c r="EQ380" s="2"/>
      <c r="ER380" s="2"/>
      <c r="ES380" s="2"/>
      <c r="ET380" s="2"/>
      <c r="EU380" s="2"/>
      <c r="EV380" s="2"/>
      <c r="EW380" s="2"/>
      <c r="EX380" s="2"/>
      <c r="EY380" s="2"/>
      <c r="EZ380" s="2"/>
      <c r="FA380" s="2"/>
      <c r="FB380" s="2"/>
      <c r="FC380" s="2"/>
      <c r="FD380" s="2"/>
      <c r="FE380" s="2"/>
      <c r="FF380" s="2"/>
      <c r="FG380" s="2"/>
      <c r="FH380" s="2"/>
      <c r="FI380" s="2"/>
      <c r="FJ380" s="2"/>
      <c r="FK380" s="2"/>
      <c r="FL380" s="2"/>
      <c r="FM380" s="2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</row>
    <row r="381" spans="1:191" x14ac:dyDescent="0.15">
      <c r="A381" s="63">
        <f t="shared" si="124"/>
        <v>44146</v>
      </c>
      <c r="B381" s="78">
        <f t="shared" ca="1" si="131"/>
        <v>859.76517417000002</v>
      </c>
      <c r="C381" s="65">
        <f t="shared" si="136"/>
        <v>857.14251437000007</v>
      </c>
      <c r="D381" s="10">
        <f ca="1">IF(A381&lt;$B$1,VLOOKUP(A381,[1]DI!$A$4:$B$15000,2),0)</f>
        <v>1.9000000000000006E-2</v>
      </c>
      <c r="E381" s="65">
        <f t="shared" ca="1" si="132"/>
        <v>1.0000746899999999</v>
      </c>
      <c r="F381" s="65">
        <f ca="1">(TRUNC(PRODUCT($E$12:$E380),16))</f>
        <v>1.0315922753834199</v>
      </c>
      <c r="G381" s="65">
        <f t="shared" ca="1" si="133"/>
        <v>1.0307451091822</v>
      </c>
      <c r="H381" s="65">
        <f t="shared" ca="1" si="134"/>
        <v>1.0008219</v>
      </c>
      <c r="I381" s="64">
        <f t="shared" si="126"/>
        <v>5.2499999999999998E-2</v>
      </c>
      <c r="J381" s="66">
        <f>IF(O380&gt;0,VLOOKUP(O380,W$12:AF$80,2),J380)</f>
        <v>44130</v>
      </c>
      <c r="K381" s="67">
        <f t="shared" si="127"/>
        <v>11</v>
      </c>
      <c r="L381" s="68">
        <f t="shared" si="137"/>
        <v>11</v>
      </c>
      <c r="M381" s="69">
        <f t="shared" si="138"/>
        <v>1.002236033</v>
      </c>
      <c r="N381" s="69">
        <f t="shared" ca="1" si="139"/>
        <v>1.003059771</v>
      </c>
      <c r="O381" s="68">
        <f t="shared" si="135"/>
        <v>0</v>
      </c>
      <c r="P381" s="65">
        <f t="shared" ca="1" si="129"/>
        <v>2.6226598000000001</v>
      </c>
      <c r="Q381" s="65"/>
      <c r="R381" s="11">
        <f t="shared" si="130"/>
        <v>0</v>
      </c>
      <c r="S381" s="70" t="str">
        <f>IF(O380&gt;0,VLOOKUP(O380,W$12:AF$60,10),S380)</f>
        <v>A+J=</v>
      </c>
      <c r="T381" s="66" t="e">
        <f>IF(O380&gt;0,VLOOKUP(O380,W$12:AF$60,11),T380)</f>
        <v>#REF!</v>
      </c>
      <c r="U381" s="71" t="str">
        <f t="shared" si="140"/>
        <v>-</v>
      </c>
      <c r="V381" s="7"/>
      <c r="W381" s="7"/>
      <c r="X381" s="7"/>
      <c r="Y381" s="7"/>
      <c r="Z381" s="1"/>
      <c r="AA381" s="7"/>
      <c r="AB381" s="7"/>
      <c r="AC381" s="7"/>
      <c r="AD381" s="7"/>
      <c r="AE381" s="7"/>
      <c r="AF381" s="8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  <c r="ES381" s="2"/>
      <c r="ET381" s="2"/>
      <c r="EU381" s="2"/>
      <c r="EV381" s="2"/>
      <c r="EW381" s="2"/>
      <c r="EX381" s="2"/>
      <c r="EY381" s="2"/>
      <c r="EZ381" s="2"/>
      <c r="FA381" s="2"/>
      <c r="FB381" s="2"/>
      <c r="FC381" s="2"/>
      <c r="FD381" s="2"/>
      <c r="FE381" s="2"/>
      <c r="FF381" s="2"/>
      <c r="FG381" s="2"/>
      <c r="FH381" s="2"/>
      <c r="FI381" s="2"/>
      <c r="FJ381" s="2"/>
      <c r="FK381" s="2"/>
      <c r="FL381" s="2"/>
      <c r="FM381" s="2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</row>
    <row r="382" spans="1:191" x14ac:dyDescent="0.15">
      <c r="A382" s="63">
        <f t="shared" si="124"/>
        <v>44147</v>
      </c>
      <c r="B382" s="78">
        <f t="shared" ca="1" si="131"/>
        <v>860.00399293000009</v>
      </c>
      <c r="C382" s="65">
        <f t="shared" si="136"/>
        <v>857.14251437000007</v>
      </c>
      <c r="D382" s="10">
        <f ca="1">IF(A382&lt;$B$1,VLOOKUP(A382,[1]DI!$A$4:$B$15000,2),0)</f>
        <v>1.9000000000000006E-2</v>
      </c>
      <c r="E382" s="65">
        <f t="shared" ca="1" si="132"/>
        <v>1.0000746899999999</v>
      </c>
      <c r="F382" s="65">
        <f ca="1">(TRUNC(PRODUCT($E$12:$E381),16))</f>
        <v>1.03166932501046</v>
      </c>
      <c r="G382" s="65">
        <f t="shared" ca="1" si="133"/>
        <v>1.0307451091822</v>
      </c>
      <c r="H382" s="65">
        <f t="shared" ca="1" si="134"/>
        <v>1.0008966500000001</v>
      </c>
      <c r="I382" s="64">
        <f t="shared" si="126"/>
        <v>5.2499999999999998E-2</v>
      </c>
      <c r="J382" s="66">
        <f>IF(O381&gt;0,VLOOKUP(O381,W$12:AF$80,2),J381)</f>
        <v>44130</v>
      </c>
      <c r="K382" s="67">
        <f t="shared" si="127"/>
        <v>12</v>
      </c>
      <c r="L382" s="68">
        <f t="shared" si="137"/>
        <v>12</v>
      </c>
      <c r="M382" s="69">
        <f t="shared" si="138"/>
        <v>1.0024395559999999</v>
      </c>
      <c r="N382" s="69">
        <f t="shared" ca="1" si="139"/>
        <v>1.0033383929999999</v>
      </c>
      <c r="O382" s="68">
        <f t="shared" si="135"/>
        <v>0</v>
      </c>
      <c r="P382" s="65">
        <f t="shared" ca="1" si="129"/>
        <v>2.8614785600000001</v>
      </c>
      <c r="Q382" s="65"/>
      <c r="R382" s="11">
        <f t="shared" si="130"/>
        <v>0</v>
      </c>
      <c r="S382" s="70" t="str">
        <f>IF(O381&gt;0,VLOOKUP(O381,W$12:AF$60,10),S381)</f>
        <v>A+J=</v>
      </c>
      <c r="T382" s="66" t="e">
        <f>IF(O381&gt;0,VLOOKUP(O381,W$12:AF$60,11),T381)</f>
        <v>#REF!</v>
      </c>
      <c r="U382" s="71" t="str">
        <f t="shared" si="140"/>
        <v>-</v>
      </c>
      <c r="V382" s="7"/>
      <c r="W382" s="7"/>
      <c r="X382" s="7"/>
      <c r="Y382" s="7"/>
      <c r="Z382" s="1"/>
      <c r="AA382" s="7"/>
      <c r="AB382" s="7"/>
      <c r="AC382" s="7"/>
      <c r="AD382" s="7"/>
      <c r="AE382" s="7"/>
      <c r="AF382" s="8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  <c r="ER382" s="2"/>
      <c r="ES382" s="2"/>
      <c r="ET382" s="2"/>
      <c r="EU382" s="2"/>
      <c r="EV382" s="2"/>
      <c r="EW382" s="2"/>
      <c r="EX382" s="2"/>
      <c r="EY382" s="2"/>
      <c r="EZ382" s="2"/>
      <c r="FA382" s="2"/>
      <c r="FB382" s="2"/>
      <c r="FC382" s="2"/>
      <c r="FD382" s="2"/>
      <c r="FE382" s="2"/>
      <c r="FF382" s="2"/>
      <c r="FG382" s="2"/>
      <c r="FH382" s="2"/>
      <c r="FI382" s="2"/>
      <c r="FJ382" s="2"/>
      <c r="FK382" s="2"/>
      <c r="FL382" s="2"/>
      <c r="FM382" s="2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</row>
    <row r="383" spans="1:191" x14ac:dyDescent="0.15">
      <c r="A383" s="63">
        <f t="shared" si="124"/>
        <v>44148</v>
      </c>
      <c r="B383" s="78">
        <f t="shared" ca="1" si="131"/>
        <v>860.24288370000011</v>
      </c>
      <c r="C383" s="65">
        <f t="shared" si="136"/>
        <v>857.14251437000007</v>
      </c>
      <c r="D383" s="10">
        <f ca="1">IF(A383&lt;$B$1,VLOOKUP(A383,[1]DI!$A$4:$B$15000,2),0)</f>
        <v>1.9000000000000006E-2</v>
      </c>
      <c r="E383" s="65">
        <f t="shared" ca="1" si="132"/>
        <v>1.0000746899999999</v>
      </c>
      <c r="F383" s="65">
        <f ca="1">(TRUNC(PRODUCT($E$12:$E382),16))</f>
        <v>1.0317463803923499</v>
      </c>
      <c r="G383" s="65">
        <f t="shared" ca="1" si="133"/>
        <v>1.0307451091822</v>
      </c>
      <c r="H383" s="65">
        <f t="shared" ca="1" si="134"/>
        <v>1.00097141</v>
      </c>
      <c r="I383" s="64">
        <f t="shared" si="126"/>
        <v>5.2499999999999998E-2</v>
      </c>
      <c r="J383" s="66">
        <f>IF(O382&gt;0,VLOOKUP(O382,W$12:AF$80,2),J382)</f>
        <v>44130</v>
      </c>
      <c r="K383" s="67">
        <f t="shared" si="127"/>
        <v>13</v>
      </c>
      <c r="L383" s="68">
        <f t="shared" si="137"/>
        <v>13</v>
      </c>
      <c r="M383" s="69">
        <f t="shared" si="138"/>
        <v>1.002643121</v>
      </c>
      <c r="N383" s="69">
        <f t="shared" ca="1" si="139"/>
        <v>1.003617099</v>
      </c>
      <c r="O383" s="68">
        <f t="shared" si="135"/>
        <v>0</v>
      </c>
      <c r="P383" s="65">
        <f t="shared" ca="1" si="129"/>
        <v>3.1003693299999999</v>
      </c>
      <c r="Q383" s="65"/>
      <c r="R383" s="11">
        <f t="shared" si="130"/>
        <v>0</v>
      </c>
      <c r="S383" s="70" t="str">
        <f>IF(O382&gt;0,VLOOKUP(O382,W$12:AF$60,10),S382)</f>
        <v>A+J=</v>
      </c>
      <c r="T383" s="66" t="e">
        <f>IF(O382&gt;0,VLOOKUP(O382,W$12:AF$60,11),T382)</f>
        <v>#REF!</v>
      </c>
      <c r="U383" s="71" t="str">
        <f t="shared" si="140"/>
        <v>-</v>
      </c>
      <c r="V383" s="7"/>
      <c r="W383" s="7"/>
      <c r="X383" s="7"/>
      <c r="Y383" s="7"/>
      <c r="Z383" s="1"/>
      <c r="AA383" s="7"/>
      <c r="AB383" s="7"/>
      <c r="AC383" s="7"/>
      <c r="AD383" s="7"/>
      <c r="AE383" s="7"/>
      <c r="AF383" s="8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  <c r="ER383" s="2"/>
      <c r="ES383" s="2"/>
      <c r="ET383" s="2"/>
      <c r="EU383" s="2"/>
      <c r="EV383" s="2"/>
      <c r="EW383" s="2"/>
      <c r="EX383" s="2"/>
      <c r="EY383" s="2"/>
      <c r="EZ383" s="2"/>
      <c r="FA383" s="2"/>
      <c r="FB383" s="2"/>
      <c r="FC383" s="2"/>
      <c r="FD383" s="2"/>
      <c r="FE383" s="2"/>
      <c r="FF383" s="2"/>
      <c r="FG383" s="2"/>
      <c r="FH383" s="2"/>
      <c r="FI383" s="2"/>
      <c r="FJ383" s="2"/>
      <c r="FK383" s="2"/>
      <c r="FL383" s="2"/>
      <c r="FM383" s="2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</row>
    <row r="384" spans="1:191" x14ac:dyDescent="0.15">
      <c r="A384" s="63">
        <f t="shared" si="124"/>
        <v>44149</v>
      </c>
      <c r="B384" s="78">
        <f t="shared" ca="1" si="131"/>
        <v>860.48183446000007</v>
      </c>
      <c r="C384" s="65">
        <f t="shared" si="136"/>
        <v>857.14251437000007</v>
      </c>
      <c r="D384" s="10">
        <f ca="1">IF(A384&lt;$B$1,VLOOKUP(A384,[1]DI!$A$4:$B$15000,2),0)</f>
        <v>0</v>
      </c>
      <c r="E384" s="65">
        <f t="shared" ca="1" si="132"/>
        <v>1</v>
      </c>
      <c r="F384" s="65">
        <f ca="1">(TRUNC(PRODUCT($E$12:$E383),16))</f>
        <v>1.0318234415295</v>
      </c>
      <c r="G384" s="65">
        <f t="shared" ca="1" si="133"/>
        <v>1.0307451091822</v>
      </c>
      <c r="H384" s="65">
        <f t="shared" ca="1" si="134"/>
        <v>1.00104617</v>
      </c>
      <c r="I384" s="64">
        <f t="shared" si="126"/>
        <v>5.2499999999999998E-2</v>
      </c>
      <c r="J384" s="66">
        <f>IF(O383&gt;0,VLOOKUP(O383,W$12:AF$80,2),J383)</f>
        <v>44130</v>
      </c>
      <c r="K384" s="67">
        <f t="shared" si="127"/>
        <v>13</v>
      </c>
      <c r="L384" s="68">
        <f t="shared" si="137"/>
        <v>14</v>
      </c>
      <c r="M384" s="69">
        <f t="shared" si="138"/>
        <v>1.0028467270000001</v>
      </c>
      <c r="N384" s="69">
        <f t="shared" ca="1" si="139"/>
        <v>1.003895875</v>
      </c>
      <c r="O384" s="68">
        <f t="shared" si="135"/>
        <v>0</v>
      </c>
      <c r="P384" s="65">
        <f t="shared" ca="1" si="129"/>
        <v>3.3393200900000002</v>
      </c>
      <c r="Q384" s="65"/>
      <c r="R384" s="11">
        <f t="shared" si="130"/>
        <v>0</v>
      </c>
      <c r="S384" s="70" t="str">
        <f>IF(O383&gt;0,VLOOKUP(O383,W$12:AF$60,10),S383)</f>
        <v>A+J=</v>
      </c>
      <c r="T384" s="66" t="e">
        <f>IF(O383&gt;0,VLOOKUP(O383,W$12:AF$60,11),T383)</f>
        <v>#REF!</v>
      </c>
      <c r="U384" s="71" t="str">
        <f t="shared" si="140"/>
        <v>-</v>
      </c>
      <c r="V384" s="7"/>
      <c r="W384" s="7"/>
      <c r="X384" s="7"/>
      <c r="Y384" s="7"/>
      <c r="Z384" s="1"/>
      <c r="AA384" s="7"/>
      <c r="AB384" s="7"/>
      <c r="AC384" s="7"/>
      <c r="AD384" s="7"/>
      <c r="AE384" s="7"/>
      <c r="AF384" s="8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  <c r="ER384" s="2"/>
      <c r="ES384" s="2"/>
      <c r="ET384" s="2"/>
      <c r="EU384" s="2"/>
      <c r="EV384" s="2"/>
      <c r="EW384" s="2"/>
      <c r="EX384" s="2"/>
      <c r="EY384" s="2"/>
      <c r="EZ384" s="2"/>
      <c r="FA384" s="2"/>
      <c r="FB384" s="2"/>
      <c r="FC384" s="2"/>
      <c r="FD384" s="2"/>
      <c r="FE384" s="2"/>
      <c r="FF384" s="2"/>
      <c r="FG384" s="2"/>
      <c r="FH384" s="2"/>
      <c r="FI384" s="2"/>
      <c r="FJ384" s="2"/>
      <c r="FK384" s="2"/>
      <c r="FL384" s="2"/>
      <c r="FM384" s="2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</row>
    <row r="385" spans="1:188" x14ac:dyDescent="0.15">
      <c r="A385" s="63">
        <f t="shared" si="124"/>
        <v>44150</v>
      </c>
      <c r="B385" s="78">
        <f t="shared" ca="1" si="131"/>
        <v>860.48183446000007</v>
      </c>
      <c r="C385" s="65">
        <f t="shared" si="136"/>
        <v>857.14251437000007</v>
      </c>
      <c r="D385" s="10">
        <f ca="1">IF(A385&lt;$B$1,VLOOKUP(A385,[1]DI!$A$4:$B$15000,2),0)</f>
        <v>0</v>
      </c>
      <c r="E385" s="65">
        <f t="shared" ca="1" si="132"/>
        <v>1</v>
      </c>
      <c r="F385" s="65">
        <f ca="1">(TRUNC(PRODUCT($E$12:$E384),16))</f>
        <v>1.0318234415295</v>
      </c>
      <c r="G385" s="65">
        <f t="shared" ca="1" si="133"/>
        <v>1.0307451091822</v>
      </c>
      <c r="H385" s="65">
        <f t="shared" ca="1" si="134"/>
        <v>1.00104617</v>
      </c>
      <c r="I385" s="64">
        <f t="shared" si="126"/>
        <v>5.2499999999999998E-2</v>
      </c>
      <c r="J385" s="66">
        <f>IF(O384&gt;0,VLOOKUP(O384,W$12:AF$80,2),J384)</f>
        <v>44130</v>
      </c>
      <c r="K385" s="67">
        <f t="shared" si="127"/>
        <v>13</v>
      </c>
      <c r="L385" s="68">
        <f t="shared" si="137"/>
        <v>14</v>
      </c>
      <c r="M385" s="69">
        <f t="shared" si="138"/>
        <v>1.0028467270000001</v>
      </c>
      <c r="N385" s="69">
        <f t="shared" ca="1" si="139"/>
        <v>1.003895875</v>
      </c>
      <c r="O385" s="68">
        <f t="shared" si="135"/>
        <v>0</v>
      </c>
      <c r="P385" s="65">
        <f t="shared" ca="1" si="129"/>
        <v>3.3393200900000002</v>
      </c>
      <c r="Q385" s="65"/>
      <c r="R385" s="11">
        <f t="shared" si="130"/>
        <v>0</v>
      </c>
      <c r="S385" s="70" t="str">
        <f>IF(O384&gt;0,VLOOKUP(O384,W$12:AF$60,10),S384)</f>
        <v>A+J=</v>
      </c>
      <c r="T385" s="66" t="e">
        <f>IF(O384&gt;0,VLOOKUP(O384,W$12:AF$60,11),T384)</f>
        <v>#REF!</v>
      </c>
      <c r="U385" s="71" t="str">
        <f t="shared" si="140"/>
        <v>-</v>
      </c>
      <c r="V385" s="7"/>
      <c r="W385" s="7"/>
      <c r="X385" s="7"/>
      <c r="Y385" s="7"/>
      <c r="Z385" s="1"/>
      <c r="AA385" s="7"/>
      <c r="AB385" s="7"/>
      <c r="AC385" s="7"/>
      <c r="AD385" s="7"/>
      <c r="AE385" s="7"/>
      <c r="AF385" s="8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  <c r="ER385" s="2"/>
      <c r="ES385" s="2"/>
      <c r="ET385" s="2"/>
      <c r="EU385" s="2"/>
      <c r="EV385" s="2"/>
      <c r="EW385" s="2"/>
      <c r="EX385" s="2"/>
      <c r="EY385" s="2"/>
      <c r="EZ385" s="2"/>
      <c r="FA385" s="2"/>
      <c r="FB385" s="2"/>
      <c r="FC385" s="2"/>
      <c r="FD385" s="2"/>
      <c r="FE385" s="2"/>
      <c r="FF385" s="2"/>
      <c r="FG385" s="2"/>
      <c r="FH385" s="2"/>
      <c r="FI385" s="2"/>
      <c r="FJ385" s="2"/>
      <c r="FK385" s="2"/>
      <c r="FL385" s="2"/>
      <c r="FM385" s="2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</row>
    <row r="386" spans="1:188" x14ac:dyDescent="0.15">
      <c r="A386" s="63">
        <f t="shared" si="124"/>
        <v>44151</v>
      </c>
      <c r="B386" s="78">
        <f t="shared" ca="1" si="131"/>
        <v>860.48183446000007</v>
      </c>
      <c r="C386" s="65">
        <f t="shared" si="136"/>
        <v>857.14251437000007</v>
      </c>
      <c r="D386" s="10">
        <f ca="1">IF(A386&lt;$B$1,VLOOKUP(A386,[1]DI!$A$4:$B$15000,2),0)</f>
        <v>1.9000000000000006E-2</v>
      </c>
      <c r="E386" s="65">
        <f t="shared" ca="1" si="132"/>
        <v>1.0000746899999999</v>
      </c>
      <c r="F386" s="65">
        <f ca="1">(TRUNC(PRODUCT($E$12:$E385),16))</f>
        <v>1.0318234415295</v>
      </c>
      <c r="G386" s="65">
        <f t="shared" ca="1" si="133"/>
        <v>1.0307451091822</v>
      </c>
      <c r="H386" s="65">
        <f t="shared" ca="1" si="134"/>
        <v>1.00104617</v>
      </c>
      <c r="I386" s="64">
        <f t="shared" si="126"/>
        <v>5.2499999999999998E-2</v>
      </c>
      <c r="J386" s="66">
        <f>IF(O385&gt;0,VLOOKUP(O385,W$12:AF$80,2),J385)</f>
        <v>44130</v>
      </c>
      <c r="K386" s="67">
        <f t="shared" si="127"/>
        <v>14</v>
      </c>
      <c r="L386" s="68">
        <f t="shared" si="137"/>
        <v>14</v>
      </c>
      <c r="M386" s="69">
        <f t="shared" si="138"/>
        <v>1.0028467270000001</v>
      </c>
      <c r="N386" s="69">
        <f t="shared" ca="1" si="139"/>
        <v>1.003895875</v>
      </c>
      <c r="O386" s="68">
        <f t="shared" si="135"/>
        <v>0</v>
      </c>
      <c r="P386" s="65">
        <f t="shared" ca="1" si="129"/>
        <v>3.3393200900000002</v>
      </c>
      <c r="Q386" s="65"/>
      <c r="R386" s="11">
        <f t="shared" si="130"/>
        <v>0</v>
      </c>
      <c r="S386" s="70" t="str">
        <f>IF(O385&gt;0,VLOOKUP(O385,W$12:AF$60,10),S385)</f>
        <v>A+J=</v>
      </c>
      <c r="T386" s="66" t="e">
        <f>IF(O385&gt;0,VLOOKUP(O385,W$12:AF$60,11),T385)</f>
        <v>#REF!</v>
      </c>
      <c r="U386" s="71" t="str">
        <f t="shared" si="140"/>
        <v>-</v>
      </c>
      <c r="V386" s="7"/>
      <c r="W386" s="7"/>
      <c r="X386" s="7"/>
      <c r="Y386" s="7"/>
      <c r="Z386" s="1"/>
      <c r="AA386" s="7"/>
      <c r="AB386" s="7"/>
      <c r="AC386" s="7"/>
      <c r="AD386" s="7"/>
      <c r="AE386" s="7"/>
      <c r="AF386" s="8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  <c r="ER386" s="2"/>
      <c r="ES386" s="2"/>
      <c r="ET386" s="2"/>
      <c r="EU386" s="2"/>
      <c r="EV386" s="2"/>
      <c r="EW386" s="2"/>
      <c r="EX386" s="2"/>
      <c r="EY386" s="2"/>
      <c r="EZ386" s="2"/>
      <c r="FA386" s="2"/>
      <c r="FB386" s="2"/>
      <c r="FC386" s="2"/>
      <c r="FD386" s="2"/>
      <c r="FE386" s="2"/>
      <c r="FF386" s="2"/>
      <c r="FG386" s="2"/>
      <c r="FH386" s="2"/>
      <c r="FI386" s="2"/>
      <c r="FJ386" s="2"/>
      <c r="FK386" s="2"/>
      <c r="FL386" s="2"/>
      <c r="FM386" s="2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</row>
    <row r="387" spans="1:188" x14ac:dyDescent="0.15">
      <c r="A387" s="63">
        <f t="shared" si="124"/>
        <v>44152</v>
      </c>
      <c r="B387" s="78">
        <f t="shared" ca="1" si="131"/>
        <v>860.72085551000009</v>
      </c>
      <c r="C387" s="65">
        <f t="shared" si="136"/>
        <v>857.14251437000007</v>
      </c>
      <c r="D387" s="10">
        <f ca="1">IF(A387&lt;$B$1,VLOOKUP(A387,[1]DI!$A$4:$B$15000,2),0)</f>
        <v>1.9000000000000006E-2</v>
      </c>
      <c r="E387" s="65">
        <f t="shared" ca="1" si="132"/>
        <v>1.0000746899999999</v>
      </c>
      <c r="F387" s="65">
        <f ca="1">(TRUNC(PRODUCT($E$12:$E386),16))</f>
        <v>1.03190050842235</v>
      </c>
      <c r="G387" s="65">
        <f t="shared" ca="1" si="133"/>
        <v>1.0307451091822</v>
      </c>
      <c r="H387" s="65">
        <f t="shared" ca="1" si="134"/>
        <v>1.0011209400000001</v>
      </c>
      <c r="I387" s="64">
        <f t="shared" si="126"/>
        <v>5.2499999999999998E-2</v>
      </c>
      <c r="J387" s="66">
        <f>IF(O386&gt;0,VLOOKUP(O386,W$12:AF$80,2),J386)</f>
        <v>44130</v>
      </c>
      <c r="K387" s="67">
        <f t="shared" si="127"/>
        <v>15</v>
      </c>
      <c r="L387" s="68">
        <f t="shared" si="137"/>
        <v>15</v>
      </c>
      <c r="M387" s="69">
        <f t="shared" si="138"/>
        <v>1.0030503740000001</v>
      </c>
      <c r="N387" s="69">
        <f t="shared" ca="1" si="139"/>
        <v>1.0041747329999999</v>
      </c>
      <c r="O387" s="68">
        <f t="shared" si="135"/>
        <v>0</v>
      </c>
      <c r="P387" s="65">
        <f t="shared" ca="1" si="129"/>
        <v>3.57834114</v>
      </c>
      <c r="Q387" s="65"/>
      <c r="R387" s="11">
        <f t="shared" si="130"/>
        <v>0</v>
      </c>
      <c r="S387" s="70" t="str">
        <f>IF(O386&gt;0,VLOOKUP(O386,W$12:AF$60,10),S386)</f>
        <v>A+J=</v>
      </c>
      <c r="T387" s="66" t="e">
        <f>IF(O386&gt;0,VLOOKUP(O386,W$12:AF$60,11),T386)</f>
        <v>#REF!</v>
      </c>
      <c r="U387" s="71" t="str">
        <f t="shared" si="140"/>
        <v>-</v>
      </c>
      <c r="V387" s="7"/>
      <c r="W387" s="7"/>
      <c r="X387" s="7"/>
      <c r="Y387" s="7"/>
      <c r="Z387" s="1"/>
      <c r="AA387" s="7"/>
      <c r="AB387" s="7"/>
      <c r="AC387" s="7"/>
      <c r="AD387" s="7"/>
      <c r="AE387" s="7"/>
      <c r="AF387" s="8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  <c r="ER387" s="2"/>
      <c r="ES387" s="2"/>
      <c r="ET387" s="2"/>
      <c r="EU387" s="2"/>
      <c r="EV387" s="2"/>
      <c r="EW387" s="2"/>
      <c r="EX387" s="2"/>
      <c r="EY387" s="2"/>
      <c r="EZ387" s="2"/>
      <c r="FA387" s="2"/>
      <c r="FB387" s="2"/>
      <c r="FC387" s="2"/>
      <c r="FD387" s="2"/>
      <c r="FE387" s="2"/>
      <c r="FF387" s="2"/>
      <c r="FG387" s="2"/>
      <c r="FH387" s="2"/>
      <c r="FI387" s="2"/>
      <c r="FJ387" s="2"/>
      <c r="FK387" s="2"/>
      <c r="FL387" s="2"/>
      <c r="FM387" s="2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</row>
    <row r="388" spans="1:188" x14ac:dyDescent="0.15">
      <c r="A388" s="63">
        <f t="shared" si="124"/>
        <v>44153</v>
      </c>
      <c r="B388" s="78">
        <f t="shared" ca="1" si="131"/>
        <v>860.95993912000006</v>
      </c>
      <c r="C388" s="65">
        <f t="shared" si="136"/>
        <v>857.14251437000007</v>
      </c>
      <c r="D388" s="10">
        <f ca="1">IF(A388&lt;$B$1,VLOOKUP(A388,[1]DI!$A$4:$B$15000,2),0)</f>
        <v>1.9000000000000006E-2</v>
      </c>
      <c r="E388" s="65">
        <f t="shared" ca="1" si="132"/>
        <v>1.0000746899999999</v>
      </c>
      <c r="F388" s="65">
        <f ca="1">(TRUNC(PRODUCT($E$12:$E387),16))</f>
        <v>1.0319775810713201</v>
      </c>
      <c r="G388" s="65">
        <f t="shared" ca="1" si="133"/>
        <v>1.0307451091822</v>
      </c>
      <c r="H388" s="65">
        <f t="shared" ca="1" si="134"/>
        <v>1.00119571</v>
      </c>
      <c r="I388" s="64">
        <f t="shared" si="126"/>
        <v>5.2499999999999998E-2</v>
      </c>
      <c r="J388" s="66">
        <f>IF(O387&gt;0,VLOOKUP(O387,W$12:AF$80,2),J387)</f>
        <v>44130</v>
      </c>
      <c r="K388" s="67">
        <f t="shared" si="127"/>
        <v>16</v>
      </c>
      <c r="L388" s="68">
        <f t="shared" si="137"/>
        <v>16</v>
      </c>
      <c r="M388" s="69">
        <f t="shared" si="138"/>
        <v>1.003254063</v>
      </c>
      <c r="N388" s="69">
        <f t="shared" ca="1" si="139"/>
        <v>1.0044536639999999</v>
      </c>
      <c r="O388" s="68">
        <f t="shared" si="135"/>
        <v>0</v>
      </c>
      <c r="P388" s="65">
        <f t="shared" ca="1" si="129"/>
        <v>3.8174247499999998</v>
      </c>
      <c r="Q388" s="65"/>
      <c r="R388" s="11">
        <f t="shared" si="130"/>
        <v>0</v>
      </c>
      <c r="S388" s="70" t="str">
        <f>IF(O387&gt;0,VLOOKUP(O387,W$12:AF$60,10),S387)</f>
        <v>A+J=</v>
      </c>
      <c r="T388" s="66" t="e">
        <f>IF(O387&gt;0,VLOOKUP(O387,W$12:AF$60,11),T387)</f>
        <v>#REF!</v>
      </c>
      <c r="U388" s="71" t="str">
        <f t="shared" si="140"/>
        <v>-</v>
      </c>
      <c r="V388" s="7"/>
      <c r="W388" s="7"/>
      <c r="X388" s="7"/>
      <c r="Y388" s="7"/>
      <c r="Z388" s="1"/>
      <c r="AA388" s="7"/>
      <c r="AB388" s="7"/>
      <c r="AC388" s="7"/>
      <c r="AD388" s="7"/>
      <c r="AE388" s="7"/>
      <c r="AF388" s="8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  <c r="ER388" s="2"/>
      <c r="ES388" s="2"/>
      <c r="ET388" s="2"/>
      <c r="EU388" s="2"/>
      <c r="EV388" s="2"/>
      <c r="EW388" s="2"/>
      <c r="EX388" s="2"/>
      <c r="EY388" s="2"/>
      <c r="EZ388" s="2"/>
      <c r="FA388" s="2"/>
      <c r="FB388" s="2"/>
      <c r="FC388" s="2"/>
      <c r="FD388" s="2"/>
      <c r="FE388" s="2"/>
      <c r="FF388" s="2"/>
      <c r="FG388" s="2"/>
      <c r="FH388" s="2"/>
      <c r="FI388" s="2"/>
      <c r="FJ388" s="2"/>
      <c r="FK388" s="2"/>
      <c r="FL388" s="2"/>
      <c r="FM388" s="2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</row>
    <row r="389" spans="1:188" x14ac:dyDescent="0.15">
      <c r="A389" s="63">
        <f t="shared" si="124"/>
        <v>44154</v>
      </c>
      <c r="B389" s="78">
        <f t="shared" ca="1" si="131"/>
        <v>861.19909217000009</v>
      </c>
      <c r="C389" s="65">
        <f t="shared" si="136"/>
        <v>857.14251437000007</v>
      </c>
      <c r="D389" s="10">
        <f ca="1">IF(A389&lt;$B$1,VLOOKUP(A389,[1]DI!$A$4:$B$15000,2),0)</f>
        <v>1.9000000000000006E-2</v>
      </c>
      <c r="E389" s="65">
        <f t="shared" ca="1" si="132"/>
        <v>1.0000746899999999</v>
      </c>
      <c r="F389" s="65">
        <f ca="1">(TRUNC(PRODUCT($E$12:$E388),16))</f>
        <v>1.03205465947685</v>
      </c>
      <c r="G389" s="65">
        <f t="shared" ca="1" si="133"/>
        <v>1.0307451091822</v>
      </c>
      <c r="H389" s="65">
        <f t="shared" ca="1" si="134"/>
        <v>1.00127049</v>
      </c>
      <c r="I389" s="64">
        <f t="shared" si="126"/>
        <v>5.2499999999999998E-2</v>
      </c>
      <c r="J389" s="66">
        <f>IF(O388&gt;0,VLOOKUP(O388,W$12:AF$80,2),J388)</f>
        <v>44130</v>
      </c>
      <c r="K389" s="67">
        <f t="shared" si="127"/>
        <v>17</v>
      </c>
      <c r="L389" s="68">
        <f t="shared" si="137"/>
        <v>17</v>
      </c>
      <c r="M389" s="69">
        <f t="shared" si="138"/>
        <v>1.0034577929999999</v>
      </c>
      <c r="N389" s="69">
        <f t="shared" ca="1" si="139"/>
        <v>1.0047326759999999</v>
      </c>
      <c r="O389" s="68">
        <f t="shared" si="135"/>
        <v>0</v>
      </c>
      <c r="P389" s="65">
        <f t="shared" ca="1" si="129"/>
        <v>4.0565778000000003</v>
      </c>
      <c r="Q389" s="65"/>
      <c r="R389" s="11">
        <f t="shared" si="130"/>
        <v>0</v>
      </c>
      <c r="S389" s="70" t="str">
        <f>IF(O388&gt;0,VLOOKUP(O388,W$12:AF$60,10),S388)</f>
        <v>A+J=</v>
      </c>
      <c r="T389" s="66" t="e">
        <f>IF(O388&gt;0,VLOOKUP(O388,W$12:AF$60,11),T388)</f>
        <v>#REF!</v>
      </c>
      <c r="U389" s="71" t="str">
        <f t="shared" si="140"/>
        <v>-</v>
      </c>
      <c r="V389" s="7"/>
      <c r="W389" s="7"/>
      <c r="X389" s="7"/>
      <c r="Y389" s="7"/>
      <c r="Z389" s="1"/>
      <c r="AA389" s="7"/>
      <c r="AB389" s="7"/>
      <c r="AC389" s="7"/>
      <c r="AD389" s="7"/>
      <c r="AE389" s="7"/>
      <c r="AF389" s="8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  <c r="ER389" s="2"/>
      <c r="ES389" s="2"/>
      <c r="ET389" s="2"/>
      <c r="EU389" s="2"/>
      <c r="EV389" s="2"/>
      <c r="EW389" s="2"/>
      <c r="EX389" s="2"/>
      <c r="EY389" s="2"/>
      <c r="EZ389" s="2"/>
      <c r="FA389" s="2"/>
      <c r="FB389" s="2"/>
      <c r="FC389" s="2"/>
      <c r="FD389" s="2"/>
      <c r="FE389" s="2"/>
      <c r="FF389" s="2"/>
      <c r="FG389" s="2"/>
      <c r="FH389" s="2"/>
      <c r="FI389" s="2"/>
      <c r="FJ389" s="2"/>
      <c r="FK389" s="2"/>
      <c r="FL389" s="2"/>
      <c r="FM389" s="2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</row>
    <row r="390" spans="1:188" x14ac:dyDescent="0.15">
      <c r="A390" s="63">
        <f t="shared" si="124"/>
        <v>44155</v>
      </c>
      <c r="B390" s="78">
        <f t="shared" ca="1" si="131"/>
        <v>861.43830779000007</v>
      </c>
      <c r="C390" s="65">
        <f t="shared" si="136"/>
        <v>857.14251437000007</v>
      </c>
      <c r="D390" s="10">
        <f ca="1">IF(A390&lt;$B$1,VLOOKUP(A390,[1]DI!$A$4:$B$15000,2),0)</f>
        <v>1.9000000000000006E-2</v>
      </c>
      <c r="E390" s="65">
        <f t="shared" ca="1" si="132"/>
        <v>1.0000746899999999</v>
      </c>
      <c r="F390" s="65">
        <f ca="1">(TRUNC(PRODUCT($E$12:$E389),16))</f>
        <v>1.03213174363937</v>
      </c>
      <c r="G390" s="65">
        <f t="shared" ca="1" si="133"/>
        <v>1.0307451091822</v>
      </c>
      <c r="H390" s="65">
        <f t="shared" ca="1" si="134"/>
        <v>1.0013452700000001</v>
      </c>
      <c r="I390" s="64">
        <f t="shared" si="126"/>
        <v>5.2499999999999998E-2</v>
      </c>
      <c r="J390" s="66">
        <f>IF(O389&gt;0,VLOOKUP(O389,W$12:AF$80,2),J389)</f>
        <v>44130</v>
      </c>
      <c r="K390" s="67">
        <f t="shared" si="127"/>
        <v>18</v>
      </c>
      <c r="L390" s="68">
        <f t="shared" si="137"/>
        <v>18</v>
      </c>
      <c r="M390" s="69">
        <f t="shared" si="138"/>
        <v>1.003661565</v>
      </c>
      <c r="N390" s="69">
        <f t="shared" ca="1" si="139"/>
        <v>1.005011761</v>
      </c>
      <c r="O390" s="68">
        <f t="shared" si="135"/>
        <v>0</v>
      </c>
      <c r="P390" s="65">
        <f t="shared" ca="1" si="129"/>
        <v>4.2957934199999999</v>
      </c>
      <c r="Q390" s="65"/>
      <c r="R390" s="11">
        <f t="shared" si="130"/>
        <v>0</v>
      </c>
      <c r="S390" s="70" t="str">
        <f>IF(O389&gt;0,VLOOKUP(O389,W$12:AF$60,10),S389)</f>
        <v>A+J=</v>
      </c>
      <c r="T390" s="66" t="e">
        <f>IF(O389&gt;0,VLOOKUP(O389,W$12:AF$60,11),T389)</f>
        <v>#REF!</v>
      </c>
      <c r="U390" s="71" t="str">
        <f t="shared" si="140"/>
        <v>-</v>
      </c>
      <c r="V390" s="7"/>
      <c r="W390" s="7"/>
      <c r="X390" s="7"/>
      <c r="Y390" s="7"/>
      <c r="Z390" s="1"/>
      <c r="AA390" s="7"/>
      <c r="AB390" s="7"/>
      <c r="AC390" s="7"/>
      <c r="AD390" s="7"/>
      <c r="AE390" s="7"/>
      <c r="AF390" s="8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  <c r="ES390" s="2"/>
      <c r="ET390" s="2"/>
      <c r="EU390" s="2"/>
      <c r="EV390" s="2"/>
      <c r="EW390" s="2"/>
      <c r="EX390" s="2"/>
      <c r="EY390" s="2"/>
      <c r="EZ390" s="2"/>
      <c r="FA390" s="2"/>
      <c r="FB390" s="2"/>
      <c r="FC390" s="2"/>
      <c r="FD390" s="2"/>
      <c r="FE390" s="2"/>
      <c r="FF390" s="2"/>
      <c r="FG390" s="2"/>
      <c r="FH390" s="2"/>
      <c r="FI390" s="2"/>
      <c r="FJ390" s="2"/>
      <c r="FK390" s="2"/>
      <c r="FL390" s="2"/>
      <c r="FM390" s="2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</row>
    <row r="391" spans="1:188" x14ac:dyDescent="0.15">
      <c r="A391" s="63">
        <f t="shared" si="124"/>
        <v>44156</v>
      </c>
      <c r="B391" s="78">
        <f t="shared" ca="1" si="131"/>
        <v>861.6775928400001</v>
      </c>
      <c r="C391" s="65">
        <f t="shared" si="136"/>
        <v>857.14251437000007</v>
      </c>
      <c r="D391" s="10">
        <f ca="1">IF(A391&lt;$B$1,VLOOKUP(A391,[1]DI!$A$4:$B$15000,2),0)</f>
        <v>0</v>
      </c>
      <c r="E391" s="65">
        <f t="shared" ca="1" si="132"/>
        <v>1</v>
      </c>
      <c r="F391" s="65">
        <f ca="1">(TRUNC(PRODUCT($E$12:$E390),16))</f>
        <v>1.0322088335593</v>
      </c>
      <c r="G391" s="65">
        <f t="shared" ca="1" si="133"/>
        <v>1.0307451091822</v>
      </c>
      <c r="H391" s="65">
        <f t="shared" ca="1" si="134"/>
        <v>1.0014200600000001</v>
      </c>
      <c r="I391" s="64">
        <f t="shared" si="126"/>
        <v>5.2499999999999998E-2</v>
      </c>
      <c r="J391" s="66">
        <f>IF(O390&gt;0,VLOOKUP(O390,W$12:AF$80,2),J390)</f>
        <v>44130</v>
      </c>
      <c r="K391" s="67">
        <f t="shared" si="127"/>
        <v>18</v>
      </c>
      <c r="L391" s="68">
        <f t="shared" si="137"/>
        <v>19</v>
      </c>
      <c r="M391" s="69">
        <f t="shared" si="138"/>
        <v>1.003865378</v>
      </c>
      <c r="N391" s="69">
        <f t="shared" ca="1" si="139"/>
        <v>1.0052909269999999</v>
      </c>
      <c r="O391" s="68">
        <f t="shared" si="135"/>
        <v>0</v>
      </c>
      <c r="P391" s="65">
        <f t="shared" ca="1" si="129"/>
        <v>4.5350784700000002</v>
      </c>
      <c r="Q391" s="65"/>
      <c r="R391" s="11">
        <f t="shared" si="130"/>
        <v>0</v>
      </c>
      <c r="S391" s="70" t="str">
        <f>IF(O390&gt;0,VLOOKUP(O390,W$12:AF$60,10),S390)</f>
        <v>A+J=</v>
      </c>
      <c r="T391" s="66" t="e">
        <f>IF(O390&gt;0,VLOOKUP(O390,W$12:AF$60,11),T390)</f>
        <v>#REF!</v>
      </c>
      <c r="U391" s="71" t="str">
        <f t="shared" si="140"/>
        <v>-</v>
      </c>
      <c r="V391" s="7"/>
      <c r="W391" s="7"/>
      <c r="X391" s="7"/>
      <c r="Y391" s="7"/>
      <c r="Z391" s="1"/>
      <c r="AA391" s="7"/>
      <c r="AB391" s="7"/>
      <c r="AC391" s="7"/>
      <c r="AD391" s="7"/>
      <c r="AE391" s="7"/>
      <c r="AF391" s="8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  <c r="ES391" s="2"/>
      <c r="ET391" s="2"/>
      <c r="EU391" s="2"/>
      <c r="EV391" s="2"/>
      <c r="EW391" s="2"/>
      <c r="EX391" s="2"/>
      <c r="EY391" s="2"/>
      <c r="EZ391" s="2"/>
      <c r="FA391" s="2"/>
      <c r="FB391" s="2"/>
      <c r="FC391" s="2"/>
      <c r="FD391" s="2"/>
      <c r="FE391" s="2"/>
      <c r="FF391" s="2"/>
      <c r="FG391" s="2"/>
      <c r="FH391" s="2"/>
      <c r="FI391" s="2"/>
      <c r="FJ391" s="2"/>
      <c r="FK391" s="2"/>
      <c r="FL391" s="2"/>
      <c r="FM391" s="2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</row>
    <row r="392" spans="1:188" x14ac:dyDescent="0.15">
      <c r="A392" s="63">
        <f t="shared" si="124"/>
        <v>44157</v>
      </c>
      <c r="B392" s="78">
        <f t="shared" ca="1" si="131"/>
        <v>861.6775928400001</v>
      </c>
      <c r="C392" s="65">
        <f t="shared" si="136"/>
        <v>857.14251437000007</v>
      </c>
      <c r="D392" s="10">
        <f ca="1">IF(A392&lt;$B$1,VLOOKUP(A392,[1]DI!$A$4:$B$15000,2),0)</f>
        <v>0</v>
      </c>
      <c r="E392" s="65">
        <f t="shared" ca="1" si="132"/>
        <v>1</v>
      </c>
      <c r="F392" s="65">
        <f ca="1">(TRUNC(PRODUCT($E$12:$E391),16))</f>
        <v>1.0322088335593</v>
      </c>
      <c r="G392" s="65">
        <f t="shared" ca="1" si="133"/>
        <v>1.0307451091822</v>
      </c>
      <c r="H392" s="65">
        <f t="shared" ca="1" si="134"/>
        <v>1.0014200600000001</v>
      </c>
      <c r="I392" s="64">
        <f t="shared" si="126"/>
        <v>5.2499999999999998E-2</v>
      </c>
      <c r="J392" s="66">
        <f>IF(O391&gt;0,VLOOKUP(O391,W$12:AF$80,2),J391)</f>
        <v>44130</v>
      </c>
      <c r="K392" s="67">
        <f t="shared" si="127"/>
        <v>18</v>
      </c>
      <c r="L392" s="68">
        <f t="shared" si="137"/>
        <v>19</v>
      </c>
      <c r="M392" s="69">
        <f t="shared" si="138"/>
        <v>1.003865378</v>
      </c>
      <c r="N392" s="69">
        <f t="shared" ca="1" si="139"/>
        <v>1.0052909269999999</v>
      </c>
      <c r="O392" s="68">
        <f t="shared" si="135"/>
        <v>0</v>
      </c>
      <c r="P392" s="65">
        <f t="shared" ca="1" si="129"/>
        <v>4.5350784700000002</v>
      </c>
      <c r="Q392" s="65"/>
      <c r="R392" s="11">
        <f t="shared" si="130"/>
        <v>0</v>
      </c>
      <c r="S392" s="70" t="str">
        <f>IF(O391&gt;0,VLOOKUP(O391,W$12:AF$60,10),S391)</f>
        <v>A+J=</v>
      </c>
      <c r="T392" s="66" t="e">
        <f>IF(O391&gt;0,VLOOKUP(O391,W$12:AF$60,11),T391)</f>
        <v>#REF!</v>
      </c>
      <c r="U392" s="71" t="str">
        <f t="shared" si="140"/>
        <v>-</v>
      </c>
      <c r="V392" s="7"/>
      <c r="W392" s="7"/>
      <c r="X392" s="7"/>
      <c r="Y392" s="7"/>
      <c r="Z392" s="1"/>
      <c r="AA392" s="7"/>
      <c r="AB392" s="7"/>
      <c r="AC392" s="7"/>
      <c r="AD392" s="7"/>
      <c r="AE392" s="7"/>
      <c r="AF392" s="8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  <c r="EQ392" s="2"/>
      <c r="ER392" s="2"/>
      <c r="ES392" s="2"/>
      <c r="ET392" s="2"/>
      <c r="EU392" s="2"/>
      <c r="EV392" s="2"/>
      <c r="EW392" s="2"/>
      <c r="EX392" s="2"/>
      <c r="EY392" s="2"/>
      <c r="EZ392" s="2"/>
      <c r="FA392" s="2"/>
      <c r="FB392" s="2"/>
      <c r="FC392" s="2"/>
      <c r="FD392" s="2"/>
      <c r="FE392" s="2"/>
      <c r="FF392" s="2"/>
      <c r="FG392" s="2"/>
      <c r="FH392" s="2"/>
      <c r="FI392" s="2"/>
      <c r="FJ392" s="2"/>
      <c r="FK392" s="2"/>
      <c r="FL392" s="2"/>
      <c r="FM392" s="2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</row>
    <row r="393" spans="1:188" x14ac:dyDescent="0.15">
      <c r="A393" s="63">
        <f t="shared" si="124"/>
        <v>44158</v>
      </c>
      <c r="B393" s="78">
        <f t="shared" ca="1" si="131"/>
        <v>861.6775928400001</v>
      </c>
      <c r="C393" s="65">
        <f t="shared" si="136"/>
        <v>857.14251437000007</v>
      </c>
      <c r="D393" s="10">
        <f ca="1">IF(A393&lt;$B$1,VLOOKUP(A393,[1]DI!$A$4:$B$15000,2),0)</f>
        <v>1.9000000000000006E-2</v>
      </c>
      <c r="E393" s="65">
        <f t="shared" ca="1" si="132"/>
        <v>1.0000746899999999</v>
      </c>
      <c r="F393" s="65">
        <f ca="1">(TRUNC(PRODUCT($E$12:$E392),16))</f>
        <v>1.0322088335593</v>
      </c>
      <c r="G393" s="65">
        <f t="shared" ca="1" si="133"/>
        <v>1.0307451091822</v>
      </c>
      <c r="H393" s="65">
        <f t="shared" ca="1" si="134"/>
        <v>1.0014200600000001</v>
      </c>
      <c r="I393" s="64">
        <f t="shared" si="126"/>
        <v>5.2499999999999998E-2</v>
      </c>
      <c r="J393" s="66">
        <f>IF(O392&gt;0,VLOOKUP(O392,W$12:AF$80,2),J392)</f>
        <v>44130</v>
      </c>
      <c r="K393" s="67">
        <f t="shared" si="127"/>
        <v>19</v>
      </c>
      <c r="L393" s="68">
        <f t="shared" si="137"/>
        <v>19</v>
      </c>
      <c r="M393" s="69">
        <f t="shared" si="138"/>
        <v>1.003865378</v>
      </c>
      <c r="N393" s="69">
        <f t="shared" ca="1" si="139"/>
        <v>1.0052909269999999</v>
      </c>
      <c r="O393" s="68">
        <f t="shared" si="135"/>
        <v>0</v>
      </c>
      <c r="P393" s="65">
        <f t="shared" ca="1" si="129"/>
        <v>4.5350784700000002</v>
      </c>
      <c r="Q393" s="65"/>
      <c r="R393" s="11">
        <f t="shared" si="130"/>
        <v>0</v>
      </c>
      <c r="S393" s="70" t="str">
        <f>IF(O392&gt;0,VLOOKUP(O392,W$12:AF$60,10),S392)</f>
        <v>A+J=</v>
      </c>
      <c r="T393" s="66" t="e">
        <f>IF(O392&gt;0,VLOOKUP(O392,W$12:AF$60,11),T392)</f>
        <v>#REF!</v>
      </c>
      <c r="U393" s="71" t="str">
        <f t="shared" si="140"/>
        <v>-</v>
      </c>
      <c r="V393" s="7"/>
      <c r="W393" s="7"/>
      <c r="X393" s="7"/>
      <c r="Y393" s="7"/>
      <c r="Z393" s="1"/>
      <c r="AA393" s="7"/>
      <c r="AB393" s="7"/>
      <c r="AC393" s="7"/>
      <c r="AD393" s="7"/>
      <c r="AE393" s="7"/>
      <c r="AF393" s="8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  <c r="ES393" s="2"/>
      <c r="ET393" s="2"/>
      <c r="EU393" s="2"/>
      <c r="EV393" s="2"/>
      <c r="EW393" s="2"/>
      <c r="EX393" s="2"/>
      <c r="EY393" s="2"/>
      <c r="EZ393" s="2"/>
      <c r="FA393" s="2"/>
      <c r="FB393" s="2"/>
      <c r="FC393" s="2"/>
      <c r="FD393" s="2"/>
      <c r="FE393" s="2"/>
      <c r="FF393" s="2"/>
      <c r="FG393" s="2"/>
      <c r="FH393" s="2"/>
      <c r="FI393" s="2"/>
      <c r="FJ393" s="2"/>
      <c r="FK393" s="2"/>
      <c r="FL393" s="2"/>
      <c r="FM393" s="2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</row>
    <row r="394" spans="1:188" x14ac:dyDescent="0.15">
      <c r="A394" s="63">
        <f t="shared" si="124"/>
        <v>44159</v>
      </c>
      <c r="B394" s="78">
        <f t="shared" ca="1" si="131"/>
        <v>861.91694817000007</v>
      </c>
      <c r="C394" s="65">
        <f t="shared" si="136"/>
        <v>857.14251437000007</v>
      </c>
      <c r="D394" s="10">
        <f ca="1">IF(A394&lt;$B$1,VLOOKUP(A394,[1]DI!$A$4:$B$15000,2),0)</f>
        <v>1.9000000000000006E-2</v>
      </c>
      <c r="E394" s="65">
        <f t="shared" ca="1" si="132"/>
        <v>1.0000746899999999</v>
      </c>
      <c r="F394" s="65">
        <f ca="1">(TRUNC(PRODUCT($E$12:$E393),16))</f>
        <v>1.0322859292370801</v>
      </c>
      <c r="G394" s="65">
        <f t="shared" ca="1" si="133"/>
        <v>1.0307451091822</v>
      </c>
      <c r="H394" s="65">
        <f t="shared" ca="1" si="134"/>
        <v>1.00149486</v>
      </c>
      <c r="I394" s="64">
        <f t="shared" si="126"/>
        <v>5.2499999999999998E-2</v>
      </c>
      <c r="J394" s="66">
        <f>IF(O393&gt;0,VLOOKUP(O393,W$12:AF$80,2),J393)</f>
        <v>44130</v>
      </c>
      <c r="K394" s="67">
        <f t="shared" si="127"/>
        <v>20</v>
      </c>
      <c r="L394" s="68">
        <f t="shared" si="137"/>
        <v>20</v>
      </c>
      <c r="M394" s="69">
        <f t="shared" si="138"/>
        <v>1.004069232</v>
      </c>
      <c r="N394" s="69">
        <f t="shared" ca="1" si="139"/>
        <v>1.0055701749999999</v>
      </c>
      <c r="O394" s="68">
        <f t="shared" si="135"/>
        <v>0</v>
      </c>
      <c r="P394" s="65">
        <f t="shared" ca="1" si="129"/>
        <v>4.7744337999999997</v>
      </c>
      <c r="Q394" s="65"/>
      <c r="R394" s="11">
        <f t="shared" si="130"/>
        <v>0</v>
      </c>
      <c r="S394" s="70" t="str">
        <f>IF(O393&gt;0,VLOOKUP(O393,W$12:AF$60,10),S393)</f>
        <v>A+J=</v>
      </c>
      <c r="T394" s="66" t="e">
        <f>IF(O393&gt;0,VLOOKUP(O393,W$12:AF$60,11),T393)</f>
        <v>#REF!</v>
      </c>
      <c r="U394" s="71" t="str">
        <f t="shared" si="140"/>
        <v>-</v>
      </c>
      <c r="V394" s="7"/>
      <c r="W394" s="7"/>
      <c r="X394" s="7"/>
      <c r="Y394" s="7"/>
      <c r="Z394" s="1"/>
      <c r="AA394" s="7"/>
      <c r="AB394" s="7"/>
      <c r="AC394" s="7"/>
      <c r="AD394" s="7"/>
      <c r="AE394" s="7"/>
      <c r="AF394" s="8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  <c r="ER394" s="2"/>
      <c r="ES394" s="2"/>
      <c r="ET394" s="2"/>
      <c r="EU394" s="2"/>
      <c r="EV394" s="2"/>
      <c r="EW394" s="2"/>
      <c r="EX394" s="2"/>
      <c r="EY394" s="2"/>
      <c r="EZ394" s="2"/>
      <c r="FA394" s="2"/>
      <c r="FB394" s="2"/>
      <c r="FC394" s="2"/>
      <c r="FD394" s="2"/>
      <c r="FE394" s="2"/>
      <c r="FF394" s="2"/>
      <c r="FG394" s="2"/>
      <c r="FH394" s="2"/>
      <c r="FI394" s="2"/>
      <c r="FJ394" s="2"/>
      <c r="FK394" s="2"/>
      <c r="FL394" s="2"/>
      <c r="FM394" s="2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</row>
    <row r="395" spans="1:188" x14ac:dyDescent="0.15">
      <c r="A395" s="63">
        <f t="shared" si="124"/>
        <v>44160</v>
      </c>
      <c r="B395" s="78">
        <f t="shared" ca="1" si="131"/>
        <v>862.15636522000011</v>
      </c>
      <c r="C395" s="65">
        <f t="shared" si="136"/>
        <v>857.14251437000007</v>
      </c>
      <c r="D395" s="10">
        <f ca="1">IF(A395&lt;$B$1,VLOOKUP(A395,[1]DI!$A$4:$B$15000,2),0)</f>
        <v>1.9000000000000006E-2</v>
      </c>
      <c r="E395" s="65">
        <f t="shared" ca="1" si="132"/>
        <v>1.0000746899999999</v>
      </c>
      <c r="F395" s="65">
        <f ca="1">(TRUNC(PRODUCT($E$12:$E394),16))</f>
        <v>1.03236303067313</v>
      </c>
      <c r="G395" s="65">
        <f t="shared" ca="1" si="133"/>
        <v>1.0307451091822</v>
      </c>
      <c r="H395" s="65">
        <f t="shared" ca="1" si="134"/>
        <v>1.0015696599999999</v>
      </c>
      <c r="I395" s="64">
        <f t="shared" si="126"/>
        <v>5.2499999999999998E-2</v>
      </c>
      <c r="J395" s="66">
        <f>IF(O394&gt;0,VLOOKUP(O394,W$12:AF$80,2),J394)</f>
        <v>44130</v>
      </c>
      <c r="K395" s="67">
        <f t="shared" si="127"/>
        <v>21</v>
      </c>
      <c r="L395" s="68">
        <f t="shared" si="137"/>
        <v>21</v>
      </c>
      <c r="M395" s="69">
        <f t="shared" si="138"/>
        <v>1.0042731279999999</v>
      </c>
      <c r="N395" s="69">
        <f t="shared" ca="1" si="139"/>
        <v>1.0058494950000001</v>
      </c>
      <c r="O395" s="68">
        <f t="shared" si="135"/>
        <v>13</v>
      </c>
      <c r="P395" s="65">
        <f t="shared" ca="1" si="129"/>
        <v>5.0138508499999999</v>
      </c>
      <c r="Q395" s="65"/>
      <c r="R395" s="11">
        <f t="shared" si="130"/>
        <v>23.809704759999999</v>
      </c>
      <c r="S395" s="70" t="str">
        <f>IF(O394&gt;0,VLOOKUP(O394,W$12:AF$60,10),S394)</f>
        <v>A+J=</v>
      </c>
      <c r="T395" s="66" t="e">
        <f>IF(O394&gt;0,VLOOKUP(O394,W$12:AF$60,11),T394)</f>
        <v>#REF!</v>
      </c>
      <c r="U395" s="71">
        <f t="shared" ca="1" si="140"/>
        <v>1729413.3366</v>
      </c>
      <c r="V395" s="7"/>
      <c r="W395" s="7"/>
      <c r="X395" s="7"/>
      <c r="Y395" s="7"/>
      <c r="Z395" s="1"/>
      <c r="AA395" s="7"/>
      <c r="AB395" s="7"/>
      <c r="AC395" s="7"/>
      <c r="AD395" s="7"/>
      <c r="AE395" s="7"/>
      <c r="AF395" s="8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  <c r="ER395" s="2"/>
      <c r="ES395" s="2"/>
      <c r="ET395" s="2"/>
      <c r="EU395" s="2"/>
      <c r="EV395" s="2"/>
      <c r="EW395" s="2"/>
      <c r="EX395" s="2"/>
      <c r="EY395" s="2"/>
      <c r="EZ395" s="2"/>
      <c r="FA395" s="2"/>
      <c r="FB395" s="2"/>
      <c r="FC395" s="2"/>
      <c r="FD395" s="2"/>
      <c r="FE395" s="2"/>
      <c r="FF395" s="2"/>
      <c r="FG395" s="2"/>
      <c r="FH395" s="2"/>
      <c r="FI395" s="2"/>
      <c r="FJ395" s="2"/>
      <c r="FK395" s="2"/>
      <c r="FL395" s="2"/>
      <c r="FM395" s="2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</row>
    <row r="396" spans="1:188" x14ac:dyDescent="0.15">
      <c r="A396" s="63">
        <f t="shared" si="124"/>
        <v>44161</v>
      </c>
      <c r="B396" s="78">
        <f t="shared" ca="1" si="131"/>
        <v>833.56428778999998</v>
      </c>
      <c r="C396" s="65">
        <f t="shared" si="136"/>
        <v>833.33280961000003</v>
      </c>
      <c r="D396" s="10">
        <f ca="1">IF(A396&lt;$B$1,VLOOKUP(A396,[1]DI!$A$4:$B$15000,2),0)</f>
        <v>1.9000000000000006E-2</v>
      </c>
      <c r="E396" s="65">
        <f t="shared" ca="1" si="132"/>
        <v>1.0000746899999999</v>
      </c>
      <c r="F396" s="65">
        <f ca="1">(TRUNC(PRODUCT($E$12:$E395),16))</f>
        <v>1.0324401378679</v>
      </c>
      <c r="G396" s="65">
        <f t="shared" ca="1" si="133"/>
        <v>1.03236303067313</v>
      </c>
      <c r="H396" s="65">
        <f t="shared" ca="1" si="134"/>
        <v>1.0000746899999999</v>
      </c>
      <c r="I396" s="64">
        <f t="shared" si="126"/>
        <v>5.2499999999999998E-2</v>
      </c>
      <c r="J396" s="66">
        <f>IF(O395&gt;0,VLOOKUP(O395,W$12:AF$80,2),J395)</f>
        <v>44160</v>
      </c>
      <c r="K396" s="67">
        <f t="shared" si="127"/>
        <v>1</v>
      </c>
      <c r="L396" s="68">
        <f t="shared" si="137"/>
        <v>1</v>
      </c>
      <c r="M396" s="69">
        <f t="shared" si="138"/>
        <v>1.0002030689999999</v>
      </c>
      <c r="N396" s="69">
        <f t="shared" ca="1" si="139"/>
        <v>1.000277774</v>
      </c>
      <c r="O396" s="68">
        <f t="shared" si="135"/>
        <v>0</v>
      </c>
      <c r="P396" s="65">
        <f t="shared" ca="1" si="129"/>
        <v>0.23147818000000001</v>
      </c>
      <c r="Q396" s="65"/>
      <c r="R396" s="11">
        <f t="shared" si="130"/>
        <v>0</v>
      </c>
      <c r="S396" s="70" t="str">
        <f>IF(O395&gt;0,VLOOKUP(O395,W$12:AF$60,10),S395)</f>
        <v>A+J=</v>
      </c>
      <c r="T396" s="66" t="e">
        <f>IF(O395&gt;0,VLOOKUP(O395,W$12:AF$60,11),T395)</f>
        <v>#REF!</v>
      </c>
      <c r="U396" s="71" t="str">
        <f t="shared" si="140"/>
        <v>-</v>
      </c>
      <c r="V396" s="7"/>
      <c r="W396" s="7"/>
      <c r="X396" s="7"/>
      <c r="Y396" s="7"/>
      <c r="Z396" s="1"/>
      <c r="AA396" s="7"/>
      <c r="AB396" s="7"/>
      <c r="AC396" s="7"/>
      <c r="AD396" s="7"/>
      <c r="AE396" s="7"/>
      <c r="AF396" s="8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  <c r="ER396" s="2"/>
      <c r="ES396" s="2"/>
      <c r="ET396" s="2"/>
      <c r="EU396" s="2"/>
      <c r="EV396" s="2"/>
      <c r="EW396" s="2"/>
      <c r="EX396" s="2"/>
      <c r="EY396" s="2"/>
      <c r="EZ396" s="2"/>
      <c r="FA396" s="2"/>
      <c r="FB396" s="2"/>
      <c r="FC396" s="2"/>
      <c r="FD396" s="2"/>
      <c r="FE396" s="2"/>
      <c r="FF396" s="2"/>
      <c r="FG396" s="2"/>
      <c r="FH396" s="2"/>
      <c r="FI396" s="2"/>
      <c r="FJ396" s="2"/>
      <c r="FK396" s="2"/>
      <c r="FL396" s="2"/>
      <c r="FM396" s="2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</row>
    <row r="397" spans="1:188" x14ac:dyDescent="0.15">
      <c r="A397" s="63">
        <f t="shared" ref="A397:A460" si="141">(A396+1)</f>
        <v>44162</v>
      </c>
      <c r="B397" s="78">
        <f t="shared" ca="1" si="131"/>
        <v>833.79583515000002</v>
      </c>
      <c r="C397" s="65">
        <f t="shared" si="136"/>
        <v>833.33280961000003</v>
      </c>
      <c r="D397" s="10">
        <f ca="1">IF(A397&lt;$B$1,VLOOKUP(A397,[1]DI!$A$4:$B$15000,2),0)</f>
        <v>1.9000000000000006E-2</v>
      </c>
      <c r="E397" s="65">
        <f t="shared" ca="1" si="132"/>
        <v>1.0000746899999999</v>
      </c>
      <c r="F397" s="65">
        <f ca="1">(TRUNC(PRODUCT($E$12:$E396),16))</f>
        <v>1.0325172508217899</v>
      </c>
      <c r="G397" s="65">
        <f t="shared" ca="1" si="133"/>
        <v>1.03236303067313</v>
      </c>
      <c r="H397" s="65">
        <f t="shared" ca="1" si="134"/>
        <v>1.00014939</v>
      </c>
      <c r="I397" s="64">
        <f t="shared" ref="I397:I460" si="142">I396</f>
        <v>5.2499999999999998E-2</v>
      </c>
      <c r="J397" s="66">
        <f>IF(O396&gt;0,VLOOKUP(O396,W$12:AF$80,2),J396)</f>
        <v>44160</v>
      </c>
      <c r="K397" s="67">
        <f t="shared" ref="K397:K460" si="143">IF(A397&gt;J397,IF(NETWORKDAYS(J397,A397,$W$120:$W$436)-1=0,1,NETWORKDAYS(J397,A397,$W$120:$W$436)-1),0)</f>
        <v>2</v>
      </c>
      <c r="L397" s="68">
        <f t="shared" si="137"/>
        <v>2</v>
      </c>
      <c r="M397" s="69">
        <f t="shared" si="138"/>
        <v>1.0004061799999999</v>
      </c>
      <c r="N397" s="69">
        <f t="shared" ca="1" si="139"/>
        <v>1.0005556309999999</v>
      </c>
      <c r="O397" s="68">
        <f t="shared" si="135"/>
        <v>0</v>
      </c>
      <c r="P397" s="65">
        <f t="shared" ref="P397:P460" ca="1" si="144">TRUNC(((N397-1)*C397),8)</f>
        <v>0.46302554000000001</v>
      </c>
      <c r="Q397" s="65"/>
      <c r="R397" s="11">
        <f t="shared" ref="R397:R460" si="145">IF(O397&gt;0,VLOOKUP(O397,$W$12:$AB$80,6),0)</f>
        <v>0</v>
      </c>
      <c r="S397" s="70" t="str">
        <f>IF(O396&gt;0,VLOOKUP(O396,W$12:AF$60,10),S396)</f>
        <v>A+J=</v>
      </c>
      <c r="T397" s="66" t="e">
        <f>IF(O396&gt;0,VLOOKUP(O396,W$12:AF$60,11),T396)</f>
        <v>#REF!</v>
      </c>
      <c r="U397" s="71" t="str">
        <f t="shared" si="140"/>
        <v>-</v>
      </c>
      <c r="V397" s="7"/>
      <c r="W397" s="7"/>
      <c r="X397" s="7"/>
      <c r="Y397" s="7"/>
      <c r="Z397" s="1"/>
      <c r="AA397" s="7"/>
      <c r="AB397" s="7"/>
      <c r="AC397" s="7"/>
      <c r="AD397" s="7"/>
      <c r="AE397" s="7"/>
      <c r="AF397" s="8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  <c r="ER397" s="2"/>
      <c r="ES397" s="2"/>
      <c r="ET397" s="2"/>
      <c r="EU397" s="2"/>
      <c r="EV397" s="2"/>
      <c r="EW397" s="2"/>
      <c r="EX397" s="2"/>
      <c r="EY397" s="2"/>
      <c r="EZ397" s="2"/>
      <c r="FA397" s="2"/>
      <c r="FB397" s="2"/>
      <c r="FC397" s="2"/>
      <c r="FD397" s="2"/>
      <c r="FE397" s="2"/>
      <c r="FF397" s="2"/>
      <c r="FG397" s="2"/>
      <c r="FH397" s="2"/>
      <c r="FI397" s="2"/>
      <c r="FJ397" s="2"/>
      <c r="FK397" s="2"/>
      <c r="FL397" s="2"/>
      <c r="FM397" s="2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</row>
    <row r="398" spans="1:188" x14ac:dyDescent="0.15">
      <c r="A398" s="63">
        <f t="shared" si="141"/>
        <v>44163</v>
      </c>
      <c r="B398" s="78">
        <f t="shared" ref="B398:B461" ca="1" si="146">IF(A398&lt;=TODAY(),C398+P398,IF(AND(A398&gt;TODAY(),A398&lt;=$B$1),IF(VLOOKUP(TODAY(),$A$10:$D$10000,4,FALSE)=0,"n.d",C398+P398),"n.d"))</f>
        <v>834.02744167000003</v>
      </c>
      <c r="C398" s="65">
        <f t="shared" si="136"/>
        <v>833.33280961000003</v>
      </c>
      <c r="D398" s="10">
        <f ca="1">IF(A398&lt;$B$1,VLOOKUP(A398,[1]DI!$A$4:$B$15000,2),0)</f>
        <v>0</v>
      </c>
      <c r="E398" s="65">
        <f t="shared" ref="E398:E461" ca="1" si="147">IF(A398&lt;A$10,1,ROUND(((1+D398)^(1/252)),8))</f>
        <v>1</v>
      </c>
      <c r="F398" s="65">
        <f ca="1">(TRUNC(PRODUCT($E$12:$E397),16))</f>
        <v>1.03259436953526</v>
      </c>
      <c r="G398" s="65">
        <f t="shared" ref="G398:G461" ca="1" si="148">IF(O397&gt;0,F397,G397)</f>
        <v>1.03236303067313</v>
      </c>
      <c r="H398" s="65">
        <f t="shared" ref="H398:H461" ca="1" si="149">ROUND(F398/G398,8)</f>
        <v>1.0002240899999999</v>
      </c>
      <c r="I398" s="64">
        <f t="shared" si="142"/>
        <v>5.2499999999999998E-2</v>
      </c>
      <c r="J398" s="66">
        <f>IF(O397&gt;0,VLOOKUP(O397,W$12:AF$80,2),J397)</f>
        <v>44160</v>
      </c>
      <c r="K398" s="67">
        <f t="shared" si="143"/>
        <v>2</v>
      </c>
      <c r="L398" s="68">
        <f t="shared" si="137"/>
        <v>3</v>
      </c>
      <c r="M398" s="69">
        <f t="shared" si="138"/>
        <v>1.000609332</v>
      </c>
      <c r="N398" s="69">
        <f t="shared" ca="1" si="139"/>
        <v>1.0008335589999999</v>
      </c>
      <c r="O398" s="68">
        <f t="shared" ref="O398:O461" si="150">IF(VLOOKUP(A398,X$12:AE$80,8)=VLOOKUP(A397,X$12:AE$80,8),0,VLOOKUP(A398,X$12:AE$80,8))</f>
        <v>0</v>
      </c>
      <c r="P398" s="65">
        <f t="shared" ca="1" si="144"/>
        <v>0.69463206</v>
      </c>
      <c r="Q398" s="65"/>
      <c r="R398" s="11">
        <f t="shared" si="145"/>
        <v>0</v>
      </c>
      <c r="S398" s="70" t="str">
        <f>IF(O397&gt;0,VLOOKUP(O397,W$12:AF$60,10),S397)</f>
        <v>A+J=</v>
      </c>
      <c r="T398" s="66" t="e">
        <f>IF(O397&gt;0,VLOOKUP(O397,W$12:AF$60,11),T397)</f>
        <v>#REF!</v>
      </c>
      <c r="U398" s="71" t="str">
        <f t="shared" si="140"/>
        <v>-</v>
      </c>
      <c r="V398" s="7"/>
      <c r="W398" s="7"/>
      <c r="X398" s="7"/>
      <c r="Y398" s="7"/>
      <c r="Z398" s="1"/>
      <c r="AA398" s="7"/>
      <c r="AB398" s="7"/>
      <c r="AC398" s="7"/>
      <c r="AD398" s="7"/>
      <c r="AE398" s="7"/>
      <c r="AF398" s="8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  <c r="ER398" s="2"/>
      <c r="ES398" s="2"/>
      <c r="ET398" s="2"/>
      <c r="EU398" s="2"/>
      <c r="EV398" s="2"/>
      <c r="EW398" s="2"/>
      <c r="EX398" s="2"/>
      <c r="EY398" s="2"/>
      <c r="EZ398" s="2"/>
      <c r="FA398" s="2"/>
      <c r="FB398" s="2"/>
      <c r="FC398" s="2"/>
      <c r="FD398" s="2"/>
      <c r="FE398" s="2"/>
      <c r="FF398" s="2"/>
      <c r="FG398" s="2"/>
      <c r="FH398" s="2"/>
      <c r="FI398" s="2"/>
      <c r="FJ398" s="2"/>
      <c r="FK398" s="2"/>
      <c r="FL398" s="2"/>
      <c r="FM398" s="2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</row>
    <row r="399" spans="1:188" x14ac:dyDescent="0.15">
      <c r="A399" s="63">
        <f t="shared" si="141"/>
        <v>44164</v>
      </c>
      <c r="B399" s="78">
        <f t="shared" ca="1" si="146"/>
        <v>834.02744167000003</v>
      </c>
      <c r="C399" s="65">
        <f t="shared" si="136"/>
        <v>833.33280961000003</v>
      </c>
      <c r="D399" s="10">
        <f ca="1">IF(A399&lt;$B$1,VLOOKUP(A399,[1]DI!$A$4:$B$15000,2),0)</f>
        <v>0</v>
      </c>
      <c r="E399" s="65">
        <f t="shared" ca="1" si="147"/>
        <v>1</v>
      </c>
      <c r="F399" s="65">
        <f ca="1">(TRUNC(PRODUCT($E$12:$E398),16))</f>
        <v>1.03259436953526</v>
      </c>
      <c r="G399" s="65">
        <f t="shared" ca="1" si="148"/>
        <v>1.03236303067313</v>
      </c>
      <c r="H399" s="65">
        <f t="shared" ca="1" si="149"/>
        <v>1.0002240899999999</v>
      </c>
      <c r="I399" s="64">
        <f t="shared" si="142"/>
        <v>5.2499999999999998E-2</v>
      </c>
      <c r="J399" s="66">
        <f>IF(O398&gt;0,VLOOKUP(O398,W$12:AF$80,2),J398)</f>
        <v>44160</v>
      </c>
      <c r="K399" s="67">
        <f t="shared" si="143"/>
        <v>2</v>
      </c>
      <c r="L399" s="68">
        <f t="shared" si="137"/>
        <v>3</v>
      </c>
      <c r="M399" s="69">
        <f t="shared" si="138"/>
        <v>1.000609332</v>
      </c>
      <c r="N399" s="69">
        <f t="shared" ca="1" si="139"/>
        <v>1.0008335589999999</v>
      </c>
      <c r="O399" s="68">
        <f t="shared" si="150"/>
        <v>0</v>
      </c>
      <c r="P399" s="65">
        <f t="shared" ca="1" si="144"/>
        <v>0.69463206</v>
      </c>
      <c r="Q399" s="65"/>
      <c r="R399" s="11">
        <f t="shared" si="145"/>
        <v>0</v>
      </c>
      <c r="S399" s="70" t="str">
        <f>IF(O398&gt;0,VLOOKUP(O398,W$12:AF$60,10),S398)</f>
        <v>A+J=</v>
      </c>
      <c r="T399" s="66" t="e">
        <f>IF(O398&gt;0,VLOOKUP(O398,W$12:AF$60,11),T398)</f>
        <v>#REF!</v>
      </c>
      <c r="U399" s="71" t="str">
        <f t="shared" si="140"/>
        <v>-</v>
      </c>
      <c r="V399" s="7"/>
      <c r="W399" s="7"/>
      <c r="X399" s="7"/>
      <c r="Y399" s="7"/>
      <c r="Z399" s="1"/>
      <c r="AA399" s="7"/>
      <c r="AB399" s="7"/>
      <c r="AC399" s="7"/>
      <c r="AD399" s="7"/>
      <c r="AE399" s="7"/>
      <c r="AF399" s="8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  <c r="ER399" s="2"/>
      <c r="ES399" s="2"/>
      <c r="ET399" s="2"/>
      <c r="EU399" s="2"/>
      <c r="EV399" s="2"/>
      <c r="EW399" s="2"/>
      <c r="EX399" s="2"/>
      <c r="EY399" s="2"/>
      <c r="EZ399" s="2"/>
      <c r="FA399" s="2"/>
      <c r="FB399" s="2"/>
      <c r="FC399" s="2"/>
      <c r="FD399" s="2"/>
      <c r="FE399" s="2"/>
      <c r="FF399" s="2"/>
      <c r="FG399" s="2"/>
      <c r="FH399" s="2"/>
      <c r="FI399" s="2"/>
      <c r="FJ399" s="2"/>
      <c r="FK399" s="2"/>
      <c r="FL399" s="2"/>
      <c r="FM399" s="2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</row>
    <row r="400" spans="1:188" x14ac:dyDescent="0.15">
      <c r="A400" s="63">
        <f t="shared" si="141"/>
        <v>44165</v>
      </c>
      <c r="B400" s="78">
        <f t="shared" ca="1" si="146"/>
        <v>834.02744167000003</v>
      </c>
      <c r="C400" s="65">
        <f t="shared" si="136"/>
        <v>833.33280961000003</v>
      </c>
      <c r="D400" s="10">
        <f ca="1">IF(A400&lt;$B$1,VLOOKUP(A400,[1]DI!$A$4:$B$15000,2),0)</f>
        <v>1.9000000000000006E-2</v>
      </c>
      <c r="E400" s="65">
        <f t="shared" ca="1" si="147"/>
        <v>1.0000746899999999</v>
      </c>
      <c r="F400" s="65">
        <f ca="1">(TRUNC(PRODUCT($E$12:$E399),16))</f>
        <v>1.03259436953526</v>
      </c>
      <c r="G400" s="65">
        <f t="shared" ca="1" si="148"/>
        <v>1.03236303067313</v>
      </c>
      <c r="H400" s="65">
        <f t="shared" ca="1" si="149"/>
        <v>1.0002240899999999</v>
      </c>
      <c r="I400" s="64">
        <f t="shared" si="142"/>
        <v>5.2499999999999998E-2</v>
      </c>
      <c r="J400" s="66">
        <f>IF(O399&gt;0,VLOOKUP(O399,W$12:AF$80,2),J399)</f>
        <v>44160</v>
      </c>
      <c r="K400" s="67">
        <f t="shared" si="143"/>
        <v>3</v>
      </c>
      <c r="L400" s="68">
        <f t="shared" si="137"/>
        <v>3</v>
      </c>
      <c r="M400" s="69">
        <f t="shared" si="138"/>
        <v>1.000609332</v>
      </c>
      <c r="N400" s="69">
        <f t="shared" ca="1" si="139"/>
        <v>1.0008335589999999</v>
      </c>
      <c r="O400" s="68">
        <f t="shared" si="150"/>
        <v>0</v>
      </c>
      <c r="P400" s="65">
        <f t="shared" ca="1" si="144"/>
        <v>0.69463206</v>
      </c>
      <c r="Q400" s="65"/>
      <c r="R400" s="11">
        <f t="shared" si="145"/>
        <v>0</v>
      </c>
      <c r="S400" s="70" t="str">
        <f>IF(O399&gt;0,VLOOKUP(O399,W$12:AF$60,10),S399)</f>
        <v>A+J=</v>
      </c>
      <c r="T400" s="66" t="e">
        <f>IF(O399&gt;0,VLOOKUP(O399,W$12:AF$60,11),T399)</f>
        <v>#REF!</v>
      </c>
      <c r="U400" s="71" t="str">
        <f t="shared" si="140"/>
        <v>-</v>
      </c>
      <c r="V400" s="7"/>
      <c r="W400" s="7"/>
      <c r="X400" s="7"/>
      <c r="Y400" s="7"/>
      <c r="Z400" s="1"/>
      <c r="AA400" s="7"/>
      <c r="AB400" s="7"/>
      <c r="AC400" s="7"/>
      <c r="AD400" s="7"/>
      <c r="AE400" s="7"/>
      <c r="AF400" s="8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  <c r="ER400" s="2"/>
      <c r="ES400" s="2"/>
      <c r="ET400" s="2"/>
      <c r="EU400" s="2"/>
      <c r="EV400" s="2"/>
      <c r="EW400" s="2"/>
      <c r="EX400" s="2"/>
      <c r="EY400" s="2"/>
      <c r="EZ400" s="2"/>
      <c r="FA400" s="2"/>
      <c r="FB400" s="2"/>
      <c r="FC400" s="2"/>
      <c r="FD400" s="2"/>
      <c r="FE400" s="2"/>
      <c r="FF400" s="2"/>
      <c r="FG400" s="2"/>
      <c r="FH400" s="2"/>
      <c r="FI400" s="2"/>
      <c r="FJ400" s="2"/>
      <c r="FK400" s="2"/>
      <c r="FL400" s="2"/>
      <c r="FM400" s="2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</row>
    <row r="401" spans="1:191" x14ac:dyDescent="0.15">
      <c r="A401" s="63">
        <f t="shared" si="141"/>
        <v>44166</v>
      </c>
      <c r="B401" s="78">
        <f t="shared" ca="1" si="146"/>
        <v>834.25910736000003</v>
      </c>
      <c r="C401" s="65">
        <f t="shared" si="136"/>
        <v>833.33280961000003</v>
      </c>
      <c r="D401" s="10">
        <f ca="1">IF(A401&lt;$B$1,VLOOKUP(A401,[1]DI!$A$4:$B$15000,2),0)</f>
        <v>1.9000000000000006E-2</v>
      </c>
      <c r="E401" s="65">
        <f t="shared" ca="1" si="147"/>
        <v>1.0000746899999999</v>
      </c>
      <c r="F401" s="65">
        <f ca="1">(TRUNC(PRODUCT($E$12:$E400),16))</f>
        <v>1.03267149400872</v>
      </c>
      <c r="G401" s="65">
        <f t="shared" ca="1" si="148"/>
        <v>1.03236303067313</v>
      </c>
      <c r="H401" s="65">
        <f t="shared" ca="1" si="149"/>
        <v>1.00029879</v>
      </c>
      <c r="I401" s="64">
        <f t="shared" si="142"/>
        <v>5.2499999999999998E-2</v>
      </c>
      <c r="J401" s="66">
        <f>IF(O400&gt;0,VLOOKUP(O400,W$12:AF$80,2),J400)</f>
        <v>44160</v>
      </c>
      <c r="K401" s="67">
        <f t="shared" si="143"/>
        <v>4</v>
      </c>
      <c r="L401" s="68">
        <f t="shared" si="137"/>
        <v>4</v>
      </c>
      <c r="M401" s="69">
        <f t="shared" si="138"/>
        <v>1.000812525</v>
      </c>
      <c r="N401" s="69">
        <f t="shared" ca="1" si="139"/>
        <v>1.0011115580000001</v>
      </c>
      <c r="O401" s="68">
        <f t="shared" si="150"/>
        <v>0</v>
      </c>
      <c r="P401" s="65">
        <f t="shared" ca="1" si="144"/>
        <v>0.92629775000000003</v>
      </c>
      <c r="Q401" s="65"/>
      <c r="R401" s="11">
        <f t="shared" si="145"/>
        <v>0</v>
      </c>
      <c r="S401" s="70" t="str">
        <f>IF(O400&gt;0,VLOOKUP(O400,W$12:AF$60,10),S400)</f>
        <v>A+J=</v>
      </c>
      <c r="T401" s="66" t="e">
        <f>IF(O400&gt;0,VLOOKUP(O400,W$12:AF$60,11),T400)</f>
        <v>#REF!</v>
      </c>
      <c r="U401" s="71" t="str">
        <f t="shared" si="140"/>
        <v>-</v>
      </c>
      <c r="V401" s="7"/>
      <c r="W401" s="7"/>
      <c r="X401" s="7"/>
      <c r="Y401" s="7"/>
      <c r="Z401" s="1"/>
      <c r="AA401" s="7"/>
      <c r="AB401" s="7"/>
      <c r="AC401" s="7"/>
      <c r="AD401" s="7"/>
      <c r="AE401" s="7"/>
      <c r="AF401" s="8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  <c r="ER401" s="2"/>
      <c r="ES401" s="2"/>
      <c r="ET401" s="2"/>
      <c r="EU401" s="2"/>
      <c r="EV401" s="2"/>
      <c r="EW401" s="2"/>
      <c r="EX401" s="2"/>
      <c r="EY401" s="2"/>
      <c r="EZ401" s="2"/>
      <c r="FA401" s="2"/>
      <c r="FB401" s="2"/>
      <c r="FC401" s="2"/>
      <c r="FD401" s="2"/>
      <c r="FE401" s="2"/>
      <c r="FF401" s="2"/>
      <c r="FG401" s="2"/>
      <c r="FH401" s="2"/>
      <c r="FI401" s="2"/>
      <c r="FJ401" s="2"/>
      <c r="FK401" s="2"/>
      <c r="FL401" s="2"/>
      <c r="FM401" s="2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</row>
    <row r="402" spans="1:191" x14ac:dyDescent="0.15">
      <c r="A402" s="63">
        <f t="shared" si="141"/>
        <v>44167</v>
      </c>
      <c r="B402" s="78">
        <f t="shared" ca="1" si="146"/>
        <v>834.49084888000004</v>
      </c>
      <c r="C402" s="65">
        <f t="shared" si="136"/>
        <v>833.33280961000003</v>
      </c>
      <c r="D402" s="10">
        <f ca="1">IF(A402&lt;$B$1,VLOOKUP(A402,[1]DI!$A$4:$B$15000,2),0)</f>
        <v>1.9000000000000006E-2</v>
      </c>
      <c r="E402" s="65">
        <f t="shared" ca="1" si="147"/>
        <v>1.0000746899999999</v>
      </c>
      <c r="F402" s="65">
        <f ca="1">(TRUNC(PRODUCT($E$12:$E401),16))</f>
        <v>1.0327486242426001</v>
      </c>
      <c r="G402" s="65">
        <f t="shared" ca="1" si="148"/>
        <v>1.03236303067313</v>
      </c>
      <c r="H402" s="65">
        <f t="shared" ca="1" si="149"/>
        <v>1.00037351</v>
      </c>
      <c r="I402" s="64">
        <f t="shared" si="142"/>
        <v>5.2499999999999998E-2</v>
      </c>
      <c r="J402" s="66">
        <f>IF(O401&gt;0,VLOOKUP(O401,W$12:AF$80,2),J401)</f>
        <v>44160</v>
      </c>
      <c r="K402" s="67">
        <f t="shared" si="143"/>
        <v>5</v>
      </c>
      <c r="L402" s="68">
        <f t="shared" si="137"/>
        <v>5</v>
      </c>
      <c r="M402" s="69">
        <f t="shared" si="138"/>
        <v>1.0010157589999999</v>
      </c>
      <c r="N402" s="69">
        <f t="shared" ca="1" si="139"/>
        <v>1.001389648</v>
      </c>
      <c r="O402" s="68">
        <f t="shared" si="150"/>
        <v>0</v>
      </c>
      <c r="P402" s="65">
        <f t="shared" ca="1" si="144"/>
        <v>1.15803927</v>
      </c>
      <c r="Q402" s="65"/>
      <c r="R402" s="11">
        <f t="shared" si="145"/>
        <v>0</v>
      </c>
      <c r="S402" s="70" t="str">
        <f>IF(O401&gt;0,VLOOKUP(O401,W$12:AF$60,10),S401)</f>
        <v>A+J=</v>
      </c>
      <c r="T402" s="66" t="e">
        <f>IF(O401&gt;0,VLOOKUP(O401,W$12:AF$60,11),T401)</f>
        <v>#REF!</v>
      </c>
      <c r="U402" s="71" t="str">
        <f t="shared" si="140"/>
        <v>-</v>
      </c>
      <c r="V402" s="7"/>
      <c r="W402" s="7"/>
      <c r="X402" s="7"/>
      <c r="Y402" s="7"/>
      <c r="Z402" s="1"/>
      <c r="AA402" s="7"/>
      <c r="AB402" s="7"/>
      <c r="AC402" s="7"/>
      <c r="AD402" s="7"/>
      <c r="AE402" s="7"/>
      <c r="AF402" s="8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  <c r="ER402" s="2"/>
      <c r="ES402" s="2"/>
      <c r="ET402" s="2"/>
      <c r="EU402" s="2"/>
      <c r="EV402" s="2"/>
      <c r="EW402" s="2"/>
      <c r="EX402" s="2"/>
      <c r="EY402" s="2"/>
      <c r="EZ402" s="2"/>
      <c r="FA402" s="2"/>
      <c r="FB402" s="2"/>
      <c r="FC402" s="2"/>
      <c r="FD402" s="2"/>
      <c r="FE402" s="2"/>
      <c r="FF402" s="2"/>
      <c r="FG402" s="2"/>
      <c r="FH402" s="2"/>
      <c r="FI402" s="2"/>
      <c r="FJ402" s="2"/>
      <c r="FK402" s="2"/>
      <c r="FL402" s="2"/>
      <c r="FM402" s="2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</row>
    <row r="403" spans="1:191" x14ac:dyDescent="0.15">
      <c r="A403" s="63">
        <f t="shared" si="141"/>
        <v>44168</v>
      </c>
      <c r="B403" s="78">
        <f t="shared" ca="1" si="146"/>
        <v>834.72264289999998</v>
      </c>
      <c r="C403" s="65">
        <f t="shared" si="136"/>
        <v>833.33280961000003</v>
      </c>
      <c r="D403" s="10">
        <f ca="1">IF(A403&lt;$B$1,VLOOKUP(A403,[1]DI!$A$4:$B$15000,2),0)</f>
        <v>1.9000000000000006E-2</v>
      </c>
      <c r="E403" s="65">
        <f t="shared" ca="1" si="147"/>
        <v>1.0000746899999999</v>
      </c>
      <c r="F403" s="65">
        <f ca="1">(TRUNC(PRODUCT($E$12:$E402),16))</f>
        <v>1.0328257602373501</v>
      </c>
      <c r="G403" s="65">
        <f t="shared" ca="1" si="148"/>
        <v>1.03236303067313</v>
      </c>
      <c r="H403" s="65">
        <f t="shared" ca="1" si="149"/>
        <v>1.00044822</v>
      </c>
      <c r="I403" s="64">
        <f t="shared" si="142"/>
        <v>5.2499999999999998E-2</v>
      </c>
      <c r="J403" s="66">
        <f>IF(O402&gt;0,VLOOKUP(O402,W$12:AF$80,2),J402)</f>
        <v>44160</v>
      </c>
      <c r="K403" s="67">
        <f t="shared" si="143"/>
        <v>6</v>
      </c>
      <c r="L403" s="68">
        <f t="shared" si="137"/>
        <v>6</v>
      </c>
      <c r="M403" s="69">
        <f t="shared" si="138"/>
        <v>1.0012190350000001</v>
      </c>
      <c r="N403" s="69">
        <f t="shared" ca="1" si="139"/>
        <v>1.001667801</v>
      </c>
      <c r="O403" s="68">
        <f t="shared" si="150"/>
        <v>0</v>
      </c>
      <c r="P403" s="65">
        <f t="shared" ca="1" si="144"/>
        <v>1.3898332900000001</v>
      </c>
      <c r="Q403" s="65"/>
      <c r="R403" s="11">
        <f t="shared" si="145"/>
        <v>0</v>
      </c>
      <c r="S403" s="70" t="str">
        <f>IF(O402&gt;0,VLOOKUP(O402,W$12:AF$60,10),S402)</f>
        <v>A+J=</v>
      </c>
      <c r="T403" s="66" t="e">
        <f>IF(O402&gt;0,VLOOKUP(O402,W$12:AF$60,11),T402)</f>
        <v>#REF!</v>
      </c>
      <c r="U403" s="71" t="str">
        <f t="shared" si="140"/>
        <v>-</v>
      </c>
      <c r="V403" s="7"/>
      <c r="W403" s="7"/>
      <c r="X403" s="7"/>
      <c r="Y403" s="7"/>
      <c r="Z403" s="1"/>
      <c r="AA403" s="7"/>
      <c r="AB403" s="7"/>
      <c r="AC403" s="7"/>
      <c r="AD403" s="7"/>
      <c r="AE403" s="7"/>
      <c r="AF403" s="8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  <c r="ER403" s="2"/>
      <c r="ES403" s="2"/>
      <c r="ET403" s="2"/>
      <c r="EU403" s="2"/>
      <c r="EV403" s="2"/>
      <c r="EW403" s="2"/>
      <c r="EX403" s="2"/>
      <c r="EY403" s="2"/>
      <c r="EZ403" s="2"/>
      <c r="FA403" s="2"/>
      <c r="FB403" s="2"/>
      <c r="FC403" s="2"/>
      <c r="FD403" s="2"/>
      <c r="FE403" s="2"/>
      <c r="FF403" s="2"/>
      <c r="FG403" s="2"/>
      <c r="FH403" s="2"/>
      <c r="FI403" s="2"/>
      <c r="FJ403" s="2"/>
      <c r="FK403" s="2"/>
      <c r="FL403" s="2"/>
      <c r="FM403" s="2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</row>
    <row r="404" spans="1:191" x14ac:dyDescent="0.15">
      <c r="A404" s="63">
        <f t="shared" si="141"/>
        <v>44169</v>
      </c>
      <c r="B404" s="78">
        <f t="shared" ca="1" si="146"/>
        <v>834.95451359000003</v>
      </c>
      <c r="C404" s="65">
        <f t="shared" si="136"/>
        <v>833.33280961000003</v>
      </c>
      <c r="D404" s="10">
        <f ca="1">IF(A404&lt;$B$1,VLOOKUP(A404,[1]DI!$A$4:$B$15000,2),0)</f>
        <v>1.9000000000000006E-2</v>
      </c>
      <c r="E404" s="65">
        <f t="shared" ca="1" si="147"/>
        <v>1.0000746899999999</v>
      </c>
      <c r="F404" s="65">
        <f ca="1">(TRUNC(PRODUCT($E$12:$E403),16))</f>
        <v>1.03290290199338</v>
      </c>
      <c r="G404" s="65">
        <f t="shared" ca="1" si="148"/>
        <v>1.03236303067313</v>
      </c>
      <c r="H404" s="65">
        <f t="shared" ca="1" si="149"/>
        <v>1.0005229499999999</v>
      </c>
      <c r="I404" s="64">
        <f t="shared" si="142"/>
        <v>5.2499999999999998E-2</v>
      </c>
      <c r="J404" s="66">
        <f>IF(O403&gt;0,VLOOKUP(O403,W$12:AF$80,2),J403)</f>
        <v>44160</v>
      </c>
      <c r="K404" s="67">
        <f t="shared" si="143"/>
        <v>7</v>
      </c>
      <c r="L404" s="68">
        <f t="shared" si="137"/>
        <v>7</v>
      </c>
      <c r="M404" s="69">
        <f t="shared" si="138"/>
        <v>1.0014223520000001</v>
      </c>
      <c r="N404" s="69">
        <f t="shared" ca="1" si="139"/>
        <v>1.001946046</v>
      </c>
      <c r="O404" s="68">
        <f t="shared" si="150"/>
        <v>0</v>
      </c>
      <c r="P404" s="65">
        <f t="shared" ca="1" si="144"/>
        <v>1.6217039799999999</v>
      </c>
      <c r="Q404" s="65"/>
      <c r="R404" s="11">
        <f t="shared" si="145"/>
        <v>0</v>
      </c>
      <c r="S404" s="70" t="str">
        <f>IF(O403&gt;0,VLOOKUP(O403,W$12:AF$60,10),S403)</f>
        <v>A+J=</v>
      </c>
      <c r="T404" s="66" t="e">
        <f>IF(O403&gt;0,VLOOKUP(O403,W$12:AF$60,11),T403)</f>
        <v>#REF!</v>
      </c>
      <c r="U404" s="71" t="str">
        <f t="shared" si="140"/>
        <v>-</v>
      </c>
      <c r="V404" s="7"/>
      <c r="W404" s="7"/>
      <c r="X404" s="7"/>
      <c r="Y404" s="7"/>
      <c r="Z404" s="1"/>
      <c r="AA404" s="7"/>
      <c r="AB404" s="7"/>
      <c r="AC404" s="7"/>
      <c r="AD404" s="7"/>
      <c r="AE404" s="7"/>
      <c r="AF404" s="8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  <c r="ER404" s="2"/>
      <c r="ES404" s="2"/>
      <c r="ET404" s="2"/>
      <c r="EU404" s="2"/>
      <c r="EV404" s="2"/>
      <c r="EW404" s="2"/>
      <c r="EX404" s="2"/>
      <c r="EY404" s="2"/>
      <c r="EZ404" s="2"/>
      <c r="FA404" s="2"/>
      <c r="FB404" s="2"/>
      <c r="FC404" s="2"/>
      <c r="FD404" s="2"/>
      <c r="FE404" s="2"/>
      <c r="FF404" s="2"/>
      <c r="FG404" s="2"/>
      <c r="FH404" s="2"/>
      <c r="FI404" s="2"/>
      <c r="FJ404" s="2"/>
      <c r="FK404" s="2"/>
      <c r="FL404" s="2"/>
      <c r="FM404" s="2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</row>
    <row r="405" spans="1:191" x14ac:dyDescent="0.15">
      <c r="A405" s="63">
        <f t="shared" si="141"/>
        <v>44170</v>
      </c>
      <c r="B405" s="78">
        <f t="shared" ca="1" si="146"/>
        <v>835.18644344000006</v>
      </c>
      <c r="C405" s="65">
        <f t="shared" si="136"/>
        <v>833.33280961000003</v>
      </c>
      <c r="D405" s="10">
        <f ca="1">IF(A405&lt;$B$1,VLOOKUP(A405,[1]DI!$A$4:$B$15000,2),0)</f>
        <v>0</v>
      </c>
      <c r="E405" s="65">
        <f t="shared" ca="1" si="147"/>
        <v>1</v>
      </c>
      <c r="F405" s="65">
        <f ca="1">(TRUNC(PRODUCT($E$12:$E404),16))</f>
        <v>1.0329800495111301</v>
      </c>
      <c r="G405" s="65">
        <f t="shared" ca="1" si="148"/>
        <v>1.03236303067313</v>
      </c>
      <c r="H405" s="65">
        <f t="shared" ca="1" si="149"/>
        <v>1.00059768</v>
      </c>
      <c r="I405" s="64">
        <f t="shared" si="142"/>
        <v>5.2499999999999998E-2</v>
      </c>
      <c r="J405" s="66">
        <f>IF(O404&gt;0,VLOOKUP(O404,W$12:AF$80,2),J404)</f>
        <v>44160</v>
      </c>
      <c r="K405" s="67">
        <f t="shared" si="143"/>
        <v>7</v>
      </c>
      <c r="L405" s="68">
        <f t="shared" si="137"/>
        <v>8</v>
      </c>
      <c r="M405" s="69">
        <f t="shared" si="138"/>
        <v>1.0016257099999999</v>
      </c>
      <c r="N405" s="69">
        <f t="shared" ca="1" si="139"/>
        <v>1.002224362</v>
      </c>
      <c r="O405" s="68">
        <f t="shared" si="150"/>
        <v>0</v>
      </c>
      <c r="P405" s="65">
        <f t="shared" ca="1" si="144"/>
        <v>1.8536338299999999</v>
      </c>
      <c r="Q405" s="65"/>
      <c r="R405" s="11">
        <f t="shared" si="145"/>
        <v>0</v>
      </c>
      <c r="S405" s="70" t="str">
        <f>IF(O404&gt;0,VLOOKUP(O404,W$12:AF$60,10),S404)</f>
        <v>A+J=</v>
      </c>
      <c r="T405" s="66" t="e">
        <f>IF(O404&gt;0,VLOOKUP(O404,W$12:AF$60,11),T404)</f>
        <v>#REF!</v>
      </c>
      <c r="U405" s="71" t="str">
        <f t="shared" si="140"/>
        <v>-</v>
      </c>
      <c r="V405" s="7"/>
      <c r="W405" s="7"/>
      <c r="X405" s="7"/>
      <c r="Y405" s="7"/>
      <c r="Z405" s="1"/>
      <c r="AA405" s="7"/>
      <c r="AB405" s="7"/>
      <c r="AC405" s="7"/>
      <c r="AD405" s="7"/>
      <c r="AE405" s="7"/>
      <c r="AF405" s="8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  <c r="ES405" s="2"/>
      <c r="ET405" s="2"/>
      <c r="EU405" s="2"/>
      <c r="EV405" s="2"/>
      <c r="EW405" s="2"/>
      <c r="EX405" s="2"/>
      <c r="EY405" s="2"/>
      <c r="EZ405" s="2"/>
      <c r="FA405" s="2"/>
      <c r="FB405" s="2"/>
      <c r="FC405" s="2"/>
      <c r="FD405" s="2"/>
      <c r="FE405" s="2"/>
      <c r="FF405" s="2"/>
      <c r="FG405" s="2"/>
      <c r="FH405" s="2"/>
      <c r="FI405" s="2"/>
      <c r="FJ405" s="2"/>
      <c r="FK405" s="2"/>
      <c r="FL405" s="2"/>
      <c r="FM405" s="2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</row>
    <row r="406" spans="1:191" x14ac:dyDescent="0.15">
      <c r="A406" s="63">
        <f t="shared" si="141"/>
        <v>44171</v>
      </c>
      <c r="B406" s="78">
        <f t="shared" ca="1" si="146"/>
        <v>835.18644344000006</v>
      </c>
      <c r="C406" s="65">
        <f t="shared" si="136"/>
        <v>833.33280961000003</v>
      </c>
      <c r="D406" s="10">
        <f ca="1">IF(A406&lt;$B$1,VLOOKUP(A406,[1]DI!$A$4:$B$15000,2),0)</f>
        <v>0</v>
      </c>
      <c r="E406" s="65">
        <f t="shared" ca="1" si="147"/>
        <v>1</v>
      </c>
      <c r="F406" s="65">
        <f ca="1">(TRUNC(PRODUCT($E$12:$E405),16))</f>
        <v>1.0329800495111301</v>
      </c>
      <c r="G406" s="65">
        <f t="shared" ca="1" si="148"/>
        <v>1.03236303067313</v>
      </c>
      <c r="H406" s="65">
        <f t="shared" ca="1" si="149"/>
        <v>1.00059768</v>
      </c>
      <c r="I406" s="64">
        <f t="shared" si="142"/>
        <v>5.2499999999999998E-2</v>
      </c>
      <c r="J406" s="66">
        <f>IF(O405&gt;0,VLOOKUP(O405,W$12:AF$80,2),J405)</f>
        <v>44160</v>
      </c>
      <c r="K406" s="67">
        <f t="shared" si="143"/>
        <v>7</v>
      </c>
      <c r="L406" s="68">
        <f t="shared" si="137"/>
        <v>8</v>
      </c>
      <c r="M406" s="69">
        <f t="shared" si="138"/>
        <v>1.0016257099999999</v>
      </c>
      <c r="N406" s="69">
        <f t="shared" ca="1" si="139"/>
        <v>1.002224362</v>
      </c>
      <c r="O406" s="68">
        <f t="shared" si="150"/>
        <v>0</v>
      </c>
      <c r="P406" s="65">
        <f t="shared" ca="1" si="144"/>
        <v>1.8536338299999999</v>
      </c>
      <c r="Q406" s="65"/>
      <c r="R406" s="11">
        <f t="shared" si="145"/>
        <v>0</v>
      </c>
      <c r="S406" s="70" t="str">
        <f>IF(O405&gt;0,VLOOKUP(O405,W$12:AF$60,10),S405)</f>
        <v>A+J=</v>
      </c>
      <c r="T406" s="66" t="e">
        <f>IF(O405&gt;0,VLOOKUP(O405,W$12:AF$60,11),T405)</f>
        <v>#REF!</v>
      </c>
      <c r="U406" s="71" t="str">
        <f t="shared" si="140"/>
        <v>-</v>
      </c>
      <c r="V406" s="7"/>
      <c r="W406" s="7"/>
      <c r="X406" s="7"/>
      <c r="Y406" s="7"/>
      <c r="Z406" s="1"/>
      <c r="AA406" s="7"/>
      <c r="AB406" s="7"/>
      <c r="AC406" s="7"/>
      <c r="AD406" s="7"/>
      <c r="AE406" s="7"/>
      <c r="AF406" s="8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  <c r="ER406" s="2"/>
      <c r="ES406" s="2"/>
      <c r="ET406" s="2"/>
      <c r="EU406" s="2"/>
      <c r="EV406" s="2"/>
      <c r="EW406" s="2"/>
      <c r="EX406" s="2"/>
      <c r="EY406" s="2"/>
      <c r="EZ406" s="2"/>
      <c r="FA406" s="2"/>
      <c r="FB406" s="2"/>
      <c r="FC406" s="2"/>
      <c r="FD406" s="2"/>
      <c r="FE406" s="2"/>
      <c r="FF406" s="2"/>
      <c r="FG406" s="2"/>
      <c r="FH406" s="2"/>
      <c r="FI406" s="2"/>
      <c r="FJ406" s="2"/>
      <c r="FK406" s="2"/>
      <c r="FL406" s="2"/>
      <c r="FM406" s="2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</row>
    <row r="407" spans="1:191" x14ac:dyDescent="0.15">
      <c r="A407" s="63">
        <f t="shared" si="141"/>
        <v>44172</v>
      </c>
      <c r="B407" s="78">
        <f t="shared" ca="1" si="146"/>
        <v>835.18644344000006</v>
      </c>
      <c r="C407" s="65">
        <f t="shared" si="136"/>
        <v>833.33280961000003</v>
      </c>
      <c r="D407" s="10">
        <f ca="1">IF(A407&lt;$B$1,VLOOKUP(A407,[1]DI!$A$4:$B$15000,2),0)</f>
        <v>1.9000000000000006E-2</v>
      </c>
      <c r="E407" s="65">
        <f t="shared" ca="1" si="147"/>
        <v>1.0000746899999999</v>
      </c>
      <c r="F407" s="65">
        <f ca="1">(TRUNC(PRODUCT($E$12:$E406),16))</f>
        <v>1.0329800495111301</v>
      </c>
      <c r="G407" s="65">
        <f t="shared" ca="1" si="148"/>
        <v>1.03236303067313</v>
      </c>
      <c r="H407" s="65">
        <f t="shared" ca="1" si="149"/>
        <v>1.00059768</v>
      </c>
      <c r="I407" s="64">
        <f t="shared" si="142"/>
        <v>5.2499999999999998E-2</v>
      </c>
      <c r="J407" s="66">
        <f>IF(O406&gt;0,VLOOKUP(O406,W$12:AF$80,2),J406)</f>
        <v>44160</v>
      </c>
      <c r="K407" s="67">
        <f t="shared" si="143"/>
        <v>8</v>
      </c>
      <c r="L407" s="68">
        <f t="shared" si="137"/>
        <v>8</v>
      </c>
      <c r="M407" s="69">
        <f t="shared" si="138"/>
        <v>1.0016257099999999</v>
      </c>
      <c r="N407" s="69">
        <f t="shared" ca="1" si="139"/>
        <v>1.002224362</v>
      </c>
      <c r="O407" s="68">
        <f t="shared" si="150"/>
        <v>0</v>
      </c>
      <c r="P407" s="65">
        <f t="shared" ca="1" si="144"/>
        <v>1.8536338299999999</v>
      </c>
      <c r="Q407" s="65"/>
      <c r="R407" s="11">
        <f t="shared" si="145"/>
        <v>0</v>
      </c>
      <c r="S407" s="70" t="str">
        <f>IF(O406&gt;0,VLOOKUP(O406,W$12:AF$60,10),S406)</f>
        <v>A+J=</v>
      </c>
      <c r="T407" s="66" t="e">
        <f>IF(O406&gt;0,VLOOKUP(O406,W$12:AF$60,11),T406)</f>
        <v>#REF!</v>
      </c>
      <c r="U407" s="71" t="str">
        <f t="shared" si="140"/>
        <v>-</v>
      </c>
      <c r="V407" s="14"/>
      <c r="W407" s="7"/>
      <c r="X407" s="7"/>
      <c r="Y407" s="14"/>
      <c r="Z407" s="16"/>
      <c r="AA407" s="14"/>
      <c r="AB407" s="14"/>
      <c r="AC407" s="14"/>
      <c r="AD407" s="14"/>
      <c r="AE407" s="14"/>
      <c r="AF407" s="17"/>
      <c r="AG407" s="15"/>
      <c r="AH407" s="15"/>
      <c r="AI407" s="15"/>
      <c r="AJ407" s="15"/>
      <c r="AK407" s="15"/>
      <c r="AL407" s="15"/>
      <c r="AM407" s="15"/>
      <c r="AN407" s="15"/>
      <c r="AO407" s="15"/>
      <c r="AP407" s="15"/>
      <c r="AQ407" s="15"/>
      <c r="AR407" s="15"/>
      <c r="AS407" s="15"/>
      <c r="AT407" s="15"/>
      <c r="AU407" s="15"/>
      <c r="AV407" s="15"/>
      <c r="AW407" s="15"/>
      <c r="AX407" s="15"/>
      <c r="AY407" s="15"/>
      <c r="AZ407" s="15"/>
      <c r="BA407" s="15"/>
      <c r="BB407" s="15"/>
      <c r="BC407" s="15"/>
      <c r="BD407" s="15"/>
      <c r="BE407" s="15"/>
      <c r="BF407" s="15"/>
      <c r="BG407" s="15"/>
      <c r="BH407" s="15"/>
      <c r="BI407" s="15"/>
      <c r="BJ407" s="15"/>
      <c r="BK407" s="15"/>
      <c r="BL407" s="15"/>
      <c r="BM407" s="15"/>
      <c r="BN407" s="15"/>
      <c r="BO407" s="15"/>
      <c r="BP407" s="15"/>
      <c r="BQ407" s="15"/>
      <c r="BR407" s="15"/>
      <c r="BS407" s="15"/>
      <c r="BT407" s="15"/>
      <c r="BU407" s="15"/>
      <c r="BV407" s="15"/>
      <c r="BW407" s="15"/>
      <c r="BX407" s="15"/>
      <c r="BY407" s="15"/>
      <c r="BZ407" s="15"/>
      <c r="CA407" s="15"/>
      <c r="CB407" s="15"/>
      <c r="CC407" s="15"/>
      <c r="CD407" s="15"/>
      <c r="CE407" s="15"/>
      <c r="CF407" s="15"/>
      <c r="CG407" s="15"/>
      <c r="CH407" s="15"/>
      <c r="CI407" s="15"/>
      <c r="CJ407" s="15"/>
      <c r="CK407" s="15"/>
      <c r="CL407" s="15"/>
      <c r="CM407" s="15"/>
      <c r="CN407" s="15"/>
      <c r="CO407" s="15"/>
      <c r="CP407" s="15"/>
      <c r="CQ407" s="15"/>
      <c r="CR407" s="15"/>
      <c r="CS407" s="15"/>
      <c r="CT407" s="15"/>
      <c r="CU407" s="15"/>
      <c r="CV407" s="15"/>
      <c r="CW407" s="15"/>
      <c r="CX407" s="15"/>
      <c r="CY407" s="15"/>
      <c r="CZ407" s="15"/>
      <c r="DA407" s="15"/>
      <c r="DB407" s="15"/>
      <c r="DC407" s="15"/>
      <c r="DD407" s="15"/>
      <c r="DE407" s="15"/>
      <c r="DF407" s="15"/>
      <c r="DG407" s="15"/>
      <c r="DH407" s="15"/>
      <c r="DI407" s="15"/>
      <c r="DJ407" s="15"/>
      <c r="DK407" s="15"/>
      <c r="DL407" s="15"/>
      <c r="DM407" s="15"/>
      <c r="DN407" s="15"/>
      <c r="DO407" s="15"/>
      <c r="DP407" s="15"/>
      <c r="DQ407" s="15"/>
      <c r="DR407" s="15"/>
      <c r="DS407" s="15"/>
      <c r="DT407" s="15"/>
      <c r="DU407" s="15"/>
      <c r="DV407" s="15"/>
      <c r="DW407" s="15"/>
      <c r="DX407" s="15"/>
      <c r="DY407" s="15"/>
      <c r="DZ407" s="15"/>
      <c r="EA407" s="15"/>
      <c r="EB407" s="15"/>
      <c r="EC407" s="15"/>
      <c r="ED407" s="15"/>
      <c r="EE407" s="15"/>
      <c r="EF407" s="15"/>
      <c r="EG407" s="15"/>
      <c r="EH407" s="15"/>
      <c r="EI407" s="15"/>
      <c r="EJ407" s="15"/>
      <c r="EK407" s="15"/>
      <c r="EL407" s="15"/>
      <c r="EM407" s="15"/>
      <c r="EN407" s="15"/>
      <c r="EO407" s="15"/>
      <c r="EP407" s="15"/>
      <c r="EQ407" s="15"/>
      <c r="ER407" s="15"/>
      <c r="ES407" s="15"/>
      <c r="ET407" s="15"/>
      <c r="EU407" s="15"/>
      <c r="EV407" s="15"/>
      <c r="EW407" s="15"/>
      <c r="EX407" s="15"/>
      <c r="EY407" s="15"/>
      <c r="EZ407" s="15"/>
      <c r="FA407" s="15"/>
      <c r="FB407" s="15"/>
      <c r="FC407" s="15"/>
      <c r="FD407" s="15"/>
      <c r="FE407" s="15"/>
      <c r="FF407" s="15"/>
      <c r="FG407" s="15"/>
      <c r="FH407" s="15"/>
      <c r="FI407" s="15"/>
      <c r="FJ407" s="15"/>
      <c r="FK407" s="15"/>
      <c r="FL407" s="15"/>
      <c r="FM407" s="15"/>
      <c r="FN407" s="16"/>
      <c r="FO407" s="16"/>
      <c r="FP407" s="16"/>
      <c r="FQ407" s="16"/>
      <c r="FR407" s="16"/>
      <c r="FS407" s="16"/>
      <c r="FT407" s="16"/>
      <c r="FU407" s="16"/>
      <c r="FV407" s="16"/>
      <c r="FW407" s="16"/>
      <c r="FX407" s="16"/>
      <c r="FY407" s="16"/>
      <c r="FZ407" s="16"/>
      <c r="GA407" s="16"/>
      <c r="GB407" s="16"/>
      <c r="GC407" s="16"/>
      <c r="GD407" s="16"/>
      <c r="GE407" s="16"/>
      <c r="GF407" s="16"/>
      <c r="GG407" s="16"/>
      <c r="GH407" s="16"/>
      <c r="GI407" s="16"/>
    </row>
    <row r="408" spans="1:191" x14ac:dyDescent="0.15">
      <c r="A408" s="63">
        <f t="shared" si="141"/>
        <v>44173</v>
      </c>
      <c r="B408" s="78">
        <f t="shared" ca="1" si="146"/>
        <v>835.41843329000005</v>
      </c>
      <c r="C408" s="65">
        <f t="shared" si="136"/>
        <v>833.33280961000003</v>
      </c>
      <c r="D408" s="10">
        <f ca="1">IF(A408&lt;$B$1,VLOOKUP(A408,[1]DI!$A$4:$B$15000,2),0)</f>
        <v>1.9000000000000006E-2</v>
      </c>
      <c r="E408" s="65">
        <f t="shared" ca="1" si="147"/>
        <v>1.0000746899999999</v>
      </c>
      <c r="F408" s="65">
        <f ca="1">(TRUNC(PRODUCT($E$12:$E407),16))</f>
        <v>1.0330572027910301</v>
      </c>
      <c r="G408" s="65">
        <f t="shared" ca="1" si="148"/>
        <v>1.03236303067313</v>
      </c>
      <c r="H408" s="65">
        <f t="shared" ca="1" si="149"/>
        <v>1.00067241</v>
      </c>
      <c r="I408" s="64">
        <f t="shared" si="142"/>
        <v>5.2499999999999998E-2</v>
      </c>
      <c r="J408" s="66">
        <f>IF(O407&gt;0,VLOOKUP(O407,W$12:AF$80,2),J407)</f>
        <v>44160</v>
      </c>
      <c r="K408" s="67">
        <f t="shared" si="143"/>
        <v>9</v>
      </c>
      <c r="L408" s="68">
        <f t="shared" si="137"/>
        <v>9</v>
      </c>
      <c r="M408" s="69">
        <f t="shared" si="138"/>
        <v>1.0018291100000001</v>
      </c>
      <c r="N408" s="69">
        <f t="shared" ca="1" si="139"/>
        <v>1.0025027500000001</v>
      </c>
      <c r="O408" s="68">
        <f t="shared" si="150"/>
        <v>0</v>
      </c>
      <c r="P408" s="65">
        <f t="shared" ca="1" si="144"/>
        <v>2.0856236799999999</v>
      </c>
      <c r="Q408" s="65"/>
      <c r="R408" s="11">
        <f t="shared" si="145"/>
        <v>0</v>
      </c>
      <c r="S408" s="70" t="str">
        <f>IF(O407&gt;0,VLOOKUP(O407,W$12:AF$60,10),S407)</f>
        <v>A+J=</v>
      </c>
      <c r="T408" s="66" t="e">
        <f>IF(O407&gt;0,VLOOKUP(O407,W$12:AF$60,11),T407)</f>
        <v>#REF!</v>
      </c>
      <c r="U408" s="71" t="str">
        <f t="shared" si="140"/>
        <v>-</v>
      </c>
      <c r="V408" s="7"/>
      <c r="W408" s="7"/>
      <c r="X408" s="7"/>
      <c r="Y408" s="7"/>
      <c r="Z408" s="1"/>
      <c r="AA408" s="7"/>
      <c r="AB408" s="7"/>
      <c r="AC408" s="7"/>
      <c r="AD408" s="7"/>
      <c r="AE408" s="7"/>
      <c r="AF408" s="8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  <c r="ER408" s="2"/>
      <c r="ES408" s="2"/>
      <c r="ET408" s="2"/>
      <c r="EU408" s="2"/>
      <c r="EV408" s="2"/>
      <c r="EW408" s="2"/>
      <c r="EX408" s="2"/>
      <c r="EY408" s="2"/>
      <c r="EZ408" s="2"/>
      <c r="FA408" s="2"/>
      <c r="FB408" s="2"/>
      <c r="FC408" s="2"/>
      <c r="FD408" s="2"/>
      <c r="FE408" s="2"/>
      <c r="FF408" s="2"/>
      <c r="FG408" s="2"/>
      <c r="FH408" s="2"/>
      <c r="FI408" s="2"/>
      <c r="FJ408" s="2"/>
      <c r="FK408" s="2"/>
      <c r="FL408" s="2"/>
      <c r="FM408" s="2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</row>
    <row r="409" spans="1:191" x14ac:dyDescent="0.15">
      <c r="A409" s="63">
        <f t="shared" si="141"/>
        <v>44174</v>
      </c>
      <c r="B409" s="78">
        <f t="shared" ca="1" si="146"/>
        <v>835.65049065000005</v>
      </c>
      <c r="C409" s="65">
        <f t="shared" si="136"/>
        <v>833.33280961000003</v>
      </c>
      <c r="D409" s="10">
        <f ca="1">IF(A409&lt;$B$1,VLOOKUP(A409,[1]DI!$A$4:$B$15000,2),0)</f>
        <v>1.9000000000000006E-2</v>
      </c>
      <c r="E409" s="65">
        <f t="shared" ca="1" si="147"/>
        <v>1.0000746899999999</v>
      </c>
      <c r="F409" s="65">
        <f ca="1">(TRUNC(PRODUCT($E$12:$E408),16))</f>
        <v>1.03313436183351</v>
      </c>
      <c r="G409" s="65">
        <f t="shared" ca="1" si="148"/>
        <v>1.03236303067313</v>
      </c>
      <c r="H409" s="65">
        <f t="shared" ca="1" si="149"/>
        <v>1.00074715</v>
      </c>
      <c r="I409" s="64">
        <f t="shared" si="142"/>
        <v>5.2499999999999998E-2</v>
      </c>
      <c r="J409" s="66">
        <f>IF(O408&gt;0,VLOOKUP(O408,W$12:AF$80,2),J408)</f>
        <v>44160</v>
      </c>
      <c r="K409" s="67">
        <f t="shared" si="143"/>
        <v>10</v>
      </c>
      <c r="L409" s="68">
        <f t="shared" si="137"/>
        <v>10</v>
      </c>
      <c r="M409" s="69">
        <f t="shared" si="138"/>
        <v>1.00203255</v>
      </c>
      <c r="N409" s="69">
        <f t="shared" ca="1" si="139"/>
        <v>1.0027812190000001</v>
      </c>
      <c r="O409" s="68">
        <f t="shared" si="150"/>
        <v>0</v>
      </c>
      <c r="P409" s="65">
        <f t="shared" ca="1" si="144"/>
        <v>2.3176810400000001</v>
      </c>
      <c r="Q409" s="65"/>
      <c r="R409" s="11">
        <f t="shared" si="145"/>
        <v>0</v>
      </c>
      <c r="S409" s="70" t="str">
        <f>IF(O408&gt;0,VLOOKUP(O408,W$12:AF$60,10),S408)</f>
        <v>A+J=</v>
      </c>
      <c r="T409" s="66" t="e">
        <f>IF(O408&gt;0,VLOOKUP(O408,W$12:AF$60,11),T408)</f>
        <v>#REF!</v>
      </c>
      <c r="U409" s="71" t="str">
        <f t="shared" si="140"/>
        <v>-</v>
      </c>
      <c r="V409" s="7"/>
      <c r="W409" s="7"/>
      <c r="X409" s="7"/>
      <c r="Y409" s="7"/>
      <c r="Z409" s="1"/>
      <c r="AA409" s="7"/>
      <c r="AB409" s="7"/>
      <c r="AC409" s="7"/>
      <c r="AD409" s="7"/>
      <c r="AE409" s="7"/>
      <c r="AF409" s="8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  <c r="ER409" s="2"/>
      <c r="ES409" s="2"/>
      <c r="ET409" s="2"/>
      <c r="EU409" s="2"/>
      <c r="EV409" s="2"/>
      <c r="EW409" s="2"/>
      <c r="EX409" s="2"/>
      <c r="EY409" s="2"/>
      <c r="EZ409" s="2"/>
      <c r="FA409" s="2"/>
      <c r="FB409" s="2"/>
      <c r="FC409" s="2"/>
      <c r="FD409" s="2"/>
      <c r="FE409" s="2"/>
      <c r="FF409" s="2"/>
      <c r="FG409" s="2"/>
      <c r="FH409" s="2"/>
      <c r="FI409" s="2"/>
      <c r="FJ409" s="2"/>
      <c r="FK409" s="2"/>
      <c r="FL409" s="2"/>
      <c r="FM409" s="2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</row>
    <row r="410" spans="1:191" x14ac:dyDescent="0.15">
      <c r="A410" s="63">
        <f t="shared" si="141"/>
        <v>44175</v>
      </c>
      <c r="B410" s="78">
        <f t="shared" ca="1" si="146"/>
        <v>835.88261717</v>
      </c>
      <c r="C410" s="65">
        <f t="shared" si="136"/>
        <v>833.33280961000003</v>
      </c>
      <c r="D410" s="10">
        <f ca="1">IF(A410&lt;$B$1,VLOOKUP(A410,[1]DI!$A$4:$B$15000,2),0)</f>
        <v>1.9000000000000006E-2</v>
      </c>
      <c r="E410" s="65">
        <f t="shared" ca="1" si="147"/>
        <v>1.0000746899999999</v>
      </c>
      <c r="F410" s="65">
        <f ca="1">(TRUNC(PRODUCT($E$12:$E409),16))</f>
        <v>1.0332115266389901</v>
      </c>
      <c r="G410" s="65">
        <f t="shared" ca="1" si="148"/>
        <v>1.03236303067313</v>
      </c>
      <c r="H410" s="65">
        <f t="shared" ca="1" si="149"/>
        <v>1.0008219</v>
      </c>
      <c r="I410" s="64">
        <f t="shared" si="142"/>
        <v>5.2499999999999998E-2</v>
      </c>
      <c r="J410" s="66">
        <f>IF(O409&gt;0,VLOOKUP(O409,W$12:AF$80,2),J409)</f>
        <v>44160</v>
      </c>
      <c r="K410" s="67">
        <f t="shared" si="143"/>
        <v>11</v>
      </c>
      <c r="L410" s="68">
        <f t="shared" si="137"/>
        <v>11</v>
      </c>
      <c r="M410" s="69">
        <f t="shared" si="138"/>
        <v>1.002236033</v>
      </c>
      <c r="N410" s="69">
        <f t="shared" ca="1" si="139"/>
        <v>1.003059771</v>
      </c>
      <c r="O410" s="68">
        <f t="shared" si="150"/>
        <v>0</v>
      </c>
      <c r="P410" s="65">
        <f t="shared" ca="1" si="144"/>
        <v>2.5498075600000001</v>
      </c>
      <c r="Q410" s="65"/>
      <c r="R410" s="11">
        <f t="shared" si="145"/>
        <v>0</v>
      </c>
      <c r="S410" s="70" t="str">
        <f>IF(O409&gt;0,VLOOKUP(O409,W$12:AF$60,10),S409)</f>
        <v>A+J=</v>
      </c>
      <c r="T410" s="66" t="e">
        <f>IF(O409&gt;0,VLOOKUP(O409,W$12:AF$60,11),T409)</f>
        <v>#REF!</v>
      </c>
      <c r="U410" s="71" t="str">
        <f t="shared" si="140"/>
        <v>-</v>
      </c>
      <c r="V410" s="7"/>
      <c r="W410" s="7"/>
      <c r="X410" s="7"/>
      <c r="Y410" s="7"/>
      <c r="Z410" s="1"/>
      <c r="AA410" s="7"/>
      <c r="AB410" s="7"/>
      <c r="AC410" s="7"/>
      <c r="AD410" s="7"/>
      <c r="AE410" s="7"/>
      <c r="AF410" s="8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  <c r="ER410" s="2"/>
      <c r="ES410" s="2"/>
      <c r="ET410" s="2"/>
      <c r="EU410" s="2"/>
      <c r="EV410" s="2"/>
      <c r="EW410" s="2"/>
      <c r="EX410" s="2"/>
      <c r="EY410" s="2"/>
      <c r="EZ410" s="2"/>
      <c r="FA410" s="2"/>
      <c r="FB410" s="2"/>
      <c r="FC410" s="2"/>
      <c r="FD410" s="2"/>
      <c r="FE410" s="2"/>
      <c r="FF410" s="2"/>
      <c r="FG410" s="2"/>
      <c r="FH410" s="2"/>
      <c r="FI410" s="2"/>
      <c r="FJ410" s="2"/>
      <c r="FK410" s="2"/>
      <c r="FL410" s="2"/>
      <c r="FM410" s="2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</row>
    <row r="411" spans="1:191" x14ac:dyDescent="0.15">
      <c r="A411" s="63">
        <f t="shared" si="141"/>
        <v>44176</v>
      </c>
      <c r="B411" s="78">
        <f t="shared" ca="1" si="146"/>
        <v>836.11480202000007</v>
      </c>
      <c r="C411" s="65">
        <f t="shared" si="136"/>
        <v>833.33280961000003</v>
      </c>
      <c r="D411" s="10">
        <f ca="1">IF(A411&lt;$B$1,VLOOKUP(A411,[1]DI!$A$4:$B$15000,2),0)</f>
        <v>1.9000000000000006E-2</v>
      </c>
      <c r="E411" s="65">
        <f t="shared" ca="1" si="147"/>
        <v>1.0000746899999999</v>
      </c>
      <c r="F411" s="65">
        <f ca="1">(TRUNC(PRODUCT($E$12:$E410),16))</f>
        <v>1.03328869720792</v>
      </c>
      <c r="G411" s="65">
        <f t="shared" ca="1" si="148"/>
        <v>1.03236303067313</v>
      </c>
      <c r="H411" s="65">
        <f t="shared" ca="1" si="149"/>
        <v>1.0008966500000001</v>
      </c>
      <c r="I411" s="64">
        <f t="shared" si="142"/>
        <v>5.2499999999999998E-2</v>
      </c>
      <c r="J411" s="66">
        <f>IF(O410&gt;0,VLOOKUP(O410,W$12:AF$80,2),J410)</f>
        <v>44160</v>
      </c>
      <c r="K411" s="67">
        <f t="shared" si="143"/>
        <v>12</v>
      </c>
      <c r="L411" s="68">
        <f t="shared" si="137"/>
        <v>12</v>
      </c>
      <c r="M411" s="69">
        <f t="shared" si="138"/>
        <v>1.0024395559999999</v>
      </c>
      <c r="N411" s="69">
        <f t="shared" ca="1" si="139"/>
        <v>1.0033383929999999</v>
      </c>
      <c r="O411" s="68">
        <f t="shared" si="150"/>
        <v>0</v>
      </c>
      <c r="P411" s="65">
        <f t="shared" ca="1" si="144"/>
        <v>2.78199241</v>
      </c>
      <c r="Q411" s="65"/>
      <c r="R411" s="11">
        <f t="shared" si="145"/>
        <v>0</v>
      </c>
      <c r="S411" s="70" t="str">
        <f>IF(O410&gt;0,VLOOKUP(O410,W$12:AF$60,10),S410)</f>
        <v>A+J=</v>
      </c>
      <c r="T411" s="66" t="e">
        <f>IF(O410&gt;0,VLOOKUP(O410,W$12:AF$60,11),T410)</f>
        <v>#REF!</v>
      </c>
      <c r="U411" s="71" t="str">
        <f t="shared" si="140"/>
        <v>-</v>
      </c>
      <c r="V411" s="7"/>
      <c r="W411" s="7"/>
      <c r="X411" s="7"/>
      <c r="Y411" s="7"/>
      <c r="Z411" s="1"/>
      <c r="AA411" s="7"/>
      <c r="AB411" s="7"/>
      <c r="AC411" s="7"/>
      <c r="AD411" s="7"/>
      <c r="AE411" s="7"/>
      <c r="AF411" s="8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  <c r="ER411" s="2"/>
      <c r="ES411" s="2"/>
      <c r="ET411" s="2"/>
      <c r="EU411" s="2"/>
      <c r="EV411" s="2"/>
      <c r="EW411" s="2"/>
      <c r="EX411" s="2"/>
      <c r="EY411" s="2"/>
      <c r="EZ411" s="2"/>
      <c r="FA411" s="2"/>
      <c r="FB411" s="2"/>
      <c r="FC411" s="2"/>
      <c r="FD411" s="2"/>
      <c r="FE411" s="2"/>
      <c r="FF411" s="2"/>
      <c r="FG411" s="2"/>
      <c r="FH411" s="2"/>
      <c r="FI411" s="2"/>
      <c r="FJ411" s="2"/>
      <c r="FK411" s="2"/>
      <c r="FL411" s="2"/>
      <c r="FM411" s="2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</row>
    <row r="412" spans="1:191" x14ac:dyDescent="0.15">
      <c r="A412" s="63">
        <f t="shared" si="141"/>
        <v>44177</v>
      </c>
      <c r="B412" s="78">
        <f t="shared" ca="1" si="146"/>
        <v>836.34705688000008</v>
      </c>
      <c r="C412" s="65">
        <f t="shared" si="136"/>
        <v>833.33280961000003</v>
      </c>
      <c r="D412" s="10">
        <f ca="1">IF(A412&lt;$B$1,VLOOKUP(A412,[1]DI!$A$4:$B$15000,2),0)</f>
        <v>0</v>
      </c>
      <c r="E412" s="65">
        <f t="shared" ca="1" si="147"/>
        <v>1</v>
      </c>
      <c r="F412" s="65">
        <f ca="1">(TRUNC(PRODUCT($E$12:$E411),16))</f>
        <v>1.0333658735407101</v>
      </c>
      <c r="G412" s="65">
        <f t="shared" ca="1" si="148"/>
        <v>1.03236303067313</v>
      </c>
      <c r="H412" s="65">
        <f t="shared" ca="1" si="149"/>
        <v>1.00097141</v>
      </c>
      <c r="I412" s="64">
        <f t="shared" si="142"/>
        <v>5.2499999999999998E-2</v>
      </c>
      <c r="J412" s="66">
        <f>IF(O411&gt;0,VLOOKUP(O411,W$12:AF$80,2),J411)</f>
        <v>44160</v>
      </c>
      <c r="K412" s="67">
        <f t="shared" si="143"/>
        <v>12</v>
      </c>
      <c r="L412" s="68">
        <f t="shared" si="137"/>
        <v>13</v>
      </c>
      <c r="M412" s="69">
        <f t="shared" si="138"/>
        <v>1.002643121</v>
      </c>
      <c r="N412" s="69">
        <f t="shared" ca="1" si="139"/>
        <v>1.003617099</v>
      </c>
      <c r="O412" s="68">
        <f t="shared" si="150"/>
        <v>0</v>
      </c>
      <c r="P412" s="65">
        <f t="shared" ca="1" si="144"/>
        <v>3.0142472699999998</v>
      </c>
      <c r="Q412" s="65"/>
      <c r="R412" s="11">
        <f t="shared" si="145"/>
        <v>0</v>
      </c>
      <c r="S412" s="70" t="str">
        <f>IF(O411&gt;0,VLOOKUP(O411,W$12:AF$60,10),S411)</f>
        <v>A+J=</v>
      </c>
      <c r="T412" s="66" t="e">
        <f>IF(O411&gt;0,VLOOKUP(O411,W$12:AF$60,11),T411)</f>
        <v>#REF!</v>
      </c>
      <c r="U412" s="71" t="str">
        <f t="shared" si="140"/>
        <v>-</v>
      </c>
      <c r="V412" s="7"/>
      <c r="W412" s="7"/>
      <c r="X412" s="7"/>
      <c r="Y412" s="7"/>
      <c r="Z412" s="1"/>
      <c r="AA412" s="7"/>
      <c r="AB412" s="7"/>
      <c r="AC412" s="7"/>
      <c r="AD412" s="7"/>
      <c r="AE412" s="7"/>
      <c r="AF412" s="8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  <c r="ER412" s="2"/>
      <c r="ES412" s="2"/>
      <c r="ET412" s="2"/>
      <c r="EU412" s="2"/>
      <c r="EV412" s="2"/>
      <c r="EW412" s="2"/>
      <c r="EX412" s="2"/>
      <c r="EY412" s="2"/>
      <c r="EZ412" s="2"/>
      <c r="FA412" s="2"/>
      <c r="FB412" s="2"/>
      <c r="FC412" s="2"/>
      <c r="FD412" s="2"/>
      <c r="FE412" s="2"/>
      <c r="FF412" s="2"/>
      <c r="FG412" s="2"/>
      <c r="FH412" s="2"/>
      <c r="FI412" s="2"/>
      <c r="FJ412" s="2"/>
      <c r="FK412" s="2"/>
      <c r="FL412" s="2"/>
      <c r="FM412" s="2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</row>
    <row r="413" spans="1:191" x14ac:dyDescent="0.15">
      <c r="A413" s="63">
        <f t="shared" si="141"/>
        <v>44178</v>
      </c>
      <c r="B413" s="78">
        <f t="shared" ca="1" si="146"/>
        <v>836.34705688000008</v>
      </c>
      <c r="C413" s="65">
        <f t="shared" si="136"/>
        <v>833.33280961000003</v>
      </c>
      <c r="D413" s="10">
        <f ca="1">IF(A413&lt;$B$1,VLOOKUP(A413,[1]DI!$A$4:$B$15000,2),0)</f>
        <v>0</v>
      </c>
      <c r="E413" s="65">
        <f t="shared" ca="1" si="147"/>
        <v>1</v>
      </c>
      <c r="F413" s="65">
        <f ca="1">(TRUNC(PRODUCT($E$12:$E412),16))</f>
        <v>1.0333658735407101</v>
      </c>
      <c r="G413" s="65">
        <f t="shared" ca="1" si="148"/>
        <v>1.03236303067313</v>
      </c>
      <c r="H413" s="65">
        <f t="shared" ca="1" si="149"/>
        <v>1.00097141</v>
      </c>
      <c r="I413" s="64">
        <f t="shared" si="142"/>
        <v>5.2499999999999998E-2</v>
      </c>
      <c r="J413" s="66">
        <f>IF(O412&gt;0,VLOOKUP(O412,W$12:AF$80,2),J412)</f>
        <v>44160</v>
      </c>
      <c r="K413" s="67">
        <f t="shared" si="143"/>
        <v>12</v>
      </c>
      <c r="L413" s="68">
        <f t="shared" si="137"/>
        <v>13</v>
      </c>
      <c r="M413" s="69">
        <f t="shared" si="138"/>
        <v>1.002643121</v>
      </c>
      <c r="N413" s="69">
        <f t="shared" ca="1" si="139"/>
        <v>1.003617099</v>
      </c>
      <c r="O413" s="68">
        <f t="shared" si="150"/>
        <v>0</v>
      </c>
      <c r="P413" s="65">
        <f t="shared" ca="1" si="144"/>
        <v>3.0142472699999998</v>
      </c>
      <c r="Q413" s="65"/>
      <c r="R413" s="11">
        <f t="shared" si="145"/>
        <v>0</v>
      </c>
      <c r="S413" s="70" t="str">
        <f>IF(O412&gt;0,VLOOKUP(O412,W$12:AF$60,10),S412)</f>
        <v>A+J=</v>
      </c>
      <c r="T413" s="66" t="e">
        <f>IF(O412&gt;0,VLOOKUP(O412,W$12:AF$60,11),T412)</f>
        <v>#REF!</v>
      </c>
      <c r="U413" s="71" t="str">
        <f t="shared" si="140"/>
        <v>-</v>
      </c>
      <c r="V413" s="7"/>
      <c r="W413" s="7"/>
      <c r="X413" s="7"/>
      <c r="Y413" s="7"/>
      <c r="Z413" s="1"/>
      <c r="AA413" s="7"/>
      <c r="AB413" s="7"/>
      <c r="AC413" s="7"/>
      <c r="AD413" s="7"/>
      <c r="AE413" s="7"/>
      <c r="AF413" s="8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  <c r="ER413" s="2"/>
      <c r="ES413" s="2"/>
      <c r="ET413" s="2"/>
      <c r="EU413" s="2"/>
      <c r="EV413" s="2"/>
      <c r="EW413" s="2"/>
      <c r="EX413" s="2"/>
      <c r="EY413" s="2"/>
      <c r="EZ413" s="2"/>
      <c r="FA413" s="2"/>
      <c r="FB413" s="2"/>
      <c r="FC413" s="2"/>
      <c r="FD413" s="2"/>
      <c r="FE413" s="2"/>
      <c r="FF413" s="2"/>
      <c r="FG413" s="2"/>
      <c r="FH413" s="2"/>
      <c r="FI413" s="2"/>
      <c r="FJ413" s="2"/>
      <c r="FK413" s="2"/>
      <c r="FL413" s="2"/>
      <c r="FM413" s="2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</row>
    <row r="414" spans="1:191" x14ac:dyDescent="0.15">
      <c r="A414" s="63">
        <f t="shared" si="141"/>
        <v>44179</v>
      </c>
      <c r="B414" s="78">
        <f t="shared" ca="1" si="146"/>
        <v>836.34705688000008</v>
      </c>
      <c r="C414" s="65">
        <f t="shared" si="136"/>
        <v>833.33280961000003</v>
      </c>
      <c r="D414" s="10">
        <f ca="1">IF(A414&lt;$B$1,VLOOKUP(A414,[1]DI!$A$4:$B$15000,2),0)</f>
        <v>1.9000000000000006E-2</v>
      </c>
      <c r="E414" s="65">
        <f t="shared" ca="1" si="147"/>
        <v>1.0000746899999999</v>
      </c>
      <c r="F414" s="65">
        <f ca="1">(TRUNC(PRODUCT($E$12:$E413),16))</f>
        <v>1.0333658735407101</v>
      </c>
      <c r="G414" s="65">
        <f t="shared" ca="1" si="148"/>
        <v>1.03236303067313</v>
      </c>
      <c r="H414" s="65">
        <f t="shared" ca="1" si="149"/>
        <v>1.00097141</v>
      </c>
      <c r="I414" s="64">
        <f t="shared" si="142"/>
        <v>5.2499999999999998E-2</v>
      </c>
      <c r="J414" s="66">
        <f>IF(O413&gt;0,VLOOKUP(O413,W$12:AF$80,2),J413)</f>
        <v>44160</v>
      </c>
      <c r="K414" s="67">
        <f t="shared" si="143"/>
        <v>13</v>
      </c>
      <c r="L414" s="68">
        <f t="shared" si="137"/>
        <v>13</v>
      </c>
      <c r="M414" s="69">
        <f t="shared" si="138"/>
        <v>1.002643121</v>
      </c>
      <c r="N414" s="69">
        <f t="shared" ca="1" si="139"/>
        <v>1.003617099</v>
      </c>
      <c r="O414" s="68">
        <f t="shared" si="150"/>
        <v>0</v>
      </c>
      <c r="P414" s="65">
        <f t="shared" ca="1" si="144"/>
        <v>3.0142472699999998</v>
      </c>
      <c r="Q414" s="65"/>
      <c r="R414" s="11">
        <f t="shared" si="145"/>
        <v>0</v>
      </c>
      <c r="S414" s="70" t="str">
        <f>IF(O413&gt;0,VLOOKUP(O413,W$12:AF$60,10),S413)</f>
        <v>A+J=</v>
      </c>
      <c r="T414" s="66" t="e">
        <f>IF(O413&gt;0,VLOOKUP(O413,W$12:AF$60,11),T413)</f>
        <v>#REF!</v>
      </c>
      <c r="U414" s="71" t="str">
        <f t="shared" si="140"/>
        <v>-</v>
      </c>
      <c r="V414" s="7"/>
      <c r="W414" s="7"/>
      <c r="X414" s="7"/>
      <c r="Y414" s="7"/>
      <c r="Z414" s="1"/>
      <c r="AA414" s="7"/>
      <c r="AB414" s="7"/>
      <c r="AC414" s="7"/>
      <c r="AD414" s="7"/>
      <c r="AE414" s="7"/>
      <c r="AF414" s="8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  <c r="EQ414" s="2"/>
      <c r="ER414" s="2"/>
      <c r="ES414" s="2"/>
      <c r="ET414" s="2"/>
      <c r="EU414" s="2"/>
      <c r="EV414" s="2"/>
      <c r="EW414" s="2"/>
      <c r="EX414" s="2"/>
      <c r="EY414" s="2"/>
      <c r="EZ414" s="2"/>
      <c r="FA414" s="2"/>
      <c r="FB414" s="2"/>
      <c r="FC414" s="2"/>
      <c r="FD414" s="2"/>
      <c r="FE414" s="2"/>
      <c r="FF414" s="2"/>
      <c r="FG414" s="2"/>
      <c r="FH414" s="2"/>
      <c r="FI414" s="2"/>
      <c r="FJ414" s="2"/>
      <c r="FK414" s="2"/>
      <c r="FL414" s="2"/>
      <c r="FM414" s="2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</row>
    <row r="415" spans="1:191" x14ac:dyDescent="0.15">
      <c r="A415" s="63">
        <f t="shared" si="141"/>
        <v>44180</v>
      </c>
      <c r="B415" s="78">
        <f t="shared" ca="1" si="146"/>
        <v>836.57937005999997</v>
      </c>
      <c r="C415" s="65">
        <f t="shared" si="136"/>
        <v>833.33280961000003</v>
      </c>
      <c r="D415" s="10">
        <f ca="1">IF(A415&lt;$B$1,VLOOKUP(A415,[1]DI!$A$4:$B$15000,2),0)</f>
        <v>1.9000000000000006E-2</v>
      </c>
      <c r="E415" s="65">
        <f t="shared" ca="1" si="147"/>
        <v>1.0000746899999999</v>
      </c>
      <c r="F415" s="65">
        <f ca="1">(TRUNC(PRODUCT($E$12:$E414),16))</f>
        <v>1.0334430556378</v>
      </c>
      <c r="G415" s="65">
        <f t="shared" ca="1" si="148"/>
        <v>1.03236303067313</v>
      </c>
      <c r="H415" s="65">
        <f t="shared" ca="1" si="149"/>
        <v>1.00104617</v>
      </c>
      <c r="I415" s="64">
        <f t="shared" si="142"/>
        <v>5.2499999999999998E-2</v>
      </c>
      <c r="J415" s="66">
        <f>IF(O414&gt;0,VLOOKUP(O414,W$12:AF$80,2),J414)</f>
        <v>44160</v>
      </c>
      <c r="K415" s="67">
        <f t="shared" si="143"/>
        <v>14</v>
      </c>
      <c r="L415" s="68">
        <f t="shared" si="137"/>
        <v>14</v>
      </c>
      <c r="M415" s="69">
        <f t="shared" si="138"/>
        <v>1.0028467270000001</v>
      </c>
      <c r="N415" s="69">
        <f t="shared" ca="1" si="139"/>
        <v>1.003895875</v>
      </c>
      <c r="O415" s="68">
        <f t="shared" si="150"/>
        <v>0</v>
      </c>
      <c r="P415" s="65">
        <f t="shared" ca="1" si="144"/>
        <v>3.24656045</v>
      </c>
      <c r="Q415" s="65"/>
      <c r="R415" s="11">
        <f t="shared" si="145"/>
        <v>0</v>
      </c>
      <c r="S415" s="70" t="str">
        <f>IF(O414&gt;0,VLOOKUP(O414,W$12:AF$60,10),S414)</f>
        <v>A+J=</v>
      </c>
      <c r="T415" s="66" t="e">
        <f>IF(O414&gt;0,VLOOKUP(O414,W$12:AF$60,11),T414)</f>
        <v>#REF!</v>
      </c>
      <c r="U415" s="71" t="str">
        <f t="shared" si="140"/>
        <v>-</v>
      </c>
      <c r="V415" s="7"/>
      <c r="W415" s="7"/>
      <c r="X415" s="7"/>
      <c r="Y415" s="7"/>
      <c r="Z415" s="1"/>
      <c r="AA415" s="7"/>
      <c r="AB415" s="7"/>
      <c r="AC415" s="7"/>
      <c r="AD415" s="7"/>
      <c r="AE415" s="7"/>
      <c r="AF415" s="8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  <c r="EQ415" s="2"/>
      <c r="ER415" s="2"/>
      <c r="ES415" s="2"/>
      <c r="ET415" s="2"/>
      <c r="EU415" s="2"/>
      <c r="EV415" s="2"/>
      <c r="EW415" s="2"/>
      <c r="EX415" s="2"/>
      <c r="EY415" s="2"/>
      <c r="EZ415" s="2"/>
      <c r="FA415" s="2"/>
      <c r="FB415" s="2"/>
      <c r="FC415" s="2"/>
      <c r="FD415" s="2"/>
      <c r="FE415" s="2"/>
      <c r="FF415" s="2"/>
      <c r="FG415" s="2"/>
      <c r="FH415" s="2"/>
      <c r="FI415" s="2"/>
      <c r="FJ415" s="2"/>
      <c r="FK415" s="2"/>
      <c r="FL415" s="2"/>
      <c r="FM415" s="2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</row>
    <row r="416" spans="1:191" x14ac:dyDescent="0.15">
      <c r="A416" s="63">
        <f t="shared" si="141"/>
        <v>44181</v>
      </c>
      <c r="B416" s="78">
        <f t="shared" ca="1" si="146"/>
        <v>836.81175158999997</v>
      </c>
      <c r="C416" s="65">
        <f t="shared" si="136"/>
        <v>833.33280961000003</v>
      </c>
      <c r="D416" s="10">
        <f ca="1">IF(A416&lt;$B$1,VLOOKUP(A416,[1]DI!$A$4:$B$15000,2),0)</f>
        <v>1.9000000000000006E-2</v>
      </c>
      <c r="E416" s="65">
        <f t="shared" ca="1" si="147"/>
        <v>1.0000746899999999</v>
      </c>
      <c r="F416" s="65">
        <f ca="1">(TRUNC(PRODUCT($E$12:$E415),16))</f>
        <v>1.03352024349963</v>
      </c>
      <c r="G416" s="65">
        <f t="shared" ca="1" si="148"/>
        <v>1.03236303067313</v>
      </c>
      <c r="H416" s="65">
        <f t="shared" ca="1" si="149"/>
        <v>1.0011209400000001</v>
      </c>
      <c r="I416" s="64">
        <f t="shared" si="142"/>
        <v>5.2499999999999998E-2</v>
      </c>
      <c r="J416" s="66">
        <f>IF(O415&gt;0,VLOOKUP(O415,W$12:AF$80,2),J415)</f>
        <v>44160</v>
      </c>
      <c r="K416" s="67">
        <f t="shared" si="143"/>
        <v>15</v>
      </c>
      <c r="L416" s="68">
        <f t="shared" si="137"/>
        <v>15</v>
      </c>
      <c r="M416" s="69">
        <f t="shared" si="138"/>
        <v>1.0030503740000001</v>
      </c>
      <c r="N416" s="69">
        <f t="shared" ca="1" si="139"/>
        <v>1.0041747329999999</v>
      </c>
      <c r="O416" s="68">
        <f t="shared" si="150"/>
        <v>0</v>
      </c>
      <c r="P416" s="65">
        <f t="shared" ca="1" si="144"/>
        <v>3.4789419800000001</v>
      </c>
      <c r="Q416" s="65"/>
      <c r="R416" s="11">
        <f t="shared" si="145"/>
        <v>0</v>
      </c>
      <c r="S416" s="70" t="str">
        <f>IF(O415&gt;0,VLOOKUP(O415,W$12:AF$60,10),S415)</f>
        <v>A+J=</v>
      </c>
      <c r="T416" s="66" t="e">
        <f>IF(O415&gt;0,VLOOKUP(O415,W$12:AF$60,11),T415)</f>
        <v>#REF!</v>
      </c>
      <c r="U416" s="71" t="str">
        <f t="shared" si="140"/>
        <v>-</v>
      </c>
      <c r="V416" s="7"/>
      <c r="W416" s="7"/>
      <c r="X416" s="7"/>
      <c r="Y416" s="7"/>
      <c r="Z416" s="1"/>
      <c r="AA416" s="7"/>
      <c r="AB416" s="7"/>
      <c r="AC416" s="7"/>
      <c r="AD416" s="7"/>
      <c r="AE416" s="7"/>
      <c r="AF416" s="8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  <c r="ER416" s="2"/>
      <c r="ES416" s="2"/>
      <c r="ET416" s="2"/>
      <c r="EU416" s="2"/>
      <c r="EV416" s="2"/>
      <c r="EW416" s="2"/>
      <c r="EX416" s="2"/>
      <c r="EY416" s="2"/>
      <c r="EZ416" s="2"/>
      <c r="FA416" s="2"/>
      <c r="FB416" s="2"/>
      <c r="FC416" s="2"/>
      <c r="FD416" s="2"/>
      <c r="FE416" s="2"/>
      <c r="FF416" s="2"/>
      <c r="FG416" s="2"/>
      <c r="FH416" s="2"/>
      <c r="FI416" s="2"/>
      <c r="FJ416" s="2"/>
      <c r="FK416" s="2"/>
      <c r="FL416" s="2"/>
      <c r="FM416" s="2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</row>
    <row r="417" spans="1:188" x14ac:dyDescent="0.15">
      <c r="A417" s="63">
        <f t="shared" si="141"/>
        <v>44182</v>
      </c>
      <c r="B417" s="78">
        <f t="shared" ca="1" si="146"/>
        <v>837.04419394000001</v>
      </c>
      <c r="C417" s="65">
        <f t="shared" si="136"/>
        <v>833.33280961000003</v>
      </c>
      <c r="D417" s="10">
        <f ca="1">IF(A417&lt;$B$1,VLOOKUP(A417,[1]DI!$A$4:$B$15000,2),0)</f>
        <v>1.9000000000000006E-2</v>
      </c>
      <c r="E417" s="65">
        <f t="shared" ca="1" si="147"/>
        <v>1.0000746899999999</v>
      </c>
      <c r="F417" s="65">
        <f ca="1">(TRUNC(PRODUCT($E$12:$E416),16))</f>
        <v>1.0335974371266199</v>
      </c>
      <c r="G417" s="65">
        <f t="shared" ca="1" si="148"/>
        <v>1.03236303067313</v>
      </c>
      <c r="H417" s="65">
        <f t="shared" ca="1" si="149"/>
        <v>1.00119571</v>
      </c>
      <c r="I417" s="64">
        <f t="shared" si="142"/>
        <v>5.2499999999999998E-2</v>
      </c>
      <c r="J417" s="66">
        <f>IF(O416&gt;0,VLOOKUP(O416,W$12:AF$80,2),J416)</f>
        <v>44160</v>
      </c>
      <c r="K417" s="67">
        <f t="shared" si="143"/>
        <v>16</v>
      </c>
      <c r="L417" s="68">
        <f t="shared" si="137"/>
        <v>16</v>
      </c>
      <c r="M417" s="69">
        <f t="shared" si="138"/>
        <v>1.003254063</v>
      </c>
      <c r="N417" s="69">
        <f t="shared" ca="1" si="139"/>
        <v>1.0044536639999999</v>
      </c>
      <c r="O417" s="68">
        <f t="shared" si="150"/>
        <v>0</v>
      </c>
      <c r="P417" s="65">
        <f t="shared" ca="1" si="144"/>
        <v>3.71138433</v>
      </c>
      <c r="Q417" s="65"/>
      <c r="R417" s="11">
        <f t="shared" si="145"/>
        <v>0</v>
      </c>
      <c r="S417" s="70" t="str">
        <f>IF(O416&gt;0,VLOOKUP(O416,W$12:AF$60,10),S416)</f>
        <v>A+J=</v>
      </c>
      <c r="T417" s="66" t="e">
        <f>IF(O416&gt;0,VLOOKUP(O416,W$12:AF$60,11),T416)</f>
        <v>#REF!</v>
      </c>
      <c r="U417" s="71" t="str">
        <f t="shared" si="140"/>
        <v>-</v>
      </c>
      <c r="V417" s="7"/>
      <c r="W417" s="7"/>
      <c r="X417" s="7"/>
      <c r="Y417" s="7"/>
      <c r="Z417" s="1"/>
      <c r="AA417" s="7"/>
      <c r="AB417" s="7"/>
      <c r="AC417" s="7"/>
      <c r="AD417" s="7"/>
      <c r="AE417" s="7"/>
      <c r="AF417" s="8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  <c r="ES417" s="2"/>
      <c r="ET417" s="2"/>
      <c r="EU417" s="2"/>
      <c r="EV417" s="2"/>
      <c r="EW417" s="2"/>
      <c r="EX417" s="2"/>
      <c r="EY417" s="2"/>
      <c r="EZ417" s="2"/>
      <c r="FA417" s="2"/>
      <c r="FB417" s="2"/>
      <c r="FC417" s="2"/>
      <c r="FD417" s="2"/>
      <c r="FE417" s="2"/>
      <c r="FF417" s="2"/>
      <c r="FG417" s="2"/>
      <c r="FH417" s="2"/>
      <c r="FI417" s="2"/>
      <c r="FJ417" s="2"/>
      <c r="FK417" s="2"/>
      <c r="FL417" s="2"/>
      <c r="FM417" s="2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</row>
    <row r="418" spans="1:188" x14ac:dyDescent="0.15">
      <c r="A418" s="63">
        <f t="shared" si="141"/>
        <v>44183</v>
      </c>
      <c r="B418" s="78">
        <f t="shared" ca="1" si="146"/>
        <v>837.27670379000006</v>
      </c>
      <c r="C418" s="65">
        <f t="shared" si="136"/>
        <v>833.33280961000003</v>
      </c>
      <c r="D418" s="10">
        <f ca="1">IF(A418&lt;$B$1,VLOOKUP(A418,[1]DI!$A$4:$B$15000,2),0)</f>
        <v>1.9000000000000006E-2</v>
      </c>
      <c r="E418" s="65">
        <f t="shared" ca="1" si="147"/>
        <v>1.0000746899999999</v>
      </c>
      <c r="F418" s="65">
        <f ca="1">(TRUNC(PRODUCT($E$12:$E417),16))</f>
        <v>1.0336746365192</v>
      </c>
      <c r="G418" s="65">
        <f t="shared" ca="1" si="148"/>
        <v>1.03236303067313</v>
      </c>
      <c r="H418" s="65">
        <f t="shared" ca="1" si="149"/>
        <v>1.00127049</v>
      </c>
      <c r="I418" s="64">
        <f t="shared" si="142"/>
        <v>5.2499999999999998E-2</v>
      </c>
      <c r="J418" s="66">
        <f>IF(O417&gt;0,VLOOKUP(O417,W$12:AF$80,2),J417)</f>
        <v>44160</v>
      </c>
      <c r="K418" s="67">
        <f t="shared" si="143"/>
        <v>17</v>
      </c>
      <c r="L418" s="68">
        <f t="shared" si="137"/>
        <v>17</v>
      </c>
      <c r="M418" s="69">
        <f t="shared" si="138"/>
        <v>1.0034577929999999</v>
      </c>
      <c r="N418" s="69">
        <f t="shared" ca="1" si="139"/>
        <v>1.0047326759999999</v>
      </c>
      <c r="O418" s="68">
        <f t="shared" si="150"/>
        <v>0</v>
      </c>
      <c r="P418" s="65">
        <f t="shared" ca="1" si="144"/>
        <v>3.94389418</v>
      </c>
      <c r="Q418" s="65"/>
      <c r="R418" s="11">
        <f t="shared" si="145"/>
        <v>0</v>
      </c>
      <c r="S418" s="70" t="str">
        <f>IF(O417&gt;0,VLOOKUP(O417,W$12:AF$60,10),S417)</f>
        <v>A+J=</v>
      </c>
      <c r="T418" s="66" t="e">
        <f>IF(O417&gt;0,VLOOKUP(O417,W$12:AF$60,11),T417)</f>
        <v>#REF!</v>
      </c>
      <c r="U418" s="71" t="str">
        <f t="shared" si="140"/>
        <v>-</v>
      </c>
      <c r="V418" s="7"/>
      <c r="W418" s="7"/>
      <c r="X418" s="7"/>
      <c r="Y418" s="7"/>
      <c r="Z418" s="1"/>
      <c r="AA418" s="7"/>
      <c r="AB418" s="7"/>
      <c r="AC418" s="7"/>
      <c r="AD418" s="7"/>
      <c r="AE418" s="7"/>
      <c r="AF418" s="8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  <c r="ER418" s="2"/>
      <c r="ES418" s="2"/>
      <c r="ET418" s="2"/>
      <c r="EU418" s="2"/>
      <c r="EV418" s="2"/>
      <c r="EW418" s="2"/>
      <c r="EX418" s="2"/>
      <c r="EY418" s="2"/>
      <c r="EZ418" s="2"/>
      <c r="FA418" s="2"/>
      <c r="FB418" s="2"/>
      <c r="FC418" s="2"/>
      <c r="FD418" s="2"/>
      <c r="FE418" s="2"/>
      <c r="FF418" s="2"/>
      <c r="FG418" s="2"/>
      <c r="FH418" s="2"/>
      <c r="FI418" s="2"/>
      <c r="FJ418" s="2"/>
      <c r="FK418" s="2"/>
      <c r="FL418" s="2"/>
      <c r="FM418" s="2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</row>
    <row r="419" spans="1:188" x14ac:dyDescent="0.15">
      <c r="A419" s="63">
        <f t="shared" si="141"/>
        <v>44184</v>
      </c>
      <c r="B419" s="78">
        <f t="shared" ca="1" si="146"/>
        <v>837.50927448000004</v>
      </c>
      <c r="C419" s="65">
        <f t="shared" si="136"/>
        <v>833.33280961000003</v>
      </c>
      <c r="D419" s="10">
        <f ca="1">IF(A419&lt;$B$1,VLOOKUP(A419,[1]DI!$A$4:$B$15000,2),0)</f>
        <v>0</v>
      </c>
      <c r="E419" s="65">
        <f t="shared" ca="1" si="147"/>
        <v>1</v>
      </c>
      <c r="F419" s="65">
        <f ca="1">(TRUNC(PRODUCT($E$12:$E418),16))</f>
        <v>1.0337518416778</v>
      </c>
      <c r="G419" s="65">
        <f t="shared" ca="1" si="148"/>
        <v>1.03236303067313</v>
      </c>
      <c r="H419" s="65">
        <f t="shared" ca="1" si="149"/>
        <v>1.0013452700000001</v>
      </c>
      <c r="I419" s="64">
        <f t="shared" si="142"/>
        <v>5.2499999999999998E-2</v>
      </c>
      <c r="J419" s="66">
        <f>IF(O418&gt;0,VLOOKUP(O418,W$12:AF$80,2),J418)</f>
        <v>44160</v>
      </c>
      <c r="K419" s="67">
        <f t="shared" si="143"/>
        <v>17</v>
      </c>
      <c r="L419" s="68">
        <f t="shared" si="137"/>
        <v>18</v>
      </c>
      <c r="M419" s="69">
        <f t="shared" si="138"/>
        <v>1.003661565</v>
      </c>
      <c r="N419" s="69">
        <f t="shared" ca="1" si="139"/>
        <v>1.005011761</v>
      </c>
      <c r="O419" s="68">
        <f t="shared" si="150"/>
        <v>0</v>
      </c>
      <c r="P419" s="65">
        <f t="shared" ca="1" si="144"/>
        <v>4.1764648700000002</v>
      </c>
      <c r="Q419" s="65"/>
      <c r="R419" s="11">
        <f t="shared" si="145"/>
        <v>0</v>
      </c>
      <c r="S419" s="70" t="str">
        <f>IF(O418&gt;0,VLOOKUP(O418,W$12:AF$60,10),S418)</f>
        <v>A+J=</v>
      </c>
      <c r="T419" s="66" t="e">
        <f>IF(O418&gt;0,VLOOKUP(O418,W$12:AF$60,11),T418)</f>
        <v>#REF!</v>
      </c>
      <c r="U419" s="71" t="str">
        <f t="shared" si="140"/>
        <v>-</v>
      </c>
      <c r="V419" s="7"/>
      <c r="W419" s="7"/>
      <c r="X419" s="7"/>
      <c r="Y419" s="7"/>
      <c r="Z419" s="1"/>
      <c r="AA419" s="7"/>
      <c r="AB419" s="7"/>
      <c r="AC419" s="7"/>
      <c r="AD419" s="7"/>
      <c r="AE419" s="7"/>
      <c r="AF419" s="8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  <c r="EQ419" s="2"/>
      <c r="ER419" s="2"/>
      <c r="ES419" s="2"/>
      <c r="ET419" s="2"/>
      <c r="EU419" s="2"/>
      <c r="EV419" s="2"/>
      <c r="EW419" s="2"/>
      <c r="EX419" s="2"/>
      <c r="EY419" s="2"/>
      <c r="EZ419" s="2"/>
      <c r="FA419" s="2"/>
      <c r="FB419" s="2"/>
      <c r="FC419" s="2"/>
      <c r="FD419" s="2"/>
      <c r="FE419" s="2"/>
      <c r="FF419" s="2"/>
      <c r="FG419" s="2"/>
      <c r="FH419" s="2"/>
      <c r="FI419" s="2"/>
      <c r="FJ419" s="2"/>
      <c r="FK419" s="2"/>
      <c r="FL419" s="2"/>
      <c r="FM419" s="2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</row>
    <row r="420" spans="1:188" x14ac:dyDescent="0.15">
      <c r="A420" s="63">
        <f t="shared" si="141"/>
        <v>44185</v>
      </c>
      <c r="B420" s="78">
        <f t="shared" ca="1" si="146"/>
        <v>837.50927448000004</v>
      </c>
      <c r="C420" s="65">
        <f t="shared" si="136"/>
        <v>833.33280961000003</v>
      </c>
      <c r="D420" s="10">
        <f ca="1">IF(A420&lt;$B$1,VLOOKUP(A420,[1]DI!$A$4:$B$15000,2),0)</f>
        <v>0</v>
      </c>
      <c r="E420" s="65">
        <f t="shared" ca="1" si="147"/>
        <v>1</v>
      </c>
      <c r="F420" s="65">
        <f ca="1">(TRUNC(PRODUCT($E$12:$E419),16))</f>
        <v>1.0337518416778</v>
      </c>
      <c r="G420" s="65">
        <f t="shared" ca="1" si="148"/>
        <v>1.03236303067313</v>
      </c>
      <c r="H420" s="65">
        <f t="shared" ca="1" si="149"/>
        <v>1.0013452700000001</v>
      </c>
      <c r="I420" s="64">
        <f t="shared" si="142"/>
        <v>5.2499999999999998E-2</v>
      </c>
      <c r="J420" s="66">
        <f>IF(O419&gt;0,VLOOKUP(O419,W$12:AF$80,2),J419)</f>
        <v>44160</v>
      </c>
      <c r="K420" s="67">
        <f t="shared" si="143"/>
        <v>17</v>
      </c>
      <c r="L420" s="68">
        <f t="shared" si="137"/>
        <v>18</v>
      </c>
      <c r="M420" s="69">
        <f t="shared" si="138"/>
        <v>1.003661565</v>
      </c>
      <c r="N420" s="69">
        <f t="shared" ca="1" si="139"/>
        <v>1.005011761</v>
      </c>
      <c r="O420" s="68">
        <f t="shared" si="150"/>
        <v>0</v>
      </c>
      <c r="P420" s="65">
        <f t="shared" ca="1" si="144"/>
        <v>4.1764648700000002</v>
      </c>
      <c r="Q420" s="65"/>
      <c r="R420" s="11">
        <f t="shared" si="145"/>
        <v>0</v>
      </c>
      <c r="S420" s="70" t="str">
        <f>IF(O419&gt;0,VLOOKUP(O419,W$12:AF$60,10),S419)</f>
        <v>A+J=</v>
      </c>
      <c r="T420" s="66" t="e">
        <f>IF(O419&gt;0,VLOOKUP(O419,W$12:AF$60,11),T419)</f>
        <v>#REF!</v>
      </c>
      <c r="U420" s="71" t="str">
        <f t="shared" si="140"/>
        <v>-</v>
      </c>
      <c r="V420" s="7"/>
      <c r="W420" s="7"/>
      <c r="X420" s="7"/>
      <c r="Y420" s="7"/>
      <c r="Z420" s="1"/>
      <c r="AA420" s="7"/>
      <c r="AB420" s="7"/>
      <c r="AC420" s="7"/>
      <c r="AD420" s="7"/>
      <c r="AE420" s="7"/>
      <c r="AF420" s="8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  <c r="EQ420" s="2"/>
      <c r="ER420" s="2"/>
      <c r="ES420" s="2"/>
      <c r="ET420" s="2"/>
      <c r="EU420" s="2"/>
      <c r="EV420" s="2"/>
      <c r="EW420" s="2"/>
      <c r="EX420" s="2"/>
      <c r="EY420" s="2"/>
      <c r="EZ420" s="2"/>
      <c r="FA420" s="2"/>
      <c r="FB420" s="2"/>
      <c r="FC420" s="2"/>
      <c r="FD420" s="2"/>
      <c r="FE420" s="2"/>
      <c r="FF420" s="2"/>
      <c r="FG420" s="2"/>
      <c r="FH420" s="2"/>
      <c r="FI420" s="2"/>
      <c r="FJ420" s="2"/>
      <c r="FK420" s="2"/>
      <c r="FL420" s="2"/>
      <c r="FM420" s="2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</row>
    <row r="421" spans="1:188" x14ac:dyDescent="0.15">
      <c r="A421" s="63">
        <f t="shared" si="141"/>
        <v>44186</v>
      </c>
      <c r="B421" s="78">
        <f t="shared" ca="1" si="146"/>
        <v>837.50927448000004</v>
      </c>
      <c r="C421" s="65">
        <f t="shared" si="136"/>
        <v>833.33280961000003</v>
      </c>
      <c r="D421" s="10">
        <f ca="1">IF(A421&lt;$B$1,VLOOKUP(A421,[1]DI!$A$4:$B$15000,2),0)</f>
        <v>1.9000000000000006E-2</v>
      </c>
      <c r="E421" s="65">
        <f t="shared" ca="1" si="147"/>
        <v>1.0000746899999999</v>
      </c>
      <c r="F421" s="65">
        <f ca="1">(TRUNC(PRODUCT($E$12:$E420),16))</f>
        <v>1.0337518416778</v>
      </c>
      <c r="G421" s="65">
        <f t="shared" ca="1" si="148"/>
        <v>1.03236303067313</v>
      </c>
      <c r="H421" s="65">
        <f t="shared" ca="1" si="149"/>
        <v>1.0013452700000001</v>
      </c>
      <c r="I421" s="64">
        <f t="shared" si="142"/>
        <v>5.2499999999999998E-2</v>
      </c>
      <c r="J421" s="66">
        <f>IF(O420&gt;0,VLOOKUP(O420,W$12:AF$80,2),J420)</f>
        <v>44160</v>
      </c>
      <c r="K421" s="67">
        <f t="shared" si="143"/>
        <v>18</v>
      </c>
      <c r="L421" s="68">
        <f t="shared" si="137"/>
        <v>18</v>
      </c>
      <c r="M421" s="69">
        <f t="shared" si="138"/>
        <v>1.003661565</v>
      </c>
      <c r="N421" s="69">
        <f t="shared" ca="1" si="139"/>
        <v>1.005011761</v>
      </c>
      <c r="O421" s="68">
        <f t="shared" si="150"/>
        <v>0</v>
      </c>
      <c r="P421" s="65">
        <f t="shared" ca="1" si="144"/>
        <v>4.1764648700000002</v>
      </c>
      <c r="Q421" s="65"/>
      <c r="R421" s="11">
        <f t="shared" si="145"/>
        <v>0</v>
      </c>
      <c r="S421" s="70" t="str">
        <f>IF(O420&gt;0,VLOOKUP(O420,W$12:AF$60,10),S420)</f>
        <v>A+J=</v>
      </c>
      <c r="T421" s="66" t="e">
        <f>IF(O420&gt;0,VLOOKUP(O420,W$12:AF$60,11),T420)</f>
        <v>#REF!</v>
      </c>
      <c r="U421" s="71" t="str">
        <f t="shared" si="140"/>
        <v>-</v>
      </c>
      <c r="V421" s="7"/>
      <c r="W421" s="7"/>
      <c r="X421" s="7"/>
      <c r="Y421" s="7"/>
      <c r="Z421" s="1"/>
      <c r="AA421" s="7"/>
      <c r="AB421" s="7"/>
      <c r="AC421" s="7"/>
      <c r="AD421" s="7"/>
      <c r="AE421" s="7"/>
      <c r="AF421" s="8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  <c r="ER421" s="2"/>
      <c r="ES421" s="2"/>
      <c r="ET421" s="2"/>
      <c r="EU421" s="2"/>
      <c r="EV421" s="2"/>
      <c r="EW421" s="2"/>
      <c r="EX421" s="2"/>
      <c r="EY421" s="2"/>
      <c r="EZ421" s="2"/>
      <c r="FA421" s="2"/>
      <c r="FB421" s="2"/>
      <c r="FC421" s="2"/>
      <c r="FD421" s="2"/>
      <c r="FE421" s="2"/>
      <c r="FF421" s="2"/>
      <c r="FG421" s="2"/>
      <c r="FH421" s="2"/>
      <c r="FI421" s="2"/>
      <c r="FJ421" s="2"/>
      <c r="FK421" s="2"/>
      <c r="FL421" s="2"/>
      <c r="FM421" s="2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</row>
    <row r="422" spans="1:188" x14ac:dyDescent="0.15">
      <c r="A422" s="63">
        <f t="shared" si="141"/>
        <v>44187</v>
      </c>
      <c r="B422" s="78">
        <f t="shared" ca="1" si="146"/>
        <v>837.74191267000003</v>
      </c>
      <c r="C422" s="65">
        <f t="shared" si="136"/>
        <v>833.33280961000003</v>
      </c>
      <c r="D422" s="10">
        <f ca="1">IF(A422&lt;$B$1,VLOOKUP(A422,[1]DI!$A$4:$B$15000,2),0)</f>
        <v>1.9000000000000006E-2</v>
      </c>
      <c r="E422" s="65">
        <f t="shared" ca="1" si="147"/>
        <v>1.0000746899999999</v>
      </c>
      <c r="F422" s="65">
        <f ca="1">(TRUNC(PRODUCT($E$12:$E421),16))</f>
        <v>1.03382905260285</v>
      </c>
      <c r="G422" s="65">
        <f t="shared" ca="1" si="148"/>
        <v>1.03236303067313</v>
      </c>
      <c r="H422" s="65">
        <f t="shared" ca="1" si="149"/>
        <v>1.0014200600000001</v>
      </c>
      <c r="I422" s="64">
        <f t="shared" si="142"/>
        <v>5.2499999999999998E-2</v>
      </c>
      <c r="J422" s="66">
        <f>IF(O421&gt;0,VLOOKUP(O421,W$12:AF$80,2),J421)</f>
        <v>44160</v>
      </c>
      <c r="K422" s="67">
        <f t="shared" si="143"/>
        <v>19</v>
      </c>
      <c r="L422" s="68">
        <f t="shared" si="137"/>
        <v>19</v>
      </c>
      <c r="M422" s="69">
        <f t="shared" si="138"/>
        <v>1.003865378</v>
      </c>
      <c r="N422" s="69">
        <f t="shared" ca="1" si="139"/>
        <v>1.0052909269999999</v>
      </c>
      <c r="O422" s="68">
        <f t="shared" si="150"/>
        <v>0</v>
      </c>
      <c r="P422" s="65">
        <f t="shared" ca="1" si="144"/>
        <v>4.4091030599999996</v>
      </c>
      <c r="Q422" s="65"/>
      <c r="R422" s="11">
        <f t="shared" si="145"/>
        <v>0</v>
      </c>
      <c r="S422" s="70" t="str">
        <f>IF(O421&gt;0,VLOOKUP(O421,W$12:AF$60,10),S421)</f>
        <v>A+J=</v>
      </c>
      <c r="T422" s="66" t="e">
        <f>IF(O421&gt;0,VLOOKUP(O421,W$12:AF$60,11),T421)</f>
        <v>#REF!</v>
      </c>
      <c r="U422" s="71" t="str">
        <f t="shared" si="140"/>
        <v>-</v>
      </c>
      <c r="V422" s="7"/>
      <c r="W422" s="7"/>
      <c r="X422" s="7"/>
      <c r="Y422" s="7"/>
      <c r="Z422" s="1"/>
      <c r="AA422" s="7"/>
      <c r="AB422" s="7"/>
      <c r="AC422" s="7"/>
      <c r="AD422" s="7"/>
      <c r="AE422" s="7"/>
      <c r="AF422" s="8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  <c r="ER422" s="2"/>
      <c r="ES422" s="2"/>
      <c r="ET422" s="2"/>
      <c r="EU422" s="2"/>
      <c r="EV422" s="2"/>
      <c r="EW422" s="2"/>
      <c r="EX422" s="2"/>
      <c r="EY422" s="2"/>
      <c r="EZ422" s="2"/>
      <c r="FA422" s="2"/>
      <c r="FB422" s="2"/>
      <c r="FC422" s="2"/>
      <c r="FD422" s="2"/>
      <c r="FE422" s="2"/>
      <c r="FF422" s="2"/>
      <c r="FG422" s="2"/>
      <c r="FH422" s="2"/>
      <c r="FI422" s="2"/>
      <c r="FJ422" s="2"/>
      <c r="FK422" s="2"/>
      <c r="FL422" s="2"/>
      <c r="FM422" s="2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</row>
    <row r="423" spans="1:188" x14ac:dyDescent="0.15">
      <c r="A423" s="63">
        <f t="shared" si="141"/>
        <v>44188</v>
      </c>
      <c r="B423" s="78">
        <f t="shared" ca="1" si="146"/>
        <v>837.97461919</v>
      </c>
      <c r="C423" s="65">
        <f t="shared" si="136"/>
        <v>833.33280961000003</v>
      </c>
      <c r="D423" s="10">
        <f ca="1">IF(A423&lt;$B$1,VLOOKUP(A423,[1]DI!$A$4:$B$15000,2),0)</f>
        <v>1.9000000000000006E-2</v>
      </c>
      <c r="E423" s="65">
        <f t="shared" ca="1" si="147"/>
        <v>1.0000746899999999</v>
      </c>
      <c r="F423" s="65">
        <f ca="1">(TRUNC(PRODUCT($E$12:$E422),16))</f>
        <v>1.03390626929479</v>
      </c>
      <c r="G423" s="65">
        <f t="shared" ca="1" si="148"/>
        <v>1.03236303067313</v>
      </c>
      <c r="H423" s="65">
        <f t="shared" ca="1" si="149"/>
        <v>1.00149486</v>
      </c>
      <c r="I423" s="64">
        <f t="shared" si="142"/>
        <v>5.2499999999999998E-2</v>
      </c>
      <c r="J423" s="66">
        <f>IF(O422&gt;0,VLOOKUP(O422,W$12:AF$80,2),J422)</f>
        <v>44160</v>
      </c>
      <c r="K423" s="67">
        <f t="shared" si="143"/>
        <v>20</v>
      </c>
      <c r="L423" s="68">
        <f t="shared" si="137"/>
        <v>20</v>
      </c>
      <c r="M423" s="69">
        <f t="shared" si="138"/>
        <v>1.004069232</v>
      </c>
      <c r="N423" s="69">
        <f t="shared" ca="1" si="139"/>
        <v>1.0055701749999999</v>
      </c>
      <c r="O423" s="68">
        <f t="shared" si="150"/>
        <v>0</v>
      </c>
      <c r="P423" s="65">
        <f t="shared" ca="1" si="144"/>
        <v>4.6418095800000003</v>
      </c>
      <c r="Q423" s="65"/>
      <c r="R423" s="11">
        <f t="shared" si="145"/>
        <v>0</v>
      </c>
      <c r="S423" s="70" t="str">
        <f>IF(O422&gt;0,VLOOKUP(O422,W$12:AF$60,10),S422)</f>
        <v>A+J=</v>
      </c>
      <c r="T423" s="66" t="e">
        <f>IF(O422&gt;0,VLOOKUP(O422,W$12:AF$60,11),T422)</f>
        <v>#REF!</v>
      </c>
      <c r="U423" s="71" t="str">
        <f t="shared" si="140"/>
        <v>-</v>
      </c>
      <c r="V423" s="7"/>
      <c r="W423" s="7"/>
      <c r="X423" s="7"/>
      <c r="Y423" s="7"/>
      <c r="Z423" s="1"/>
      <c r="AA423" s="7"/>
      <c r="AB423" s="7"/>
      <c r="AC423" s="7"/>
      <c r="AD423" s="7"/>
      <c r="AE423" s="7"/>
      <c r="AF423" s="8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  <c r="ES423" s="2"/>
      <c r="ET423" s="2"/>
      <c r="EU423" s="2"/>
      <c r="EV423" s="2"/>
      <c r="EW423" s="2"/>
      <c r="EX423" s="2"/>
      <c r="EY423" s="2"/>
      <c r="EZ423" s="2"/>
      <c r="FA423" s="2"/>
      <c r="FB423" s="2"/>
      <c r="FC423" s="2"/>
      <c r="FD423" s="2"/>
      <c r="FE423" s="2"/>
      <c r="FF423" s="2"/>
      <c r="FG423" s="2"/>
      <c r="FH423" s="2"/>
      <c r="FI423" s="2"/>
      <c r="FJ423" s="2"/>
      <c r="FK423" s="2"/>
      <c r="FL423" s="2"/>
      <c r="FM423" s="2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</row>
    <row r="424" spans="1:188" x14ac:dyDescent="0.15">
      <c r="A424" s="63">
        <f t="shared" si="141"/>
        <v>44189</v>
      </c>
      <c r="B424" s="78">
        <f t="shared" ca="1" si="146"/>
        <v>838.20738571000004</v>
      </c>
      <c r="C424" s="65">
        <f t="shared" si="136"/>
        <v>833.33280961000003</v>
      </c>
      <c r="D424" s="10">
        <f ca="1">IF(A424&lt;$B$1,VLOOKUP(A424,[1]DI!$A$4:$B$15000,2),0)</f>
        <v>1.9000000000000006E-2</v>
      </c>
      <c r="E424" s="65">
        <f t="shared" ca="1" si="147"/>
        <v>1.0000746899999999</v>
      </c>
      <c r="F424" s="65">
        <f ca="1">(TRUNC(PRODUCT($E$12:$E423),16))</f>
        <v>1.03398349175405</v>
      </c>
      <c r="G424" s="65">
        <f t="shared" ca="1" si="148"/>
        <v>1.03236303067313</v>
      </c>
      <c r="H424" s="65">
        <f t="shared" ca="1" si="149"/>
        <v>1.0015696599999999</v>
      </c>
      <c r="I424" s="64">
        <f t="shared" si="142"/>
        <v>5.2499999999999998E-2</v>
      </c>
      <c r="J424" s="66">
        <f>IF(O423&gt;0,VLOOKUP(O423,W$12:AF$80,2),J423)</f>
        <v>44160</v>
      </c>
      <c r="K424" s="67">
        <f t="shared" si="143"/>
        <v>21</v>
      </c>
      <c r="L424" s="68">
        <f t="shared" si="137"/>
        <v>21</v>
      </c>
      <c r="M424" s="69">
        <f t="shared" si="138"/>
        <v>1.0042731279999999</v>
      </c>
      <c r="N424" s="69">
        <f t="shared" ca="1" si="139"/>
        <v>1.0058494950000001</v>
      </c>
      <c r="O424" s="68">
        <f t="shared" si="150"/>
        <v>0</v>
      </c>
      <c r="P424" s="65">
        <f t="shared" ca="1" si="144"/>
        <v>4.8745760999999996</v>
      </c>
      <c r="Q424" s="65"/>
      <c r="R424" s="11">
        <f t="shared" si="145"/>
        <v>0</v>
      </c>
      <c r="S424" s="70" t="str">
        <f>IF(O423&gt;0,VLOOKUP(O423,W$12:AF$60,10),S423)</f>
        <v>A+J=</v>
      </c>
      <c r="T424" s="66" t="e">
        <f>IF(O423&gt;0,VLOOKUP(O423,W$12:AF$60,11),T423)</f>
        <v>#REF!</v>
      </c>
      <c r="U424" s="71" t="str">
        <f t="shared" si="140"/>
        <v>-</v>
      </c>
      <c r="V424" s="7"/>
      <c r="W424" s="7"/>
      <c r="X424" s="7"/>
      <c r="Y424" s="7"/>
      <c r="Z424" s="1"/>
      <c r="AA424" s="7"/>
      <c r="AB424" s="7"/>
      <c r="AC424" s="7"/>
      <c r="AD424" s="7"/>
      <c r="AE424" s="7"/>
      <c r="AF424" s="8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  <c r="ER424" s="2"/>
      <c r="ES424" s="2"/>
      <c r="ET424" s="2"/>
      <c r="EU424" s="2"/>
      <c r="EV424" s="2"/>
      <c r="EW424" s="2"/>
      <c r="EX424" s="2"/>
      <c r="EY424" s="2"/>
      <c r="EZ424" s="2"/>
      <c r="FA424" s="2"/>
      <c r="FB424" s="2"/>
      <c r="FC424" s="2"/>
      <c r="FD424" s="2"/>
      <c r="FE424" s="2"/>
      <c r="FF424" s="2"/>
      <c r="FG424" s="2"/>
      <c r="FH424" s="2"/>
      <c r="FI424" s="2"/>
      <c r="FJ424" s="2"/>
      <c r="FK424" s="2"/>
      <c r="FL424" s="2"/>
      <c r="FM424" s="2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</row>
    <row r="425" spans="1:188" x14ac:dyDescent="0.15">
      <c r="A425" s="63">
        <f t="shared" si="141"/>
        <v>44190</v>
      </c>
      <c r="B425" s="78">
        <f t="shared" ca="1" si="146"/>
        <v>838.44022056000006</v>
      </c>
      <c r="C425" s="65">
        <f t="shared" si="136"/>
        <v>833.33280961000003</v>
      </c>
      <c r="D425" s="10">
        <f ca="1">IF(A425&lt;$B$1,VLOOKUP(A425,[1]DI!$A$4:$B$15000,2),0)</f>
        <v>0</v>
      </c>
      <c r="E425" s="65">
        <f t="shared" ca="1" si="147"/>
        <v>1</v>
      </c>
      <c r="F425" s="65">
        <f ca="1">(TRUNC(PRODUCT($E$12:$E424),16))</f>
        <v>1.0340607199810401</v>
      </c>
      <c r="G425" s="65">
        <f t="shared" ca="1" si="148"/>
        <v>1.03236303067313</v>
      </c>
      <c r="H425" s="65">
        <f t="shared" ca="1" si="149"/>
        <v>1.00164447</v>
      </c>
      <c r="I425" s="64">
        <f t="shared" si="142"/>
        <v>5.2499999999999998E-2</v>
      </c>
      <c r="J425" s="66">
        <f>IF(O424&gt;0,VLOOKUP(O424,W$12:AF$80,2),J424)</f>
        <v>44160</v>
      </c>
      <c r="K425" s="67">
        <f t="shared" si="143"/>
        <v>21</v>
      </c>
      <c r="L425" s="68">
        <f t="shared" si="137"/>
        <v>22</v>
      </c>
      <c r="M425" s="69">
        <f t="shared" si="138"/>
        <v>1.0044770649999999</v>
      </c>
      <c r="N425" s="69">
        <f t="shared" ca="1" si="139"/>
        <v>1.006128897</v>
      </c>
      <c r="O425" s="68">
        <f t="shared" si="150"/>
        <v>0</v>
      </c>
      <c r="P425" s="65">
        <f t="shared" ca="1" si="144"/>
        <v>5.1074109500000002</v>
      </c>
      <c r="Q425" s="65"/>
      <c r="R425" s="11">
        <f t="shared" si="145"/>
        <v>0</v>
      </c>
      <c r="S425" s="70" t="str">
        <f>IF(O424&gt;0,VLOOKUP(O424,W$12:AF$60,10),S424)</f>
        <v>A+J=</v>
      </c>
      <c r="T425" s="66" t="e">
        <f>IF(O424&gt;0,VLOOKUP(O424,W$12:AF$60,11),T424)</f>
        <v>#REF!</v>
      </c>
      <c r="U425" s="71" t="str">
        <f t="shared" si="140"/>
        <v>-</v>
      </c>
      <c r="V425" s="7"/>
      <c r="W425" s="7"/>
      <c r="X425" s="7"/>
      <c r="Y425" s="7"/>
      <c r="Z425" s="1"/>
      <c r="AA425" s="7"/>
      <c r="AB425" s="7"/>
      <c r="AC425" s="7"/>
      <c r="AD425" s="7"/>
      <c r="AE425" s="7"/>
      <c r="AF425" s="8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  <c r="ER425" s="2"/>
      <c r="ES425" s="2"/>
      <c r="ET425" s="2"/>
      <c r="EU425" s="2"/>
      <c r="EV425" s="2"/>
      <c r="EW425" s="2"/>
      <c r="EX425" s="2"/>
      <c r="EY425" s="2"/>
      <c r="EZ425" s="2"/>
      <c r="FA425" s="2"/>
      <c r="FB425" s="2"/>
      <c r="FC425" s="2"/>
      <c r="FD425" s="2"/>
      <c r="FE425" s="2"/>
      <c r="FF425" s="2"/>
      <c r="FG425" s="2"/>
      <c r="FH425" s="2"/>
      <c r="FI425" s="2"/>
      <c r="FJ425" s="2"/>
      <c r="FK425" s="2"/>
      <c r="FL425" s="2"/>
      <c r="FM425" s="2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</row>
    <row r="426" spans="1:188" x14ac:dyDescent="0.15">
      <c r="A426" s="63">
        <f t="shared" si="141"/>
        <v>44191</v>
      </c>
      <c r="B426" s="78">
        <f t="shared" ca="1" si="146"/>
        <v>838.44022056000006</v>
      </c>
      <c r="C426" s="65">
        <f t="shared" si="136"/>
        <v>833.33280961000003</v>
      </c>
      <c r="D426" s="10">
        <f ca="1">IF(A426&lt;$B$1,VLOOKUP(A426,[1]DI!$A$4:$B$15000,2),0)</f>
        <v>0</v>
      </c>
      <c r="E426" s="65">
        <f t="shared" ca="1" si="147"/>
        <v>1</v>
      </c>
      <c r="F426" s="65">
        <f ca="1">(TRUNC(PRODUCT($E$12:$E425),16))</f>
        <v>1.0340607199810401</v>
      </c>
      <c r="G426" s="65">
        <f t="shared" ca="1" si="148"/>
        <v>1.03236303067313</v>
      </c>
      <c r="H426" s="65">
        <f t="shared" ca="1" si="149"/>
        <v>1.00164447</v>
      </c>
      <c r="I426" s="64">
        <f t="shared" si="142"/>
        <v>5.2499999999999998E-2</v>
      </c>
      <c r="J426" s="66">
        <f>IF(O425&gt;0,VLOOKUP(O425,W$12:AF$80,2),J425)</f>
        <v>44160</v>
      </c>
      <c r="K426" s="67">
        <f t="shared" si="143"/>
        <v>21</v>
      </c>
      <c r="L426" s="68">
        <f t="shared" si="137"/>
        <v>22</v>
      </c>
      <c r="M426" s="69">
        <f t="shared" si="138"/>
        <v>1.0044770649999999</v>
      </c>
      <c r="N426" s="69">
        <f t="shared" ca="1" si="139"/>
        <v>1.006128897</v>
      </c>
      <c r="O426" s="68">
        <f t="shared" si="150"/>
        <v>0</v>
      </c>
      <c r="P426" s="65">
        <f t="shared" ca="1" si="144"/>
        <v>5.1074109500000002</v>
      </c>
      <c r="Q426" s="65"/>
      <c r="R426" s="11">
        <f t="shared" si="145"/>
        <v>0</v>
      </c>
      <c r="S426" s="70" t="str">
        <f>IF(O425&gt;0,VLOOKUP(O425,W$12:AF$60,10),S425)</f>
        <v>A+J=</v>
      </c>
      <c r="T426" s="66" t="e">
        <f>IF(O425&gt;0,VLOOKUP(O425,W$12:AF$60,11),T425)</f>
        <v>#REF!</v>
      </c>
      <c r="U426" s="71" t="str">
        <f t="shared" si="140"/>
        <v>-</v>
      </c>
      <c r="V426" s="7"/>
      <c r="W426" s="7"/>
      <c r="X426" s="7"/>
      <c r="Y426" s="7"/>
      <c r="Z426" s="1"/>
      <c r="AA426" s="7"/>
      <c r="AB426" s="7"/>
      <c r="AC426" s="7"/>
      <c r="AD426" s="7"/>
      <c r="AE426" s="7"/>
      <c r="AF426" s="8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  <c r="ER426" s="2"/>
      <c r="ES426" s="2"/>
      <c r="ET426" s="2"/>
      <c r="EU426" s="2"/>
      <c r="EV426" s="2"/>
      <c r="EW426" s="2"/>
      <c r="EX426" s="2"/>
      <c r="EY426" s="2"/>
      <c r="EZ426" s="2"/>
      <c r="FA426" s="2"/>
      <c r="FB426" s="2"/>
      <c r="FC426" s="2"/>
      <c r="FD426" s="2"/>
      <c r="FE426" s="2"/>
      <c r="FF426" s="2"/>
      <c r="FG426" s="2"/>
      <c r="FH426" s="2"/>
      <c r="FI426" s="2"/>
      <c r="FJ426" s="2"/>
      <c r="FK426" s="2"/>
      <c r="FL426" s="2"/>
      <c r="FM426" s="2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</row>
    <row r="427" spans="1:188" x14ac:dyDescent="0.15">
      <c r="A427" s="63">
        <f t="shared" si="141"/>
        <v>44192</v>
      </c>
      <c r="B427" s="78">
        <f t="shared" ca="1" si="146"/>
        <v>838.44022056000006</v>
      </c>
      <c r="C427" s="65">
        <f t="shared" si="136"/>
        <v>833.33280961000003</v>
      </c>
      <c r="D427" s="10">
        <f ca="1">IF(A427&lt;$B$1,VLOOKUP(A427,[1]DI!$A$4:$B$15000,2),0)</f>
        <v>0</v>
      </c>
      <c r="E427" s="65">
        <f t="shared" ca="1" si="147"/>
        <v>1</v>
      </c>
      <c r="F427" s="65">
        <f ca="1">(TRUNC(PRODUCT($E$12:$E426),16))</f>
        <v>1.0340607199810401</v>
      </c>
      <c r="G427" s="65">
        <f t="shared" ca="1" si="148"/>
        <v>1.03236303067313</v>
      </c>
      <c r="H427" s="65">
        <f t="shared" ca="1" si="149"/>
        <v>1.00164447</v>
      </c>
      <c r="I427" s="64">
        <f t="shared" si="142"/>
        <v>5.2499999999999998E-2</v>
      </c>
      <c r="J427" s="66">
        <f>IF(O426&gt;0,VLOOKUP(O426,W$12:AF$80,2),J426)</f>
        <v>44160</v>
      </c>
      <c r="K427" s="67">
        <f t="shared" si="143"/>
        <v>21</v>
      </c>
      <c r="L427" s="68">
        <f t="shared" si="137"/>
        <v>22</v>
      </c>
      <c r="M427" s="69">
        <f t="shared" si="138"/>
        <v>1.0044770649999999</v>
      </c>
      <c r="N427" s="69">
        <f t="shared" ca="1" si="139"/>
        <v>1.006128897</v>
      </c>
      <c r="O427" s="68">
        <f t="shared" si="150"/>
        <v>0</v>
      </c>
      <c r="P427" s="65">
        <f t="shared" ca="1" si="144"/>
        <v>5.1074109500000002</v>
      </c>
      <c r="Q427" s="65"/>
      <c r="R427" s="11">
        <f t="shared" si="145"/>
        <v>0</v>
      </c>
      <c r="S427" s="70" t="str">
        <f>IF(O426&gt;0,VLOOKUP(O426,W$12:AF$60,10),S426)</f>
        <v>A+J=</v>
      </c>
      <c r="T427" s="66" t="e">
        <f>IF(O426&gt;0,VLOOKUP(O426,W$12:AF$60,11),T426)</f>
        <v>#REF!</v>
      </c>
      <c r="U427" s="71" t="str">
        <f t="shared" si="140"/>
        <v>-</v>
      </c>
      <c r="V427" s="7"/>
      <c r="W427" s="7"/>
      <c r="X427" s="7"/>
      <c r="Y427" s="7"/>
      <c r="Z427" s="1"/>
      <c r="AA427" s="7"/>
      <c r="AB427" s="7"/>
      <c r="AC427" s="7"/>
      <c r="AD427" s="7"/>
      <c r="AE427" s="7"/>
      <c r="AF427" s="8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  <c r="ER427" s="2"/>
      <c r="ES427" s="2"/>
      <c r="ET427" s="2"/>
      <c r="EU427" s="2"/>
      <c r="EV427" s="2"/>
      <c r="EW427" s="2"/>
      <c r="EX427" s="2"/>
      <c r="EY427" s="2"/>
      <c r="EZ427" s="2"/>
      <c r="FA427" s="2"/>
      <c r="FB427" s="2"/>
      <c r="FC427" s="2"/>
      <c r="FD427" s="2"/>
      <c r="FE427" s="2"/>
      <c r="FF427" s="2"/>
      <c r="FG427" s="2"/>
      <c r="FH427" s="2"/>
      <c r="FI427" s="2"/>
      <c r="FJ427" s="2"/>
      <c r="FK427" s="2"/>
      <c r="FL427" s="2"/>
      <c r="FM427" s="2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</row>
    <row r="428" spans="1:188" x14ac:dyDescent="0.15">
      <c r="A428" s="109">
        <f t="shared" si="141"/>
        <v>44193</v>
      </c>
      <c r="B428" s="110">
        <f t="shared" ca="1" si="146"/>
        <v>838.44022056000006</v>
      </c>
      <c r="C428" s="111">
        <f t="shared" si="136"/>
        <v>833.33280961000003</v>
      </c>
      <c r="D428" s="10">
        <f ca="1">IF(A428&lt;$B$1,VLOOKUP(A428,[1]DI!$A$4:$B$15000,2),0)</f>
        <v>1.9000000000000006E-2</v>
      </c>
      <c r="E428" s="111">
        <f t="shared" ca="1" si="147"/>
        <v>1.0000746899999999</v>
      </c>
      <c r="F428" s="111">
        <f ca="1">(TRUNC(PRODUCT($E$12:$E427),16))</f>
        <v>1.0340607199810401</v>
      </c>
      <c r="G428" s="111">
        <f t="shared" ca="1" si="148"/>
        <v>1.03236303067313</v>
      </c>
      <c r="H428" s="111">
        <f t="shared" ca="1" si="149"/>
        <v>1.00164447</v>
      </c>
      <c r="I428" s="112">
        <f t="shared" si="142"/>
        <v>5.2499999999999998E-2</v>
      </c>
      <c r="J428" s="66">
        <f>IF(O427&gt;0,VLOOKUP(O427,W$12:AF$80,2),J427)</f>
        <v>44160</v>
      </c>
      <c r="K428" s="114">
        <f t="shared" si="143"/>
        <v>22</v>
      </c>
      <c r="L428" s="115">
        <f t="shared" si="137"/>
        <v>22</v>
      </c>
      <c r="M428" s="116">
        <f t="shared" si="138"/>
        <v>1.0044770649999999</v>
      </c>
      <c r="N428" s="116">
        <f t="shared" ca="1" si="139"/>
        <v>1.006128897</v>
      </c>
      <c r="O428" s="68">
        <f t="shared" si="150"/>
        <v>14</v>
      </c>
      <c r="P428" s="111">
        <f t="shared" ca="1" si="144"/>
        <v>5.1074109500000002</v>
      </c>
      <c r="Q428" s="111"/>
      <c r="R428" s="11">
        <f t="shared" si="145"/>
        <v>23.809151700000001</v>
      </c>
      <c r="S428" s="117" t="str">
        <f>IF(O427&gt;0,VLOOKUP(O427,W$12:AF$60,10),S427)</f>
        <v>A+J=</v>
      </c>
      <c r="T428" s="113" t="e">
        <f>IF(O427&gt;0,VLOOKUP(O427,W$12:AF$60,11),T427)</f>
        <v>#REF!</v>
      </c>
      <c r="U428" s="118">
        <f t="shared" ca="1" si="140"/>
        <v>1734993.7590000001</v>
      </c>
      <c r="V428" s="7"/>
      <c r="W428" s="7"/>
      <c r="X428" s="7"/>
      <c r="Y428" s="7"/>
      <c r="Z428" s="1"/>
      <c r="AA428" s="7"/>
      <c r="AB428" s="7"/>
      <c r="AC428" s="7"/>
      <c r="AD428" s="7"/>
      <c r="AE428" s="7"/>
      <c r="AF428" s="8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  <c r="ER428" s="2"/>
      <c r="ES428" s="2"/>
      <c r="ET428" s="2"/>
      <c r="EU428" s="2"/>
      <c r="EV428" s="2"/>
      <c r="EW428" s="2"/>
      <c r="EX428" s="2"/>
      <c r="EY428" s="2"/>
      <c r="EZ428" s="2"/>
      <c r="FA428" s="2"/>
      <c r="FB428" s="2"/>
      <c r="FC428" s="2"/>
      <c r="FD428" s="2"/>
      <c r="FE428" s="2"/>
      <c r="FF428" s="2"/>
      <c r="FG428" s="2"/>
      <c r="FH428" s="2"/>
      <c r="FI428" s="2"/>
      <c r="FJ428" s="2"/>
      <c r="FK428" s="2"/>
      <c r="FL428" s="2"/>
      <c r="FM428" s="2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</row>
    <row r="429" spans="1:188" x14ac:dyDescent="0.15">
      <c r="A429" s="63">
        <f t="shared" si="141"/>
        <v>44194</v>
      </c>
      <c r="B429" s="78">
        <f t="shared" ca="1" si="146"/>
        <v>809.74852252999995</v>
      </c>
      <c r="C429" s="65">
        <f t="shared" si="136"/>
        <v>809.52365791</v>
      </c>
      <c r="D429" s="10">
        <f ca="1">IF(A429&lt;$B$1,VLOOKUP(A429,[1]DI!$A$4:$B$15000,2),0)</f>
        <v>1.9000000000000006E-2</v>
      </c>
      <c r="E429" s="65">
        <f t="shared" ca="1" si="147"/>
        <v>1.0000746899999999</v>
      </c>
      <c r="F429" s="65">
        <f ca="1">(TRUNC(PRODUCT($E$12:$E428),16))</f>
        <v>1.0341379539762201</v>
      </c>
      <c r="G429" s="65">
        <f t="shared" ca="1" si="148"/>
        <v>1.0340607199810401</v>
      </c>
      <c r="H429" s="65">
        <f t="shared" ca="1" si="149"/>
        <v>1.0000746899999999</v>
      </c>
      <c r="I429" s="64">
        <f t="shared" si="142"/>
        <v>5.2499999999999998E-2</v>
      </c>
      <c r="J429" s="66">
        <f>IF(O428&gt;0,VLOOKUP(O428,W$12:AF$80,2),J428)</f>
        <v>44193</v>
      </c>
      <c r="K429" s="67">
        <f t="shared" si="143"/>
        <v>1</v>
      </c>
      <c r="L429" s="68">
        <f t="shared" si="137"/>
        <v>1</v>
      </c>
      <c r="M429" s="69">
        <f t="shared" si="138"/>
        <v>1.0002030689999999</v>
      </c>
      <c r="N429" s="69">
        <f t="shared" ca="1" si="139"/>
        <v>1.000277774</v>
      </c>
      <c r="O429" s="68">
        <f t="shared" si="150"/>
        <v>0</v>
      </c>
      <c r="P429" s="65">
        <f t="shared" ca="1" si="144"/>
        <v>0.22486461999999999</v>
      </c>
      <c r="Q429" s="65"/>
      <c r="R429" s="11">
        <f t="shared" si="145"/>
        <v>0</v>
      </c>
      <c r="S429" s="70" t="str">
        <f>IF(O428&gt;0,VLOOKUP(O428,W$12:AF$60,10),S428)</f>
        <v>A+J=</v>
      </c>
      <c r="T429" s="66" t="e">
        <f>IF(O428&gt;0,VLOOKUP(O428,W$12:AF$60,11),T428)</f>
        <v>#REF!</v>
      </c>
      <c r="U429" s="71" t="str">
        <f t="shared" si="140"/>
        <v>-</v>
      </c>
      <c r="V429" s="7"/>
      <c r="W429" s="7"/>
      <c r="X429" s="7"/>
      <c r="Y429" s="7"/>
      <c r="Z429" s="1"/>
      <c r="AA429" s="7"/>
      <c r="AB429" s="7"/>
      <c r="AC429" s="7"/>
      <c r="AD429" s="7"/>
      <c r="AE429" s="7"/>
      <c r="AF429" s="8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  <c r="ER429" s="2"/>
      <c r="ES429" s="2"/>
      <c r="ET429" s="2"/>
      <c r="EU429" s="2"/>
      <c r="EV429" s="2"/>
      <c r="EW429" s="2"/>
      <c r="EX429" s="2"/>
      <c r="EY429" s="2"/>
      <c r="EZ429" s="2"/>
      <c r="FA429" s="2"/>
      <c r="FB429" s="2"/>
      <c r="FC429" s="2"/>
      <c r="FD429" s="2"/>
      <c r="FE429" s="2"/>
      <c r="FF429" s="2"/>
      <c r="FG429" s="2"/>
      <c r="FH429" s="2"/>
      <c r="FI429" s="2"/>
      <c r="FJ429" s="2"/>
      <c r="FK429" s="2"/>
      <c r="FL429" s="2"/>
      <c r="FM429" s="2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</row>
    <row r="430" spans="1:188" x14ac:dyDescent="0.15">
      <c r="A430" s="63">
        <f t="shared" si="141"/>
        <v>44195</v>
      </c>
      <c r="B430" s="78">
        <f t="shared" ca="1" si="146"/>
        <v>809.97345433999999</v>
      </c>
      <c r="C430" s="65">
        <f t="shared" si="136"/>
        <v>809.52365791</v>
      </c>
      <c r="D430" s="10">
        <f ca="1">IF(A430&lt;$B$1,VLOOKUP(A430,[1]DI!$A$4:$B$15000,2),0)</f>
        <v>1.9000000000000006E-2</v>
      </c>
      <c r="E430" s="65">
        <f t="shared" ca="1" si="147"/>
        <v>1.0000746899999999</v>
      </c>
      <c r="F430" s="65">
        <f ca="1">(TRUNC(PRODUCT($E$12:$E429),16))</f>
        <v>1.0342151937399999</v>
      </c>
      <c r="G430" s="65">
        <f t="shared" ca="1" si="148"/>
        <v>1.0340607199810401</v>
      </c>
      <c r="H430" s="65">
        <f t="shared" ca="1" si="149"/>
        <v>1.00014939</v>
      </c>
      <c r="I430" s="64">
        <f t="shared" si="142"/>
        <v>5.2499999999999998E-2</v>
      </c>
      <c r="J430" s="66">
        <f>IF(O429&gt;0,VLOOKUP(O429,W$12:AF$80,2),J429)</f>
        <v>44193</v>
      </c>
      <c r="K430" s="67">
        <f t="shared" si="143"/>
        <v>2</v>
      </c>
      <c r="L430" s="68">
        <f t="shared" si="137"/>
        <v>2</v>
      </c>
      <c r="M430" s="69">
        <f t="shared" si="138"/>
        <v>1.0004061799999999</v>
      </c>
      <c r="N430" s="69">
        <f t="shared" ca="1" si="139"/>
        <v>1.0005556309999999</v>
      </c>
      <c r="O430" s="68">
        <f t="shared" si="150"/>
        <v>0</v>
      </c>
      <c r="P430" s="65">
        <f t="shared" ca="1" si="144"/>
        <v>0.44979643000000002</v>
      </c>
      <c r="Q430" s="65"/>
      <c r="R430" s="11">
        <f t="shared" si="145"/>
        <v>0</v>
      </c>
      <c r="S430" s="70" t="str">
        <f>IF(O429&gt;0,VLOOKUP(O429,W$12:AF$60,10),S429)</f>
        <v>A+J=</v>
      </c>
      <c r="T430" s="66" t="e">
        <f>IF(O429&gt;0,VLOOKUP(O429,W$12:AF$60,11),T429)</f>
        <v>#REF!</v>
      </c>
      <c r="U430" s="71" t="str">
        <f t="shared" si="140"/>
        <v>-</v>
      </c>
      <c r="V430" s="7"/>
      <c r="W430" s="7"/>
      <c r="X430" s="7"/>
      <c r="Y430" s="7"/>
      <c r="Z430" s="1"/>
      <c r="AA430" s="7"/>
      <c r="AB430" s="7"/>
      <c r="AC430" s="7"/>
      <c r="AD430" s="7"/>
      <c r="AE430" s="7"/>
      <c r="AF430" s="8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  <c r="ER430" s="2"/>
      <c r="ES430" s="2"/>
      <c r="ET430" s="2"/>
      <c r="EU430" s="2"/>
      <c r="EV430" s="2"/>
      <c r="EW430" s="2"/>
      <c r="EX430" s="2"/>
      <c r="EY430" s="2"/>
      <c r="EZ430" s="2"/>
      <c r="FA430" s="2"/>
      <c r="FB430" s="2"/>
      <c r="FC430" s="2"/>
      <c r="FD430" s="2"/>
      <c r="FE430" s="2"/>
      <c r="FF430" s="2"/>
      <c r="FG430" s="2"/>
      <c r="FH430" s="2"/>
      <c r="FI430" s="2"/>
      <c r="FJ430" s="2"/>
      <c r="FK430" s="2"/>
      <c r="FL430" s="2"/>
      <c r="FM430" s="2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</row>
    <row r="431" spans="1:188" x14ac:dyDescent="0.15">
      <c r="A431" s="63">
        <f t="shared" si="141"/>
        <v>44196</v>
      </c>
      <c r="B431" s="78">
        <f t="shared" ca="1" si="146"/>
        <v>810.19844364000005</v>
      </c>
      <c r="C431" s="65">
        <f t="shared" si="136"/>
        <v>809.52365791</v>
      </c>
      <c r="D431" s="10">
        <f ca="1">IF(A431&lt;$B$1,VLOOKUP(A431,[1]DI!$A$4:$B$15000,2),0)</f>
        <v>1.9000000000000006E-2</v>
      </c>
      <c r="E431" s="65">
        <f t="shared" ca="1" si="147"/>
        <v>1.0000746899999999</v>
      </c>
      <c r="F431" s="65">
        <f ca="1">(TRUNC(PRODUCT($E$12:$E430),16))</f>
        <v>1.0342924392728201</v>
      </c>
      <c r="G431" s="65">
        <f t="shared" ca="1" si="148"/>
        <v>1.0340607199810401</v>
      </c>
      <c r="H431" s="65">
        <f t="shared" ca="1" si="149"/>
        <v>1.0002240899999999</v>
      </c>
      <c r="I431" s="64">
        <f t="shared" si="142"/>
        <v>5.2499999999999998E-2</v>
      </c>
      <c r="J431" s="66">
        <f>IF(O430&gt;0,VLOOKUP(O430,W$12:AF$80,2),J430)</f>
        <v>44193</v>
      </c>
      <c r="K431" s="67">
        <f t="shared" si="143"/>
        <v>3</v>
      </c>
      <c r="L431" s="68">
        <f t="shared" si="137"/>
        <v>3</v>
      </c>
      <c r="M431" s="69">
        <f t="shared" si="138"/>
        <v>1.000609332</v>
      </c>
      <c r="N431" s="69">
        <f t="shared" ca="1" si="139"/>
        <v>1.0008335589999999</v>
      </c>
      <c r="O431" s="68">
        <f t="shared" si="150"/>
        <v>0</v>
      </c>
      <c r="P431" s="65">
        <f t="shared" ca="1" si="144"/>
        <v>0.67478572999999997</v>
      </c>
      <c r="Q431" s="65"/>
      <c r="R431" s="11">
        <f t="shared" si="145"/>
        <v>0</v>
      </c>
      <c r="S431" s="70" t="str">
        <f>IF(O430&gt;0,VLOOKUP(O430,W$12:AF$60,10),S430)</f>
        <v>A+J=</v>
      </c>
      <c r="T431" s="66" t="e">
        <f>IF(O430&gt;0,VLOOKUP(O430,W$12:AF$60,11),T430)</f>
        <v>#REF!</v>
      </c>
      <c r="U431" s="71" t="str">
        <f t="shared" si="140"/>
        <v>-</v>
      </c>
      <c r="V431" s="7"/>
      <c r="W431" s="7"/>
      <c r="X431" s="7"/>
      <c r="Y431" s="7"/>
      <c r="Z431" s="1"/>
      <c r="AA431" s="7"/>
      <c r="AB431" s="7"/>
      <c r="AC431" s="7"/>
      <c r="AD431" s="7"/>
      <c r="AE431" s="7"/>
      <c r="AF431" s="8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  <c r="ER431" s="2"/>
      <c r="ES431" s="2"/>
      <c r="ET431" s="2"/>
      <c r="EU431" s="2"/>
      <c r="EV431" s="2"/>
      <c r="EW431" s="2"/>
      <c r="EX431" s="2"/>
      <c r="EY431" s="2"/>
      <c r="EZ431" s="2"/>
      <c r="FA431" s="2"/>
      <c r="FB431" s="2"/>
      <c r="FC431" s="2"/>
      <c r="FD431" s="2"/>
      <c r="FE431" s="2"/>
      <c r="FF431" s="2"/>
      <c r="FG431" s="2"/>
      <c r="FH431" s="2"/>
      <c r="FI431" s="2"/>
      <c r="FJ431" s="2"/>
      <c r="FK431" s="2"/>
      <c r="FL431" s="2"/>
      <c r="FM431" s="2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</row>
    <row r="432" spans="1:188" x14ac:dyDescent="0.15">
      <c r="A432" s="63">
        <f t="shared" si="141"/>
        <v>44197</v>
      </c>
      <c r="B432" s="78">
        <f t="shared" ca="1" si="146"/>
        <v>810.42349039999999</v>
      </c>
      <c r="C432" s="65">
        <f t="shared" si="136"/>
        <v>809.52365791</v>
      </c>
      <c r="D432" s="10">
        <f ca="1">IF(A432&lt;$B$1,VLOOKUP(A432,[1]DI!$A$4:$B$15000,2),0)</f>
        <v>0</v>
      </c>
      <c r="E432" s="65">
        <f t="shared" ca="1" si="147"/>
        <v>1</v>
      </c>
      <c r="F432" s="65">
        <f ca="1">(TRUNC(PRODUCT($E$12:$E431),16))</f>
        <v>1.0343696905751101</v>
      </c>
      <c r="G432" s="65">
        <f t="shared" ca="1" si="148"/>
        <v>1.0340607199810401</v>
      </c>
      <c r="H432" s="65">
        <f t="shared" ca="1" si="149"/>
        <v>1.00029879</v>
      </c>
      <c r="I432" s="64">
        <f t="shared" si="142"/>
        <v>5.2499999999999998E-2</v>
      </c>
      <c r="J432" s="66">
        <f>IF(O431&gt;0,VLOOKUP(O431,W$12:AF$80,2),J431)</f>
        <v>44193</v>
      </c>
      <c r="K432" s="67">
        <f t="shared" si="143"/>
        <v>3</v>
      </c>
      <c r="L432" s="68">
        <f t="shared" si="137"/>
        <v>4</v>
      </c>
      <c r="M432" s="69">
        <f t="shared" si="138"/>
        <v>1.000812525</v>
      </c>
      <c r="N432" s="69">
        <f t="shared" ca="1" si="139"/>
        <v>1.0011115580000001</v>
      </c>
      <c r="O432" s="68">
        <f t="shared" si="150"/>
        <v>0</v>
      </c>
      <c r="P432" s="65">
        <f t="shared" ca="1" si="144"/>
        <v>0.89983248999999998</v>
      </c>
      <c r="Q432" s="65"/>
      <c r="R432" s="11">
        <f t="shared" si="145"/>
        <v>0</v>
      </c>
      <c r="S432" s="70" t="str">
        <f>IF(O431&gt;0,VLOOKUP(O431,W$12:AF$60,10),S431)</f>
        <v>A+J=</v>
      </c>
      <c r="T432" s="66" t="e">
        <f>IF(O431&gt;0,VLOOKUP(O431,W$12:AF$60,11),T431)</f>
        <v>#REF!</v>
      </c>
      <c r="U432" s="71" t="str">
        <f t="shared" si="140"/>
        <v>-</v>
      </c>
      <c r="V432" s="7"/>
      <c r="W432" s="7"/>
      <c r="X432" s="7"/>
      <c r="Y432" s="7"/>
      <c r="Z432" s="1"/>
      <c r="AA432" s="7"/>
      <c r="AB432" s="7"/>
      <c r="AC432" s="7"/>
      <c r="AD432" s="7"/>
      <c r="AE432" s="7"/>
      <c r="AF432" s="8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  <c r="ER432" s="2"/>
      <c r="ES432" s="2"/>
      <c r="ET432" s="2"/>
      <c r="EU432" s="2"/>
      <c r="EV432" s="2"/>
      <c r="EW432" s="2"/>
      <c r="EX432" s="2"/>
      <c r="EY432" s="2"/>
      <c r="EZ432" s="2"/>
      <c r="FA432" s="2"/>
      <c r="FB432" s="2"/>
      <c r="FC432" s="2"/>
      <c r="FD432" s="2"/>
      <c r="FE432" s="2"/>
      <c r="FF432" s="2"/>
      <c r="FG432" s="2"/>
      <c r="FH432" s="2"/>
      <c r="FI432" s="2"/>
      <c r="FJ432" s="2"/>
      <c r="FK432" s="2"/>
      <c r="FL432" s="2"/>
      <c r="FM432" s="2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</row>
    <row r="433" spans="1:188" x14ac:dyDescent="0.15">
      <c r="A433" s="63">
        <f t="shared" si="141"/>
        <v>44198</v>
      </c>
      <c r="B433" s="78">
        <f t="shared" ca="1" si="146"/>
        <v>810.42349039999999</v>
      </c>
      <c r="C433" s="65">
        <f t="shared" si="136"/>
        <v>809.52365791</v>
      </c>
      <c r="D433" s="10">
        <f ca="1">IF(A433&lt;$B$1,VLOOKUP(A433,[1]DI!$A$4:$B$15000,2),0)</f>
        <v>0</v>
      </c>
      <c r="E433" s="65">
        <f t="shared" ca="1" si="147"/>
        <v>1</v>
      </c>
      <c r="F433" s="65">
        <f ca="1">(TRUNC(PRODUCT($E$12:$E432),16))</f>
        <v>1.0343696905751101</v>
      </c>
      <c r="G433" s="65">
        <f t="shared" ca="1" si="148"/>
        <v>1.0340607199810401</v>
      </c>
      <c r="H433" s="65">
        <f t="shared" ca="1" si="149"/>
        <v>1.00029879</v>
      </c>
      <c r="I433" s="64">
        <f t="shared" si="142"/>
        <v>5.2499999999999998E-2</v>
      </c>
      <c r="J433" s="66">
        <f>IF(O432&gt;0,VLOOKUP(O432,W$12:AF$80,2),J432)</f>
        <v>44193</v>
      </c>
      <c r="K433" s="67">
        <f t="shared" si="143"/>
        <v>3</v>
      </c>
      <c r="L433" s="68">
        <f t="shared" si="137"/>
        <v>4</v>
      </c>
      <c r="M433" s="69">
        <f t="shared" si="138"/>
        <v>1.000812525</v>
      </c>
      <c r="N433" s="69">
        <f t="shared" ca="1" si="139"/>
        <v>1.0011115580000001</v>
      </c>
      <c r="O433" s="68">
        <f t="shared" si="150"/>
        <v>0</v>
      </c>
      <c r="P433" s="65">
        <f t="shared" ca="1" si="144"/>
        <v>0.89983248999999998</v>
      </c>
      <c r="Q433" s="65"/>
      <c r="R433" s="11">
        <f t="shared" si="145"/>
        <v>0</v>
      </c>
      <c r="S433" s="70" t="str">
        <f>IF(O432&gt;0,VLOOKUP(O432,W$12:AF$60,10),S432)</f>
        <v>A+J=</v>
      </c>
      <c r="T433" s="66" t="e">
        <f>IF(O432&gt;0,VLOOKUP(O432,W$12:AF$60,11),T432)</f>
        <v>#REF!</v>
      </c>
      <c r="U433" s="71" t="str">
        <f t="shared" si="140"/>
        <v>-</v>
      </c>
      <c r="V433" s="7"/>
      <c r="W433" s="7"/>
      <c r="X433" s="7"/>
      <c r="Y433" s="7"/>
      <c r="Z433" s="1"/>
      <c r="AA433" s="7"/>
      <c r="AB433" s="7"/>
      <c r="AC433" s="7"/>
      <c r="AD433" s="7"/>
      <c r="AE433" s="7"/>
      <c r="AF433" s="8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  <c r="ER433" s="2"/>
      <c r="ES433" s="2"/>
      <c r="ET433" s="2"/>
      <c r="EU433" s="2"/>
      <c r="EV433" s="2"/>
      <c r="EW433" s="2"/>
      <c r="EX433" s="2"/>
      <c r="EY433" s="2"/>
      <c r="EZ433" s="2"/>
      <c r="FA433" s="2"/>
      <c r="FB433" s="2"/>
      <c r="FC433" s="2"/>
      <c r="FD433" s="2"/>
      <c r="FE433" s="2"/>
      <c r="FF433" s="2"/>
      <c r="FG433" s="2"/>
      <c r="FH433" s="2"/>
      <c r="FI433" s="2"/>
      <c r="FJ433" s="2"/>
      <c r="FK433" s="2"/>
      <c r="FL433" s="2"/>
      <c r="FM433" s="2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</row>
    <row r="434" spans="1:188" x14ac:dyDescent="0.15">
      <c r="A434" s="63">
        <f t="shared" si="141"/>
        <v>44199</v>
      </c>
      <c r="B434" s="78">
        <f t="shared" ca="1" si="146"/>
        <v>810.42349039999999</v>
      </c>
      <c r="C434" s="65">
        <f t="shared" si="136"/>
        <v>809.52365791</v>
      </c>
      <c r="D434" s="10">
        <f ca="1">IF(A434&lt;$B$1,VLOOKUP(A434,[1]DI!$A$4:$B$15000,2),0)</f>
        <v>0</v>
      </c>
      <c r="E434" s="65">
        <f t="shared" ca="1" si="147"/>
        <v>1</v>
      </c>
      <c r="F434" s="65">
        <f ca="1">(TRUNC(PRODUCT($E$12:$E433),16))</f>
        <v>1.0343696905751101</v>
      </c>
      <c r="G434" s="65">
        <f t="shared" ca="1" si="148"/>
        <v>1.0340607199810401</v>
      </c>
      <c r="H434" s="65">
        <f t="shared" ca="1" si="149"/>
        <v>1.00029879</v>
      </c>
      <c r="I434" s="64">
        <f t="shared" si="142"/>
        <v>5.2499999999999998E-2</v>
      </c>
      <c r="J434" s="66">
        <f>IF(O433&gt;0,VLOOKUP(O433,W$12:AF$80,2),J433)</f>
        <v>44193</v>
      </c>
      <c r="K434" s="67">
        <f t="shared" si="143"/>
        <v>3</v>
      </c>
      <c r="L434" s="68">
        <f t="shared" si="137"/>
        <v>4</v>
      </c>
      <c r="M434" s="69">
        <f t="shared" si="138"/>
        <v>1.000812525</v>
      </c>
      <c r="N434" s="69">
        <f t="shared" ca="1" si="139"/>
        <v>1.0011115580000001</v>
      </c>
      <c r="O434" s="68">
        <f t="shared" si="150"/>
        <v>0</v>
      </c>
      <c r="P434" s="65">
        <f t="shared" ca="1" si="144"/>
        <v>0.89983248999999998</v>
      </c>
      <c r="Q434" s="65"/>
      <c r="R434" s="11">
        <f t="shared" si="145"/>
        <v>0</v>
      </c>
      <c r="S434" s="70" t="str">
        <f>IF(O433&gt;0,VLOOKUP(O433,W$12:AF$60,10),S433)</f>
        <v>A+J=</v>
      </c>
      <c r="T434" s="66" t="e">
        <f>IF(O433&gt;0,VLOOKUP(O433,W$12:AF$60,11),T433)</f>
        <v>#REF!</v>
      </c>
      <c r="U434" s="71" t="str">
        <f t="shared" si="140"/>
        <v>-</v>
      </c>
      <c r="V434" s="7"/>
      <c r="W434" s="7"/>
      <c r="X434" s="7"/>
      <c r="Y434" s="7"/>
      <c r="Z434" s="1"/>
      <c r="AA434" s="7"/>
      <c r="AB434" s="7"/>
      <c r="AC434" s="7"/>
      <c r="AD434" s="7"/>
      <c r="AE434" s="7"/>
      <c r="AF434" s="8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  <c r="ER434" s="2"/>
      <c r="ES434" s="2"/>
      <c r="ET434" s="2"/>
      <c r="EU434" s="2"/>
      <c r="EV434" s="2"/>
      <c r="EW434" s="2"/>
      <c r="EX434" s="2"/>
      <c r="EY434" s="2"/>
      <c r="EZ434" s="2"/>
      <c r="FA434" s="2"/>
      <c r="FB434" s="2"/>
      <c r="FC434" s="2"/>
      <c r="FD434" s="2"/>
      <c r="FE434" s="2"/>
      <c r="FF434" s="2"/>
      <c r="FG434" s="2"/>
      <c r="FH434" s="2"/>
      <c r="FI434" s="2"/>
      <c r="FJ434" s="2"/>
      <c r="FK434" s="2"/>
      <c r="FL434" s="2"/>
      <c r="FM434" s="2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</row>
    <row r="435" spans="1:188" x14ac:dyDescent="0.15">
      <c r="A435" s="63">
        <f t="shared" si="141"/>
        <v>44200</v>
      </c>
      <c r="B435" s="78">
        <f t="shared" ca="1" si="146"/>
        <v>810.42349039999999</v>
      </c>
      <c r="C435" s="65">
        <f t="shared" si="136"/>
        <v>809.52365791</v>
      </c>
      <c r="D435" s="10">
        <f ca="1">IF(A435&lt;$B$1,VLOOKUP(A435,[1]DI!$A$4:$B$15000,2),0)</f>
        <v>1.9000000000000006E-2</v>
      </c>
      <c r="E435" s="65">
        <f t="shared" ca="1" si="147"/>
        <v>1.0000746899999999</v>
      </c>
      <c r="F435" s="65">
        <f ca="1">(TRUNC(PRODUCT($E$12:$E434),16))</f>
        <v>1.0343696905751101</v>
      </c>
      <c r="G435" s="65">
        <f t="shared" ca="1" si="148"/>
        <v>1.0340607199810401</v>
      </c>
      <c r="H435" s="65">
        <f t="shared" ca="1" si="149"/>
        <v>1.00029879</v>
      </c>
      <c r="I435" s="64">
        <f t="shared" si="142"/>
        <v>5.2499999999999998E-2</v>
      </c>
      <c r="J435" s="66">
        <f>IF(O434&gt;0,VLOOKUP(O434,W$12:AF$80,2),J434)</f>
        <v>44193</v>
      </c>
      <c r="K435" s="67">
        <f t="shared" si="143"/>
        <v>4</v>
      </c>
      <c r="L435" s="68">
        <f t="shared" si="137"/>
        <v>4</v>
      </c>
      <c r="M435" s="69">
        <f t="shared" si="138"/>
        <v>1.000812525</v>
      </c>
      <c r="N435" s="69">
        <f t="shared" ca="1" si="139"/>
        <v>1.0011115580000001</v>
      </c>
      <c r="O435" s="68">
        <f t="shared" si="150"/>
        <v>0</v>
      </c>
      <c r="P435" s="65">
        <f t="shared" ca="1" si="144"/>
        <v>0.89983248999999998</v>
      </c>
      <c r="Q435" s="65"/>
      <c r="R435" s="11">
        <f t="shared" si="145"/>
        <v>0</v>
      </c>
      <c r="S435" s="70" t="str">
        <f>IF(O434&gt;0,VLOOKUP(O434,W$12:AF$60,10),S434)</f>
        <v>A+J=</v>
      </c>
      <c r="T435" s="66" t="e">
        <f>IF(O434&gt;0,VLOOKUP(O434,W$12:AF$60,11),T434)</f>
        <v>#REF!</v>
      </c>
      <c r="U435" s="71" t="str">
        <f t="shared" si="140"/>
        <v>-</v>
      </c>
      <c r="V435" s="7"/>
      <c r="W435" s="7"/>
      <c r="X435" s="7"/>
      <c r="Y435" s="7"/>
      <c r="Z435" s="1"/>
      <c r="AA435" s="7"/>
      <c r="AB435" s="7"/>
      <c r="AC435" s="7"/>
      <c r="AD435" s="7"/>
      <c r="AE435" s="7"/>
      <c r="AF435" s="8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  <c r="ER435" s="2"/>
      <c r="ES435" s="2"/>
      <c r="ET435" s="2"/>
      <c r="EU435" s="2"/>
      <c r="EV435" s="2"/>
      <c r="EW435" s="2"/>
      <c r="EX435" s="2"/>
      <c r="EY435" s="2"/>
      <c r="EZ435" s="2"/>
      <c r="FA435" s="2"/>
      <c r="FB435" s="2"/>
      <c r="FC435" s="2"/>
      <c r="FD435" s="2"/>
      <c r="FE435" s="2"/>
      <c r="FF435" s="2"/>
      <c r="FG435" s="2"/>
      <c r="FH435" s="2"/>
      <c r="FI435" s="2"/>
      <c r="FJ435" s="2"/>
      <c r="FK435" s="2"/>
      <c r="FL435" s="2"/>
      <c r="FM435" s="2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</row>
    <row r="436" spans="1:188" x14ac:dyDescent="0.15">
      <c r="A436" s="63">
        <f t="shared" si="141"/>
        <v>44201</v>
      </c>
      <c r="B436" s="78">
        <f t="shared" ca="1" si="146"/>
        <v>810.64861083999995</v>
      </c>
      <c r="C436" s="65">
        <f t="shared" si="136"/>
        <v>809.52365791</v>
      </c>
      <c r="D436" s="10">
        <f ca="1">IF(A436&lt;$B$1,VLOOKUP(A436,[1]DI!$A$4:$B$15000,2),0)</f>
        <v>1.9000000000000006E-2</v>
      </c>
      <c r="E436" s="65">
        <f t="shared" ca="1" si="147"/>
        <v>1.0000746899999999</v>
      </c>
      <c r="F436" s="65">
        <f ca="1">(TRUNC(PRODUCT($E$12:$E435),16))</f>
        <v>1.0344469476472999</v>
      </c>
      <c r="G436" s="65">
        <f t="shared" ca="1" si="148"/>
        <v>1.0340607199810401</v>
      </c>
      <c r="H436" s="65">
        <f t="shared" ca="1" si="149"/>
        <v>1.00037351</v>
      </c>
      <c r="I436" s="64">
        <f t="shared" si="142"/>
        <v>5.2499999999999998E-2</v>
      </c>
      <c r="J436" s="66">
        <f>IF(O435&gt;0,VLOOKUP(O435,W$12:AF$80,2),J435)</f>
        <v>44193</v>
      </c>
      <c r="K436" s="67">
        <f t="shared" si="143"/>
        <v>5</v>
      </c>
      <c r="L436" s="68">
        <f t="shared" si="137"/>
        <v>5</v>
      </c>
      <c r="M436" s="69">
        <f t="shared" si="138"/>
        <v>1.0010157589999999</v>
      </c>
      <c r="N436" s="69">
        <f t="shared" ca="1" si="139"/>
        <v>1.001389648</v>
      </c>
      <c r="O436" s="68">
        <f t="shared" si="150"/>
        <v>0</v>
      </c>
      <c r="P436" s="65">
        <f t="shared" ca="1" si="144"/>
        <v>1.1249529300000001</v>
      </c>
      <c r="Q436" s="65"/>
      <c r="R436" s="11">
        <f t="shared" si="145"/>
        <v>0</v>
      </c>
      <c r="S436" s="70" t="str">
        <f>IF(O435&gt;0,VLOOKUP(O435,W$12:AF$60,10),S435)</f>
        <v>A+J=</v>
      </c>
      <c r="T436" s="66" t="e">
        <f>IF(O435&gt;0,VLOOKUP(O435,W$12:AF$60,11),T435)</f>
        <v>#REF!</v>
      </c>
      <c r="U436" s="71" t="str">
        <f t="shared" si="140"/>
        <v>-</v>
      </c>
      <c r="V436" s="7"/>
      <c r="W436" s="7"/>
      <c r="X436" s="7"/>
      <c r="Y436" s="7"/>
      <c r="Z436" s="1"/>
      <c r="AA436" s="7"/>
      <c r="AB436" s="7"/>
      <c r="AC436" s="7"/>
      <c r="AD436" s="7"/>
      <c r="AE436" s="7"/>
      <c r="AF436" s="8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  <c r="EQ436" s="2"/>
      <c r="ER436" s="2"/>
      <c r="ES436" s="2"/>
      <c r="ET436" s="2"/>
      <c r="EU436" s="2"/>
      <c r="EV436" s="2"/>
      <c r="EW436" s="2"/>
      <c r="EX436" s="2"/>
      <c r="EY436" s="2"/>
      <c r="EZ436" s="2"/>
      <c r="FA436" s="2"/>
      <c r="FB436" s="2"/>
      <c r="FC436" s="2"/>
      <c r="FD436" s="2"/>
      <c r="FE436" s="2"/>
      <c r="FF436" s="2"/>
      <c r="FG436" s="2"/>
      <c r="FH436" s="2"/>
      <c r="FI436" s="2"/>
      <c r="FJ436" s="2"/>
      <c r="FK436" s="2"/>
      <c r="FL436" s="2"/>
      <c r="FM436" s="2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</row>
    <row r="437" spans="1:188" x14ac:dyDescent="0.15">
      <c r="A437" s="63">
        <f t="shared" si="141"/>
        <v>44202</v>
      </c>
      <c r="B437" s="78">
        <f t="shared" ca="1" si="146"/>
        <v>810.87378226999999</v>
      </c>
      <c r="C437" s="65">
        <f t="shared" si="136"/>
        <v>809.52365791</v>
      </c>
      <c r="D437" s="10">
        <f ca="1">IF(A437&lt;$B$1,VLOOKUP(A437,[1]DI!$A$4:$B$15000,2),0)</f>
        <v>1.9000000000000006E-2</v>
      </c>
      <c r="E437" s="65">
        <f t="shared" ca="1" si="147"/>
        <v>1.0000746899999999</v>
      </c>
      <c r="F437" s="65">
        <f ca="1">(TRUNC(PRODUCT($E$12:$E436),16))</f>
        <v>1.03452421048982</v>
      </c>
      <c r="G437" s="65">
        <f t="shared" ca="1" si="148"/>
        <v>1.0340607199810401</v>
      </c>
      <c r="H437" s="65">
        <f t="shared" ca="1" si="149"/>
        <v>1.00044822</v>
      </c>
      <c r="I437" s="64">
        <f t="shared" si="142"/>
        <v>5.2499999999999998E-2</v>
      </c>
      <c r="J437" s="66">
        <f>IF(O436&gt;0,VLOOKUP(O436,W$12:AF$80,2),J436)</f>
        <v>44193</v>
      </c>
      <c r="K437" s="67">
        <f t="shared" si="143"/>
        <v>6</v>
      </c>
      <c r="L437" s="68">
        <f t="shared" si="137"/>
        <v>6</v>
      </c>
      <c r="M437" s="69">
        <f t="shared" si="138"/>
        <v>1.0012190350000001</v>
      </c>
      <c r="N437" s="69">
        <f t="shared" ca="1" si="139"/>
        <v>1.001667801</v>
      </c>
      <c r="O437" s="68">
        <f t="shared" si="150"/>
        <v>0</v>
      </c>
      <c r="P437" s="65">
        <f t="shared" ca="1" si="144"/>
        <v>1.3501243599999999</v>
      </c>
      <c r="Q437" s="65"/>
      <c r="R437" s="11">
        <f t="shared" si="145"/>
        <v>0</v>
      </c>
      <c r="S437" s="70" t="str">
        <f>IF(O436&gt;0,VLOOKUP(O436,W$12:AF$60,10),S436)</f>
        <v>A+J=</v>
      </c>
      <c r="T437" s="66" t="e">
        <f>IF(O436&gt;0,VLOOKUP(O436,W$12:AF$60,11),T436)</f>
        <v>#REF!</v>
      </c>
      <c r="U437" s="71" t="str">
        <f t="shared" si="140"/>
        <v>-</v>
      </c>
      <c r="V437" s="7"/>
      <c r="W437" s="7"/>
      <c r="X437" s="7"/>
      <c r="Y437" s="7"/>
      <c r="Z437" s="1"/>
      <c r="AA437" s="7"/>
      <c r="AB437" s="7"/>
      <c r="AC437" s="7"/>
      <c r="AD437" s="7"/>
      <c r="AE437" s="7"/>
      <c r="AF437" s="8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  <c r="EQ437" s="2"/>
      <c r="ER437" s="2"/>
      <c r="ES437" s="2"/>
      <c r="ET437" s="2"/>
      <c r="EU437" s="2"/>
      <c r="EV437" s="2"/>
      <c r="EW437" s="2"/>
      <c r="EX437" s="2"/>
      <c r="EY437" s="2"/>
      <c r="EZ437" s="2"/>
      <c r="FA437" s="2"/>
      <c r="FB437" s="2"/>
      <c r="FC437" s="2"/>
      <c r="FD437" s="2"/>
      <c r="FE437" s="2"/>
      <c r="FF437" s="2"/>
      <c r="FG437" s="2"/>
      <c r="FH437" s="2"/>
      <c r="FI437" s="2"/>
      <c r="FJ437" s="2"/>
      <c r="FK437" s="2"/>
      <c r="FL437" s="2"/>
      <c r="FM437" s="2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</row>
    <row r="438" spans="1:188" x14ac:dyDescent="0.15">
      <c r="A438" s="63">
        <f t="shared" si="141"/>
        <v>44203</v>
      </c>
      <c r="B438" s="78">
        <f t="shared" ca="1" si="146"/>
        <v>811.09902818</v>
      </c>
      <c r="C438" s="65">
        <f t="shared" si="136"/>
        <v>809.52365791</v>
      </c>
      <c r="D438" s="10">
        <f ca="1">IF(A438&lt;$B$1,VLOOKUP(A438,[1]DI!$A$4:$B$15000,2),0)</f>
        <v>1.9000000000000006E-2</v>
      </c>
      <c r="E438" s="65">
        <f t="shared" ca="1" si="147"/>
        <v>1.0000746899999999</v>
      </c>
      <c r="F438" s="65">
        <f ca="1">(TRUNC(PRODUCT($E$12:$E437),16))</f>
        <v>1.0346014791031</v>
      </c>
      <c r="G438" s="65">
        <f t="shared" ca="1" si="148"/>
        <v>1.0340607199810401</v>
      </c>
      <c r="H438" s="65">
        <f t="shared" ca="1" si="149"/>
        <v>1.0005229499999999</v>
      </c>
      <c r="I438" s="64">
        <f t="shared" si="142"/>
        <v>5.2499999999999998E-2</v>
      </c>
      <c r="J438" s="66">
        <f>IF(O437&gt;0,VLOOKUP(O437,W$12:AF$80,2),J437)</f>
        <v>44193</v>
      </c>
      <c r="K438" s="67">
        <f t="shared" si="143"/>
        <v>7</v>
      </c>
      <c r="L438" s="68">
        <f t="shared" si="137"/>
        <v>7</v>
      </c>
      <c r="M438" s="69">
        <f t="shared" si="138"/>
        <v>1.0014223520000001</v>
      </c>
      <c r="N438" s="69">
        <f t="shared" ca="1" si="139"/>
        <v>1.001946046</v>
      </c>
      <c r="O438" s="68">
        <f t="shared" si="150"/>
        <v>0</v>
      </c>
      <c r="P438" s="65">
        <f t="shared" ca="1" si="144"/>
        <v>1.5753702700000001</v>
      </c>
      <c r="Q438" s="65"/>
      <c r="R438" s="11">
        <f t="shared" si="145"/>
        <v>0</v>
      </c>
      <c r="S438" s="70" t="str">
        <f>IF(O437&gt;0,VLOOKUP(O437,W$12:AF$60,10),S437)</f>
        <v>A+J=</v>
      </c>
      <c r="T438" s="66" t="e">
        <f>IF(O437&gt;0,VLOOKUP(O437,W$12:AF$60,11),T437)</f>
        <v>#REF!</v>
      </c>
      <c r="U438" s="71" t="str">
        <f t="shared" si="140"/>
        <v>-</v>
      </c>
      <c r="V438" s="7"/>
      <c r="W438" s="7"/>
      <c r="X438" s="7"/>
      <c r="Y438" s="7"/>
      <c r="Z438" s="1"/>
      <c r="AA438" s="7"/>
      <c r="AB438" s="7"/>
      <c r="AC438" s="7"/>
      <c r="AD438" s="7"/>
      <c r="AE438" s="7"/>
      <c r="AF438" s="8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  <c r="EQ438" s="2"/>
      <c r="ER438" s="2"/>
      <c r="ES438" s="2"/>
      <c r="ET438" s="2"/>
      <c r="EU438" s="2"/>
      <c r="EV438" s="2"/>
      <c r="EW438" s="2"/>
      <c r="EX438" s="2"/>
      <c r="EY438" s="2"/>
      <c r="EZ438" s="2"/>
      <c r="FA438" s="2"/>
      <c r="FB438" s="2"/>
      <c r="FC438" s="2"/>
      <c r="FD438" s="2"/>
      <c r="FE438" s="2"/>
      <c r="FF438" s="2"/>
      <c r="FG438" s="2"/>
      <c r="FH438" s="2"/>
      <c r="FI438" s="2"/>
      <c r="FJ438" s="2"/>
      <c r="FK438" s="2"/>
      <c r="FL438" s="2"/>
      <c r="FM438" s="2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</row>
    <row r="439" spans="1:188" x14ac:dyDescent="0.15">
      <c r="A439" s="63">
        <f t="shared" si="141"/>
        <v>44204</v>
      </c>
      <c r="B439" s="78">
        <f t="shared" ca="1" si="146"/>
        <v>811.32433157000003</v>
      </c>
      <c r="C439" s="65">
        <f t="shared" si="136"/>
        <v>809.52365791</v>
      </c>
      <c r="D439" s="10">
        <f ca="1">IF(A439&lt;$B$1,VLOOKUP(A439,[1]DI!$A$4:$B$15000,2),0)</f>
        <v>1.9000000000000006E-2</v>
      </c>
      <c r="E439" s="65">
        <f t="shared" ca="1" si="147"/>
        <v>1.0000746899999999</v>
      </c>
      <c r="F439" s="65">
        <f ca="1">(TRUNC(PRODUCT($E$12:$E438),16))</f>
        <v>1.0346787534875801</v>
      </c>
      <c r="G439" s="65">
        <f t="shared" ca="1" si="148"/>
        <v>1.0340607199810401</v>
      </c>
      <c r="H439" s="65">
        <f t="shared" ca="1" si="149"/>
        <v>1.00059768</v>
      </c>
      <c r="I439" s="64">
        <f t="shared" si="142"/>
        <v>5.2499999999999998E-2</v>
      </c>
      <c r="J439" s="66">
        <f>IF(O438&gt;0,VLOOKUP(O438,W$12:AF$80,2),J438)</f>
        <v>44193</v>
      </c>
      <c r="K439" s="67">
        <f t="shared" si="143"/>
        <v>8</v>
      </c>
      <c r="L439" s="68">
        <f t="shared" si="137"/>
        <v>8</v>
      </c>
      <c r="M439" s="69">
        <f t="shared" si="138"/>
        <v>1.0016257099999999</v>
      </c>
      <c r="N439" s="69">
        <f t="shared" ca="1" si="139"/>
        <v>1.002224362</v>
      </c>
      <c r="O439" s="68">
        <f t="shared" si="150"/>
        <v>0</v>
      </c>
      <c r="P439" s="65">
        <f t="shared" ca="1" si="144"/>
        <v>1.80067366</v>
      </c>
      <c r="Q439" s="65"/>
      <c r="R439" s="11">
        <f t="shared" si="145"/>
        <v>0</v>
      </c>
      <c r="S439" s="70" t="str">
        <f>IF(O438&gt;0,VLOOKUP(O438,W$12:AF$60,10),S438)</f>
        <v>A+J=</v>
      </c>
      <c r="T439" s="66" t="e">
        <f>IF(O438&gt;0,VLOOKUP(O438,W$12:AF$60,11),T438)</f>
        <v>#REF!</v>
      </c>
      <c r="U439" s="71" t="str">
        <f t="shared" si="140"/>
        <v>-</v>
      </c>
      <c r="V439" s="7"/>
      <c r="W439" s="7"/>
      <c r="X439" s="7"/>
      <c r="Y439" s="7"/>
      <c r="Z439" s="1"/>
      <c r="AA439" s="7"/>
      <c r="AB439" s="7"/>
      <c r="AC439" s="7"/>
      <c r="AD439" s="7"/>
      <c r="AE439" s="7"/>
      <c r="AF439" s="8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  <c r="EQ439" s="2"/>
      <c r="ER439" s="2"/>
      <c r="ES439" s="2"/>
      <c r="ET439" s="2"/>
      <c r="EU439" s="2"/>
      <c r="EV439" s="2"/>
      <c r="EW439" s="2"/>
      <c r="EX439" s="2"/>
      <c r="EY439" s="2"/>
      <c r="EZ439" s="2"/>
      <c r="FA439" s="2"/>
      <c r="FB439" s="2"/>
      <c r="FC439" s="2"/>
      <c r="FD439" s="2"/>
      <c r="FE439" s="2"/>
      <c r="FF439" s="2"/>
      <c r="FG439" s="2"/>
      <c r="FH439" s="2"/>
      <c r="FI439" s="2"/>
      <c r="FJ439" s="2"/>
      <c r="FK439" s="2"/>
      <c r="FL439" s="2"/>
      <c r="FM439" s="2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</row>
    <row r="440" spans="1:188" x14ac:dyDescent="0.15">
      <c r="A440" s="63">
        <f t="shared" si="141"/>
        <v>44205</v>
      </c>
      <c r="B440" s="78">
        <f t="shared" ca="1" si="146"/>
        <v>811.54969324000001</v>
      </c>
      <c r="C440" s="65">
        <f t="shared" si="136"/>
        <v>809.52365791</v>
      </c>
      <c r="D440" s="10">
        <f ca="1">IF(A440&lt;$B$1,VLOOKUP(A440,[1]DI!$A$4:$B$15000,2),0)</f>
        <v>0</v>
      </c>
      <c r="E440" s="65">
        <f t="shared" ca="1" si="147"/>
        <v>1</v>
      </c>
      <c r="F440" s="65">
        <f ca="1">(TRUNC(PRODUCT($E$12:$E439),16))</f>
        <v>1.0347560336436701</v>
      </c>
      <c r="G440" s="65">
        <f t="shared" ca="1" si="148"/>
        <v>1.0340607199810401</v>
      </c>
      <c r="H440" s="65">
        <f t="shared" ca="1" si="149"/>
        <v>1.00067241</v>
      </c>
      <c r="I440" s="64">
        <f t="shared" si="142"/>
        <v>5.2499999999999998E-2</v>
      </c>
      <c r="J440" s="66">
        <f>IF(O439&gt;0,VLOOKUP(O439,W$12:AF$80,2),J439)</f>
        <v>44193</v>
      </c>
      <c r="K440" s="67">
        <f t="shared" si="143"/>
        <v>8</v>
      </c>
      <c r="L440" s="68">
        <f t="shared" si="137"/>
        <v>9</v>
      </c>
      <c r="M440" s="69">
        <f t="shared" si="138"/>
        <v>1.0018291100000001</v>
      </c>
      <c r="N440" s="69">
        <f t="shared" ca="1" si="139"/>
        <v>1.0025027500000001</v>
      </c>
      <c r="O440" s="68">
        <f t="shared" si="150"/>
        <v>0</v>
      </c>
      <c r="P440" s="65">
        <f t="shared" ca="1" si="144"/>
        <v>2.02603533</v>
      </c>
      <c r="Q440" s="65"/>
      <c r="R440" s="11">
        <f t="shared" si="145"/>
        <v>0</v>
      </c>
      <c r="S440" s="70" t="str">
        <f>IF(O439&gt;0,VLOOKUP(O439,W$12:AF$60,10),S439)</f>
        <v>A+J=</v>
      </c>
      <c r="T440" s="66" t="e">
        <f>IF(O439&gt;0,VLOOKUP(O439,W$12:AF$60,11),T439)</f>
        <v>#REF!</v>
      </c>
      <c r="U440" s="71" t="str">
        <f t="shared" si="140"/>
        <v>-</v>
      </c>
      <c r="V440" s="7"/>
      <c r="W440" s="7"/>
      <c r="X440" s="7"/>
      <c r="Y440" s="7"/>
      <c r="Z440" s="1"/>
      <c r="AA440" s="7"/>
      <c r="AB440" s="7"/>
      <c r="AC440" s="7"/>
      <c r="AD440" s="7"/>
      <c r="AE440" s="7"/>
      <c r="AF440" s="8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  <c r="EQ440" s="2"/>
      <c r="ER440" s="2"/>
      <c r="ES440" s="2"/>
      <c r="ET440" s="2"/>
      <c r="EU440" s="2"/>
      <c r="EV440" s="2"/>
      <c r="EW440" s="2"/>
      <c r="EX440" s="2"/>
      <c r="EY440" s="2"/>
      <c r="EZ440" s="2"/>
      <c r="FA440" s="2"/>
      <c r="FB440" s="2"/>
      <c r="FC440" s="2"/>
      <c r="FD440" s="2"/>
      <c r="FE440" s="2"/>
      <c r="FF440" s="2"/>
      <c r="FG440" s="2"/>
      <c r="FH440" s="2"/>
      <c r="FI440" s="2"/>
      <c r="FJ440" s="2"/>
      <c r="FK440" s="2"/>
      <c r="FL440" s="2"/>
      <c r="FM440" s="2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</row>
    <row r="441" spans="1:188" x14ac:dyDescent="0.15">
      <c r="A441" s="63">
        <f t="shared" si="141"/>
        <v>44206</v>
      </c>
      <c r="B441" s="78">
        <f t="shared" ca="1" si="146"/>
        <v>811.54969324000001</v>
      </c>
      <c r="C441" s="65">
        <f t="shared" si="136"/>
        <v>809.52365791</v>
      </c>
      <c r="D441" s="10">
        <f ca="1">IF(A441&lt;$B$1,VLOOKUP(A441,[1]DI!$A$4:$B$15000,2),0)</f>
        <v>0</v>
      </c>
      <c r="E441" s="65">
        <f t="shared" ca="1" si="147"/>
        <v>1</v>
      </c>
      <c r="F441" s="65">
        <f ca="1">(TRUNC(PRODUCT($E$12:$E440),16))</f>
        <v>1.0347560336436701</v>
      </c>
      <c r="G441" s="65">
        <f t="shared" ca="1" si="148"/>
        <v>1.0340607199810401</v>
      </c>
      <c r="H441" s="65">
        <f t="shared" ca="1" si="149"/>
        <v>1.00067241</v>
      </c>
      <c r="I441" s="64">
        <f t="shared" si="142"/>
        <v>5.2499999999999998E-2</v>
      </c>
      <c r="J441" s="66">
        <f>IF(O440&gt;0,VLOOKUP(O440,W$12:AF$80,2),J440)</f>
        <v>44193</v>
      </c>
      <c r="K441" s="67">
        <f t="shared" si="143"/>
        <v>8</v>
      </c>
      <c r="L441" s="68">
        <f t="shared" si="137"/>
        <v>9</v>
      </c>
      <c r="M441" s="69">
        <f t="shared" si="138"/>
        <v>1.0018291100000001</v>
      </c>
      <c r="N441" s="69">
        <f t="shared" ca="1" si="139"/>
        <v>1.0025027500000001</v>
      </c>
      <c r="O441" s="68">
        <f t="shared" si="150"/>
        <v>0</v>
      </c>
      <c r="P441" s="65">
        <f t="shared" ca="1" si="144"/>
        <v>2.02603533</v>
      </c>
      <c r="Q441" s="65"/>
      <c r="R441" s="11">
        <f t="shared" si="145"/>
        <v>0</v>
      </c>
      <c r="S441" s="70" t="str">
        <f>IF(O440&gt;0,VLOOKUP(O440,W$12:AF$60,10),S440)</f>
        <v>A+J=</v>
      </c>
      <c r="T441" s="66" t="e">
        <f>IF(O440&gt;0,VLOOKUP(O440,W$12:AF$60,11),T440)</f>
        <v>#REF!</v>
      </c>
      <c r="U441" s="71" t="str">
        <f t="shared" si="140"/>
        <v>-</v>
      </c>
      <c r="V441" s="7"/>
      <c r="W441" s="7"/>
      <c r="X441" s="7"/>
      <c r="Y441" s="7"/>
      <c r="Z441" s="1"/>
      <c r="AA441" s="7"/>
      <c r="AB441" s="7"/>
      <c r="AC441" s="7"/>
      <c r="AD441" s="7"/>
      <c r="AE441" s="7"/>
      <c r="AF441" s="8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  <c r="ER441" s="2"/>
      <c r="ES441" s="2"/>
      <c r="ET441" s="2"/>
      <c r="EU441" s="2"/>
      <c r="EV441" s="2"/>
      <c r="EW441" s="2"/>
      <c r="EX441" s="2"/>
      <c r="EY441" s="2"/>
      <c r="EZ441" s="2"/>
      <c r="FA441" s="2"/>
      <c r="FB441" s="2"/>
      <c r="FC441" s="2"/>
      <c r="FD441" s="2"/>
      <c r="FE441" s="2"/>
      <c r="FF441" s="2"/>
      <c r="FG441" s="2"/>
      <c r="FH441" s="2"/>
      <c r="FI441" s="2"/>
      <c r="FJ441" s="2"/>
      <c r="FK441" s="2"/>
      <c r="FL441" s="2"/>
      <c r="FM441" s="2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</row>
    <row r="442" spans="1:188" x14ac:dyDescent="0.15">
      <c r="A442" s="63">
        <f t="shared" si="141"/>
        <v>44207</v>
      </c>
      <c r="B442" s="78">
        <f t="shared" ca="1" si="146"/>
        <v>811.54969324000001</v>
      </c>
      <c r="C442" s="65">
        <f t="shared" ref="C442:C505" si="151">(C441-R441)</f>
        <v>809.52365791</v>
      </c>
      <c r="D442" s="10">
        <f ca="1">IF(A442&lt;$B$1,VLOOKUP(A442,[1]DI!$A$4:$B$15000,2),0)</f>
        <v>1.9000000000000006E-2</v>
      </c>
      <c r="E442" s="65">
        <f t="shared" ca="1" si="147"/>
        <v>1.0000746899999999</v>
      </c>
      <c r="F442" s="65">
        <f ca="1">(TRUNC(PRODUCT($E$12:$E441),16))</f>
        <v>1.0347560336436701</v>
      </c>
      <c r="G442" s="65">
        <f t="shared" ca="1" si="148"/>
        <v>1.0340607199810401</v>
      </c>
      <c r="H442" s="65">
        <f t="shared" ca="1" si="149"/>
        <v>1.00067241</v>
      </c>
      <c r="I442" s="64">
        <f t="shared" si="142"/>
        <v>5.2499999999999998E-2</v>
      </c>
      <c r="J442" s="66">
        <f>IF(O441&gt;0,VLOOKUP(O441,W$12:AF$80,2),J441)</f>
        <v>44193</v>
      </c>
      <c r="K442" s="67">
        <f t="shared" si="143"/>
        <v>9</v>
      </c>
      <c r="L442" s="68">
        <f t="shared" ref="L442:L505" si="152">IF(AND(K442=1,K441=1),1,IF(K442&gt;0,IF(K442=K441,K442+1,K442),0))</f>
        <v>9</v>
      </c>
      <c r="M442" s="69">
        <f t="shared" ref="M442:M505" si="153">ROUND((I442+1)^(L442/252),9)</f>
        <v>1.0018291100000001</v>
      </c>
      <c r="N442" s="69">
        <f t="shared" ref="N442:N505" ca="1" si="154">ROUND(H442*M442,9)</f>
        <v>1.0025027500000001</v>
      </c>
      <c r="O442" s="68">
        <f t="shared" si="150"/>
        <v>0</v>
      </c>
      <c r="P442" s="65">
        <f t="shared" ca="1" si="144"/>
        <v>2.02603533</v>
      </c>
      <c r="Q442" s="65"/>
      <c r="R442" s="11">
        <f t="shared" si="145"/>
        <v>0</v>
      </c>
      <c r="S442" s="70" t="str">
        <f>IF(O441&gt;0,VLOOKUP(O441,W$12:AF$60,10),S441)</f>
        <v>A+J=</v>
      </c>
      <c r="T442" s="66" t="e">
        <f>IF(O441&gt;0,VLOOKUP(O441,W$12:AF$60,11),T441)</f>
        <v>#REF!</v>
      </c>
      <c r="U442" s="71" t="str">
        <f t="shared" ref="U442:U505" si="155">IF(O442&gt;0,(P442+R442)*U$9,"-")</f>
        <v>-</v>
      </c>
      <c r="V442" s="7"/>
      <c r="W442" s="7"/>
      <c r="X442" s="7"/>
      <c r="Y442" s="7"/>
      <c r="Z442" s="1"/>
      <c r="AA442" s="7"/>
      <c r="AB442" s="7"/>
      <c r="AC442" s="7"/>
      <c r="AD442" s="7"/>
      <c r="AE442" s="7"/>
      <c r="AF442" s="8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  <c r="ES442" s="2"/>
      <c r="ET442" s="2"/>
      <c r="EU442" s="2"/>
      <c r="EV442" s="2"/>
      <c r="EW442" s="2"/>
      <c r="EX442" s="2"/>
      <c r="EY442" s="2"/>
      <c r="EZ442" s="2"/>
      <c r="FA442" s="2"/>
      <c r="FB442" s="2"/>
      <c r="FC442" s="2"/>
      <c r="FD442" s="2"/>
      <c r="FE442" s="2"/>
      <c r="FF442" s="2"/>
      <c r="FG442" s="2"/>
      <c r="FH442" s="2"/>
      <c r="FI442" s="2"/>
      <c r="FJ442" s="2"/>
      <c r="FK442" s="2"/>
      <c r="FL442" s="2"/>
      <c r="FM442" s="2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</row>
    <row r="443" spans="1:188" x14ac:dyDescent="0.15">
      <c r="A443" s="63">
        <f t="shared" si="141"/>
        <v>44208</v>
      </c>
      <c r="B443" s="78">
        <f t="shared" ca="1" si="146"/>
        <v>811.77512047999994</v>
      </c>
      <c r="C443" s="65">
        <f t="shared" si="151"/>
        <v>809.52365791</v>
      </c>
      <c r="D443" s="10">
        <f ca="1">IF(A443&lt;$B$1,VLOOKUP(A443,[1]DI!$A$4:$B$15000,2),0)</f>
        <v>1.9000000000000006E-2</v>
      </c>
      <c r="E443" s="65">
        <f t="shared" ca="1" si="147"/>
        <v>1.0000746899999999</v>
      </c>
      <c r="F443" s="65">
        <f ca="1">(TRUNC(PRODUCT($E$12:$E442),16))</f>
        <v>1.03483331957183</v>
      </c>
      <c r="G443" s="65">
        <f t="shared" ca="1" si="148"/>
        <v>1.0340607199810401</v>
      </c>
      <c r="H443" s="65">
        <f t="shared" ca="1" si="149"/>
        <v>1.00074715</v>
      </c>
      <c r="I443" s="64">
        <f t="shared" si="142"/>
        <v>5.2499999999999998E-2</v>
      </c>
      <c r="J443" s="66">
        <f>IF(O442&gt;0,VLOOKUP(O442,W$12:AF$80,2),J442)</f>
        <v>44193</v>
      </c>
      <c r="K443" s="67">
        <f t="shared" si="143"/>
        <v>10</v>
      </c>
      <c r="L443" s="68">
        <f t="shared" si="152"/>
        <v>10</v>
      </c>
      <c r="M443" s="69">
        <f t="shared" si="153"/>
        <v>1.00203255</v>
      </c>
      <c r="N443" s="69">
        <f t="shared" ca="1" si="154"/>
        <v>1.0027812190000001</v>
      </c>
      <c r="O443" s="68">
        <f t="shared" si="150"/>
        <v>0</v>
      </c>
      <c r="P443" s="65">
        <f t="shared" ca="1" si="144"/>
        <v>2.2514625700000002</v>
      </c>
      <c r="Q443" s="65"/>
      <c r="R443" s="11">
        <f t="shared" si="145"/>
        <v>0</v>
      </c>
      <c r="S443" s="70" t="str">
        <f>IF(O442&gt;0,VLOOKUP(O442,W$12:AF$60,10),S442)</f>
        <v>A+J=</v>
      </c>
      <c r="T443" s="66" t="e">
        <f>IF(O442&gt;0,VLOOKUP(O442,W$12:AF$60,11),T442)</f>
        <v>#REF!</v>
      </c>
      <c r="U443" s="71" t="str">
        <f t="shared" si="155"/>
        <v>-</v>
      </c>
      <c r="V443" s="7"/>
      <c r="W443" s="7"/>
      <c r="X443" s="7"/>
      <c r="Y443" s="7"/>
      <c r="Z443" s="1"/>
      <c r="AA443" s="7"/>
      <c r="AB443" s="7"/>
      <c r="AC443" s="7"/>
      <c r="AD443" s="7"/>
      <c r="AE443" s="7"/>
      <c r="AF443" s="8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  <c r="ER443" s="2"/>
      <c r="ES443" s="2"/>
      <c r="ET443" s="2"/>
      <c r="EU443" s="2"/>
      <c r="EV443" s="2"/>
      <c r="EW443" s="2"/>
      <c r="EX443" s="2"/>
      <c r="EY443" s="2"/>
      <c r="EZ443" s="2"/>
      <c r="FA443" s="2"/>
      <c r="FB443" s="2"/>
      <c r="FC443" s="2"/>
      <c r="FD443" s="2"/>
      <c r="FE443" s="2"/>
      <c r="FF443" s="2"/>
      <c r="FG443" s="2"/>
      <c r="FH443" s="2"/>
      <c r="FI443" s="2"/>
      <c r="FJ443" s="2"/>
      <c r="FK443" s="2"/>
      <c r="FL443" s="2"/>
      <c r="FM443" s="2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</row>
    <row r="444" spans="1:188" x14ac:dyDescent="0.15">
      <c r="A444" s="63">
        <f t="shared" si="141"/>
        <v>44209</v>
      </c>
      <c r="B444" s="78">
        <f t="shared" ca="1" si="146"/>
        <v>812.00061491999998</v>
      </c>
      <c r="C444" s="65">
        <f t="shared" si="151"/>
        <v>809.52365791</v>
      </c>
      <c r="D444" s="10">
        <f ca="1">IF(A444&lt;$B$1,VLOOKUP(A444,[1]DI!$A$4:$B$15000,2),0)</f>
        <v>1.9000000000000006E-2</v>
      </c>
      <c r="E444" s="65">
        <f t="shared" ca="1" si="147"/>
        <v>1.0000746899999999</v>
      </c>
      <c r="F444" s="65">
        <f ca="1">(TRUNC(PRODUCT($E$12:$E443),16))</f>
        <v>1.03491061127247</v>
      </c>
      <c r="G444" s="65">
        <f t="shared" ca="1" si="148"/>
        <v>1.0340607199810401</v>
      </c>
      <c r="H444" s="65">
        <f t="shared" ca="1" si="149"/>
        <v>1.0008219</v>
      </c>
      <c r="I444" s="64">
        <f t="shared" si="142"/>
        <v>5.2499999999999998E-2</v>
      </c>
      <c r="J444" s="66">
        <f>IF(O443&gt;0,VLOOKUP(O443,W$12:AF$80,2),J443)</f>
        <v>44193</v>
      </c>
      <c r="K444" s="67">
        <f t="shared" si="143"/>
        <v>11</v>
      </c>
      <c r="L444" s="68">
        <f t="shared" si="152"/>
        <v>11</v>
      </c>
      <c r="M444" s="69">
        <f t="shared" si="153"/>
        <v>1.002236033</v>
      </c>
      <c r="N444" s="69">
        <f t="shared" ca="1" si="154"/>
        <v>1.003059771</v>
      </c>
      <c r="O444" s="68">
        <f t="shared" si="150"/>
        <v>0</v>
      </c>
      <c r="P444" s="65">
        <f t="shared" ca="1" si="144"/>
        <v>2.47695701</v>
      </c>
      <c r="Q444" s="65"/>
      <c r="R444" s="11">
        <f t="shared" si="145"/>
        <v>0</v>
      </c>
      <c r="S444" s="70" t="str">
        <f>IF(O443&gt;0,VLOOKUP(O443,W$12:AF$60,10),S443)</f>
        <v>A+J=</v>
      </c>
      <c r="T444" s="66" t="e">
        <f>IF(O443&gt;0,VLOOKUP(O443,W$12:AF$60,11),T443)</f>
        <v>#REF!</v>
      </c>
      <c r="U444" s="71" t="str">
        <f t="shared" si="155"/>
        <v>-</v>
      </c>
      <c r="V444" s="7"/>
      <c r="W444" s="7"/>
      <c r="X444" s="7"/>
      <c r="Y444" s="7"/>
      <c r="Z444" s="1"/>
      <c r="AA444" s="7"/>
      <c r="AB444" s="7"/>
      <c r="AC444" s="7"/>
      <c r="AD444" s="7"/>
      <c r="AE444" s="7"/>
      <c r="AF444" s="8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  <c r="ER444" s="2"/>
      <c r="ES444" s="2"/>
      <c r="ET444" s="2"/>
      <c r="EU444" s="2"/>
      <c r="EV444" s="2"/>
      <c r="EW444" s="2"/>
      <c r="EX444" s="2"/>
      <c r="EY444" s="2"/>
      <c r="EZ444" s="2"/>
      <c r="FA444" s="2"/>
      <c r="FB444" s="2"/>
      <c r="FC444" s="2"/>
      <c r="FD444" s="2"/>
      <c r="FE444" s="2"/>
      <c r="FF444" s="2"/>
      <c r="FG444" s="2"/>
      <c r="FH444" s="2"/>
      <c r="FI444" s="2"/>
      <c r="FJ444" s="2"/>
      <c r="FK444" s="2"/>
      <c r="FL444" s="2"/>
      <c r="FM444" s="2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</row>
    <row r="445" spans="1:188" x14ac:dyDescent="0.15">
      <c r="A445" s="63">
        <f t="shared" si="141"/>
        <v>44210</v>
      </c>
      <c r="B445" s="78">
        <f t="shared" ca="1" si="146"/>
        <v>812.22616602000005</v>
      </c>
      <c r="C445" s="65">
        <f t="shared" si="151"/>
        <v>809.52365791</v>
      </c>
      <c r="D445" s="10">
        <f ca="1">IF(A445&lt;$B$1,VLOOKUP(A445,[1]DI!$A$4:$B$15000,2),0)</f>
        <v>1.9000000000000006E-2</v>
      </c>
      <c r="E445" s="65">
        <f t="shared" ca="1" si="147"/>
        <v>1.0000746899999999</v>
      </c>
      <c r="F445" s="65">
        <f ca="1">(TRUNC(PRODUCT($E$12:$E444),16))</f>
        <v>1.0349879087460201</v>
      </c>
      <c r="G445" s="65">
        <f t="shared" ca="1" si="148"/>
        <v>1.0340607199810401</v>
      </c>
      <c r="H445" s="65">
        <f t="shared" ca="1" si="149"/>
        <v>1.0008966500000001</v>
      </c>
      <c r="I445" s="64">
        <f t="shared" si="142"/>
        <v>5.2499999999999998E-2</v>
      </c>
      <c r="J445" s="66">
        <f>IF(O444&gt;0,VLOOKUP(O444,W$12:AF$80,2),J444)</f>
        <v>44193</v>
      </c>
      <c r="K445" s="67">
        <f t="shared" si="143"/>
        <v>12</v>
      </c>
      <c r="L445" s="68">
        <f t="shared" si="152"/>
        <v>12</v>
      </c>
      <c r="M445" s="69">
        <f t="shared" si="153"/>
        <v>1.0024395559999999</v>
      </c>
      <c r="N445" s="69">
        <f t="shared" ca="1" si="154"/>
        <v>1.0033383929999999</v>
      </c>
      <c r="O445" s="68">
        <f t="shared" si="150"/>
        <v>0</v>
      </c>
      <c r="P445" s="65">
        <f t="shared" ca="1" si="144"/>
        <v>2.7025081100000001</v>
      </c>
      <c r="Q445" s="65"/>
      <c r="R445" s="11">
        <f t="shared" si="145"/>
        <v>0</v>
      </c>
      <c r="S445" s="70" t="str">
        <f>IF(O444&gt;0,VLOOKUP(O444,W$12:AF$60,10),S444)</f>
        <v>A+J=</v>
      </c>
      <c r="T445" s="66" t="e">
        <f>IF(O444&gt;0,VLOOKUP(O444,W$12:AF$60,11),T444)</f>
        <v>#REF!</v>
      </c>
      <c r="U445" s="71" t="str">
        <f t="shared" si="155"/>
        <v>-</v>
      </c>
      <c r="V445" s="7"/>
      <c r="W445" s="7"/>
      <c r="X445" s="7"/>
      <c r="Y445" s="7"/>
      <c r="Z445" s="1"/>
      <c r="AA445" s="7"/>
      <c r="AB445" s="7"/>
      <c r="AC445" s="7"/>
      <c r="AD445" s="7"/>
      <c r="AE445" s="7"/>
      <c r="AF445" s="8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  <c r="ER445" s="2"/>
      <c r="ES445" s="2"/>
      <c r="ET445" s="2"/>
      <c r="EU445" s="2"/>
      <c r="EV445" s="2"/>
      <c r="EW445" s="2"/>
      <c r="EX445" s="2"/>
      <c r="EY445" s="2"/>
      <c r="EZ445" s="2"/>
      <c r="FA445" s="2"/>
      <c r="FB445" s="2"/>
      <c r="FC445" s="2"/>
      <c r="FD445" s="2"/>
      <c r="FE445" s="2"/>
      <c r="FF445" s="2"/>
      <c r="FG445" s="2"/>
      <c r="FH445" s="2"/>
      <c r="FI445" s="2"/>
      <c r="FJ445" s="2"/>
      <c r="FK445" s="2"/>
      <c r="FL445" s="2"/>
      <c r="FM445" s="2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</row>
    <row r="446" spans="1:188" x14ac:dyDescent="0.15">
      <c r="A446" s="63">
        <f t="shared" si="141"/>
        <v>44211</v>
      </c>
      <c r="B446" s="78">
        <f t="shared" ca="1" si="146"/>
        <v>812.45178511999995</v>
      </c>
      <c r="C446" s="65">
        <f t="shared" si="151"/>
        <v>809.52365791</v>
      </c>
      <c r="D446" s="10">
        <f ca="1">IF(A446&lt;$B$1,VLOOKUP(A446,[1]DI!$A$4:$B$15000,2),0)</f>
        <v>1.9000000000000006E-2</v>
      </c>
      <c r="E446" s="65">
        <f t="shared" ca="1" si="147"/>
        <v>1.0000746899999999</v>
      </c>
      <c r="F446" s="65">
        <f ca="1">(TRUNC(PRODUCT($E$12:$E445),16))</f>
        <v>1.03506521199293</v>
      </c>
      <c r="G446" s="65">
        <f t="shared" ca="1" si="148"/>
        <v>1.0340607199810401</v>
      </c>
      <c r="H446" s="65">
        <f t="shared" ca="1" si="149"/>
        <v>1.00097141</v>
      </c>
      <c r="I446" s="64">
        <f t="shared" si="142"/>
        <v>5.2499999999999998E-2</v>
      </c>
      <c r="J446" s="66">
        <f>IF(O445&gt;0,VLOOKUP(O445,W$12:AF$80,2),J445)</f>
        <v>44193</v>
      </c>
      <c r="K446" s="67">
        <f t="shared" si="143"/>
        <v>13</v>
      </c>
      <c r="L446" s="68">
        <f t="shared" si="152"/>
        <v>13</v>
      </c>
      <c r="M446" s="69">
        <f t="shared" si="153"/>
        <v>1.002643121</v>
      </c>
      <c r="N446" s="69">
        <f t="shared" ca="1" si="154"/>
        <v>1.003617099</v>
      </c>
      <c r="O446" s="68">
        <f t="shared" si="150"/>
        <v>0</v>
      </c>
      <c r="P446" s="65">
        <f t="shared" ca="1" si="144"/>
        <v>2.92812721</v>
      </c>
      <c r="Q446" s="65"/>
      <c r="R446" s="11">
        <f t="shared" si="145"/>
        <v>0</v>
      </c>
      <c r="S446" s="70" t="str">
        <f>IF(O445&gt;0,VLOOKUP(O445,W$12:AF$60,10),S445)</f>
        <v>A+J=</v>
      </c>
      <c r="T446" s="66" t="e">
        <f>IF(O445&gt;0,VLOOKUP(O445,W$12:AF$60,11),T445)</f>
        <v>#REF!</v>
      </c>
      <c r="U446" s="71" t="str">
        <f t="shared" si="155"/>
        <v>-</v>
      </c>
      <c r="V446" s="7"/>
      <c r="W446" s="7"/>
      <c r="X446" s="7"/>
      <c r="Y446" s="7"/>
      <c r="Z446" s="1"/>
      <c r="AA446" s="7"/>
      <c r="AB446" s="7"/>
      <c r="AC446" s="7"/>
      <c r="AD446" s="7"/>
      <c r="AE446" s="7"/>
      <c r="AF446" s="8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  <c r="ES446" s="2"/>
      <c r="ET446" s="2"/>
      <c r="EU446" s="2"/>
      <c r="EV446" s="2"/>
      <c r="EW446" s="2"/>
      <c r="EX446" s="2"/>
      <c r="EY446" s="2"/>
      <c r="EZ446" s="2"/>
      <c r="FA446" s="2"/>
      <c r="FB446" s="2"/>
      <c r="FC446" s="2"/>
      <c r="FD446" s="2"/>
      <c r="FE446" s="2"/>
      <c r="FF446" s="2"/>
      <c r="FG446" s="2"/>
      <c r="FH446" s="2"/>
      <c r="FI446" s="2"/>
      <c r="FJ446" s="2"/>
      <c r="FK446" s="2"/>
      <c r="FL446" s="2"/>
      <c r="FM446" s="2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</row>
    <row r="447" spans="1:188" x14ac:dyDescent="0.15">
      <c r="A447" s="63">
        <f t="shared" si="141"/>
        <v>44212</v>
      </c>
      <c r="B447" s="78">
        <f t="shared" ca="1" si="146"/>
        <v>812.67746089000002</v>
      </c>
      <c r="C447" s="65">
        <f t="shared" si="151"/>
        <v>809.52365791</v>
      </c>
      <c r="D447" s="10">
        <f ca="1">IF(A447&lt;$B$1,VLOOKUP(A447,[1]DI!$A$4:$B$15000,2),0)</f>
        <v>0</v>
      </c>
      <c r="E447" s="65">
        <f t="shared" ca="1" si="147"/>
        <v>1</v>
      </c>
      <c r="F447" s="65">
        <f ca="1">(TRUNC(PRODUCT($E$12:$E446),16))</f>
        <v>1.03514252101361</v>
      </c>
      <c r="G447" s="65">
        <f t="shared" ca="1" si="148"/>
        <v>1.0340607199810401</v>
      </c>
      <c r="H447" s="65">
        <f t="shared" ca="1" si="149"/>
        <v>1.00104617</v>
      </c>
      <c r="I447" s="64">
        <f t="shared" si="142"/>
        <v>5.2499999999999998E-2</v>
      </c>
      <c r="J447" s="66">
        <f>IF(O446&gt;0,VLOOKUP(O446,W$12:AF$80,2),J446)</f>
        <v>44193</v>
      </c>
      <c r="K447" s="67">
        <f t="shared" si="143"/>
        <v>13</v>
      </c>
      <c r="L447" s="68">
        <f t="shared" si="152"/>
        <v>14</v>
      </c>
      <c r="M447" s="69">
        <f t="shared" si="153"/>
        <v>1.0028467270000001</v>
      </c>
      <c r="N447" s="69">
        <f t="shared" ca="1" si="154"/>
        <v>1.003895875</v>
      </c>
      <c r="O447" s="68">
        <f t="shared" si="150"/>
        <v>0</v>
      </c>
      <c r="P447" s="65">
        <f t="shared" ca="1" si="144"/>
        <v>3.15380298</v>
      </c>
      <c r="Q447" s="65"/>
      <c r="R447" s="11">
        <f t="shared" si="145"/>
        <v>0</v>
      </c>
      <c r="S447" s="70" t="str">
        <f>IF(O446&gt;0,VLOOKUP(O446,W$12:AF$60,10),S446)</f>
        <v>A+J=</v>
      </c>
      <c r="T447" s="66" t="e">
        <f>IF(O446&gt;0,VLOOKUP(O446,W$12:AF$60,11),T446)</f>
        <v>#REF!</v>
      </c>
      <c r="U447" s="71" t="str">
        <f t="shared" si="155"/>
        <v>-</v>
      </c>
      <c r="V447" s="7"/>
      <c r="W447" s="7"/>
      <c r="X447" s="7"/>
      <c r="Y447" s="7"/>
      <c r="Z447" s="1"/>
      <c r="AA447" s="7"/>
      <c r="AB447" s="7"/>
      <c r="AC447" s="7"/>
      <c r="AD447" s="7"/>
      <c r="AE447" s="7"/>
      <c r="AF447" s="8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  <c r="ES447" s="2"/>
      <c r="ET447" s="2"/>
      <c r="EU447" s="2"/>
      <c r="EV447" s="2"/>
      <c r="EW447" s="2"/>
      <c r="EX447" s="2"/>
      <c r="EY447" s="2"/>
      <c r="EZ447" s="2"/>
      <c r="FA447" s="2"/>
      <c r="FB447" s="2"/>
      <c r="FC447" s="2"/>
      <c r="FD447" s="2"/>
      <c r="FE447" s="2"/>
      <c r="FF447" s="2"/>
      <c r="FG447" s="2"/>
      <c r="FH447" s="2"/>
      <c r="FI447" s="2"/>
      <c r="FJ447" s="2"/>
      <c r="FK447" s="2"/>
      <c r="FL447" s="2"/>
      <c r="FM447" s="2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</row>
    <row r="448" spans="1:188" x14ac:dyDescent="0.15">
      <c r="A448" s="63">
        <f t="shared" si="141"/>
        <v>44213</v>
      </c>
      <c r="B448" s="78">
        <f t="shared" ca="1" si="146"/>
        <v>812.67746089000002</v>
      </c>
      <c r="C448" s="65">
        <f t="shared" si="151"/>
        <v>809.52365791</v>
      </c>
      <c r="D448" s="10">
        <f ca="1">IF(A448&lt;$B$1,VLOOKUP(A448,[1]DI!$A$4:$B$15000,2),0)</f>
        <v>0</v>
      </c>
      <c r="E448" s="65">
        <f t="shared" ca="1" si="147"/>
        <v>1</v>
      </c>
      <c r="F448" s="65">
        <f ca="1">(TRUNC(PRODUCT($E$12:$E447),16))</f>
        <v>1.03514252101361</v>
      </c>
      <c r="G448" s="65">
        <f t="shared" ca="1" si="148"/>
        <v>1.0340607199810401</v>
      </c>
      <c r="H448" s="65">
        <f t="shared" ca="1" si="149"/>
        <v>1.00104617</v>
      </c>
      <c r="I448" s="64">
        <f t="shared" si="142"/>
        <v>5.2499999999999998E-2</v>
      </c>
      <c r="J448" s="66">
        <f>IF(O447&gt;0,VLOOKUP(O447,W$12:AF$80,2),J447)</f>
        <v>44193</v>
      </c>
      <c r="K448" s="67">
        <f t="shared" si="143"/>
        <v>13</v>
      </c>
      <c r="L448" s="68">
        <f t="shared" si="152"/>
        <v>14</v>
      </c>
      <c r="M448" s="69">
        <f t="shared" si="153"/>
        <v>1.0028467270000001</v>
      </c>
      <c r="N448" s="69">
        <f t="shared" ca="1" si="154"/>
        <v>1.003895875</v>
      </c>
      <c r="O448" s="68">
        <f t="shared" si="150"/>
        <v>0</v>
      </c>
      <c r="P448" s="65">
        <f t="shared" ca="1" si="144"/>
        <v>3.15380298</v>
      </c>
      <c r="Q448" s="65"/>
      <c r="R448" s="11">
        <f t="shared" si="145"/>
        <v>0</v>
      </c>
      <c r="S448" s="70" t="str">
        <f>IF(O447&gt;0,VLOOKUP(O447,W$12:AF$60,10),S447)</f>
        <v>A+J=</v>
      </c>
      <c r="T448" s="66" t="e">
        <f>IF(O447&gt;0,VLOOKUP(O447,W$12:AF$60,11),T447)</f>
        <v>#REF!</v>
      </c>
      <c r="U448" s="71" t="str">
        <f t="shared" si="155"/>
        <v>-</v>
      </c>
      <c r="V448" s="7"/>
      <c r="W448" s="7"/>
      <c r="X448" s="7"/>
      <c r="Y448" s="7"/>
      <c r="Z448" s="1"/>
      <c r="AA448" s="7"/>
      <c r="AB448" s="7"/>
      <c r="AC448" s="7"/>
      <c r="AD448" s="7"/>
      <c r="AE448" s="7"/>
      <c r="AF448" s="8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  <c r="ER448" s="2"/>
      <c r="ES448" s="2"/>
      <c r="ET448" s="2"/>
      <c r="EU448" s="2"/>
      <c r="EV448" s="2"/>
      <c r="EW448" s="2"/>
      <c r="EX448" s="2"/>
      <c r="EY448" s="2"/>
      <c r="EZ448" s="2"/>
      <c r="FA448" s="2"/>
      <c r="FB448" s="2"/>
      <c r="FC448" s="2"/>
      <c r="FD448" s="2"/>
      <c r="FE448" s="2"/>
      <c r="FF448" s="2"/>
      <c r="FG448" s="2"/>
      <c r="FH448" s="2"/>
      <c r="FI448" s="2"/>
      <c r="FJ448" s="2"/>
      <c r="FK448" s="2"/>
      <c r="FL448" s="2"/>
      <c r="FM448" s="2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</row>
    <row r="449" spans="1:188" x14ac:dyDescent="0.15">
      <c r="A449" s="63">
        <f t="shared" si="141"/>
        <v>44214</v>
      </c>
      <c r="B449" s="78">
        <f t="shared" ca="1" si="146"/>
        <v>812.67746089000002</v>
      </c>
      <c r="C449" s="65">
        <f t="shared" si="151"/>
        <v>809.52365791</v>
      </c>
      <c r="D449" s="10">
        <f ca="1">IF(A449&lt;$B$1,VLOOKUP(A449,[1]DI!$A$4:$B$15000,2),0)</f>
        <v>1.9000000000000006E-2</v>
      </c>
      <c r="E449" s="65">
        <f t="shared" ca="1" si="147"/>
        <v>1.0000746899999999</v>
      </c>
      <c r="F449" s="65">
        <f ca="1">(TRUNC(PRODUCT($E$12:$E448),16))</f>
        <v>1.03514252101361</v>
      </c>
      <c r="G449" s="65">
        <f t="shared" ca="1" si="148"/>
        <v>1.0340607199810401</v>
      </c>
      <c r="H449" s="65">
        <f t="shared" ca="1" si="149"/>
        <v>1.00104617</v>
      </c>
      <c r="I449" s="64">
        <f t="shared" si="142"/>
        <v>5.2499999999999998E-2</v>
      </c>
      <c r="J449" s="66">
        <f>IF(O448&gt;0,VLOOKUP(O448,W$12:AF$80,2),J448)</f>
        <v>44193</v>
      </c>
      <c r="K449" s="67">
        <f t="shared" si="143"/>
        <v>14</v>
      </c>
      <c r="L449" s="68">
        <f t="shared" si="152"/>
        <v>14</v>
      </c>
      <c r="M449" s="69">
        <f t="shared" si="153"/>
        <v>1.0028467270000001</v>
      </c>
      <c r="N449" s="69">
        <f t="shared" ca="1" si="154"/>
        <v>1.003895875</v>
      </c>
      <c r="O449" s="68">
        <f t="shared" si="150"/>
        <v>0</v>
      </c>
      <c r="P449" s="65">
        <f t="shared" ca="1" si="144"/>
        <v>3.15380298</v>
      </c>
      <c r="Q449" s="65"/>
      <c r="R449" s="11">
        <f t="shared" si="145"/>
        <v>0</v>
      </c>
      <c r="S449" s="70" t="str">
        <f>IF(O448&gt;0,VLOOKUP(O448,W$12:AF$60,10),S448)</f>
        <v>A+J=</v>
      </c>
      <c r="T449" s="66" t="e">
        <f>IF(O448&gt;0,VLOOKUP(O448,W$12:AF$60,11),T448)</f>
        <v>#REF!</v>
      </c>
      <c r="U449" s="71" t="str">
        <f t="shared" si="155"/>
        <v>-</v>
      </c>
      <c r="V449" s="7"/>
      <c r="W449" s="7"/>
      <c r="X449" s="7"/>
      <c r="Y449" s="7"/>
      <c r="Z449" s="1"/>
      <c r="AA449" s="7"/>
      <c r="AB449" s="7"/>
      <c r="AC449" s="7"/>
      <c r="AD449" s="7"/>
      <c r="AE449" s="7"/>
      <c r="AF449" s="8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  <c r="ER449" s="2"/>
      <c r="ES449" s="2"/>
      <c r="ET449" s="2"/>
      <c r="EU449" s="2"/>
      <c r="EV449" s="2"/>
      <c r="EW449" s="2"/>
      <c r="EX449" s="2"/>
      <c r="EY449" s="2"/>
      <c r="EZ449" s="2"/>
      <c r="FA449" s="2"/>
      <c r="FB449" s="2"/>
      <c r="FC449" s="2"/>
      <c r="FD449" s="2"/>
      <c r="FE449" s="2"/>
      <c r="FF449" s="2"/>
      <c r="FG449" s="2"/>
      <c r="FH449" s="2"/>
      <c r="FI449" s="2"/>
      <c r="FJ449" s="2"/>
      <c r="FK449" s="2"/>
      <c r="FL449" s="2"/>
      <c r="FM449" s="2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</row>
    <row r="450" spans="1:188" x14ac:dyDescent="0.15">
      <c r="A450" s="63">
        <f t="shared" si="141"/>
        <v>44215</v>
      </c>
      <c r="B450" s="78">
        <f t="shared" ca="1" si="146"/>
        <v>812.90320302999999</v>
      </c>
      <c r="C450" s="65">
        <f t="shared" si="151"/>
        <v>809.52365791</v>
      </c>
      <c r="D450" s="10">
        <f ca="1">IF(A450&lt;$B$1,VLOOKUP(A450,[1]DI!$A$4:$B$15000,2),0)</f>
        <v>1.9000000000000006E-2</v>
      </c>
      <c r="E450" s="65">
        <f t="shared" ca="1" si="147"/>
        <v>1.0000746899999999</v>
      </c>
      <c r="F450" s="65">
        <f ca="1">(TRUNC(PRODUCT($E$12:$E449),16))</f>
        <v>1.0352198358085001</v>
      </c>
      <c r="G450" s="65">
        <f t="shared" ca="1" si="148"/>
        <v>1.0340607199810401</v>
      </c>
      <c r="H450" s="65">
        <f t="shared" ca="1" si="149"/>
        <v>1.0011209400000001</v>
      </c>
      <c r="I450" s="64">
        <f t="shared" si="142"/>
        <v>5.2499999999999998E-2</v>
      </c>
      <c r="J450" s="66">
        <f>IF(O449&gt;0,VLOOKUP(O449,W$12:AF$80,2),J449)</f>
        <v>44193</v>
      </c>
      <c r="K450" s="67">
        <f t="shared" si="143"/>
        <v>15</v>
      </c>
      <c r="L450" s="68">
        <f t="shared" si="152"/>
        <v>15</v>
      </c>
      <c r="M450" s="69">
        <f t="shared" si="153"/>
        <v>1.0030503740000001</v>
      </c>
      <c r="N450" s="69">
        <f t="shared" ca="1" si="154"/>
        <v>1.0041747329999999</v>
      </c>
      <c r="O450" s="68">
        <f t="shared" si="150"/>
        <v>0</v>
      </c>
      <c r="P450" s="65">
        <f t="shared" ca="1" si="144"/>
        <v>3.37954512</v>
      </c>
      <c r="Q450" s="65"/>
      <c r="R450" s="11">
        <f t="shared" si="145"/>
        <v>0</v>
      </c>
      <c r="S450" s="70" t="str">
        <f>IF(O449&gt;0,VLOOKUP(O449,W$12:AF$60,10),S449)</f>
        <v>A+J=</v>
      </c>
      <c r="T450" s="66" t="e">
        <f>IF(O449&gt;0,VLOOKUP(O449,W$12:AF$60,11),T449)</f>
        <v>#REF!</v>
      </c>
      <c r="U450" s="71" t="str">
        <f t="shared" si="155"/>
        <v>-</v>
      </c>
      <c r="V450" s="7"/>
      <c r="W450" s="7"/>
      <c r="X450" s="7"/>
      <c r="Y450" s="7"/>
      <c r="Z450" s="1"/>
      <c r="AA450" s="7"/>
      <c r="AB450" s="7"/>
      <c r="AC450" s="7"/>
      <c r="AD450" s="7"/>
      <c r="AE450" s="7"/>
      <c r="AF450" s="8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  <c r="ES450" s="2"/>
      <c r="ET450" s="2"/>
      <c r="EU450" s="2"/>
      <c r="EV450" s="2"/>
      <c r="EW450" s="2"/>
      <c r="EX450" s="2"/>
      <c r="EY450" s="2"/>
      <c r="EZ450" s="2"/>
      <c r="FA450" s="2"/>
      <c r="FB450" s="2"/>
      <c r="FC450" s="2"/>
      <c r="FD450" s="2"/>
      <c r="FE450" s="2"/>
      <c r="FF450" s="2"/>
      <c r="FG450" s="2"/>
      <c r="FH450" s="2"/>
      <c r="FI450" s="2"/>
      <c r="FJ450" s="2"/>
      <c r="FK450" s="2"/>
      <c r="FL450" s="2"/>
      <c r="FM450" s="2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</row>
    <row r="451" spans="1:188" x14ac:dyDescent="0.15">
      <c r="A451" s="63">
        <f t="shared" si="141"/>
        <v>44216</v>
      </c>
      <c r="B451" s="78">
        <f t="shared" ca="1" si="146"/>
        <v>813.12900428</v>
      </c>
      <c r="C451" s="65">
        <f t="shared" si="151"/>
        <v>809.52365791</v>
      </c>
      <c r="D451" s="10">
        <f ca="1">IF(A451&lt;$B$1,VLOOKUP(A451,[1]DI!$A$4:$B$15000,2),0)</f>
        <v>1.9000000000000006E-2</v>
      </c>
      <c r="E451" s="65">
        <f t="shared" ca="1" si="147"/>
        <v>1.0000746899999999</v>
      </c>
      <c r="F451" s="65">
        <f ca="1">(TRUNC(PRODUCT($E$12:$E450),16))</f>
        <v>1.03529715637804</v>
      </c>
      <c r="G451" s="65">
        <f t="shared" ca="1" si="148"/>
        <v>1.0340607199810401</v>
      </c>
      <c r="H451" s="65">
        <f t="shared" ca="1" si="149"/>
        <v>1.00119571</v>
      </c>
      <c r="I451" s="64">
        <f t="shared" si="142"/>
        <v>5.2499999999999998E-2</v>
      </c>
      <c r="J451" s="66">
        <f>IF(O450&gt;0,VLOOKUP(O450,W$12:AF$80,2),J450)</f>
        <v>44193</v>
      </c>
      <c r="K451" s="67">
        <f t="shared" si="143"/>
        <v>16</v>
      </c>
      <c r="L451" s="68">
        <f t="shared" si="152"/>
        <v>16</v>
      </c>
      <c r="M451" s="69">
        <f t="shared" si="153"/>
        <v>1.003254063</v>
      </c>
      <c r="N451" s="69">
        <f t="shared" ca="1" si="154"/>
        <v>1.0044536639999999</v>
      </c>
      <c r="O451" s="68">
        <f t="shared" si="150"/>
        <v>0</v>
      </c>
      <c r="P451" s="65">
        <f t="shared" ca="1" si="144"/>
        <v>3.6053463699999999</v>
      </c>
      <c r="Q451" s="65"/>
      <c r="R451" s="11">
        <f t="shared" si="145"/>
        <v>0</v>
      </c>
      <c r="S451" s="70" t="str">
        <f>IF(O450&gt;0,VLOOKUP(O450,W$12:AF$60,10),S450)</f>
        <v>A+J=</v>
      </c>
      <c r="T451" s="66" t="e">
        <f>IF(O450&gt;0,VLOOKUP(O450,W$12:AF$60,11),T450)</f>
        <v>#REF!</v>
      </c>
      <c r="U451" s="71" t="str">
        <f t="shared" si="155"/>
        <v>-</v>
      </c>
      <c r="V451" s="7"/>
      <c r="W451" s="7"/>
      <c r="X451" s="7"/>
      <c r="Y451" s="7"/>
      <c r="Z451" s="1"/>
      <c r="AA451" s="7"/>
      <c r="AB451" s="7"/>
      <c r="AC451" s="7"/>
      <c r="AD451" s="7"/>
      <c r="AE451" s="7"/>
      <c r="AF451" s="8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  <c r="ES451" s="2"/>
      <c r="ET451" s="2"/>
      <c r="EU451" s="2"/>
      <c r="EV451" s="2"/>
      <c r="EW451" s="2"/>
      <c r="EX451" s="2"/>
      <c r="EY451" s="2"/>
      <c r="EZ451" s="2"/>
      <c r="FA451" s="2"/>
      <c r="FB451" s="2"/>
      <c r="FC451" s="2"/>
      <c r="FD451" s="2"/>
      <c r="FE451" s="2"/>
      <c r="FF451" s="2"/>
      <c r="FG451" s="2"/>
      <c r="FH451" s="2"/>
      <c r="FI451" s="2"/>
      <c r="FJ451" s="2"/>
      <c r="FK451" s="2"/>
      <c r="FL451" s="2"/>
      <c r="FM451" s="2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</row>
    <row r="452" spans="1:188" x14ac:dyDescent="0.15">
      <c r="A452" s="63">
        <f t="shared" si="141"/>
        <v>44217</v>
      </c>
      <c r="B452" s="78">
        <f t="shared" ca="1" si="146"/>
        <v>813.35487108999996</v>
      </c>
      <c r="C452" s="65">
        <f t="shared" si="151"/>
        <v>809.52365791</v>
      </c>
      <c r="D452" s="10">
        <f ca="1">IF(A452&lt;$B$1,VLOOKUP(A452,[1]DI!$A$4:$B$15000,2),0)</f>
        <v>1.9000000000000006E-2</v>
      </c>
      <c r="E452" s="65">
        <f t="shared" ca="1" si="147"/>
        <v>1.0000746899999999</v>
      </c>
      <c r="F452" s="65">
        <f ca="1">(TRUNC(PRODUCT($E$12:$E451),16))</f>
        <v>1.0353744827226501</v>
      </c>
      <c r="G452" s="65">
        <f t="shared" ca="1" si="148"/>
        <v>1.0340607199810401</v>
      </c>
      <c r="H452" s="65">
        <f t="shared" ca="1" si="149"/>
        <v>1.00127049</v>
      </c>
      <c r="I452" s="64">
        <f t="shared" si="142"/>
        <v>5.2499999999999998E-2</v>
      </c>
      <c r="J452" s="66">
        <f>IF(O451&gt;0,VLOOKUP(O451,W$12:AF$80,2),J451)</f>
        <v>44193</v>
      </c>
      <c r="K452" s="67">
        <f t="shared" si="143"/>
        <v>17</v>
      </c>
      <c r="L452" s="68">
        <f t="shared" si="152"/>
        <v>17</v>
      </c>
      <c r="M452" s="69">
        <f t="shared" si="153"/>
        <v>1.0034577929999999</v>
      </c>
      <c r="N452" s="69">
        <f t="shared" ca="1" si="154"/>
        <v>1.0047326759999999</v>
      </c>
      <c r="O452" s="68">
        <f t="shared" si="150"/>
        <v>0</v>
      </c>
      <c r="P452" s="65">
        <f t="shared" ca="1" si="144"/>
        <v>3.8312131800000002</v>
      </c>
      <c r="Q452" s="65"/>
      <c r="R452" s="11">
        <f t="shared" si="145"/>
        <v>0</v>
      </c>
      <c r="S452" s="70" t="str">
        <f>IF(O451&gt;0,VLOOKUP(O451,W$12:AF$60,10),S451)</f>
        <v>A+J=</v>
      </c>
      <c r="T452" s="66" t="e">
        <f>IF(O451&gt;0,VLOOKUP(O451,W$12:AF$60,11),T451)</f>
        <v>#REF!</v>
      </c>
      <c r="U452" s="71" t="str">
        <f t="shared" si="155"/>
        <v>-</v>
      </c>
      <c r="V452" s="7"/>
      <c r="W452" s="7"/>
      <c r="X452" s="7"/>
      <c r="Y452" s="7"/>
      <c r="Z452" s="1"/>
      <c r="AA452" s="7"/>
      <c r="AB452" s="7"/>
      <c r="AC452" s="7"/>
      <c r="AD452" s="7"/>
      <c r="AE452" s="7"/>
      <c r="AF452" s="8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  <c r="ER452" s="2"/>
      <c r="ES452" s="2"/>
      <c r="ET452" s="2"/>
      <c r="EU452" s="2"/>
      <c r="EV452" s="2"/>
      <c r="EW452" s="2"/>
      <c r="EX452" s="2"/>
      <c r="EY452" s="2"/>
      <c r="EZ452" s="2"/>
      <c r="FA452" s="2"/>
      <c r="FB452" s="2"/>
      <c r="FC452" s="2"/>
      <c r="FD452" s="2"/>
      <c r="FE452" s="2"/>
      <c r="FF452" s="2"/>
      <c r="FG452" s="2"/>
      <c r="FH452" s="2"/>
      <c r="FI452" s="2"/>
      <c r="FJ452" s="2"/>
      <c r="FK452" s="2"/>
      <c r="FL452" s="2"/>
      <c r="FM452" s="2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</row>
    <row r="453" spans="1:188" x14ac:dyDescent="0.15">
      <c r="A453" s="63">
        <f t="shared" si="141"/>
        <v>44218</v>
      </c>
      <c r="B453" s="78">
        <f t="shared" ca="1" si="146"/>
        <v>813.58079699999996</v>
      </c>
      <c r="C453" s="65">
        <f t="shared" si="151"/>
        <v>809.52365791</v>
      </c>
      <c r="D453" s="10">
        <f ca="1">IF(A453&lt;$B$1,VLOOKUP(A453,[1]DI!$A$4:$B$15000,2),0)</f>
        <v>1.9000000000000006E-2</v>
      </c>
      <c r="E453" s="65">
        <f t="shared" ca="1" si="147"/>
        <v>1.0000746899999999</v>
      </c>
      <c r="F453" s="65">
        <f ca="1">(TRUNC(PRODUCT($E$12:$E452),16))</f>
        <v>1.0354518148427601</v>
      </c>
      <c r="G453" s="65">
        <f t="shared" ca="1" si="148"/>
        <v>1.0340607199810401</v>
      </c>
      <c r="H453" s="65">
        <f t="shared" ca="1" si="149"/>
        <v>1.0013452700000001</v>
      </c>
      <c r="I453" s="64">
        <f t="shared" si="142"/>
        <v>5.2499999999999998E-2</v>
      </c>
      <c r="J453" s="66">
        <f>IF(O452&gt;0,VLOOKUP(O452,W$12:AF$80,2),J452)</f>
        <v>44193</v>
      </c>
      <c r="K453" s="67">
        <f t="shared" si="143"/>
        <v>18</v>
      </c>
      <c r="L453" s="68">
        <f t="shared" si="152"/>
        <v>18</v>
      </c>
      <c r="M453" s="69">
        <f t="shared" si="153"/>
        <v>1.003661565</v>
      </c>
      <c r="N453" s="69">
        <f t="shared" ca="1" si="154"/>
        <v>1.005011761</v>
      </c>
      <c r="O453" s="68">
        <f t="shared" si="150"/>
        <v>0</v>
      </c>
      <c r="P453" s="65">
        <f t="shared" ca="1" si="144"/>
        <v>4.0571390899999997</v>
      </c>
      <c r="Q453" s="65"/>
      <c r="R453" s="11">
        <f t="shared" si="145"/>
        <v>0</v>
      </c>
      <c r="S453" s="70" t="str">
        <f>IF(O452&gt;0,VLOOKUP(O452,W$12:AF$60,10),S452)</f>
        <v>A+J=</v>
      </c>
      <c r="T453" s="66" t="e">
        <f>IF(O452&gt;0,VLOOKUP(O452,W$12:AF$60,11),T452)</f>
        <v>#REF!</v>
      </c>
      <c r="U453" s="71" t="str">
        <f t="shared" si="155"/>
        <v>-</v>
      </c>
      <c r="V453" s="7"/>
      <c r="W453" s="7"/>
      <c r="X453" s="7"/>
      <c r="Y453" s="7"/>
      <c r="Z453" s="1"/>
      <c r="AA453" s="7"/>
      <c r="AB453" s="7"/>
      <c r="AC453" s="7"/>
      <c r="AD453" s="7"/>
      <c r="AE453" s="7"/>
      <c r="AF453" s="8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  <c r="ER453" s="2"/>
      <c r="ES453" s="2"/>
      <c r="ET453" s="2"/>
      <c r="EU453" s="2"/>
      <c r="EV453" s="2"/>
      <c r="EW453" s="2"/>
      <c r="EX453" s="2"/>
      <c r="EY453" s="2"/>
      <c r="EZ453" s="2"/>
      <c r="FA453" s="2"/>
      <c r="FB453" s="2"/>
      <c r="FC453" s="2"/>
      <c r="FD453" s="2"/>
      <c r="FE453" s="2"/>
      <c r="FF453" s="2"/>
      <c r="FG453" s="2"/>
      <c r="FH453" s="2"/>
      <c r="FI453" s="2"/>
      <c r="FJ453" s="2"/>
      <c r="FK453" s="2"/>
      <c r="FL453" s="2"/>
      <c r="FM453" s="2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</row>
    <row r="454" spans="1:188" x14ac:dyDescent="0.15">
      <c r="A454" s="63">
        <f t="shared" si="141"/>
        <v>44219</v>
      </c>
      <c r="B454" s="78">
        <f t="shared" ca="1" si="146"/>
        <v>813.80678848000002</v>
      </c>
      <c r="C454" s="65">
        <f t="shared" si="151"/>
        <v>809.52365791</v>
      </c>
      <c r="D454" s="10">
        <f ca="1">IF(A454&lt;$B$1,VLOOKUP(A454,[1]DI!$A$4:$B$15000,2),0)</f>
        <v>0</v>
      </c>
      <c r="E454" s="65">
        <f t="shared" ca="1" si="147"/>
        <v>1</v>
      </c>
      <c r="F454" s="65">
        <f ca="1">(TRUNC(PRODUCT($E$12:$E453),16))</f>
        <v>1.03552915273882</v>
      </c>
      <c r="G454" s="65">
        <f t="shared" ca="1" si="148"/>
        <v>1.0340607199810401</v>
      </c>
      <c r="H454" s="65">
        <f t="shared" ca="1" si="149"/>
        <v>1.0014200600000001</v>
      </c>
      <c r="I454" s="64">
        <f t="shared" si="142"/>
        <v>5.2499999999999998E-2</v>
      </c>
      <c r="J454" s="66">
        <f>IF(O453&gt;0,VLOOKUP(O453,W$12:AF$80,2),J453)</f>
        <v>44193</v>
      </c>
      <c r="K454" s="67">
        <f t="shared" si="143"/>
        <v>18</v>
      </c>
      <c r="L454" s="68">
        <f t="shared" si="152"/>
        <v>19</v>
      </c>
      <c r="M454" s="69">
        <f t="shared" si="153"/>
        <v>1.003865378</v>
      </c>
      <c r="N454" s="69">
        <f t="shared" ca="1" si="154"/>
        <v>1.0052909269999999</v>
      </c>
      <c r="O454" s="68">
        <f t="shared" si="150"/>
        <v>0</v>
      </c>
      <c r="P454" s="65">
        <f t="shared" ca="1" si="144"/>
        <v>4.28313057</v>
      </c>
      <c r="Q454" s="65"/>
      <c r="R454" s="11">
        <f t="shared" si="145"/>
        <v>0</v>
      </c>
      <c r="S454" s="70" t="str">
        <f>IF(O453&gt;0,VLOOKUP(O453,W$12:AF$60,10),S453)</f>
        <v>A+J=</v>
      </c>
      <c r="T454" s="66" t="e">
        <f>IF(O453&gt;0,VLOOKUP(O453,W$12:AF$60,11),T453)</f>
        <v>#REF!</v>
      </c>
      <c r="U454" s="71" t="str">
        <f t="shared" si="155"/>
        <v>-</v>
      </c>
      <c r="V454" s="7"/>
      <c r="W454" s="7"/>
      <c r="X454" s="7"/>
      <c r="Y454" s="7"/>
      <c r="Z454" s="1"/>
      <c r="AA454" s="7"/>
      <c r="AB454" s="7"/>
      <c r="AC454" s="7"/>
      <c r="AD454" s="7"/>
      <c r="AE454" s="7"/>
      <c r="AF454" s="8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  <c r="ER454" s="2"/>
      <c r="ES454" s="2"/>
      <c r="ET454" s="2"/>
      <c r="EU454" s="2"/>
      <c r="EV454" s="2"/>
      <c r="EW454" s="2"/>
      <c r="EX454" s="2"/>
      <c r="EY454" s="2"/>
      <c r="EZ454" s="2"/>
      <c r="FA454" s="2"/>
      <c r="FB454" s="2"/>
      <c r="FC454" s="2"/>
      <c r="FD454" s="2"/>
      <c r="FE454" s="2"/>
      <c r="FF454" s="2"/>
      <c r="FG454" s="2"/>
      <c r="FH454" s="2"/>
      <c r="FI454" s="2"/>
      <c r="FJ454" s="2"/>
      <c r="FK454" s="2"/>
      <c r="FL454" s="2"/>
      <c r="FM454" s="2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</row>
    <row r="455" spans="1:188" x14ac:dyDescent="0.15">
      <c r="A455" s="63">
        <f t="shared" si="141"/>
        <v>44220</v>
      </c>
      <c r="B455" s="78">
        <f t="shared" ca="1" si="146"/>
        <v>813.80678848000002</v>
      </c>
      <c r="C455" s="65">
        <f t="shared" si="151"/>
        <v>809.52365791</v>
      </c>
      <c r="D455" s="10">
        <f ca="1">IF(A455&lt;$B$1,VLOOKUP(A455,[1]DI!$A$4:$B$15000,2),0)</f>
        <v>0</v>
      </c>
      <c r="E455" s="65">
        <f t="shared" ca="1" si="147"/>
        <v>1</v>
      </c>
      <c r="F455" s="65">
        <f ca="1">(TRUNC(PRODUCT($E$12:$E454),16))</f>
        <v>1.03552915273882</v>
      </c>
      <c r="G455" s="65">
        <f t="shared" ca="1" si="148"/>
        <v>1.0340607199810401</v>
      </c>
      <c r="H455" s="65">
        <f t="shared" ca="1" si="149"/>
        <v>1.0014200600000001</v>
      </c>
      <c r="I455" s="64">
        <f t="shared" si="142"/>
        <v>5.2499999999999998E-2</v>
      </c>
      <c r="J455" s="66">
        <f>IF(O454&gt;0,VLOOKUP(O454,W$12:AF$80,2),J454)</f>
        <v>44193</v>
      </c>
      <c r="K455" s="67">
        <f t="shared" si="143"/>
        <v>18</v>
      </c>
      <c r="L455" s="68">
        <f t="shared" si="152"/>
        <v>19</v>
      </c>
      <c r="M455" s="69">
        <f t="shared" si="153"/>
        <v>1.003865378</v>
      </c>
      <c r="N455" s="69">
        <f t="shared" ca="1" si="154"/>
        <v>1.0052909269999999</v>
      </c>
      <c r="O455" s="68">
        <f t="shared" si="150"/>
        <v>0</v>
      </c>
      <c r="P455" s="65">
        <f t="shared" ca="1" si="144"/>
        <v>4.28313057</v>
      </c>
      <c r="Q455" s="65"/>
      <c r="R455" s="11">
        <f t="shared" si="145"/>
        <v>0</v>
      </c>
      <c r="S455" s="70" t="str">
        <f>IF(O454&gt;0,VLOOKUP(O454,W$12:AF$60,10),S454)</f>
        <v>A+J=</v>
      </c>
      <c r="T455" s="66" t="e">
        <f>IF(O454&gt;0,VLOOKUP(O454,W$12:AF$60,11),T454)</f>
        <v>#REF!</v>
      </c>
      <c r="U455" s="71" t="str">
        <f t="shared" si="155"/>
        <v>-</v>
      </c>
      <c r="V455" s="7"/>
      <c r="W455" s="7"/>
      <c r="X455" s="7"/>
      <c r="Y455" s="7"/>
      <c r="Z455" s="1"/>
      <c r="AA455" s="7"/>
      <c r="AB455" s="7"/>
      <c r="AC455" s="7"/>
      <c r="AD455" s="7"/>
      <c r="AE455" s="7"/>
      <c r="AF455" s="8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  <c r="ER455" s="2"/>
      <c r="ES455" s="2"/>
      <c r="ET455" s="2"/>
      <c r="EU455" s="2"/>
      <c r="EV455" s="2"/>
      <c r="EW455" s="2"/>
      <c r="EX455" s="2"/>
      <c r="EY455" s="2"/>
      <c r="EZ455" s="2"/>
      <c r="FA455" s="2"/>
      <c r="FB455" s="2"/>
      <c r="FC455" s="2"/>
      <c r="FD455" s="2"/>
      <c r="FE455" s="2"/>
      <c r="FF455" s="2"/>
      <c r="FG455" s="2"/>
      <c r="FH455" s="2"/>
      <c r="FI455" s="2"/>
      <c r="FJ455" s="2"/>
      <c r="FK455" s="2"/>
      <c r="FL455" s="2"/>
      <c r="FM455" s="2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</row>
    <row r="456" spans="1:188" x14ac:dyDescent="0.15">
      <c r="A456" s="63">
        <f t="shared" si="141"/>
        <v>44221</v>
      </c>
      <c r="B456" s="78">
        <f t="shared" ca="1" si="146"/>
        <v>813.80678848000002</v>
      </c>
      <c r="C456" s="65">
        <f t="shared" si="151"/>
        <v>809.52365791</v>
      </c>
      <c r="D456" s="10">
        <f ca="1">IF(A456&lt;$B$1,VLOOKUP(A456,[1]DI!$A$4:$B$15000,2),0)</f>
        <v>1.9000000000000006E-2</v>
      </c>
      <c r="E456" s="65">
        <f t="shared" ca="1" si="147"/>
        <v>1.0000746899999999</v>
      </c>
      <c r="F456" s="65">
        <f ca="1">(TRUNC(PRODUCT($E$12:$E455),16))</f>
        <v>1.03552915273882</v>
      </c>
      <c r="G456" s="65">
        <f t="shared" ca="1" si="148"/>
        <v>1.0340607199810401</v>
      </c>
      <c r="H456" s="65">
        <f t="shared" ca="1" si="149"/>
        <v>1.0014200600000001</v>
      </c>
      <c r="I456" s="64">
        <f t="shared" si="142"/>
        <v>5.2499999999999998E-2</v>
      </c>
      <c r="J456" s="66">
        <f>IF(O455&gt;0,VLOOKUP(O455,W$12:AF$80,2),J455)</f>
        <v>44193</v>
      </c>
      <c r="K456" s="67">
        <f t="shared" si="143"/>
        <v>19</v>
      </c>
      <c r="L456" s="68">
        <f t="shared" si="152"/>
        <v>19</v>
      </c>
      <c r="M456" s="69">
        <f t="shared" si="153"/>
        <v>1.003865378</v>
      </c>
      <c r="N456" s="69">
        <f t="shared" ca="1" si="154"/>
        <v>1.0052909269999999</v>
      </c>
      <c r="O456" s="68">
        <f t="shared" si="150"/>
        <v>15</v>
      </c>
      <c r="P456" s="65">
        <f t="shared" ca="1" si="144"/>
        <v>4.28313057</v>
      </c>
      <c r="Q456" s="65"/>
      <c r="R456" s="11">
        <f t="shared" si="145"/>
        <v>23.809709819999998</v>
      </c>
      <c r="S456" s="70" t="str">
        <f>IF(O455&gt;0,VLOOKUP(O455,W$12:AF$60,10),S455)</f>
        <v>A+J=</v>
      </c>
      <c r="T456" s="66" t="e">
        <f>IF(O455&gt;0,VLOOKUP(O455,W$12:AF$60,11),T455)</f>
        <v>#REF!</v>
      </c>
      <c r="U456" s="71">
        <f t="shared" ca="1" si="155"/>
        <v>1685570.4234</v>
      </c>
      <c r="V456" s="7"/>
      <c r="W456" s="7"/>
      <c r="X456" s="7"/>
      <c r="Y456" s="7"/>
      <c r="Z456" s="1"/>
      <c r="AA456" s="7"/>
      <c r="AB456" s="7"/>
      <c r="AC456" s="7"/>
      <c r="AD456" s="7"/>
      <c r="AE456" s="7"/>
      <c r="AF456" s="8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  <c r="ER456" s="2"/>
      <c r="ES456" s="2"/>
      <c r="ET456" s="2"/>
      <c r="EU456" s="2"/>
      <c r="EV456" s="2"/>
      <c r="EW456" s="2"/>
      <c r="EX456" s="2"/>
      <c r="EY456" s="2"/>
      <c r="EZ456" s="2"/>
      <c r="FA456" s="2"/>
      <c r="FB456" s="2"/>
      <c r="FC456" s="2"/>
      <c r="FD456" s="2"/>
      <c r="FE456" s="2"/>
      <c r="FF456" s="2"/>
      <c r="FG456" s="2"/>
      <c r="FH456" s="2"/>
      <c r="FI456" s="2"/>
      <c r="FJ456" s="2"/>
      <c r="FK456" s="2"/>
      <c r="FL456" s="2"/>
      <c r="FM456" s="2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</row>
    <row r="457" spans="1:188" x14ac:dyDescent="0.15">
      <c r="A457" s="63">
        <f t="shared" si="141"/>
        <v>44222</v>
      </c>
      <c r="B457" s="78">
        <f t="shared" ca="1" si="146"/>
        <v>785.93219899000007</v>
      </c>
      <c r="C457" s="65">
        <f t="shared" si="151"/>
        <v>785.71394809000003</v>
      </c>
      <c r="D457" s="10">
        <f ca="1">IF(A457&lt;$B$1,VLOOKUP(A457,[1]DI!$A$4:$B$15000,2),0)</f>
        <v>1.9000000000000006E-2</v>
      </c>
      <c r="E457" s="65">
        <f t="shared" ca="1" si="147"/>
        <v>1.0000746899999999</v>
      </c>
      <c r="F457" s="65">
        <f ca="1">(TRUNC(PRODUCT($E$12:$E456),16))</f>
        <v>1.0356064964112299</v>
      </c>
      <c r="G457" s="65">
        <f t="shared" ca="1" si="148"/>
        <v>1.03552915273882</v>
      </c>
      <c r="H457" s="65">
        <f t="shared" ca="1" si="149"/>
        <v>1.0000746899999999</v>
      </c>
      <c r="I457" s="64">
        <f t="shared" si="142"/>
        <v>5.2499999999999998E-2</v>
      </c>
      <c r="J457" s="66">
        <f>IF(O456&gt;0,VLOOKUP(O456,W$12:AF$80,2),J456)</f>
        <v>44221</v>
      </c>
      <c r="K457" s="67">
        <f t="shared" si="143"/>
        <v>1</v>
      </c>
      <c r="L457" s="68">
        <f t="shared" si="152"/>
        <v>1</v>
      </c>
      <c r="M457" s="69">
        <f t="shared" si="153"/>
        <v>1.0002030689999999</v>
      </c>
      <c r="N457" s="69">
        <f t="shared" ca="1" si="154"/>
        <v>1.000277774</v>
      </c>
      <c r="O457" s="68">
        <f t="shared" si="150"/>
        <v>0</v>
      </c>
      <c r="P457" s="65">
        <f t="shared" ca="1" si="144"/>
        <v>0.2182509</v>
      </c>
      <c r="Q457" s="65"/>
      <c r="R457" s="11">
        <f t="shared" si="145"/>
        <v>0</v>
      </c>
      <c r="S457" s="70" t="str">
        <f>IF(O456&gt;0,VLOOKUP(O456,W$12:AF$60,10),S456)</f>
        <v>A+J=</v>
      </c>
      <c r="T457" s="66" t="e">
        <f>IF(O456&gt;0,VLOOKUP(O456,W$12:AF$60,11),T456)</f>
        <v>#REF!</v>
      </c>
      <c r="U457" s="71" t="str">
        <f t="shared" si="155"/>
        <v>-</v>
      </c>
      <c r="V457" s="7"/>
      <c r="W457" s="7"/>
      <c r="X457" s="7"/>
      <c r="Y457" s="7"/>
      <c r="Z457" s="1"/>
      <c r="AA457" s="7"/>
      <c r="AB457" s="7"/>
      <c r="AC457" s="7"/>
      <c r="AD457" s="7"/>
      <c r="AE457" s="7"/>
      <c r="AF457" s="8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  <c r="ER457" s="2"/>
      <c r="ES457" s="2"/>
      <c r="ET457" s="2"/>
      <c r="EU457" s="2"/>
      <c r="EV457" s="2"/>
      <c r="EW457" s="2"/>
      <c r="EX457" s="2"/>
      <c r="EY457" s="2"/>
      <c r="EZ457" s="2"/>
      <c r="FA457" s="2"/>
      <c r="FB457" s="2"/>
      <c r="FC457" s="2"/>
      <c r="FD457" s="2"/>
      <c r="FE457" s="2"/>
      <c r="FF457" s="2"/>
      <c r="FG457" s="2"/>
      <c r="FH457" s="2"/>
      <c r="FI457" s="2"/>
      <c r="FJ457" s="2"/>
      <c r="FK457" s="2"/>
      <c r="FL457" s="2"/>
      <c r="FM457" s="2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</row>
    <row r="458" spans="1:188" x14ac:dyDescent="0.15">
      <c r="A458" s="63">
        <f t="shared" si="141"/>
        <v>44223</v>
      </c>
      <c r="B458" s="78">
        <f t="shared" ca="1" si="146"/>
        <v>786.15051511000001</v>
      </c>
      <c r="C458" s="65">
        <f t="shared" si="151"/>
        <v>785.71394809000003</v>
      </c>
      <c r="D458" s="10">
        <f ca="1">IF(A458&lt;$B$1,VLOOKUP(A458,[1]DI!$A$4:$B$15000,2),0)</f>
        <v>1.9000000000000006E-2</v>
      </c>
      <c r="E458" s="65">
        <f t="shared" ca="1" si="147"/>
        <v>1.0000746899999999</v>
      </c>
      <c r="F458" s="65">
        <f ca="1">(TRUNC(PRODUCT($E$12:$E457),16))</f>
        <v>1.03568384586045</v>
      </c>
      <c r="G458" s="65">
        <f t="shared" ca="1" si="148"/>
        <v>1.03552915273882</v>
      </c>
      <c r="H458" s="65">
        <f t="shared" ca="1" si="149"/>
        <v>1.00014939</v>
      </c>
      <c r="I458" s="64">
        <f t="shared" si="142"/>
        <v>5.2499999999999998E-2</v>
      </c>
      <c r="J458" s="66">
        <f>IF(O457&gt;0,VLOOKUP(O457,W$12:AF$80,2),J457)</f>
        <v>44221</v>
      </c>
      <c r="K458" s="67">
        <f t="shared" si="143"/>
        <v>2</v>
      </c>
      <c r="L458" s="68">
        <f t="shared" si="152"/>
        <v>2</v>
      </c>
      <c r="M458" s="69">
        <f t="shared" si="153"/>
        <v>1.0004061799999999</v>
      </c>
      <c r="N458" s="69">
        <f t="shared" ca="1" si="154"/>
        <v>1.0005556309999999</v>
      </c>
      <c r="O458" s="68">
        <f t="shared" si="150"/>
        <v>0</v>
      </c>
      <c r="P458" s="65">
        <f t="shared" ca="1" si="144"/>
        <v>0.43656701999999997</v>
      </c>
      <c r="Q458" s="65"/>
      <c r="R458" s="11">
        <f t="shared" si="145"/>
        <v>0</v>
      </c>
      <c r="S458" s="70" t="str">
        <f>IF(O457&gt;0,VLOOKUP(O457,W$12:AF$60,10),S457)</f>
        <v>A+J=</v>
      </c>
      <c r="T458" s="66" t="e">
        <f>IF(O457&gt;0,VLOOKUP(O457,W$12:AF$60,11),T457)</f>
        <v>#REF!</v>
      </c>
      <c r="U458" s="71" t="str">
        <f t="shared" si="155"/>
        <v>-</v>
      </c>
      <c r="V458" s="7"/>
      <c r="W458" s="7"/>
      <c r="X458" s="7"/>
      <c r="Y458" s="7"/>
      <c r="Z458" s="1"/>
      <c r="AA458" s="7"/>
      <c r="AB458" s="7"/>
      <c r="AC458" s="7"/>
      <c r="AD458" s="7"/>
      <c r="AE458" s="7"/>
      <c r="AF458" s="8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  <c r="ES458" s="2"/>
      <c r="ET458" s="2"/>
      <c r="EU458" s="2"/>
      <c r="EV458" s="2"/>
      <c r="EW458" s="2"/>
      <c r="EX458" s="2"/>
      <c r="EY458" s="2"/>
      <c r="EZ458" s="2"/>
      <c r="FA458" s="2"/>
      <c r="FB458" s="2"/>
      <c r="FC458" s="2"/>
      <c r="FD458" s="2"/>
      <c r="FE458" s="2"/>
      <c r="FF458" s="2"/>
      <c r="FG458" s="2"/>
      <c r="FH458" s="2"/>
      <c r="FI458" s="2"/>
      <c r="FJ458" s="2"/>
      <c r="FK458" s="2"/>
      <c r="FL458" s="2"/>
      <c r="FM458" s="2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</row>
    <row r="459" spans="1:188" x14ac:dyDescent="0.15">
      <c r="A459" s="63">
        <f t="shared" si="141"/>
        <v>44224</v>
      </c>
      <c r="B459" s="78">
        <f t="shared" ca="1" si="146"/>
        <v>786.36888701999999</v>
      </c>
      <c r="C459" s="65">
        <f t="shared" si="151"/>
        <v>785.71394809000003</v>
      </c>
      <c r="D459" s="10">
        <f ca="1">IF(A459&lt;$B$1,VLOOKUP(A459,[1]DI!$A$4:$B$15000,2),0)</f>
        <v>1.9000000000000006E-2</v>
      </c>
      <c r="E459" s="65">
        <f t="shared" ca="1" si="147"/>
        <v>1.0000746899999999</v>
      </c>
      <c r="F459" s="65">
        <f ca="1">(TRUNC(PRODUCT($E$12:$E458),16))</f>
        <v>1.0357612010869</v>
      </c>
      <c r="G459" s="65">
        <f t="shared" ca="1" si="148"/>
        <v>1.03552915273882</v>
      </c>
      <c r="H459" s="65">
        <f t="shared" ca="1" si="149"/>
        <v>1.0002240899999999</v>
      </c>
      <c r="I459" s="64">
        <f t="shared" si="142"/>
        <v>5.2499999999999998E-2</v>
      </c>
      <c r="J459" s="66">
        <f>IF(O458&gt;0,VLOOKUP(O458,W$12:AF$80,2),J458)</f>
        <v>44221</v>
      </c>
      <c r="K459" s="67">
        <f t="shared" si="143"/>
        <v>3</v>
      </c>
      <c r="L459" s="68">
        <f t="shared" si="152"/>
        <v>3</v>
      </c>
      <c r="M459" s="69">
        <f t="shared" si="153"/>
        <v>1.000609332</v>
      </c>
      <c r="N459" s="69">
        <f t="shared" ca="1" si="154"/>
        <v>1.0008335589999999</v>
      </c>
      <c r="O459" s="68">
        <f t="shared" si="150"/>
        <v>0</v>
      </c>
      <c r="P459" s="65">
        <f t="shared" ca="1" si="144"/>
        <v>0.65493893000000003</v>
      </c>
      <c r="Q459" s="65"/>
      <c r="R459" s="11">
        <f t="shared" si="145"/>
        <v>0</v>
      </c>
      <c r="S459" s="70" t="str">
        <f>IF(O458&gt;0,VLOOKUP(O458,W$12:AF$60,10),S458)</f>
        <v>A+J=</v>
      </c>
      <c r="T459" s="66" t="e">
        <f>IF(O458&gt;0,VLOOKUP(O458,W$12:AF$60,11),T458)</f>
        <v>#REF!</v>
      </c>
      <c r="U459" s="71" t="str">
        <f t="shared" si="155"/>
        <v>-</v>
      </c>
      <c r="V459" s="7"/>
      <c r="W459" s="7"/>
      <c r="X459" s="7"/>
      <c r="Y459" s="7"/>
      <c r="Z459" s="1"/>
      <c r="AA459" s="7"/>
      <c r="AB459" s="7"/>
      <c r="AC459" s="7"/>
      <c r="AD459" s="7"/>
      <c r="AE459" s="7"/>
      <c r="AF459" s="8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  <c r="ES459" s="2"/>
      <c r="ET459" s="2"/>
      <c r="EU459" s="2"/>
      <c r="EV459" s="2"/>
      <c r="EW459" s="2"/>
      <c r="EX459" s="2"/>
      <c r="EY459" s="2"/>
      <c r="EZ459" s="2"/>
      <c r="FA459" s="2"/>
      <c r="FB459" s="2"/>
      <c r="FC459" s="2"/>
      <c r="FD459" s="2"/>
      <c r="FE459" s="2"/>
      <c r="FF459" s="2"/>
      <c r="FG459" s="2"/>
      <c r="FH459" s="2"/>
      <c r="FI459" s="2"/>
      <c r="FJ459" s="2"/>
      <c r="FK459" s="2"/>
      <c r="FL459" s="2"/>
      <c r="FM459" s="2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</row>
    <row r="460" spans="1:188" x14ac:dyDescent="0.15">
      <c r="A460" s="63">
        <f t="shared" si="141"/>
        <v>44225</v>
      </c>
      <c r="B460" s="78">
        <f t="shared" ca="1" si="146"/>
        <v>786.58731470999999</v>
      </c>
      <c r="C460" s="65">
        <f t="shared" si="151"/>
        <v>785.71394809000003</v>
      </c>
      <c r="D460" s="10">
        <f ca="1">IF(A460&lt;$B$1,VLOOKUP(A460,[1]DI!$A$4:$B$15000,2),0)</f>
        <v>1.9000000000000006E-2</v>
      </c>
      <c r="E460" s="65">
        <f t="shared" ca="1" si="147"/>
        <v>1.0000746899999999</v>
      </c>
      <c r="F460" s="65">
        <f ca="1">(TRUNC(PRODUCT($E$12:$E459),16))</f>
        <v>1.03583856209101</v>
      </c>
      <c r="G460" s="65">
        <f t="shared" ca="1" si="148"/>
        <v>1.03552915273882</v>
      </c>
      <c r="H460" s="65">
        <f t="shared" ca="1" si="149"/>
        <v>1.00029879</v>
      </c>
      <c r="I460" s="64">
        <f t="shared" si="142"/>
        <v>5.2499999999999998E-2</v>
      </c>
      <c r="J460" s="66">
        <f>IF(O459&gt;0,VLOOKUP(O459,W$12:AF$80,2),J459)</f>
        <v>44221</v>
      </c>
      <c r="K460" s="67">
        <f t="shared" si="143"/>
        <v>4</v>
      </c>
      <c r="L460" s="68">
        <f t="shared" si="152"/>
        <v>4</v>
      </c>
      <c r="M460" s="69">
        <f t="shared" si="153"/>
        <v>1.000812525</v>
      </c>
      <c r="N460" s="69">
        <f t="shared" ca="1" si="154"/>
        <v>1.0011115580000001</v>
      </c>
      <c r="O460" s="68">
        <f t="shared" si="150"/>
        <v>0</v>
      </c>
      <c r="P460" s="65">
        <f t="shared" ca="1" si="144"/>
        <v>0.87336661999999998</v>
      </c>
      <c r="Q460" s="65"/>
      <c r="R460" s="11">
        <f t="shared" si="145"/>
        <v>0</v>
      </c>
      <c r="S460" s="70" t="str">
        <f>IF(O459&gt;0,VLOOKUP(O459,W$12:AF$60,10),S459)</f>
        <v>A+J=</v>
      </c>
      <c r="T460" s="66" t="e">
        <f>IF(O459&gt;0,VLOOKUP(O459,W$12:AF$60,11),T459)</f>
        <v>#REF!</v>
      </c>
      <c r="U460" s="71" t="str">
        <f t="shared" si="155"/>
        <v>-</v>
      </c>
      <c r="V460" s="7"/>
      <c r="W460" s="7"/>
      <c r="X460" s="7"/>
      <c r="Y460" s="7"/>
      <c r="Z460" s="1"/>
      <c r="AA460" s="7"/>
      <c r="AB460" s="7"/>
      <c r="AC460" s="7"/>
      <c r="AD460" s="7"/>
      <c r="AE460" s="7"/>
      <c r="AF460" s="8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  <c r="ES460" s="2"/>
      <c r="ET460" s="2"/>
      <c r="EU460" s="2"/>
      <c r="EV460" s="2"/>
      <c r="EW460" s="2"/>
      <c r="EX460" s="2"/>
      <c r="EY460" s="2"/>
      <c r="EZ460" s="2"/>
      <c r="FA460" s="2"/>
      <c r="FB460" s="2"/>
      <c r="FC460" s="2"/>
      <c r="FD460" s="2"/>
      <c r="FE460" s="2"/>
      <c r="FF460" s="2"/>
      <c r="FG460" s="2"/>
      <c r="FH460" s="2"/>
      <c r="FI460" s="2"/>
      <c r="FJ460" s="2"/>
      <c r="FK460" s="2"/>
      <c r="FL460" s="2"/>
      <c r="FM460" s="2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</row>
    <row r="461" spans="1:188" x14ac:dyDescent="0.15">
      <c r="A461" s="63">
        <f t="shared" ref="A461:A524" si="156">(A460+1)</f>
        <v>44226</v>
      </c>
      <c r="B461" s="78">
        <f t="shared" ca="1" si="146"/>
        <v>786.80581389999998</v>
      </c>
      <c r="C461" s="65">
        <f t="shared" si="151"/>
        <v>785.71394809000003</v>
      </c>
      <c r="D461" s="10">
        <f ca="1">IF(A461&lt;$B$1,VLOOKUP(A461,[1]DI!$A$4:$B$15000,2),0)</f>
        <v>0</v>
      </c>
      <c r="E461" s="65">
        <f t="shared" ca="1" si="147"/>
        <v>1</v>
      </c>
      <c r="F461" s="65">
        <f ca="1">(TRUNC(PRODUCT($E$12:$E460),16))</f>
        <v>1.03591592887321</v>
      </c>
      <c r="G461" s="65">
        <f t="shared" ca="1" si="148"/>
        <v>1.03552915273882</v>
      </c>
      <c r="H461" s="65">
        <f t="shared" ca="1" si="149"/>
        <v>1.00037351</v>
      </c>
      <c r="I461" s="64">
        <f t="shared" ref="I461:I524" si="157">I460</f>
        <v>5.2499999999999998E-2</v>
      </c>
      <c r="J461" s="66">
        <f>IF(O460&gt;0,VLOOKUP(O460,W$12:AF$80,2),J460)</f>
        <v>44221</v>
      </c>
      <c r="K461" s="67">
        <f t="shared" ref="K461:K524" si="158">IF(A461&gt;J461,IF(NETWORKDAYS(J461,A461,$W$120:$W$436)-1=0,1,NETWORKDAYS(J461,A461,$W$120:$W$436)-1),0)</f>
        <v>4</v>
      </c>
      <c r="L461" s="68">
        <f t="shared" si="152"/>
        <v>5</v>
      </c>
      <c r="M461" s="69">
        <f t="shared" si="153"/>
        <v>1.0010157589999999</v>
      </c>
      <c r="N461" s="69">
        <f t="shared" ca="1" si="154"/>
        <v>1.001389648</v>
      </c>
      <c r="O461" s="68">
        <f t="shared" si="150"/>
        <v>0</v>
      </c>
      <c r="P461" s="65">
        <f t="shared" ref="P461:P524" ca="1" si="159">TRUNC(((N461-1)*C461),8)</f>
        <v>1.09186581</v>
      </c>
      <c r="Q461" s="65"/>
      <c r="R461" s="11">
        <f t="shared" ref="R461:R524" si="160">IF(O461&gt;0,VLOOKUP(O461,$W$12:$AB$80,6),0)</f>
        <v>0</v>
      </c>
      <c r="S461" s="70" t="str">
        <f>IF(O460&gt;0,VLOOKUP(O460,W$12:AF$60,10),S460)</f>
        <v>A+J=</v>
      </c>
      <c r="T461" s="66" t="e">
        <f>IF(O460&gt;0,VLOOKUP(O460,W$12:AF$60,11),T460)</f>
        <v>#REF!</v>
      </c>
      <c r="U461" s="71" t="str">
        <f t="shared" si="155"/>
        <v>-</v>
      </c>
      <c r="V461" s="7"/>
      <c r="W461" s="7"/>
      <c r="X461" s="7"/>
      <c r="Y461" s="7"/>
      <c r="Z461" s="1"/>
      <c r="AA461" s="7"/>
      <c r="AB461" s="7"/>
      <c r="AC461" s="7"/>
      <c r="AD461" s="7"/>
      <c r="AE461" s="7"/>
      <c r="AF461" s="8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  <c r="ER461" s="2"/>
      <c r="ES461" s="2"/>
      <c r="ET461" s="2"/>
      <c r="EU461" s="2"/>
      <c r="EV461" s="2"/>
      <c r="EW461" s="2"/>
      <c r="EX461" s="2"/>
      <c r="EY461" s="2"/>
      <c r="EZ461" s="2"/>
      <c r="FA461" s="2"/>
      <c r="FB461" s="2"/>
      <c r="FC461" s="2"/>
      <c r="FD461" s="2"/>
      <c r="FE461" s="2"/>
      <c r="FF461" s="2"/>
      <c r="FG461" s="2"/>
      <c r="FH461" s="2"/>
      <c r="FI461" s="2"/>
      <c r="FJ461" s="2"/>
      <c r="FK461" s="2"/>
      <c r="FL461" s="2"/>
      <c r="FM461" s="2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</row>
    <row r="462" spans="1:188" x14ac:dyDescent="0.15">
      <c r="A462" s="63">
        <f t="shared" si="156"/>
        <v>44227</v>
      </c>
      <c r="B462" s="78">
        <f t="shared" ref="B462:B525" ca="1" si="161">IF(A462&lt;=TODAY(),C462+P462,IF(AND(A462&gt;TODAY(),A462&lt;=$B$1),IF(VLOOKUP(TODAY(),$A$10:$D$10000,4,FALSE)=0,"n.d",C462+P462),"n.d"))</f>
        <v>786.80581389999998</v>
      </c>
      <c r="C462" s="65">
        <f t="shared" si="151"/>
        <v>785.71394809000003</v>
      </c>
      <c r="D462" s="10">
        <f ca="1">IF(A462&lt;$B$1,VLOOKUP(A462,[1]DI!$A$4:$B$15000,2),0)</f>
        <v>0</v>
      </c>
      <c r="E462" s="65">
        <f t="shared" ref="E462:E525" ca="1" si="162">IF(A462&lt;A$10,1,ROUND(((1+D462)^(1/252)),8))</f>
        <v>1</v>
      </c>
      <c r="F462" s="65">
        <f ca="1">(TRUNC(PRODUCT($E$12:$E461),16))</f>
        <v>1.03591592887321</v>
      </c>
      <c r="G462" s="65">
        <f t="shared" ref="G462:G525" ca="1" si="163">IF(O461&gt;0,F461,G461)</f>
        <v>1.03552915273882</v>
      </c>
      <c r="H462" s="65">
        <f t="shared" ref="H462:H525" ca="1" si="164">ROUND(F462/G462,8)</f>
        <v>1.00037351</v>
      </c>
      <c r="I462" s="64">
        <f t="shared" si="157"/>
        <v>5.2499999999999998E-2</v>
      </c>
      <c r="J462" s="66">
        <f>IF(O461&gt;0,VLOOKUP(O461,W$12:AF$80,2),J461)</f>
        <v>44221</v>
      </c>
      <c r="K462" s="67">
        <f t="shared" si="158"/>
        <v>4</v>
      </c>
      <c r="L462" s="68">
        <f t="shared" si="152"/>
        <v>5</v>
      </c>
      <c r="M462" s="69">
        <f t="shared" si="153"/>
        <v>1.0010157589999999</v>
      </c>
      <c r="N462" s="69">
        <f t="shared" ca="1" si="154"/>
        <v>1.001389648</v>
      </c>
      <c r="O462" s="68">
        <f t="shared" ref="O462:O525" si="165">IF(VLOOKUP(A462,X$12:AE$80,8)=VLOOKUP(A461,X$12:AE$80,8),0,VLOOKUP(A462,X$12:AE$80,8))</f>
        <v>0</v>
      </c>
      <c r="P462" s="65">
        <f t="shared" ca="1" si="159"/>
        <v>1.09186581</v>
      </c>
      <c r="Q462" s="65"/>
      <c r="R462" s="11">
        <f t="shared" si="160"/>
        <v>0</v>
      </c>
      <c r="S462" s="70" t="str">
        <f>IF(O461&gt;0,VLOOKUP(O461,W$12:AF$60,10),S461)</f>
        <v>A+J=</v>
      </c>
      <c r="T462" s="66" t="e">
        <f>IF(O461&gt;0,VLOOKUP(O461,W$12:AF$60,11),T461)</f>
        <v>#REF!</v>
      </c>
      <c r="U462" s="71" t="str">
        <f t="shared" si="155"/>
        <v>-</v>
      </c>
      <c r="V462" s="7"/>
      <c r="W462" s="7"/>
      <c r="X462" s="7"/>
      <c r="Y462" s="7"/>
      <c r="Z462" s="1"/>
      <c r="AA462" s="7"/>
      <c r="AB462" s="7"/>
      <c r="AC462" s="7"/>
      <c r="AD462" s="7"/>
      <c r="AE462" s="7"/>
      <c r="AF462" s="8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  <c r="ES462" s="2"/>
      <c r="ET462" s="2"/>
      <c r="EU462" s="2"/>
      <c r="EV462" s="2"/>
      <c r="EW462" s="2"/>
      <c r="EX462" s="2"/>
      <c r="EY462" s="2"/>
      <c r="EZ462" s="2"/>
      <c r="FA462" s="2"/>
      <c r="FB462" s="2"/>
      <c r="FC462" s="2"/>
      <c r="FD462" s="2"/>
      <c r="FE462" s="2"/>
      <c r="FF462" s="2"/>
      <c r="FG462" s="2"/>
      <c r="FH462" s="2"/>
      <c r="FI462" s="2"/>
      <c r="FJ462" s="2"/>
      <c r="FK462" s="2"/>
      <c r="FL462" s="2"/>
      <c r="FM462" s="2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</row>
    <row r="463" spans="1:188" x14ac:dyDescent="0.15">
      <c r="A463" s="63">
        <f t="shared" si="156"/>
        <v>44228</v>
      </c>
      <c r="B463" s="78">
        <f t="shared" ca="1" si="161"/>
        <v>786.80581389999998</v>
      </c>
      <c r="C463" s="65">
        <f t="shared" si="151"/>
        <v>785.71394809000003</v>
      </c>
      <c r="D463" s="10">
        <f ca="1">IF(A463&lt;$B$1,VLOOKUP(A463,[1]DI!$A$4:$B$15000,2),0)</f>
        <v>1.9000000000000006E-2</v>
      </c>
      <c r="E463" s="65">
        <f t="shared" ca="1" si="162"/>
        <v>1.0000746899999999</v>
      </c>
      <c r="F463" s="65">
        <f ca="1">(TRUNC(PRODUCT($E$12:$E462),16))</f>
        <v>1.03591592887321</v>
      </c>
      <c r="G463" s="65">
        <f t="shared" ca="1" si="163"/>
        <v>1.03552915273882</v>
      </c>
      <c r="H463" s="65">
        <f t="shared" ca="1" si="164"/>
        <v>1.00037351</v>
      </c>
      <c r="I463" s="64">
        <f t="shared" si="157"/>
        <v>5.2499999999999998E-2</v>
      </c>
      <c r="J463" s="66">
        <f>IF(O462&gt;0,VLOOKUP(O462,W$12:AF$80,2),J462)</f>
        <v>44221</v>
      </c>
      <c r="K463" s="67">
        <f t="shared" si="158"/>
        <v>5</v>
      </c>
      <c r="L463" s="68">
        <f t="shared" si="152"/>
        <v>5</v>
      </c>
      <c r="M463" s="69">
        <f t="shared" si="153"/>
        <v>1.0010157589999999</v>
      </c>
      <c r="N463" s="69">
        <f t="shared" ca="1" si="154"/>
        <v>1.001389648</v>
      </c>
      <c r="O463" s="68">
        <f t="shared" si="165"/>
        <v>0</v>
      </c>
      <c r="P463" s="65">
        <f t="shared" ca="1" si="159"/>
        <v>1.09186581</v>
      </c>
      <c r="Q463" s="65"/>
      <c r="R463" s="11">
        <f t="shared" si="160"/>
        <v>0</v>
      </c>
      <c r="S463" s="70" t="str">
        <f>IF(O462&gt;0,VLOOKUP(O462,W$12:AF$60,10),S462)</f>
        <v>A+J=</v>
      </c>
      <c r="T463" s="66" t="e">
        <f>IF(O462&gt;0,VLOOKUP(O462,W$12:AF$60,11),T462)</f>
        <v>#REF!</v>
      </c>
      <c r="U463" s="71" t="str">
        <f t="shared" si="155"/>
        <v>-</v>
      </c>
      <c r="V463" s="7"/>
      <c r="W463" s="7"/>
      <c r="X463" s="7"/>
      <c r="Y463" s="7"/>
      <c r="Z463" s="1"/>
      <c r="AA463" s="7"/>
      <c r="AB463" s="7"/>
      <c r="AC463" s="7"/>
      <c r="AD463" s="7"/>
      <c r="AE463" s="7"/>
      <c r="AF463" s="8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  <c r="ER463" s="2"/>
      <c r="ES463" s="2"/>
      <c r="ET463" s="2"/>
      <c r="EU463" s="2"/>
      <c r="EV463" s="2"/>
      <c r="EW463" s="2"/>
      <c r="EX463" s="2"/>
      <c r="EY463" s="2"/>
      <c r="EZ463" s="2"/>
      <c r="FA463" s="2"/>
      <c r="FB463" s="2"/>
      <c r="FC463" s="2"/>
      <c r="FD463" s="2"/>
      <c r="FE463" s="2"/>
      <c r="FF463" s="2"/>
      <c r="FG463" s="2"/>
      <c r="FH463" s="2"/>
      <c r="FI463" s="2"/>
      <c r="FJ463" s="2"/>
      <c r="FK463" s="2"/>
      <c r="FL463" s="2"/>
      <c r="FM463" s="2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</row>
    <row r="464" spans="1:188" x14ac:dyDescent="0.15">
      <c r="A464" s="63">
        <f t="shared" si="156"/>
        <v>44229</v>
      </c>
      <c r="B464" s="78">
        <f t="shared" ca="1" si="161"/>
        <v>787.02436259000001</v>
      </c>
      <c r="C464" s="65">
        <f t="shared" si="151"/>
        <v>785.71394809000003</v>
      </c>
      <c r="D464" s="10">
        <f ca="1">IF(A464&lt;$B$1,VLOOKUP(A464,[1]DI!$A$4:$B$15000,2),0)</f>
        <v>1.9000000000000006E-2</v>
      </c>
      <c r="E464" s="65">
        <f t="shared" ca="1" si="162"/>
        <v>1.0000746899999999</v>
      </c>
      <c r="F464" s="65">
        <f ca="1">(TRUNC(PRODUCT($E$12:$E463),16))</f>
        <v>1.03599330143394</v>
      </c>
      <c r="G464" s="65">
        <f t="shared" ca="1" si="163"/>
        <v>1.03552915273882</v>
      </c>
      <c r="H464" s="65">
        <f t="shared" ca="1" si="164"/>
        <v>1.00044822</v>
      </c>
      <c r="I464" s="64">
        <f t="shared" si="157"/>
        <v>5.2499999999999998E-2</v>
      </c>
      <c r="J464" s="66">
        <f>IF(O463&gt;0,VLOOKUP(O463,W$12:AF$80,2),J463)</f>
        <v>44221</v>
      </c>
      <c r="K464" s="67">
        <f t="shared" si="158"/>
        <v>6</v>
      </c>
      <c r="L464" s="68">
        <f t="shared" si="152"/>
        <v>6</v>
      </c>
      <c r="M464" s="69">
        <f t="shared" si="153"/>
        <v>1.0012190350000001</v>
      </c>
      <c r="N464" s="69">
        <f t="shared" ca="1" si="154"/>
        <v>1.001667801</v>
      </c>
      <c r="O464" s="68">
        <f t="shared" si="165"/>
        <v>0</v>
      </c>
      <c r="P464" s="65">
        <f t="shared" ca="1" si="159"/>
        <v>1.3104145</v>
      </c>
      <c r="Q464" s="65"/>
      <c r="R464" s="11">
        <f t="shared" si="160"/>
        <v>0</v>
      </c>
      <c r="S464" s="70" t="str">
        <f>IF(O463&gt;0,VLOOKUP(O463,W$12:AF$60,10),S463)</f>
        <v>A+J=</v>
      </c>
      <c r="T464" s="66" t="e">
        <f>IF(O463&gt;0,VLOOKUP(O463,W$12:AF$60,11),T463)</f>
        <v>#REF!</v>
      </c>
      <c r="U464" s="71" t="str">
        <f t="shared" si="155"/>
        <v>-</v>
      </c>
      <c r="V464" s="7"/>
      <c r="W464" s="7"/>
      <c r="X464" s="7"/>
      <c r="Y464" s="7"/>
      <c r="Z464" s="1"/>
      <c r="AA464" s="7"/>
      <c r="AB464" s="7"/>
      <c r="AC464" s="7"/>
      <c r="AD464" s="7"/>
      <c r="AE464" s="7"/>
      <c r="AF464" s="8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  <c r="ES464" s="2"/>
      <c r="ET464" s="2"/>
      <c r="EU464" s="2"/>
      <c r="EV464" s="2"/>
      <c r="EW464" s="2"/>
      <c r="EX464" s="2"/>
      <c r="EY464" s="2"/>
      <c r="EZ464" s="2"/>
      <c r="FA464" s="2"/>
      <c r="FB464" s="2"/>
      <c r="FC464" s="2"/>
      <c r="FD464" s="2"/>
      <c r="FE464" s="2"/>
      <c r="FF464" s="2"/>
      <c r="FG464" s="2"/>
      <c r="FH464" s="2"/>
      <c r="FI464" s="2"/>
      <c r="FJ464" s="2"/>
      <c r="FK464" s="2"/>
      <c r="FL464" s="2"/>
      <c r="FM464" s="2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</row>
    <row r="465" spans="1:188" x14ac:dyDescent="0.15">
      <c r="A465" s="63">
        <f t="shared" si="156"/>
        <v>44230</v>
      </c>
      <c r="B465" s="78">
        <f t="shared" ca="1" si="161"/>
        <v>787.24298356999998</v>
      </c>
      <c r="C465" s="65">
        <f t="shared" si="151"/>
        <v>785.71394809000003</v>
      </c>
      <c r="D465" s="10">
        <f ca="1">IF(A465&lt;$B$1,VLOOKUP(A465,[1]DI!$A$4:$B$15000,2),0)</f>
        <v>1.9000000000000006E-2</v>
      </c>
      <c r="E465" s="65">
        <f t="shared" ca="1" si="162"/>
        <v>1.0000746899999999</v>
      </c>
      <c r="F465" s="65">
        <f ca="1">(TRUNC(PRODUCT($E$12:$E464),16))</f>
        <v>1.0360706797736201</v>
      </c>
      <c r="G465" s="65">
        <f t="shared" ca="1" si="163"/>
        <v>1.03552915273882</v>
      </c>
      <c r="H465" s="65">
        <f t="shared" ca="1" si="164"/>
        <v>1.0005229499999999</v>
      </c>
      <c r="I465" s="64">
        <f t="shared" si="157"/>
        <v>5.2499999999999998E-2</v>
      </c>
      <c r="J465" s="66">
        <f>IF(O464&gt;0,VLOOKUP(O464,W$12:AF$80,2),J464)</f>
        <v>44221</v>
      </c>
      <c r="K465" s="67">
        <f t="shared" si="158"/>
        <v>7</v>
      </c>
      <c r="L465" s="68">
        <f t="shared" si="152"/>
        <v>7</v>
      </c>
      <c r="M465" s="69">
        <f t="shared" si="153"/>
        <v>1.0014223520000001</v>
      </c>
      <c r="N465" s="69">
        <f t="shared" ca="1" si="154"/>
        <v>1.001946046</v>
      </c>
      <c r="O465" s="68">
        <f t="shared" si="165"/>
        <v>0</v>
      </c>
      <c r="P465" s="65">
        <f t="shared" ca="1" si="159"/>
        <v>1.5290354799999999</v>
      </c>
      <c r="Q465" s="65"/>
      <c r="R465" s="11">
        <f t="shared" si="160"/>
        <v>0</v>
      </c>
      <c r="S465" s="70" t="str">
        <f>IF(O464&gt;0,VLOOKUP(O464,W$12:AF$60,10),S464)</f>
        <v>A+J=</v>
      </c>
      <c r="T465" s="66" t="e">
        <f>IF(O464&gt;0,VLOOKUP(O464,W$12:AF$60,11),T464)</f>
        <v>#REF!</v>
      </c>
      <c r="U465" s="71" t="str">
        <f t="shared" si="155"/>
        <v>-</v>
      </c>
      <c r="V465" s="7"/>
      <c r="W465" s="7"/>
      <c r="X465" s="7"/>
      <c r="Y465" s="7"/>
      <c r="Z465" s="1"/>
      <c r="AA465" s="7"/>
      <c r="AB465" s="7"/>
      <c r="AC465" s="7"/>
      <c r="AD465" s="7"/>
      <c r="AE465" s="7"/>
      <c r="AF465" s="8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  <c r="ES465" s="2"/>
      <c r="ET465" s="2"/>
      <c r="EU465" s="2"/>
      <c r="EV465" s="2"/>
      <c r="EW465" s="2"/>
      <c r="EX465" s="2"/>
      <c r="EY465" s="2"/>
      <c r="EZ465" s="2"/>
      <c r="FA465" s="2"/>
      <c r="FB465" s="2"/>
      <c r="FC465" s="2"/>
      <c r="FD465" s="2"/>
      <c r="FE465" s="2"/>
      <c r="FF465" s="2"/>
      <c r="FG465" s="2"/>
      <c r="FH465" s="2"/>
      <c r="FI465" s="2"/>
      <c r="FJ465" s="2"/>
      <c r="FK465" s="2"/>
      <c r="FL465" s="2"/>
      <c r="FM465" s="2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</row>
    <row r="466" spans="1:188" x14ac:dyDescent="0.15">
      <c r="A466" s="63">
        <f t="shared" si="156"/>
        <v>44231</v>
      </c>
      <c r="B466" s="78">
        <f t="shared" ca="1" si="161"/>
        <v>787.46166033000009</v>
      </c>
      <c r="C466" s="65">
        <f t="shared" si="151"/>
        <v>785.71394809000003</v>
      </c>
      <c r="D466" s="10">
        <f ca="1">IF(A466&lt;$B$1,VLOOKUP(A466,[1]DI!$A$4:$B$15000,2),0)</f>
        <v>1.9000000000000006E-2</v>
      </c>
      <c r="E466" s="65">
        <f t="shared" ca="1" si="162"/>
        <v>1.0000746899999999</v>
      </c>
      <c r="F466" s="65">
        <f ca="1">(TRUNC(PRODUCT($E$12:$E465),16))</f>
        <v>1.0361480638926901</v>
      </c>
      <c r="G466" s="65">
        <f t="shared" ca="1" si="163"/>
        <v>1.03552915273882</v>
      </c>
      <c r="H466" s="65">
        <f t="shared" ca="1" si="164"/>
        <v>1.00059768</v>
      </c>
      <c r="I466" s="64">
        <f t="shared" si="157"/>
        <v>5.2499999999999998E-2</v>
      </c>
      <c r="J466" s="66">
        <f>IF(O465&gt;0,VLOOKUP(O465,W$12:AF$80,2),J465)</f>
        <v>44221</v>
      </c>
      <c r="K466" s="67">
        <f t="shared" si="158"/>
        <v>8</v>
      </c>
      <c r="L466" s="68">
        <f t="shared" si="152"/>
        <v>8</v>
      </c>
      <c r="M466" s="69">
        <f t="shared" si="153"/>
        <v>1.0016257099999999</v>
      </c>
      <c r="N466" s="69">
        <f t="shared" ca="1" si="154"/>
        <v>1.002224362</v>
      </c>
      <c r="O466" s="68">
        <f t="shared" si="165"/>
        <v>0</v>
      </c>
      <c r="P466" s="65">
        <f t="shared" ca="1" si="159"/>
        <v>1.74771224</v>
      </c>
      <c r="Q466" s="65"/>
      <c r="R466" s="11">
        <f t="shared" si="160"/>
        <v>0</v>
      </c>
      <c r="S466" s="70" t="str">
        <f>IF(O465&gt;0,VLOOKUP(O465,W$12:AF$60,10),S465)</f>
        <v>A+J=</v>
      </c>
      <c r="T466" s="66" t="e">
        <f>IF(O465&gt;0,VLOOKUP(O465,W$12:AF$60,11),T465)</f>
        <v>#REF!</v>
      </c>
      <c r="U466" s="71" t="str">
        <f t="shared" si="155"/>
        <v>-</v>
      </c>
      <c r="V466" s="7"/>
      <c r="W466" s="7"/>
      <c r="X466" s="7"/>
      <c r="Y466" s="7"/>
      <c r="Z466" s="1"/>
      <c r="AA466" s="7"/>
      <c r="AB466" s="7"/>
      <c r="AC466" s="7"/>
      <c r="AD466" s="7"/>
      <c r="AE466" s="7"/>
      <c r="AF466" s="8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  <c r="ES466" s="2"/>
      <c r="ET466" s="2"/>
      <c r="EU466" s="2"/>
      <c r="EV466" s="2"/>
      <c r="EW466" s="2"/>
      <c r="EX466" s="2"/>
      <c r="EY466" s="2"/>
      <c r="EZ466" s="2"/>
      <c r="FA466" s="2"/>
      <c r="FB466" s="2"/>
      <c r="FC466" s="2"/>
      <c r="FD466" s="2"/>
      <c r="FE466" s="2"/>
      <c r="FF466" s="2"/>
      <c r="FG466" s="2"/>
      <c r="FH466" s="2"/>
      <c r="FI466" s="2"/>
      <c r="FJ466" s="2"/>
      <c r="FK466" s="2"/>
      <c r="FL466" s="2"/>
      <c r="FM466" s="2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</row>
    <row r="467" spans="1:188" x14ac:dyDescent="0.15">
      <c r="A467" s="63">
        <f t="shared" si="156"/>
        <v>44232</v>
      </c>
      <c r="B467" s="78">
        <f t="shared" ca="1" si="161"/>
        <v>787.68039367000006</v>
      </c>
      <c r="C467" s="65">
        <f t="shared" si="151"/>
        <v>785.71394809000003</v>
      </c>
      <c r="D467" s="10">
        <f ca="1">IF(A467&lt;$B$1,VLOOKUP(A467,[1]DI!$A$4:$B$15000,2),0)</f>
        <v>1.9000000000000006E-2</v>
      </c>
      <c r="E467" s="65">
        <f t="shared" ca="1" si="162"/>
        <v>1.0000746899999999</v>
      </c>
      <c r="F467" s="65">
        <f ca="1">(TRUNC(PRODUCT($E$12:$E466),16))</f>
        <v>1.03622545379158</v>
      </c>
      <c r="G467" s="65">
        <f t="shared" ca="1" si="163"/>
        <v>1.03552915273882</v>
      </c>
      <c r="H467" s="65">
        <f t="shared" ca="1" si="164"/>
        <v>1.00067241</v>
      </c>
      <c r="I467" s="64">
        <f t="shared" si="157"/>
        <v>5.2499999999999998E-2</v>
      </c>
      <c r="J467" s="66">
        <f>IF(O466&gt;0,VLOOKUP(O466,W$12:AF$80,2),J466)</f>
        <v>44221</v>
      </c>
      <c r="K467" s="67">
        <f t="shared" si="158"/>
        <v>9</v>
      </c>
      <c r="L467" s="68">
        <f t="shared" si="152"/>
        <v>9</v>
      </c>
      <c r="M467" s="69">
        <f t="shared" si="153"/>
        <v>1.0018291100000001</v>
      </c>
      <c r="N467" s="69">
        <f t="shared" ca="1" si="154"/>
        <v>1.0025027500000001</v>
      </c>
      <c r="O467" s="68">
        <f t="shared" si="165"/>
        <v>0</v>
      </c>
      <c r="P467" s="65">
        <f t="shared" ca="1" si="159"/>
        <v>1.96644558</v>
      </c>
      <c r="Q467" s="65"/>
      <c r="R467" s="11">
        <f t="shared" si="160"/>
        <v>0</v>
      </c>
      <c r="S467" s="70" t="str">
        <f>IF(O466&gt;0,VLOOKUP(O466,W$12:AF$60,10),S466)</f>
        <v>A+J=</v>
      </c>
      <c r="T467" s="66" t="e">
        <f>IF(O466&gt;0,VLOOKUP(O466,W$12:AF$60,11),T466)</f>
        <v>#REF!</v>
      </c>
      <c r="U467" s="71" t="str">
        <f t="shared" si="155"/>
        <v>-</v>
      </c>
      <c r="V467" s="7"/>
      <c r="W467" s="7"/>
      <c r="X467" s="7"/>
      <c r="Y467" s="7"/>
      <c r="Z467" s="1"/>
      <c r="AA467" s="7"/>
      <c r="AB467" s="7"/>
      <c r="AC467" s="7"/>
      <c r="AD467" s="7"/>
      <c r="AE467" s="7"/>
      <c r="AF467" s="8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  <c r="ES467" s="2"/>
      <c r="ET467" s="2"/>
      <c r="EU467" s="2"/>
      <c r="EV467" s="2"/>
      <c r="EW467" s="2"/>
      <c r="EX467" s="2"/>
      <c r="EY467" s="2"/>
      <c r="EZ467" s="2"/>
      <c r="FA467" s="2"/>
      <c r="FB467" s="2"/>
      <c r="FC467" s="2"/>
      <c r="FD467" s="2"/>
      <c r="FE467" s="2"/>
      <c r="FF467" s="2"/>
      <c r="FG467" s="2"/>
      <c r="FH467" s="2"/>
      <c r="FI467" s="2"/>
      <c r="FJ467" s="2"/>
      <c r="FK467" s="2"/>
      <c r="FL467" s="2"/>
      <c r="FM467" s="2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</row>
    <row r="468" spans="1:188" x14ac:dyDescent="0.15">
      <c r="A468" s="63">
        <f t="shared" si="156"/>
        <v>44233</v>
      </c>
      <c r="B468" s="78">
        <f t="shared" ca="1" si="161"/>
        <v>787.89919065000004</v>
      </c>
      <c r="C468" s="65">
        <f t="shared" si="151"/>
        <v>785.71394809000003</v>
      </c>
      <c r="D468" s="10">
        <f ca="1">IF(A468&lt;$B$1,VLOOKUP(A468,[1]DI!$A$4:$B$15000,2),0)</f>
        <v>0</v>
      </c>
      <c r="E468" s="65">
        <f t="shared" ca="1" si="162"/>
        <v>1</v>
      </c>
      <c r="F468" s="65">
        <f ca="1">(TRUNC(PRODUCT($E$12:$E467),16))</f>
        <v>1.03630284947073</v>
      </c>
      <c r="G468" s="65">
        <f t="shared" ca="1" si="163"/>
        <v>1.03552915273882</v>
      </c>
      <c r="H468" s="65">
        <f t="shared" ca="1" si="164"/>
        <v>1.00074715</v>
      </c>
      <c r="I468" s="64">
        <f t="shared" si="157"/>
        <v>5.2499999999999998E-2</v>
      </c>
      <c r="J468" s="66">
        <f>IF(O467&gt;0,VLOOKUP(O467,W$12:AF$80,2),J467)</f>
        <v>44221</v>
      </c>
      <c r="K468" s="67">
        <f t="shared" si="158"/>
        <v>9</v>
      </c>
      <c r="L468" s="68">
        <f t="shared" si="152"/>
        <v>10</v>
      </c>
      <c r="M468" s="69">
        <f t="shared" si="153"/>
        <v>1.00203255</v>
      </c>
      <c r="N468" s="69">
        <f t="shared" ca="1" si="154"/>
        <v>1.0027812190000001</v>
      </c>
      <c r="O468" s="68">
        <f t="shared" si="165"/>
        <v>0</v>
      </c>
      <c r="P468" s="65">
        <f t="shared" ca="1" si="159"/>
        <v>2.1852425599999998</v>
      </c>
      <c r="Q468" s="65"/>
      <c r="R468" s="11">
        <f t="shared" si="160"/>
        <v>0</v>
      </c>
      <c r="S468" s="70" t="str">
        <f>IF(O467&gt;0,VLOOKUP(O467,W$12:AF$60,10),S467)</f>
        <v>A+J=</v>
      </c>
      <c r="T468" s="66" t="e">
        <f>IF(O467&gt;0,VLOOKUP(O467,W$12:AF$60,11),T467)</f>
        <v>#REF!</v>
      </c>
      <c r="U468" s="71" t="str">
        <f t="shared" si="155"/>
        <v>-</v>
      </c>
      <c r="V468" s="7"/>
      <c r="W468" s="7"/>
      <c r="X468" s="7"/>
      <c r="Y468" s="7"/>
      <c r="Z468" s="1"/>
      <c r="AA468" s="7"/>
      <c r="AB468" s="7"/>
      <c r="AC468" s="7"/>
      <c r="AD468" s="7"/>
      <c r="AE468" s="7"/>
      <c r="AF468" s="8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  <c r="ES468" s="2"/>
      <c r="ET468" s="2"/>
      <c r="EU468" s="2"/>
      <c r="EV468" s="2"/>
      <c r="EW468" s="2"/>
      <c r="EX468" s="2"/>
      <c r="EY468" s="2"/>
      <c r="EZ468" s="2"/>
      <c r="FA468" s="2"/>
      <c r="FB468" s="2"/>
      <c r="FC468" s="2"/>
      <c r="FD468" s="2"/>
      <c r="FE468" s="2"/>
      <c r="FF468" s="2"/>
      <c r="FG468" s="2"/>
      <c r="FH468" s="2"/>
      <c r="FI468" s="2"/>
      <c r="FJ468" s="2"/>
      <c r="FK468" s="2"/>
      <c r="FL468" s="2"/>
      <c r="FM468" s="2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</row>
    <row r="469" spans="1:188" x14ac:dyDescent="0.15">
      <c r="A469" s="63">
        <f t="shared" si="156"/>
        <v>44234</v>
      </c>
      <c r="B469" s="78">
        <f t="shared" ca="1" si="161"/>
        <v>787.89919065000004</v>
      </c>
      <c r="C469" s="65">
        <f t="shared" si="151"/>
        <v>785.71394809000003</v>
      </c>
      <c r="D469" s="10">
        <f ca="1">IF(A469&lt;$B$1,VLOOKUP(A469,[1]DI!$A$4:$B$15000,2),0)</f>
        <v>0</v>
      </c>
      <c r="E469" s="65">
        <f t="shared" ca="1" si="162"/>
        <v>1</v>
      </c>
      <c r="F469" s="65">
        <f ca="1">(TRUNC(PRODUCT($E$12:$E468),16))</f>
        <v>1.03630284947073</v>
      </c>
      <c r="G469" s="65">
        <f t="shared" ca="1" si="163"/>
        <v>1.03552915273882</v>
      </c>
      <c r="H469" s="65">
        <f t="shared" ca="1" si="164"/>
        <v>1.00074715</v>
      </c>
      <c r="I469" s="64">
        <f t="shared" si="157"/>
        <v>5.2499999999999998E-2</v>
      </c>
      <c r="J469" s="66">
        <f>IF(O468&gt;0,VLOOKUP(O468,W$12:AF$80,2),J468)</f>
        <v>44221</v>
      </c>
      <c r="K469" s="67">
        <f t="shared" si="158"/>
        <v>9</v>
      </c>
      <c r="L469" s="68">
        <f t="shared" si="152"/>
        <v>10</v>
      </c>
      <c r="M469" s="69">
        <f t="shared" si="153"/>
        <v>1.00203255</v>
      </c>
      <c r="N469" s="69">
        <f t="shared" ca="1" si="154"/>
        <v>1.0027812190000001</v>
      </c>
      <c r="O469" s="68">
        <f t="shared" si="165"/>
        <v>0</v>
      </c>
      <c r="P469" s="65">
        <f t="shared" ca="1" si="159"/>
        <v>2.1852425599999998</v>
      </c>
      <c r="Q469" s="65"/>
      <c r="R469" s="11">
        <f t="shared" si="160"/>
        <v>0</v>
      </c>
      <c r="S469" s="70" t="str">
        <f>IF(O468&gt;0,VLOOKUP(O468,W$12:AF$60,10),S468)</f>
        <v>A+J=</v>
      </c>
      <c r="T469" s="66" t="e">
        <f>IF(O468&gt;0,VLOOKUP(O468,W$12:AF$60,11),T468)</f>
        <v>#REF!</v>
      </c>
      <c r="U469" s="71" t="str">
        <f t="shared" si="155"/>
        <v>-</v>
      </c>
      <c r="V469" s="7"/>
      <c r="W469" s="7"/>
      <c r="X469" s="7"/>
      <c r="Y469" s="7"/>
      <c r="Z469" s="1"/>
      <c r="AA469" s="7"/>
      <c r="AB469" s="7"/>
      <c r="AC469" s="7"/>
      <c r="AD469" s="7"/>
      <c r="AE469" s="7"/>
      <c r="AF469" s="8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  <c r="ES469" s="2"/>
      <c r="ET469" s="2"/>
      <c r="EU469" s="2"/>
      <c r="EV469" s="2"/>
      <c r="EW469" s="2"/>
      <c r="EX469" s="2"/>
      <c r="EY469" s="2"/>
      <c r="EZ469" s="2"/>
      <c r="FA469" s="2"/>
      <c r="FB469" s="2"/>
      <c r="FC469" s="2"/>
      <c r="FD469" s="2"/>
      <c r="FE469" s="2"/>
      <c r="FF469" s="2"/>
      <c r="FG469" s="2"/>
      <c r="FH469" s="2"/>
      <c r="FI469" s="2"/>
      <c r="FJ469" s="2"/>
      <c r="FK469" s="2"/>
      <c r="FL469" s="2"/>
      <c r="FM469" s="2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</row>
    <row r="470" spans="1:188" x14ac:dyDescent="0.15">
      <c r="A470" s="63">
        <f t="shared" si="156"/>
        <v>44235</v>
      </c>
      <c r="B470" s="78">
        <f t="shared" ca="1" si="161"/>
        <v>787.89919065000004</v>
      </c>
      <c r="C470" s="65">
        <f t="shared" si="151"/>
        <v>785.71394809000003</v>
      </c>
      <c r="D470" s="10">
        <f ca="1">IF(A470&lt;$B$1,VLOOKUP(A470,[1]DI!$A$4:$B$15000,2),0)</f>
        <v>1.9000000000000006E-2</v>
      </c>
      <c r="E470" s="65">
        <f t="shared" ca="1" si="162"/>
        <v>1.0000746899999999</v>
      </c>
      <c r="F470" s="65">
        <f ca="1">(TRUNC(PRODUCT($E$12:$E469),16))</f>
        <v>1.03630284947073</v>
      </c>
      <c r="G470" s="65">
        <f t="shared" ca="1" si="163"/>
        <v>1.03552915273882</v>
      </c>
      <c r="H470" s="65">
        <f t="shared" ca="1" si="164"/>
        <v>1.00074715</v>
      </c>
      <c r="I470" s="64">
        <f t="shared" si="157"/>
        <v>5.2499999999999998E-2</v>
      </c>
      <c r="J470" s="66">
        <f>IF(O469&gt;0,VLOOKUP(O469,W$12:AF$80,2),J469)</f>
        <v>44221</v>
      </c>
      <c r="K470" s="67">
        <f t="shared" si="158"/>
        <v>10</v>
      </c>
      <c r="L470" s="68">
        <f t="shared" si="152"/>
        <v>10</v>
      </c>
      <c r="M470" s="69">
        <f t="shared" si="153"/>
        <v>1.00203255</v>
      </c>
      <c r="N470" s="69">
        <f t="shared" ca="1" si="154"/>
        <v>1.0027812190000001</v>
      </c>
      <c r="O470" s="68">
        <f t="shared" si="165"/>
        <v>0</v>
      </c>
      <c r="P470" s="65">
        <f t="shared" ca="1" si="159"/>
        <v>2.1852425599999998</v>
      </c>
      <c r="Q470" s="65"/>
      <c r="R470" s="11">
        <f t="shared" si="160"/>
        <v>0</v>
      </c>
      <c r="S470" s="70" t="str">
        <f>IF(O469&gt;0,VLOOKUP(O469,W$12:AF$60,10),S469)</f>
        <v>A+J=</v>
      </c>
      <c r="T470" s="66" t="e">
        <f>IF(O469&gt;0,VLOOKUP(O469,W$12:AF$60,11),T469)</f>
        <v>#REF!</v>
      </c>
      <c r="U470" s="71" t="str">
        <f t="shared" si="155"/>
        <v>-</v>
      </c>
      <c r="V470" s="7"/>
      <c r="W470" s="7"/>
      <c r="X470" s="7"/>
      <c r="Y470" s="7"/>
      <c r="Z470" s="1"/>
      <c r="AA470" s="7"/>
      <c r="AB470" s="7"/>
      <c r="AC470" s="7"/>
      <c r="AD470" s="7"/>
      <c r="AE470" s="7"/>
      <c r="AF470" s="8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  <c r="ES470" s="2"/>
      <c r="ET470" s="2"/>
      <c r="EU470" s="2"/>
      <c r="EV470" s="2"/>
      <c r="EW470" s="2"/>
      <c r="EX470" s="2"/>
      <c r="EY470" s="2"/>
      <c r="EZ470" s="2"/>
      <c r="FA470" s="2"/>
      <c r="FB470" s="2"/>
      <c r="FC470" s="2"/>
      <c r="FD470" s="2"/>
      <c r="FE470" s="2"/>
      <c r="FF470" s="2"/>
      <c r="FG470" s="2"/>
      <c r="FH470" s="2"/>
      <c r="FI470" s="2"/>
      <c r="FJ470" s="2"/>
      <c r="FK470" s="2"/>
      <c r="FL470" s="2"/>
      <c r="FM470" s="2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</row>
    <row r="471" spans="1:188" x14ac:dyDescent="0.15">
      <c r="A471" s="63">
        <f t="shared" si="156"/>
        <v>44236</v>
      </c>
      <c r="B471" s="78">
        <f t="shared" ca="1" si="161"/>
        <v>788.11805284000002</v>
      </c>
      <c r="C471" s="65">
        <f t="shared" si="151"/>
        <v>785.71394809000003</v>
      </c>
      <c r="D471" s="10">
        <f ca="1">IF(A471&lt;$B$1,VLOOKUP(A471,[1]DI!$A$4:$B$15000,2),0)</f>
        <v>1.9000000000000006E-2</v>
      </c>
      <c r="E471" s="65">
        <f t="shared" ca="1" si="162"/>
        <v>1.0000746899999999</v>
      </c>
      <c r="F471" s="65">
        <f ca="1">(TRUNC(PRODUCT($E$12:$E470),16))</f>
        <v>1.03638025093056</v>
      </c>
      <c r="G471" s="65">
        <f t="shared" ca="1" si="163"/>
        <v>1.03552915273882</v>
      </c>
      <c r="H471" s="65">
        <f t="shared" ca="1" si="164"/>
        <v>1.0008219</v>
      </c>
      <c r="I471" s="64">
        <f t="shared" si="157"/>
        <v>5.2499999999999998E-2</v>
      </c>
      <c r="J471" s="66">
        <f>IF(O470&gt;0,VLOOKUP(O470,W$12:AF$80,2),J470)</f>
        <v>44221</v>
      </c>
      <c r="K471" s="67">
        <f t="shared" si="158"/>
        <v>11</v>
      </c>
      <c r="L471" s="68">
        <f t="shared" si="152"/>
        <v>11</v>
      </c>
      <c r="M471" s="69">
        <f t="shared" si="153"/>
        <v>1.002236033</v>
      </c>
      <c r="N471" s="69">
        <f t="shared" ca="1" si="154"/>
        <v>1.003059771</v>
      </c>
      <c r="O471" s="68">
        <f t="shared" si="165"/>
        <v>0</v>
      </c>
      <c r="P471" s="65">
        <f t="shared" ca="1" si="159"/>
        <v>2.4041047500000001</v>
      </c>
      <c r="Q471" s="65"/>
      <c r="R471" s="11">
        <f t="shared" si="160"/>
        <v>0</v>
      </c>
      <c r="S471" s="70" t="str">
        <f>IF(O470&gt;0,VLOOKUP(O470,W$12:AF$60,10),S470)</f>
        <v>A+J=</v>
      </c>
      <c r="T471" s="66" t="e">
        <f>IF(O470&gt;0,VLOOKUP(O470,W$12:AF$60,11),T470)</f>
        <v>#REF!</v>
      </c>
      <c r="U471" s="71" t="str">
        <f t="shared" si="155"/>
        <v>-</v>
      </c>
      <c r="V471" s="7"/>
      <c r="W471" s="7"/>
      <c r="X471" s="7"/>
      <c r="Y471" s="7"/>
      <c r="Z471" s="1"/>
      <c r="AA471" s="7"/>
      <c r="AB471" s="7"/>
      <c r="AC471" s="7"/>
      <c r="AD471" s="7"/>
      <c r="AE471" s="7"/>
      <c r="AF471" s="8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  <c r="ES471" s="2"/>
      <c r="ET471" s="2"/>
      <c r="EU471" s="2"/>
      <c r="EV471" s="2"/>
      <c r="EW471" s="2"/>
      <c r="EX471" s="2"/>
      <c r="EY471" s="2"/>
      <c r="EZ471" s="2"/>
      <c r="FA471" s="2"/>
      <c r="FB471" s="2"/>
      <c r="FC471" s="2"/>
      <c r="FD471" s="2"/>
      <c r="FE471" s="2"/>
      <c r="FF471" s="2"/>
      <c r="FG471" s="2"/>
      <c r="FH471" s="2"/>
      <c r="FI471" s="2"/>
      <c r="FJ471" s="2"/>
      <c r="FK471" s="2"/>
      <c r="FL471" s="2"/>
      <c r="FM471" s="2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</row>
    <row r="472" spans="1:188" x14ac:dyDescent="0.15">
      <c r="A472" s="63">
        <f t="shared" si="156"/>
        <v>44237</v>
      </c>
      <c r="B472" s="78">
        <f t="shared" ca="1" si="161"/>
        <v>788.33697002999997</v>
      </c>
      <c r="C472" s="65">
        <f t="shared" si="151"/>
        <v>785.71394809000003</v>
      </c>
      <c r="D472" s="10">
        <f ca="1">IF(A472&lt;$B$1,VLOOKUP(A472,[1]DI!$A$4:$B$15000,2),0)</f>
        <v>1.9000000000000006E-2</v>
      </c>
      <c r="E472" s="65">
        <f t="shared" ca="1" si="162"/>
        <v>1.0000746899999999</v>
      </c>
      <c r="F472" s="65">
        <f ca="1">(TRUNC(PRODUCT($E$12:$E471),16))</f>
        <v>1.0364576581714999</v>
      </c>
      <c r="G472" s="65">
        <f t="shared" ca="1" si="163"/>
        <v>1.03552915273882</v>
      </c>
      <c r="H472" s="65">
        <f t="shared" ca="1" si="164"/>
        <v>1.0008966500000001</v>
      </c>
      <c r="I472" s="64">
        <f t="shared" si="157"/>
        <v>5.2499999999999998E-2</v>
      </c>
      <c r="J472" s="66">
        <f>IF(O471&gt;0,VLOOKUP(O471,W$12:AF$80,2),J471)</f>
        <v>44221</v>
      </c>
      <c r="K472" s="67">
        <f t="shared" si="158"/>
        <v>12</v>
      </c>
      <c r="L472" s="68">
        <f t="shared" si="152"/>
        <v>12</v>
      </c>
      <c r="M472" s="69">
        <f t="shared" si="153"/>
        <v>1.0024395559999999</v>
      </c>
      <c r="N472" s="69">
        <f t="shared" ca="1" si="154"/>
        <v>1.0033383929999999</v>
      </c>
      <c r="O472" s="68">
        <f t="shared" si="165"/>
        <v>0</v>
      </c>
      <c r="P472" s="65">
        <f t="shared" ca="1" si="159"/>
        <v>2.6230219400000001</v>
      </c>
      <c r="Q472" s="65"/>
      <c r="R472" s="11">
        <f t="shared" si="160"/>
        <v>0</v>
      </c>
      <c r="S472" s="70" t="str">
        <f>IF(O471&gt;0,VLOOKUP(O471,W$12:AF$60,10),S471)</f>
        <v>A+J=</v>
      </c>
      <c r="T472" s="66" t="e">
        <f>IF(O471&gt;0,VLOOKUP(O471,W$12:AF$60,11),T471)</f>
        <v>#REF!</v>
      </c>
      <c r="U472" s="71" t="str">
        <f t="shared" si="155"/>
        <v>-</v>
      </c>
      <c r="V472" s="7"/>
      <c r="W472" s="7"/>
      <c r="X472" s="7"/>
      <c r="Y472" s="7"/>
      <c r="Z472" s="1"/>
      <c r="AA472" s="7"/>
      <c r="AB472" s="7"/>
      <c r="AC472" s="7"/>
      <c r="AD472" s="7"/>
      <c r="AE472" s="7"/>
      <c r="AF472" s="8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  <c r="ES472" s="2"/>
      <c r="ET472" s="2"/>
      <c r="EU472" s="2"/>
      <c r="EV472" s="2"/>
      <c r="EW472" s="2"/>
      <c r="EX472" s="2"/>
      <c r="EY472" s="2"/>
      <c r="EZ472" s="2"/>
      <c r="FA472" s="2"/>
      <c r="FB472" s="2"/>
      <c r="FC472" s="2"/>
      <c r="FD472" s="2"/>
      <c r="FE472" s="2"/>
      <c r="FF472" s="2"/>
      <c r="FG472" s="2"/>
      <c r="FH472" s="2"/>
      <c r="FI472" s="2"/>
      <c r="FJ472" s="2"/>
      <c r="FK472" s="2"/>
      <c r="FL472" s="2"/>
      <c r="FM472" s="2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</row>
    <row r="473" spans="1:188" x14ac:dyDescent="0.15">
      <c r="A473" s="63">
        <f t="shared" si="156"/>
        <v>44238</v>
      </c>
      <c r="B473" s="78">
        <f t="shared" ca="1" si="161"/>
        <v>788.55595321999999</v>
      </c>
      <c r="C473" s="65">
        <f t="shared" si="151"/>
        <v>785.71394809000003</v>
      </c>
      <c r="D473" s="10">
        <f ca="1">IF(A473&lt;$B$1,VLOOKUP(A473,[1]DI!$A$4:$B$15000,2),0)</f>
        <v>1.9000000000000006E-2</v>
      </c>
      <c r="E473" s="65">
        <f t="shared" ca="1" si="162"/>
        <v>1.0000746899999999</v>
      </c>
      <c r="F473" s="65">
        <f ca="1">(TRUNC(PRODUCT($E$12:$E472),16))</f>
        <v>1.03653507119399</v>
      </c>
      <c r="G473" s="65">
        <f t="shared" ca="1" si="163"/>
        <v>1.03552915273882</v>
      </c>
      <c r="H473" s="65">
        <f t="shared" ca="1" si="164"/>
        <v>1.00097141</v>
      </c>
      <c r="I473" s="64">
        <f t="shared" si="157"/>
        <v>5.2499999999999998E-2</v>
      </c>
      <c r="J473" s="66">
        <f>IF(O472&gt;0,VLOOKUP(O472,W$12:AF$80,2),J472)</f>
        <v>44221</v>
      </c>
      <c r="K473" s="67">
        <f t="shared" si="158"/>
        <v>13</v>
      </c>
      <c r="L473" s="68">
        <f t="shared" si="152"/>
        <v>13</v>
      </c>
      <c r="M473" s="69">
        <f t="shared" si="153"/>
        <v>1.002643121</v>
      </c>
      <c r="N473" s="69">
        <f t="shared" ca="1" si="154"/>
        <v>1.003617099</v>
      </c>
      <c r="O473" s="68">
        <f t="shared" si="165"/>
        <v>0</v>
      </c>
      <c r="P473" s="65">
        <f t="shared" ca="1" si="159"/>
        <v>2.84200513</v>
      </c>
      <c r="Q473" s="65"/>
      <c r="R473" s="11">
        <f t="shared" si="160"/>
        <v>0</v>
      </c>
      <c r="S473" s="70" t="str">
        <f>IF(O472&gt;0,VLOOKUP(O472,W$12:AF$60,10),S472)</f>
        <v>A+J=</v>
      </c>
      <c r="T473" s="66" t="e">
        <f>IF(O472&gt;0,VLOOKUP(O472,W$12:AF$60,11),T472)</f>
        <v>#REF!</v>
      </c>
      <c r="U473" s="71" t="str">
        <f t="shared" si="155"/>
        <v>-</v>
      </c>
      <c r="V473" s="7"/>
      <c r="W473" s="7"/>
      <c r="X473" s="7"/>
      <c r="Y473" s="7"/>
      <c r="Z473" s="1"/>
      <c r="AA473" s="7"/>
      <c r="AB473" s="7"/>
      <c r="AC473" s="7"/>
      <c r="AD473" s="7"/>
      <c r="AE473" s="7"/>
      <c r="AF473" s="8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  <c r="ES473" s="2"/>
      <c r="ET473" s="2"/>
      <c r="EU473" s="2"/>
      <c r="EV473" s="2"/>
      <c r="EW473" s="2"/>
      <c r="EX473" s="2"/>
      <c r="EY473" s="2"/>
      <c r="EZ473" s="2"/>
      <c r="FA473" s="2"/>
      <c r="FB473" s="2"/>
      <c r="FC473" s="2"/>
      <c r="FD473" s="2"/>
      <c r="FE473" s="2"/>
      <c r="FF473" s="2"/>
      <c r="FG473" s="2"/>
      <c r="FH473" s="2"/>
      <c r="FI473" s="2"/>
      <c r="FJ473" s="2"/>
      <c r="FK473" s="2"/>
      <c r="FL473" s="2"/>
      <c r="FM473" s="2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</row>
    <row r="474" spans="1:188" x14ac:dyDescent="0.15">
      <c r="A474" s="63">
        <f t="shared" si="156"/>
        <v>44239</v>
      </c>
      <c r="B474" s="78">
        <f t="shared" ca="1" si="161"/>
        <v>788.77499140999998</v>
      </c>
      <c r="C474" s="65">
        <f t="shared" si="151"/>
        <v>785.71394809000003</v>
      </c>
      <c r="D474" s="10">
        <f ca="1">IF(A474&lt;$B$1,VLOOKUP(A474,[1]DI!$A$4:$B$15000,2),0)</f>
        <v>1.9000000000000006E-2</v>
      </c>
      <c r="E474" s="65">
        <f t="shared" ca="1" si="162"/>
        <v>1.0000746899999999</v>
      </c>
      <c r="F474" s="65">
        <f ca="1">(TRUNC(PRODUCT($E$12:$E473),16))</f>
        <v>1.0366124899984499</v>
      </c>
      <c r="G474" s="65">
        <f t="shared" ca="1" si="163"/>
        <v>1.03552915273882</v>
      </c>
      <c r="H474" s="65">
        <f t="shared" ca="1" si="164"/>
        <v>1.00104617</v>
      </c>
      <c r="I474" s="64">
        <f t="shared" si="157"/>
        <v>5.2499999999999998E-2</v>
      </c>
      <c r="J474" s="66">
        <f>IF(O473&gt;0,VLOOKUP(O473,W$12:AF$80,2),J473)</f>
        <v>44221</v>
      </c>
      <c r="K474" s="67">
        <f t="shared" si="158"/>
        <v>14</v>
      </c>
      <c r="L474" s="68">
        <f t="shared" si="152"/>
        <v>14</v>
      </c>
      <c r="M474" s="69">
        <f t="shared" si="153"/>
        <v>1.0028467270000001</v>
      </c>
      <c r="N474" s="69">
        <f t="shared" ca="1" si="154"/>
        <v>1.003895875</v>
      </c>
      <c r="O474" s="68">
        <f t="shared" si="165"/>
        <v>0</v>
      </c>
      <c r="P474" s="65">
        <f t="shared" ca="1" si="159"/>
        <v>3.06104332</v>
      </c>
      <c r="Q474" s="65"/>
      <c r="R474" s="11">
        <f t="shared" si="160"/>
        <v>0</v>
      </c>
      <c r="S474" s="70" t="str">
        <f>IF(O473&gt;0,VLOOKUP(O473,W$12:AF$60,10),S473)</f>
        <v>A+J=</v>
      </c>
      <c r="T474" s="66" t="e">
        <f>IF(O473&gt;0,VLOOKUP(O473,W$12:AF$60,11),T473)</f>
        <v>#REF!</v>
      </c>
      <c r="U474" s="71" t="str">
        <f t="shared" si="155"/>
        <v>-</v>
      </c>
      <c r="V474" s="7"/>
      <c r="W474" s="7"/>
      <c r="X474" s="7"/>
      <c r="Y474" s="7"/>
      <c r="Z474" s="1"/>
      <c r="AA474" s="7"/>
      <c r="AB474" s="7"/>
      <c r="AC474" s="7"/>
      <c r="AD474" s="7"/>
      <c r="AE474" s="7"/>
      <c r="AF474" s="8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  <c r="ER474" s="2"/>
      <c r="ES474" s="2"/>
      <c r="ET474" s="2"/>
      <c r="EU474" s="2"/>
      <c r="EV474" s="2"/>
      <c r="EW474" s="2"/>
      <c r="EX474" s="2"/>
      <c r="EY474" s="2"/>
      <c r="EZ474" s="2"/>
      <c r="FA474" s="2"/>
      <c r="FB474" s="2"/>
      <c r="FC474" s="2"/>
      <c r="FD474" s="2"/>
      <c r="FE474" s="2"/>
      <c r="FF474" s="2"/>
      <c r="FG474" s="2"/>
      <c r="FH474" s="2"/>
      <c r="FI474" s="2"/>
      <c r="FJ474" s="2"/>
      <c r="FK474" s="2"/>
      <c r="FL474" s="2"/>
      <c r="FM474" s="2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</row>
    <row r="475" spans="1:188" x14ac:dyDescent="0.15">
      <c r="A475" s="63">
        <f t="shared" si="156"/>
        <v>44240</v>
      </c>
      <c r="B475" s="78">
        <f t="shared" ca="1" si="161"/>
        <v>788.99409403000004</v>
      </c>
      <c r="C475" s="65">
        <f t="shared" si="151"/>
        <v>785.71394809000003</v>
      </c>
      <c r="D475" s="10">
        <f ca="1">IF(A475&lt;$B$1,VLOOKUP(A475,[1]DI!$A$4:$B$15000,2),0)</f>
        <v>0</v>
      </c>
      <c r="E475" s="65">
        <f t="shared" ca="1" si="162"/>
        <v>1</v>
      </c>
      <c r="F475" s="65">
        <f ca="1">(TRUNC(PRODUCT($E$12:$E474),16))</f>
        <v>1.0366899145853301</v>
      </c>
      <c r="G475" s="65">
        <f t="shared" ca="1" si="163"/>
        <v>1.03552915273882</v>
      </c>
      <c r="H475" s="65">
        <f t="shared" ca="1" si="164"/>
        <v>1.0011209400000001</v>
      </c>
      <c r="I475" s="64">
        <f t="shared" si="157"/>
        <v>5.2499999999999998E-2</v>
      </c>
      <c r="J475" s="66">
        <f>IF(O474&gt;0,VLOOKUP(O474,W$12:AF$80,2),J474)</f>
        <v>44221</v>
      </c>
      <c r="K475" s="67">
        <f t="shared" si="158"/>
        <v>14</v>
      </c>
      <c r="L475" s="68">
        <f t="shared" si="152"/>
        <v>15</v>
      </c>
      <c r="M475" s="69">
        <f t="shared" si="153"/>
        <v>1.0030503740000001</v>
      </c>
      <c r="N475" s="69">
        <f t="shared" ca="1" si="154"/>
        <v>1.0041747329999999</v>
      </c>
      <c r="O475" s="68">
        <f t="shared" si="165"/>
        <v>0</v>
      </c>
      <c r="P475" s="65">
        <f t="shared" ca="1" si="159"/>
        <v>3.2801459400000001</v>
      </c>
      <c r="Q475" s="65"/>
      <c r="R475" s="11">
        <f t="shared" si="160"/>
        <v>0</v>
      </c>
      <c r="S475" s="70" t="str">
        <f>IF(O474&gt;0,VLOOKUP(O474,W$12:AF$60,10),S474)</f>
        <v>A+J=</v>
      </c>
      <c r="T475" s="66" t="e">
        <f>IF(O474&gt;0,VLOOKUP(O474,W$12:AF$60,11),T474)</f>
        <v>#REF!</v>
      </c>
      <c r="U475" s="71" t="str">
        <f t="shared" si="155"/>
        <v>-</v>
      </c>
      <c r="V475" s="7"/>
      <c r="W475" s="7"/>
      <c r="X475" s="7"/>
      <c r="Y475" s="7"/>
      <c r="Z475" s="1"/>
      <c r="AA475" s="7"/>
      <c r="AB475" s="7"/>
      <c r="AC475" s="7"/>
      <c r="AD475" s="7"/>
      <c r="AE475" s="7"/>
      <c r="AF475" s="8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  <c r="ER475" s="2"/>
      <c r="ES475" s="2"/>
      <c r="ET475" s="2"/>
      <c r="EU475" s="2"/>
      <c r="EV475" s="2"/>
      <c r="EW475" s="2"/>
      <c r="EX475" s="2"/>
      <c r="EY475" s="2"/>
      <c r="EZ475" s="2"/>
      <c r="FA475" s="2"/>
      <c r="FB475" s="2"/>
      <c r="FC475" s="2"/>
      <c r="FD475" s="2"/>
      <c r="FE475" s="2"/>
      <c r="FF475" s="2"/>
      <c r="FG475" s="2"/>
      <c r="FH475" s="2"/>
      <c r="FI475" s="2"/>
      <c r="FJ475" s="2"/>
      <c r="FK475" s="2"/>
      <c r="FL475" s="2"/>
      <c r="FM475" s="2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</row>
    <row r="476" spans="1:188" x14ac:dyDescent="0.15">
      <c r="A476" s="63">
        <f t="shared" si="156"/>
        <v>44241</v>
      </c>
      <c r="B476" s="78">
        <f t="shared" ca="1" si="161"/>
        <v>788.99409403000004</v>
      </c>
      <c r="C476" s="65">
        <f t="shared" si="151"/>
        <v>785.71394809000003</v>
      </c>
      <c r="D476" s="10">
        <f ca="1">IF(A476&lt;$B$1,VLOOKUP(A476,[1]DI!$A$4:$B$15000,2),0)</f>
        <v>0</v>
      </c>
      <c r="E476" s="65">
        <f t="shared" ca="1" si="162"/>
        <v>1</v>
      </c>
      <c r="F476" s="65">
        <f ca="1">(TRUNC(PRODUCT($E$12:$E475),16))</f>
        <v>1.0366899145853301</v>
      </c>
      <c r="G476" s="65">
        <f t="shared" ca="1" si="163"/>
        <v>1.03552915273882</v>
      </c>
      <c r="H476" s="65">
        <f t="shared" ca="1" si="164"/>
        <v>1.0011209400000001</v>
      </c>
      <c r="I476" s="64">
        <f t="shared" si="157"/>
        <v>5.2499999999999998E-2</v>
      </c>
      <c r="J476" s="66">
        <f>IF(O475&gt;0,VLOOKUP(O475,W$12:AF$80,2),J475)</f>
        <v>44221</v>
      </c>
      <c r="K476" s="67">
        <f t="shared" si="158"/>
        <v>14</v>
      </c>
      <c r="L476" s="68">
        <f t="shared" si="152"/>
        <v>15</v>
      </c>
      <c r="M476" s="69">
        <f t="shared" si="153"/>
        <v>1.0030503740000001</v>
      </c>
      <c r="N476" s="69">
        <f t="shared" ca="1" si="154"/>
        <v>1.0041747329999999</v>
      </c>
      <c r="O476" s="68">
        <f t="shared" si="165"/>
        <v>0</v>
      </c>
      <c r="P476" s="65">
        <f t="shared" ca="1" si="159"/>
        <v>3.2801459400000001</v>
      </c>
      <c r="Q476" s="65"/>
      <c r="R476" s="11">
        <f t="shared" si="160"/>
        <v>0</v>
      </c>
      <c r="S476" s="70" t="str">
        <f>IF(O475&gt;0,VLOOKUP(O475,W$12:AF$60,10),S475)</f>
        <v>A+J=</v>
      </c>
      <c r="T476" s="66" t="e">
        <f>IF(O475&gt;0,VLOOKUP(O475,W$12:AF$60,11),T475)</f>
        <v>#REF!</v>
      </c>
      <c r="U476" s="71" t="str">
        <f t="shared" si="155"/>
        <v>-</v>
      </c>
      <c r="V476" s="7"/>
      <c r="W476" s="7"/>
      <c r="X476" s="7"/>
      <c r="Y476" s="7"/>
      <c r="Z476" s="1"/>
      <c r="AA476" s="7"/>
      <c r="AB476" s="7"/>
      <c r="AC476" s="7"/>
      <c r="AD476" s="7"/>
      <c r="AE476" s="7"/>
      <c r="AF476" s="8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  <c r="ES476" s="2"/>
      <c r="ET476" s="2"/>
      <c r="EU476" s="2"/>
      <c r="EV476" s="2"/>
      <c r="EW476" s="2"/>
      <c r="EX476" s="2"/>
      <c r="EY476" s="2"/>
      <c r="EZ476" s="2"/>
      <c r="FA476" s="2"/>
      <c r="FB476" s="2"/>
      <c r="FC476" s="2"/>
      <c r="FD476" s="2"/>
      <c r="FE476" s="2"/>
      <c r="FF476" s="2"/>
      <c r="FG476" s="2"/>
      <c r="FH476" s="2"/>
      <c r="FI476" s="2"/>
      <c r="FJ476" s="2"/>
      <c r="FK476" s="2"/>
      <c r="FL476" s="2"/>
      <c r="FM476" s="2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</row>
    <row r="477" spans="1:188" x14ac:dyDescent="0.15">
      <c r="A477" s="63">
        <f t="shared" si="156"/>
        <v>44242</v>
      </c>
      <c r="B477" s="78">
        <f t="shared" ca="1" si="161"/>
        <v>788.99409403000004</v>
      </c>
      <c r="C477" s="65">
        <f t="shared" si="151"/>
        <v>785.71394809000003</v>
      </c>
      <c r="D477" s="10">
        <f ca="1">IF(A477&lt;$B$1,VLOOKUP(A477,[1]DI!$A$4:$B$15000,2),0)</f>
        <v>0</v>
      </c>
      <c r="E477" s="65">
        <f t="shared" ca="1" si="162"/>
        <v>1</v>
      </c>
      <c r="F477" s="65">
        <f ca="1">(TRUNC(PRODUCT($E$12:$E476),16))</f>
        <v>1.0366899145853301</v>
      </c>
      <c r="G477" s="65">
        <f t="shared" ca="1" si="163"/>
        <v>1.03552915273882</v>
      </c>
      <c r="H477" s="65">
        <f t="shared" ca="1" si="164"/>
        <v>1.0011209400000001</v>
      </c>
      <c r="I477" s="64">
        <f t="shared" si="157"/>
        <v>5.2499999999999998E-2</v>
      </c>
      <c r="J477" s="66">
        <f>IF(O476&gt;0,VLOOKUP(O476,W$12:AF$80,2),J476)</f>
        <v>44221</v>
      </c>
      <c r="K477" s="67">
        <f t="shared" si="158"/>
        <v>14</v>
      </c>
      <c r="L477" s="68">
        <f t="shared" si="152"/>
        <v>15</v>
      </c>
      <c r="M477" s="69">
        <f t="shared" si="153"/>
        <v>1.0030503740000001</v>
      </c>
      <c r="N477" s="69">
        <f t="shared" ca="1" si="154"/>
        <v>1.0041747329999999</v>
      </c>
      <c r="O477" s="68">
        <f t="shared" si="165"/>
        <v>0</v>
      </c>
      <c r="P477" s="65">
        <f t="shared" ca="1" si="159"/>
        <v>3.2801459400000001</v>
      </c>
      <c r="Q477" s="65"/>
      <c r="R477" s="11">
        <f t="shared" si="160"/>
        <v>0</v>
      </c>
      <c r="S477" s="70" t="str">
        <f>IF(O476&gt;0,VLOOKUP(O476,W$12:AF$60,10),S476)</f>
        <v>A+J=</v>
      </c>
      <c r="T477" s="66" t="e">
        <f>IF(O476&gt;0,VLOOKUP(O476,W$12:AF$60,11),T476)</f>
        <v>#REF!</v>
      </c>
      <c r="U477" s="71" t="str">
        <f t="shared" si="155"/>
        <v>-</v>
      </c>
      <c r="V477" s="7"/>
      <c r="W477" s="7"/>
      <c r="X477" s="7"/>
      <c r="Y477" s="7"/>
      <c r="Z477" s="1"/>
      <c r="AA477" s="7"/>
      <c r="AB477" s="7"/>
      <c r="AC477" s="7"/>
      <c r="AD477" s="7"/>
      <c r="AE477" s="7"/>
      <c r="AF477" s="8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  <c r="ER477" s="2"/>
      <c r="ES477" s="2"/>
      <c r="ET477" s="2"/>
      <c r="EU477" s="2"/>
      <c r="EV477" s="2"/>
      <c r="EW477" s="2"/>
      <c r="EX477" s="2"/>
      <c r="EY477" s="2"/>
      <c r="EZ477" s="2"/>
      <c r="FA477" s="2"/>
      <c r="FB477" s="2"/>
      <c r="FC477" s="2"/>
      <c r="FD477" s="2"/>
      <c r="FE477" s="2"/>
      <c r="FF477" s="2"/>
      <c r="FG477" s="2"/>
      <c r="FH477" s="2"/>
      <c r="FI477" s="2"/>
      <c r="FJ477" s="2"/>
      <c r="FK477" s="2"/>
      <c r="FL477" s="2"/>
      <c r="FM477" s="2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</row>
    <row r="478" spans="1:188" x14ac:dyDescent="0.15">
      <c r="A478" s="63">
        <f t="shared" si="156"/>
        <v>44243</v>
      </c>
      <c r="B478" s="78">
        <f t="shared" ca="1" si="161"/>
        <v>788.99409403000004</v>
      </c>
      <c r="C478" s="65">
        <f t="shared" si="151"/>
        <v>785.71394809000003</v>
      </c>
      <c r="D478" s="10">
        <f ca="1">IF(A478&lt;$B$1,VLOOKUP(A478,[1]DI!$A$4:$B$15000,2),0)</f>
        <v>0</v>
      </c>
      <c r="E478" s="65">
        <f t="shared" ca="1" si="162"/>
        <v>1</v>
      </c>
      <c r="F478" s="65">
        <f ca="1">(TRUNC(PRODUCT($E$12:$E477),16))</f>
        <v>1.0366899145853301</v>
      </c>
      <c r="G478" s="65">
        <f t="shared" ca="1" si="163"/>
        <v>1.03552915273882</v>
      </c>
      <c r="H478" s="65">
        <f t="shared" ca="1" si="164"/>
        <v>1.0011209400000001</v>
      </c>
      <c r="I478" s="64">
        <f t="shared" si="157"/>
        <v>5.2499999999999998E-2</v>
      </c>
      <c r="J478" s="66">
        <f>IF(O477&gt;0,VLOOKUP(O477,W$12:AF$80,2),J477)</f>
        <v>44221</v>
      </c>
      <c r="K478" s="67">
        <f t="shared" si="158"/>
        <v>14</v>
      </c>
      <c r="L478" s="68">
        <f t="shared" si="152"/>
        <v>15</v>
      </c>
      <c r="M478" s="69">
        <f t="shared" si="153"/>
        <v>1.0030503740000001</v>
      </c>
      <c r="N478" s="69">
        <f t="shared" ca="1" si="154"/>
        <v>1.0041747329999999</v>
      </c>
      <c r="O478" s="68">
        <f t="shared" si="165"/>
        <v>0</v>
      </c>
      <c r="P478" s="65">
        <f t="shared" ca="1" si="159"/>
        <v>3.2801459400000001</v>
      </c>
      <c r="Q478" s="65"/>
      <c r="R478" s="11">
        <f t="shared" si="160"/>
        <v>0</v>
      </c>
      <c r="S478" s="70" t="str">
        <f>IF(O477&gt;0,VLOOKUP(O477,W$12:AF$60,10),S477)</f>
        <v>A+J=</v>
      </c>
      <c r="T478" s="66" t="e">
        <f>IF(O477&gt;0,VLOOKUP(O477,W$12:AF$60,11),T477)</f>
        <v>#REF!</v>
      </c>
      <c r="U478" s="71" t="str">
        <f t="shared" si="155"/>
        <v>-</v>
      </c>
      <c r="V478" s="7"/>
      <c r="W478" s="7"/>
      <c r="X478" s="7"/>
      <c r="Y478" s="7"/>
      <c r="Z478" s="1"/>
      <c r="AA478" s="7"/>
      <c r="AB478" s="7"/>
      <c r="AC478" s="7"/>
      <c r="AD478" s="7"/>
      <c r="AE478" s="7"/>
      <c r="AF478" s="8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  <c r="ER478" s="2"/>
      <c r="ES478" s="2"/>
      <c r="ET478" s="2"/>
      <c r="EU478" s="2"/>
      <c r="EV478" s="2"/>
      <c r="EW478" s="2"/>
      <c r="EX478" s="2"/>
      <c r="EY478" s="2"/>
      <c r="EZ478" s="2"/>
      <c r="FA478" s="2"/>
      <c r="FB478" s="2"/>
      <c r="FC478" s="2"/>
      <c r="FD478" s="2"/>
      <c r="FE478" s="2"/>
      <c r="FF478" s="2"/>
      <c r="FG478" s="2"/>
      <c r="FH478" s="2"/>
      <c r="FI478" s="2"/>
      <c r="FJ478" s="2"/>
      <c r="FK478" s="2"/>
      <c r="FL478" s="2"/>
      <c r="FM478" s="2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</row>
    <row r="479" spans="1:188" x14ac:dyDescent="0.15">
      <c r="A479" s="63">
        <f t="shared" si="156"/>
        <v>44244</v>
      </c>
      <c r="B479" s="78">
        <f t="shared" ca="1" si="161"/>
        <v>788.99409403000004</v>
      </c>
      <c r="C479" s="65">
        <f t="shared" si="151"/>
        <v>785.71394809000003</v>
      </c>
      <c r="D479" s="10">
        <f ca="1">IF(A479&lt;$B$1,VLOOKUP(A479,[1]DI!$A$4:$B$15000,2),0)</f>
        <v>1.9000000000000006E-2</v>
      </c>
      <c r="E479" s="65">
        <f t="shared" ca="1" si="162"/>
        <v>1.0000746899999999</v>
      </c>
      <c r="F479" s="65">
        <f ca="1">(TRUNC(PRODUCT($E$12:$E478),16))</f>
        <v>1.0366899145853301</v>
      </c>
      <c r="G479" s="65">
        <f t="shared" ca="1" si="163"/>
        <v>1.03552915273882</v>
      </c>
      <c r="H479" s="65">
        <f t="shared" ca="1" si="164"/>
        <v>1.0011209400000001</v>
      </c>
      <c r="I479" s="64">
        <f t="shared" si="157"/>
        <v>5.2499999999999998E-2</v>
      </c>
      <c r="J479" s="66">
        <f>IF(O478&gt;0,VLOOKUP(O478,W$12:AF$80,2),J478)</f>
        <v>44221</v>
      </c>
      <c r="K479" s="67">
        <f t="shared" si="158"/>
        <v>15</v>
      </c>
      <c r="L479" s="68">
        <f t="shared" si="152"/>
        <v>15</v>
      </c>
      <c r="M479" s="69">
        <f t="shared" si="153"/>
        <v>1.0030503740000001</v>
      </c>
      <c r="N479" s="69">
        <f t="shared" ca="1" si="154"/>
        <v>1.0041747329999999</v>
      </c>
      <c r="O479" s="68">
        <f t="shared" si="165"/>
        <v>0</v>
      </c>
      <c r="P479" s="65">
        <f t="shared" ca="1" si="159"/>
        <v>3.2801459400000001</v>
      </c>
      <c r="Q479" s="65"/>
      <c r="R479" s="11">
        <f t="shared" si="160"/>
        <v>0</v>
      </c>
      <c r="S479" s="70" t="str">
        <f>IF(O478&gt;0,VLOOKUP(O478,W$12:AF$60,10),S478)</f>
        <v>A+J=</v>
      </c>
      <c r="T479" s="66" t="e">
        <f>IF(O478&gt;0,VLOOKUP(O478,W$12:AF$60,11),T478)</f>
        <v>#REF!</v>
      </c>
      <c r="U479" s="71" t="str">
        <f t="shared" si="155"/>
        <v>-</v>
      </c>
      <c r="V479" s="7"/>
      <c r="W479" s="7"/>
      <c r="X479" s="7"/>
      <c r="Y479" s="7"/>
      <c r="Z479" s="1"/>
      <c r="AA479" s="7"/>
      <c r="AB479" s="7"/>
      <c r="AC479" s="7"/>
      <c r="AD479" s="7"/>
      <c r="AE479" s="7"/>
      <c r="AF479" s="8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  <c r="ER479" s="2"/>
      <c r="ES479" s="2"/>
      <c r="ET479" s="2"/>
      <c r="EU479" s="2"/>
      <c r="EV479" s="2"/>
      <c r="EW479" s="2"/>
      <c r="EX479" s="2"/>
      <c r="EY479" s="2"/>
      <c r="EZ479" s="2"/>
      <c r="FA479" s="2"/>
      <c r="FB479" s="2"/>
      <c r="FC479" s="2"/>
      <c r="FD479" s="2"/>
      <c r="FE479" s="2"/>
      <c r="FF479" s="2"/>
      <c r="FG479" s="2"/>
      <c r="FH479" s="2"/>
      <c r="FI479" s="2"/>
      <c r="FJ479" s="2"/>
      <c r="FK479" s="2"/>
      <c r="FL479" s="2"/>
      <c r="FM479" s="2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</row>
    <row r="480" spans="1:188" x14ac:dyDescent="0.15">
      <c r="A480" s="63">
        <f t="shared" si="156"/>
        <v>44245</v>
      </c>
      <c r="B480" s="78">
        <f t="shared" ca="1" si="161"/>
        <v>789.21325401000001</v>
      </c>
      <c r="C480" s="65">
        <f t="shared" si="151"/>
        <v>785.71394809000003</v>
      </c>
      <c r="D480" s="10">
        <f ca="1">IF(A480&lt;$B$1,VLOOKUP(A480,[1]DI!$A$4:$B$15000,2),0)</f>
        <v>1.9000000000000006E-2</v>
      </c>
      <c r="E480" s="65">
        <f t="shared" ca="1" si="162"/>
        <v>1.0000746899999999</v>
      </c>
      <c r="F480" s="65">
        <f ca="1">(TRUNC(PRODUCT($E$12:$E479),16))</f>
        <v>1.0367673449550501</v>
      </c>
      <c r="G480" s="65">
        <f t="shared" ca="1" si="163"/>
        <v>1.03552915273882</v>
      </c>
      <c r="H480" s="65">
        <f t="shared" ca="1" si="164"/>
        <v>1.00119571</v>
      </c>
      <c r="I480" s="64">
        <f t="shared" si="157"/>
        <v>5.2499999999999998E-2</v>
      </c>
      <c r="J480" s="66">
        <f>IF(O479&gt;0,VLOOKUP(O479,W$12:AF$80,2),J479)</f>
        <v>44221</v>
      </c>
      <c r="K480" s="67">
        <f t="shared" si="158"/>
        <v>16</v>
      </c>
      <c r="L480" s="68">
        <f t="shared" si="152"/>
        <v>16</v>
      </c>
      <c r="M480" s="69">
        <f t="shared" si="153"/>
        <v>1.003254063</v>
      </c>
      <c r="N480" s="69">
        <f t="shared" ca="1" si="154"/>
        <v>1.0044536639999999</v>
      </c>
      <c r="O480" s="68">
        <f t="shared" si="165"/>
        <v>0</v>
      </c>
      <c r="P480" s="65">
        <f t="shared" ca="1" si="159"/>
        <v>3.4993059199999998</v>
      </c>
      <c r="Q480" s="65"/>
      <c r="R480" s="11">
        <f t="shared" si="160"/>
        <v>0</v>
      </c>
      <c r="S480" s="70" t="str">
        <f>IF(O479&gt;0,VLOOKUP(O479,W$12:AF$60,10),S479)</f>
        <v>A+J=</v>
      </c>
      <c r="T480" s="66" t="e">
        <f>IF(O479&gt;0,VLOOKUP(O479,W$12:AF$60,11),T479)</f>
        <v>#REF!</v>
      </c>
      <c r="U480" s="71" t="str">
        <f t="shared" si="155"/>
        <v>-</v>
      </c>
      <c r="V480" s="7"/>
      <c r="W480" s="7"/>
      <c r="X480" s="7"/>
      <c r="Y480" s="7"/>
      <c r="Z480" s="1"/>
      <c r="AA480" s="7"/>
      <c r="AB480" s="7"/>
      <c r="AC480" s="7"/>
      <c r="AD480" s="7"/>
      <c r="AE480" s="7"/>
      <c r="AF480" s="8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  <c r="EQ480" s="2"/>
      <c r="ER480" s="2"/>
      <c r="ES480" s="2"/>
      <c r="ET480" s="2"/>
      <c r="EU480" s="2"/>
      <c r="EV480" s="2"/>
      <c r="EW480" s="2"/>
      <c r="EX480" s="2"/>
      <c r="EY480" s="2"/>
      <c r="EZ480" s="2"/>
      <c r="FA480" s="2"/>
      <c r="FB480" s="2"/>
      <c r="FC480" s="2"/>
      <c r="FD480" s="2"/>
      <c r="FE480" s="2"/>
      <c r="FF480" s="2"/>
      <c r="FG480" s="2"/>
      <c r="FH480" s="2"/>
      <c r="FI480" s="2"/>
      <c r="FJ480" s="2"/>
      <c r="FK480" s="2"/>
      <c r="FL480" s="2"/>
      <c r="FM480" s="2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</row>
    <row r="481" spans="1:188" x14ac:dyDescent="0.15">
      <c r="A481" s="63">
        <f t="shared" si="156"/>
        <v>44246</v>
      </c>
      <c r="B481" s="78">
        <f t="shared" ca="1" si="161"/>
        <v>789.43247762999999</v>
      </c>
      <c r="C481" s="65">
        <f t="shared" si="151"/>
        <v>785.71394809000003</v>
      </c>
      <c r="D481" s="10">
        <f ca="1">IF(A481&lt;$B$1,VLOOKUP(A481,[1]DI!$A$4:$B$15000,2),0)</f>
        <v>1.9000000000000006E-2</v>
      </c>
      <c r="E481" s="65">
        <f t="shared" ca="1" si="162"/>
        <v>1.0000746899999999</v>
      </c>
      <c r="F481" s="65">
        <f ca="1">(TRUNC(PRODUCT($E$12:$E480),16))</f>
        <v>1.0368447811080499</v>
      </c>
      <c r="G481" s="65">
        <f t="shared" ca="1" si="163"/>
        <v>1.03552915273882</v>
      </c>
      <c r="H481" s="65">
        <f t="shared" ca="1" si="164"/>
        <v>1.00127049</v>
      </c>
      <c r="I481" s="64">
        <f t="shared" si="157"/>
        <v>5.2499999999999998E-2</v>
      </c>
      <c r="J481" s="66">
        <f>IF(O480&gt;0,VLOOKUP(O480,W$12:AF$80,2),J480)</f>
        <v>44221</v>
      </c>
      <c r="K481" s="67">
        <f t="shared" si="158"/>
        <v>17</v>
      </c>
      <c r="L481" s="68">
        <f t="shared" si="152"/>
        <v>17</v>
      </c>
      <c r="M481" s="69">
        <f t="shared" si="153"/>
        <v>1.0034577929999999</v>
      </c>
      <c r="N481" s="69">
        <f t="shared" ca="1" si="154"/>
        <v>1.0047326759999999</v>
      </c>
      <c r="O481" s="68">
        <f t="shared" si="165"/>
        <v>0</v>
      </c>
      <c r="P481" s="65">
        <f t="shared" ca="1" si="159"/>
        <v>3.71852954</v>
      </c>
      <c r="Q481" s="65"/>
      <c r="R481" s="11">
        <f t="shared" si="160"/>
        <v>0</v>
      </c>
      <c r="S481" s="70" t="str">
        <f>IF(O480&gt;0,VLOOKUP(O480,W$12:AF$60,10),S480)</f>
        <v>A+J=</v>
      </c>
      <c r="T481" s="66" t="e">
        <f>IF(O480&gt;0,VLOOKUP(O480,W$12:AF$60,11),T480)</f>
        <v>#REF!</v>
      </c>
      <c r="U481" s="71" t="str">
        <f t="shared" si="155"/>
        <v>-</v>
      </c>
      <c r="V481" s="7"/>
      <c r="W481" s="7"/>
      <c r="X481" s="7"/>
      <c r="Y481" s="7"/>
      <c r="Z481" s="1"/>
      <c r="AA481" s="7"/>
      <c r="AB481" s="7"/>
      <c r="AC481" s="7"/>
      <c r="AD481" s="7"/>
      <c r="AE481" s="7"/>
      <c r="AF481" s="8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  <c r="ER481" s="2"/>
      <c r="ES481" s="2"/>
      <c r="ET481" s="2"/>
      <c r="EU481" s="2"/>
      <c r="EV481" s="2"/>
      <c r="EW481" s="2"/>
      <c r="EX481" s="2"/>
      <c r="EY481" s="2"/>
      <c r="EZ481" s="2"/>
      <c r="FA481" s="2"/>
      <c r="FB481" s="2"/>
      <c r="FC481" s="2"/>
      <c r="FD481" s="2"/>
      <c r="FE481" s="2"/>
      <c r="FF481" s="2"/>
      <c r="FG481" s="2"/>
      <c r="FH481" s="2"/>
      <c r="FI481" s="2"/>
      <c r="FJ481" s="2"/>
      <c r="FK481" s="2"/>
      <c r="FL481" s="2"/>
      <c r="FM481" s="2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</row>
    <row r="482" spans="1:188" x14ac:dyDescent="0.15">
      <c r="A482" s="63">
        <f t="shared" si="156"/>
        <v>44247</v>
      </c>
      <c r="B482" s="78">
        <f t="shared" ca="1" si="161"/>
        <v>789.65175861</v>
      </c>
      <c r="C482" s="65">
        <f t="shared" si="151"/>
        <v>785.71394809000003</v>
      </c>
      <c r="D482" s="10">
        <f ca="1">IF(A482&lt;$B$1,VLOOKUP(A482,[1]DI!$A$4:$B$15000,2),0)</f>
        <v>0</v>
      </c>
      <c r="E482" s="65">
        <f t="shared" ca="1" si="162"/>
        <v>1</v>
      </c>
      <c r="F482" s="65">
        <f ca="1">(TRUNC(PRODUCT($E$12:$E481),16))</f>
        <v>1.0369222230447499</v>
      </c>
      <c r="G482" s="65">
        <f t="shared" ca="1" si="163"/>
        <v>1.03552915273882</v>
      </c>
      <c r="H482" s="65">
        <f t="shared" ca="1" si="164"/>
        <v>1.0013452700000001</v>
      </c>
      <c r="I482" s="64">
        <f t="shared" si="157"/>
        <v>5.2499999999999998E-2</v>
      </c>
      <c r="J482" s="66">
        <f>IF(O481&gt;0,VLOOKUP(O481,W$12:AF$80,2),J481)</f>
        <v>44221</v>
      </c>
      <c r="K482" s="67">
        <f t="shared" si="158"/>
        <v>17</v>
      </c>
      <c r="L482" s="68">
        <f t="shared" si="152"/>
        <v>18</v>
      </c>
      <c r="M482" s="69">
        <f t="shared" si="153"/>
        <v>1.003661565</v>
      </c>
      <c r="N482" s="69">
        <f t="shared" ca="1" si="154"/>
        <v>1.005011761</v>
      </c>
      <c r="O482" s="68">
        <f t="shared" si="165"/>
        <v>0</v>
      </c>
      <c r="P482" s="65">
        <f t="shared" ca="1" si="159"/>
        <v>3.9378105200000002</v>
      </c>
      <c r="Q482" s="65"/>
      <c r="R482" s="11">
        <f t="shared" si="160"/>
        <v>0</v>
      </c>
      <c r="S482" s="70" t="str">
        <f>IF(O481&gt;0,VLOOKUP(O481,W$12:AF$60,10),S481)</f>
        <v>A+J=</v>
      </c>
      <c r="T482" s="66" t="e">
        <f>IF(O481&gt;0,VLOOKUP(O481,W$12:AF$60,11),T481)</f>
        <v>#REF!</v>
      </c>
      <c r="U482" s="71" t="str">
        <f t="shared" si="155"/>
        <v>-</v>
      </c>
      <c r="V482" s="7"/>
      <c r="W482" s="7"/>
      <c r="X482" s="7"/>
      <c r="Y482" s="7"/>
      <c r="Z482" s="1"/>
      <c r="AA482" s="7"/>
      <c r="AB482" s="7"/>
      <c r="AC482" s="7"/>
      <c r="AD482" s="7"/>
      <c r="AE482" s="7"/>
      <c r="AF482" s="8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  <c r="ER482" s="2"/>
      <c r="ES482" s="2"/>
      <c r="ET482" s="2"/>
      <c r="EU482" s="2"/>
      <c r="EV482" s="2"/>
      <c r="EW482" s="2"/>
      <c r="EX482" s="2"/>
      <c r="EY482" s="2"/>
      <c r="EZ482" s="2"/>
      <c r="FA482" s="2"/>
      <c r="FB482" s="2"/>
      <c r="FC482" s="2"/>
      <c r="FD482" s="2"/>
      <c r="FE482" s="2"/>
      <c r="FF482" s="2"/>
      <c r="FG482" s="2"/>
      <c r="FH482" s="2"/>
      <c r="FI482" s="2"/>
      <c r="FJ482" s="2"/>
      <c r="FK482" s="2"/>
      <c r="FL482" s="2"/>
      <c r="FM482" s="2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</row>
    <row r="483" spans="1:188" x14ac:dyDescent="0.15">
      <c r="A483" s="63">
        <f t="shared" si="156"/>
        <v>44248</v>
      </c>
      <c r="B483" s="78">
        <f t="shared" ca="1" si="161"/>
        <v>789.65175861</v>
      </c>
      <c r="C483" s="65">
        <f t="shared" si="151"/>
        <v>785.71394809000003</v>
      </c>
      <c r="D483" s="10">
        <f ca="1">IF(A483&lt;$B$1,VLOOKUP(A483,[1]DI!$A$4:$B$15000,2),0)</f>
        <v>0</v>
      </c>
      <c r="E483" s="65">
        <f t="shared" ca="1" si="162"/>
        <v>1</v>
      </c>
      <c r="F483" s="65">
        <f ca="1">(TRUNC(PRODUCT($E$12:$E482),16))</f>
        <v>1.0369222230447499</v>
      </c>
      <c r="G483" s="65">
        <f t="shared" ca="1" si="163"/>
        <v>1.03552915273882</v>
      </c>
      <c r="H483" s="65">
        <f t="shared" ca="1" si="164"/>
        <v>1.0013452700000001</v>
      </c>
      <c r="I483" s="64">
        <f t="shared" si="157"/>
        <v>5.2499999999999998E-2</v>
      </c>
      <c r="J483" s="66">
        <f>IF(O482&gt;0,VLOOKUP(O482,W$12:AF$80,2),J482)</f>
        <v>44221</v>
      </c>
      <c r="K483" s="67">
        <f t="shared" si="158"/>
        <v>17</v>
      </c>
      <c r="L483" s="68">
        <f t="shared" si="152"/>
        <v>18</v>
      </c>
      <c r="M483" s="69">
        <f t="shared" si="153"/>
        <v>1.003661565</v>
      </c>
      <c r="N483" s="69">
        <f t="shared" ca="1" si="154"/>
        <v>1.005011761</v>
      </c>
      <c r="O483" s="68">
        <f t="shared" si="165"/>
        <v>0</v>
      </c>
      <c r="P483" s="65">
        <f t="shared" ca="1" si="159"/>
        <v>3.9378105200000002</v>
      </c>
      <c r="Q483" s="65"/>
      <c r="R483" s="11">
        <f t="shared" si="160"/>
        <v>0</v>
      </c>
      <c r="S483" s="70" t="str">
        <f>IF(O482&gt;0,VLOOKUP(O482,W$12:AF$60,10),S482)</f>
        <v>A+J=</v>
      </c>
      <c r="T483" s="66" t="e">
        <f>IF(O482&gt;0,VLOOKUP(O482,W$12:AF$60,11),T482)</f>
        <v>#REF!</v>
      </c>
      <c r="U483" s="71" t="str">
        <f t="shared" si="155"/>
        <v>-</v>
      </c>
      <c r="V483" s="7"/>
      <c r="W483" s="7"/>
      <c r="X483" s="7"/>
      <c r="Y483" s="7"/>
      <c r="Z483" s="1"/>
      <c r="AA483" s="7"/>
      <c r="AB483" s="7"/>
      <c r="AC483" s="7"/>
      <c r="AD483" s="7"/>
      <c r="AE483" s="7"/>
      <c r="AF483" s="8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  <c r="ER483" s="2"/>
      <c r="ES483" s="2"/>
      <c r="ET483" s="2"/>
      <c r="EU483" s="2"/>
      <c r="EV483" s="2"/>
      <c r="EW483" s="2"/>
      <c r="EX483" s="2"/>
      <c r="EY483" s="2"/>
      <c r="EZ483" s="2"/>
      <c r="FA483" s="2"/>
      <c r="FB483" s="2"/>
      <c r="FC483" s="2"/>
      <c r="FD483" s="2"/>
      <c r="FE483" s="2"/>
      <c r="FF483" s="2"/>
      <c r="FG483" s="2"/>
      <c r="FH483" s="2"/>
      <c r="FI483" s="2"/>
      <c r="FJ483" s="2"/>
      <c r="FK483" s="2"/>
      <c r="FL483" s="2"/>
      <c r="FM483" s="2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</row>
    <row r="484" spans="1:188" x14ac:dyDescent="0.15">
      <c r="A484" s="63">
        <f t="shared" si="156"/>
        <v>44249</v>
      </c>
      <c r="B484" s="78">
        <f t="shared" ca="1" si="161"/>
        <v>789.65175861</v>
      </c>
      <c r="C484" s="65">
        <f t="shared" si="151"/>
        <v>785.71394809000003</v>
      </c>
      <c r="D484" s="10">
        <f ca="1">IF(A484&lt;$B$1,VLOOKUP(A484,[1]DI!$A$4:$B$15000,2),0)</f>
        <v>1.9000000000000006E-2</v>
      </c>
      <c r="E484" s="65">
        <f t="shared" ca="1" si="162"/>
        <v>1.0000746899999999</v>
      </c>
      <c r="F484" s="65">
        <f ca="1">(TRUNC(PRODUCT($E$12:$E483),16))</f>
        <v>1.0369222230447499</v>
      </c>
      <c r="G484" s="65">
        <f t="shared" ca="1" si="163"/>
        <v>1.03552915273882</v>
      </c>
      <c r="H484" s="65">
        <f t="shared" ca="1" si="164"/>
        <v>1.0013452700000001</v>
      </c>
      <c r="I484" s="64">
        <f t="shared" si="157"/>
        <v>5.2499999999999998E-2</v>
      </c>
      <c r="J484" s="66">
        <f>IF(O483&gt;0,VLOOKUP(O483,W$12:AF$80,2),J483)</f>
        <v>44221</v>
      </c>
      <c r="K484" s="67">
        <f t="shared" si="158"/>
        <v>18</v>
      </c>
      <c r="L484" s="68">
        <f t="shared" si="152"/>
        <v>18</v>
      </c>
      <c r="M484" s="69">
        <f t="shared" si="153"/>
        <v>1.003661565</v>
      </c>
      <c r="N484" s="69">
        <f t="shared" ca="1" si="154"/>
        <v>1.005011761</v>
      </c>
      <c r="O484" s="68">
        <f t="shared" si="165"/>
        <v>0</v>
      </c>
      <c r="P484" s="65">
        <f t="shared" ca="1" si="159"/>
        <v>3.9378105200000002</v>
      </c>
      <c r="Q484" s="65"/>
      <c r="R484" s="11">
        <f t="shared" si="160"/>
        <v>0</v>
      </c>
      <c r="S484" s="70" t="str">
        <f>IF(O483&gt;0,VLOOKUP(O483,W$12:AF$60,10),S483)</f>
        <v>A+J=</v>
      </c>
      <c r="T484" s="66" t="e">
        <f>IF(O483&gt;0,VLOOKUP(O483,W$12:AF$60,11),T483)</f>
        <v>#REF!</v>
      </c>
      <c r="U484" s="71" t="str">
        <f t="shared" si="155"/>
        <v>-</v>
      </c>
      <c r="V484" s="7"/>
      <c r="W484" s="7"/>
      <c r="X484" s="7"/>
      <c r="Y484" s="7"/>
      <c r="Z484" s="1"/>
      <c r="AA484" s="7"/>
      <c r="AB484" s="7"/>
      <c r="AC484" s="7"/>
      <c r="AD484" s="7"/>
      <c r="AE484" s="7"/>
      <c r="AF484" s="8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  <c r="ER484" s="2"/>
      <c r="ES484" s="2"/>
      <c r="ET484" s="2"/>
      <c r="EU484" s="2"/>
      <c r="EV484" s="2"/>
      <c r="EW484" s="2"/>
      <c r="EX484" s="2"/>
      <c r="EY484" s="2"/>
      <c r="EZ484" s="2"/>
      <c r="FA484" s="2"/>
      <c r="FB484" s="2"/>
      <c r="FC484" s="2"/>
      <c r="FD484" s="2"/>
      <c r="FE484" s="2"/>
      <c r="FF484" s="2"/>
      <c r="FG484" s="2"/>
      <c r="FH484" s="2"/>
      <c r="FI484" s="2"/>
      <c r="FJ484" s="2"/>
      <c r="FK484" s="2"/>
      <c r="FL484" s="2"/>
      <c r="FM484" s="2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</row>
    <row r="485" spans="1:188" x14ac:dyDescent="0.15">
      <c r="A485" s="63">
        <f t="shared" si="156"/>
        <v>44250</v>
      </c>
      <c r="B485" s="78">
        <f t="shared" ca="1" si="161"/>
        <v>789.87110323000002</v>
      </c>
      <c r="C485" s="65">
        <f t="shared" si="151"/>
        <v>785.71394809000003</v>
      </c>
      <c r="D485" s="10">
        <f ca="1">IF(A485&lt;$B$1,VLOOKUP(A485,[1]DI!$A$4:$B$15000,2),0)</f>
        <v>1.9000000000000006E-2</v>
      </c>
      <c r="E485" s="65">
        <f t="shared" ca="1" si="162"/>
        <v>1.0000746899999999</v>
      </c>
      <c r="F485" s="65">
        <f ca="1">(TRUNC(PRODUCT($E$12:$E484),16))</f>
        <v>1.03699967076559</v>
      </c>
      <c r="G485" s="65">
        <f t="shared" ca="1" si="163"/>
        <v>1.03552915273882</v>
      </c>
      <c r="H485" s="65">
        <f t="shared" ca="1" si="164"/>
        <v>1.0014200600000001</v>
      </c>
      <c r="I485" s="64">
        <f t="shared" si="157"/>
        <v>5.2499999999999998E-2</v>
      </c>
      <c r="J485" s="66">
        <f>IF(O484&gt;0,VLOOKUP(O484,W$12:AF$80,2),J484)</f>
        <v>44221</v>
      </c>
      <c r="K485" s="67">
        <f t="shared" si="158"/>
        <v>19</v>
      </c>
      <c r="L485" s="68">
        <f t="shared" si="152"/>
        <v>19</v>
      </c>
      <c r="M485" s="69">
        <f t="shared" si="153"/>
        <v>1.003865378</v>
      </c>
      <c r="N485" s="69">
        <f t="shared" ca="1" si="154"/>
        <v>1.0052909269999999</v>
      </c>
      <c r="O485" s="68">
        <f t="shared" si="165"/>
        <v>0</v>
      </c>
      <c r="P485" s="65">
        <f t="shared" ca="1" si="159"/>
        <v>4.1571551400000004</v>
      </c>
      <c r="Q485" s="65"/>
      <c r="R485" s="11">
        <f t="shared" si="160"/>
        <v>0</v>
      </c>
      <c r="S485" s="70" t="str">
        <f>IF(O484&gt;0,VLOOKUP(O484,W$12:AF$60,10),S484)</f>
        <v>A+J=</v>
      </c>
      <c r="T485" s="66" t="e">
        <f>IF(O484&gt;0,VLOOKUP(O484,W$12:AF$60,11),T484)</f>
        <v>#REF!</v>
      </c>
      <c r="U485" s="71" t="str">
        <f t="shared" si="155"/>
        <v>-</v>
      </c>
      <c r="V485" s="7"/>
      <c r="W485" s="7"/>
      <c r="X485" s="7"/>
      <c r="Y485" s="7"/>
      <c r="Z485" s="1"/>
      <c r="AA485" s="7"/>
      <c r="AB485" s="7"/>
      <c r="AC485" s="7"/>
      <c r="AD485" s="7"/>
      <c r="AE485" s="7"/>
      <c r="AF485" s="8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  <c r="ER485" s="2"/>
      <c r="ES485" s="2"/>
      <c r="ET485" s="2"/>
      <c r="EU485" s="2"/>
      <c r="EV485" s="2"/>
      <c r="EW485" s="2"/>
      <c r="EX485" s="2"/>
      <c r="EY485" s="2"/>
      <c r="EZ485" s="2"/>
      <c r="FA485" s="2"/>
      <c r="FB485" s="2"/>
      <c r="FC485" s="2"/>
      <c r="FD485" s="2"/>
      <c r="FE485" s="2"/>
      <c r="FF485" s="2"/>
      <c r="FG485" s="2"/>
      <c r="FH485" s="2"/>
      <c r="FI485" s="2"/>
      <c r="FJ485" s="2"/>
      <c r="FK485" s="2"/>
      <c r="FL485" s="2"/>
      <c r="FM485" s="2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</row>
    <row r="486" spans="1:188" x14ac:dyDescent="0.15">
      <c r="A486" s="63">
        <f t="shared" si="156"/>
        <v>44251</v>
      </c>
      <c r="B486" s="78">
        <f t="shared" ca="1" si="161"/>
        <v>790.09051227999998</v>
      </c>
      <c r="C486" s="65">
        <f t="shared" si="151"/>
        <v>785.71394809000003</v>
      </c>
      <c r="D486" s="10">
        <f ca="1">IF(A486&lt;$B$1,VLOOKUP(A486,[1]DI!$A$4:$B$15000,2),0)</f>
        <v>1.9000000000000006E-2</v>
      </c>
      <c r="E486" s="65">
        <f t="shared" ca="1" si="162"/>
        <v>1.0000746899999999</v>
      </c>
      <c r="F486" s="65">
        <f ca="1">(TRUNC(PRODUCT($E$12:$E485),16))</f>
        <v>1.037077124271</v>
      </c>
      <c r="G486" s="65">
        <f t="shared" ca="1" si="163"/>
        <v>1.03552915273882</v>
      </c>
      <c r="H486" s="65">
        <f t="shared" ca="1" si="164"/>
        <v>1.00149486</v>
      </c>
      <c r="I486" s="64">
        <f t="shared" si="157"/>
        <v>5.2499999999999998E-2</v>
      </c>
      <c r="J486" s="66">
        <f>IF(O485&gt;0,VLOOKUP(O485,W$12:AF$80,2),J485)</f>
        <v>44221</v>
      </c>
      <c r="K486" s="67">
        <f t="shared" si="158"/>
        <v>20</v>
      </c>
      <c r="L486" s="68">
        <f t="shared" si="152"/>
        <v>20</v>
      </c>
      <c r="M486" s="69">
        <f t="shared" si="153"/>
        <v>1.004069232</v>
      </c>
      <c r="N486" s="69">
        <f t="shared" ca="1" si="154"/>
        <v>1.0055701749999999</v>
      </c>
      <c r="O486" s="68">
        <f t="shared" si="165"/>
        <v>0</v>
      </c>
      <c r="P486" s="65">
        <f t="shared" ca="1" si="159"/>
        <v>4.3765641899999999</v>
      </c>
      <c r="Q486" s="65"/>
      <c r="R486" s="11">
        <f t="shared" si="160"/>
        <v>0</v>
      </c>
      <c r="S486" s="70" t="str">
        <f>IF(O485&gt;0,VLOOKUP(O485,W$12:AF$60,10),S485)</f>
        <v>A+J=</v>
      </c>
      <c r="T486" s="66" t="e">
        <f>IF(O485&gt;0,VLOOKUP(O485,W$12:AF$60,11),T485)</f>
        <v>#REF!</v>
      </c>
      <c r="U486" s="71" t="str">
        <f t="shared" si="155"/>
        <v>-</v>
      </c>
      <c r="V486" s="7"/>
      <c r="W486" s="7"/>
      <c r="X486" s="7"/>
      <c r="Y486" s="7"/>
      <c r="Z486" s="1"/>
      <c r="AA486" s="7"/>
      <c r="AB486" s="7"/>
      <c r="AC486" s="7"/>
      <c r="AD486" s="7"/>
      <c r="AE486" s="7"/>
      <c r="AF486" s="8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  <c r="EQ486" s="2"/>
      <c r="ER486" s="2"/>
      <c r="ES486" s="2"/>
      <c r="ET486" s="2"/>
      <c r="EU486" s="2"/>
      <c r="EV486" s="2"/>
      <c r="EW486" s="2"/>
      <c r="EX486" s="2"/>
      <c r="EY486" s="2"/>
      <c r="EZ486" s="2"/>
      <c r="FA486" s="2"/>
      <c r="FB486" s="2"/>
      <c r="FC486" s="2"/>
      <c r="FD486" s="2"/>
      <c r="FE486" s="2"/>
      <c r="FF486" s="2"/>
      <c r="FG486" s="2"/>
      <c r="FH486" s="2"/>
      <c r="FI486" s="2"/>
      <c r="FJ486" s="2"/>
      <c r="FK486" s="2"/>
      <c r="FL486" s="2"/>
      <c r="FM486" s="2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</row>
    <row r="487" spans="1:188" x14ac:dyDescent="0.15">
      <c r="A487" s="63">
        <f t="shared" si="156"/>
        <v>44252</v>
      </c>
      <c r="B487" s="78">
        <f t="shared" ca="1" si="161"/>
        <v>790.30997790000004</v>
      </c>
      <c r="C487" s="65">
        <f t="shared" si="151"/>
        <v>785.71394809000003</v>
      </c>
      <c r="D487" s="10">
        <f ca="1">IF(A487&lt;$B$1,VLOOKUP(A487,[1]DI!$A$4:$B$15000,2),0)</f>
        <v>1.9000000000000006E-2</v>
      </c>
      <c r="E487" s="65">
        <f t="shared" ca="1" si="162"/>
        <v>1.0000746899999999</v>
      </c>
      <c r="F487" s="65">
        <f ca="1">(TRUNC(PRODUCT($E$12:$E486),16))</f>
        <v>1.03715458356141</v>
      </c>
      <c r="G487" s="65">
        <f t="shared" ca="1" si="163"/>
        <v>1.03552915273882</v>
      </c>
      <c r="H487" s="65">
        <f t="shared" ca="1" si="164"/>
        <v>1.0015696599999999</v>
      </c>
      <c r="I487" s="64">
        <f t="shared" si="157"/>
        <v>5.2499999999999998E-2</v>
      </c>
      <c r="J487" s="66">
        <f>IF(O486&gt;0,VLOOKUP(O486,W$12:AF$80,2),J486)</f>
        <v>44221</v>
      </c>
      <c r="K487" s="67">
        <f t="shared" si="158"/>
        <v>21</v>
      </c>
      <c r="L487" s="68">
        <f t="shared" si="152"/>
        <v>21</v>
      </c>
      <c r="M487" s="69">
        <f t="shared" si="153"/>
        <v>1.0042731279999999</v>
      </c>
      <c r="N487" s="69">
        <f t="shared" ca="1" si="154"/>
        <v>1.0058494950000001</v>
      </c>
      <c r="O487" s="68">
        <f t="shared" si="165"/>
        <v>16</v>
      </c>
      <c r="P487" s="65">
        <f t="shared" ca="1" si="159"/>
        <v>4.5960298100000001</v>
      </c>
      <c r="Q487" s="65"/>
      <c r="R487" s="11">
        <f t="shared" si="160"/>
        <v>23.809489760000002</v>
      </c>
      <c r="S487" s="70" t="str">
        <f>IF(O486&gt;0,VLOOKUP(O486,W$12:AF$60,10),S486)</f>
        <v>A+J=</v>
      </c>
      <c r="T487" s="66" t="e">
        <f>IF(O486&gt;0,VLOOKUP(O486,W$12:AF$60,11),T486)</f>
        <v>#REF!</v>
      </c>
      <c r="U487" s="71">
        <f t="shared" ca="1" si="155"/>
        <v>1704331.1742000002</v>
      </c>
      <c r="V487" s="7"/>
      <c r="W487" s="7"/>
      <c r="X487" s="7"/>
      <c r="Y487" s="7"/>
      <c r="Z487" s="1"/>
      <c r="AA487" s="7"/>
      <c r="AB487" s="7"/>
      <c r="AC487" s="7"/>
      <c r="AD487" s="7"/>
      <c r="AE487" s="7"/>
      <c r="AF487" s="8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  <c r="EQ487" s="2"/>
      <c r="ER487" s="2"/>
      <c r="ES487" s="2"/>
      <c r="ET487" s="2"/>
      <c r="EU487" s="2"/>
      <c r="EV487" s="2"/>
      <c r="EW487" s="2"/>
      <c r="EX487" s="2"/>
      <c r="EY487" s="2"/>
      <c r="EZ487" s="2"/>
      <c r="FA487" s="2"/>
      <c r="FB487" s="2"/>
      <c r="FC487" s="2"/>
      <c r="FD487" s="2"/>
      <c r="FE487" s="2"/>
      <c r="FF487" s="2"/>
      <c r="FG487" s="2"/>
      <c r="FH487" s="2"/>
      <c r="FI487" s="2"/>
      <c r="FJ487" s="2"/>
      <c r="FK487" s="2"/>
      <c r="FL487" s="2"/>
      <c r="FM487" s="2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</row>
    <row r="488" spans="1:188" x14ac:dyDescent="0.15">
      <c r="A488" s="63">
        <f t="shared" si="156"/>
        <v>44253</v>
      </c>
      <c r="B488" s="78">
        <f t="shared" ca="1" si="161"/>
        <v>762.11609556999997</v>
      </c>
      <c r="C488" s="65">
        <f t="shared" si="151"/>
        <v>761.90445833000001</v>
      </c>
      <c r="D488" s="10">
        <f ca="1">IF(A488&lt;$B$1,VLOOKUP(A488,[1]DI!$A$4:$B$15000,2),0)</f>
        <v>1.9000000000000006E-2</v>
      </c>
      <c r="E488" s="65">
        <f t="shared" ca="1" si="162"/>
        <v>1.0000746899999999</v>
      </c>
      <c r="F488" s="65">
        <f ca="1">(TRUNC(PRODUCT($E$12:$E487),16))</f>
        <v>1.0372320486372499</v>
      </c>
      <c r="G488" s="65">
        <f t="shared" ca="1" si="163"/>
        <v>1.03715458356141</v>
      </c>
      <c r="H488" s="65">
        <f t="shared" ca="1" si="164"/>
        <v>1.0000746899999999</v>
      </c>
      <c r="I488" s="64">
        <f t="shared" si="157"/>
        <v>5.2499999999999998E-2</v>
      </c>
      <c r="J488" s="66">
        <f>IF(O487&gt;0,VLOOKUP(O487,W$12:AF$80,2),J487)</f>
        <v>44252</v>
      </c>
      <c r="K488" s="67">
        <f t="shared" si="158"/>
        <v>1</v>
      </c>
      <c r="L488" s="68">
        <f t="shared" si="152"/>
        <v>1</v>
      </c>
      <c r="M488" s="69">
        <f t="shared" si="153"/>
        <v>1.0002030689999999</v>
      </c>
      <c r="N488" s="69">
        <f t="shared" ca="1" si="154"/>
        <v>1.000277774</v>
      </c>
      <c r="O488" s="68">
        <f t="shared" si="165"/>
        <v>0</v>
      </c>
      <c r="P488" s="65">
        <f t="shared" ca="1" si="159"/>
        <v>0.21163724</v>
      </c>
      <c r="Q488" s="65"/>
      <c r="R488" s="11">
        <f t="shared" si="160"/>
        <v>0</v>
      </c>
      <c r="S488" s="70" t="str">
        <f>IF(O487&gt;0,VLOOKUP(O487,W$12:AF$60,10),S487)</f>
        <v>A+J=</v>
      </c>
      <c r="T488" s="66" t="e">
        <f>IF(O487&gt;0,VLOOKUP(O487,W$12:AF$60,11),T487)</f>
        <v>#REF!</v>
      </c>
      <c r="U488" s="71" t="str">
        <f t="shared" si="155"/>
        <v>-</v>
      </c>
      <c r="V488" s="7"/>
      <c r="W488" s="7"/>
      <c r="X488" s="7"/>
      <c r="Y488" s="7"/>
      <c r="Z488" s="1"/>
      <c r="AA488" s="7"/>
      <c r="AB488" s="7"/>
      <c r="AC488" s="7"/>
      <c r="AD488" s="7"/>
      <c r="AE488" s="7"/>
      <c r="AF488" s="8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  <c r="EQ488" s="2"/>
      <c r="ER488" s="2"/>
      <c r="ES488" s="2"/>
      <c r="ET488" s="2"/>
      <c r="EU488" s="2"/>
      <c r="EV488" s="2"/>
      <c r="EW488" s="2"/>
      <c r="EX488" s="2"/>
      <c r="EY488" s="2"/>
      <c r="EZ488" s="2"/>
      <c r="FA488" s="2"/>
      <c r="FB488" s="2"/>
      <c r="FC488" s="2"/>
      <c r="FD488" s="2"/>
      <c r="FE488" s="2"/>
      <c r="FF488" s="2"/>
      <c r="FG488" s="2"/>
      <c r="FH488" s="2"/>
      <c r="FI488" s="2"/>
      <c r="FJ488" s="2"/>
      <c r="FK488" s="2"/>
      <c r="FL488" s="2"/>
      <c r="FM488" s="2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</row>
    <row r="489" spans="1:188" x14ac:dyDescent="0.15">
      <c r="A489" s="63">
        <f t="shared" si="156"/>
        <v>44254</v>
      </c>
      <c r="B489" s="78">
        <f t="shared" ca="1" si="161"/>
        <v>762.17302127000005</v>
      </c>
      <c r="C489" s="65">
        <f t="shared" si="151"/>
        <v>761.90445833000001</v>
      </c>
      <c r="D489" s="10">
        <f ca="1">IF(A489&lt;$B$1,VLOOKUP(A489,[1]DI!$A$4:$B$15000,2),0)</f>
        <v>0</v>
      </c>
      <c r="E489" s="65">
        <f t="shared" ca="1" si="162"/>
        <v>1</v>
      </c>
      <c r="F489" s="65">
        <f ca="1">(TRUNC(PRODUCT($E$12:$E488),16))</f>
        <v>1.0373095194989701</v>
      </c>
      <c r="G489" s="65">
        <f t="shared" ca="1" si="163"/>
        <v>1.03715458356141</v>
      </c>
      <c r="H489" s="65">
        <f t="shared" ca="1" si="164"/>
        <v>1.00014939</v>
      </c>
      <c r="I489" s="64">
        <f t="shared" si="157"/>
        <v>5.2499999999999998E-2</v>
      </c>
      <c r="J489" s="66">
        <f>IF(O488&gt;0,VLOOKUP(O488,W$12:AF$80,2),J488)</f>
        <v>44252</v>
      </c>
      <c r="K489" s="67">
        <f t="shared" si="158"/>
        <v>1</v>
      </c>
      <c r="L489" s="68">
        <f t="shared" si="152"/>
        <v>1</v>
      </c>
      <c r="M489" s="69">
        <f t="shared" si="153"/>
        <v>1.0002030689999999</v>
      </c>
      <c r="N489" s="69">
        <f t="shared" ca="1" si="154"/>
        <v>1.000352489</v>
      </c>
      <c r="O489" s="68">
        <f t="shared" si="165"/>
        <v>0</v>
      </c>
      <c r="P489" s="65">
        <f t="shared" ca="1" si="159"/>
        <v>0.26856294000000003</v>
      </c>
      <c r="Q489" s="65"/>
      <c r="R489" s="11">
        <f t="shared" si="160"/>
        <v>0</v>
      </c>
      <c r="S489" s="70" t="str">
        <f>IF(O488&gt;0,VLOOKUP(O488,W$12:AF$60,10),S488)</f>
        <v>A+J=</v>
      </c>
      <c r="T489" s="66" t="e">
        <f>IF(O488&gt;0,VLOOKUP(O488,W$12:AF$60,11),T488)</f>
        <v>#REF!</v>
      </c>
      <c r="U489" s="71" t="str">
        <f t="shared" si="155"/>
        <v>-</v>
      </c>
      <c r="V489" s="7"/>
      <c r="W489" s="7"/>
      <c r="X489" s="7"/>
      <c r="Y489" s="7"/>
      <c r="Z489" s="1"/>
      <c r="AA489" s="7"/>
      <c r="AB489" s="7"/>
      <c r="AC489" s="7"/>
      <c r="AD489" s="7"/>
      <c r="AE489" s="7"/>
      <c r="AF489" s="8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  <c r="EQ489" s="2"/>
      <c r="ER489" s="2"/>
      <c r="ES489" s="2"/>
      <c r="ET489" s="2"/>
      <c r="EU489" s="2"/>
      <c r="EV489" s="2"/>
      <c r="EW489" s="2"/>
      <c r="EX489" s="2"/>
      <c r="EY489" s="2"/>
      <c r="EZ489" s="2"/>
      <c r="FA489" s="2"/>
      <c r="FB489" s="2"/>
      <c r="FC489" s="2"/>
      <c r="FD489" s="2"/>
      <c r="FE489" s="2"/>
      <c r="FF489" s="2"/>
      <c r="FG489" s="2"/>
      <c r="FH489" s="2"/>
      <c r="FI489" s="2"/>
      <c r="FJ489" s="2"/>
      <c r="FK489" s="2"/>
      <c r="FL489" s="2"/>
      <c r="FM489" s="2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</row>
    <row r="490" spans="1:188" x14ac:dyDescent="0.15">
      <c r="A490" s="63">
        <f t="shared" si="156"/>
        <v>44255</v>
      </c>
      <c r="B490" s="78">
        <f t="shared" ca="1" si="161"/>
        <v>762.17302127000005</v>
      </c>
      <c r="C490" s="65">
        <f t="shared" si="151"/>
        <v>761.90445833000001</v>
      </c>
      <c r="D490" s="10">
        <f ca="1">IF(A490&lt;$B$1,VLOOKUP(A490,[1]DI!$A$4:$B$15000,2),0)</f>
        <v>0</v>
      </c>
      <c r="E490" s="65">
        <f t="shared" ca="1" si="162"/>
        <v>1</v>
      </c>
      <c r="F490" s="65">
        <f ca="1">(TRUNC(PRODUCT($E$12:$E489),16))</f>
        <v>1.0373095194989701</v>
      </c>
      <c r="G490" s="65">
        <f t="shared" ca="1" si="163"/>
        <v>1.03715458356141</v>
      </c>
      <c r="H490" s="65">
        <f t="shared" ca="1" si="164"/>
        <v>1.00014939</v>
      </c>
      <c r="I490" s="64">
        <f t="shared" si="157"/>
        <v>5.2499999999999998E-2</v>
      </c>
      <c r="J490" s="66">
        <f>IF(O489&gt;0,VLOOKUP(O489,W$12:AF$80,2),J489)</f>
        <v>44252</v>
      </c>
      <c r="K490" s="67">
        <f t="shared" si="158"/>
        <v>1</v>
      </c>
      <c r="L490" s="68">
        <f t="shared" si="152"/>
        <v>1</v>
      </c>
      <c r="M490" s="69">
        <f t="shared" si="153"/>
        <v>1.0002030689999999</v>
      </c>
      <c r="N490" s="69">
        <f t="shared" ca="1" si="154"/>
        <v>1.000352489</v>
      </c>
      <c r="O490" s="68">
        <f t="shared" si="165"/>
        <v>0</v>
      </c>
      <c r="P490" s="65">
        <f t="shared" ca="1" si="159"/>
        <v>0.26856294000000003</v>
      </c>
      <c r="Q490" s="65"/>
      <c r="R490" s="11">
        <f t="shared" si="160"/>
        <v>0</v>
      </c>
      <c r="S490" s="70" t="str">
        <f>IF(O489&gt;0,VLOOKUP(O489,W$12:AF$60,10),S489)</f>
        <v>A+J=</v>
      </c>
      <c r="T490" s="66" t="e">
        <f>IF(O489&gt;0,VLOOKUP(O489,W$12:AF$60,11),T489)</f>
        <v>#REF!</v>
      </c>
      <c r="U490" s="71" t="str">
        <f t="shared" si="155"/>
        <v>-</v>
      </c>
      <c r="V490" s="7"/>
      <c r="W490" s="7"/>
      <c r="X490" s="7"/>
      <c r="Y490" s="7"/>
      <c r="Z490" s="1"/>
      <c r="AA490" s="7"/>
      <c r="AB490" s="7"/>
      <c r="AC490" s="7"/>
      <c r="AD490" s="7"/>
      <c r="AE490" s="7"/>
      <c r="AF490" s="8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  <c r="EQ490" s="2"/>
      <c r="ER490" s="2"/>
      <c r="ES490" s="2"/>
      <c r="ET490" s="2"/>
      <c r="EU490" s="2"/>
      <c r="EV490" s="2"/>
      <c r="EW490" s="2"/>
      <c r="EX490" s="2"/>
      <c r="EY490" s="2"/>
      <c r="EZ490" s="2"/>
      <c r="FA490" s="2"/>
      <c r="FB490" s="2"/>
      <c r="FC490" s="2"/>
      <c r="FD490" s="2"/>
      <c r="FE490" s="2"/>
      <c r="FF490" s="2"/>
      <c r="FG490" s="2"/>
      <c r="FH490" s="2"/>
      <c r="FI490" s="2"/>
      <c r="FJ490" s="2"/>
      <c r="FK490" s="2"/>
      <c r="FL490" s="2"/>
      <c r="FM490" s="2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</row>
    <row r="491" spans="1:188" x14ac:dyDescent="0.15">
      <c r="A491" s="63">
        <f t="shared" si="156"/>
        <v>44256</v>
      </c>
      <c r="B491" s="78">
        <f t="shared" ca="1" si="161"/>
        <v>762.32779605999997</v>
      </c>
      <c r="C491" s="65">
        <f t="shared" si="151"/>
        <v>761.90445833000001</v>
      </c>
      <c r="D491" s="10">
        <f ca="1">IF(A491&lt;$B$1,VLOOKUP(A491,[1]DI!$A$4:$B$15000,2),0)</f>
        <v>1.9000000000000006E-2</v>
      </c>
      <c r="E491" s="65">
        <f t="shared" ca="1" si="162"/>
        <v>1.0000746899999999</v>
      </c>
      <c r="F491" s="65">
        <f ca="1">(TRUNC(PRODUCT($E$12:$E490),16))</f>
        <v>1.0373095194989701</v>
      </c>
      <c r="G491" s="65">
        <f t="shared" ca="1" si="163"/>
        <v>1.03715458356141</v>
      </c>
      <c r="H491" s="65">
        <f t="shared" ca="1" si="164"/>
        <v>1.00014939</v>
      </c>
      <c r="I491" s="64">
        <f t="shared" si="157"/>
        <v>5.2499999999999998E-2</v>
      </c>
      <c r="J491" s="66">
        <f>IF(O490&gt;0,VLOOKUP(O490,W$12:AF$80,2),J490)</f>
        <v>44252</v>
      </c>
      <c r="K491" s="67">
        <f t="shared" si="158"/>
        <v>2</v>
      </c>
      <c r="L491" s="68">
        <f t="shared" si="152"/>
        <v>2</v>
      </c>
      <c r="M491" s="69">
        <f t="shared" si="153"/>
        <v>1.0004061799999999</v>
      </c>
      <c r="N491" s="69">
        <f t="shared" ca="1" si="154"/>
        <v>1.0005556309999999</v>
      </c>
      <c r="O491" s="68">
        <f t="shared" si="165"/>
        <v>0</v>
      </c>
      <c r="P491" s="65">
        <f t="shared" ca="1" si="159"/>
        <v>0.42333773000000002</v>
      </c>
      <c r="Q491" s="65"/>
      <c r="R491" s="11">
        <f t="shared" si="160"/>
        <v>0</v>
      </c>
      <c r="S491" s="70" t="str">
        <f>IF(O490&gt;0,VLOOKUP(O490,W$12:AF$60,10),S490)</f>
        <v>A+J=</v>
      </c>
      <c r="T491" s="66" t="e">
        <f>IF(O490&gt;0,VLOOKUP(O490,W$12:AF$60,11),T490)</f>
        <v>#REF!</v>
      </c>
      <c r="U491" s="71" t="str">
        <f t="shared" si="155"/>
        <v>-</v>
      </c>
      <c r="V491" s="7"/>
      <c r="W491" s="7"/>
      <c r="X491" s="7"/>
      <c r="Y491" s="7"/>
      <c r="Z491" s="1"/>
      <c r="AA491" s="7"/>
      <c r="AB491" s="7"/>
      <c r="AC491" s="7"/>
      <c r="AD491" s="7"/>
      <c r="AE491" s="7"/>
      <c r="AF491" s="8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  <c r="EQ491" s="2"/>
      <c r="ER491" s="2"/>
      <c r="ES491" s="2"/>
      <c r="ET491" s="2"/>
      <c r="EU491" s="2"/>
      <c r="EV491" s="2"/>
      <c r="EW491" s="2"/>
      <c r="EX491" s="2"/>
      <c r="EY491" s="2"/>
      <c r="EZ491" s="2"/>
      <c r="FA491" s="2"/>
      <c r="FB491" s="2"/>
      <c r="FC491" s="2"/>
      <c r="FD491" s="2"/>
      <c r="FE491" s="2"/>
      <c r="FF491" s="2"/>
      <c r="FG491" s="2"/>
      <c r="FH491" s="2"/>
      <c r="FI491" s="2"/>
      <c r="FJ491" s="2"/>
      <c r="FK491" s="2"/>
      <c r="FL491" s="2"/>
      <c r="FM491" s="2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</row>
    <row r="492" spans="1:188" x14ac:dyDescent="0.15">
      <c r="A492" s="63">
        <f t="shared" si="156"/>
        <v>44257</v>
      </c>
      <c r="B492" s="78">
        <f t="shared" ca="1" si="161"/>
        <v>762.53955064000002</v>
      </c>
      <c r="C492" s="65">
        <f t="shared" si="151"/>
        <v>761.90445833000001</v>
      </c>
      <c r="D492" s="10">
        <f ca="1">IF(A492&lt;$B$1,VLOOKUP(A492,[1]DI!$A$4:$B$15000,2),0)</f>
        <v>1.9000000000000006E-2</v>
      </c>
      <c r="E492" s="65">
        <f t="shared" ca="1" si="162"/>
        <v>1.0000746899999999</v>
      </c>
      <c r="F492" s="65">
        <f ca="1">(TRUNC(PRODUCT($E$12:$E491),16))</f>
        <v>1.0373869961469799</v>
      </c>
      <c r="G492" s="65">
        <f t="shared" ca="1" si="163"/>
        <v>1.03715458356141</v>
      </c>
      <c r="H492" s="65">
        <f t="shared" ca="1" si="164"/>
        <v>1.0002240899999999</v>
      </c>
      <c r="I492" s="64">
        <f t="shared" si="157"/>
        <v>5.2499999999999998E-2</v>
      </c>
      <c r="J492" s="66">
        <f>IF(O491&gt;0,VLOOKUP(O491,W$12:AF$80,2),J491)</f>
        <v>44252</v>
      </c>
      <c r="K492" s="67">
        <f t="shared" si="158"/>
        <v>3</v>
      </c>
      <c r="L492" s="68">
        <f t="shared" si="152"/>
        <v>3</v>
      </c>
      <c r="M492" s="69">
        <f t="shared" si="153"/>
        <v>1.000609332</v>
      </c>
      <c r="N492" s="69">
        <f t="shared" ca="1" si="154"/>
        <v>1.0008335589999999</v>
      </c>
      <c r="O492" s="68">
        <f t="shared" si="165"/>
        <v>0</v>
      </c>
      <c r="P492" s="65">
        <f t="shared" ca="1" si="159"/>
        <v>0.63509230999999999</v>
      </c>
      <c r="Q492" s="65"/>
      <c r="R492" s="11">
        <f t="shared" si="160"/>
        <v>0</v>
      </c>
      <c r="S492" s="70" t="str">
        <f>IF(O491&gt;0,VLOOKUP(O491,W$12:AF$60,10),S491)</f>
        <v>A+J=</v>
      </c>
      <c r="T492" s="66" t="e">
        <f>IF(O491&gt;0,VLOOKUP(O491,W$12:AF$60,11),T491)</f>
        <v>#REF!</v>
      </c>
      <c r="U492" s="71" t="str">
        <f t="shared" si="155"/>
        <v>-</v>
      </c>
      <c r="V492" s="7"/>
      <c r="W492" s="7"/>
      <c r="X492" s="7"/>
      <c r="Y492" s="7"/>
      <c r="Z492" s="1"/>
      <c r="AA492" s="7"/>
      <c r="AB492" s="7"/>
      <c r="AC492" s="7"/>
      <c r="AD492" s="7"/>
      <c r="AE492" s="7"/>
      <c r="AF492" s="8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  <c r="EQ492" s="2"/>
      <c r="ER492" s="2"/>
      <c r="ES492" s="2"/>
      <c r="ET492" s="2"/>
      <c r="EU492" s="2"/>
      <c r="EV492" s="2"/>
      <c r="EW492" s="2"/>
      <c r="EX492" s="2"/>
      <c r="EY492" s="2"/>
      <c r="EZ492" s="2"/>
      <c r="FA492" s="2"/>
      <c r="FB492" s="2"/>
      <c r="FC492" s="2"/>
      <c r="FD492" s="2"/>
      <c r="FE492" s="2"/>
      <c r="FF492" s="2"/>
      <c r="FG492" s="2"/>
      <c r="FH492" s="2"/>
      <c r="FI492" s="2"/>
      <c r="FJ492" s="2"/>
      <c r="FK492" s="2"/>
      <c r="FL492" s="2"/>
      <c r="FM492" s="2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</row>
    <row r="493" spans="1:188" x14ac:dyDescent="0.15">
      <c r="A493" s="63">
        <f t="shared" si="156"/>
        <v>44258</v>
      </c>
      <c r="B493" s="78">
        <f t="shared" ca="1" si="161"/>
        <v>762.75135932000001</v>
      </c>
      <c r="C493" s="65">
        <f t="shared" si="151"/>
        <v>761.90445833000001</v>
      </c>
      <c r="D493" s="10">
        <f ca="1">IF(A493&lt;$B$1,VLOOKUP(A493,[1]DI!$A$4:$B$15000,2),0)</f>
        <v>1.9000000000000006E-2</v>
      </c>
      <c r="E493" s="65">
        <f t="shared" ca="1" si="162"/>
        <v>1.0000746899999999</v>
      </c>
      <c r="F493" s="65">
        <f ca="1">(TRUNC(PRODUCT($E$12:$E492),16))</f>
        <v>1.03746447858172</v>
      </c>
      <c r="G493" s="65">
        <f t="shared" ca="1" si="163"/>
        <v>1.03715458356141</v>
      </c>
      <c r="H493" s="65">
        <f t="shared" ca="1" si="164"/>
        <v>1.00029879</v>
      </c>
      <c r="I493" s="64">
        <f t="shared" si="157"/>
        <v>5.2499999999999998E-2</v>
      </c>
      <c r="J493" s="66">
        <f>IF(O492&gt;0,VLOOKUP(O492,W$12:AF$80,2),J492)</f>
        <v>44252</v>
      </c>
      <c r="K493" s="67">
        <f t="shared" si="158"/>
        <v>4</v>
      </c>
      <c r="L493" s="68">
        <f t="shared" si="152"/>
        <v>4</v>
      </c>
      <c r="M493" s="69">
        <f t="shared" si="153"/>
        <v>1.000812525</v>
      </c>
      <c r="N493" s="69">
        <f t="shared" ca="1" si="154"/>
        <v>1.0011115580000001</v>
      </c>
      <c r="O493" s="68">
        <f t="shared" si="165"/>
        <v>0</v>
      </c>
      <c r="P493" s="65">
        <f t="shared" ca="1" si="159"/>
        <v>0.84690098999999996</v>
      </c>
      <c r="Q493" s="65"/>
      <c r="R493" s="11">
        <f t="shared" si="160"/>
        <v>0</v>
      </c>
      <c r="S493" s="70" t="str">
        <f>IF(O492&gt;0,VLOOKUP(O492,W$12:AF$60,10),S492)</f>
        <v>A+J=</v>
      </c>
      <c r="T493" s="66" t="e">
        <f>IF(O492&gt;0,VLOOKUP(O492,W$12:AF$60,11),T492)</f>
        <v>#REF!</v>
      </c>
      <c r="U493" s="71" t="str">
        <f t="shared" si="155"/>
        <v>-</v>
      </c>
      <c r="V493" s="7"/>
      <c r="W493" s="7"/>
      <c r="X493" s="7"/>
      <c r="Y493" s="7"/>
      <c r="Z493" s="1"/>
      <c r="AA493" s="7"/>
      <c r="AB493" s="7"/>
      <c r="AC493" s="7"/>
      <c r="AD493" s="7"/>
      <c r="AE493" s="7"/>
      <c r="AF493" s="8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  <c r="EQ493" s="2"/>
      <c r="ER493" s="2"/>
      <c r="ES493" s="2"/>
      <c r="ET493" s="2"/>
      <c r="EU493" s="2"/>
      <c r="EV493" s="2"/>
      <c r="EW493" s="2"/>
      <c r="EX493" s="2"/>
      <c r="EY493" s="2"/>
      <c r="EZ493" s="2"/>
      <c r="FA493" s="2"/>
      <c r="FB493" s="2"/>
      <c r="FC493" s="2"/>
      <c r="FD493" s="2"/>
      <c r="FE493" s="2"/>
      <c r="FF493" s="2"/>
      <c r="FG493" s="2"/>
      <c r="FH493" s="2"/>
      <c r="FI493" s="2"/>
      <c r="FJ493" s="2"/>
      <c r="FK493" s="2"/>
      <c r="FL493" s="2"/>
      <c r="FM493" s="2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</row>
    <row r="494" spans="1:188" x14ac:dyDescent="0.15">
      <c r="A494" s="63">
        <f t="shared" si="156"/>
        <v>44259</v>
      </c>
      <c r="B494" s="78">
        <f t="shared" ca="1" si="161"/>
        <v>762.96323732999997</v>
      </c>
      <c r="C494" s="65">
        <f t="shared" si="151"/>
        <v>761.90445833000001</v>
      </c>
      <c r="D494" s="10">
        <f ca="1">IF(A494&lt;$B$1,VLOOKUP(A494,[1]DI!$A$4:$B$15000,2),0)</f>
        <v>1.9000000000000006E-2</v>
      </c>
      <c r="E494" s="65">
        <f t="shared" ca="1" si="162"/>
        <v>1.0000746899999999</v>
      </c>
      <c r="F494" s="65">
        <f ca="1">(TRUNC(PRODUCT($E$12:$E493),16))</f>
        <v>1.0375419668036301</v>
      </c>
      <c r="G494" s="65">
        <f t="shared" ca="1" si="163"/>
        <v>1.03715458356141</v>
      </c>
      <c r="H494" s="65">
        <f t="shared" ca="1" si="164"/>
        <v>1.00037351</v>
      </c>
      <c r="I494" s="64">
        <f t="shared" si="157"/>
        <v>5.2499999999999998E-2</v>
      </c>
      <c r="J494" s="66">
        <f>IF(O493&gt;0,VLOOKUP(O493,W$12:AF$80,2),J493)</f>
        <v>44252</v>
      </c>
      <c r="K494" s="67">
        <f t="shared" si="158"/>
        <v>5</v>
      </c>
      <c r="L494" s="68">
        <f t="shared" si="152"/>
        <v>5</v>
      </c>
      <c r="M494" s="69">
        <f t="shared" si="153"/>
        <v>1.0010157589999999</v>
      </c>
      <c r="N494" s="69">
        <f t="shared" ca="1" si="154"/>
        <v>1.001389648</v>
      </c>
      <c r="O494" s="68">
        <f t="shared" si="165"/>
        <v>0</v>
      </c>
      <c r="P494" s="65">
        <f t="shared" ca="1" si="159"/>
        <v>1.0587789999999999</v>
      </c>
      <c r="Q494" s="65"/>
      <c r="R494" s="11">
        <f t="shared" si="160"/>
        <v>0</v>
      </c>
      <c r="S494" s="70" t="str">
        <f>IF(O493&gt;0,VLOOKUP(O493,W$12:AF$60,10),S493)</f>
        <v>A+J=</v>
      </c>
      <c r="T494" s="66" t="e">
        <f>IF(O493&gt;0,VLOOKUP(O493,W$12:AF$60,11),T493)</f>
        <v>#REF!</v>
      </c>
      <c r="U494" s="71" t="str">
        <f t="shared" si="155"/>
        <v>-</v>
      </c>
      <c r="V494" s="7"/>
      <c r="W494" s="7"/>
      <c r="X494" s="7"/>
      <c r="Y494" s="7"/>
      <c r="Z494" s="1"/>
      <c r="AA494" s="7"/>
      <c r="AB494" s="7"/>
      <c r="AC494" s="7"/>
      <c r="AD494" s="7"/>
      <c r="AE494" s="7"/>
      <c r="AF494" s="8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  <c r="EQ494" s="2"/>
      <c r="ER494" s="2"/>
      <c r="ES494" s="2"/>
      <c r="ET494" s="2"/>
      <c r="EU494" s="2"/>
      <c r="EV494" s="2"/>
      <c r="EW494" s="2"/>
      <c r="EX494" s="2"/>
      <c r="EY494" s="2"/>
      <c r="EZ494" s="2"/>
      <c r="FA494" s="2"/>
      <c r="FB494" s="2"/>
      <c r="FC494" s="2"/>
      <c r="FD494" s="2"/>
      <c r="FE494" s="2"/>
      <c r="FF494" s="2"/>
      <c r="FG494" s="2"/>
      <c r="FH494" s="2"/>
      <c r="FI494" s="2"/>
      <c r="FJ494" s="2"/>
      <c r="FK494" s="2"/>
      <c r="FL494" s="2"/>
      <c r="FM494" s="2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</row>
    <row r="495" spans="1:188" x14ac:dyDescent="0.15">
      <c r="A495" s="63">
        <f t="shared" si="156"/>
        <v>44260</v>
      </c>
      <c r="B495" s="78">
        <f t="shared" ca="1" si="161"/>
        <v>763.17516334000004</v>
      </c>
      <c r="C495" s="65">
        <f t="shared" si="151"/>
        <v>761.90445833000001</v>
      </c>
      <c r="D495" s="10">
        <f ca="1">IF(A495&lt;$B$1,VLOOKUP(A495,[1]DI!$A$4:$B$15000,2),0)</f>
        <v>1.9000000000000006E-2</v>
      </c>
      <c r="E495" s="65">
        <f t="shared" ca="1" si="162"/>
        <v>1.0000746899999999</v>
      </c>
      <c r="F495" s="65">
        <f ca="1">(TRUNC(PRODUCT($E$12:$E494),16))</f>
        <v>1.0376194608131299</v>
      </c>
      <c r="G495" s="65">
        <f t="shared" ca="1" si="163"/>
        <v>1.03715458356141</v>
      </c>
      <c r="H495" s="65">
        <f t="shared" ca="1" si="164"/>
        <v>1.00044822</v>
      </c>
      <c r="I495" s="64">
        <f t="shared" si="157"/>
        <v>5.2499999999999998E-2</v>
      </c>
      <c r="J495" s="66">
        <f>IF(O494&gt;0,VLOOKUP(O494,W$12:AF$80,2),J494)</f>
        <v>44252</v>
      </c>
      <c r="K495" s="67">
        <f t="shared" si="158"/>
        <v>6</v>
      </c>
      <c r="L495" s="68">
        <f t="shared" si="152"/>
        <v>6</v>
      </c>
      <c r="M495" s="69">
        <f t="shared" si="153"/>
        <v>1.0012190350000001</v>
      </c>
      <c r="N495" s="69">
        <f t="shared" ca="1" si="154"/>
        <v>1.001667801</v>
      </c>
      <c r="O495" s="68">
        <f t="shared" si="165"/>
        <v>0</v>
      </c>
      <c r="P495" s="65">
        <f t="shared" ca="1" si="159"/>
        <v>1.2707050099999999</v>
      </c>
      <c r="Q495" s="65"/>
      <c r="R495" s="11">
        <f t="shared" si="160"/>
        <v>0</v>
      </c>
      <c r="S495" s="70" t="str">
        <f>IF(O494&gt;0,VLOOKUP(O494,W$12:AF$60,10),S494)</f>
        <v>A+J=</v>
      </c>
      <c r="T495" s="66" t="e">
        <f>IF(O494&gt;0,VLOOKUP(O494,W$12:AF$60,11),T494)</f>
        <v>#REF!</v>
      </c>
      <c r="U495" s="71" t="str">
        <f t="shared" si="155"/>
        <v>-</v>
      </c>
      <c r="V495" s="7"/>
      <c r="W495" s="7"/>
      <c r="X495" s="7"/>
      <c r="Y495" s="7"/>
      <c r="Z495" s="1"/>
      <c r="AA495" s="7"/>
      <c r="AB495" s="7"/>
      <c r="AC495" s="7"/>
      <c r="AD495" s="7"/>
      <c r="AE495" s="7"/>
      <c r="AF495" s="8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  <c r="EQ495" s="2"/>
      <c r="ER495" s="2"/>
      <c r="ES495" s="2"/>
      <c r="ET495" s="2"/>
      <c r="EU495" s="2"/>
      <c r="EV495" s="2"/>
      <c r="EW495" s="2"/>
      <c r="EX495" s="2"/>
      <c r="EY495" s="2"/>
      <c r="EZ495" s="2"/>
      <c r="FA495" s="2"/>
      <c r="FB495" s="2"/>
      <c r="FC495" s="2"/>
      <c r="FD495" s="2"/>
      <c r="FE495" s="2"/>
      <c r="FF495" s="2"/>
      <c r="FG495" s="2"/>
      <c r="FH495" s="2"/>
      <c r="FI495" s="2"/>
      <c r="FJ495" s="2"/>
      <c r="FK495" s="2"/>
      <c r="FL495" s="2"/>
      <c r="FM495" s="2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</row>
    <row r="496" spans="1:188" x14ac:dyDescent="0.15">
      <c r="A496" s="63">
        <f t="shared" si="156"/>
        <v>44261</v>
      </c>
      <c r="B496" s="78">
        <f t="shared" ca="1" si="161"/>
        <v>763.38715945000001</v>
      </c>
      <c r="C496" s="65">
        <f t="shared" si="151"/>
        <v>761.90445833000001</v>
      </c>
      <c r="D496" s="10">
        <f ca="1">IF(A496&lt;$B$1,VLOOKUP(A496,[1]DI!$A$4:$B$15000,2),0)</f>
        <v>0</v>
      </c>
      <c r="E496" s="65">
        <f t="shared" ca="1" si="162"/>
        <v>1</v>
      </c>
      <c r="F496" s="65">
        <f ca="1">(TRUNC(PRODUCT($E$12:$E495),16))</f>
        <v>1.0376969606106501</v>
      </c>
      <c r="G496" s="65">
        <f t="shared" ca="1" si="163"/>
        <v>1.03715458356141</v>
      </c>
      <c r="H496" s="65">
        <f t="shared" ca="1" si="164"/>
        <v>1.0005229499999999</v>
      </c>
      <c r="I496" s="64">
        <f t="shared" si="157"/>
        <v>5.2499999999999998E-2</v>
      </c>
      <c r="J496" s="66">
        <f>IF(O495&gt;0,VLOOKUP(O495,W$12:AF$80,2),J495)</f>
        <v>44252</v>
      </c>
      <c r="K496" s="67">
        <f t="shared" si="158"/>
        <v>6</v>
      </c>
      <c r="L496" s="68">
        <f t="shared" si="152"/>
        <v>7</v>
      </c>
      <c r="M496" s="69">
        <f t="shared" si="153"/>
        <v>1.0014223520000001</v>
      </c>
      <c r="N496" s="69">
        <f t="shared" ca="1" si="154"/>
        <v>1.001946046</v>
      </c>
      <c r="O496" s="68">
        <f t="shared" si="165"/>
        <v>0</v>
      </c>
      <c r="P496" s="65">
        <f t="shared" ca="1" si="159"/>
        <v>1.48270112</v>
      </c>
      <c r="Q496" s="65"/>
      <c r="R496" s="11">
        <f t="shared" si="160"/>
        <v>0</v>
      </c>
      <c r="S496" s="70" t="str">
        <f>IF(O495&gt;0,VLOOKUP(O495,W$12:AF$60,10),S495)</f>
        <v>A+J=</v>
      </c>
      <c r="T496" s="66" t="e">
        <f>IF(O495&gt;0,VLOOKUP(O495,W$12:AF$60,11),T495)</f>
        <v>#REF!</v>
      </c>
      <c r="U496" s="71" t="str">
        <f t="shared" si="155"/>
        <v>-</v>
      </c>
      <c r="V496" s="7"/>
      <c r="W496" s="7"/>
      <c r="X496" s="7"/>
      <c r="Y496" s="7"/>
      <c r="Z496" s="1"/>
      <c r="AA496" s="7"/>
      <c r="AB496" s="7"/>
      <c r="AC496" s="7"/>
      <c r="AD496" s="7"/>
      <c r="AE496" s="7"/>
      <c r="AF496" s="8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  <c r="EQ496" s="2"/>
      <c r="ER496" s="2"/>
      <c r="ES496" s="2"/>
      <c r="ET496" s="2"/>
      <c r="EU496" s="2"/>
      <c r="EV496" s="2"/>
      <c r="EW496" s="2"/>
      <c r="EX496" s="2"/>
      <c r="EY496" s="2"/>
      <c r="EZ496" s="2"/>
      <c r="FA496" s="2"/>
      <c r="FB496" s="2"/>
      <c r="FC496" s="2"/>
      <c r="FD496" s="2"/>
      <c r="FE496" s="2"/>
      <c r="FF496" s="2"/>
      <c r="FG496" s="2"/>
      <c r="FH496" s="2"/>
      <c r="FI496" s="2"/>
      <c r="FJ496" s="2"/>
      <c r="FK496" s="2"/>
      <c r="FL496" s="2"/>
      <c r="FM496" s="2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</row>
    <row r="497" spans="1:188" x14ac:dyDescent="0.15">
      <c r="A497" s="63">
        <f t="shared" si="156"/>
        <v>44262</v>
      </c>
      <c r="B497" s="78">
        <f t="shared" ca="1" si="161"/>
        <v>763.38715945000001</v>
      </c>
      <c r="C497" s="65">
        <f t="shared" si="151"/>
        <v>761.90445833000001</v>
      </c>
      <c r="D497" s="10">
        <f ca="1">IF(A497&lt;$B$1,VLOOKUP(A497,[1]DI!$A$4:$B$15000,2),0)</f>
        <v>0</v>
      </c>
      <c r="E497" s="65">
        <f t="shared" ca="1" si="162"/>
        <v>1</v>
      </c>
      <c r="F497" s="65">
        <f ca="1">(TRUNC(PRODUCT($E$12:$E496),16))</f>
        <v>1.0376969606106501</v>
      </c>
      <c r="G497" s="65">
        <f t="shared" ca="1" si="163"/>
        <v>1.03715458356141</v>
      </c>
      <c r="H497" s="65">
        <f t="shared" ca="1" si="164"/>
        <v>1.0005229499999999</v>
      </c>
      <c r="I497" s="64">
        <f t="shared" si="157"/>
        <v>5.2499999999999998E-2</v>
      </c>
      <c r="J497" s="66">
        <f>IF(O496&gt;0,VLOOKUP(O496,W$12:AF$80,2),J496)</f>
        <v>44252</v>
      </c>
      <c r="K497" s="67">
        <f t="shared" si="158"/>
        <v>6</v>
      </c>
      <c r="L497" s="68">
        <f t="shared" si="152"/>
        <v>7</v>
      </c>
      <c r="M497" s="69">
        <f t="shared" si="153"/>
        <v>1.0014223520000001</v>
      </c>
      <c r="N497" s="69">
        <f t="shared" ca="1" si="154"/>
        <v>1.001946046</v>
      </c>
      <c r="O497" s="68">
        <f t="shared" si="165"/>
        <v>0</v>
      </c>
      <c r="P497" s="65">
        <f t="shared" ca="1" si="159"/>
        <v>1.48270112</v>
      </c>
      <c r="Q497" s="65"/>
      <c r="R497" s="11">
        <f t="shared" si="160"/>
        <v>0</v>
      </c>
      <c r="S497" s="70" t="str">
        <f>IF(O496&gt;0,VLOOKUP(O496,W$12:AF$60,10),S496)</f>
        <v>A+J=</v>
      </c>
      <c r="T497" s="66" t="e">
        <f>IF(O496&gt;0,VLOOKUP(O496,W$12:AF$60,11),T496)</f>
        <v>#REF!</v>
      </c>
      <c r="U497" s="71" t="str">
        <f t="shared" si="155"/>
        <v>-</v>
      </c>
      <c r="V497" s="7"/>
      <c r="W497" s="7"/>
      <c r="X497" s="7"/>
      <c r="Y497" s="7"/>
      <c r="Z497" s="1"/>
      <c r="AA497" s="7"/>
      <c r="AB497" s="7"/>
      <c r="AC497" s="7"/>
      <c r="AD497" s="7"/>
      <c r="AE497" s="7"/>
      <c r="AF497" s="8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  <c r="ER497" s="2"/>
      <c r="ES497" s="2"/>
      <c r="ET497" s="2"/>
      <c r="EU497" s="2"/>
      <c r="EV497" s="2"/>
      <c r="EW497" s="2"/>
      <c r="EX497" s="2"/>
      <c r="EY497" s="2"/>
      <c r="EZ497" s="2"/>
      <c r="FA497" s="2"/>
      <c r="FB497" s="2"/>
      <c r="FC497" s="2"/>
      <c r="FD497" s="2"/>
      <c r="FE497" s="2"/>
      <c r="FF497" s="2"/>
      <c r="FG497" s="2"/>
      <c r="FH497" s="2"/>
      <c r="FI497" s="2"/>
      <c r="FJ497" s="2"/>
      <c r="FK497" s="2"/>
      <c r="FL497" s="2"/>
      <c r="FM497" s="2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</row>
    <row r="498" spans="1:188" x14ac:dyDescent="0.15">
      <c r="A498" s="63">
        <f t="shared" si="156"/>
        <v>44263</v>
      </c>
      <c r="B498" s="78">
        <f t="shared" ca="1" si="161"/>
        <v>763.38715945000001</v>
      </c>
      <c r="C498" s="65">
        <f t="shared" si="151"/>
        <v>761.90445833000001</v>
      </c>
      <c r="D498" s="10">
        <f ca="1">IF(A498&lt;$B$1,VLOOKUP(A498,[1]DI!$A$4:$B$15000,2),0)</f>
        <v>1.9000000000000006E-2</v>
      </c>
      <c r="E498" s="65">
        <f t="shared" ca="1" si="162"/>
        <v>1.0000746899999999</v>
      </c>
      <c r="F498" s="65">
        <f ca="1">(TRUNC(PRODUCT($E$12:$E497),16))</f>
        <v>1.0376969606106501</v>
      </c>
      <c r="G498" s="65">
        <f t="shared" ca="1" si="163"/>
        <v>1.03715458356141</v>
      </c>
      <c r="H498" s="65">
        <f t="shared" ca="1" si="164"/>
        <v>1.0005229499999999</v>
      </c>
      <c r="I498" s="64">
        <f t="shared" si="157"/>
        <v>5.2499999999999998E-2</v>
      </c>
      <c r="J498" s="66">
        <f>IF(O497&gt;0,VLOOKUP(O497,W$12:AF$80,2),J497)</f>
        <v>44252</v>
      </c>
      <c r="K498" s="67">
        <f t="shared" si="158"/>
        <v>7</v>
      </c>
      <c r="L498" s="68">
        <f t="shared" si="152"/>
        <v>7</v>
      </c>
      <c r="M498" s="69">
        <f t="shared" si="153"/>
        <v>1.0014223520000001</v>
      </c>
      <c r="N498" s="69">
        <f t="shared" ca="1" si="154"/>
        <v>1.001946046</v>
      </c>
      <c r="O498" s="68">
        <f t="shared" si="165"/>
        <v>0</v>
      </c>
      <c r="P498" s="65">
        <f t="shared" ca="1" si="159"/>
        <v>1.48270112</v>
      </c>
      <c r="Q498" s="65"/>
      <c r="R498" s="11">
        <f t="shared" si="160"/>
        <v>0</v>
      </c>
      <c r="S498" s="70" t="str">
        <f>IF(O497&gt;0,VLOOKUP(O497,W$12:AF$60,10),S497)</f>
        <v>A+J=</v>
      </c>
      <c r="T498" s="66" t="e">
        <f>IF(O497&gt;0,VLOOKUP(O497,W$12:AF$60,11),T497)</f>
        <v>#REF!</v>
      </c>
      <c r="U498" s="71" t="str">
        <f t="shared" si="155"/>
        <v>-</v>
      </c>
      <c r="V498" s="7"/>
      <c r="W498" s="7"/>
      <c r="X498" s="7"/>
      <c r="Y498" s="7"/>
      <c r="Z498" s="1"/>
      <c r="AA498" s="7"/>
      <c r="AB498" s="7"/>
      <c r="AC498" s="7"/>
      <c r="AD498" s="7"/>
      <c r="AE498" s="7"/>
      <c r="AF498" s="8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  <c r="ER498" s="2"/>
      <c r="ES498" s="2"/>
      <c r="ET498" s="2"/>
      <c r="EU498" s="2"/>
      <c r="EV498" s="2"/>
      <c r="EW498" s="2"/>
      <c r="EX498" s="2"/>
      <c r="EY498" s="2"/>
      <c r="EZ498" s="2"/>
      <c r="FA498" s="2"/>
      <c r="FB498" s="2"/>
      <c r="FC498" s="2"/>
      <c r="FD498" s="2"/>
      <c r="FE498" s="2"/>
      <c r="FF498" s="2"/>
      <c r="FG498" s="2"/>
      <c r="FH498" s="2"/>
      <c r="FI498" s="2"/>
      <c r="FJ498" s="2"/>
      <c r="FK498" s="2"/>
      <c r="FL498" s="2"/>
      <c r="FM498" s="2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</row>
    <row r="499" spans="1:188" x14ac:dyDescent="0.15">
      <c r="A499" s="63">
        <f t="shared" si="156"/>
        <v>44264</v>
      </c>
      <c r="B499" s="78">
        <f t="shared" ca="1" si="161"/>
        <v>763.59920965000003</v>
      </c>
      <c r="C499" s="65">
        <f t="shared" si="151"/>
        <v>761.90445833000001</v>
      </c>
      <c r="D499" s="10">
        <f ca="1">IF(A499&lt;$B$1,VLOOKUP(A499,[1]DI!$A$4:$B$15000,2),0)</f>
        <v>1.9000000000000006E-2</v>
      </c>
      <c r="E499" s="65">
        <f t="shared" ca="1" si="162"/>
        <v>1.0000746899999999</v>
      </c>
      <c r="F499" s="65">
        <f ca="1">(TRUNC(PRODUCT($E$12:$E498),16))</f>
        <v>1.0377744661966399</v>
      </c>
      <c r="G499" s="65">
        <f t="shared" ca="1" si="163"/>
        <v>1.03715458356141</v>
      </c>
      <c r="H499" s="65">
        <f t="shared" ca="1" si="164"/>
        <v>1.00059768</v>
      </c>
      <c r="I499" s="64">
        <f t="shared" si="157"/>
        <v>5.2499999999999998E-2</v>
      </c>
      <c r="J499" s="66">
        <f>IF(O498&gt;0,VLOOKUP(O498,W$12:AF$80,2),J498)</f>
        <v>44252</v>
      </c>
      <c r="K499" s="67">
        <f t="shared" si="158"/>
        <v>8</v>
      </c>
      <c r="L499" s="68">
        <f t="shared" si="152"/>
        <v>8</v>
      </c>
      <c r="M499" s="69">
        <f t="shared" si="153"/>
        <v>1.0016257099999999</v>
      </c>
      <c r="N499" s="69">
        <f t="shared" ca="1" si="154"/>
        <v>1.002224362</v>
      </c>
      <c r="O499" s="68">
        <f t="shared" si="165"/>
        <v>0</v>
      </c>
      <c r="P499" s="65">
        <f t="shared" ca="1" si="159"/>
        <v>1.69475132</v>
      </c>
      <c r="Q499" s="65"/>
      <c r="R499" s="11">
        <f t="shared" si="160"/>
        <v>0</v>
      </c>
      <c r="S499" s="70" t="str">
        <f>IF(O498&gt;0,VLOOKUP(O498,W$12:AF$60,10),S498)</f>
        <v>A+J=</v>
      </c>
      <c r="T499" s="66" t="e">
        <f>IF(O498&gt;0,VLOOKUP(O498,W$12:AF$60,11),T498)</f>
        <v>#REF!</v>
      </c>
      <c r="U499" s="71" t="str">
        <f t="shared" si="155"/>
        <v>-</v>
      </c>
      <c r="V499" s="7"/>
      <c r="W499" s="7"/>
      <c r="X499" s="7"/>
      <c r="Y499" s="7"/>
      <c r="Z499" s="1"/>
      <c r="AA499" s="7"/>
      <c r="AB499" s="7"/>
      <c r="AC499" s="7"/>
      <c r="AD499" s="7"/>
      <c r="AE499" s="7"/>
      <c r="AF499" s="8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  <c r="ER499" s="2"/>
      <c r="ES499" s="2"/>
      <c r="ET499" s="2"/>
      <c r="EU499" s="2"/>
      <c r="EV499" s="2"/>
      <c r="EW499" s="2"/>
      <c r="EX499" s="2"/>
      <c r="EY499" s="2"/>
      <c r="EZ499" s="2"/>
      <c r="FA499" s="2"/>
      <c r="FB499" s="2"/>
      <c r="FC499" s="2"/>
      <c r="FD499" s="2"/>
      <c r="FE499" s="2"/>
      <c r="FF499" s="2"/>
      <c r="FG499" s="2"/>
      <c r="FH499" s="2"/>
      <c r="FI499" s="2"/>
      <c r="FJ499" s="2"/>
      <c r="FK499" s="2"/>
      <c r="FL499" s="2"/>
      <c r="FM499" s="2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</row>
    <row r="500" spans="1:188" x14ac:dyDescent="0.15">
      <c r="A500" s="63">
        <f t="shared" si="156"/>
        <v>44265</v>
      </c>
      <c r="B500" s="78">
        <f t="shared" ca="1" si="161"/>
        <v>763.81131471000003</v>
      </c>
      <c r="C500" s="65">
        <f t="shared" si="151"/>
        <v>761.90445833000001</v>
      </c>
      <c r="D500" s="10">
        <f ca="1">IF(A500&lt;$B$1,VLOOKUP(A500,[1]DI!$A$4:$B$15000,2),0)</f>
        <v>1.9000000000000006E-2</v>
      </c>
      <c r="E500" s="65">
        <f t="shared" ca="1" si="162"/>
        <v>1.0000746899999999</v>
      </c>
      <c r="F500" s="65">
        <f ca="1">(TRUNC(PRODUCT($E$12:$E499),16))</f>
        <v>1.03785197757152</v>
      </c>
      <c r="G500" s="65">
        <f t="shared" ca="1" si="163"/>
        <v>1.03715458356141</v>
      </c>
      <c r="H500" s="65">
        <f t="shared" ca="1" si="164"/>
        <v>1.00067241</v>
      </c>
      <c r="I500" s="64">
        <f t="shared" si="157"/>
        <v>5.2499999999999998E-2</v>
      </c>
      <c r="J500" s="66">
        <f>IF(O499&gt;0,VLOOKUP(O499,W$12:AF$80,2),J499)</f>
        <v>44252</v>
      </c>
      <c r="K500" s="67">
        <f t="shared" si="158"/>
        <v>9</v>
      </c>
      <c r="L500" s="68">
        <f t="shared" si="152"/>
        <v>9</v>
      </c>
      <c r="M500" s="69">
        <f t="shared" si="153"/>
        <v>1.0018291100000001</v>
      </c>
      <c r="N500" s="69">
        <f t="shared" ca="1" si="154"/>
        <v>1.0025027500000001</v>
      </c>
      <c r="O500" s="68">
        <f t="shared" si="165"/>
        <v>0</v>
      </c>
      <c r="P500" s="65">
        <f t="shared" ca="1" si="159"/>
        <v>1.90685638</v>
      </c>
      <c r="Q500" s="65"/>
      <c r="R500" s="11">
        <f t="shared" si="160"/>
        <v>0</v>
      </c>
      <c r="S500" s="70" t="str">
        <f>IF(O499&gt;0,VLOOKUP(O499,W$12:AF$60,10),S499)</f>
        <v>A+J=</v>
      </c>
      <c r="T500" s="66" t="e">
        <f>IF(O499&gt;0,VLOOKUP(O499,W$12:AF$60,11),T499)</f>
        <v>#REF!</v>
      </c>
      <c r="U500" s="71" t="str">
        <f t="shared" si="155"/>
        <v>-</v>
      </c>
      <c r="V500" s="7"/>
      <c r="W500" s="7"/>
      <c r="X500" s="7"/>
      <c r="Y500" s="7"/>
      <c r="Z500" s="1"/>
      <c r="AA500" s="7"/>
      <c r="AB500" s="7"/>
      <c r="AC500" s="7"/>
      <c r="AD500" s="7"/>
      <c r="AE500" s="7"/>
      <c r="AF500" s="8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  <c r="ER500" s="2"/>
      <c r="ES500" s="2"/>
      <c r="ET500" s="2"/>
      <c r="EU500" s="2"/>
      <c r="EV500" s="2"/>
      <c r="EW500" s="2"/>
      <c r="EX500" s="2"/>
      <c r="EY500" s="2"/>
      <c r="EZ500" s="2"/>
      <c r="FA500" s="2"/>
      <c r="FB500" s="2"/>
      <c r="FC500" s="2"/>
      <c r="FD500" s="2"/>
      <c r="FE500" s="2"/>
      <c r="FF500" s="2"/>
      <c r="FG500" s="2"/>
      <c r="FH500" s="2"/>
      <c r="FI500" s="2"/>
      <c r="FJ500" s="2"/>
      <c r="FK500" s="2"/>
      <c r="FL500" s="2"/>
      <c r="FM500" s="2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</row>
    <row r="501" spans="1:188" x14ac:dyDescent="0.15">
      <c r="A501" s="63">
        <f t="shared" si="156"/>
        <v>44266</v>
      </c>
      <c r="B501" s="78">
        <f t="shared" ca="1" si="161"/>
        <v>764.02348147999999</v>
      </c>
      <c r="C501" s="65">
        <f t="shared" si="151"/>
        <v>761.90445833000001</v>
      </c>
      <c r="D501" s="10">
        <f ca="1">IF(A501&lt;$B$1,VLOOKUP(A501,[1]DI!$A$4:$B$15000,2),0)</f>
        <v>1.9000000000000006E-2</v>
      </c>
      <c r="E501" s="65">
        <f t="shared" ca="1" si="162"/>
        <v>1.0000746899999999</v>
      </c>
      <c r="F501" s="65">
        <f ca="1">(TRUNC(PRODUCT($E$12:$E500),16))</f>
        <v>1.03792949473573</v>
      </c>
      <c r="G501" s="65">
        <f t="shared" ca="1" si="163"/>
        <v>1.03715458356141</v>
      </c>
      <c r="H501" s="65">
        <f t="shared" ca="1" si="164"/>
        <v>1.00074715</v>
      </c>
      <c r="I501" s="64">
        <f t="shared" si="157"/>
        <v>5.2499999999999998E-2</v>
      </c>
      <c r="J501" s="66">
        <f>IF(O500&gt;0,VLOOKUP(O500,W$12:AF$80,2),J500)</f>
        <v>44252</v>
      </c>
      <c r="K501" s="67">
        <f t="shared" si="158"/>
        <v>10</v>
      </c>
      <c r="L501" s="68">
        <f t="shared" si="152"/>
        <v>10</v>
      </c>
      <c r="M501" s="69">
        <f t="shared" si="153"/>
        <v>1.00203255</v>
      </c>
      <c r="N501" s="69">
        <f t="shared" ca="1" si="154"/>
        <v>1.0027812190000001</v>
      </c>
      <c r="O501" s="68">
        <f t="shared" si="165"/>
        <v>0</v>
      </c>
      <c r="P501" s="65">
        <f t="shared" ca="1" si="159"/>
        <v>2.1190231499999999</v>
      </c>
      <c r="Q501" s="65"/>
      <c r="R501" s="11">
        <f t="shared" si="160"/>
        <v>0</v>
      </c>
      <c r="S501" s="70" t="str">
        <f>IF(O500&gt;0,VLOOKUP(O500,W$12:AF$60,10),S500)</f>
        <v>A+J=</v>
      </c>
      <c r="T501" s="66" t="e">
        <f>IF(O500&gt;0,VLOOKUP(O500,W$12:AF$60,11),T500)</f>
        <v>#REF!</v>
      </c>
      <c r="U501" s="71" t="str">
        <f t="shared" si="155"/>
        <v>-</v>
      </c>
      <c r="V501" s="7"/>
      <c r="W501" s="7"/>
      <c r="X501" s="7"/>
      <c r="Y501" s="7"/>
      <c r="Z501" s="1"/>
      <c r="AA501" s="7"/>
      <c r="AB501" s="7"/>
      <c r="AC501" s="7"/>
      <c r="AD501" s="7"/>
      <c r="AE501" s="7"/>
      <c r="AF501" s="8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  <c r="EQ501" s="2"/>
      <c r="ER501" s="2"/>
      <c r="ES501" s="2"/>
      <c r="ET501" s="2"/>
      <c r="EU501" s="2"/>
      <c r="EV501" s="2"/>
      <c r="EW501" s="2"/>
      <c r="EX501" s="2"/>
      <c r="EY501" s="2"/>
      <c r="EZ501" s="2"/>
      <c r="FA501" s="2"/>
      <c r="FB501" s="2"/>
      <c r="FC501" s="2"/>
      <c r="FD501" s="2"/>
      <c r="FE501" s="2"/>
      <c r="FF501" s="2"/>
      <c r="FG501" s="2"/>
      <c r="FH501" s="2"/>
      <c r="FI501" s="2"/>
      <c r="FJ501" s="2"/>
      <c r="FK501" s="2"/>
      <c r="FL501" s="2"/>
      <c r="FM501" s="2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</row>
    <row r="502" spans="1:188" x14ac:dyDescent="0.15">
      <c r="A502" s="63">
        <f t="shared" si="156"/>
        <v>44267</v>
      </c>
      <c r="B502" s="78">
        <f t="shared" ca="1" si="161"/>
        <v>764.23571148999997</v>
      </c>
      <c r="C502" s="65">
        <f t="shared" si="151"/>
        <v>761.90445833000001</v>
      </c>
      <c r="D502" s="10">
        <f ca="1">IF(A502&lt;$B$1,VLOOKUP(A502,[1]DI!$A$4:$B$15000,2),0)</f>
        <v>1.9000000000000006E-2</v>
      </c>
      <c r="E502" s="65">
        <f t="shared" ca="1" si="162"/>
        <v>1.0000746899999999</v>
      </c>
      <c r="F502" s="65">
        <f ca="1">(TRUNC(PRODUCT($E$12:$E501),16))</f>
        <v>1.0380070176896901</v>
      </c>
      <c r="G502" s="65">
        <f t="shared" ca="1" si="163"/>
        <v>1.03715458356141</v>
      </c>
      <c r="H502" s="65">
        <f t="shared" ca="1" si="164"/>
        <v>1.0008219</v>
      </c>
      <c r="I502" s="64">
        <f t="shared" si="157"/>
        <v>5.2499999999999998E-2</v>
      </c>
      <c r="J502" s="66">
        <f>IF(O501&gt;0,VLOOKUP(O501,W$12:AF$80,2),J501)</f>
        <v>44252</v>
      </c>
      <c r="K502" s="67">
        <f t="shared" si="158"/>
        <v>11</v>
      </c>
      <c r="L502" s="68">
        <f t="shared" si="152"/>
        <v>11</v>
      </c>
      <c r="M502" s="69">
        <f t="shared" si="153"/>
        <v>1.002236033</v>
      </c>
      <c r="N502" s="69">
        <f t="shared" ca="1" si="154"/>
        <v>1.003059771</v>
      </c>
      <c r="O502" s="68">
        <f t="shared" si="165"/>
        <v>0</v>
      </c>
      <c r="P502" s="65">
        <f t="shared" ca="1" si="159"/>
        <v>2.3312531600000002</v>
      </c>
      <c r="Q502" s="65"/>
      <c r="R502" s="11">
        <f t="shared" si="160"/>
        <v>0</v>
      </c>
      <c r="S502" s="70" t="str">
        <f>IF(O501&gt;0,VLOOKUP(O501,W$12:AF$60,10),S501)</f>
        <v>A+J=</v>
      </c>
      <c r="T502" s="66" t="e">
        <f>IF(O501&gt;0,VLOOKUP(O501,W$12:AF$60,11),T501)</f>
        <v>#REF!</v>
      </c>
      <c r="U502" s="71" t="str">
        <f t="shared" si="155"/>
        <v>-</v>
      </c>
      <c r="V502" s="7"/>
      <c r="W502" s="7"/>
      <c r="X502" s="7"/>
      <c r="Y502" s="7"/>
      <c r="Z502" s="1"/>
      <c r="AA502" s="7"/>
      <c r="AB502" s="7"/>
      <c r="AC502" s="7"/>
      <c r="AD502" s="7"/>
      <c r="AE502" s="7"/>
      <c r="AF502" s="8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  <c r="EQ502" s="2"/>
      <c r="ER502" s="2"/>
      <c r="ES502" s="2"/>
      <c r="ET502" s="2"/>
      <c r="EU502" s="2"/>
      <c r="EV502" s="2"/>
      <c r="EW502" s="2"/>
      <c r="EX502" s="2"/>
      <c r="EY502" s="2"/>
      <c r="EZ502" s="2"/>
      <c r="FA502" s="2"/>
      <c r="FB502" s="2"/>
      <c r="FC502" s="2"/>
      <c r="FD502" s="2"/>
      <c r="FE502" s="2"/>
      <c r="FF502" s="2"/>
      <c r="FG502" s="2"/>
      <c r="FH502" s="2"/>
      <c r="FI502" s="2"/>
      <c r="FJ502" s="2"/>
      <c r="FK502" s="2"/>
      <c r="FL502" s="2"/>
      <c r="FM502" s="2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</row>
    <row r="503" spans="1:188" x14ac:dyDescent="0.15">
      <c r="A503" s="63">
        <f t="shared" si="156"/>
        <v>44268</v>
      </c>
      <c r="B503" s="78">
        <f t="shared" ca="1" si="161"/>
        <v>764.44799483999998</v>
      </c>
      <c r="C503" s="65">
        <f t="shared" si="151"/>
        <v>761.90445833000001</v>
      </c>
      <c r="D503" s="10">
        <f ca="1">IF(A503&lt;$B$1,VLOOKUP(A503,[1]DI!$A$4:$B$15000,2),0)</f>
        <v>0</v>
      </c>
      <c r="E503" s="65">
        <f t="shared" ca="1" si="162"/>
        <v>1</v>
      </c>
      <c r="F503" s="65">
        <f ca="1">(TRUNC(PRODUCT($E$12:$E502),16))</f>
        <v>1.03808454643384</v>
      </c>
      <c r="G503" s="65">
        <f t="shared" ca="1" si="163"/>
        <v>1.03715458356141</v>
      </c>
      <c r="H503" s="65">
        <f t="shared" ca="1" si="164"/>
        <v>1.0008966500000001</v>
      </c>
      <c r="I503" s="64">
        <f t="shared" si="157"/>
        <v>5.2499999999999998E-2</v>
      </c>
      <c r="J503" s="66">
        <f>IF(O502&gt;0,VLOOKUP(O502,W$12:AF$80,2),J502)</f>
        <v>44252</v>
      </c>
      <c r="K503" s="67">
        <f t="shared" si="158"/>
        <v>11</v>
      </c>
      <c r="L503" s="68">
        <f t="shared" si="152"/>
        <v>12</v>
      </c>
      <c r="M503" s="69">
        <f t="shared" si="153"/>
        <v>1.0024395559999999</v>
      </c>
      <c r="N503" s="69">
        <f t="shared" ca="1" si="154"/>
        <v>1.0033383929999999</v>
      </c>
      <c r="O503" s="68">
        <f t="shared" si="165"/>
        <v>0</v>
      </c>
      <c r="P503" s="65">
        <f t="shared" ca="1" si="159"/>
        <v>2.54353651</v>
      </c>
      <c r="Q503" s="65"/>
      <c r="R503" s="11">
        <f t="shared" si="160"/>
        <v>0</v>
      </c>
      <c r="S503" s="70" t="str">
        <f>IF(O502&gt;0,VLOOKUP(O502,W$12:AF$60,10),S502)</f>
        <v>A+J=</v>
      </c>
      <c r="T503" s="66" t="e">
        <f>IF(O502&gt;0,VLOOKUP(O502,W$12:AF$60,11),T502)</f>
        <v>#REF!</v>
      </c>
      <c r="U503" s="71" t="str">
        <f t="shared" si="155"/>
        <v>-</v>
      </c>
      <c r="V503" s="7"/>
      <c r="W503" s="7"/>
      <c r="X503" s="7"/>
      <c r="Y503" s="7"/>
      <c r="Z503" s="1"/>
      <c r="AA503" s="7"/>
      <c r="AB503" s="7"/>
      <c r="AC503" s="7"/>
      <c r="AD503" s="7"/>
      <c r="AE503" s="7"/>
      <c r="AF503" s="8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  <c r="EP503" s="2"/>
      <c r="EQ503" s="2"/>
      <c r="ER503" s="2"/>
      <c r="ES503" s="2"/>
      <c r="ET503" s="2"/>
      <c r="EU503" s="2"/>
      <c r="EV503" s="2"/>
      <c r="EW503" s="2"/>
      <c r="EX503" s="2"/>
      <c r="EY503" s="2"/>
      <c r="EZ503" s="2"/>
      <c r="FA503" s="2"/>
      <c r="FB503" s="2"/>
      <c r="FC503" s="2"/>
      <c r="FD503" s="2"/>
      <c r="FE503" s="2"/>
      <c r="FF503" s="2"/>
      <c r="FG503" s="2"/>
      <c r="FH503" s="2"/>
      <c r="FI503" s="2"/>
      <c r="FJ503" s="2"/>
      <c r="FK503" s="2"/>
      <c r="FL503" s="2"/>
      <c r="FM503" s="2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</row>
    <row r="504" spans="1:188" x14ac:dyDescent="0.15">
      <c r="A504" s="63">
        <f t="shared" si="156"/>
        <v>44269</v>
      </c>
      <c r="B504" s="78">
        <f t="shared" ca="1" si="161"/>
        <v>764.44799483999998</v>
      </c>
      <c r="C504" s="65">
        <f t="shared" si="151"/>
        <v>761.90445833000001</v>
      </c>
      <c r="D504" s="10">
        <f ca="1">IF(A504&lt;$B$1,VLOOKUP(A504,[1]DI!$A$4:$B$15000,2),0)</f>
        <v>0</v>
      </c>
      <c r="E504" s="65">
        <f t="shared" ca="1" si="162"/>
        <v>1</v>
      </c>
      <c r="F504" s="65">
        <f ca="1">(TRUNC(PRODUCT($E$12:$E503),16))</f>
        <v>1.03808454643384</v>
      </c>
      <c r="G504" s="65">
        <f t="shared" ca="1" si="163"/>
        <v>1.03715458356141</v>
      </c>
      <c r="H504" s="65">
        <f t="shared" ca="1" si="164"/>
        <v>1.0008966500000001</v>
      </c>
      <c r="I504" s="64">
        <f t="shared" si="157"/>
        <v>5.2499999999999998E-2</v>
      </c>
      <c r="J504" s="66">
        <f>IF(O503&gt;0,VLOOKUP(O503,W$12:AF$80,2),J503)</f>
        <v>44252</v>
      </c>
      <c r="K504" s="67">
        <f t="shared" si="158"/>
        <v>11</v>
      </c>
      <c r="L504" s="68">
        <f t="shared" si="152"/>
        <v>12</v>
      </c>
      <c r="M504" s="69">
        <f t="shared" si="153"/>
        <v>1.0024395559999999</v>
      </c>
      <c r="N504" s="69">
        <f t="shared" ca="1" si="154"/>
        <v>1.0033383929999999</v>
      </c>
      <c r="O504" s="68">
        <f t="shared" si="165"/>
        <v>0</v>
      </c>
      <c r="P504" s="65">
        <f t="shared" ca="1" si="159"/>
        <v>2.54353651</v>
      </c>
      <c r="Q504" s="65"/>
      <c r="R504" s="11">
        <f t="shared" si="160"/>
        <v>0</v>
      </c>
      <c r="S504" s="70" t="str">
        <f>IF(O503&gt;0,VLOOKUP(O503,W$12:AF$60,10),S503)</f>
        <v>A+J=</v>
      </c>
      <c r="T504" s="66" t="e">
        <f>IF(O503&gt;0,VLOOKUP(O503,W$12:AF$60,11),T503)</f>
        <v>#REF!</v>
      </c>
      <c r="U504" s="71" t="str">
        <f t="shared" si="155"/>
        <v>-</v>
      </c>
      <c r="V504" s="7"/>
      <c r="W504" s="7"/>
      <c r="X504" s="7"/>
      <c r="Y504" s="7"/>
      <c r="Z504" s="1"/>
      <c r="AA504" s="7"/>
      <c r="AB504" s="7"/>
      <c r="AC504" s="7"/>
      <c r="AD504" s="7"/>
      <c r="AE504" s="7"/>
      <c r="AF504" s="8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  <c r="EP504" s="2"/>
      <c r="EQ504" s="2"/>
      <c r="ER504" s="2"/>
      <c r="ES504" s="2"/>
      <c r="ET504" s="2"/>
      <c r="EU504" s="2"/>
      <c r="EV504" s="2"/>
      <c r="EW504" s="2"/>
      <c r="EX504" s="2"/>
      <c r="EY504" s="2"/>
      <c r="EZ504" s="2"/>
      <c r="FA504" s="2"/>
      <c r="FB504" s="2"/>
      <c r="FC504" s="2"/>
      <c r="FD504" s="2"/>
      <c r="FE504" s="2"/>
      <c r="FF504" s="2"/>
      <c r="FG504" s="2"/>
      <c r="FH504" s="2"/>
      <c r="FI504" s="2"/>
      <c r="FJ504" s="2"/>
      <c r="FK504" s="2"/>
      <c r="FL504" s="2"/>
      <c r="FM504" s="2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</row>
    <row r="505" spans="1:188" x14ac:dyDescent="0.15">
      <c r="A505" s="63">
        <f t="shared" si="156"/>
        <v>44270</v>
      </c>
      <c r="B505" s="78">
        <f t="shared" ca="1" si="161"/>
        <v>764.44799483999998</v>
      </c>
      <c r="C505" s="65">
        <f t="shared" si="151"/>
        <v>761.90445833000001</v>
      </c>
      <c r="D505" s="10">
        <f ca="1">IF(A505&lt;$B$1,VLOOKUP(A505,[1]DI!$A$4:$B$15000,2),0)</f>
        <v>1.9000000000000006E-2</v>
      </c>
      <c r="E505" s="65">
        <f t="shared" ca="1" si="162"/>
        <v>1.0000746899999999</v>
      </c>
      <c r="F505" s="65">
        <f ca="1">(TRUNC(PRODUCT($E$12:$E504),16))</f>
        <v>1.03808454643384</v>
      </c>
      <c r="G505" s="65">
        <f t="shared" ca="1" si="163"/>
        <v>1.03715458356141</v>
      </c>
      <c r="H505" s="65">
        <f t="shared" ca="1" si="164"/>
        <v>1.0008966500000001</v>
      </c>
      <c r="I505" s="64">
        <f t="shared" si="157"/>
        <v>5.2499999999999998E-2</v>
      </c>
      <c r="J505" s="66">
        <f>IF(O504&gt;0,VLOOKUP(O504,W$12:AF$80,2),J504)</f>
        <v>44252</v>
      </c>
      <c r="K505" s="67">
        <f t="shared" si="158"/>
        <v>12</v>
      </c>
      <c r="L505" s="68">
        <f t="shared" si="152"/>
        <v>12</v>
      </c>
      <c r="M505" s="69">
        <f t="shared" si="153"/>
        <v>1.0024395559999999</v>
      </c>
      <c r="N505" s="69">
        <f t="shared" ca="1" si="154"/>
        <v>1.0033383929999999</v>
      </c>
      <c r="O505" s="68">
        <f t="shared" si="165"/>
        <v>0</v>
      </c>
      <c r="P505" s="65">
        <f t="shared" ca="1" si="159"/>
        <v>2.54353651</v>
      </c>
      <c r="Q505" s="65"/>
      <c r="R505" s="11">
        <f t="shared" si="160"/>
        <v>0</v>
      </c>
      <c r="S505" s="70" t="str">
        <f>IF(O504&gt;0,VLOOKUP(O504,W$12:AF$60,10),S504)</f>
        <v>A+J=</v>
      </c>
      <c r="T505" s="66" t="e">
        <f>IF(O504&gt;0,VLOOKUP(O504,W$12:AF$60,11),T504)</f>
        <v>#REF!</v>
      </c>
      <c r="U505" s="71" t="str">
        <f t="shared" si="155"/>
        <v>-</v>
      </c>
      <c r="V505" s="7"/>
      <c r="W505" s="7"/>
      <c r="X505" s="7"/>
      <c r="Y505" s="7"/>
      <c r="Z505" s="1"/>
      <c r="AA505" s="7"/>
      <c r="AB505" s="7"/>
      <c r="AC505" s="7"/>
      <c r="AD505" s="7"/>
      <c r="AE505" s="7"/>
      <c r="AF505" s="8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  <c r="EP505" s="2"/>
      <c r="EQ505" s="2"/>
      <c r="ER505" s="2"/>
      <c r="ES505" s="2"/>
      <c r="ET505" s="2"/>
      <c r="EU505" s="2"/>
      <c r="EV505" s="2"/>
      <c r="EW505" s="2"/>
      <c r="EX505" s="2"/>
      <c r="EY505" s="2"/>
      <c r="EZ505" s="2"/>
      <c r="FA505" s="2"/>
      <c r="FB505" s="2"/>
      <c r="FC505" s="2"/>
      <c r="FD505" s="2"/>
      <c r="FE505" s="2"/>
      <c r="FF505" s="2"/>
      <c r="FG505" s="2"/>
      <c r="FH505" s="2"/>
      <c r="FI505" s="2"/>
      <c r="FJ505" s="2"/>
      <c r="FK505" s="2"/>
      <c r="FL505" s="2"/>
      <c r="FM505" s="2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</row>
    <row r="506" spans="1:188" x14ac:dyDescent="0.15">
      <c r="A506" s="63">
        <f t="shared" si="156"/>
        <v>44271</v>
      </c>
      <c r="B506" s="78">
        <f t="shared" ca="1" si="161"/>
        <v>764.66034218000004</v>
      </c>
      <c r="C506" s="65">
        <f t="shared" ref="C506:C569" si="166">(C505-R505)</f>
        <v>761.90445833000001</v>
      </c>
      <c r="D506" s="10">
        <f ca="1">IF(A506&lt;$B$1,VLOOKUP(A506,[1]DI!$A$4:$B$15000,2),0)</f>
        <v>1.9000000000000006E-2</v>
      </c>
      <c r="E506" s="65">
        <f t="shared" ca="1" si="162"/>
        <v>1.0000746899999999</v>
      </c>
      <c r="F506" s="65">
        <f ca="1">(TRUNC(PRODUCT($E$12:$E505),16))</f>
        <v>1.0381620809686101</v>
      </c>
      <c r="G506" s="65">
        <f t="shared" ca="1" si="163"/>
        <v>1.03715458356141</v>
      </c>
      <c r="H506" s="65">
        <f t="shared" ca="1" si="164"/>
        <v>1.00097141</v>
      </c>
      <c r="I506" s="64">
        <f t="shared" si="157"/>
        <v>5.2499999999999998E-2</v>
      </c>
      <c r="J506" s="66">
        <f>IF(O505&gt;0,VLOOKUP(O505,W$12:AF$80,2),J505)</f>
        <v>44252</v>
      </c>
      <c r="K506" s="67">
        <f t="shared" si="158"/>
        <v>13</v>
      </c>
      <c r="L506" s="68">
        <f t="shared" ref="L506:L569" si="167">IF(AND(K506=1,K505=1),1,IF(K506&gt;0,IF(K506=K505,K506+1,K506),0))</f>
        <v>13</v>
      </c>
      <c r="M506" s="69">
        <f t="shared" ref="M506:M569" si="168">ROUND((I506+1)^(L506/252),9)</f>
        <v>1.002643121</v>
      </c>
      <c r="N506" s="69">
        <f t="shared" ref="N506:N569" ca="1" si="169">ROUND(H506*M506,9)</f>
        <v>1.003617099</v>
      </c>
      <c r="O506" s="68">
        <f t="shared" si="165"/>
        <v>0</v>
      </c>
      <c r="P506" s="65">
        <f t="shared" ca="1" si="159"/>
        <v>2.75588385</v>
      </c>
      <c r="Q506" s="65"/>
      <c r="R506" s="11">
        <f t="shared" si="160"/>
        <v>0</v>
      </c>
      <c r="S506" s="70" t="str">
        <f>IF(O505&gt;0,VLOOKUP(O505,W$12:AF$60,10),S505)</f>
        <v>A+J=</v>
      </c>
      <c r="T506" s="66" t="e">
        <f>IF(O505&gt;0,VLOOKUP(O505,W$12:AF$60,11),T505)</f>
        <v>#REF!</v>
      </c>
      <c r="U506" s="71" t="str">
        <f t="shared" ref="U506:U569" si="170">IF(O506&gt;0,(P506+R506)*U$9,"-")</f>
        <v>-</v>
      </c>
      <c r="V506" s="7"/>
      <c r="W506" s="7"/>
      <c r="X506" s="7"/>
      <c r="Y506" s="7"/>
      <c r="Z506" s="1"/>
      <c r="AA506" s="7"/>
      <c r="AB506" s="7"/>
      <c r="AC506" s="7"/>
      <c r="AD506" s="7"/>
      <c r="AE506" s="7"/>
      <c r="AF506" s="8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  <c r="EQ506" s="2"/>
      <c r="ER506" s="2"/>
      <c r="ES506" s="2"/>
      <c r="ET506" s="2"/>
      <c r="EU506" s="2"/>
      <c r="EV506" s="2"/>
      <c r="EW506" s="2"/>
      <c r="EX506" s="2"/>
      <c r="EY506" s="2"/>
      <c r="EZ506" s="2"/>
      <c r="FA506" s="2"/>
      <c r="FB506" s="2"/>
      <c r="FC506" s="2"/>
      <c r="FD506" s="2"/>
      <c r="FE506" s="2"/>
      <c r="FF506" s="2"/>
      <c r="FG506" s="2"/>
      <c r="FH506" s="2"/>
      <c r="FI506" s="2"/>
      <c r="FJ506" s="2"/>
      <c r="FK506" s="2"/>
      <c r="FL506" s="2"/>
      <c r="FM506" s="2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</row>
    <row r="507" spans="1:188" x14ac:dyDescent="0.15">
      <c r="A507" s="63">
        <f t="shared" si="156"/>
        <v>44272</v>
      </c>
      <c r="B507" s="78">
        <f t="shared" ca="1" si="161"/>
        <v>764.87274286000002</v>
      </c>
      <c r="C507" s="65">
        <f t="shared" si="166"/>
        <v>761.90445833000001</v>
      </c>
      <c r="D507" s="10">
        <f ca="1">IF(A507&lt;$B$1,VLOOKUP(A507,[1]DI!$A$4:$B$15000,2),0)</f>
        <v>1.9000000000000006E-2</v>
      </c>
      <c r="E507" s="65">
        <f t="shared" ca="1" si="162"/>
        <v>1.0000746899999999</v>
      </c>
      <c r="F507" s="65">
        <f ca="1">(TRUNC(PRODUCT($E$12:$E506),16))</f>
        <v>1.03823962129444</v>
      </c>
      <c r="G507" s="65">
        <f t="shared" ca="1" si="163"/>
        <v>1.03715458356141</v>
      </c>
      <c r="H507" s="65">
        <f t="shared" ca="1" si="164"/>
        <v>1.00104617</v>
      </c>
      <c r="I507" s="64">
        <f t="shared" si="157"/>
        <v>5.2499999999999998E-2</v>
      </c>
      <c r="J507" s="66">
        <f>IF(O506&gt;0,VLOOKUP(O506,W$12:AF$80,2),J506)</f>
        <v>44252</v>
      </c>
      <c r="K507" s="67">
        <f t="shared" si="158"/>
        <v>14</v>
      </c>
      <c r="L507" s="68">
        <f t="shared" si="167"/>
        <v>14</v>
      </c>
      <c r="M507" s="69">
        <f t="shared" si="168"/>
        <v>1.0028467270000001</v>
      </c>
      <c r="N507" s="69">
        <f t="shared" ca="1" si="169"/>
        <v>1.003895875</v>
      </c>
      <c r="O507" s="68">
        <f t="shared" si="165"/>
        <v>0</v>
      </c>
      <c r="P507" s="65">
        <f t="shared" ca="1" si="159"/>
        <v>2.96828453</v>
      </c>
      <c r="Q507" s="65"/>
      <c r="R507" s="11">
        <f t="shared" si="160"/>
        <v>0</v>
      </c>
      <c r="S507" s="70" t="str">
        <f>IF(O506&gt;0,VLOOKUP(O506,W$12:AF$60,10),S506)</f>
        <v>A+J=</v>
      </c>
      <c r="T507" s="66" t="e">
        <f>IF(O506&gt;0,VLOOKUP(O506,W$12:AF$60,11),T506)</f>
        <v>#REF!</v>
      </c>
      <c r="U507" s="71" t="str">
        <f t="shared" si="170"/>
        <v>-</v>
      </c>
      <c r="V507" s="7"/>
      <c r="W507" s="7"/>
      <c r="X507" s="7"/>
      <c r="Y507" s="7"/>
      <c r="Z507" s="1"/>
      <c r="AA507" s="7"/>
      <c r="AB507" s="7"/>
      <c r="AC507" s="7"/>
      <c r="AD507" s="7"/>
      <c r="AE507" s="7"/>
      <c r="AF507" s="8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  <c r="EP507" s="2"/>
      <c r="EQ507" s="2"/>
      <c r="ER507" s="2"/>
      <c r="ES507" s="2"/>
      <c r="ET507" s="2"/>
      <c r="EU507" s="2"/>
      <c r="EV507" s="2"/>
      <c r="EW507" s="2"/>
      <c r="EX507" s="2"/>
      <c r="EY507" s="2"/>
      <c r="EZ507" s="2"/>
      <c r="FA507" s="2"/>
      <c r="FB507" s="2"/>
      <c r="FC507" s="2"/>
      <c r="FD507" s="2"/>
      <c r="FE507" s="2"/>
      <c r="FF507" s="2"/>
      <c r="FG507" s="2"/>
      <c r="FH507" s="2"/>
      <c r="FI507" s="2"/>
      <c r="FJ507" s="2"/>
      <c r="FK507" s="2"/>
      <c r="FL507" s="2"/>
      <c r="FM507" s="2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</row>
    <row r="508" spans="1:188" x14ac:dyDescent="0.15">
      <c r="A508" s="63">
        <f t="shared" si="156"/>
        <v>44273</v>
      </c>
      <c r="B508" s="78">
        <f t="shared" ca="1" si="161"/>
        <v>765.08520600999998</v>
      </c>
      <c r="C508" s="65">
        <f t="shared" si="166"/>
        <v>761.90445833000001</v>
      </c>
      <c r="D508" s="10">
        <f ca="1">IF(A508&lt;$B$1,VLOOKUP(A508,[1]DI!$A$4:$B$15000,2),0)</f>
        <v>2.6499999999999999E-2</v>
      </c>
      <c r="E508" s="65">
        <f t="shared" ca="1" si="162"/>
        <v>1.00010379</v>
      </c>
      <c r="F508" s="65">
        <f ca="1">(TRUNC(PRODUCT($E$12:$E507),16))</f>
        <v>1.03831716741175</v>
      </c>
      <c r="G508" s="65">
        <f t="shared" ca="1" si="163"/>
        <v>1.03715458356141</v>
      </c>
      <c r="H508" s="65">
        <f t="shared" ca="1" si="164"/>
        <v>1.0011209400000001</v>
      </c>
      <c r="I508" s="64">
        <f t="shared" si="157"/>
        <v>5.2499999999999998E-2</v>
      </c>
      <c r="J508" s="66">
        <f>IF(O507&gt;0,VLOOKUP(O507,W$12:AF$80,2),J507)</f>
        <v>44252</v>
      </c>
      <c r="K508" s="67">
        <f t="shared" si="158"/>
        <v>15</v>
      </c>
      <c r="L508" s="68">
        <f t="shared" si="167"/>
        <v>15</v>
      </c>
      <c r="M508" s="69">
        <f t="shared" si="168"/>
        <v>1.0030503740000001</v>
      </c>
      <c r="N508" s="69">
        <f t="shared" ca="1" si="169"/>
        <v>1.0041747329999999</v>
      </c>
      <c r="O508" s="68">
        <f t="shared" si="165"/>
        <v>0</v>
      </c>
      <c r="P508" s="65">
        <f t="shared" ca="1" si="159"/>
        <v>3.1807476800000001</v>
      </c>
      <c r="Q508" s="65"/>
      <c r="R508" s="11">
        <f t="shared" si="160"/>
        <v>0</v>
      </c>
      <c r="S508" s="70" t="str">
        <f>IF(O507&gt;0,VLOOKUP(O507,W$12:AF$60,10),S507)</f>
        <v>A+J=</v>
      </c>
      <c r="T508" s="66" t="e">
        <f>IF(O507&gt;0,VLOOKUP(O507,W$12:AF$60,11),T507)</f>
        <v>#REF!</v>
      </c>
      <c r="U508" s="71" t="str">
        <f t="shared" si="170"/>
        <v>-</v>
      </c>
      <c r="V508" s="7"/>
      <c r="W508" s="7"/>
      <c r="X508" s="7"/>
      <c r="Y508" s="7"/>
      <c r="Z508" s="1"/>
      <c r="AA508" s="7"/>
      <c r="AB508" s="7"/>
      <c r="AC508" s="7"/>
      <c r="AD508" s="7"/>
      <c r="AE508" s="7"/>
      <c r="AF508" s="8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  <c r="EQ508" s="2"/>
      <c r="ER508" s="2"/>
      <c r="ES508" s="2"/>
      <c r="ET508" s="2"/>
      <c r="EU508" s="2"/>
      <c r="EV508" s="2"/>
      <c r="EW508" s="2"/>
      <c r="EX508" s="2"/>
      <c r="EY508" s="2"/>
      <c r="EZ508" s="2"/>
      <c r="FA508" s="2"/>
      <c r="FB508" s="2"/>
      <c r="FC508" s="2"/>
      <c r="FD508" s="2"/>
      <c r="FE508" s="2"/>
      <c r="FF508" s="2"/>
      <c r="FG508" s="2"/>
      <c r="FH508" s="2"/>
      <c r="FI508" s="2"/>
      <c r="FJ508" s="2"/>
      <c r="FK508" s="2"/>
      <c r="FL508" s="2"/>
      <c r="FM508" s="2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</row>
    <row r="509" spans="1:188" x14ac:dyDescent="0.15">
      <c r="A509" s="63">
        <f t="shared" si="156"/>
        <v>44274</v>
      </c>
      <c r="B509" s="78">
        <f t="shared" ca="1" si="161"/>
        <v>765.31999143999997</v>
      </c>
      <c r="C509" s="65">
        <f t="shared" si="166"/>
        <v>761.90445833000001</v>
      </c>
      <c r="D509" s="10">
        <f ca="1">IF(A509&lt;$B$1,VLOOKUP(A509,[1]DI!$A$4:$B$15000,2),0)</f>
        <v>2.6499999999999999E-2</v>
      </c>
      <c r="E509" s="65">
        <f t="shared" ca="1" si="162"/>
        <v>1.00010379</v>
      </c>
      <c r="F509" s="65">
        <f ca="1">(TRUNC(PRODUCT($E$12:$E508),16))</f>
        <v>1.03842493435056</v>
      </c>
      <c r="G509" s="65">
        <f t="shared" ca="1" si="163"/>
        <v>1.03715458356141</v>
      </c>
      <c r="H509" s="65">
        <f t="shared" ca="1" si="164"/>
        <v>1.0012248399999999</v>
      </c>
      <c r="I509" s="64">
        <f t="shared" si="157"/>
        <v>5.2499999999999998E-2</v>
      </c>
      <c r="J509" s="66">
        <f>IF(O508&gt;0,VLOOKUP(O508,W$12:AF$80,2),J508)</f>
        <v>44252</v>
      </c>
      <c r="K509" s="67">
        <f t="shared" si="158"/>
        <v>16</v>
      </c>
      <c r="L509" s="68">
        <f t="shared" si="167"/>
        <v>16</v>
      </c>
      <c r="M509" s="69">
        <f t="shared" si="168"/>
        <v>1.003254063</v>
      </c>
      <c r="N509" s="69">
        <f t="shared" ca="1" si="169"/>
        <v>1.0044828889999999</v>
      </c>
      <c r="O509" s="68">
        <f t="shared" si="165"/>
        <v>0</v>
      </c>
      <c r="P509" s="65">
        <f t="shared" ca="1" si="159"/>
        <v>3.4155331100000001</v>
      </c>
      <c r="Q509" s="65"/>
      <c r="R509" s="11">
        <f t="shared" si="160"/>
        <v>0</v>
      </c>
      <c r="S509" s="70" t="str">
        <f>IF(O508&gt;0,VLOOKUP(O508,W$12:AF$60,10),S508)</f>
        <v>A+J=</v>
      </c>
      <c r="T509" s="66" t="e">
        <f>IF(O508&gt;0,VLOOKUP(O508,W$12:AF$60,11),T508)</f>
        <v>#REF!</v>
      </c>
      <c r="U509" s="71" t="str">
        <f t="shared" si="170"/>
        <v>-</v>
      </c>
      <c r="V509" s="7"/>
      <c r="W509" s="7"/>
      <c r="X509" s="7"/>
      <c r="Y509" s="7"/>
      <c r="Z509" s="1"/>
      <c r="AA509" s="7"/>
      <c r="AB509" s="7"/>
      <c r="AC509" s="7"/>
      <c r="AD509" s="7"/>
      <c r="AE509" s="7"/>
      <c r="AF509" s="8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  <c r="EP509" s="2"/>
      <c r="EQ509" s="2"/>
      <c r="ER509" s="2"/>
      <c r="ES509" s="2"/>
      <c r="ET509" s="2"/>
      <c r="EU509" s="2"/>
      <c r="EV509" s="2"/>
      <c r="EW509" s="2"/>
      <c r="EX509" s="2"/>
      <c r="EY509" s="2"/>
      <c r="EZ509" s="2"/>
      <c r="FA509" s="2"/>
      <c r="FB509" s="2"/>
      <c r="FC509" s="2"/>
      <c r="FD509" s="2"/>
      <c r="FE509" s="2"/>
      <c r="FF509" s="2"/>
      <c r="FG509" s="2"/>
      <c r="FH509" s="2"/>
      <c r="FI509" s="2"/>
      <c r="FJ509" s="2"/>
      <c r="FK509" s="2"/>
      <c r="FL509" s="2"/>
      <c r="FM509" s="2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</row>
    <row r="510" spans="1:188" x14ac:dyDescent="0.15">
      <c r="A510" s="63">
        <f t="shared" si="156"/>
        <v>44275</v>
      </c>
      <c r="B510" s="78">
        <f t="shared" ca="1" si="161"/>
        <v>765.55485535000003</v>
      </c>
      <c r="C510" s="65">
        <f t="shared" si="166"/>
        <v>761.90445833000001</v>
      </c>
      <c r="D510" s="10">
        <f ca="1">IF(A510&lt;$B$1,VLOOKUP(A510,[1]DI!$A$4:$B$15000,2),0)</f>
        <v>0</v>
      </c>
      <c r="E510" s="65">
        <f t="shared" ca="1" si="162"/>
        <v>1</v>
      </c>
      <c r="F510" s="65">
        <f ca="1">(TRUNC(PRODUCT($E$12:$E509),16))</f>
        <v>1.0385327124745001</v>
      </c>
      <c r="G510" s="65">
        <f t="shared" ca="1" si="163"/>
        <v>1.03715458356141</v>
      </c>
      <c r="H510" s="65">
        <f t="shared" ca="1" si="164"/>
        <v>1.00132876</v>
      </c>
      <c r="I510" s="64">
        <f t="shared" si="157"/>
        <v>5.2499999999999998E-2</v>
      </c>
      <c r="J510" s="66">
        <f>IF(O509&gt;0,VLOOKUP(O509,W$12:AF$80,2),J509)</f>
        <v>44252</v>
      </c>
      <c r="K510" s="67">
        <f t="shared" si="158"/>
        <v>16</v>
      </c>
      <c r="L510" s="68">
        <f t="shared" si="167"/>
        <v>17</v>
      </c>
      <c r="M510" s="69">
        <f t="shared" si="168"/>
        <v>1.0034577929999999</v>
      </c>
      <c r="N510" s="69">
        <f t="shared" ca="1" si="169"/>
        <v>1.004791148</v>
      </c>
      <c r="O510" s="68">
        <f t="shared" si="165"/>
        <v>0</v>
      </c>
      <c r="P510" s="65">
        <f t="shared" ca="1" si="159"/>
        <v>3.6503970200000002</v>
      </c>
      <c r="Q510" s="65"/>
      <c r="R510" s="11">
        <f t="shared" si="160"/>
        <v>0</v>
      </c>
      <c r="S510" s="70" t="str">
        <f>IF(O509&gt;0,VLOOKUP(O509,W$12:AF$60,10),S509)</f>
        <v>A+J=</v>
      </c>
      <c r="T510" s="66" t="e">
        <f>IF(O509&gt;0,VLOOKUP(O509,W$12:AF$60,11),T509)</f>
        <v>#REF!</v>
      </c>
      <c r="U510" s="71" t="str">
        <f t="shared" si="170"/>
        <v>-</v>
      </c>
      <c r="V510" s="7"/>
      <c r="W510" s="7"/>
      <c r="X510" s="7"/>
      <c r="Y510" s="7"/>
      <c r="Z510" s="1"/>
      <c r="AA510" s="7"/>
      <c r="AB510" s="7"/>
      <c r="AC510" s="7"/>
      <c r="AD510" s="7"/>
      <c r="AE510" s="7"/>
      <c r="AF510" s="8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  <c r="EP510" s="2"/>
      <c r="EQ510" s="2"/>
      <c r="ER510" s="2"/>
      <c r="ES510" s="2"/>
      <c r="ET510" s="2"/>
      <c r="EU510" s="2"/>
      <c r="EV510" s="2"/>
      <c r="EW510" s="2"/>
      <c r="EX510" s="2"/>
      <c r="EY510" s="2"/>
      <c r="EZ510" s="2"/>
      <c r="FA510" s="2"/>
      <c r="FB510" s="2"/>
      <c r="FC510" s="2"/>
      <c r="FD510" s="2"/>
      <c r="FE510" s="2"/>
      <c r="FF510" s="2"/>
      <c r="FG510" s="2"/>
      <c r="FH510" s="2"/>
      <c r="FI510" s="2"/>
      <c r="FJ510" s="2"/>
      <c r="FK510" s="2"/>
      <c r="FL510" s="2"/>
      <c r="FM510" s="2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</row>
    <row r="511" spans="1:188" x14ac:dyDescent="0.15">
      <c r="A511" s="63">
        <f t="shared" si="156"/>
        <v>44276</v>
      </c>
      <c r="B511" s="78">
        <f t="shared" ca="1" si="161"/>
        <v>765.55485535000003</v>
      </c>
      <c r="C511" s="65">
        <f t="shared" si="166"/>
        <v>761.90445833000001</v>
      </c>
      <c r="D511" s="10">
        <f ca="1">IF(A511&lt;$B$1,VLOOKUP(A511,[1]DI!$A$4:$B$15000,2),0)</f>
        <v>0</v>
      </c>
      <c r="E511" s="65">
        <f t="shared" ca="1" si="162"/>
        <v>1</v>
      </c>
      <c r="F511" s="65">
        <f ca="1">(TRUNC(PRODUCT($E$12:$E510),16))</f>
        <v>1.0385327124745001</v>
      </c>
      <c r="G511" s="65">
        <f t="shared" ca="1" si="163"/>
        <v>1.03715458356141</v>
      </c>
      <c r="H511" s="65">
        <f t="shared" ca="1" si="164"/>
        <v>1.00132876</v>
      </c>
      <c r="I511" s="64">
        <f t="shared" si="157"/>
        <v>5.2499999999999998E-2</v>
      </c>
      <c r="J511" s="66">
        <f>IF(O510&gt;0,VLOOKUP(O510,W$12:AF$80,2),J510)</f>
        <v>44252</v>
      </c>
      <c r="K511" s="67">
        <f t="shared" si="158"/>
        <v>16</v>
      </c>
      <c r="L511" s="68">
        <f t="shared" si="167"/>
        <v>17</v>
      </c>
      <c r="M511" s="69">
        <f t="shared" si="168"/>
        <v>1.0034577929999999</v>
      </c>
      <c r="N511" s="69">
        <f t="shared" ca="1" si="169"/>
        <v>1.004791148</v>
      </c>
      <c r="O511" s="68">
        <f t="shared" si="165"/>
        <v>0</v>
      </c>
      <c r="P511" s="65">
        <f t="shared" ca="1" si="159"/>
        <v>3.6503970200000002</v>
      </c>
      <c r="Q511" s="65"/>
      <c r="R511" s="11">
        <f t="shared" si="160"/>
        <v>0</v>
      </c>
      <c r="S511" s="70" t="str">
        <f>IF(O510&gt;0,VLOOKUP(O510,W$12:AF$60,10),S510)</f>
        <v>A+J=</v>
      </c>
      <c r="T511" s="66" t="e">
        <f>IF(O510&gt;0,VLOOKUP(O510,W$12:AF$60,11),T510)</f>
        <v>#REF!</v>
      </c>
      <c r="U511" s="71" t="str">
        <f t="shared" si="170"/>
        <v>-</v>
      </c>
      <c r="V511" s="7"/>
      <c r="W511" s="7"/>
      <c r="X511" s="7"/>
      <c r="Y511" s="7"/>
      <c r="Z511" s="1"/>
      <c r="AA511" s="7"/>
      <c r="AB511" s="7"/>
      <c r="AC511" s="7"/>
      <c r="AD511" s="7"/>
      <c r="AE511" s="7"/>
      <c r="AF511" s="8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  <c r="EP511" s="2"/>
      <c r="EQ511" s="2"/>
      <c r="ER511" s="2"/>
      <c r="ES511" s="2"/>
      <c r="ET511" s="2"/>
      <c r="EU511" s="2"/>
      <c r="EV511" s="2"/>
      <c r="EW511" s="2"/>
      <c r="EX511" s="2"/>
      <c r="EY511" s="2"/>
      <c r="EZ511" s="2"/>
      <c r="FA511" s="2"/>
      <c r="FB511" s="2"/>
      <c r="FC511" s="2"/>
      <c r="FD511" s="2"/>
      <c r="FE511" s="2"/>
      <c r="FF511" s="2"/>
      <c r="FG511" s="2"/>
      <c r="FH511" s="2"/>
      <c r="FI511" s="2"/>
      <c r="FJ511" s="2"/>
      <c r="FK511" s="2"/>
      <c r="FL511" s="2"/>
      <c r="FM511" s="2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</row>
    <row r="512" spans="1:188" x14ac:dyDescent="0.15">
      <c r="A512" s="63">
        <f t="shared" si="156"/>
        <v>44277</v>
      </c>
      <c r="B512" s="78">
        <f t="shared" ca="1" si="161"/>
        <v>765.55485535000003</v>
      </c>
      <c r="C512" s="65">
        <f t="shared" si="166"/>
        <v>761.90445833000001</v>
      </c>
      <c r="D512" s="10">
        <f ca="1">IF(A512&lt;$B$1,VLOOKUP(A512,[1]DI!$A$4:$B$15000,2),0)</f>
        <v>2.6499999999999999E-2</v>
      </c>
      <c r="E512" s="65">
        <f t="shared" ca="1" si="162"/>
        <v>1.00010379</v>
      </c>
      <c r="F512" s="65">
        <f ca="1">(TRUNC(PRODUCT($E$12:$E511),16))</f>
        <v>1.0385327124745001</v>
      </c>
      <c r="G512" s="65">
        <f t="shared" ca="1" si="163"/>
        <v>1.03715458356141</v>
      </c>
      <c r="H512" s="65">
        <f t="shared" ca="1" si="164"/>
        <v>1.00132876</v>
      </c>
      <c r="I512" s="64">
        <f t="shared" si="157"/>
        <v>5.2499999999999998E-2</v>
      </c>
      <c r="J512" s="66">
        <f>IF(O511&gt;0,VLOOKUP(O511,W$12:AF$80,2),J511)</f>
        <v>44252</v>
      </c>
      <c r="K512" s="67">
        <f t="shared" si="158"/>
        <v>17</v>
      </c>
      <c r="L512" s="68">
        <f t="shared" si="167"/>
        <v>17</v>
      </c>
      <c r="M512" s="69">
        <f t="shared" si="168"/>
        <v>1.0034577929999999</v>
      </c>
      <c r="N512" s="69">
        <f t="shared" ca="1" si="169"/>
        <v>1.004791148</v>
      </c>
      <c r="O512" s="68">
        <f t="shared" si="165"/>
        <v>0</v>
      </c>
      <c r="P512" s="65">
        <f t="shared" ca="1" si="159"/>
        <v>3.6503970200000002</v>
      </c>
      <c r="Q512" s="65"/>
      <c r="R512" s="11">
        <f t="shared" si="160"/>
        <v>0</v>
      </c>
      <c r="S512" s="70" t="str">
        <f>IF(O511&gt;0,VLOOKUP(O511,W$12:AF$60,10),S511)</f>
        <v>A+J=</v>
      </c>
      <c r="T512" s="66" t="e">
        <f>IF(O511&gt;0,VLOOKUP(O511,W$12:AF$60,11),T511)</f>
        <v>#REF!</v>
      </c>
      <c r="U512" s="71" t="str">
        <f t="shared" si="170"/>
        <v>-</v>
      </c>
      <c r="V512" s="7"/>
      <c r="W512" s="7"/>
      <c r="X512" s="7"/>
      <c r="Y512" s="7"/>
      <c r="Z512" s="1"/>
      <c r="AA512" s="7"/>
      <c r="AB512" s="7"/>
      <c r="AC512" s="7"/>
      <c r="AD512" s="7"/>
      <c r="AE512" s="7"/>
      <c r="AF512" s="8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  <c r="EQ512" s="2"/>
      <c r="ER512" s="2"/>
      <c r="ES512" s="2"/>
      <c r="ET512" s="2"/>
      <c r="EU512" s="2"/>
      <c r="EV512" s="2"/>
      <c r="EW512" s="2"/>
      <c r="EX512" s="2"/>
      <c r="EY512" s="2"/>
      <c r="EZ512" s="2"/>
      <c r="FA512" s="2"/>
      <c r="FB512" s="2"/>
      <c r="FC512" s="2"/>
      <c r="FD512" s="2"/>
      <c r="FE512" s="2"/>
      <c r="FF512" s="2"/>
      <c r="FG512" s="2"/>
      <c r="FH512" s="2"/>
      <c r="FI512" s="2"/>
      <c r="FJ512" s="2"/>
      <c r="FK512" s="2"/>
      <c r="FL512" s="2"/>
      <c r="FM512" s="2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</row>
    <row r="513" spans="1:188" x14ac:dyDescent="0.15">
      <c r="A513" s="63">
        <f t="shared" si="156"/>
        <v>44278</v>
      </c>
      <c r="B513" s="78">
        <f t="shared" ca="1" si="161"/>
        <v>765.78979087000005</v>
      </c>
      <c r="C513" s="65">
        <f t="shared" si="166"/>
        <v>761.90445833000001</v>
      </c>
      <c r="D513" s="10">
        <f ca="1">IF(A513&lt;$B$1,VLOOKUP(A513,[1]DI!$A$4:$B$15000,2),0)</f>
        <v>2.6499999999999999E-2</v>
      </c>
      <c r="E513" s="65">
        <f t="shared" ca="1" si="162"/>
        <v>1.00010379</v>
      </c>
      <c r="F513" s="65">
        <f ca="1">(TRUNC(PRODUCT($E$12:$E512),16))</f>
        <v>1.03864050178472</v>
      </c>
      <c r="G513" s="65">
        <f t="shared" ca="1" si="163"/>
        <v>1.03715458356141</v>
      </c>
      <c r="H513" s="65">
        <f t="shared" ca="1" si="164"/>
        <v>1.0014326899999999</v>
      </c>
      <c r="I513" s="64">
        <f t="shared" si="157"/>
        <v>5.2499999999999998E-2</v>
      </c>
      <c r="J513" s="66">
        <f>IF(O512&gt;0,VLOOKUP(O512,W$12:AF$80,2),J512)</f>
        <v>44252</v>
      </c>
      <c r="K513" s="67">
        <f t="shared" si="158"/>
        <v>18</v>
      </c>
      <c r="L513" s="68">
        <f t="shared" si="167"/>
        <v>18</v>
      </c>
      <c r="M513" s="69">
        <f t="shared" si="168"/>
        <v>1.003661565</v>
      </c>
      <c r="N513" s="69">
        <f t="shared" ca="1" si="169"/>
        <v>1.0050995009999999</v>
      </c>
      <c r="O513" s="68">
        <f t="shared" si="165"/>
        <v>0</v>
      </c>
      <c r="P513" s="65">
        <f t="shared" ca="1" si="159"/>
        <v>3.8853325399999998</v>
      </c>
      <c r="Q513" s="65"/>
      <c r="R513" s="11">
        <f t="shared" si="160"/>
        <v>0</v>
      </c>
      <c r="S513" s="70" t="str">
        <f>IF(O512&gt;0,VLOOKUP(O512,W$12:AF$60,10),S512)</f>
        <v>A+J=</v>
      </c>
      <c r="T513" s="66" t="e">
        <f>IF(O512&gt;0,VLOOKUP(O512,W$12:AF$60,11),T512)</f>
        <v>#REF!</v>
      </c>
      <c r="U513" s="71" t="str">
        <f t="shared" si="170"/>
        <v>-</v>
      </c>
      <c r="V513" s="7"/>
      <c r="W513" s="7"/>
      <c r="X513" s="7"/>
      <c r="Y513" s="7"/>
      <c r="Z513" s="1"/>
      <c r="AA513" s="7"/>
      <c r="AB513" s="7"/>
      <c r="AC513" s="7"/>
      <c r="AD513" s="7"/>
      <c r="AE513" s="7"/>
      <c r="AF513" s="8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  <c r="EQ513" s="2"/>
      <c r="ER513" s="2"/>
      <c r="ES513" s="2"/>
      <c r="ET513" s="2"/>
      <c r="EU513" s="2"/>
      <c r="EV513" s="2"/>
      <c r="EW513" s="2"/>
      <c r="EX513" s="2"/>
      <c r="EY513" s="2"/>
      <c r="EZ513" s="2"/>
      <c r="FA513" s="2"/>
      <c r="FB513" s="2"/>
      <c r="FC513" s="2"/>
      <c r="FD513" s="2"/>
      <c r="FE513" s="2"/>
      <c r="FF513" s="2"/>
      <c r="FG513" s="2"/>
      <c r="FH513" s="2"/>
      <c r="FI513" s="2"/>
      <c r="FJ513" s="2"/>
      <c r="FK513" s="2"/>
      <c r="FL513" s="2"/>
      <c r="FM513" s="2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</row>
    <row r="514" spans="1:188" x14ac:dyDescent="0.15">
      <c r="A514" s="63">
        <f t="shared" si="156"/>
        <v>44279</v>
      </c>
      <c r="B514" s="78">
        <f t="shared" ca="1" si="161"/>
        <v>766.02479802000005</v>
      </c>
      <c r="C514" s="65">
        <f t="shared" si="166"/>
        <v>761.90445833000001</v>
      </c>
      <c r="D514" s="10">
        <f ca="1">IF(A514&lt;$B$1,VLOOKUP(A514,[1]DI!$A$4:$B$15000,2),0)</f>
        <v>2.6499999999999999E-2</v>
      </c>
      <c r="E514" s="65">
        <f t="shared" ca="1" si="162"/>
        <v>1.00010379</v>
      </c>
      <c r="F514" s="65">
        <f ca="1">(TRUNC(PRODUCT($E$12:$E513),16))</f>
        <v>1.0387483022824</v>
      </c>
      <c r="G514" s="65">
        <f t="shared" ca="1" si="163"/>
        <v>1.03715458356141</v>
      </c>
      <c r="H514" s="65">
        <f t="shared" ca="1" si="164"/>
        <v>1.0015366299999999</v>
      </c>
      <c r="I514" s="64">
        <f t="shared" si="157"/>
        <v>5.2499999999999998E-2</v>
      </c>
      <c r="J514" s="66">
        <f>IF(O513&gt;0,VLOOKUP(O513,W$12:AF$80,2),J513)</f>
        <v>44252</v>
      </c>
      <c r="K514" s="67">
        <f t="shared" si="158"/>
        <v>19</v>
      </c>
      <c r="L514" s="68">
        <f t="shared" si="167"/>
        <v>19</v>
      </c>
      <c r="M514" s="69">
        <f t="shared" si="168"/>
        <v>1.003865378</v>
      </c>
      <c r="N514" s="69">
        <f t="shared" ca="1" si="169"/>
        <v>1.005407948</v>
      </c>
      <c r="O514" s="68">
        <f t="shared" si="165"/>
        <v>0</v>
      </c>
      <c r="P514" s="65">
        <f t="shared" ca="1" si="159"/>
        <v>4.1203396899999998</v>
      </c>
      <c r="Q514" s="65"/>
      <c r="R514" s="11">
        <f t="shared" si="160"/>
        <v>0</v>
      </c>
      <c r="S514" s="70" t="str">
        <f>IF(O513&gt;0,VLOOKUP(O513,W$12:AF$60,10),S513)</f>
        <v>A+J=</v>
      </c>
      <c r="T514" s="66" t="e">
        <f>IF(O513&gt;0,VLOOKUP(O513,W$12:AF$60,11),T513)</f>
        <v>#REF!</v>
      </c>
      <c r="U514" s="71" t="str">
        <f t="shared" si="170"/>
        <v>-</v>
      </c>
      <c r="V514" s="7"/>
      <c r="W514" s="7"/>
      <c r="X514" s="7"/>
      <c r="Y514" s="7"/>
      <c r="Z514" s="1"/>
      <c r="AA514" s="7"/>
      <c r="AB514" s="7"/>
      <c r="AC514" s="7"/>
      <c r="AD514" s="7"/>
      <c r="AE514" s="7"/>
      <c r="AF514" s="8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  <c r="EQ514" s="2"/>
      <c r="ER514" s="2"/>
      <c r="ES514" s="2"/>
      <c r="ET514" s="2"/>
      <c r="EU514" s="2"/>
      <c r="EV514" s="2"/>
      <c r="EW514" s="2"/>
      <c r="EX514" s="2"/>
      <c r="EY514" s="2"/>
      <c r="EZ514" s="2"/>
      <c r="FA514" s="2"/>
      <c r="FB514" s="2"/>
      <c r="FC514" s="2"/>
      <c r="FD514" s="2"/>
      <c r="FE514" s="2"/>
      <c r="FF514" s="2"/>
      <c r="FG514" s="2"/>
      <c r="FH514" s="2"/>
      <c r="FI514" s="2"/>
      <c r="FJ514" s="2"/>
      <c r="FK514" s="2"/>
      <c r="FL514" s="2"/>
      <c r="FM514" s="2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</row>
    <row r="515" spans="1:188" x14ac:dyDescent="0.15">
      <c r="A515" s="63">
        <f t="shared" si="156"/>
        <v>44280</v>
      </c>
      <c r="B515" s="78">
        <f t="shared" ca="1" si="161"/>
        <v>766.25987601999998</v>
      </c>
      <c r="C515" s="65">
        <f t="shared" si="166"/>
        <v>761.90445833000001</v>
      </c>
      <c r="D515" s="10">
        <f ca="1">IF(A515&lt;$B$1,VLOOKUP(A515,[1]DI!$A$4:$B$15000,2),0)</f>
        <v>2.6499999999999999E-2</v>
      </c>
      <c r="E515" s="65">
        <f t="shared" ca="1" si="162"/>
        <v>1.00010379</v>
      </c>
      <c r="F515" s="65">
        <f ca="1">(TRUNC(PRODUCT($E$12:$E514),16))</f>
        <v>1.0388561139687</v>
      </c>
      <c r="G515" s="65">
        <f t="shared" ca="1" si="163"/>
        <v>1.03715458356141</v>
      </c>
      <c r="H515" s="65">
        <f t="shared" ca="1" si="164"/>
        <v>1.0016405799999999</v>
      </c>
      <c r="I515" s="64">
        <f t="shared" si="157"/>
        <v>5.2499999999999998E-2</v>
      </c>
      <c r="J515" s="66">
        <f>IF(O514&gt;0,VLOOKUP(O514,W$12:AF$80,2),J514)</f>
        <v>44252</v>
      </c>
      <c r="K515" s="67">
        <f t="shared" si="158"/>
        <v>20</v>
      </c>
      <c r="L515" s="68">
        <f t="shared" si="167"/>
        <v>20</v>
      </c>
      <c r="M515" s="69">
        <f t="shared" si="168"/>
        <v>1.004069232</v>
      </c>
      <c r="N515" s="69">
        <f t="shared" ca="1" si="169"/>
        <v>1.005716488</v>
      </c>
      <c r="O515" s="68">
        <f t="shared" si="165"/>
        <v>17</v>
      </c>
      <c r="P515" s="65">
        <f t="shared" ca="1" si="159"/>
        <v>4.3554176900000003</v>
      </c>
      <c r="Q515" s="65"/>
      <c r="R515" s="11">
        <f t="shared" si="160"/>
        <v>23.809514320000002</v>
      </c>
      <c r="S515" s="70" t="str">
        <f>IF(O514&gt;0,VLOOKUP(O514,W$12:AF$60,10),S514)</f>
        <v>A+J=</v>
      </c>
      <c r="T515" s="66" t="e">
        <f>IF(O514&gt;0,VLOOKUP(O514,W$12:AF$60,11),T514)</f>
        <v>#REF!</v>
      </c>
      <c r="U515" s="71">
        <f t="shared" ca="1" si="170"/>
        <v>1689895.9206000001</v>
      </c>
      <c r="V515" s="7"/>
      <c r="W515" s="7"/>
      <c r="X515" s="7"/>
      <c r="Y515" s="7"/>
      <c r="Z515" s="1"/>
      <c r="AA515" s="7"/>
      <c r="AB515" s="7"/>
      <c r="AC515" s="7"/>
      <c r="AD515" s="7"/>
      <c r="AE515" s="7"/>
      <c r="AF515" s="8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  <c r="EQ515" s="2"/>
      <c r="ER515" s="2"/>
      <c r="ES515" s="2"/>
      <c r="ET515" s="2"/>
      <c r="EU515" s="2"/>
      <c r="EV515" s="2"/>
      <c r="EW515" s="2"/>
      <c r="EX515" s="2"/>
      <c r="EY515" s="2"/>
      <c r="EZ515" s="2"/>
      <c r="FA515" s="2"/>
      <c r="FB515" s="2"/>
      <c r="FC515" s="2"/>
      <c r="FD515" s="2"/>
      <c r="FE515" s="2"/>
      <c r="FF515" s="2"/>
      <c r="FG515" s="2"/>
      <c r="FH515" s="2"/>
      <c r="FI515" s="2"/>
      <c r="FJ515" s="2"/>
      <c r="FK515" s="2"/>
      <c r="FL515" s="2"/>
      <c r="FM515" s="2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</row>
    <row r="516" spans="1:188" x14ac:dyDescent="0.15">
      <c r="A516" s="63">
        <f t="shared" si="156"/>
        <v>44281</v>
      </c>
      <c r="B516" s="78">
        <f t="shared" ca="1" si="161"/>
        <v>738.32145058000003</v>
      </c>
      <c r="C516" s="65">
        <f t="shared" si="166"/>
        <v>738.09494401000006</v>
      </c>
      <c r="D516" s="10">
        <f ca="1">IF(A516&lt;$B$1,VLOOKUP(A516,[1]DI!$A$4:$B$15000,2),0)</f>
        <v>2.6499999999999999E-2</v>
      </c>
      <c r="E516" s="65">
        <f t="shared" ca="1" si="162"/>
        <v>1.00010379</v>
      </c>
      <c r="F516" s="65">
        <f ca="1">(TRUNC(PRODUCT($E$12:$E515),16))</f>
        <v>1.0389639368447701</v>
      </c>
      <c r="G516" s="65">
        <f t="shared" ca="1" si="163"/>
        <v>1.0388561139687</v>
      </c>
      <c r="H516" s="65">
        <f t="shared" ca="1" si="164"/>
        <v>1.00010379</v>
      </c>
      <c r="I516" s="64">
        <f t="shared" si="157"/>
        <v>5.2499999999999998E-2</v>
      </c>
      <c r="J516" s="66">
        <f>IF(O515&gt;0,VLOOKUP(O515,W$12:AF$80,2),J515)</f>
        <v>44280</v>
      </c>
      <c r="K516" s="67">
        <f t="shared" si="158"/>
        <v>1</v>
      </c>
      <c r="L516" s="68">
        <f t="shared" si="167"/>
        <v>1</v>
      </c>
      <c r="M516" s="69">
        <f t="shared" si="168"/>
        <v>1.0002030689999999</v>
      </c>
      <c r="N516" s="69">
        <f t="shared" ca="1" si="169"/>
        <v>1.0003068799999999</v>
      </c>
      <c r="O516" s="68">
        <f t="shared" si="165"/>
        <v>0</v>
      </c>
      <c r="P516" s="65">
        <f t="shared" ca="1" si="159"/>
        <v>0.22650656999999999</v>
      </c>
      <c r="Q516" s="65"/>
      <c r="R516" s="11">
        <f t="shared" si="160"/>
        <v>0</v>
      </c>
      <c r="S516" s="70" t="str">
        <f>IF(O515&gt;0,VLOOKUP(O515,W$12:AF$60,10),S515)</f>
        <v>A+J=</v>
      </c>
      <c r="T516" s="66" t="e">
        <f>IF(O515&gt;0,VLOOKUP(O515,W$12:AF$60,11),T515)</f>
        <v>#REF!</v>
      </c>
      <c r="U516" s="71" t="str">
        <f t="shared" si="170"/>
        <v>-</v>
      </c>
      <c r="V516" s="7"/>
      <c r="W516" s="7"/>
      <c r="X516" s="7"/>
      <c r="Y516" s="7"/>
      <c r="Z516" s="1"/>
      <c r="AA516" s="7"/>
      <c r="AB516" s="7"/>
      <c r="AC516" s="7"/>
      <c r="AD516" s="7"/>
      <c r="AE516" s="7"/>
      <c r="AF516" s="8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  <c r="EP516" s="2"/>
      <c r="EQ516" s="2"/>
      <c r="ER516" s="2"/>
      <c r="ES516" s="2"/>
      <c r="ET516" s="2"/>
      <c r="EU516" s="2"/>
      <c r="EV516" s="2"/>
      <c r="EW516" s="2"/>
      <c r="EX516" s="2"/>
      <c r="EY516" s="2"/>
      <c r="EZ516" s="2"/>
      <c r="FA516" s="2"/>
      <c r="FB516" s="2"/>
      <c r="FC516" s="2"/>
      <c r="FD516" s="2"/>
      <c r="FE516" s="2"/>
      <c r="FF516" s="2"/>
      <c r="FG516" s="2"/>
      <c r="FH516" s="2"/>
      <c r="FI516" s="2"/>
      <c r="FJ516" s="2"/>
      <c r="FK516" s="2"/>
      <c r="FL516" s="2"/>
      <c r="FM516" s="2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</row>
    <row r="517" spans="1:188" x14ac:dyDescent="0.15">
      <c r="A517" s="63">
        <f t="shared" si="156"/>
        <v>44282</v>
      </c>
      <c r="B517" s="78">
        <f t="shared" ca="1" si="161"/>
        <v>738.39808034000009</v>
      </c>
      <c r="C517" s="65">
        <f t="shared" si="166"/>
        <v>738.09494401000006</v>
      </c>
      <c r="D517" s="10">
        <f ca="1">IF(A517&lt;$B$1,VLOOKUP(A517,[1]DI!$A$4:$B$15000,2),0)</f>
        <v>0</v>
      </c>
      <c r="E517" s="65">
        <f t="shared" ca="1" si="162"/>
        <v>1</v>
      </c>
      <c r="F517" s="65">
        <f ca="1">(TRUNC(PRODUCT($E$12:$E516),16))</f>
        <v>1.0390717709117701</v>
      </c>
      <c r="G517" s="65">
        <f t="shared" ca="1" si="163"/>
        <v>1.0388561139687</v>
      </c>
      <c r="H517" s="65">
        <f t="shared" ca="1" si="164"/>
        <v>1.00020759</v>
      </c>
      <c r="I517" s="64">
        <f t="shared" si="157"/>
        <v>5.2499999999999998E-2</v>
      </c>
      <c r="J517" s="66">
        <f>IF(O516&gt;0,VLOOKUP(O516,W$12:AF$80,2),J516)</f>
        <v>44280</v>
      </c>
      <c r="K517" s="67">
        <f t="shared" si="158"/>
        <v>1</v>
      </c>
      <c r="L517" s="68">
        <f t="shared" si="167"/>
        <v>1</v>
      </c>
      <c r="M517" s="69">
        <f t="shared" si="168"/>
        <v>1.0002030689999999</v>
      </c>
      <c r="N517" s="69">
        <f t="shared" ca="1" si="169"/>
        <v>1.0004107010000001</v>
      </c>
      <c r="O517" s="68">
        <f t="shared" si="165"/>
        <v>0</v>
      </c>
      <c r="P517" s="65">
        <f t="shared" ca="1" si="159"/>
        <v>0.30313633000000001</v>
      </c>
      <c r="Q517" s="65"/>
      <c r="R517" s="11">
        <f t="shared" si="160"/>
        <v>0</v>
      </c>
      <c r="S517" s="70" t="str">
        <f>IF(O516&gt;0,VLOOKUP(O516,W$12:AF$60,10),S516)</f>
        <v>A+J=</v>
      </c>
      <c r="T517" s="66" t="e">
        <f>IF(O516&gt;0,VLOOKUP(O516,W$12:AF$60,11),T516)</f>
        <v>#REF!</v>
      </c>
      <c r="U517" s="71" t="str">
        <f t="shared" si="170"/>
        <v>-</v>
      </c>
      <c r="V517" s="7"/>
      <c r="W517" s="7"/>
      <c r="X517" s="7"/>
      <c r="Y517" s="7"/>
      <c r="Z517" s="1"/>
      <c r="AA517" s="7"/>
      <c r="AB517" s="7"/>
      <c r="AC517" s="7"/>
      <c r="AD517" s="7"/>
      <c r="AE517" s="7"/>
      <c r="AF517" s="8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  <c r="EP517" s="2"/>
      <c r="EQ517" s="2"/>
      <c r="ER517" s="2"/>
      <c r="ES517" s="2"/>
      <c r="ET517" s="2"/>
      <c r="EU517" s="2"/>
      <c r="EV517" s="2"/>
      <c r="EW517" s="2"/>
      <c r="EX517" s="2"/>
      <c r="EY517" s="2"/>
      <c r="EZ517" s="2"/>
      <c r="FA517" s="2"/>
      <c r="FB517" s="2"/>
      <c r="FC517" s="2"/>
      <c r="FD517" s="2"/>
      <c r="FE517" s="2"/>
      <c r="FF517" s="2"/>
      <c r="FG517" s="2"/>
      <c r="FH517" s="2"/>
      <c r="FI517" s="2"/>
      <c r="FJ517" s="2"/>
      <c r="FK517" s="2"/>
      <c r="FL517" s="2"/>
      <c r="FM517" s="2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</row>
    <row r="518" spans="1:188" x14ac:dyDescent="0.15">
      <c r="A518" s="63">
        <f t="shared" si="156"/>
        <v>44283</v>
      </c>
      <c r="B518" s="78">
        <f t="shared" ca="1" si="161"/>
        <v>738.39808034000009</v>
      </c>
      <c r="C518" s="65">
        <f t="shared" si="166"/>
        <v>738.09494401000006</v>
      </c>
      <c r="D518" s="10">
        <f ca="1">IF(A518&lt;$B$1,VLOOKUP(A518,[1]DI!$A$4:$B$15000,2),0)</f>
        <v>0</v>
      </c>
      <c r="E518" s="65">
        <f t="shared" ca="1" si="162"/>
        <v>1</v>
      </c>
      <c r="F518" s="65">
        <f ca="1">(TRUNC(PRODUCT($E$12:$E517),16))</f>
        <v>1.0390717709117701</v>
      </c>
      <c r="G518" s="65">
        <f t="shared" ca="1" si="163"/>
        <v>1.0388561139687</v>
      </c>
      <c r="H518" s="65">
        <f t="shared" ca="1" si="164"/>
        <v>1.00020759</v>
      </c>
      <c r="I518" s="64">
        <f t="shared" si="157"/>
        <v>5.2499999999999998E-2</v>
      </c>
      <c r="J518" s="66">
        <f>IF(O517&gt;0,VLOOKUP(O517,W$12:AF$80,2),J517)</f>
        <v>44280</v>
      </c>
      <c r="K518" s="67">
        <f t="shared" si="158"/>
        <v>1</v>
      </c>
      <c r="L518" s="68">
        <f t="shared" si="167"/>
        <v>1</v>
      </c>
      <c r="M518" s="69">
        <f t="shared" si="168"/>
        <v>1.0002030689999999</v>
      </c>
      <c r="N518" s="69">
        <f t="shared" ca="1" si="169"/>
        <v>1.0004107010000001</v>
      </c>
      <c r="O518" s="68">
        <f t="shared" si="165"/>
        <v>0</v>
      </c>
      <c r="P518" s="65">
        <f t="shared" ca="1" si="159"/>
        <v>0.30313633000000001</v>
      </c>
      <c r="Q518" s="65"/>
      <c r="R518" s="11">
        <f t="shared" si="160"/>
        <v>0</v>
      </c>
      <c r="S518" s="70" t="str">
        <f>IF(O517&gt;0,VLOOKUP(O517,W$12:AF$60,10),S517)</f>
        <v>A+J=</v>
      </c>
      <c r="T518" s="66" t="e">
        <f>IF(O517&gt;0,VLOOKUP(O517,W$12:AF$60,11),T517)</f>
        <v>#REF!</v>
      </c>
      <c r="U518" s="71" t="str">
        <f t="shared" si="170"/>
        <v>-</v>
      </c>
      <c r="V518" s="7"/>
      <c r="W518" s="7"/>
      <c r="X518" s="7"/>
      <c r="Y518" s="7"/>
      <c r="Z518" s="1"/>
      <c r="AA518" s="7"/>
      <c r="AB518" s="7"/>
      <c r="AC518" s="7"/>
      <c r="AD518" s="7"/>
      <c r="AE518" s="7"/>
      <c r="AF518" s="8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  <c r="EP518" s="2"/>
      <c r="EQ518" s="2"/>
      <c r="ER518" s="2"/>
      <c r="ES518" s="2"/>
      <c r="ET518" s="2"/>
      <c r="EU518" s="2"/>
      <c r="EV518" s="2"/>
      <c r="EW518" s="2"/>
      <c r="EX518" s="2"/>
      <c r="EY518" s="2"/>
      <c r="EZ518" s="2"/>
      <c r="FA518" s="2"/>
      <c r="FB518" s="2"/>
      <c r="FC518" s="2"/>
      <c r="FD518" s="2"/>
      <c r="FE518" s="2"/>
      <c r="FF518" s="2"/>
      <c r="FG518" s="2"/>
      <c r="FH518" s="2"/>
      <c r="FI518" s="2"/>
      <c r="FJ518" s="2"/>
      <c r="FK518" s="2"/>
      <c r="FL518" s="2"/>
      <c r="FM518" s="2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</row>
    <row r="519" spans="1:188" x14ac:dyDescent="0.15">
      <c r="A519" s="63">
        <f t="shared" si="156"/>
        <v>44284</v>
      </c>
      <c r="B519" s="78">
        <f t="shared" ca="1" si="161"/>
        <v>738.54802654000002</v>
      </c>
      <c r="C519" s="65">
        <f t="shared" si="166"/>
        <v>738.09494401000006</v>
      </c>
      <c r="D519" s="10">
        <f ca="1">IF(A519&lt;$B$1,VLOOKUP(A519,[1]DI!$A$4:$B$15000,2),0)</f>
        <v>2.6499999999999999E-2</v>
      </c>
      <c r="E519" s="65">
        <f t="shared" ca="1" si="162"/>
        <v>1.00010379</v>
      </c>
      <c r="F519" s="65">
        <f ca="1">(TRUNC(PRODUCT($E$12:$E518),16))</f>
        <v>1.0390717709117701</v>
      </c>
      <c r="G519" s="65">
        <f t="shared" ca="1" si="163"/>
        <v>1.0388561139687</v>
      </c>
      <c r="H519" s="65">
        <f t="shared" ca="1" si="164"/>
        <v>1.00020759</v>
      </c>
      <c r="I519" s="64">
        <f t="shared" si="157"/>
        <v>5.2499999999999998E-2</v>
      </c>
      <c r="J519" s="66">
        <f>IF(O518&gt;0,VLOOKUP(O518,W$12:AF$80,2),J518)</f>
        <v>44280</v>
      </c>
      <c r="K519" s="67">
        <f t="shared" si="158"/>
        <v>2</v>
      </c>
      <c r="L519" s="68">
        <f t="shared" si="167"/>
        <v>2</v>
      </c>
      <c r="M519" s="69">
        <f t="shared" si="168"/>
        <v>1.0004061799999999</v>
      </c>
      <c r="N519" s="69">
        <f t="shared" ca="1" si="169"/>
        <v>1.000613854</v>
      </c>
      <c r="O519" s="68">
        <f t="shared" si="165"/>
        <v>0</v>
      </c>
      <c r="P519" s="65">
        <f t="shared" ca="1" si="159"/>
        <v>0.45308252999999998</v>
      </c>
      <c r="Q519" s="65"/>
      <c r="R519" s="11">
        <f t="shared" si="160"/>
        <v>0</v>
      </c>
      <c r="S519" s="70" t="str">
        <f>IF(O518&gt;0,VLOOKUP(O518,W$12:AF$60,10),S518)</f>
        <v>A+J=</v>
      </c>
      <c r="T519" s="66" t="e">
        <f>IF(O518&gt;0,VLOOKUP(O518,W$12:AF$60,11),T518)</f>
        <v>#REF!</v>
      </c>
      <c r="U519" s="71" t="str">
        <f t="shared" si="170"/>
        <v>-</v>
      </c>
      <c r="V519" s="7"/>
      <c r="W519" s="7"/>
      <c r="X519" s="7"/>
      <c r="Y519" s="7"/>
      <c r="Z519" s="1"/>
      <c r="AA519" s="7"/>
      <c r="AB519" s="7"/>
      <c r="AC519" s="7"/>
      <c r="AD519" s="7"/>
      <c r="AE519" s="7"/>
      <c r="AF519" s="8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  <c r="EQ519" s="2"/>
      <c r="ER519" s="2"/>
      <c r="ES519" s="2"/>
      <c r="ET519" s="2"/>
      <c r="EU519" s="2"/>
      <c r="EV519" s="2"/>
      <c r="EW519" s="2"/>
      <c r="EX519" s="2"/>
      <c r="EY519" s="2"/>
      <c r="EZ519" s="2"/>
      <c r="FA519" s="2"/>
      <c r="FB519" s="2"/>
      <c r="FC519" s="2"/>
      <c r="FD519" s="2"/>
      <c r="FE519" s="2"/>
      <c r="FF519" s="2"/>
      <c r="FG519" s="2"/>
      <c r="FH519" s="2"/>
      <c r="FI519" s="2"/>
      <c r="FJ519" s="2"/>
      <c r="FK519" s="2"/>
      <c r="FL519" s="2"/>
      <c r="FM519" s="2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</row>
    <row r="520" spans="1:188" x14ac:dyDescent="0.15">
      <c r="A520" s="63">
        <f t="shared" si="156"/>
        <v>44285</v>
      </c>
      <c r="B520" s="78">
        <f t="shared" ca="1" si="161"/>
        <v>738.77467188000003</v>
      </c>
      <c r="C520" s="65">
        <f t="shared" si="166"/>
        <v>738.09494401000006</v>
      </c>
      <c r="D520" s="10">
        <f ca="1">IF(A520&lt;$B$1,VLOOKUP(A520,[1]DI!$A$4:$B$15000,2),0)</f>
        <v>2.6499999999999999E-2</v>
      </c>
      <c r="E520" s="65">
        <f t="shared" ca="1" si="162"/>
        <v>1.00010379</v>
      </c>
      <c r="F520" s="65">
        <f ca="1">(TRUNC(PRODUCT($E$12:$E519),16))</f>
        <v>1.0391796161708799</v>
      </c>
      <c r="G520" s="65">
        <f t="shared" ca="1" si="163"/>
        <v>1.0388561139687</v>
      </c>
      <c r="H520" s="65">
        <f t="shared" ca="1" si="164"/>
        <v>1.0003114</v>
      </c>
      <c r="I520" s="64">
        <f t="shared" si="157"/>
        <v>5.2499999999999998E-2</v>
      </c>
      <c r="J520" s="66">
        <f>IF(O519&gt;0,VLOOKUP(O519,W$12:AF$80,2),J519)</f>
        <v>44280</v>
      </c>
      <c r="K520" s="67">
        <f t="shared" si="158"/>
        <v>3</v>
      </c>
      <c r="L520" s="68">
        <f t="shared" si="167"/>
        <v>3</v>
      </c>
      <c r="M520" s="69">
        <f t="shared" si="168"/>
        <v>1.000609332</v>
      </c>
      <c r="N520" s="69">
        <f t="shared" ca="1" si="169"/>
        <v>1.0009209219999999</v>
      </c>
      <c r="O520" s="68">
        <f t="shared" si="165"/>
        <v>0</v>
      </c>
      <c r="P520" s="65">
        <f t="shared" ca="1" si="159"/>
        <v>0.67972787000000001</v>
      </c>
      <c r="Q520" s="65"/>
      <c r="R520" s="11">
        <f t="shared" si="160"/>
        <v>0</v>
      </c>
      <c r="S520" s="70" t="str">
        <f>IF(O519&gt;0,VLOOKUP(O519,W$12:AF$60,10),S519)</f>
        <v>A+J=</v>
      </c>
      <c r="T520" s="66" t="e">
        <f>IF(O519&gt;0,VLOOKUP(O519,W$12:AF$60,11),T519)</f>
        <v>#REF!</v>
      </c>
      <c r="U520" s="71" t="str">
        <f t="shared" si="170"/>
        <v>-</v>
      </c>
      <c r="V520" s="7"/>
      <c r="W520" s="7"/>
      <c r="X520" s="7"/>
      <c r="Y520" s="7"/>
      <c r="Z520" s="1"/>
      <c r="AA520" s="7"/>
      <c r="AB520" s="7"/>
      <c r="AC520" s="7"/>
      <c r="AD520" s="7"/>
      <c r="AE520" s="7"/>
      <c r="AF520" s="8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  <c r="EP520" s="2"/>
      <c r="EQ520" s="2"/>
      <c r="ER520" s="2"/>
      <c r="ES520" s="2"/>
      <c r="ET520" s="2"/>
      <c r="EU520" s="2"/>
      <c r="EV520" s="2"/>
      <c r="EW520" s="2"/>
      <c r="EX520" s="2"/>
      <c r="EY520" s="2"/>
      <c r="EZ520" s="2"/>
      <c r="FA520" s="2"/>
      <c r="FB520" s="2"/>
      <c r="FC520" s="2"/>
      <c r="FD520" s="2"/>
      <c r="FE520" s="2"/>
      <c r="FF520" s="2"/>
      <c r="FG520" s="2"/>
      <c r="FH520" s="2"/>
      <c r="FI520" s="2"/>
      <c r="FJ520" s="2"/>
      <c r="FK520" s="2"/>
      <c r="FL520" s="2"/>
      <c r="FM520" s="2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</row>
    <row r="521" spans="1:188" x14ac:dyDescent="0.15">
      <c r="A521" s="63">
        <f t="shared" si="156"/>
        <v>44286</v>
      </c>
      <c r="B521" s="78">
        <f t="shared" ca="1" si="161"/>
        <v>739.00138512000001</v>
      </c>
      <c r="C521" s="65">
        <f t="shared" si="166"/>
        <v>738.09494401000006</v>
      </c>
      <c r="D521" s="10">
        <f ca="1">IF(A521&lt;$B$1,VLOOKUP(A521,[1]DI!$A$4:$B$15000,2),0)</f>
        <v>2.6499999999999999E-2</v>
      </c>
      <c r="E521" s="65">
        <f t="shared" ca="1" si="162"/>
        <v>1.00010379</v>
      </c>
      <c r="F521" s="65">
        <f ca="1">(TRUNC(PRODUCT($E$12:$E520),16))</f>
        <v>1.0392874726232399</v>
      </c>
      <c r="G521" s="65">
        <f t="shared" ca="1" si="163"/>
        <v>1.0388561139687</v>
      </c>
      <c r="H521" s="65">
        <f t="shared" ca="1" si="164"/>
        <v>1.00041522</v>
      </c>
      <c r="I521" s="64">
        <f t="shared" si="157"/>
        <v>5.2499999999999998E-2</v>
      </c>
      <c r="J521" s="66">
        <f>IF(O520&gt;0,VLOOKUP(O520,W$12:AF$80,2),J520)</f>
        <v>44280</v>
      </c>
      <c r="K521" s="67">
        <f t="shared" si="158"/>
        <v>4</v>
      </c>
      <c r="L521" s="68">
        <f t="shared" si="167"/>
        <v>4</v>
      </c>
      <c r="M521" s="69">
        <f t="shared" si="168"/>
        <v>1.000812525</v>
      </c>
      <c r="N521" s="69">
        <f t="shared" ca="1" si="169"/>
        <v>1.0012280819999999</v>
      </c>
      <c r="O521" s="68">
        <f t="shared" si="165"/>
        <v>0</v>
      </c>
      <c r="P521" s="65">
        <f t="shared" ca="1" si="159"/>
        <v>0.90644111000000005</v>
      </c>
      <c r="Q521" s="65"/>
      <c r="R521" s="11">
        <f t="shared" si="160"/>
        <v>0</v>
      </c>
      <c r="S521" s="70" t="str">
        <f>IF(O520&gt;0,VLOOKUP(O520,W$12:AF$60,10),S520)</f>
        <v>A+J=</v>
      </c>
      <c r="T521" s="66" t="e">
        <f>IF(O520&gt;0,VLOOKUP(O520,W$12:AF$60,11),T520)</f>
        <v>#REF!</v>
      </c>
      <c r="U521" s="71" t="str">
        <f t="shared" si="170"/>
        <v>-</v>
      </c>
      <c r="V521" s="7"/>
      <c r="W521" s="7"/>
      <c r="X521" s="7"/>
      <c r="Y521" s="7"/>
      <c r="Z521" s="1"/>
      <c r="AA521" s="7"/>
      <c r="AB521" s="7"/>
      <c r="AC521" s="7"/>
      <c r="AD521" s="7"/>
      <c r="AE521" s="7"/>
      <c r="AF521" s="8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  <c r="EQ521" s="2"/>
      <c r="ER521" s="2"/>
      <c r="ES521" s="2"/>
      <c r="ET521" s="2"/>
      <c r="EU521" s="2"/>
      <c r="EV521" s="2"/>
      <c r="EW521" s="2"/>
      <c r="EX521" s="2"/>
      <c r="EY521" s="2"/>
      <c r="EZ521" s="2"/>
      <c r="FA521" s="2"/>
      <c r="FB521" s="2"/>
      <c r="FC521" s="2"/>
      <c r="FD521" s="2"/>
      <c r="FE521" s="2"/>
      <c r="FF521" s="2"/>
      <c r="FG521" s="2"/>
      <c r="FH521" s="2"/>
      <c r="FI521" s="2"/>
      <c r="FJ521" s="2"/>
      <c r="FK521" s="2"/>
      <c r="FL521" s="2"/>
      <c r="FM521" s="2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</row>
    <row r="522" spans="1:188" x14ac:dyDescent="0.15">
      <c r="A522" s="63">
        <f t="shared" si="156"/>
        <v>44287</v>
      </c>
      <c r="B522" s="78">
        <f t="shared" ca="1" si="161"/>
        <v>739.22817512000006</v>
      </c>
      <c r="C522" s="65">
        <f t="shared" si="166"/>
        <v>738.09494401000006</v>
      </c>
      <c r="D522" s="10">
        <f ca="1">IF(A522&lt;$B$1,VLOOKUP(A522,[1]DI!$A$4:$B$15000,2),0)</f>
        <v>2.6499999999999999E-2</v>
      </c>
      <c r="E522" s="65">
        <f t="shared" ca="1" si="162"/>
        <v>1.00010379</v>
      </c>
      <c r="F522" s="65">
        <f ca="1">(TRUNC(PRODUCT($E$12:$E521),16))</f>
        <v>1.03939534027002</v>
      </c>
      <c r="G522" s="65">
        <f t="shared" ca="1" si="163"/>
        <v>1.0388561139687</v>
      </c>
      <c r="H522" s="65">
        <f t="shared" ca="1" si="164"/>
        <v>1.00051906</v>
      </c>
      <c r="I522" s="64">
        <f t="shared" si="157"/>
        <v>5.2499999999999998E-2</v>
      </c>
      <c r="J522" s="66">
        <f>IF(O521&gt;0,VLOOKUP(O521,W$12:AF$80,2),J521)</f>
        <v>44280</v>
      </c>
      <c r="K522" s="67">
        <f t="shared" si="158"/>
        <v>5</v>
      </c>
      <c r="L522" s="68">
        <f t="shared" si="167"/>
        <v>5</v>
      </c>
      <c r="M522" s="69">
        <f t="shared" si="168"/>
        <v>1.0010157589999999</v>
      </c>
      <c r="N522" s="69">
        <f t="shared" ca="1" si="169"/>
        <v>1.001535346</v>
      </c>
      <c r="O522" s="68">
        <f t="shared" si="165"/>
        <v>0</v>
      </c>
      <c r="P522" s="65">
        <f t="shared" ca="1" si="159"/>
        <v>1.1332311100000001</v>
      </c>
      <c r="Q522" s="65"/>
      <c r="R522" s="11">
        <f t="shared" si="160"/>
        <v>0</v>
      </c>
      <c r="S522" s="70" t="str">
        <f>IF(O521&gt;0,VLOOKUP(O521,W$12:AF$60,10),S521)</f>
        <v>A+J=</v>
      </c>
      <c r="T522" s="66" t="e">
        <f>IF(O521&gt;0,VLOOKUP(O521,W$12:AF$60,11),T521)</f>
        <v>#REF!</v>
      </c>
      <c r="U522" s="71" t="str">
        <f t="shared" si="170"/>
        <v>-</v>
      </c>
      <c r="V522" s="7"/>
      <c r="W522" s="7"/>
      <c r="X522" s="7"/>
      <c r="Y522" s="7"/>
      <c r="Z522" s="1"/>
      <c r="AA522" s="7"/>
      <c r="AB522" s="7"/>
      <c r="AC522" s="7"/>
      <c r="AD522" s="7"/>
      <c r="AE522" s="7"/>
      <c r="AF522" s="8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  <c r="EQ522" s="2"/>
      <c r="ER522" s="2"/>
      <c r="ES522" s="2"/>
      <c r="ET522" s="2"/>
      <c r="EU522" s="2"/>
      <c r="EV522" s="2"/>
      <c r="EW522" s="2"/>
      <c r="EX522" s="2"/>
      <c r="EY522" s="2"/>
      <c r="EZ522" s="2"/>
      <c r="FA522" s="2"/>
      <c r="FB522" s="2"/>
      <c r="FC522" s="2"/>
      <c r="FD522" s="2"/>
      <c r="FE522" s="2"/>
      <c r="FF522" s="2"/>
      <c r="FG522" s="2"/>
      <c r="FH522" s="2"/>
      <c r="FI522" s="2"/>
      <c r="FJ522" s="2"/>
      <c r="FK522" s="2"/>
      <c r="FL522" s="2"/>
      <c r="FM522" s="2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</row>
    <row r="523" spans="1:188" x14ac:dyDescent="0.15">
      <c r="A523" s="63">
        <f t="shared" si="156"/>
        <v>44288</v>
      </c>
      <c r="B523" s="78">
        <f t="shared" ca="1" si="161"/>
        <v>739.45502713000008</v>
      </c>
      <c r="C523" s="65">
        <f t="shared" si="166"/>
        <v>738.09494401000006</v>
      </c>
      <c r="D523" s="10">
        <f ca="1">IF(A523&lt;$B$1,VLOOKUP(A523,[1]DI!$A$4:$B$15000,2),0)</f>
        <v>0</v>
      </c>
      <c r="E523" s="65">
        <f t="shared" ca="1" si="162"/>
        <v>1</v>
      </c>
      <c r="F523" s="65">
        <f ca="1">(TRUNC(PRODUCT($E$12:$E522),16))</f>
        <v>1.0395032191123901</v>
      </c>
      <c r="G523" s="65">
        <f t="shared" ca="1" si="163"/>
        <v>1.0388561139687</v>
      </c>
      <c r="H523" s="65">
        <f t="shared" ca="1" si="164"/>
        <v>1.0006229</v>
      </c>
      <c r="I523" s="64">
        <f t="shared" si="157"/>
        <v>5.2499999999999998E-2</v>
      </c>
      <c r="J523" s="66">
        <f>IF(O522&gt;0,VLOOKUP(O522,W$12:AF$80,2),J522)</f>
        <v>44280</v>
      </c>
      <c r="K523" s="67">
        <f t="shared" si="158"/>
        <v>5</v>
      </c>
      <c r="L523" s="68">
        <f t="shared" si="167"/>
        <v>6</v>
      </c>
      <c r="M523" s="69">
        <f t="shared" si="168"/>
        <v>1.0012190350000001</v>
      </c>
      <c r="N523" s="69">
        <f t="shared" ca="1" si="169"/>
        <v>1.001842694</v>
      </c>
      <c r="O523" s="68">
        <f t="shared" si="165"/>
        <v>0</v>
      </c>
      <c r="P523" s="65">
        <f t="shared" ca="1" si="159"/>
        <v>1.3600831200000001</v>
      </c>
      <c r="Q523" s="65"/>
      <c r="R523" s="11">
        <f t="shared" si="160"/>
        <v>0</v>
      </c>
      <c r="S523" s="70" t="str">
        <f>IF(O522&gt;0,VLOOKUP(O522,W$12:AF$60,10),S522)</f>
        <v>A+J=</v>
      </c>
      <c r="T523" s="66" t="e">
        <f>IF(O522&gt;0,VLOOKUP(O522,W$12:AF$60,11),T522)</f>
        <v>#REF!</v>
      </c>
      <c r="U523" s="71" t="str">
        <f t="shared" si="170"/>
        <v>-</v>
      </c>
      <c r="V523" s="7"/>
      <c r="W523" s="7"/>
      <c r="X523" s="7"/>
      <c r="Y523" s="7"/>
      <c r="Z523" s="1"/>
      <c r="AA523" s="7"/>
      <c r="AB523" s="7"/>
      <c r="AC523" s="7"/>
      <c r="AD523" s="7"/>
      <c r="AE523" s="7"/>
      <c r="AF523" s="8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  <c r="EQ523" s="2"/>
      <c r="ER523" s="2"/>
      <c r="ES523" s="2"/>
      <c r="ET523" s="2"/>
      <c r="EU523" s="2"/>
      <c r="EV523" s="2"/>
      <c r="EW523" s="2"/>
      <c r="EX523" s="2"/>
      <c r="EY523" s="2"/>
      <c r="EZ523" s="2"/>
      <c r="FA523" s="2"/>
      <c r="FB523" s="2"/>
      <c r="FC523" s="2"/>
      <c r="FD523" s="2"/>
      <c r="FE523" s="2"/>
      <c r="FF523" s="2"/>
      <c r="FG523" s="2"/>
      <c r="FH523" s="2"/>
      <c r="FI523" s="2"/>
      <c r="FJ523" s="2"/>
      <c r="FK523" s="2"/>
      <c r="FL523" s="2"/>
      <c r="FM523" s="2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</row>
    <row r="524" spans="1:188" x14ac:dyDescent="0.15">
      <c r="A524" s="63">
        <f t="shared" si="156"/>
        <v>44289</v>
      </c>
      <c r="B524" s="78">
        <f t="shared" ca="1" si="161"/>
        <v>739.45502713000008</v>
      </c>
      <c r="C524" s="65">
        <f t="shared" si="166"/>
        <v>738.09494401000006</v>
      </c>
      <c r="D524" s="10">
        <f ca="1">IF(A524&lt;$B$1,VLOOKUP(A524,[1]DI!$A$4:$B$15000,2),0)</f>
        <v>0</v>
      </c>
      <c r="E524" s="65">
        <f t="shared" ca="1" si="162"/>
        <v>1</v>
      </c>
      <c r="F524" s="65">
        <f ca="1">(TRUNC(PRODUCT($E$12:$E523),16))</f>
        <v>1.0395032191123901</v>
      </c>
      <c r="G524" s="65">
        <f t="shared" ca="1" si="163"/>
        <v>1.0388561139687</v>
      </c>
      <c r="H524" s="65">
        <f t="shared" ca="1" si="164"/>
        <v>1.0006229</v>
      </c>
      <c r="I524" s="64">
        <f t="shared" si="157"/>
        <v>5.2499999999999998E-2</v>
      </c>
      <c r="J524" s="66">
        <f>IF(O523&gt;0,VLOOKUP(O523,W$12:AF$80,2),J523)</f>
        <v>44280</v>
      </c>
      <c r="K524" s="67">
        <f t="shared" si="158"/>
        <v>5</v>
      </c>
      <c r="L524" s="68">
        <f t="shared" si="167"/>
        <v>6</v>
      </c>
      <c r="M524" s="69">
        <f t="shared" si="168"/>
        <v>1.0012190350000001</v>
      </c>
      <c r="N524" s="69">
        <f t="shared" ca="1" si="169"/>
        <v>1.001842694</v>
      </c>
      <c r="O524" s="68">
        <f t="shared" si="165"/>
        <v>0</v>
      </c>
      <c r="P524" s="65">
        <f t="shared" ca="1" si="159"/>
        <v>1.3600831200000001</v>
      </c>
      <c r="Q524" s="65"/>
      <c r="R524" s="11">
        <f t="shared" si="160"/>
        <v>0</v>
      </c>
      <c r="S524" s="70" t="str">
        <f>IF(O523&gt;0,VLOOKUP(O523,W$12:AF$60,10),S523)</f>
        <v>A+J=</v>
      </c>
      <c r="T524" s="66" t="e">
        <f>IF(O523&gt;0,VLOOKUP(O523,W$12:AF$60,11),T523)</f>
        <v>#REF!</v>
      </c>
      <c r="U524" s="71" t="str">
        <f t="shared" si="170"/>
        <v>-</v>
      </c>
      <c r="V524" s="7"/>
      <c r="W524" s="7"/>
      <c r="X524" s="7"/>
      <c r="Y524" s="7"/>
      <c r="Z524" s="1"/>
      <c r="AA524" s="7"/>
      <c r="AB524" s="7"/>
      <c r="AC524" s="7"/>
      <c r="AD524" s="7"/>
      <c r="AE524" s="7"/>
      <c r="AF524" s="8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  <c r="EQ524" s="2"/>
      <c r="ER524" s="2"/>
      <c r="ES524" s="2"/>
      <c r="ET524" s="2"/>
      <c r="EU524" s="2"/>
      <c r="EV524" s="2"/>
      <c r="EW524" s="2"/>
      <c r="EX524" s="2"/>
      <c r="EY524" s="2"/>
      <c r="EZ524" s="2"/>
      <c r="FA524" s="2"/>
      <c r="FB524" s="2"/>
      <c r="FC524" s="2"/>
      <c r="FD524" s="2"/>
      <c r="FE524" s="2"/>
      <c r="FF524" s="2"/>
      <c r="FG524" s="2"/>
      <c r="FH524" s="2"/>
      <c r="FI524" s="2"/>
      <c r="FJ524" s="2"/>
      <c r="FK524" s="2"/>
      <c r="FL524" s="2"/>
      <c r="FM524" s="2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</row>
    <row r="525" spans="1:188" x14ac:dyDescent="0.15">
      <c r="A525" s="63">
        <f t="shared" ref="A525:A588" si="171">(A524+1)</f>
        <v>44290</v>
      </c>
      <c r="B525" s="78">
        <f t="shared" ca="1" si="161"/>
        <v>739.45502713000008</v>
      </c>
      <c r="C525" s="65">
        <f t="shared" si="166"/>
        <v>738.09494401000006</v>
      </c>
      <c r="D525" s="10">
        <f ca="1">IF(A525&lt;$B$1,VLOOKUP(A525,[1]DI!$A$4:$B$15000,2),0)</f>
        <v>0</v>
      </c>
      <c r="E525" s="65">
        <f t="shared" ca="1" si="162"/>
        <v>1</v>
      </c>
      <c r="F525" s="65">
        <f ca="1">(TRUNC(PRODUCT($E$12:$E524),16))</f>
        <v>1.0395032191123901</v>
      </c>
      <c r="G525" s="65">
        <f t="shared" ca="1" si="163"/>
        <v>1.0388561139687</v>
      </c>
      <c r="H525" s="65">
        <f t="shared" ca="1" si="164"/>
        <v>1.0006229</v>
      </c>
      <c r="I525" s="64">
        <f t="shared" ref="I525:I588" si="172">I524</f>
        <v>5.2499999999999998E-2</v>
      </c>
      <c r="J525" s="66">
        <f>IF(O524&gt;0,VLOOKUP(O524,W$12:AF$80,2),J524)</f>
        <v>44280</v>
      </c>
      <c r="K525" s="67">
        <f t="shared" ref="K525:K588" si="173">IF(A525&gt;J525,IF(NETWORKDAYS(J525,A525,$W$120:$W$436)-1=0,1,NETWORKDAYS(J525,A525,$W$120:$W$436)-1),0)</f>
        <v>5</v>
      </c>
      <c r="L525" s="68">
        <f t="shared" si="167"/>
        <v>6</v>
      </c>
      <c r="M525" s="69">
        <f t="shared" si="168"/>
        <v>1.0012190350000001</v>
      </c>
      <c r="N525" s="69">
        <f t="shared" ca="1" si="169"/>
        <v>1.001842694</v>
      </c>
      <c r="O525" s="68">
        <f t="shared" si="165"/>
        <v>0</v>
      </c>
      <c r="P525" s="65">
        <f t="shared" ref="P525:P576" ca="1" si="174">TRUNC(((N525-1)*C525),8)</f>
        <v>1.3600831200000001</v>
      </c>
      <c r="Q525" s="65"/>
      <c r="R525" s="11">
        <f t="shared" ref="R525:R588" si="175">IF(O525&gt;0,VLOOKUP(O525,$W$12:$AB$80,6),0)</f>
        <v>0</v>
      </c>
      <c r="S525" s="70" t="str">
        <f>IF(O524&gt;0,VLOOKUP(O524,W$12:AF$60,10),S524)</f>
        <v>A+J=</v>
      </c>
      <c r="T525" s="66" t="e">
        <f>IF(O524&gt;0,VLOOKUP(O524,W$12:AF$60,11),T524)</f>
        <v>#REF!</v>
      </c>
      <c r="U525" s="71" t="str">
        <f t="shared" si="170"/>
        <v>-</v>
      </c>
      <c r="V525" s="7"/>
      <c r="W525" s="7"/>
      <c r="X525" s="7"/>
      <c r="Y525" s="7"/>
      <c r="Z525" s="1"/>
      <c r="AA525" s="7"/>
      <c r="AB525" s="7"/>
      <c r="AC525" s="7"/>
      <c r="AD525" s="7"/>
      <c r="AE525" s="7"/>
      <c r="AF525" s="8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  <c r="EQ525" s="2"/>
      <c r="ER525" s="2"/>
      <c r="ES525" s="2"/>
      <c r="ET525" s="2"/>
      <c r="EU525" s="2"/>
      <c r="EV525" s="2"/>
      <c r="EW525" s="2"/>
      <c r="EX525" s="2"/>
      <c r="EY525" s="2"/>
      <c r="EZ525" s="2"/>
      <c r="FA525" s="2"/>
      <c r="FB525" s="2"/>
      <c r="FC525" s="2"/>
      <c r="FD525" s="2"/>
      <c r="FE525" s="2"/>
      <c r="FF525" s="2"/>
      <c r="FG525" s="2"/>
      <c r="FH525" s="2"/>
      <c r="FI525" s="2"/>
      <c r="FJ525" s="2"/>
      <c r="FK525" s="2"/>
      <c r="FL525" s="2"/>
      <c r="FM525" s="2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</row>
    <row r="526" spans="1:188" x14ac:dyDescent="0.15">
      <c r="A526" s="63">
        <f t="shared" si="171"/>
        <v>44291</v>
      </c>
      <c r="B526" s="78">
        <f t="shared" ref="B526:B589" ca="1" si="176">IF(A526&lt;=TODAY(),C526+P526,IF(AND(A526&gt;TODAY(),A526&lt;=$B$1),IF(VLOOKUP(TODAY(),$A$10:$D$10000,4,FALSE)=0,"n.d",C526+P526),"n.d"))</f>
        <v>739.45502713000008</v>
      </c>
      <c r="C526" s="65">
        <f t="shared" si="166"/>
        <v>738.09494401000006</v>
      </c>
      <c r="D526" s="10">
        <f ca="1">IF(A526&lt;$B$1,VLOOKUP(A526,[1]DI!$A$4:$B$15000,2),0)</f>
        <v>2.6499999999999999E-2</v>
      </c>
      <c r="E526" s="65">
        <f t="shared" ref="E526:E589" ca="1" si="177">IF(A526&lt;A$10,1,ROUND(((1+D526)^(1/252)),8))</f>
        <v>1.00010379</v>
      </c>
      <c r="F526" s="65">
        <f ca="1">(TRUNC(PRODUCT($E$12:$E525),16))</f>
        <v>1.0395032191123901</v>
      </c>
      <c r="G526" s="65">
        <f t="shared" ref="G526:G589" ca="1" si="178">IF(O525&gt;0,F525,G525)</f>
        <v>1.0388561139687</v>
      </c>
      <c r="H526" s="65">
        <f t="shared" ref="H526:H589" ca="1" si="179">ROUND(F526/G526,8)</f>
        <v>1.0006229</v>
      </c>
      <c r="I526" s="64">
        <f t="shared" si="172"/>
        <v>5.2499999999999998E-2</v>
      </c>
      <c r="J526" s="66">
        <f>IF(O525&gt;0,VLOOKUP(O525,W$12:AF$80,2),J525)</f>
        <v>44280</v>
      </c>
      <c r="K526" s="67">
        <f t="shared" si="173"/>
        <v>6</v>
      </c>
      <c r="L526" s="68">
        <f t="shared" si="167"/>
        <v>6</v>
      </c>
      <c r="M526" s="69">
        <f t="shared" si="168"/>
        <v>1.0012190350000001</v>
      </c>
      <c r="N526" s="69">
        <f t="shared" ca="1" si="169"/>
        <v>1.001842694</v>
      </c>
      <c r="O526" s="68">
        <f t="shared" ref="O526:O589" si="180">IF(VLOOKUP(A526,X$12:AE$80,8)=VLOOKUP(A525,X$12:AE$80,8),0,VLOOKUP(A526,X$12:AE$80,8))</f>
        <v>0</v>
      </c>
      <c r="P526" s="65">
        <f t="shared" ca="1" si="174"/>
        <v>1.3600831200000001</v>
      </c>
      <c r="Q526" s="65"/>
      <c r="R526" s="11">
        <f t="shared" si="175"/>
        <v>0</v>
      </c>
      <c r="S526" s="70" t="str">
        <f>IF(O525&gt;0,VLOOKUP(O525,W$12:AF$60,10),S525)</f>
        <v>A+J=</v>
      </c>
      <c r="T526" s="66" t="e">
        <f>IF(O525&gt;0,VLOOKUP(O525,W$12:AF$60,11),T525)</f>
        <v>#REF!</v>
      </c>
      <c r="U526" s="71" t="str">
        <f t="shared" si="170"/>
        <v>-</v>
      </c>
      <c r="V526" s="7"/>
      <c r="W526" s="7"/>
      <c r="X526" s="7"/>
      <c r="Y526" s="7"/>
      <c r="Z526" s="1"/>
      <c r="AA526" s="7"/>
      <c r="AB526" s="7"/>
      <c r="AC526" s="7"/>
      <c r="AD526" s="7"/>
      <c r="AE526" s="7"/>
      <c r="AF526" s="8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  <c r="EQ526" s="2"/>
      <c r="ER526" s="2"/>
      <c r="ES526" s="2"/>
      <c r="ET526" s="2"/>
      <c r="EU526" s="2"/>
      <c r="EV526" s="2"/>
      <c r="EW526" s="2"/>
      <c r="EX526" s="2"/>
      <c r="EY526" s="2"/>
      <c r="EZ526" s="2"/>
      <c r="FA526" s="2"/>
      <c r="FB526" s="2"/>
      <c r="FC526" s="2"/>
      <c r="FD526" s="2"/>
      <c r="FE526" s="2"/>
      <c r="FF526" s="2"/>
      <c r="FG526" s="2"/>
      <c r="FH526" s="2"/>
      <c r="FI526" s="2"/>
      <c r="FJ526" s="2"/>
      <c r="FK526" s="2"/>
      <c r="FL526" s="2"/>
      <c r="FM526" s="2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</row>
    <row r="527" spans="1:188" x14ac:dyDescent="0.15">
      <c r="A527" s="63">
        <f t="shared" si="171"/>
        <v>44292</v>
      </c>
      <c r="B527" s="78">
        <f t="shared" ca="1" si="176"/>
        <v>739.68195590000005</v>
      </c>
      <c r="C527" s="65">
        <f t="shared" si="166"/>
        <v>738.09494401000006</v>
      </c>
      <c r="D527" s="10">
        <f ca="1">IF(A527&lt;$B$1,VLOOKUP(A527,[1]DI!$A$4:$B$15000,2),0)</f>
        <v>2.6499999999999999E-2</v>
      </c>
      <c r="E527" s="65">
        <f t="shared" ca="1" si="177"/>
        <v>1.00010379</v>
      </c>
      <c r="F527" s="65">
        <f ca="1">(TRUNC(PRODUCT($E$12:$E526),16))</f>
        <v>1.0396111091514999</v>
      </c>
      <c r="G527" s="65">
        <f t="shared" ca="1" si="178"/>
        <v>1.0388561139687</v>
      </c>
      <c r="H527" s="65">
        <f t="shared" ca="1" si="179"/>
        <v>1.00072676</v>
      </c>
      <c r="I527" s="64">
        <f t="shared" si="172"/>
        <v>5.2499999999999998E-2</v>
      </c>
      <c r="J527" s="66">
        <f>IF(O526&gt;0,VLOOKUP(O526,W$12:AF$80,2),J526)</f>
        <v>44280</v>
      </c>
      <c r="K527" s="67">
        <f t="shared" si="173"/>
        <v>7</v>
      </c>
      <c r="L527" s="68">
        <f t="shared" si="167"/>
        <v>7</v>
      </c>
      <c r="M527" s="69">
        <f t="shared" si="168"/>
        <v>1.0014223520000001</v>
      </c>
      <c r="N527" s="69">
        <f t="shared" ca="1" si="169"/>
        <v>1.002150146</v>
      </c>
      <c r="O527" s="68">
        <f t="shared" si="180"/>
        <v>0</v>
      </c>
      <c r="P527" s="65">
        <f t="shared" ca="1" si="174"/>
        <v>1.5870118900000001</v>
      </c>
      <c r="Q527" s="65"/>
      <c r="R527" s="11">
        <f t="shared" si="175"/>
        <v>0</v>
      </c>
      <c r="S527" s="70" t="str">
        <f>IF(O526&gt;0,VLOOKUP(O526,W$12:AF$60,10),S526)</f>
        <v>A+J=</v>
      </c>
      <c r="T527" s="66" t="e">
        <f>IF(O526&gt;0,VLOOKUP(O526,W$12:AF$60,11),T526)</f>
        <v>#REF!</v>
      </c>
      <c r="U527" s="71" t="str">
        <f t="shared" si="170"/>
        <v>-</v>
      </c>
      <c r="V527" s="7"/>
      <c r="W527" s="7"/>
      <c r="X527" s="7"/>
      <c r="Y527" s="7"/>
      <c r="Z527" s="1"/>
      <c r="AA527" s="7"/>
      <c r="AB527" s="7"/>
      <c r="AC527" s="7"/>
      <c r="AD527" s="7"/>
      <c r="AE527" s="7"/>
      <c r="AF527" s="8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  <c r="EQ527" s="2"/>
      <c r="ER527" s="2"/>
      <c r="ES527" s="2"/>
      <c r="ET527" s="2"/>
      <c r="EU527" s="2"/>
      <c r="EV527" s="2"/>
      <c r="EW527" s="2"/>
      <c r="EX527" s="2"/>
      <c r="EY527" s="2"/>
      <c r="EZ527" s="2"/>
      <c r="FA527" s="2"/>
      <c r="FB527" s="2"/>
      <c r="FC527" s="2"/>
      <c r="FD527" s="2"/>
      <c r="FE527" s="2"/>
      <c r="FF527" s="2"/>
      <c r="FG527" s="2"/>
      <c r="FH527" s="2"/>
      <c r="FI527" s="2"/>
      <c r="FJ527" s="2"/>
      <c r="FK527" s="2"/>
      <c r="FL527" s="2"/>
      <c r="FM527" s="2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</row>
    <row r="528" spans="1:188" x14ac:dyDescent="0.15">
      <c r="A528" s="63">
        <f t="shared" si="171"/>
        <v>44293</v>
      </c>
      <c r="B528" s="78">
        <f t="shared" ca="1" si="176"/>
        <v>739.90894519000005</v>
      </c>
      <c r="C528" s="65">
        <f t="shared" si="166"/>
        <v>738.09494401000006</v>
      </c>
      <c r="D528" s="10">
        <f ca="1">IF(A528&lt;$B$1,VLOOKUP(A528,[1]DI!$A$4:$B$15000,2),0)</f>
        <v>2.6499999999999999E-2</v>
      </c>
      <c r="E528" s="65">
        <f t="shared" ca="1" si="177"/>
        <v>1.00010379</v>
      </c>
      <c r="F528" s="65">
        <f ca="1">(TRUNC(PRODUCT($E$12:$E527),16))</f>
        <v>1.0397190103885201</v>
      </c>
      <c r="G528" s="65">
        <f t="shared" ca="1" si="178"/>
        <v>1.0388561139687</v>
      </c>
      <c r="H528" s="65">
        <f t="shared" ca="1" si="179"/>
        <v>1.0008306199999999</v>
      </c>
      <c r="I528" s="64">
        <f t="shared" si="172"/>
        <v>5.2499999999999998E-2</v>
      </c>
      <c r="J528" s="66">
        <f>IF(O527&gt;0,VLOOKUP(O527,W$12:AF$80,2),J527)</f>
        <v>44280</v>
      </c>
      <c r="K528" s="67">
        <f t="shared" si="173"/>
        <v>8</v>
      </c>
      <c r="L528" s="68">
        <f t="shared" si="167"/>
        <v>8</v>
      </c>
      <c r="M528" s="69">
        <f t="shared" si="168"/>
        <v>1.0016257099999999</v>
      </c>
      <c r="N528" s="69">
        <f t="shared" ca="1" si="169"/>
        <v>1.00245768</v>
      </c>
      <c r="O528" s="68">
        <f t="shared" si="180"/>
        <v>0</v>
      </c>
      <c r="P528" s="65">
        <f t="shared" ca="1" si="174"/>
        <v>1.81400118</v>
      </c>
      <c r="Q528" s="65"/>
      <c r="R528" s="11">
        <f t="shared" si="175"/>
        <v>0</v>
      </c>
      <c r="S528" s="70" t="str">
        <f>IF(O527&gt;0,VLOOKUP(O527,W$12:AF$60,10),S527)</f>
        <v>A+J=</v>
      </c>
      <c r="T528" s="66" t="e">
        <f>IF(O527&gt;0,VLOOKUP(O527,W$12:AF$60,11),T527)</f>
        <v>#REF!</v>
      </c>
      <c r="U528" s="71" t="str">
        <f t="shared" si="170"/>
        <v>-</v>
      </c>
      <c r="V528" s="7"/>
      <c r="W528" s="7"/>
      <c r="X528" s="7"/>
      <c r="Y528" s="7"/>
      <c r="Z528" s="1"/>
      <c r="AA528" s="7"/>
      <c r="AB528" s="7"/>
      <c r="AC528" s="7"/>
      <c r="AD528" s="7"/>
      <c r="AE528" s="7"/>
      <c r="AF528" s="8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  <c r="EQ528" s="2"/>
      <c r="ER528" s="2"/>
      <c r="ES528" s="2"/>
      <c r="ET528" s="2"/>
      <c r="EU528" s="2"/>
      <c r="EV528" s="2"/>
      <c r="EW528" s="2"/>
      <c r="EX528" s="2"/>
      <c r="EY528" s="2"/>
      <c r="EZ528" s="2"/>
      <c r="FA528" s="2"/>
      <c r="FB528" s="2"/>
      <c r="FC528" s="2"/>
      <c r="FD528" s="2"/>
      <c r="FE528" s="2"/>
      <c r="FF528" s="2"/>
      <c r="FG528" s="2"/>
      <c r="FH528" s="2"/>
      <c r="FI528" s="2"/>
      <c r="FJ528" s="2"/>
      <c r="FK528" s="2"/>
      <c r="FL528" s="2"/>
      <c r="FM528" s="2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</row>
    <row r="529" spans="1:188" x14ac:dyDescent="0.15">
      <c r="A529" s="63">
        <f t="shared" si="171"/>
        <v>44294</v>
      </c>
      <c r="B529" s="78">
        <f t="shared" ca="1" si="176"/>
        <v>740.13601198000003</v>
      </c>
      <c r="C529" s="65">
        <f t="shared" si="166"/>
        <v>738.09494401000006</v>
      </c>
      <c r="D529" s="10">
        <f ca="1">IF(A529&lt;$B$1,VLOOKUP(A529,[1]DI!$A$4:$B$15000,2),0)</f>
        <v>2.6499999999999999E-2</v>
      </c>
      <c r="E529" s="65">
        <f t="shared" ca="1" si="177"/>
        <v>1.00010379</v>
      </c>
      <c r="F529" s="65">
        <f ca="1">(TRUNC(PRODUCT($E$12:$E528),16))</f>
        <v>1.03982692282461</v>
      </c>
      <c r="G529" s="65">
        <f t="shared" ca="1" si="178"/>
        <v>1.0388561139687</v>
      </c>
      <c r="H529" s="65">
        <f t="shared" ca="1" si="179"/>
        <v>1.0009345000000001</v>
      </c>
      <c r="I529" s="64">
        <f t="shared" si="172"/>
        <v>5.2499999999999998E-2</v>
      </c>
      <c r="J529" s="66">
        <f>IF(O528&gt;0,VLOOKUP(O528,W$12:AF$80,2),J528)</f>
        <v>44280</v>
      </c>
      <c r="K529" s="67">
        <f t="shared" si="173"/>
        <v>9</v>
      </c>
      <c r="L529" s="68">
        <f t="shared" si="167"/>
        <v>9</v>
      </c>
      <c r="M529" s="69">
        <f t="shared" si="168"/>
        <v>1.0018291100000001</v>
      </c>
      <c r="N529" s="69">
        <f t="shared" ca="1" si="169"/>
        <v>1.0027653190000001</v>
      </c>
      <c r="O529" s="68">
        <f t="shared" si="180"/>
        <v>0</v>
      </c>
      <c r="P529" s="65">
        <f t="shared" ca="1" si="174"/>
        <v>2.0410679699999998</v>
      </c>
      <c r="Q529" s="65"/>
      <c r="R529" s="11">
        <f t="shared" si="175"/>
        <v>0</v>
      </c>
      <c r="S529" s="70" t="str">
        <f>IF(O528&gt;0,VLOOKUP(O528,W$12:AF$60,10),S528)</f>
        <v>A+J=</v>
      </c>
      <c r="T529" s="66" t="e">
        <f>IF(O528&gt;0,VLOOKUP(O528,W$12:AF$60,11),T528)</f>
        <v>#REF!</v>
      </c>
      <c r="U529" s="71" t="str">
        <f t="shared" si="170"/>
        <v>-</v>
      </c>
      <c r="V529" s="7"/>
      <c r="W529" s="7"/>
      <c r="X529" s="7"/>
      <c r="Y529" s="7"/>
      <c r="Z529" s="1"/>
      <c r="AA529" s="7"/>
      <c r="AB529" s="7"/>
      <c r="AC529" s="7"/>
      <c r="AD529" s="7"/>
      <c r="AE529" s="7"/>
      <c r="AF529" s="8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  <c r="EQ529" s="2"/>
      <c r="ER529" s="2"/>
      <c r="ES529" s="2"/>
      <c r="ET529" s="2"/>
      <c r="EU529" s="2"/>
      <c r="EV529" s="2"/>
      <c r="EW529" s="2"/>
      <c r="EX529" s="2"/>
      <c r="EY529" s="2"/>
      <c r="EZ529" s="2"/>
      <c r="FA529" s="2"/>
      <c r="FB529" s="2"/>
      <c r="FC529" s="2"/>
      <c r="FD529" s="2"/>
      <c r="FE529" s="2"/>
      <c r="FF529" s="2"/>
      <c r="FG529" s="2"/>
      <c r="FH529" s="2"/>
      <c r="FI529" s="2"/>
      <c r="FJ529" s="2"/>
      <c r="FK529" s="2"/>
      <c r="FL529" s="2"/>
      <c r="FM529" s="2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</row>
    <row r="530" spans="1:188" x14ac:dyDescent="0.15">
      <c r="A530" s="63">
        <f t="shared" si="171"/>
        <v>44295</v>
      </c>
      <c r="B530" s="78">
        <f t="shared" ca="1" si="176"/>
        <v>740.36314003000007</v>
      </c>
      <c r="C530" s="65">
        <f t="shared" si="166"/>
        <v>738.09494401000006</v>
      </c>
      <c r="D530" s="10">
        <f ca="1">IF(A530&lt;$B$1,VLOOKUP(A530,[1]DI!$A$4:$B$15000,2),0)</f>
        <v>2.6499999999999999E-2</v>
      </c>
      <c r="E530" s="65">
        <f t="shared" ca="1" si="177"/>
        <v>1.00010379</v>
      </c>
      <c r="F530" s="65">
        <f ca="1">(TRUNC(PRODUCT($E$12:$E529),16))</f>
        <v>1.0399348464609299</v>
      </c>
      <c r="G530" s="65">
        <f t="shared" ca="1" si="178"/>
        <v>1.0388561139687</v>
      </c>
      <c r="H530" s="65">
        <f t="shared" ca="1" si="179"/>
        <v>1.00103838</v>
      </c>
      <c r="I530" s="64">
        <f t="shared" si="172"/>
        <v>5.2499999999999998E-2</v>
      </c>
      <c r="J530" s="66">
        <f>IF(O529&gt;0,VLOOKUP(O529,W$12:AF$80,2),J529)</f>
        <v>44280</v>
      </c>
      <c r="K530" s="67">
        <f t="shared" si="173"/>
        <v>10</v>
      </c>
      <c r="L530" s="68">
        <f t="shared" si="167"/>
        <v>10</v>
      </c>
      <c r="M530" s="69">
        <f t="shared" si="168"/>
        <v>1.00203255</v>
      </c>
      <c r="N530" s="69">
        <f t="shared" ca="1" si="169"/>
        <v>1.0030730409999999</v>
      </c>
      <c r="O530" s="68">
        <f t="shared" si="180"/>
        <v>0</v>
      </c>
      <c r="P530" s="65">
        <f t="shared" ca="1" si="174"/>
        <v>2.26819602</v>
      </c>
      <c r="Q530" s="65"/>
      <c r="R530" s="11">
        <f t="shared" si="175"/>
        <v>0</v>
      </c>
      <c r="S530" s="70" t="str">
        <f>IF(O529&gt;0,VLOOKUP(O529,W$12:AF$60,10),S529)</f>
        <v>A+J=</v>
      </c>
      <c r="T530" s="66" t="e">
        <f>IF(O529&gt;0,VLOOKUP(O529,W$12:AF$60,11),T529)</f>
        <v>#REF!</v>
      </c>
      <c r="U530" s="71" t="str">
        <f t="shared" si="170"/>
        <v>-</v>
      </c>
      <c r="V530" s="7"/>
      <c r="W530" s="7"/>
      <c r="X530" s="7"/>
      <c r="Y530" s="7"/>
      <c r="Z530" s="1"/>
      <c r="AA530" s="7"/>
      <c r="AB530" s="7"/>
      <c r="AC530" s="7"/>
      <c r="AD530" s="7"/>
      <c r="AE530" s="7"/>
      <c r="AF530" s="8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  <c r="EQ530" s="2"/>
      <c r="ER530" s="2"/>
      <c r="ES530" s="2"/>
      <c r="ET530" s="2"/>
      <c r="EU530" s="2"/>
      <c r="EV530" s="2"/>
      <c r="EW530" s="2"/>
      <c r="EX530" s="2"/>
      <c r="EY530" s="2"/>
      <c r="EZ530" s="2"/>
      <c r="FA530" s="2"/>
      <c r="FB530" s="2"/>
      <c r="FC530" s="2"/>
      <c r="FD530" s="2"/>
      <c r="FE530" s="2"/>
      <c r="FF530" s="2"/>
      <c r="FG530" s="2"/>
      <c r="FH530" s="2"/>
      <c r="FI530" s="2"/>
      <c r="FJ530" s="2"/>
      <c r="FK530" s="2"/>
      <c r="FL530" s="2"/>
      <c r="FM530" s="2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</row>
    <row r="531" spans="1:188" x14ac:dyDescent="0.15">
      <c r="A531" s="63">
        <f t="shared" si="171"/>
        <v>44296</v>
      </c>
      <c r="B531" s="78">
        <f t="shared" ca="1" si="176"/>
        <v>740.59034484000006</v>
      </c>
      <c r="C531" s="65">
        <f t="shared" si="166"/>
        <v>738.09494401000006</v>
      </c>
      <c r="D531" s="10">
        <f ca="1">IF(A531&lt;$B$1,VLOOKUP(A531,[1]DI!$A$4:$B$15000,2),0)</f>
        <v>0</v>
      </c>
      <c r="E531" s="65">
        <f t="shared" ca="1" si="177"/>
        <v>1</v>
      </c>
      <c r="F531" s="65">
        <f ca="1">(TRUNC(PRODUCT($E$12:$E530),16))</f>
        <v>1.0400427812986399</v>
      </c>
      <c r="G531" s="65">
        <f t="shared" ca="1" si="178"/>
        <v>1.0388561139687</v>
      </c>
      <c r="H531" s="65">
        <f t="shared" ca="1" si="179"/>
        <v>1.0011422800000001</v>
      </c>
      <c r="I531" s="64">
        <f t="shared" si="172"/>
        <v>5.2499999999999998E-2</v>
      </c>
      <c r="J531" s="66">
        <f>IF(O530&gt;0,VLOOKUP(O530,W$12:AF$80,2),J530)</f>
        <v>44280</v>
      </c>
      <c r="K531" s="67">
        <f t="shared" si="173"/>
        <v>10</v>
      </c>
      <c r="L531" s="68">
        <f t="shared" si="167"/>
        <v>11</v>
      </c>
      <c r="M531" s="69">
        <f t="shared" si="168"/>
        <v>1.002236033</v>
      </c>
      <c r="N531" s="69">
        <f t="shared" ca="1" si="169"/>
        <v>1.003380867</v>
      </c>
      <c r="O531" s="68">
        <f t="shared" si="180"/>
        <v>0</v>
      </c>
      <c r="P531" s="65">
        <f t="shared" ca="1" si="174"/>
        <v>2.4954008299999999</v>
      </c>
      <c r="Q531" s="65"/>
      <c r="R531" s="11">
        <f t="shared" si="175"/>
        <v>0</v>
      </c>
      <c r="S531" s="70" t="str">
        <f>IF(O530&gt;0,VLOOKUP(O530,W$12:AF$60,10),S530)</f>
        <v>A+J=</v>
      </c>
      <c r="T531" s="66" t="e">
        <f>IF(O530&gt;0,VLOOKUP(O530,W$12:AF$60,11),T530)</f>
        <v>#REF!</v>
      </c>
      <c r="U531" s="71" t="str">
        <f t="shared" si="170"/>
        <v>-</v>
      </c>
      <c r="V531" s="7"/>
      <c r="W531" s="7"/>
      <c r="X531" s="7"/>
      <c r="Y531" s="7"/>
      <c r="Z531" s="1"/>
      <c r="AA531" s="7"/>
      <c r="AB531" s="7"/>
      <c r="AC531" s="7"/>
      <c r="AD531" s="7"/>
      <c r="AE531" s="7"/>
      <c r="AF531" s="8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  <c r="EQ531" s="2"/>
      <c r="ER531" s="2"/>
      <c r="ES531" s="2"/>
      <c r="ET531" s="2"/>
      <c r="EU531" s="2"/>
      <c r="EV531" s="2"/>
      <c r="EW531" s="2"/>
      <c r="EX531" s="2"/>
      <c r="EY531" s="2"/>
      <c r="EZ531" s="2"/>
      <c r="FA531" s="2"/>
      <c r="FB531" s="2"/>
      <c r="FC531" s="2"/>
      <c r="FD531" s="2"/>
      <c r="FE531" s="2"/>
      <c r="FF531" s="2"/>
      <c r="FG531" s="2"/>
      <c r="FH531" s="2"/>
      <c r="FI531" s="2"/>
      <c r="FJ531" s="2"/>
      <c r="FK531" s="2"/>
      <c r="FL531" s="2"/>
      <c r="FM531" s="2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</row>
    <row r="532" spans="1:188" x14ac:dyDescent="0.15">
      <c r="A532" s="63">
        <f t="shared" si="171"/>
        <v>44297</v>
      </c>
      <c r="B532" s="78">
        <f t="shared" ca="1" si="176"/>
        <v>740.59034484000006</v>
      </c>
      <c r="C532" s="65">
        <f t="shared" si="166"/>
        <v>738.09494401000006</v>
      </c>
      <c r="D532" s="10">
        <f ca="1">IF(A532&lt;$B$1,VLOOKUP(A532,[1]DI!$A$4:$B$15000,2),0)</f>
        <v>0</v>
      </c>
      <c r="E532" s="65">
        <f t="shared" ca="1" si="177"/>
        <v>1</v>
      </c>
      <c r="F532" s="65">
        <f ca="1">(TRUNC(PRODUCT($E$12:$E531),16))</f>
        <v>1.0400427812986399</v>
      </c>
      <c r="G532" s="65">
        <f t="shared" ca="1" si="178"/>
        <v>1.0388561139687</v>
      </c>
      <c r="H532" s="65">
        <f t="shared" ca="1" si="179"/>
        <v>1.0011422800000001</v>
      </c>
      <c r="I532" s="64">
        <f t="shared" si="172"/>
        <v>5.2499999999999998E-2</v>
      </c>
      <c r="J532" s="66">
        <f>IF(O531&gt;0,VLOOKUP(O531,W$12:AF$80,2),J531)</f>
        <v>44280</v>
      </c>
      <c r="K532" s="67">
        <f t="shared" si="173"/>
        <v>10</v>
      </c>
      <c r="L532" s="68">
        <f t="shared" si="167"/>
        <v>11</v>
      </c>
      <c r="M532" s="69">
        <f t="shared" si="168"/>
        <v>1.002236033</v>
      </c>
      <c r="N532" s="69">
        <f t="shared" ca="1" si="169"/>
        <v>1.003380867</v>
      </c>
      <c r="O532" s="68">
        <f t="shared" si="180"/>
        <v>0</v>
      </c>
      <c r="P532" s="65">
        <f t="shared" ca="1" si="174"/>
        <v>2.4954008299999999</v>
      </c>
      <c r="Q532" s="65"/>
      <c r="R532" s="11">
        <f t="shared" si="175"/>
        <v>0</v>
      </c>
      <c r="S532" s="70" t="str">
        <f>IF(O531&gt;0,VLOOKUP(O531,W$12:AF$60,10),S531)</f>
        <v>A+J=</v>
      </c>
      <c r="T532" s="66" t="e">
        <f>IF(O531&gt;0,VLOOKUP(O531,W$12:AF$60,11),T531)</f>
        <v>#REF!</v>
      </c>
      <c r="U532" s="71" t="str">
        <f t="shared" si="170"/>
        <v>-</v>
      </c>
      <c r="V532" s="7"/>
      <c r="W532" s="7"/>
      <c r="X532" s="7"/>
      <c r="Y532" s="7"/>
      <c r="Z532" s="1"/>
      <c r="AA532" s="7"/>
      <c r="AB532" s="7"/>
      <c r="AC532" s="7"/>
      <c r="AD532" s="7"/>
      <c r="AE532" s="7"/>
      <c r="AF532" s="8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  <c r="EQ532" s="2"/>
      <c r="ER532" s="2"/>
      <c r="ES532" s="2"/>
      <c r="ET532" s="2"/>
      <c r="EU532" s="2"/>
      <c r="EV532" s="2"/>
      <c r="EW532" s="2"/>
      <c r="EX532" s="2"/>
      <c r="EY532" s="2"/>
      <c r="EZ532" s="2"/>
      <c r="FA532" s="2"/>
      <c r="FB532" s="2"/>
      <c r="FC532" s="2"/>
      <c r="FD532" s="2"/>
      <c r="FE532" s="2"/>
      <c r="FF532" s="2"/>
      <c r="FG532" s="2"/>
      <c r="FH532" s="2"/>
      <c r="FI532" s="2"/>
      <c r="FJ532" s="2"/>
      <c r="FK532" s="2"/>
      <c r="FL532" s="2"/>
      <c r="FM532" s="2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</row>
    <row r="533" spans="1:188" x14ac:dyDescent="0.15">
      <c r="A533" s="63">
        <f t="shared" si="171"/>
        <v>44298</v>
      </c>
      <c r="B533" s="78">
        <f t="shared" ca="1" si="176"/>
        <v>740.59034484000006</v>
      </c>
      <c r="C533" s="65">
        <f t="shared" si="166"/>
        <v>738.09494401000006</v>
      </c>
      <c r="D533" s="10">
        <f ca="1">IF(A533&lt;$B$1,VLOOKUP(A533,[1]DI!$A$4:$B$15000,2),0)</f>
        <v>2.6499999999999999E-2</v>
      </c>
      <c r="E533" s="65">
        <f t="shared" ca="1" si="177"/>
        <v>1.00010379</v>
      </c>
      <c r="F533" s="65">
        <f ca="1">(TRUNC(PRODUCT($E$12:$E532),16))</f>
        <v>1.0400427812986399</v>
      </c>
      <c r="G533" s="65">
        <f t="shared" ca="1" si="178"/>
        <v>1.0388561139687</v>
      </c>
      <c r="H533" s="65">
        <f t="shared" ca="1" si="179"/>
        <v>1.0011422800000001</v>
      </c>
      <c r="I533" s="64">
        <f t="shared" si="172"/>
        <v>5.2499999999999998E-2</v>
      </c>
      <c r="J533" s="66">
        <f>IF(O532&gt;0,VLOOKUP(O532,W$12:AF$80,2),J532)</f>
        <v>44280</v>
      </c>
      <c r="K533" s="67">
        <f t="shared" si="173"/>
        <v>11</v>
      </c>
      <c r="L533" s="68">
        <f t="shared" si="167"/>
        <v>11</v>
      </c>
      <c r="M533" s="69">
        <f t="shared" si="168"/>
        <v>1.002236033</v>
      </c>
      <c r="N533" s="69">
        <f t="shared" ca="1" si="169"/>
        <v>1.003380867</v>
      </c>
      <c r="O533" s="68">
        <f t="shared" si="180"/>
        <v>0</v>
      </c>
      <c r="P533" s="65">
        <f t="shared" ca="1" si="174"/>
        <v>2.4954008299999999</v>
      </c>
      <c r="Q533" s="65"/>
      <c r="R533" s="11">
        <f t="shared" si="175"/>
        <v>0</v>
      </c>
      <c r="S533" s="70" t="str">
        <f>IF(O532&gt;0,VLOOKUP(O532,W$12:AF$60,10),S532)</f>
        <v>A+J=</v>
      </c>
      <c r="T533" s="66" t="e">
        <f>IF(O532&gt;0,VLOOKUP(O532,W$12:AF$60,11),T532)</f>
        <v>#REF!</v>
      </c>
      <c r="U533" s="71" t="str">
        <f t="shared" si="170"/>
        <v>-</v>
      </c>
      <c r="V533" s="7"/>
      <c r="W533" s="7"/>
      <c r="X533" s="7"/>
      <c r="Y533" s="7"/>
      <c r="Z533" s="1"/>
      <c r="AA533" s="7"/>
      <c r="AB533" s="7"/>
      <c r="AC533" s="7"/>
      <c r="AD533" s="7"/>
      <c r="AE533" s="7"/>
      <c r="AF533" s="8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  <c r="EQ533" s="2"/>
      <c r="ER533" s="2"/>
      <c r="ES533" s="2"/>
      <c r="ET533" s="2"/>
      <c r="EU533" s="2"/>
      <c r="EV533" s="2"/>
      <c r="EW533" s="2"/>
      <c r="EX533" s="2"/>
      <c r="EY533" s="2"/>
      <c r="EZ533" s="2"/>
      <c r="FA533" s="2"/>
      <c r="FB533" s="2"/>
      <c r="FC533" s="2"/>
      <c r="FD533" s="2"/>
      <c r="FE533" s="2"/>
      <c r="FF533" s="2"/>
      <c r="FG533" s="2"/>
      <c r="FH533" s="2"/>
      <c r="FI533" s="2"/>
      <c r="FJ533" s="2"/>
      <c r="FK533" s="2"/>
      <c r="FL533" s="2"/>
      <c r="FM533" s="2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</row>
    <row r="534" spans="1:188" x14ac:dyDescent="0.15">
      <c r="A534" s="63">
        <f t="shared" si="171"/>
        <v>44299</v>
      </c>
      <c r="B534" s="78">
        <f t="shared" ca="1" si="176"/>
        <v>740.81761830000005</v>
      </c>
      <c r="C534" s="65">
        <f t="shared" si="166"/>
        <v>738.09494401000006</v>
      </c>
      <c r="D534" s="10">
        <f ca="1">IF(A534&lt;$B$1,VLOOKUP(A534,[1]DI!$A$4:$B$15000,2),0)</f>
        <v>2.6499999999999999E-2</v>
      </c>
      <c r="E534" s="65">
        <f t="shared" ca="1" si="177"/>
        <v>1.00010379</v>
      </c>
      <c r="F534" s="65">
        <f ca="1">(TRUNC(PRODUCT($E$12:$E533),16))</f>
        <v>1.0401507273389099</v>
      </c>
      <c r="G534" s="65">
        <f t="shared" ca="1" si="178"/>
        <v>1.0388561139687</v>
      </c>
      <c r="H534" s="65">
        <f t="shared" ca="1" si="179"/>
        <v>1.00124619</v>
      </c>
      <c r="I534" s="64">
        <f t="shared" si="172"/>
        <v>5.2499999999999998E-2</v>
      </c>
      <c r="J534" s="66">
        <f>IF(O533&gt;0,VLOOKUP(O533,W$12:AF$80,2),J533)</f>
        <v>44280</v>
      </c>
      <c r="K534" s="67">
        <f t="shared" si="173"/>
        <v>12</v>
      </c>
      <c r="L534" s="68">
        <f t="shared" si="167"/>
        <v>12</v>
      </c>
      <c r="M534" s="69">
        <f t="shared" si="168"/>
        <v>1.0024395559999999</v>
      </c>
      <c r="N534" s="69">
        <f t="shared" ca="1" si="169"/>
        <v>1.0036887860000001</v>
      </c>
      <c r="O534" s="68">
        <f t="shared" si="180"/>
        <v>0</v>
      </c>
      <c r="P534" s="65">
        <f t="shared" ca="1" si="174"/>
        <v>2.7226742900000001</v>
      </c>
      <c r="Q534" s="65"/>
      <c r="R534" s="11">
        <f t="shared" si="175"/>
        <v>0</v>
      </c>
      <c r="S534" s="70" t="str">
        <f>IF(O533&gt;0,VLOOKUP(O533,W$12:AF$60,10),S533)</f>
        <v>A+J=</v>
      </c>
      <c r="T534" s="66" t="e">
        <f>IF(O533&gt;0,VLOOKUP(O533,W$12:AF$60,11),T533)</f>
        <v>#REF!</v>
      </c>
      <c r="U534" s="71" t="str">
        <f t="shared" si="170"/>
        <v>-</v>
      </c>
      <c r="V534" s="7"/>
      <c r="W534" s="7"/>
      <c r="X534" s="7"/>
      <c r="Y534" s="7"/>
      <c r="Z534" s="1"/>
      <c r="AA534" s="7"/>
      <c r="AB534" s="7"/>
      <c r="AC534" s="7"/>
      <c r="AD534" s="7"/>
      <c r="AE534" s="7"/>
      <c r="AF534" s="8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  <c r="EQ534" s="2"/>
      <c r="ER534" s="2"/>
      <c r="ES534" s="2"/>
      <c r="ET534" s="2"/>
      <c r="EU534" s="2"/>
      <c r="EV534" s="2"/>
      <c r="EW534" s="2"/>
      <c r="EX534" s="2"/>
      <c r="EY534" s="2"/>
      <c r="EZ534" s="2"/>
      <c r="FA534" s="2"/>
      <c r="FB534" s="2"/>
      <c r="FC534" s="2"/>
      <c r="FD534" s="2"/>
      <c r="FE534" s="2"/>
      <c r="FF534" s="2"/>
      <c r="FG534" s="2"/>
      <c r="FH534" s="2"/>
      <c r="FI534" s="2"/>
      <c r="FJ534" s="2"/>
      <c r="FK534" s="2"/>
      <c r="FL534" s="2"/>
      <c r="FM534" s="2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</row>
    <row r="535" spans="1:188" x14ac:dyDescent="0.15">
      <c r="A535" s="63">
        <f t="shared" si="171"/>
        <v>44300</v>
      </c>
      <c r="B535" s="78">
        <f t="shared" ca="1" si="176"/>
        <v>741.04496188000007</v>
      </c>
      <c r="C535" s="65">
        <f t="shared" si="166"/>
        <v>738.09494401000006</v>
      </c>
      <c r="D535" s="10">
        <f ca="1">IF(A535&lt;$B$1,VLOOKUP(A535,[1]DI!$A$4:$B$15000,2),0)</f>
        <v>2.6499999999999999E-2</v>
      </c>
      <c r="E535" s="65">
        <f t="shared" ca="1" si="177"/>
        <v>1.00010379</v>
      </c>
      <c r="F535" s="65">
        <f ca="1">(TRUNC(PRODUCT($E$12:$E534),16))</f>
        <v>1.0402586845829001</v>
      </c>
      <c r="G535" s="65">
        <f t="shared" ca="1" si="178"/>
        <v>1.0388561139687</v>
      </c>
      <c r="H535" s="65">
        <f t="shared" ca="1" si="179"/>
        <v>1.00135011</v>
      </c>
      <c r="I535" s="64">
        <f t="shared" si="172"/>
        <v>5.2499999999999998E-2</v>
      </c>
      <c r="J535" s="66">
        <f>IF(O534&gt;0,VLOOKUP(O534,W$12:AF$80,2),J534)</f>
        <v>44280</v>
      </c>
      <c r="K535" s="67">
        <f t="shared" si="173"/>
        <v>13</v>
      </c>
      <c r="L535" s="68">
        <f t="shared" si="167"/>
        <v>13</v>
      </c>
      <c r="M535" s="69">
        <f t="shared" si="168"/>
        <v>1.002643121</v>
      </c>
      <c r="N535" s="69">
        <f t="shared" ca="1" si="169"/>
        <v>1.0039967999999999</v>
      </c>
      <c r="O535" s="68">
        <f t="shared" si="180"/>
        <v>0</v>
      </c>
      <c r="P535" s="65">
        <f t="shared" ca="1" si="174"/>
        <v>2.9500178699999999</v>
      </c>
      <c r="Q535" s="65"/>
      <c r="R535" s="11">
        <f t="shared" si="175"/>
        <v>0</v>
      </c>
      <c r="S535" s="70" t="str">
        <f>IF(O534&gt;0,VLOOKUP(O534,W$12:AF$60,10),S534)</f>
        <v>A+J=</v>
      </c>
      <c r="T535" s="66" t="e">
        <f>IF(O534&gt;0,VLOOKUP(O534,W$12:AF$60,11),T534)</f>
        <v>#REF!</v>
      </c>
      <c r="U535" s="71" t="str">
        <f t="shared" si="170"/>
        <v>-</v>
      </c>
      <c r="V535" s="7"/>
      <c r="W535" s="7"/>
      <c r="X535" s="7"/>
      <c r="Y535" s="7"/>
      <c r="Z535" s="1"/>
      <c r="AA535" s="7"/>
      <c r="AB535" s="7"/>
      <c r="AC535" s="7"/>
      <c r="AD535" s="7"/>
      <c r="AE535" s="7"/>
      <c r="AF535" s="8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  <c r="EQ535" s="2"/>
      <c r="ER535" s="2"/>
      <c r="ES535" s="2"/>
      <c r="ET535" s="2"/>
      <c r="EU535" s="2"/>
      <c r="EV535" s="2"/>
      <c r="EW535" s="2"/>
      <c r="EX535" s="2"/>
      <c r="EY535" s="2"/>
      <c r="EZ535" s="2"/>
      <c r="FA535" s="2"/>
      <c r="FB535" s="2"/>
      <c r="FC535" s="2"/>
      <c r="FD535" s="2"/>
      <c r="FE535" s="2"/>
      <c r="FF535" s="2"/>
      <c r="FG535" s="2"/>
      <c r="FH535" s="2"/>
      <c r="FI535" s="2"/>
      <c r="FJ535" s="2"/>
      <c r="FK535" s="2"/>
      <c r="FL535" s="2"/>
      <c r="FM535" s="2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</row>
    <row r="536" spans="1:188" x14ac:dyDescent="0.15">
      <c r="A536" s="63">
        <f t="shared" si="171"/>
        <v>44301</v>
      </c>
      <c r="B536" s="78">
        <f t="shared" ca="1" si="176"/>
        <v>741.27237336000007</v>
      </c>
      <c r="C536" s="65">
        <f t="shared" si="166"/>
        <v>738.09494401000006</v>
      </c>
      <c r="D536" s="10">
        <f ca="1">IF(A536&lt;$B$1,VLOOKUP(A536,[1]DI!$A$4:$B$15000,2),0)</f>
        <v>2.6499999999999999E-2</v>
      </c>
      <c r="E536" s="65">
        <f t="shared" ca="1" si="177"/>
        <v>1.00010379</v>
      </c>
      <c r="F536" s="65">
        <f ca="1">(TRUNC(PRODUCT($E$12:$E535),16))</f>
        <v>1.0403666530317801</v>
      </c>
      <c r="G536" s="65">
        <f t="shared" ca="1" si="178"/>
        <v>1.0388561139687</v>
      </c>
      <c r="H536" s="65">
        <f t="shared" ca="1" si="179"/>
        <v>1.00145404</v>
      </c>
      <c r="I536" s="64">
        <f t="shared" si="172"/>
        <v>5.2499999999999998E-2</v>
      </c>
      <c r="J536" s="66">
        <f>IF(O535&gt;0,VLOOKUP(O535,W$12:AF$80,2),J535)</f>
        <v>44280</v>
      </c>
      <c r="K536" s="67">
        <f t="shared" si="173"/>
        <v>14</v>
      </c>
      <c r="L536" s="68">
        <f t="shared" si="167"/>
        <v>14</v>
      </c>
      <c r="M536" s="69">
        <f t="shared" si="168"/>
        <v>1.0028467270000001</v>
      </c>
      <c r="N536" s="69">
        <f t="shared" ca="1" si="169"/>
        <v>1.004304906</v>
      </c>
      <c r="O536" s="68">
        <f t="shared" si="180"/>
        <v>0</v>
      </c>
      <c r="P536" s="65">
        <f t="shared" ca="1" si="174"/>
        <v>3.1774293500000002</v>
      </c>
      <c r="Q536" s="65"/>
      <c r="R536" s="11">
        <f t="shared" si="175"/>
        <v>0</v>
      </c>
      <c r="S536" s="70" t="str">
        <f>IF(O535&gt;0,VLOOKUP(O535,W$12:AF$60,10),S535)</f>
        <v>A+J=</v>
      </c>
      <c r="T536" s="66" t="e">
        <f>IF(O535&gt;0,VLOOKUP(O535,W$12:AF$60,11),T535)</f>
        <v>#REF!</v>
      </c>
      <c r="U536" s="71" t="str">
        <f t="shared" si="170"/>
        <v>-</v>
      </c>
      <c r="V536" s="7"/>
      <c r="W536" s="7"/>
      <c r="X536" s="7"/>
      <c r="Y536" s="7"/>
      <c r="Z536" s="1"/>
      <c r="AA536" s="7"/>
      <c r="AB536" s="7"/>
      <c r="AC536" s="7"/>
      <c r="AD536" s="7"/>
      <c r="AE536" s="7"/>
      <c r="AF536" s="8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  <c r="EQ536" s="2"/>
      <c r="ER536" s="2"/>
      <c r="ES536" s="2"/>
      <c r="ET536" s="2"/>
      <c r="EU536" s="2"/>
      <c r="EV536" s="2"/>
      <c r="EW536" s="2"/>
      <c r="EX536" s="2"/>
      <c r="EY536" s="2"/>
      <c r="EZ536" s="2"/>
      <c r="FA536" s="2"/>
      <c r="FB536" s="2"/>
      <c r="FC536" s="2"/>
      <c r="FD536" s="2"/>
      <c r="FE536" s="2"/>
      <c r="FF536" s="2"/>
      <c r="FG536" s="2"/>
      <c r="FH536" s="2"/>
      <c r="FI536" s="2"/>
      <c r="FJ536" s="2"/>
      <c r="FK536" s="2"/>
      <c r="FL536" s="2"/>
      <c r="FM536" s="2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</row>
    <row r="537" spans="1:188" x14ac:dyDescent="0.15">
      <c r="A537" s="63">
        <f t="shared" si="171"/>
        <v>44302</v>
      </c>
      <c r="B537" s="78">
        <f t="shared" ca="1" si="176"/>
        <v>741.49985422000009</v>
      </c>
      <c r="C537" s="65">
        <f t="shared" si="166"/>
        <v>738.09494401000006</v>
      </c>
      <c r="D537" s="10">
        <f ca="1">IF(A537&lt;$B$1,VLOOKUP(A537,[1]DI!$A$4:$B$15000,2),0)</f>
        <v>2.6499999999999999E-2</v>
      </c>
      <c r="E537" s="65">
        <f t="shared" ca="1" si="177"/>
        <v>1.00010379</v>
      </c>
      <c r="F537" s="65">
        <f ca="1">(TRUNC(PRODUCT($E$12:$E536),16))</f>
        <v>1.04047463268669</v>
      </c>
      <c r="G537" s="65">
        <f t="shared" ca="1" si="178"/>
        <v>1.0388561139687</v>
      </c>
      <c r="H537" s="65">
        <f t="shared" ca="1" si="179"/>
        <v>1.0015579800000001</v>
      </c>
      <c r="I537" s="64">
        <f t="shared" si="172"/>
        <v>5.2499999999999998E-2</v>
      </c>
      <c r="J537" s="66">
        <f>IF(O536&gt;0,VLOOKUP(O536,W$12:AF$80,2),J536)</f>
        <v>44280</v>
      </c>
      <c r="K537" s="67">
        <f t="shared" si="173"/>
        <v>15</v>
      </c>
      <c r="L537" s="68">
        <f t="shared" si="167"/>
        <v>15</v>
      </c>
      <c r="M537" s="69">
        <f t="shared" si="168"/>
        <v>1.0030503740000001</v>
      </c>
      <c r="N537" s="69">
        <f t="shared" ca="1" si="169"/>
        <v>1.0046131060000001</v>
      </c>
      <c r="O537" s="68">
        <f t="shared" si="180"/>
        <v>0</v>
      </c>
      <c r="P537" s="65">
        <f t="shared" ca="1" si="174"/>
        <v>3.4049102100000002</v>
      </c>
      <c r="Q537" s="65"/>
      <c r="R537" s="11">
        <f t="shared" si="175"/>
        <v>0</v>
      </c>
      <c r="S537" s="70" t="str">
        <f>IF(O536&gt;0,VLOOKUP(O536,W$12:AF$60,10),S536)</f>
        <v>A+J=</v>
      </c>
      <c r="T537" s="66" t="e">
        <f>IF(O536&gt;0,VLOOKUP(O536,W$12:AF$60,11),T536)</f>
        <v>#REF!</v>
      </c>
      <c r="U537" s="71" t="str">
        <f t="shared" si="170"/>
        <v>-</v>
      </c>
      <c r="V537" s="7"/>
      <c r="W537" s="7"/>
      <c r="X537" s="7"/>
      <c r="Y537" s="7"/>
      <c r="Z537" s="1"/>
      <c r="AA537" s="7"/>
      <c r="AB537" s="7"/>
      <c r="AC537" s="7"/>
      <c r="AD537" s="7"/>
      <c r="AE537" s="7"/>
      <c r="AF537" s="8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  <c r="EQ537" s="2"/>
      <c r="ER537" s="2"/>
      <c r="ES537" s="2"/>
      <c r="ET537" s="2"/>
      <c r="EU537" s="2"/>
      <c r="EV537" s="2"/>
      <c r="EW537" s="2"/>
      <c r="EX537" s="2"/>
      <c r="EY537" s="2"/>
      <c r="EZ537" s="2"/>
      <c r="FA537" s="2"/>
      <c r="FB537" s="2"/>
      <c r="FC537" s="2"/>
      <c r="FD537" s="2"/>
      <c r="FE537" s="2"/>
      <c r="FF537" s="2"/>
      <c r="FG537" s="2"/>
      <c r="FH537" s="2"/>
      <c r="FI537" s="2"/>
      <c r="FJ537" s="2"/>
      <c r="FK537" s="2"/>
      <c r="FL537" s="2"/>
      <c r="FM537" s="2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</row>
    <row r="538" spans="1:188" x14ac:dyDescent="0.15">
      <c r="A538" s="63">
        <f t="shared" si="171"/>
        <v>44303</v>
      </c>
      <c r="B538" s="78">
        <f t="shared" ca="1" si="176"/>
        <v>741.72740520000002</v>
      </c>
      <c r="C538" s="65">
        <f t="shared" si="166"/>
        <v>738.09494401000006</v>
      </c>
      <c r="D538" s="10">
        <f ca="1">IF(A538&lt;$B$1,VLOOKUP(A538,[1]DI!$A$4:$B$15000,2),0)</f>
        <v>0</v>
      </c>
      <c r="E538" s="65">
        <f t="shared" ca="1" si="177"/>
        <v>1</v>
      </c>
      <c r="F538" s="65">
        <f ca="1">(TRUNC(PRODUCT($E$12:$E537),16))</f>
        <v>1.04058262354882</v>
      </c>
      <c r="G538" s="65">
        <f t="shared" ca="1" si="178"/>
        <v>1.0388561139687</v>
      </c>
      <c r="H538" s="65">
        <f t="shared" ca="1" si="179"/>
        <v>1.00166193</v>
      </c>
      <c r="I538" s="64">
        <f t="shared" si="172"/>
        <v>5.2499999999999998E-2</v>
      </c>
      <c r="J538" s="66">
        <f>IF(O537&gt;0,VLOOKUP(O537,W$12:AF$80,2),J537)</f>
        <v>44280</v>
      </c>
      <c r="K538" s="67">
        <f t="shared" si="173"/>
        <v>15</v>
      </c>
      <c r="L538" s="68">
        <f t="shared" si="167"/>
        <v>16</v>
      </c>
      <c r="M538" s="69">
        <f t="shared" si="168"/>
        <v>1.003254063</v>
      </c>
      <c r="N538" s="69">
        <f t="shared" ca="1" si="169"/>
        <v>1.004921401</v>
      </c>
      <c r="O538" s="68">
        <f t="shared" si="180"/>
        <v>0</v>
      </c>
      <c r="P538" s="65">
        <f t="shared" ca="1" si="174"/>
        <v>3.6324611899999999</v>
      </c>
      <c r="Q538" s="65"/>
      <c r="R538" s="11">
        <f t="shared" si="175"/>
        <v>0</v>
      </c>
      <c r="S538" s="70" t="str">
        <f>IF(O537&gt;0,VLOOKUP(O537,W$12:AF$60,10),S537)</f>
        <v>A+J=</v>
      </c>
      <c r="T538" s="66" t="e">
        <f>IF(O537&gt;0,VLOOKUP(O537,W$12:AF$60,11),T537)</f>
        <v>#REF!</v>
      </c>
      <c r="U538" s="71" t="str">
        <f t="shared" si="170"/>
        <v>-</v>
      </c>
      <c r="V538" s="7"/>
      <c r="W538" s="7"/>
      <c r="X538" s="7"/>
      <c r="Y538" s="7"/>
      <c r="Z538" s="1"/>
      <c r="AA538" s="7"/>
      <c r="AB538" s="7"/>
      <c r="AC538" s="7"/>
      <c r="AD538" s="7"/>
      <c r="AE538" s="7"/>
      <c r="AF538" s="8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  <c r="EQ538" s="2"/>
      <c r="ER538" s="2"/>
      <c r="ES538" s="2"/>
      <c r="ET538" s="2"/>
      <c r="EU538" s="2"/>
      <c r="EV538" s="2"/>
      <c r="EW538" s="2"/>
      <c r="EX538" s="2"/>
      <c r="EY538" s="2"/>
      <c r="EZ538" s="2"/>
      <c r="FA538" s="2"/>
      <c r="FB538" s="2"/>
      <c r="FC538" s="2"/>
      <c r="FD538" s="2"/>
      <c r="FE538" s="2"/>
      <c r="FF538" s="2"/>
      <c r="FG538" s="2"/>
      <c r="FH538" s="2"/>
      <c r="FI538" s="2"/>
      <c r="FJ538" s="2"/>
      <c r="FK538" s="2"/>
      <c r="FL538" s="2"/>
      <c r="FM538" s="2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</row>
    <row r="539" spans="1:188" x14ac:dyDescent="0.15">
      <c r="A539" s="63">
        <f t="shared" si="171"/>
        <v>44304</v>
      </c>
      <c r="B539" s="78">
        <f t="shared" ca="1" si="176"/>
        <v>741.72740520000002</v>
      </c>
      <c r="C539" s="65">
        <f t="shared" si="166"/>
        <v>738.09494401000006</v>
      </c>
      <c r="D539" s="10">
        <f ca="1">IF(A539&lt;$B$1,VLOOKUP(A539,[1]DI!$A$4:$B$15000,2),0)</f>
        <v>0</v>
      </c>
      <c r="E539" s="65">
        <f t="shared" ca="1" si="177"/>
        <v>1</v>
      </c>
      <c r="F539" s="65">
        <f ca="1">(TRUNC(PRODUCT($E$12:$E538),16))</f>
        <v>1.04058262354882</v>
      </c>
      <c r="G539" s="65">
        <f t="shared" ca="1" si="178"/>
        <v>1.0388561139687</v>
      </c>
      <c r="H539" s="65">
        <f t="shared" ca="1" si="179"/>
        <v>1.00166193</v>
      </c>
      <c r="I539" s="64">
        <f t="shared" si="172"/>
        <v>5.2499999999999998E-2</v>
      </c>
      <c r="J539" s="66">
        <f>IF(O538&gt;0,VLOOKUP(O538,W$12:AF$80,2),J538)</f>
        <v>44280</v>
      </c>
      <c r="K539" s="67">
        <f t="shared" si="173"/>
        <v>15</v>
      </c>
      <c r="L539" s="68">
        <f t="shared" si="167"/>
        <v>16</v>
      </c>
      <c r="M539" s="69">
        <f t="shared" si="168"/>
        <v>1.003254063</v>
      </c>
      <c r="N539" s="69">
        <f t="shared" ca="1" si="169"/>
        <v>1.004921401</v>
      </c>
      <c r="O539" s="68">
        <f t="shared" si="180"/>
        <v>0</v>
      </c>
      <c r="P539" s="65">
        <f t="shared" ca="1" si="174"/>
        <v>3.6324611899999999</v>
      </c>
      <c r="Q539" s="65"/>
      <c r="R539" s="11">
        <f t="shared" si="175"/>
        <v>0</v>
      </c>
      <c r="S539" s="70" t="str">
        <f>IF(O538&gt;0,VLOOKUP(O538,W$12:AF$60,10),S538)</f>
        <v>A+J=</v>
      </c>
      <c r="T539" s="66" t="e">
        <f>IF(O538&gt;0,VLOOKUP(O538,W$12:AF$60,11),T538)</f>
        <v>#REF!</v>
      </c>
      <c r="U539" s="71" t="str">
        <f t="shared" si="170"/>
        <v>-</v>
      </c>
      <c r="V539" s="7"/>
      <c r="W539" s="7"/>
      <c r="X539" s="7"/>
      <c r="Y539" s="7"/>
      <c r="Z539" s="1"/>
      <c r="AA539" s="7"/>
      <c r="AB539" s="7"/>
      <c r="AC539" s="7"/>
      <c r="AD539" s="7"/>
      <c r="AE539" s="7"/>
      <c r="AF539" s="8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  <c r="EQ539" s="2"/>
      <c r="ER539" s="2"/>
      <c r="ES539" s="2"/>
      <c r="ET539" s="2"/>
      <c r="EU539" s="2"/>
      <c r="EV539" s="2"/>
      <c r="EW539" s="2"/>
      <c r="EX539" s="2"/>
      <c r="EY539" s="2"/>
      <c r="EZ539" s="2"/>
      <c r="FA539" s="2"/>
      <c r="FB539" s="2"/>
      <c r="FC539" s="2"/>
      <c r="FD539" s="2"/>
      <c r="FE539" s="2"/>
      <c r="FF539" s="2"/>
      <c r="FG539" s="2"/>
      <c r="FH539" s="2"/>
      <c r="FI539" s="2"/>
      <c r="FJ539" s="2"/>
      <c r="FK539" s="2"/>
      <c r="FL539" s="2"/>
      <c r="FM539" s="2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</row>
    <row r="540" spans="1:188" x14ac:dyDescent="0.15">
      <c r="A540" s="63">
        <f t="shared" si="171"/>
        <v>44305</v>
      </c>
      <c r="B540" s="78">
        <f t="shared" ca="1" si="176"/>
        <v>741.72740520000002</v>
      </c>
      <c r="C540" s="65">
        <f t="shared" si="166"/>
        <v>738.09494401000006</v>
      </c>
      <c r="D540" s="10">
        <f ca="1">IF(A540&lt;$B$1,VLOOKUP(A540,[1]DI!$A$4:$B$15000,2),0)</f>
        <v>2.6499999999999999E-2</v>
      </c>
      <c r="E540" s="65">
        <f t="shared" ca="1" si="177"/>
        <v>1.00010379</v>
      </c>
      <c r="F540" s="65">
        <f ca="1">(TRUNC(PRODUCT($E$12:$E539),16))</f>
        <v>1.04058262354882</v>
      </c>
      <c r="G540" s="65">
        <f t="shared" ca="1" si="178"/>
        <v>1.0388561139687</v>
      </c>
      <c r="H540" s="65">
        <f t="shared" ca="1" si="179"/>
        <v>1.00166193</v>
      </c>
      <c r="I540" s="64">
        <f t="shared" si="172"/>
        <v>5.2499999999999998E-2</v>
      </c>
      <c r="J540" s="66">
        <f>IF(O539&gt;0,VLOOKUP(O539,W$12:AF$80,2),J539)</f>
        <v>44280</v>
      </c>
      <c r="K540" s="67">
        <f t="shared" si="173"/>
        <v>16</v>
      </c>
      <c r="L540" s="68">
        <f t="shared" si="167"/>
        <v>16</v>
      </c>
      <c r="M540" s="69">
        <f t="shared" si="168"/>
        <v>1.003254063</v>
      </c>
      <c r="N540" s="69">
        <f t="shared" ca="1" si="169"/>
        <v>1.004921401</v>
      </c>
      <c r="O540" s="68">
        <f t="shared" si="180"/>
        <v>0</v>
      </c>
      <c r="P540" s="65">
        <f t="shared" ca="1" si="174"/>
        <v>3.6324611899999999</v>
      </c>
      <c r="Q540" s="65"/>
      <c r="R540" s="11">
        <f t="shared" si="175"/>
        <v>0</v>
      </c>
      <c r="S540" s="70" t="str">
        <f>IF(O539&gt;0,VLOOKUP(O539,W$12:AF$60,10),S539)</f>
        <v>A+J=</v>
      </c>
      <c r="T540" s="66" t="e">
        <f>IF(O539&gt;0,VLOOKUP(O539,W$12:AF$60,11),T539)</f>
        <v>#REF!</v>
      </c>
      <c r="U540" s="71" t="str">
        <f t="shared" si="170"/>
        <v>-</v>
      </c>
      <c r="V540" s="7"/>
      <c r="W540" s="7"/>
      <c r="X540" s="7"/>
      <c r="Y540" s="7"/>
      <c r="Z540" s="1"/>
      <c r="AA540" s="7"/>
      <c r="AB540" s="7"/>
      <c r="AC540" s="7"/>
      <c r="AD540" s="7"/>
      <c r="AE540" s="7"/>
      <c r="AF540" s="8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  <c r="EQ540" s="2"/>
      <c r="ER540" s="2"/>
      <c r="ES540" s="2"/>
      <c r="ET540" s="2"/>
      <c r="EU540" s="2"/>
      <c r="EV540" s="2"/>
      <c r="EW540" s="2"/>
      <c r="EX540" s="2"/>
      <c r="EY540" s="2"/>
      <c r="EZ540" s="2"/>
      <c r="FA540" s="2"/>
      <c r="FB540" s="2"/>
      <c r="FC540" s="2"/>
      <c r="FD540" s="2"/>
      <c r="FE540" s="2"/>
      <c r="FF540" s="2"/>
      <c r="FG540" s="2"/>
      <c r="FH540" s="2"/>
      <c r="FI540" s="2"/>
      <c r="FJ540" s="2"/>
      <c r="FK540" s="2"/>
      <c r="FL540" s="2"/>
      <c r="FM540" s="2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</row>
    <row r="541" spans="1:188" x14ac:dyDescent="0.15">
      <c r="A541" s="63">
        <f t="shared" si="171"/>
        <v>44306</v>
      </c>
      <c r="B541" s="78">
        <f t="shared" ca="1" si="176"/>
        <v>741.95503221000001</v>
      </c>
      <c r="C541" s="65">
        <f t="shared" si="166"/>
        <v>738.09494401000006</v>
      </c>
      <c r="D541" s="10">
        <f ca="1">IF(A541&lt;$B$1,VLOOKUP(A541,[1]DI!$A$4:$B$15000,2),0)</f>
        <v>2.6499999999999999E-2</v>
      </c>
      <c r="E541" s="65">
        <f t="shared" ca="1" si="177"/>
        <v>1.00010379</v>
      </c>
      <c r="F541" s="65">
        <f ca="1">(TRUNC(PRODUCT($E$12:$E540),16))</f>
        <v>1.04069062561932</v>
      </c>
      <c r="G541" s="65">
        <f t="shared" ca="1" si="178"/>
        <v>1.0388561139687</v>
      </c>
      <c r="H541" s="65">
        <f t="shared" ca="1" si="179"/>
        <v>1.0017659000000001</v>
      </c>
      <c r="I541" s="64">
        <f t="shared" si="172"/>
        <v>5.2499999999999998E-2</v>
      </c>
      <c r="J541" s="66">
        <f>IF(O540&gt;0,VLOOKUP(O540,W$12:AF$80,2),J540)</f>
        <v>44280</v>
      </c>
      <c r="K541" s="67">
        <f t="shared" si="173"/>
        <v>17</v>
      </c>
      <c r="L541" s="68">
        <f t="shared" si="167"/>
        <v>17</v>
      </c>
      <c r="M541" s="69">
        <f t="shared" si="168"/>
        <v>1.0034577929999999</v>
      </c>
      <c r="N541" s="69">
        <f t="shared" ca="1" si="169"/>
        <v>1.0052297990000001</v>
      </c>
      <c r="O541" s="68">
        <f t="shared" si="180"/>
        <v>0</v>
      </c>
      <c r="P541" s="65">
        <f t="shared" ca="1" si="174"/>
        <v>3.8600881999999999</v>
      </c>
      <c r="Q541" s="65"/>
      <c r="R541" s="11">
        <f t="shared" si="175"/>
        <v>0</v>
      </c>
      <c r="S541" s="70" t="str">
        <f>IF(O540&gt;0,VLOOKUP(O540,W$12:AF$60,10),S540)</f>
        <v>A+J=</v>
      </c>
      <c r="T541" s="66" t="e">
        <f>IF(O540&gt;0,VLOOKUP(O540,W$12:AF$60,11),T540)</f>
        <v>#REF!</v>
      </c>
      <c r="U541" s="71" t="str">
        <f t="shared" si="170"/>
        <v>-</v>
      </c>
      <c r="V541" s="7"/>
      <c r="W541" s="7"/>
      <c r="X541" s="7"/>
      <c r="Y541" s="7"/>
      <c r="Z541" s="1"/>
      <c r="AA541" s="7"/>
      <c r="AB541" s="7"/>
      <c r="AC541" s="7"/>
      <c r="AD541" s="7"/>
      <c r="AE541" s="7"/>
      <c r="AF541" s="8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  <c r="EP541" s="2"/>
      <c r="EQ541" s="2"/>
      <c r="ER541" s="2"/>
      <c r="ES541" s="2"/>
      <c r="ET541" s="2"/>
      <c r="EU541" s="2"/>
      <c r="EV541" s="2"/>
      <c r="EW541" s="2"/>
      <c r="EX541" s="2"/>
      <c r="EY541" s="2"/>
      <c r="EZ541" s="2"/>
      <c r="FA541" s="2"/>
      <c r="FB541" s="2"/>
      <c r="FC541" s="2"/>
      <c r="FD541" s="2"/>
      <c r="FE541" s="2"/>
      <c r="FF541" s="2"/>
      <c r="FG541" s="2"/>
      <c r="FH541" s="2"/>
      <c r="FI541" s="2"/>
      <c r="FJ541" s="2"/>
      <c r="FK541" s="2"/>
      <c r="FL541" s="2"/>
      <c r="FM541" s="2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</row>
    <row r="542" spans="1:188" x14ac:dyDescent="0.15">
      <c r="A542" s="63">
        <f t="shared" si="171"/>
        <v>44307</v>
      </c>
      <c r="B542" s="78">
        <f t="shared" ca="1" si="176"/>
        <v>742.18272195000009</v>
      </c>
      <c r="C542" s="65">
        <f t="shared" si="166"/>
        <v>738.09494401000006</v>
      </c>
      <c r="D542" s="10">
        <f ca="1">IF(A542&lt;$B$1,VLOOKUP(A542,[1]DI!$A$4:$B$15000,2),0)</f>
        <v>0</v>
      </c>
      <c r="E542" s="65">
        <f t="shared" ca="1" si="177"/>
        <v>1</v>
      </c>
      <c r="F542" s="65">
        <f ca="1">(TRUNC(PRODUCT($E$12:$E541),16))</f>
        <v>1.04079863889935</v>
      </c>
      <c r="G542" s="65">
        <f t="shared" ca="1" si="178"/>
        <v>1.0388561139687</v>
      </c>
      <c r="H542" s="65">
        <f t="shared" ca="1" si="179"/>
        <v>1.0018698699999999</v>
      </c>
      <c r="I542" s="64">
        <f t="shared" si="172"/>
        <v>5.2499999999999998E-2</v>
      </c>
      <c r="J542" s="66">
        <f>IF(O541&gt;0,VLOOKUP(O541,W$12:AF$80,2),J541)</f>
        <v>44280</v>
      </c>
      <c r="K542" s="67">
        <f t="shared" si="173"/>
        <v>17</v>
      </c>
      <c r="L542" s="68">
        <f t="shared" si="167"/>
        <v>18</v>
      </c>
      <c r="M542" s="69">
        <f t="shared" si="168"/>
        <v>1.003661565</v>
      </c>
      <c r="N542" s="69">
        <f t="shared" ca="1" si="169"/>
        <v>1.0055382820000001</v>
      </c>
      <c r="O542" s="68">
        <f t="shared" si="180"/>
        <v>0</v>
      </c>
      <c r="P542" s="65">
        <f t="shared" ca="1" si="174"/>
        <v>4.0877779399999996</v>
      </c>
      <c r="Q542" s="65"/>
      <c r="R542" s="11">
        <f t="shared" si="175"/>
        <v>0</v>
      </c>
      <c r="S542" s="70" t="str">
        <f>IF(O541&gt;0,VLOOKUP(O541,W$12:AF$60,10),S541)</f>
        <v>A+J=</v>
      </c>
      <c r="T542" s="66" t="e">
        <f>IF(O541&gt;0,VLOOKUP(O541,W$12:AF$60,11),T541)</f>
        <v>#REF!</v>
      </c>
      <c r="U542" s="71" t="str">
        <f t="shared" si="170"/>
        <v>-</v>
      </c>
      <c r="V542" s="7"/>
      <c r="W542" s="7"/>
      <c r="X542" s="7"/>
      <c r="Y542" s="7"/>
      <c r="Z542" s="1"/>
      <c r="AA542" s="7"/>
      <c r="AB542" s="7"/>
      <c r="AC542" s="7"/>
      <c r="AD542" s="7"/>
      <c r="AE542" s="7"/>
      <c r="AF542" s="8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  <c r="EP542" s="2"/>
      <c r="EQ542" s="2"/>
      <c r="ER542" s="2"/>
      <c r="ES542" s="2"/>
      <c r="ET542" s="2"/>
      <c r="EU542" s="2"/>
      <c r="EV542" s="2"/>
      <c r="EW542" s="2"/>
      <c r="EX542" s="2"/>
      <c r="EY542" s="2"/>
      <c r="EZ542" s="2"/>
      <c r="FA542" s="2"/>
      <c r="FB542" s="2"/>
      <c r="FC542" s="2"/>
      <c r="FD542" s="2"/>
      <c r="FE542" s="2"/>
      <c r="FF542" s="2"/>
      <c r="FG542" s="2"/>
      <c r="FH542" s="2"/>
      <c r="FI542" s="2"/>
      <c r="FJ542" s="2"/>
      <c r="FK542" s="2"/>
      <c r="FL542" s="2"/>
      <c r="FM542" s="2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</row>
    <row r="543" spans="1:188" x14ac:dyDescent="0.15">
      <c r="A543" s="63">
        <f t="shared" si="171"/>
        <v>44308</v>
      </c>
      <c r="B543" s="78">
        <f t="shared" ca="1" si="176"/>
        <v>742.18272195000009</v>
      </c>
      <c r="C543" s="65">
        <f t="shared" si="166"/>
        <v>738.09494401000006</v>
      </c>
      <c r="D543" s="10">
        <f ca="1">IF(A543&lt;$B$1,VLOOKUP(A543,[1]DI!$A$4:$B$15000,2),0)</f>
        <v>2.6499999999999999E-2</v>
      </c>
      <c r="E543" s="65">
        <f t="shared" ca="1" si="177"/>
        <v>1.00010379</v>
      </c>
      <c r="F543" s="65">
        <f ca="1">(TRUNC(PRODUCT($E$12:$E542),16))</f>
        <v>1.04079863889935</v>
      </c>
      <c r="G543" s="65">
        <f t="shared" ca="1" si="178"/>
        <v>1.0388561139687</v>
      </c>
      <c r="H543" s="65">
        <f t="shared" ca="1" si="179"/>
        <v>1.0018698699999999</v>
      </c>
      <c r="I543" s="64">
        <f t="shared" si="172"/>
        <v>5.2499999999999998E-2</v>
      </c>
      <c r="J543" s="66">
        <f>IF(O542&gt;0,VLOOKUP(O542,W$12:AF$80,2),J542)</f>
        <v>44280</v>
      </c>
      <c r="K543" s="67">
        <f t="shared" si="173"/>
        <v>18</v>
      </c>
      <c r="L543" s="68">
        <f t="shared" si="167"/>
        <v>18</v>
      </c>
      <c r="M543" s="69">
        <f t="shared" si="168"/>
        <v>1.003661565</v>
      </c>
      <c r="N543" s="69">
        <f t="shared" ca="1" si="169"/>
        <v>1.0055382820000001</v>
      </c>
      <c r="O543" s="68">
        <f t="shared" si="180"/>
        <v>0</v>
      </c>
      <c r="P543" s="65">
        <f t="shared" ca="1" si="174"/>
        <v>4.0877779399999996</v>
      </c>
      <c r="Q543" s="65"/>
      <c r="R543" s="11">
        <f t="shared" si="175"/>
        <v>0</v>
      </c>
      <c r="S543" s="70" t="str">
        <f>IF(O542&gt;0,VLOOKUP(O542,W$12:AF$60,10),S542)</f>
        <v>A+J=</v>
      </c>
      <c r="T543" s="66" t="e">
        <f>IF(O542&gt;0,VLOOKUP(O542,W$12:AF$60,11),T542)</f>
        <v>#REF!</v>
      </c>
      <c r="U543" s="71" t="str">
        <f t="shared" si="170"/>
        <v>-</v>
      </c>
      <c r="V543" s="7"/>
      <c r="W543" s="7"/>
      <c r="X543" s="7"/>
      <c r="Y543" s="7"/>
      <c r="Z543" s="1"/>
      <c r="AA543" s="7"/>
      <c r="AB543" s="7"/>
      <c r="AC543" s="7"/>
      <c r="AD543" s="7"/>
      <c r="AE543" s="7"/>
      <c r="AF543" s="8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  <c r="EQ543" s="2"/>
      <c r="ER543" s="2"/>
      <c r="ES543" s="2"/>
      <c r="ET543" s="2"/>
      <c r="EU543" s="2"/>
      <c r="EV543" s="2"/>
      <c r="EW543" s="2"/>
      <c r="EX543" s="2"/>
      <c r="EY543" s="2"/>
      <c r="EZ543" s="2"/>
      <c r="FA543" s="2"/>
      <c r="FB543" s="2"/>
      <c r="FC543" s="2"/>
      <c r="FD543" s="2"/>
      <c r="FE543" s="2"/>
      <c r="FF543" s="2"/>
      <c r="FG543" s="2"/>
      <c r="FH543" s="2"/>
      <c r="FI543" s="2"/>
      <c r="FJ543" s="2"/>
      <c r="FK543" s="2"/>
      <c r="FL543" s="2"/>
      <c r="FM543" s="2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</row>
    <row r="544" spans="1:188" x14ac:dyDescent="0.15">
      <c r="A544" s="63">
        <f t="shared" si="171"/>
        <v>44309</v>
      </c>
      <c r="B544" s="78">
        <f t="shared" ca="1" si="176"/>
        <v>742.41048033000004</v>
      </c>
      <c r="C544" s="65">
        <f t="shared" si="166"/>
        <v>738.09494401000006</v>
      </c>
      <c r="D544" s="10">
        <f ca="1">IF(A544&lt;$B$1,VLOOKUP(A544,[1]DI!$A$4:$B$15000,2),0)</f>
        <v>2.6499999999999999E-2</v>
      </c>
      <c r="E544" s="65">
        <f t="shared" ca="1" si="177"/>
        <v>1.00010379</v>
      </c>
      <c r="F544" s="65">
        <f ca="1">(TRUNC(PRODUCT($E$12:$E543),16))</f>
        <v>1.0409066633900801</v>
      </c>
      <c r="G544" s="65">
        <f t="shared" ca="1" si="178"/>
        <v>1.0388561139687</v>
      </c>
      <c r="H544" s="65">
        <f t="shared" ca="1" si="179"/>
        <v>1.0019738499999999</v>
      </c>
      <c r="I544" s="64">
        <f t="shared" si="172"/>
        <v>5.2499999999999998E-2</v>
      </c>
      <c r="J544" s="66">
        <f>IF(O543&gt;0,VLOOKUP(O543,W$12:AF$80,2),J543)</f>
        <v>44280</v>
      </c>
      <c r="K544" s="67">
        <f t="shared" si="173"/>
        <v>19</v>
      </c>
      <c r="L544" s="68">
        <f t="shared" si="167"/>
        <v>19</v>
      </c>
      <c r="M544" s="69">
        <f t="shared" si="168"/>
        <v>1.003865378</v>
      </c>
      <c r="N544" s="69">
        <f t="shared" ca="1" si="169"/>
        <v>1.005846858</v>
      </c>
      <c r="O544" s="68">
        <f t="shared" si="180"/>
        <v>0</v>
      </c>
      <c r="P544" s="65">
        <f t="shared" ca="1" si="174"/>
        <v>4.3155363199999996</v>
      </c>
      <c r="Q544" s="65"/>
      <c r="R544" s="11">
        <f t="shared" si="175"/>
        <v>0</v>
      </c>
      <c r="S544" s="70" t="str">
        <f>IF(O543&gt;0,VLOOKUP(O543,W$12:AF$60,10),S543)</f>
        <v>A+J=</v>
      </c>
      <c r="T544" s="66" t="e">
        <f>IF(O543&gt;0,VLOOKUP(O543,W$12:AF$60,11),T543)</f>
        <v>#REF!</v>
      </c>
      <c r="U544" s="71" t="str">
        <f t="shared" si="170"/>
        <v>-</v>
      </c>
      <c r="V544" s="7"/>
      <c r="W544" s="7"/>
      <c r="X544" s="7"/>
      <c r="Y544" s="7"/>
      <c r="Z544" s="1"/>
      <c r="AA544" s="7"/>
      <c r="AB544" s="7"/>
      <c r="AC544" s="7"/>
      <c r="AD544" s="7"/>
      <c r="AE544" s="7"/>
      <c r="AF544" s="8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  <c r="EQ544" s="2"/>
      <c r="ER544" s="2"/>
      <c r="ES544" s="2"/>
      <c r="ET544" s="2"/>
      <c r="EU544" s="2"/>
      <c r="EV544" s="2"/>
      <c r="EW544" s="2"/>
      <c r="EX544" s="2"/>
      <c r="EY544" s="2"/>
      <c r="EZ544" s="2"/>
      <c r="FA544" s="2"/>
      <c r="FB544" s="2"/>
      <c r="FC544" s="2"/>
      <c r="FD544" s="2"/>
      <c r="FE544" s="2"/>
      <c r="FF544" s="2"/>
      <c r="FG544" s="2"/>
      <c r="FH544" s="2"/>
      <c r="FI544" s="2"/>
      <c r="FJ544" s="2"/>
      <c r="FK544" s="2"/>
      <c r="FL544" s="2"/>
      <c r="FM544" s="2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</row>
    <row r="545" spans="1:188" x14ac:dyDescent="0.15">
      <c r="A545" s="63">
        <f t="shared" si="171"/>
        <v>44310</v>
      </c>
      <c r="B545" s="78">
        <f t="shared" ca="1" si="176"/>
        <v>742.63831474000006</v>
      </c>
      <c r="C545" s="65">
        <f t="shared" si="166"/>
        <v>738.09494401000006</v>
      </c>
      <c r="D545" s="10">
        <f ca="1">IF(A545&lt;$B$1,VLOOKUP(A545,[1]DI!$A$4:$B$15000,2),0)</f>
        <v>0</v>
      </c>
      <c r="E545" s="65">
        <f t="shared" ca="1" si="177"/>
        <v>1</v>
      </c>
      <c r="F545" s="65">
        <f ca="1">(TRUNC(PRODUCT($E$12:$E544),16))</f>
        <v>1.0410146990926801</v>
      </c>
      <c r="G545" s="65">
        <f t="shared" ca="1" si="178"/>
        <v>1.0388561139687</v>
      </c>
      <c r="H545" s="65">
        <f t="shared" ca="1" si="179"/>
        <v>1.00207785</v>
      </c>
      <c r="I545" s="64">
        <f t="shared" si="172"/>
        <v>5.2499999999999998E-2</v>
      </c>
      <c r="J545" s="66">
        <f>IF(O544&gt;0,VLOOKUP(O544,W$12:AF$80,2),J544)</f>
        <v>44280</v>
      </c>
      <c r="K545" s="67">
        <f t="shared" si="173"/>
        <v>19</v>
      </c>
      <c r="L545" s="68">
        <f t="shared" si="167"/>
        <v>20</v>
      </c>
      <c r="M545" s="69">
        <f t="shared" si="168"/>
        <v>1.004069232</v>
      </c>
      <c r="N545" s="69">
        <f t="shared" ca="1" si="169"/>
        <v>1.0061555369999999</v>
      </c>
      <c r="O545" s="68">
        <f t="shared" si="180"/>
        <v>0</v>
      </c>
      <c r="P545" s="65">
        <f t="shared" ca="1" si="174"/>
        <v>4.5433707300000004</v>
      </c>
      <c r="Q545" s="65"/>
      <c r="R545" s="11">
        <f t="shared" si="175"/>
        <v>0</v>
      </c>
      <c r="S545" s="70" t="str">
        <f>IF(O544&gt;0,VLOOKUP(O544,W$12:AF$60,10),S544)</f>
        <v>A+J=</v>
      </c>
      <c r="T545" s="66" t="e">
        <f>IF(O544&gt;0,VLOOKUP(O544,W$12:AF$60,11),T544)</f>
        <v>#REF!</v>
      </c>
      <c r="U545" s="71" t="str">
        <f t="shared" si="170"/>
        <v>-</v>
      </c>
      <c r="V545" s="7"/>
      <c r="W545" s="7"/>
      <c r="X545" s="7"/>
      <c r="Y545" s="7"/>
      <c r="Z545" s="1"/>
      <c r="AA545" s="7"/>
      <c r="AB545" s="7"/>
      <c r="AC545" s="7"/>
      <c r="AD545" s="7"/>
      <c r="AE545" s="7"/>
      <c r="AF545" s="8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  <c r="EP545" s="2"/>
      <c r="EQ545" s="2"/>
      <c r="ER545" s="2"/>
      <c r="ES545" s="2"/>
      <c r="ET545" s="2"/>
      <c r="EU545" s="2"/>
      <c r="EV545" s="2"/>
      <c r="EW545" s="2"/>
      <c r="EX545" s="2"/>
      <c r="EY545" s="2"/>
      <c r="EZ545" s="2"/>
      <c r="FA545" s="2"/>
      <c r="FB545" s="2"/>
      <c r="FC545" s="2"/>
      <c r="FD545" s="2"/>
      <c r="FE545" s="2"/>
      <c r="FF545" s="2"/>
      <c r="FG545" s="2"/>
      <c r="FH545" s="2"/>
      <c r="FI545" s="2"/>
      <c r="FJ545" s="2"/>
      <c r="FK545" s="2"/>
      <c r="FL545" s="2"/>
      <c r="FM545" s="2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</row>
    <row r="546" spans="1:188" x14ac:dyDescent="0.15">
      <c r="A546" s="63">
        <f t="shared" si="171"/>
        <v>44311</v>
      </c>
      <c r="B546" s="78">
        <f t="shared" ca="1" si="176"/>
        <v>742.63831474000006</v>
      </c>
      <c r="C546" s="65">
        <f t="shared" si="166"/>
        <v>738.09494401000006</v>
      </c>
      <c r="D546" s="10">
        <f ca="1">IF(A546&lt;$B$1,VLOOKUP(A546,[1]DI!$A$4:$B$15000,2),0)</f>
        <v>0</v>
      </c>
      <c r="E546" s="65">
        <f t="shared" ca="1" si="177"/>
        <v>1</v>
      </c>
      <c r="F546" s="65">
        <f ca="1">(TRUNC(PRODUCT($E$12:$E545),16))</f>
        <v>1.0410146990926801</v>
      </c>
      <c r="G546" s="65">
        <f t="shared" ca="1" si="178"/>
        <v>1.0388561139687</v>
      </c>
      <c r="H546" s="65">
        <f t="shared" ca="1" si="179"/>
        <v>1.00207785</v>
      </c>
      <c r="I546" s="64">
        <f t="shared" si="172"/>
        <v>5.2499999999999998E-2</v>
      </c>
      <c r="J546" s="66">
        <f>IF(O545&gt;0,VLOOKUP(O545,W$12:AF$80,2),J545)</f>
        <v>44280</v>
      </c>
      <c r="K546" s="67">
        <f t="shared" si="173"/>
        <v>19</v>
      </c>
      <c r="L546" s="68">
        <f t="shared" si="167"/>
        <v>20</v>
      </c>
      <c r="M546" s="69">
        <f t="shared" si="168"/>
        <v>1.004069232</v>
      </c>
      <c r="N546" s="69">
        <f t="shared" ca="1" si="169"/>
        <v>1.0061555369999999</v>
      </c>
      <c r="O546" s="68">
        <f t="shared" si="180"/>
        <v>0</v>
      </c>
      <c r="P546" s="65">
        <f t="shared" ca="1" si="174"/>
        <v>4.5433707300000004</v>
      </c>
      <c r="Q546" s="65"/>
      <c r="R546" s="11">
        <f t="shared" si="175"/>
        <v>0</v>
      </c>
      <c r="S546" s="70" t="str">
        <f>IF(O545&gt;0,VLOOKUP(O545,W$12:AF$60,10),S545)</f>
        <v>A+J=</v>
      </c>
      <c r="T546" s="66" t="e">
        <f>IF(O545&gt;0,VLOOKUP(O545,W$12:AF$60,11),T545)</f>
        <v>#REF!</v>
      </c>
      <c r="U546" s="71" t="str">
        <f t="shared" si="170"/>
        <v>-</v>
      </c>
      <c r="V546" s="7"/>
      <c r="W546" s="7"/>
      <c r="X546" s="7"/>
      <c r="Y546" s="7"/>
      <c r="Z546" s="1"/>
      <c r="AA546" s="7"/>
      <c r="AB546" s="7"/>
      <c r="AC546" s="7"/>
      <c r="AD546" s="7"/>
      <c r="AE546" s="7"/>
      <c r="AF546" s="8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  <c r="EP546" s="2"/>
      <c r="EQ546" s="2"/>
      <c r="ER546" s="2"/>
      <c r="ES546" s="2"/>
      <c r="ET546" s="2"/>
      <c r="EU546" s="2"/>
      <c r="EV546" s="2"/>
      <c r="EW546" s="2"/>
      <c r="EX546" s="2"/>
      <c r="EY546" s="2"/>
      <c r="EZ546" s="2"/>
      <c r="FA546" s="2"/>
      <c r="FB546" s="2"/>
      <c r="FC546" s="2"/>
      <c r="FD546" s="2"/>
      <c r="FE546" s="2"/>
      <c r="FF546" s="2"/>
      <c r="FG546" s="2"/>
      <c r="FH546" s="2"/>
      <c r="FI546" s="2"/>
      <c r="FJ546" s="2"/>
      <c r="FK546" s="2"/>
      <c r="FL546" s="2"/>
      <c r="FM546" s="2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</row>
    <row r="547" spans="1:188" x14ac:dyDescent="0.15">
      <c r="A547" s="63">
        <f t="shared" si="171"/>
        <v>44312</v>
      </c>
      <c r="B547" s="78">
        <f t="shared" ca="1" si="176"/>
        <v>742.63831474000006</v>
      </c>
      <c r="C547" s="65">
        <f t="shared" si="166"/>
        <v>738.09494401000006</v>
      </c>
      <c r="D547" s="10">
        <f ca="1">IF(A547&lt;$B$1,VLOOKUP(A547,[1]DI!$A$4:$B$15000,2),0)</f>
        <v>2.6499999999999999E-2</v>
      </c>
      <c r="E547" s="65">
        <f t="shared" ca="1" si="177"/>
        <v>1.00010379</v>
      </c>
      <c r="F547" s="65">
        <f ca="1">(TRUNC(PRODUCT($E$12:$E546),16))</f>
        <v>1.0410146990926801</v>
      </c>
      <c r="G547" s="65">
        <f t="shared" ca="1" si="178"/>
        <v>1.0388561139687</v>
      </c>
      <c r="H547" s="65">
        <f t="shared" ca="1" si="179"/>
        <v>1.00207785</v>
      </c>
      <c r="I547" s="64">
        <f t="shared" si="172"/>
        <v>5.2499999999999998E-2</v>
      </c>
      <c r="J547" s="66">
        <f>IF(O546&gt;0,VLOOKUP(O546,W$12:AF$80,2),J546)</f>
        <v>44280</v>
      </c>
      <c r="K547" s="67">
        <f t="shared" si="173"/>
        <v>20</v>
      </c>
      <c r="L547" s="68">
        <f t="shared" si="167"/>
        <v>20</v>
      </c>
      <c r="M547" s="69">
        <f t="shared" si="168"/>
        <v>1.004069232</v>
      </c>
      <c r="N547" s="69">
        <f t="shared" ca="1" si="169"/>
        <v>1.0061555369999999</v>
      </c>
      <c r="O547" s="68">
        <f t="shared" si="180"/>
        <v>18</v>
      </c>
      <c r="P547" s="65">
        <f t="shared" ca="1" si="174"/>
        <v>4.5433707300000004</v>
      </c>
      <c r="Q547" s="65"/>
      <c r="R547" s="11">
        <f t="shared" si="175"/>
        <v>23.809466700000002</v>
      </c>
      <c r="S547" s="70" t="str">
        <f>IF(O546&gt;0,VLOOKUP(O546,W$12:AF$60,10),S546)</f>
        <v>A+J=</v>
      </c>
      <c r="T547" s="66" t="e">
        <f>IF(O546&gt;0,VLOOKUP(O546,W$12:AF$60,11),T546)</f>
        <v>#REF!</v>
      </c>
      <c r="U547" s="71">
        <f t="shared" ca="1" si="170"/>
        <v>1701170.2458000001</v>
      </c>
      <c r="V547" s="7"/>
      <c r="W547" s="7"/>
      <c r="X547" s="7"/>
      <c r="Y547" s="7"/>
      <c r="Z547" s="1"/>
      <c r="AA547" s="7"/>
      <c r="AB547" s="7"/>
      <c r="AC547" s="7"/>
      <c r="AD547" s="7"/>
      <c r="AE547" s="7"/>
      <c r="AF547" s="8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  <c r="EP547" s="2"/>
      <c r="EQ547" s="2"/>
      <c r="ER547" s="2"/>
      <c r="ES547" s="2"/>
      <c r="ET547" s="2"/>
      <c r="EU547" s="2"/>
      <c r="EV547" s="2"/>
      <c r="EW547" s="2"/>
      <c r="EX547" s="2"/>
      <c r="EY547" s="2"/>
      <c r="EZ547" s="2"/>
      <c r="FA547" s="2"/>
      <c r="FB547" s="2"/>
      <c r="FC547" s="2"/>
      <c r="FD547" s="2"/>
      <c r="FE547" s="2"/>
      <c r="FF547" s="2"/>
      <c r="FG547" s="2"/>
      <c r="FH547" s="2"/>
      <c r="FI547" s="2"/>
      <c r="FJ547" s="2"/>
      <c r="FK547" s="2"/>
      <c r="FL547" s="2"/>
      <c r="FM547" s="2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</row>
    <row r="548" spans="1:188" x14ac:dyDescent="0.15">
      <c r="A548" s="63">
        <f t="shared" si="171"/>
        <v>44313</v>
      </c>
      <c r="B548" s="78">
        <f t="shared" ca="1" si="176"/>
        <v>714.50467723000008</v>
      </c>
      <c r="C548" s="65">
        <f t="shared" si="166"/>
        <v>714.28547731000003</v>
      </c>
      <c r="D548" s="10">
        <f ca="1">IF(A548&lt;$B$1,VLOOKUP(A548,[1]DI!$A$4:$B$15000,2),0)</f>
        <v>2.6499999999999999E-2</v>
      </c>
      <c r="E548" s="65">
        <f t="shared" ca="1" si="177"/>
        <v>1.00010379</v>
      </c>
      <c r="F548" s="65">
        <f ca="1">(TRUNC(PRODUCT($E$12:$E547),16))</f>
        <v>1.0411227460082999</v>
      </c>
      <c r="G548" s="65">
        <f t="shared" ca="1" si="178"/>
        <v>1.0410146990926801</v>
      </c>
      <c r="H548" s="65">
        <f t="shared" ca="1" si="179"/>
        <v>1.00010379</v>
      </c>
      <c r="I548" s="64">
        <f t="shared" si="172"/>
        <v>5.2499999999999998E-2</v>
      </c>
      <c r="J548" s="66">
        <f>IF(O547&gt;0,VLOOKUP(O547,W$12:AF$80,2),J547)</f>
        <v>44312</v>
      </c>
      <c r="K548" s="67">
        <f t="shared" si="173"/>
        <v>1</v>
      </c>
      <c r="L548" s="68">
        <f t="shared" si="167"/>
        <v>1</v>
      </c>
      <c r="M548" s="69">
        <f t="shared" si="168"/>
        <v>1.0002030689999999</v>
      </c>
      <c r="N548" s="69">
        <f t="shared" ca="1" si="169"/>
        <v>1.0003068799999999</v>
      </c>
      <c r="O548" s="68">
        <f t="shared" si="180"/>
        <v>0</v>
      </c>
      <c r="P548" s="65">
        <f t="shared" ca="1" si="174"/>
        <v>0.21919991999999999</v>
      </c>
      <c r="Q548" s="65"/>
      <c r="R548" s="11">
        <f t="shared" si="175"/>
        <v>0</v>
      </c>
      <c r="S548" s="70" t="str">
        <f>IF(O547&gt;0,VLOOKUP(O547,W$12:AF$60,10),S547)</f>
        <v>A+J=</v>
      </c>
      <c r="T548" s="66" t="e">
        <f>IF(O547&gt;0,VLOOKUP(O547,W$12:AF$60,11),T547)</f>
        <v>#REF!</v>
      </c>
      <c r="U548" s="71" t="str">
        <f t="shared" si="170"/>
        <v>-</v>
      </c>
      <c r="V548" s="7"/>
      <c r="W548" s="7"/>
      <c r="X548" s="7"/>
      <c r="Y548" s="7"/>
      <c r="Z548" s="1"/>
      <c r="AA548" s="7"/>
      <c r="AB548" s="7"/>
      <c r="AC548" s="7"/>
      <c r="AD548" s="7"/>
      <c r="AE548" s="7"/>
      <c r="AF548" s="8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  <c r="EP548" s="2"/>
      <c r="EQ548" s="2"/>
      <c r="ER548" s="2"/>
      <c r="ES548" s="2"/>
      <c r="ET548" s="2"/>
      <c r="EU548" s="2"/>
      <c r="EV548" s="2"/>
      <c r="EW548" s="2"/>
      <c r="EX548" s="2"/>
      <c r="EY548" s="2"/>
      <c r="EZ548" s="2"/>
      <c r="FA548" s="2"/>
      <c r="FB548" s="2"/>
      <c r="FC548" s="2"/>
      <c r="FD548" s="2"/>
      <c r="FE548" s="2"/>
      <c r="FF548" s="2"/>
      <c r="FG548" s="2"/>
      <c r="FH548" s="2"/>
      <c r="FI548" s="2"/>
      <c r="FJ548" s="2"/>
      <c r="FK548" s="2"/>
      <c r="FL548" s="2"/>
      <c r="FM548" s="2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</row>
    <row r="549" spans="1:188" x14ac:dyDescent="0.15">
      <c r="A549" s="63">
        <f t="shared" si="171"/>
        <v>44314</v>
      </c>
      <c r="B549" s="78">
        <f t="shared" ca="1" si="176"/>
        <v>714.72394430000008</v>
      </c>
      <c r="C549" s="65">
        <f t="shared" si="166"/>
        <v>714.28547731000003</v>
      </c>
      <c r="D549" s="10">
        <f ca="1">IF(A549&lt;$B$1,VLOOKUP(A549,[1]DI!$A$4:$B$15000,2),0)</f>
        <v>2.6499999999999999E-2</v>
      </c>
      <c r="E549" s="65">
        <f t="shared" ca="1" si="177"/>
        <v>1.00010379</v>
      </c>
      <c r="F549" s="65">
        <f ca="1">(TRUNC(PRODUCT($E$12:$E548),16))</f>
        <v>1.0412308041381</v>
      </c>
      <c r="G549" s="65">
        <f t="shared" ca="1" si="178"/>
        <v>1.0410146990926801</v>
      </c>
      <c r="H549" s="65">
        <f t="shared" ca="1" si="179"/>
        <v>1.00020759</v>
      </c>
      <c r="I549" s="64">
        <f t="shared" si="172"/>
        <v>5.2499999999999998E-2</v>
      </c>
      <c r="J549" s="66">
        <f>IF(O548&gt;0,VLOOKUP(O548,W$12:AF$80,2),J548)</f>
        <v>44312</v>
      </c>
      <c r="K549" s="67">
        <f t="shared" si="173"/>
        <v>2</v>
      </c>
      <c r="L549" s="68">
        <f t="shared" si="167"/>
        <v>2</v>
      </c>
      <c r="M549" s="69">
        <f t="shared" si="168"/>
        <v>1.0004061799999999</v>
      </c>
      <c r="N549" s="69">
        <f t="shared" ca="1" si="169"/>
        <v>1.000613854</v>
      </c>
      <c r="O549" s="68">
        <f t="shared" si="180"/>
        <v>0</v>
      </c>
      <c r="P549" s="65">
        <f t="shared" ca="1" si="174"/>
        <v>0.43846699</v>
      </c>
      <c r="Q549" s="65"/>
      <c r="R549" s="11">
        <f t="shared" si="175"/>
        <v>0</v>
      </c>
      <c r="S549" s="70" t="str">
        <f>IF(O548&gt;0,VLOOKUP(O548,W$12:AF$60,10),S548)</f>
        <v>A+J=</v>
      </c>
      <c r="T549" s="66" t="e">
        <f>IF(O548&gt;0,VLOOKUP(O548,W$12:AF$60,11),T548)</f>
        <v>#REF!</v>
      </c>
      <c r="U549" s="71" t="str">
        <f t="shared" si="170"/>
        <v>-</v>
      </c>
      <c r="V549" s="7"/>
      <c r="W549" s="7"/>
      <c r="X549" s="7"/>
      <c r="Y549" s="7"/>
      <c r="Z549" s="1"/>
      <c r="AA549" s="7"/>
      <c r="AB549" s="7"/>
      <c r="AC549" s="7"/>
      <c r="AD549" s="7"/>
      <c r="AE549" s="7"/>
      <c r="AF549" s="8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  <c r="EQ549" s="2"/>
      <c r="ER549" s="2"/>
      <c r="ES549" s="2"/>
      <c r="ET549" s="2"/>
      <c r="EU549" s="2"/>
      <c r="EV549" s="2"/>
      <c r="EW549" s="2"/>
      <c r="EX549" s="2"/>
      <c r="EY549" s="2"/>
      <c r="EZ549" s="2"/>
      <c r="FA549" s="2"/>
      <c r="FB549" s="2"/>
      <c r="FC549" s="2"/>
      <c r="FD549" s="2"/>
      <c r="FE549" s="2"/>
      <c r="FF549" s="2"/>
      <c r="FG549" s="2"/>
      <c r="FH549" s="2"/>
      <c r="FI549" s="2"/>
      <c r="FJ549" s="2"/>
      <c r="FK549" s="2"/>
      <c r="FL549" s="2"/>
      <c r="FM549" s="2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</row>
    <row r="550" spans="1:188" x14ac:dyDescent="0.15">
      <c r="A550" s="63">
        <f t="shared" si="171"/>
        <v>44315</v>
      </c>
      <c r="B550" s="78">
        <f t="shared" ca="1" si="176"/>
        <v>714.94327852000004</v>
      </c>
      <c r="C550" s="65">
        <f t="shared" si="166"/>
        <v>714.28547731000003</v>
      </c>
      <c r="D550" s="10">
        <f ca="1">IF(A550&lt;$B$1,VLOOKUP(A550,[1]DI!$A$4:$B$15000,2),0)</f>
        <v>2.6499999999999999E-2</v>
      </c>
      <c r="E550" s="65">
        <f t="shared" ca="1" si="177"/>
        <v>1.00010379</v>
      </c>
      <c r="F550" s="65">
        <f ca="1">(TRUNC(PRODUCT($E$12:$E549),16))</f>
        <v>1.04133887348327</v>
      </c>
      <c r="G550" s="65">
        <f t="shared" ca="1" si="178"/>
        <v>1.0410146990926801</v>
      </c>
      <c r="H550" s="65">
        <f t="shared" ca="1" si="179"/>
        <v>1.0003114</v>
      </c>
      <c r="I550" s="64">
        <f t="shared" si="172"/>
        <v>5.2499999999999998E-2</v>
      </c>
      <c r="J550" s="66">
        <f>IF(O549&gt;0,VLOOKUP(O549,W$12:AF$80,2),J549)</f>
        <v>44312</v>
      </c>
      <c r="K550" s="67">
        <f t="shared" si="173"/>
        <v>3</v>
      </c>
      <c r="L550" s="68">
        <f t="shared" si="167"/>
        <v>3</v>
      </c>
      <c r="M550" s="69">
        <f t="shared" si="168"/>
        <v>1.000609332</v>
      </c>
      <c r="N550" s="69">
        <f t="shared" ca="1" si="169"/>
        <v>1.0009209219999999</v>
      </c>
      <c r="O550" s="68">
        <f t="shared" si="180"/>
        <v>0</v>
      </c>
      <c r="P550" s="65">
        <f t="shared" ca="1" si="174"/>
        <v>0.65780121000000003</v>
      </c>
      <c r="Q550" s="65"/>
      <c r="R550" s="11">
        <f t="shared" si="175"/>
        <v>0</v>
      </c>
      <c r="S550" s="70" t="str">
        <f>IF(O549&gt;0,VLOOKUP(O549,W$12:AF$60,10),S549)</f>
        <v>A+J=</v>
      </c>
      <c r="T550" s="66" t="e">
        <f>IF(O549&gt;0,VLOOKUP(O549,W$12:AF$60,11),T549)</f>
        <v>#REF!</v>
      </c>
      <c r="U550" s="71" t="str">
        <f t="shared" si="170"/>
        <v>-</v>
      </c>
      <c r="V550" s="7"/>
      <c r="W550" s="7"/>
      <c r="X550" s="7"/>
      <c r="Y550" s="7"/>
      <c r="Z550" s="1"/>
      <c r="AA550" s="7"/>
      <c r="AB550" s="7"/>
      <c r="AC550" s="7"/>
      <c r="AD550" s="7"/>
      <c r="AE550" s="7"/>
      <c r="AF550" s="8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  <c r="EQ550" s="2"/>
      <c r="ER550" s="2"/>
      <c r="ES550" s="2"/>
      <c r="ET550" s="2"/>
      <c r="EU550" s="2"/>
      <c r="EV550" s="2"/>
      <c r="EW550" s="2"/>
      <c r="EX550" s="2"/>
      <c r="EY550" s="2"/>
      <c r="EZ550" s="2"/>
      <c r="FA550" s="2"/>
      <c r="FB550" s="2"/>
      <c r="FC550" s="2"/>
      <c r="FD550" s="2"/>
      <c r="FE550" s="2"/>
      <c r="FF550" s="2"/>
      <c r="FG550" s="2"/>
      <c r="FH550" s="2"/>
      <c r="FI550" s="2"/>
      <c r="FJ550" s="2"/>
      <c r="FK550" s="2"/>
      <c r="FL550" s="2"/>
      <c r="FM550" s="2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</row>
    <row r="551" spans="1:188" x14ac:dyDescent="0.15">
      <c r="A551" s="63">
        <f t="shared" si="171"/>
        <v>44316</v>
      </c>
      <c r="B551" s="78">
        <f t="shared" ca="1" si="176"/>
        <v>715.16267844000004</v>
      </c>
      <c r="C551" s="65">
        <f t="shared" si="166"/>
        <v>714.28547731000003</v>
      </c>
      <c r="D551" s="10">
        <f ca="1">IF(A551&lt;$B$1,VLOOKUP(A551,[1]DI!$A$4:$B$15000,2),0)</f>
        <v>2.6499999999999999E-2</v>
      </c>
      <c r="E551" s="65">
        <f t="shared" ca="1" si="177"/>
        <v>1.00010379</v>
      </c>
      <c r="F551" s="65">
        <f ca="1">(TRUNC(PRODUCT($E$12:$E550),16))</f>
        <v>1.04144695404494</v>
      </c>
      <c r="G551" s="65">
        <f t="shared" ca="1" si="178"/>
        <v>1.0410146990926801</v>
      </c>
      <c r="H551" s="65">
        <f t="shared" ca="1" si="179"/>
        <v>1.00041522</v>
      </c>
      <c r="I551" s="64">
        <f t="shared" si="172"/>
        <v>5.2499999999999998E-2</v>
      </c>
      <c r="J551" s="66">
        <f>IF(O550&gt;0,VLOOKUP(O550,W$12:AF$80,2),J550)</f>
        <v>44312</v>
      </c>
      <c r="K551" s="67">
        <f t="shared" si="173"/>
        <v>4</v>
      </c>
      <c r="L551" s="68">
        <f t="shared" si="167"/>
        <v>4</v>
      </c>
      <c r="M551" s="69">
        <f t="shared" si="168"/>
        <v>1.000812525</v>
      </c>
      <c r="N551" s="69">
        <f t="shared" ca="1" si="169"/>
        <v>1.0012280819999999</v>
      </c>
      <c r="O551" s="68">
        <f t="shared" si="180"/>
        <v>0</v>
      </c>
      <c r="P551" s="65">
        <f t="shared" ca="1" si="174"/>
        <v>0.87720113</v>
      </c>
      <c r="Q551" s="65"/>
      <c r="R551" s="11">
        <f t="shared" si="175"/>
        <v>0</v>
      </c>
      <c r="S551" s="70" t="str">
        <f>IF(O550&gt;0,VLOOKUP(O550,W$12:AF$60,10),S550)</f>
        <v>A+J=</v>
      </c>
      <c r="T551" s="66" t="e">
        <f>IF(O550&gt;0,VLOOKUP(O550,W$12:AF$60,11),T550)</f>
        <v>#REF!</v>
      </c>
      <c r="U551" s="71" t="str">
        <f t="shared" si="170"/>
        <v>-</v>
      </c>
      <c r="V551" s="7"/>
      <c r="W551" s="7"/>
      <c r="X551" s="7"/>
      <c r="Y551" s="7"/>
      <c r="Z551" s="1"/>
      <c r="AA551" s="7"/>
      <c r="AB551" s="7"/>
      <c r="AC551" s="7"/>
      <c r="AD551" s="7"/>
      <c r="AE551" s="7"/>
      <c r="AF551" s="8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  <c r="EQ551" s="2"/>
      <c r="ER551" s="2"/>
      <c r="ES551" s="2"/>
      <c r="ET551" s="2"/>
      <c r="EU551" s="2"/>
      <c r="EV551" s="2"/>
      <c r="EW551" s="2"/>
      <c r="EX551" s="2"/>
      <c r="EY551" s="2"/>
      <c r="EZ551" s="2"/>
      <c r="FA551" s="2"/>
      <c r="FB551" s="2"/>
      <c r="FC551" s="2"/>
      <c r="FD551" s="2"/>
      <c r="FE551" s="2"/>
      <c r="FF551" s="2"/>
      <c r="FG551" s="2"/>
      <c r="FH551" s="2"/>
      <c r="FI551" s="2"/>
      <c r="FJ551" s="2"/>
      <c r="FK551" s="2"/>
      <c r="FL551" s="2"/>
      <c r="FM551" s="2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</row>
    <row r="552" spans="1:188" x14ac:dyDescent="0.15">
      <c r="A552" s="63">
        <f t="shared" si="171"/>
        <v>44317</v>
      </c>
      <c r="B552" s="78">
        <f t="shared" ca="1" si="176"/>
        <v>715.38215266000009</v>
      </c>
      <c r="C552" s="65">
        <f t="shared" si="166"/>
        <v>714.28547731000003</v>
      </c>
      <c r="D552" s="10">
        <f ca="1">IF(A552&lt;$B$1,VLOOKUP(A552,[1]DI!$A$4:$B$15000,2),0)</f>
        <v>0</v>
      </c>
      <c r="E552" s="65">
        <f t="shared" ca="1" si="177"/>
        <v>1</v>
      </c>
      <c r="F552" s="65">
        <f ca="1">(TRUNC(PRODUCT($E$12:$E551),16))</f>
        <v>1.0415550458242999</v>
      </c>
      <c r="G552" s="65">
        <f t="shared" ca="1" si="178"/>
        <v>1.0410146990926801</v>
      </c>
      <c r="H552" s="65">
        <f t="shared" ca="1" si="179"/>
        <v>1.00051906</v>
      </c>
      <c r="I552" s="64">
        <f t="shared" si="172"/>
        <v>5.2499999999999998E-2</v>
      </c>
      <c r="J552" s="66">
        <f>IF(O551&gt;0,VLOOKUP(O551,W$12:AF$80,2),J551)</f>
        <v>44312</v>
      </c>
      <c r="K552" s="67">
        <f t="shared" si="173"/>
        <v>4</v>
      </c>
      <c r="L552" s="68">
        <f t="shared" si="167"/>
        <v>5</v>
      </c>
      <c r="M552" s="69">
        <f t="shared" si="168"/>
        <v>1.0010157589999999</v>
      </c>
      <c r="N552" s="69">
        <f t="shared" ca="1" si="169"/>
        <v>1.001535346</v>
      </c>
      <c r="O552" s="68">
        <f t="shared" si="180"/>
        <v>0</v>
      </c>
      <c r="P552" s="65">
        <f t="shared" ca="1" si="174"/>
        <v>1.0966753499999999</v>
      </c>
      <c r="Q552" s="65"/>
      <c r="R552" s="11">
        <f t="shared" si="175"/>
        <v>0</v>
      </c>
      <c r="S552" s="70" t="str">
        <f>IF(O551&gt;0,VLOOKUP(O551,W$12:AF$60,10),S551)</f>
        <v>A+J=</v>
      </c>
      <c r="T552" s="66" t="e">
        <f>IF(O551&gt;0,VLOOKUP(O551,W$12:AF$60,11),T551)</f>
        <v>#REF!</v>
      </c>
      <c r="U552" s="71" t="str">
        <f t="shared" si="170"/>
        <v>-</v>
      </c>
      <c r="V552" s="7"/>
      <c r="W552" s="7"/>
      <c r="X552" s="7"/>
      <c r="Y552" s="7"/>
      <c r="Z552" s="1"/>
      <c r="AA552" s="7"/>
      <c r="AB552" s="7"/>
      <c r="AC552" s="7"/>
      <c r="AD552" s="7"/>
      <c r="AE552" s="7"/>
      <c r="AF552" s="8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  <c r="EP552" s="2"/>
      <c r="EQ552" s="2"/>
      <c r="ER552" s="2"/>
      <c r="ES552" s="2"/>
      <c r="ET552" s="2"/>
      <c r="EU552" s="2"/>
      <c r="EV552" s="2"/>
      <c r="EW552" s="2"/>
      <c r="EX552" s="2"/>
      <c r="EY552" s="2"/>
      <c r="EZ552" s="2"/>
      <c r="FA552" s="2"/>
      <c r="FB552" s="2"/>
      <c r="FC552" s="2"/>
      <c r="FD552" s="2"/>
      <c r="FE552" s="2"/>
      <c r="FF552" s="2"/>
      <c r="FG552" s="2"/>
      <c r="FH552" s="2"/>
      <c r="FI552" s="2"/>
      <c r="FJ552" s="2"/>
      <c r="FK552" s="2"/>
      <c r="FL552" s="2"/>
      <c r="FM552" s="2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</row>
    <row r="553" spans="1:188" x14ac:dyDescent="0.15">
      <c r="A553" s="63">
        <f t="shared" si="171"/>
        <v>44318</v>
      </c>
      <c r="B553" s="78">
        <f t="shared" ca="1" si="176"/>
        <v>715.38215266000009</v>
      </c>
      <c r="C553" s="65">
        <f t="shared" si="166"/>
        <v>714.28547731000003</v>
      </c>
      <c r="D553" s="10">
        <f ca="1">IF(A553&lt;$B$1,VLOOKUP(A553,[1]DI!$A$4:$B$15000,2),0)</f>
        <v>0</v>
      </c>
      <c r="E553" s="65">
        <f t="shared" ca="1" si="177"/>
        <v>1</v>
      </c>
      <c r="F553" s="65">
        <f ca="1">(TRUNC(PRODUCT($E$12:$E552),16))</f>
        <v>1.0415550458242999</v>
      </c>
      <c r="G553" s="65">
        <f t="shared" ca="1" si="178"/>
        <v>1.0410146990926801</v>
      </c>
      <c r="H553" s="65">
        <f t="shared" ca="1" si="179"/>
        <v>1.00051906</v>
      </c>
      <c r="I553" s="64">
        <f t="shared" si="172"/>
        <v>5.2499999999999998E-2</v>
      </c>
      <c r="J553" s="66">
        <f>IF(O552&gt;0,VLOOKUP(O552,W$12:AF$80,2),J552)</f>
        <v>44312</v>
      </c>
      <c r="K553" s="67">
        <f t="shared" si="173"/>
        <v>4</v>
      </c>
      <c r="L553" s="68">
        <f t="shared" si="167"/>
        <v>5</v>
      </c>
      <c r="M553" s="69">
        <f t="shared" si="168"/>
        <v>1.0010157589999999</v>
      </c>
      <c r="N553" s="69">
        <f t="shared" ca="1" si="169"/>
        <v>1.001535346</v>
      </c>
      <c r="O553" s="68">
        <f t="shared" si="180"/>
        <v>0</v>
      </c>
      <c r="P553" s="65">
        <f t="shared" ca="1" si="174"/>
        <v>1.0966753499999999</v>
      </c>
      <c r="Q553" s="65"/>
      <c r="R553" s="11">
        <f t="shared" si="175"/>
        <v>0</v>
      </c>
      <c r="S553" s="70" t="str">
        <f>IF(O552&gt;0,VLOOKUP(O552,W$12:AF$60,10),S552)</f>
        <v>A+J=</v>
      </c>
      <c r="T553" s="66" t="e">
        <f>IF(O552&gt;0,VLOOKUP(O552,W$12:AF$60,11),T552)</f>
        <v>#REF!</v>
      </c>
      <c r="U553" s="71" t="str">
        <f t="shared" si="170"/>
        <v>-</v>
      </c>
      <c r="V553" s="7"/>
      <c r="W553" s="7"/>
      <c r="X553" s="7"/>
      <c r="Y553" s="7"/>
      <c r="Z553" s="1"/>
      <c r="AA553" s="7"/>
      <c r="AB553" s="7"/>
      <c r="AC553" s="7"/>
      <c r="AD553" s="7"/>
      <c r="AE553" s="7"/>
      <c r="AF553" s="8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  <c r="EP553" s="2"/>
      <c r="EQ553" s="2"/>
      <c r="ER553" s="2"/>
      <c r="ES553" s="2"/>
      <c r="ET553" s="2"/>
      <c r="EU553" s="2"/>
      <c r="EV553" s="2"/>
      <c r="EW553" s="2"/>
      <c r="EX553" s="2"/>
      <c r="EY553" s="2"/>
      <c r="EZ553" s="2"/>
      <c r="FA553" s="2"/>
      <c r="FB553" s="2"/>
      <c r="FC553" s="2"/>
      <c r="FD553" s="2"/>
      <c r="FE553" s="2"/>
      <c r="FF553" s="2"/>
      <c r="FG553" s="2"/>
      <c r="FH553" s="2"/>
      <c r="FI553" s="2"/>
      <c r="FJ553" s="2"/>
      <c r="FK553" s="2"/>
      <c r="FL553" s="2"/>
      <c r="FM553" s="2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</row>
    <row r="554" spans="1:188" x14ac:dyDescent="0.15">
      <c r="A554" s="63">
        <f t="shared" si="171"/>
        <v>44319</v>
      </c>
      <c r="B554" s="78">
        <f t="shared" ca="1" si="176"/>
        <v>715.38215266000009</v>
      </c>
      <c r="C554" s="65">
        <f t="shared" si="166"/>
        <v>714.28547731000003</v>
      </c>
      <c r="D554" s="10">
        <f ca="1">IF(A554&lt;$B$1,VLOOKUP(A554,[1]DI!$A$4:$B$15000,2),0)</f>
        <v>2.6499999999999999E-2</v>
      </c>
      <c r="E554" s="65">
        <f t="shared" ca="1" si="177"/>
        <v>1.00010379</v>
      </c>
      <c r="F554" s="65">
        <f ca="1">(TRUNC(PRODUCT($E$12:$E553),16))</f>
        <v>1.0415550458242999</v>
      </c>
      <c r="G554" s="65">
        <f t="shared" ca="1" si="178"/>
        <v>1.0410146990926801</v>
      </c>
      <c r="H554" s="65">
        <f t="shared" ca="1" si="179"/>
        <v>1.00051906</v>
      </c>
      <c r="I554" s="64">
        <f t="shared" si="172"/>
        <v>5.2499999999999998E-2</v>
      </c>
      <c r="J554" s="66">
        <f>IF(O553&gt;0,VLOOKUP(O553,W$12:AF$80,2),J553)</f>
        <v>44312</v>
      </c>
      <c r="K554" s="67">
        <f t="shared" si="173"/>
        <v>5</v>
      </c>
      <c r="L554" s="68">
        <f t="shared" si="167"/>
        <v>5</v>
      </c>
      <c r="M554" s="69">
        <f t="shared" si="168"/>
        <v>1.0010157589999999</v>
      </c>
      <c r="N554" s="69">
        <f t="shared" ca="1" si="169"/>
        <v>1.001535346</v>
      </c>
      <c r="O554" s="68">
        <f t="shared" si="180"/>
        <v>0</v>
      </c>
      <c r="P554" s="65">
        <f t="shared" ca="1" si="174"/>
        <v>1.0966753499999999</v>
      </c>
      <c r="Q554" s="65"/>
      <c r="R554" s="11">
        <f t="shared" si="175"/>
        <v>0</v>
      </c>
      <c r="S554" s="70" t="str">
        <f>IF(O553&gt;0,VLOOKUP(O553,W$12:AF$60,10),S553)</f>
        <v>A+J=</v>
      </c>
      <c r="T554" s="66" t="e">
        <f>IF(O553&gt;0,VLOOKUP(O553,W$12:AF$60,11),T553)</f>
        <v>#REF!</v>
      </c>
      <c r="U554" s="71" t="str">
        <f t="shared" si="170"/>
        <v>-</v>
      </c>
      <c r="V554" s="7"/>
      <c r="W554" s="7"/>
      <c r="X554" s="7"/>
      <c r="Y554" s="7"/>
      <c r="Z554" s="1"/>
      <c r="AA554" s="7"/>
      <c r="AB554" s="7"/>
      <c r="AC554" s="7"/>
      <c r="AD554" s="7"/>
      <c r="AE554" s="7"/>
      <c r="AF554" s="8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  <c r="EP554" s="2"/>
      <c r="EQ554" s="2"/>
      <c r="ER554" s="2"/>
      <c r="ES554" s="2"/>
      <c r="ET554" s="2"/>
      <c r="EU554" s="2"/>
      <c r="EV554" s="2"/>
      <c r="EW554" s="2"/>
      <c r="EX554" s="2"/>
      <c r="EY554" s="2"/>
      <c r="EZ554" s="2"/>
      <c r="FA554" s="2"/>
      <c r="FB554" s="2"/>
      <c r="FC554" s="2"/>
      <c r="FD554" s="2"/>
      <c r="FE554" s="2"/>
      <c r="FF554" s="2"/>
      <c r="FG554" s="2"/>
      <c r="FH554" s="2"/>
      <c r="FI554" s="2"/>
      <c r="FJ554" s="2"/>
      <c r="FK554" s="2"/>
      <c r="FL554" s="2"/>
      <c r="FM554" s="2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</row>
    <row r="555" spans="1:188" x14ac:dyDescent="0.15">
      <c r="A555" s="63">
        <f t="shared" si="171"/>
        <v>44320</v>
      </c>
      <c r="B555" s="78">
        <f t="shared" ca="1" si="176"/>
        <v>715.60168686999998</v>
      </c>
      <c r="C555" s="65">
        <f t="shared" si="166"/>
        <v>714.28547731000003</v>
      </c>
      <c r="D555" s="10">
        <f ca="1">IF(A555&lt;$B$1,VLOOKUP(A555,[1]DI!$A$4:$B$15000,2),0)</f>
        <v>2.6499999999999999E-2</v>
      </c>
      <c r="E555" s="65">
        <f t="shared" ca="1" si="177"/>
        <v>1.00010379</v>
      </c>
      <c r="F555" s="65">
        <f ca="1">(TRUNC(PRODUCT($E$12:$E554),16))</f>
        <v>1.0416631488225101</v>
      </c>
      <c r="G555" s="65">
        <f t="shared" ca="1" si="178"/>
        <v>1.0410146990926801</v>
      </c>
      <c r="H555" s="65">
        <f t="shared" ca="1" si="179"/>
        <v>1.0006229</v>
      </c>
      <c r="I555" s="64">
        <f t="shared" si="172"/>
        <v>5.2499999999999998E-2</v>
      </c>
      <c r="J555" s="66">
        <f>IF(O554&gt;0,VLOOKUP(O554,W$12:AF$80,2),J554)</f>
        <v>44312</v>
      </c>
      <c r="K555" s="67">
        <f t="shared" si="173"/>
        <v>6</v>
      </c>
      <c r="L555" s="68">
        <f t="shared" si="167"/>
        <v>6</v>
      </c>
      <c r="M555" s="69">
        <f t="shared" si="168"/>
        <v>1.0012190350000001</v>
      </c>
      <c r="N555" s="69">
        <f t="shared" ca="1" si="169"/>
        <v>1.001842694</v>
      </c>
      <c r="O555" s="68">
        <f t="shared" si="180"/>
        <v>0</v>
      </c>
      <c r="P555" s="65">
        <f t="shared" ca="1" si="174"/>
        <v>1.3162095599999999</v>
      </c>
      <c r="Q555" s="65"/>
      <c r="R555" s="11">
        <f t="shared" si="175"/>
        <v>0</v>
      </c>
      <c r="S555" s="70" t="str">
        <f>IF(O554&gt;0,VLOOKUP(O554,W$12:AF$60,10),S554)</f>
        <v>A+J=</v>
      </c>
      <c r="T555" s="66" t="e">
        <f>IF(O554&gt;0,VLOOKUP(O554,W$12:AF$60,11),T554)</f>
        <v>#REF!</v>
      </c>
      <c r="U555" s="71" t="str">
        <f t="shared" si="170"/>
        <v>-</v>
      </c>
      <c r="V555" s="7"/>
      <c r="W555" s="7"/>
      <c r="X555" s="7"/>
      <c r="Y555" s="7"/>
      <c r="Z555" s="1"/>
      <c r="AA555" s="7"/>
      <c r="AB555" s="7"/>
      <c r="AC555" s="7"/>
      <c r="AD555" s="7"/>
      <c r="AE555" s="7"/>
      <c r="AF555" s="8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  <c r="EQ555" s="2"/>
      <c r="ER555" s="2"/>
      <c r="ES555" s="2"/>
      <c r="ET555" s="2"/>
      <c r="EU555" s="2"/>
      <c r="EV555" s="2"/>
      <c r="EW555" s="2"/>
      <c r="EX555" s="2"/>
      <c r="EY555" s="2"/>
      <c r="EZ555" s="2"/>
      <c r="FA555" s="2"/>
      <c r="FB555" s="2"/>
      <c r="FC555" s="2"/>
      <c r="FD555" s="2"/>
      <c r="FE555" s="2"/>
      <c r="FF555" s="2"/>
      <c r="FG555" s="2"/>
      <c r="FH555" s="2"/>
      <c r="FI555" s="2"/>
      <c r="FJ555" s="2"/>
      <c r="FK555" s="2"/>
      <c r="FL555" s="2"/>
      <c r="FM555" s="2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</row>
    <row r="556" spans="1:188" x14ac:dyDescent="0.15">
      <c r="A556" s="63">
        <f t="shared" si="171"/>
        <v>44321</v>
      </c>
      <c r="B556" s="78">
        <f t="shared" ca="1" si="176"/>
        <v>715.82129537000003</v>
      </c>
      <c r="C556" s="65">
        <f t="shared" si="166"/>
        <v>714.28547731000003</v>
      </c>
      <c r="D556" s="10">
        <f ca="1">IF(A556&lt;$B$1,VLOOKUP(A556,[1]DI!$A$4:$B$15000,2),0)</f>
        <v>2.6499999999999999E-2</v>
      </c>
      <c r="E556" s="65">
        <f t="shared" ca="1" si="177"/>
        <v>1.00010379</v>
      </c>
      <c r="F556" s="65">
        <f ca="1">(TRUNC(PRODUCT($E$12:$E555),16))</f>
        <v>1.0417712630407301</v>
      </c>
      <c r="G556" s="65">
        <f t="shared" ca="1" si="178"/>
        <v>1.0410146990926801</v>
      </c>
      <c r="H556" s="65">
        <f t="shared" ca="1" si="179"/>
        <v>1.00072676</v>
      </c>
      <c r="I556" s="64">
        <f t="shared" si="172"/>
        <v>5.2499999999999998E-2</v>
      </c>
      <c r="J556" s="66">
        <f>IF(O555&gt;0,VLOOKUP(O555,W$12:AF$80,2),J555)</f>
        <v>44312</v>
      </c>
      <c r="K556" s="67">
        <f t="shared" si="173"/>
        <v>7</v>
      </c>
      <c r="L556" s="68">
        <f t="shared" si="167"/>
        <v>7</v>
      </c>
      <c r="M556" s="69">
        <f t="shared" si="168"/>
        <v>1.0014223520000001</v>
      </c>
      <c r="N556" s="69">
        <f t="shared" ca="1" si="169"/>
        <v>1.002150146</v>
      </c>
      <c r="O556" s="68">
        <f t="shared" si="180"/>
        <v>0</v>
      </c>
      <c r="P556" s="65">
        <f t="shared" ca="1" si="174"/>
        <v>1.53581806</v>
      </c>
      <c r="Q556" s="65"/>
      <c r="R556" s="11">
        <f t="shared" si="175"/>
        <v>0</v>
      </c>
      <c r="S556" s="70" t="str">
        <f>IF(O555&gt;0,VLOOKUP(O555,W$12:AF$60,10),S555)</f>
        <v>A+J=</v>
      </c>
      <c r="T556" s="66" t="e">
        <f>IF(O555&gt;0,VLOOKUP(O555,W$12:AF$60,11),T555)</f>
        <v>#REF!</v>
      </c>
      <c r="U556" s="71" t="str">
        <f t="shared" si="170"/>
        <v>-</v>
      </c>
      <c r="V556" s="7"/>
      <c r="W556" s="7"/>
      <c r="X556" s="7"/>
      <c r="Y556" s="7"/>
      <c r="Z556" s="1"/>
      <c r="AA556" s="7"/>
      <c r="AB556" s="7"/>
      <c r="AC556" s="7"/>
      <c r="AD556" s="7"/>
      <c r="AE556" s="7"/>
      <c r="AF556" s="8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  <c r="EQ556" s="2"/>
      <c r="ER556" s="2"/>
      <c r="ES556" s="2"/>
      <c r="ET556" s="2"/>
      <c r="EU556" s="2"/>
      <c r="EV556" s="2"/>
      <c r="EW556" s="2"/>
      <c r="EX556" s="2"/>
      <c r="EY556" s="2"/>
      <c r="EZ556" s="2"/>
      <c r="FA556" s="2"/>
      <c r="FB556" s="2"/>
      <c r="FC556" s="2"/>
      <c r="FD556" s="2"/>
      <c r="FE556" s="2"/>
      <c r="FF556" s="2"/>
      <c r="FG556" s="2"/>
      <c r="FH556" s="2"/>
      <c r="FI556" s="2"/>
      <c r="FJ556" s="2"/>
      <c r="FK556" s="2"/>
      <c r="FL556" s="2"/>
      <c r="FM556" s="2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</row>
    <row r="557" spans="1:188" x14ac:dyDescent="0.15">
      <c r="A557" s="63">
        <f t="shared" si="171"/>
        <v>44322</v>
      </c>
      <c r="B557" s="78">
        <f t="shared" ca="1" si="176"/>
        <v>716.04096244000004</v>
      </c>
      <c r="C557" s="65">
        <f t="shared" si="166"/>
        <v>714.28547731000003</v>
      </c>
      <c r="D557" s="10">
        <f ca="1">IF(A557&lt;$B$1,VLOOKUP(A557,[1]DI!$A$4:$B$15000,2),0)</f>
        <v>3.4000000000000002E-2</v>
      </c>
      <c r="E557" s="65">
        <f t="shared" ca="1" si="177"/>
        <v>1.00013269</v>
      </c>
      <c r="F557" s="65">
        <f ca="1">(TRUNC(PRODUCT($E$12:$E556),16))</f>
        <v>1.0418793884801201</v>
      </c>
      <c r="G557" s="65">
        <f t="shared" ca="1" si="178"/>
        <v>1.0410146990926801</v>
      </c>
      <c r="H557" s="65">
        <f t="shared" ca="1" si="179"/>
        <v>1.0008306199999999</v>
      </c>
      <c r="I557" s="64">
        <f t="shared" si="172"/>
        <v>5.2499999999999998E-2</v>
      </c>
      <c r="J557" s="66">
        <f>IF(O556&gt;0,VLOOKUP(O556,W$12:AF$80,2),J556)</f>
        <v>44312</v>
      </c>
      <c r="K557" s="67">
        <f t="shared" si="173"/>
        <v>8</v>
      </c>
      <c r="L557" s="68">
        <f t="shared" si="167"/>
        <v>8</v>
      </c>
      <c r="M557" s="69">
        <f t="shared" si="168"/>
        <v>1.0016257099999999</v>
      </c>
      <c r="N557" s="69">
        <f t="shared" ca="1" si="169"/>
        <v>1.00245768</v>
      </c>
      <c r="O557" s="68">
        <f t="shared" si="180"/>
        <v>0</v>
      </c>
      <c r="P557" s="65">
        <f t="shared" ca="1" si="174"/>
        <v>1.7554851300000001</v>
      </c>
      <c r="Q557" s="65"/>
      <c r="R557" s="11">
        <f t="shared" si="175"/>
        <v>0</v>
      </c>
      <c r="S557" s="70" t="str">
        <f>IF(O556&gt;0,VLOOKUP(O556,W$12:AF$60,10),S556)</f>
        <v>A+J=</v>
      </c>
      <c r="T557" s="66" t="e">
        <f>IF(O556&gt;0,VLOOKUP(O556,W$12:AF$60,11),T556)</f>
        <v>#REF!</v>
      </c>
      <c r="U557" s="71" t="str">
        <f t="shared" si="170"/>
        <v>-</v>
      </c>
      <c r="V557" s="7"/>
      <c r="W557" s="7"/>
      <c r="X557" s="7"/>
      <c r="Y557" s="7"/>
      <c r="Z557" s="1"/>
      <c r="AA557" s="7"/>
      <c r="AB557" s="7"/>
      <c r="AC557" s="7"/>
      <c r="AD557" s="7"/>
      <c r="AE557" s="7"/>
      <c r="AF557" s="8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  <c r="EQ557" s="2"/>
      <c r="ER557" s="2"/>
      <c r="ES557" s="2"/>
      <c r="ET557" s="2"/>
      <c r="EU557" s="2"/>
      <c r="EV557" s="2"/>
      <c r="EW557" s="2"/>
      <c r="EX557" s="2"/>
      <c r="EY557" s="2"/>
      <c r="EZ557" s="2"/>
      <c r="FA557" s="2"/>
      <c r="FB557" s="2"/>
      <c r="FC557" s="2"/>
      <c r="FD557" s="2"/>
      <c r="FE557" s="2"/>
      <c r="FF557" s="2"/>
      <c r="FG557" s="2"/>
      <c r="FH557" s="2"/>
      <c r="FI557" s="2"/>
      <c r="FJ557" s="2"/>
      <c r="FK557" s="2"/>
      <c r="FL557" s="2"/>
      <c r="FM557" s="2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</row>
    <row r="558" spans="1:188" x14ac:dyDescent="0.15">
      <c r="A558" s="63">
        <f t="shared" si="171"/>
        <v>44323</v>
      </c>
      <c r="B558" s="78">
        <f t="shared" ca="1" si="176"/>
        <v>716.28139950000002</v>
      </c>
      <c r="C558" s="65">
        <f t="shared" si="166"/>
        <v>714.28547731000003</v>
      </c>
      <c r="D558" s="10">
        <f ca="1">IF(A558&lt;$B$1,VLOOKUP(A558,[1]DI!$A$4:$B$15000,2),0)</f>
        <v>3.4000000000000002E-2</v>
      </c>
      <c r="E558" s="65">
        <f t="shared" ca="1" si="177"/>
        <v>1.00013269</v>
      </c>
      <c r="F558" s="65">
        <f ca="1">(TRUNC(PRODUCT($E$12:$E557),16))</f>
        <v>1.0420176354561801</v>
      </c>
      <c r="G558" s="65">
        <f t="shared" ca="1" si="178"/>
        <v>1.0410146990926801</v>
      </c>
      <c r="H558" s="65">
        <f t="shared" ca="1" si="179"/>
        <v>1.0009634199999999</v>
      </c>
      <c r="I558" s="64">
        <f t="shared" si="172"/>
        <v>5.2499999999999998E-2</v>
      </c>
      <c r="J558" s="66">
        <f>IF(O557&gt;0,VLOOKUP(O557,W$12:AF$80,2),J557)</f>
        <v>44312</v>
      </c>
      <c r="K558" s="67">
        <f t="shared" si="173"/>
        <v>9</v>
      </c>
      <c r="L558" s="68">
        <f t="shared" si="167"/>
        <v>9</v>
      </c>
      <c r="M558" s="69">
        <f t="shared" si="168"/>
        <v>1.0018291100000001</v>
      </c>
      <c r="N558" s="69">
        <f t="shared" ca="1" si="169"/>
        <v>1.0027942919999999</v>
      </c>
      <c r="O558" s="68">
        <f t="shared" si="180"/>
        <v>0</v>
      </c>
      <c r="P558" s="65">
        <f t="shared" ca="1" si="174"/>
        <v>1.9959221899999999</v>
      </c>
      <c r="Q558" s="65"/>
      <c r="R558" s="11">
        <f t="shared" si="175"/>
        <v>0</v>
      </c>
      <c r="S558" s="70" t="str">
        <f>IF(O557&gt;0,VLOOKUP(O557,W$12:AF$60,10),S557)</f>
        <v>A+J=</v>
      </c>
      <c r="T558" s="66" t="e">
        <f>IF(O557&gt;0,VLOOKUP(O557,W$12:AF$60,11),T557)</f>
        <v>#REF!</v>
      </c>
      <c r="U558" s="71" t="str">
        <f t="shared" si="170"/>
        <v>-</v>
      </c>
      <c r="V558" s="7"/>
      <c r="W558" s="7"/>
      <c r="X558" s="7"/>
      <c r="Y558" s="7"/>
      <c r="Z558" s="1"/>
      <c r="AA558" s="7"/>
      <c r="AB558" s="7"/>
      <c r="AC558" s="7"/>
      <c r="AD558" s="7"/>
      <c r="AE558" s="7"/>
      <c r="AF558" s="8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  <c r="EQ558" s="2"/>
      <c r="ER558" s="2"/>
      <c r="ES558" s="2"/>
      <c r="ET558" s="2"/>
      <c r="EU558" s="2"/>
      <c r="EV558" s="2"/>
      <c r="EW558" s="2"/>
      <c r="EX558" s="2"/>
      <c r="EY558" s="2"/>
      <c r="EZ558" s="2"/>
      <c r="FA558" s="2"/>
      <c r="FB558" s="2"/>
      <c r="FC558" s="2"/>
      <c r="FD558" s="2"/>
      <c r="FE558" s="2"/>
      <c r="FF558" s="2"/>
      <c r="FG558" s="2"/>
      <c r="FH558" s="2"/>
      <c r="FI558" s="2"/>
      <c r="FJ558" s="2"/>
      <c r="FK558" s="2"/>
      <c r="FL558" s="2"/>
      <c r="FM558" s="2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</row>
    <row r="559" spans="1:188" x14ac:dyDescent="0.15">
      <c r="A559" s="63">
        <f t="shared" si="171"/>
        <v>44324</v>
      </c>
      <c r="B559" s="78">
        <f t="shared" ca="1" si="176"/>
        <v>716.52191799000002</v>
      </c>
      <c r="C559" s="65">
        <f t="shared" si="166"/>
        <v>714.28547731000003</v>
      </c>
      <c r="D559" s="10">
        <f ca="1">IF(A559&lt;$B$1,VLOOKUP(A559,[1]DI!$A$4:$B$15000,2),0)</f>
        <v>0</v>
      </c>
      <c r="E559" s="65">
        <f t="shared" ca="1" si="177"/>
        <v>1</v>
      </c>
      <c r="F559" s="65">
        <f ca="1">(TRUNC(PRODUCT($E$12:$E558),16))</f>
        <v>1.04215590077622</v>
      </c>
      <c r="G559" s="65">
        <f t="shared" ca="1" si="178"/>
        <v>1.0410146990926801</v>
      </c>
      <c r="H559" s="65">
        <f t="shared" ca="1" si="179"/>
        <v>1.0010962400000001</v>
      </c>
      <c r="I559" s="64">
        <f t="shared" si="172"/>
        <v>5.2499999999999998E-2</v>
      </c>
      <c r="J559" s="66">
        <f>IF(O558&gt;0,VLOOKUP(O558,W$12:AF$80,2),J558)</f>
        <v>44312</v>
      </c>
      <c r="K559" s="67">
        <f t="shared" si="173"/>
        <v>9</v>
      </c>
      <c r="L559" s="68">
        <f t="shared" si="167"/>
        <v>10</v>
      </c>
      <c r="M559" s="69">
        <f t="shared" si="168"/>
        <v>1.00203255</v>
      </c>
      <c r="N559" s="69">
        <f t="shared" ca="1" si="169"/>
        <v>1.0031310179999999</v>
      </c>
      <c r="O559" s="68">
        <f t="shared" si="180"/>
        <v>0</v>
      </c>
      <c r="P559" s="65">
        <f t="shared" ca="1" si="174"/>
        <v>2.2364406799999998</v>
      </c>
      <c r="Q559" s="65"/>
      <c r="R559" s="11">
        <f t="shared" si="175"/>
        <v>0</v>
      </c>
      <c r="S559" s="70" t="str">
        <f>IF(O558&gt;0,VLOOKUP(O558,W$12:AF$60,10),S558)</f>
        <v>A+J=</v>
      </c>
      <c r="T559" s="66" t="e">
        <f>IF(O558&gt;0,VLOOKUP(O558,W$12:AF$60,11),T558)</f>
        <v>#REF!</v>
      </c>
      <c r="U559" s="71" t="str">
        <f t="shared" si="170"/>
        <v>-</v>
      </c>
      <c r="V559" s="14"/>
      <c r="W559" s="14"/>
      <c r="X559" s="14"/>
      <c r="Y559" s="14"/>
      <c r="Z559" s="16"/>
      <c r="AA559" s="14"/>
      <c r="AB559" s="14"/>
      <c r="AC559" s="14"/>
      <c r="AD559" s="14"/>
      <c r="AE559" s="14"/>
      <c r="AF559" s="17"/>
      <c r="AG559" s="15"/>
      <c r="AH559" s="15"/>
      <c r="AI559" s="15"/>
      <c r="AJ559" s="15"/>
      <c r="AK559" s="15"/>
      <c r="AL559" s="15"/>
      <c r="AM559" s="15"/>
      <c r="AN559" s="15"/>
      <c r="AO559" s="15"/>
      <c r="AP559" s="15"/>
      <c r="AQ559" s="15"/>
      <c r="AR559" s="15"/>
      <c r="AS559" s="15"/>
      <c r="AT559" s="15"/>
      <c r="AU559" s="15"/>
      <c r="AV559" s="15"/>
      <c r="AW559" s="15"/>
      <c r="AX559" s="15"/>
      <c r="AY559" s="15"/>
      <c r="AZ559" s="15"/>
      <c r="BA559" s="15"/>
      <c r="BB559" s="15"/>
      <c r="BC559" s="15"/>
      <c r="BD559" s="15"/>
      <c r="BE559" s="15"/>
      <c r="BF559" s="15"/>
      <c r="BG559" s="15"/>
      <c r="BH559" s="15"/>
      <c r="BI559" s="15"/>
      <c r="BJ559" s="15"/>
      <c r="BK559" s="15"/>
      <c r="BL559" s="15"/>
      <c r="BM559" s="15"/>
      <c r="BN559" s="15"/>
      <c r="BO559" s="15"/>
      <c r="BP559" s="15"/>
      <c r="BQ559" s="15"/>
      <c r="BR559" s="15"/>
      <c r="BS559" s="15"/>
      <c r="BT559" s="15"/>
      <c r="BU559" s="15"/>
      <c r="BV559" s="15"/>
      <c r="BW559" s="15"/>
      <c r="BX559" s="15"/>
      <c r="BY559" s="15"/>
      <c r="BZ559" s="15"/>
      <c r="CA559" s="15"/>
      <c r="CB559" s="15"/>
      <c r="CC559" s="15"/>
      <c r="CD559" s="15"/>
      <c r="CE559" s="15"/>
      <c r="CF559" s="15"/>
      <c r="CG559" s="15"/>
      <c r="CH559" s="15"/>
      <c r="CI559" s="15"/>
      <c r="CJ559" s="15"/>
      <c r="CK559" s="15"/>
      <c r="CL559" s="15"/>
      <c r="CM559" s="15"/>
      <c r="CN559" s="15"/>
      <c r="CO559" s="15"/>
      <c r="CP559" s="15"/>
      <c r="CQ559" s="15"/>
      <c r="CR559" s="15"/>
      <c r="CS559" s="15"/>
      <c r="CT559" s="15"/>
      <c r="CU559" s="15"/>
      <c r="CV559" s="15"/>
      <c r="CW559" s="15"/>
      <c r="CX559" s="15"/>
      <c r="CY559" s="15"/>
      <c r="CZ559" s="15"/>
      <c r="DA559" s="15"/>
      <c r="DB559" s="15"/>
      <c r="DC559" s="15"/>
      <c r="DD559" s="15"/>
      <c r="DE559" s="15"/>
      <c r="DF559" s="15"/>
      <c r="DG559" s="15"/>
      <c r="DH559" s="15"/>
      <c r="DI559" s="15"/>
      <c r="DJ559" s="15"/>
      <c r="DK559" s="15"/>
      <c r="DL559" s="15"/>
      <c r="DM559" s="15"/>
      <c r="DN559" s="15"/>
      <c r="DO559" s="15"/>
      <c r="DP559" s="15"/>
      <c r="DQ559" s="15"/>
      <c r="DR559" s="15"/>
      <c r="DS559" s="15"/>
      <c r="DT559" s="15"/>
      <c r="DU559" s="15"/>
      <c r="DV559" s="15"/>
      <c r="DW559" s="15"/>
      <c r="DX559" s="15"/>
      <c r="DY559" s="15"/>
      <c r="DZ559" s="15"/>
      <c r="EA559" s="15"/>
      <c r="EB559" s="15"/>
      <c r="EC559" s="15"/>
      <c r="ED559" s="15"/>
      <c r="EE559" s="15"/>
      <c r="EF559" s="15"/>
      <c r="EG559" s="15"/>
      <c r="EH559" s="15"/>
      <c r="EI559" s="15"/>
      <c r="EJ559" s="15"/>
      <c r="EK559" s="15"/>
      <c r="EL559" s="15"/>
      <c r="EM559" s="15"/>
      <c r="EN559" s="15"/>
      <c r="EO559" s="15"/>
      <c r="EP559" s="15"/>
      <c r="EQ559" s="15"/>
      <c r="ER559" s="15"/>
      <c r="ES559" s="15"/>
      <c r="ET559" s="15"/>
      <c r="EU559" s="15"/>
      <c r="EV559" s="15"/>
      <c r="EW559" s="15"/>
      <c r="EX559" s="15"/>
      <c r="EY559" s="15"/>
      <c r="EZ559" s="15"/>
      <c r="FA559" s="15"/>
      <c r="FB559" s="15"/>
      <c r="FC559" s="15"/>
      <c r="FD559" s="15"/>
      <c r="FE559" s="15"/>
      <c r="FF559" s="15"/>
      <c r="FG559" s="15"/>
      <c r="FH559" s="15"/>
      <c r="FI559" s="15"/>
      <c r="FJ559" s="15"/>
      <c r="FK559" s="15"/>
      <c r="FL559" s="15"/>
      <c r="FM559" s="15"/>
      <c r="FN559" s="16"/>
      <c r="FO559" s="16"/>
      <c r="FP559" s="16"/>
      <c r="FQ559" s="16"/>
      <c r="FR559" s="16"/>
      <c r="FS559" s="16"/>
      <c r="FT559" s="16"/>
      <c r="FU559" s="16"/>
      <c r="FV559" s="16"/>
      <c r="FW559" s="16"/>
      <c r="FX559" s="16"/>
      <c r="FY559" s="16"/>
      <c r="FZ559" s="16"/>
      <c r="GA559" s="16"/>
      <c r="GB559" s="16"/>
      <c r="GC559" s="16"/>
      <c r="GD559" s="16"/>
      <c r="GE559" s="16"/>
      <c r="GF559" s="16"/>
    </row>
    <row r="560" spans="1:188" x14ac:dyDescent="0.15">
      <c r="A560" s="63">
        <f t="shared" si="171"/>
        <v>44325</v>
      </c>
      <c r="B560" s="78">
        <f t="shared" ca="1" si="176"/>
        <v>716.52191799000002</v>
      </c>
      <c r="C560" s="65">
        <f t="shared" si="166"/>
        <v>714.28547731000003</v>
      </c>
      <c r="D560" s="10">
        <f ca="1">IF(A560&lt;$B$1,VLOOKUP(A560,[1]DI!$A$4:$B$15000,2),0)</f>
        <v>0</v>
      </c>
      <c r="E560" s="65">
        <f t="shared" ca="1" si="177"/>
        <v>1</v>
      </c>
      <c r="F560" s="65">
        <f ca="1">(TRUNC(PRODUCT($E$12:$E559),16))</f>
        <v>1.04215590077622</v>
      </c>
      <c r="G560" s="65">
        <f t="shared" ca="1" si="178"/>
        <v>1.0410146990926801</v>
      </c>
      <c r="H560" s="65">
        <f t="shared" ca="1" si="179"/>
        <v>1.0010962400000001</v>
      </c>
      <c r="I560" s="64">
        <f t="shared" si="172"/>
        <v>5.2499999999999998E-2</v>
      </c>
      <c r="J560" s="66">
        <f>IF(O559&gt;0,VLOOKUP(O559,W$12:AF$80,2),J559)</f>
        <v>44312</v>
      </c>
      <c r="K560" s="67">
        <f t="shared" si="173"/>
        <v>9</v>
      </c>
      <c r="L560" s="68">
        <f t="shared" si="167"/>
        <v>10</v>
      </c>
      <c r="M560" s="69">
        <f t="shared" si="168"/>
        <v>1.00203255</v>
      </c>
      <c r="N560" s="69">
        <f t="shared" ca="1" si="169"/>
        <v>1.0031310179999999</v>
      </c>
      <c r="O560" s="68">
        <f t="shared" si="180"/>
        <v>0</v>
      </c>
      <c r="P560" s="65">
        <f t="shared" ca="1" si="174"/>
        <v>2.2364406799999998</v>
      </c>
      <c r="Q560" s="65"/>
      <c r="R560" s="11">
        <f t="shared" si="175"/>
        <v>0</v>
      </c>
      <c r="S560" s="70" t="str">
        <f>IF(O559&gt;0,VLOOKUP(O559,W$12:AF$60,10),S559)</f>
        <v>A+J=</v>
      </c>
      <c r="T560" s="66" t="e">
        <f>IF(O559&gt;0,VLOOKUP(O559,W$12:AF$60,11),T559)</f>
        <v>#REF!</v>
      </c>
      <c r="U560" s="71" t="str">
        <f t="shared" si="170"/>
        <v>-</v>
      </c>
      <c r="V560" s="7"/>
      <c r="W560" s="7"/>
      <c r="X560" s="7"/>
      <c r="Y560" s="7"/>
      <c r="Z560" s="1"/>
      <c r="AA560" s="7"/>
      <c r="AB560" s="7"/>
      <c r="AC560" s="7"/>
      <c r="AD560" s="7"/>
      <c r="AE560" s="7"/>
      <c r="AF560" s="8"/>
      <c r="AG560" s="2"/>
      <c r="AH560" s="2"/>
      <c r="AI560" s="2"/>
      <c r="AJ560" s="2"/>
      <c r="AK560" s="2"/>
      <c r="AL560" s="2"/>
      <c r="AM560" s="2"/>
      <c r="AN560" s="2"/>
      <c r="AO560" s="2"/>
      <c r="AP560" s="2"/>
      <c r="AQ560" s="2"/>
      <c r="AR560" s="2"/>
      <c r="AS560" s="2"/>
      <c r="AT560" s="2"/>
      <c r="AU560" s="2"/>
      <c r="AV560" s="2"/>
      <c r="AW560" s="2"/>
      <c r="AX560" s="2"/>
      <c r="AY560" s="2"/>
      <c r="AZ560" s="2"/>
      <c r="BA560" s="2"/>
      <c r="BB560" s="2"/>
      <c r="BC560" s="2"/>
      <c r="BD560" s="2"/>
      <c r="BE560" s="2"/>
      <c r="BF560" s="2"/>
      <c r="BG560" s="2"/>
      <c r="BH560" s="2"/>
      <c r="BI560" s="2"/>
      <c r="BJ560" s="2"/>
      <c r="BK560" s="2"/>
      <c r="BL560" s="2"/>
      <c r="BM560" s="2"/>
      <c r="BN560" s="2"/>
      <c r="BO560" s="2"/>
      <c r="BP560" s="2"/>
      <c r="BQ560" s="2"/>
      <c r="BR560" s="2"/>
      <c r="BS560" s="2"/>
      <c r="BT560" s="2"/>
      <c r="BU560" s="2"/>
      <c r="BV560" s="2"/>
      <c r="BW560" s="2"/>
      <c r="BX560" s="2"/>
      <c r="BY560" s="2"/>
      <c r="BZ560" s="2"/>
      <c r="CA560" s="2"/>
      <c r="CB560" s="2"/>
      <c r="CC560" s="2"/>
      <c r="CD560" s="2"/>
      <c r="CE560" s="2"/>
      <c r="CF560" s="2"/>
      <c r="CG560" s="2"/>
      <c r="CH560" s="2"/>
      <c r="CI560" s="2"/>
      <c r="CJ560" s="2"/>
      <c r="CK560" s="2"/>
      <c r="CL560" s="2"/>
      <c r="CM560" s="2"/>
      <c r="CN560" s="2"/>
      <c r="CO560" s="2"/>
      <c r="CP560" s="2"/>
      <c r="CQ560" s="2"/>
      <c r="CR560" s="2"/>
      <c r="CS560" s="2"/>
      <c r="CT560" s="2"/>
      <c r="CU560" s="2"/>
      <c r="CV560" s="2"/>
      <c r="CW560" s="2"/>
      <c r="CX560" s="2"/>
      <c r="CY560" s="2"/>
      <c r="CZ560" s="2"/>
      <c r="DA560" s="2"/>
      <c r="DB560" s="2"/>
      <c r="DC560" s="2"/>
      <c r="DD560" s="2"/>
      <c r="DE560" s="2"/>
      <c r="DF560" s="2"/>
      <c r="DG560" s="2"/>
      <c r="DH560" s="2"/>
      <c r="DI560" s="2"/>
      <c r="DJ560" s="2"/>
      <c r="DK560" s="2"/>
      <c r="DL560" s="2"/>
      <c r="DM560" s="2"/>
      <c r="DN560" s="2"/>
      <c r="DO560" s="2"/>
      <c r="DP560" s="2"/>
      <c r="DQ560" s="2"/>
      <c r="DR560" s="2"/>
      <c r="DS560" s="2"/>
      <c r="DT560" s="2"/>
      <c r="DU560" s="2"/>
      <c r="DV560" s="2"/>
      <c r="DW560" s="2"/>
      <c r="DX560" s="2"/>
      <c r="DY560" s="2"/>
      <c r="DZ560" s="2"/>
      <c r="EA560" s="2"/>
      <c r="EB560" s="2"/>
      <c r="EC560" s="2"/>
      <c r="ED560" s="2"/>
      <c r="EE560" s="2"/>
      <c r="EF560" s="2"/>
      <c r="EG560" s="2"/>
      <c r="EH560" s="2"/>
      <c r="EI560" s="2"/>
      <c r="EJ560" s="2"/>
      <c r="EK560" s="2"/>
      <c r="EL560" s="2"/>
      <c r="EM560" s="2"/>
      <c r="EN560" s="2"/>
      <c r="EO560" s="2"/>
      <c r="EP560" s="2"/>
      <c r="EQ560" s="2"/>
      <c r="ER560" s="2"/>
      <c r="ES560" s="2"/>
      <c r="ET560" s="2"/>
      <c r="EU560" s="2"/>
      <c r="EV560" s="2"/>
      <c r="EW560" s="2"/>
      <c r="EX560" s="2"/>
      <c r="EY560" s="2"/>
      <c r="EZ560" s="2"/>
      <c r="FA560" s="2"/>
      <c r="FB560" s="2"/>
      <c r="FC560" s="2"/>
      <c r="FD560" s="2"/>
      <c r="FE560" s="2"/>
      <c r="FF560" s="2"/>
      <c r="FG560" s="2"/>
      <c r="FH560" s="2"/>
      <c r="FI560" s="2"/>
      <c r="FJ560" s="2"/>
      <c r="FK560" s="2"/>
      <c r="FL560" s="2"/>
      <c r="FM560" s="2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</row>
    <row r="561" spans="1:188" x14ac:dyDescent="0.15">
      <c r="A561" s="63">
        <f t="shared" si="171"/>
        <v>44326</v>
      </c>
      <c r="B561" s="78">
        <f t="shared" ca="1" si="176"/>
        <v>716.52191799000002</v>
      </c>
      <c r="C561" s="65">
        <f t="shared" si="166"/>
        <v>714.28547731000003</v>
      </c>
      <c r="D561" s="10">
        <f ca="1">IF(A561&lt;$B$1,VLOOKUP(A561,[1]DI!$A$4:$B$15000,2),0)</f>
        <v>3.4000000000000002E-2</v>
      </c>
      <c r="E561" s="65">
        <f t="shared" ca="1" si="177"/>
        <v>1.00013269</v>
      </c>
      <c r="F561" s="65">
        <f ca="1">(TRUNC(PRODUCT($E$12:$E560),16))</f>
        <v>1.04215590077622</v>
      </c>
      <c r="G561" s="65">
        <f t="shared" ca="1" si="178"/>
        <v>1.0410146990926801</v>
      </c>
      <c r="H561" s="65">
        <f t="shared" ca="1" si="179"/>
        <v>1.0010962400000001</v>
      </c>
      <c r="I561" s="64">
        <f t="shared" si="172"/>
        <v>5.2499999999999998E-2</v>
      </c>
      <c r="J561" s="66">
        <f>IF(O560&gt;0,VLOOKUP(O560,W$12:AF$80,2),J560)</f>
        <v>44312</v>
      </c>
      <c r="K561" s="67">
        <f t="shared" si="173"/>
        <v>10</v>
      </c>
      <c r="L561" s="68">
        <f t="shared" si="167"/>
        <v>10</v>
      </c>
      <c r="M561" s="69">
        <f t="shared" si="168"/>
        <v>1.00203255</v>
      </c>
      <c r="N561" s="69">
        <f t="shared" ca="1" si="169"/>
        <v>1.0031310179999999</v>
      </c>
      <c r="O561" s="68">
        <f t="shared" si="180"/>
        <v>0</v>
      </c>
      <c r="P561" s="65">
        <f t="shared" ca="1" si="174"/>
        <v>2.2364406799999998</v>
      </c>
      <c r="Q561" s="65"/>
      <c r="R561" s="11">
        <f t="shared" si="175"/>
        <v>0</v>
      </c>
      <c r="S561" s="70" t="str">
        <f>IF(O560&gt;0,VLOOKUP(O560,W$12:AF$60,10),S560)</f>
        <v>A+J=</v>
      </c>
      <c r="T561" s="66" t="e">
        <f>IF(O560&gt;0,VLOOKUP(O560,W$12:AF$60,11),T560)</f>
        <v>#REF!</v>
      </c>
      <c r="U561" s="71" t="str">
        <f t="shared" si="170"/>
        <v>-</v>
      </c>
      <c r="V561" s="14"/>
      <c r="W561" s="14"/>
      <c r="X561" s="14"/>
      <c r="Y561" s="14"/>
      <c r="Z561" s="16"/>
      <c r="AA561" s="14"/>
      <c r="AB561" s="14"/>
      <c r="AC561" s="14"/>
      <c r="AD561" s="14"/>
      <c r="AE561" s="14"/>
      <c r="AF561" s="17"/>
      <c r="AG561" s="15"/>
      <c r="AH561" s="15"/>
      <c r="AI561" s="15"/>
      <c r="AJ561" s="15"/>
      <c r="AK561" s="15"/>
      <c r="AL561" s="15"/>
      <c r="AM561" s="15"/>
      <c r="AN561" s="15"/>
      <c r="AO561" s="15"/>
      <c r="AP561" s="15"/>
      <c r="AQ561" s="15"/>
      <c r="AR561" s="15"/>
      <c r="AS561" s="15"/>
      <c r="AT561" s="15"/>
      <c r="AU561" s="15"/>
      <c r="AV561" s="15"/>
      <c r="AW561" s="15"/>
      <c r="AX561" s="15"/>
      <c r="AY561" s="15"/>
      <c r="AZ561" s="15"/>
      <c r="BA561" s="15"/>
      <c r="BB561" s="15"/>
      <c r="BC561" s="15"/>
      <c r="BD561" s="15"/>
      <c r="BE561" s="15"/>
      <c r="BF561" s="15"/>
      <c r="BG561" s="15"/>
      <c r="BH561" s="15"/>
      <c r="BI561" s="15"/>
      <c r="BJ561" s="15"/>
      <c r="BK561" s="15"/>
      <c r="BL561" s="15"/>
      <c r="BM561" s="15"/>
      <c r="BN561" s="15"/>
      <c r="BO561" s="15"/>
      <c r="BP561" s="15"/>
      <c r="BQ561" s="15"/>
      <c r="BR561" s="15"/>
      <c r="BS561" s="15"/>
      <c r="BT561" s="15"/>
      <c r="BU561" s="15"/>
      <c r="BV561" s="15"/>
      <c r="BW561" s="15"/>
      <c r="BX561" s="15"/>
      <c r="BY561" s="15"/>
      <c r="BZ561" s="15"/>
      <c r="CA561" s="15"/>
      <c r="CB561" s="15"/>
      <c r="CC561" s="15"/>
      <c r="CD561" s="15"/>
      <c r="CE561" s="15"/>
      <c r="CF561" s="15"/>
      <c r="CG561" s="15"/>
      <c r="CH561" s="15"/>
      <c r="CI561" s="15"/>
      <c r="CJ561" s="15"/>
      <c r="CK561" s="15"/>
      <c r="CL561" s="15"/>
      <c r="CM561" s="15"/>
      <c r="CN561" s="15"/>
      <c r="CO561" s="15"/>
      <c r="CP561" s="15"/>
      <c r="CQ561" s="15"/>
      <c r="CR561" s="15"/>
      <c r="CS561" s="15"/>
      <c r="CT561" s="15"/>
      <c r="CU561" s="15"/>
      <c r="CV561" s="15"/>
      <c r="CW561" s="15"/>
      <c r="CX561" s="15"/>
      <c r="CY561" s="15"/>
      <c r="CZ561" s="15"/>
      <c r="DA561" s="15"/>
      <c r="DB561" s="15"/>
      <c r="DC561" s="15"/>
      <c r="DD561" s="15"/>
      <c r="DE561" s="15"/>
      <c r="DF561" s="15"/>
      <c r="DG561" s="15"/>
      <c r="DH561" s="15"/>
      <c r="DI561" s="15"/>
      <c r="DJ561" s="15"/>
      <c r="DK561" s="15"/>
      <c r="DL561" s="15"/>
      <c r="DM561" s="15"/>
      <c r="DN561" s="15"/>
      <c r="DO561" s="15"/>
      <c r="DP561" s="15"/>
      <c r="DQ561" s="15"/>
      <c r="DR561" s="15"/>
      <c r="DS561" s="15"/>
      <c r="DT561" s="15"/>
      <c r="DU561" s="15"/>
      <c r="DV561" s="15"/>
      <c r="DW561" s="15"/>
      <c r="DX561" s="15"/>
      <c r="DY561" s="15"/>
      <c r="DZ561" s="15"/>
      <c r="EA561" s="15"/>
      <c r="EB561" s="15"/>
      <c r="EC561" s="15"/>
      <c r="ED561" s="15"/>
      <c r="EE561" s="15"/>
      <c r="EF561" s="15"/>
      <c r="EG561" s="15"/>
      <c r="EH561" s="15"/>
      <c r="EI561" s="15"/>
      <c r="EJ561" s="15"/>
      <c r="EK561" s="15"/>
      <c r="EL561" s="15"/>
      <c r="EM561" s="15"/>
      <c r="EN561" s="15"/>
      <c r="EO561" s="15"/>
      <c r="EP561" s="15"/>
      <c r="EQ561" s="15"/>
      <c r="ER561" s="15"/>
      <c r="ES561" s="15"/>
      <c r="ET561" s="15"/>
      <c r="EU561" s="15"/>
      <c r="EV561" s="15"/>
      <c r="EW561" s="15"/>
      <c r="EX561" s="15"/>
      <c r="EY561" s="15"/>
      <c r="EZ561" s="15"/>
      <c r="FA561" s="15"/>
      <c r="FB561" s="15"/>
      <c r="FC561" s="15"/>
      <c r="FD561" s="15"/>
      <c r="FE561" s="15"/>
      <c r="FF561" s="15"/>
      <c r="FG561" s="15"/>
      <c r="FH561" s="15"/>
      <c r="FI561" s="15"/>
      <c r="FJ561" s="15"/>
      <c r="FK561" s="15"/>
      <c r="FL561" s="15"/>
      <c r="FM561" s="15"/>
      <c r="FN561" s="16"/>
      <c r="FO561" s="16"/>
      <c r="FP561" s="16"/>
      <c r="FQ561" s="16"/>
      <c r="FR561" s="16"/>
      <c r="FS561" s="16"/>
      <c r="FT561" s="16"/>
      <c r="FU561" s="16"/>
      <c r="FV561" s="16"/>
      <c r="FW561" s="16"/>
      <c r="FX561" s="16"/>
      <c r="FY561" s="16"/>
      <c r="FZ561" s="16"/>
      <c r="GA561" s="16"/>
      <c r="GB561" s="16"/>
      <c r="GC561" s="16"/>
      <c r="GD561" s="16"/>
      <c r="GE561" s="16"/>
      <c r="GF561" s="16"/>
    </row>
    <row r="562" spans="1:188" x14ac:dyDescent="0.15">
      <c r="A562" s="63">
        <f t="shared" si="171"/>
        <v>44327</v>
      </c>
      <c r="B562" s="78">
        <f t="shared" ca="1" si="176"/>
        <v>716.76252005000003</v>
      </c>
      <c r="C562" s="65">
        <f t="shared" si="166"/>
        <v>714.28547731000003</v>
      </c>
      <c r="D562" s="10">
        <f ca="1">IF(A562&lt;$B$1,VLOOKUP(A562,[1]DI!$A$4:$B$15000,2),0)</f>
        <v>3.4000000000000002E-2</v>
      </c>
      <c r="E562" s="65">
        <f t="shared" ca="1" si="177"/>
        <v>1.00013269</v>
      </c>
      <c r="F562" s="65">
        <f ca="1">(TRUNC(PRODUCT($E$12:$E561),16))</f>
        <v>1.0422941844427001</v>
      </c>
      <c r="G562" s="65">
        <f t="shared" ca="1" si="178"/>
        <v>1.0410146990926801</v>
      </c>
      <c r="H562" s="65">
        <f t="shared" ca="1" si="179"/>
        <v>1.0012290800000001</v>
      </c>
      <c r="I562" s="64">
        <f t="shared" si="172"/>
        <v>5.2499999999999998E-2</v>
      </c>
      <c r="J562" s="66">
        <f>IF(O561&gt;0,VLOOKUP(O561,W$12:AF$80,2),J561)</f>
        <v>44312</v>
      </c>
      <c r="K562" s="67">
        <f t="shared" si="173"/>
        <v>11</v>
      </c>
      <c r="L562" s="68">
        <f t="shared" si="167"/>
        <v>11</v>
      </c>
      <c r="M562" s="69">
        <f t="shared" si="168"/>
        <v>1.002236033</v>
      </c>
      <c r="N562" s="69">
        <f t="shared" ca="1" si="169"/>
        <v>1.0034678610000001</v>
      </c>
      <c r="O562" s="68">
        <f t="shared" si="180"/>
        <v>0</v>
      </c>
      <c r="P562" s="65">
        <f t="shared" ca="1" si="174"/>
        <v>2.4770427399999999</v>
      </c>
      <c r="Q562" s="65"/>
      <c r="R562" s="11">
        <f t="shared" si="175"/>
        <v>0</v>
      </c>
      <c r="S562" s="70" t="str">
        <f>IF(O561&gt;0,VLOOKUP(O561,W$12:AF$60,10),S561)</f>
        <v>A+J=</v>
      </c>
      <c r="T562" s="66" t="e">
        <f>IF(O561&gt;0,VLOOKUP(O561,W$12:AF$60,11),T561)</f>
        <v>#REF!</v>
      </c>
      <c r="U562" s="71" t="str">
        <f t="shared" si="170"/>
        <v>-</v>
      </c>
      <c r="V562" s="14"/>
      <c r="W562" s="14"/>
      <c r="X562" s="14"/>
      <c r="Y562" s="14"/>
      <c r="Z562" s="16"/>
      <c r="AA562" s="14"/>
      <c r="AB562" s="14"/>
      <c r="AC562" s="14"/>
      <c r="AD562" s="14"/>
      <c r="AE562" s="14"/>
      <c r="AF562" s="17"/>
      <c r="AG562" s="15"/>
      <c r="AH562" s="15"/>
      <c r="AI562" s="15"/>
      <c r="AJ562" s="15"/>
      <c r="AK562" s="15"/>
      <c r="AL562" s="15"/>
      <c r="AM562" s="15"/>
      <c r="AN562" s="15"/>
      <c r="AO562" s="15"/>
      <c r="AP562" s="15"/>
      <c r="AQ562" s="15"/>
      <c r="AR562" s="15"/>
      <c r="AS562" s="15"/>
      <c r="AT562" s="15"/>
      <c r="AU562" s="15"/>
      <c r="AV562" s="15"/>
      <c r="AW562" s="15"/>
      <c r="AX562" s="15"/>
      <c r="AY562" s="15"/>
      <c r="AZ562" s="15"/>
      <c r="BA562" s="15"/>
      <c r="BB562" s="15"/>
      <c r="BC562" s="15"/>
      <c r="BD562" s="15"/>
      <c r="BE562" s="15"/>
      <c r="BF562" s="15"/>
      <c r="BG562" s="15"/>
      <c r="BH562" s="15"/>
      <c r="BI562" s="15"/>
      <c r="BJ562" s="15"/>
      <c r="BK562" s="15"/>
      <c r="BL562" s="15"/>
      <c r="BM562" s="15"/>
      <c r="BN562" s="15"/>
      <c r="BO562" s="15"/>
      <c r="BP562" s="15"/>
      <c r="BQ562" s="15"/>
      <c r="BR562" s="15"/>
      <c r="BS562" s="15"/>
      <c r="BT562" s="15"/>
      <c r="BU562" s="15"/>
      <c r="BV562" s="15"/>
      <c r="BW562" s="15"/>
      <c r="BX562" s="15"/>
      <c r="BY562" s="15"/>
      <c r="BZ562" s="15"/>
      <c r="CA562" s="15"/>
      <c r="CB562" s="15"/>
      <c r="CC562" s="15"/>
      <c r="CD562" s="15"/>
      <c r="CE562" s="15"/>
      <c r="CF562" s="15"/>
      <c r="CG562" s="15"/>
      <c r="CH562" s="15"/>
      <c r="CI562" s="15"/>
      <c r="CJ562" s="15"/>
      <c r="CK562" s="15"/>
      <c r="CL562" s="15"/>
      <c r="CM562" s="15"/>
      <c r="CN562" s="15"/>
      <c r="CO562" s="15"/>
      <c r="CP562" s="15"/>
      <c r="CQ562" s="15"/>
      <c r="CR562" s="15"/>
      <c r="CS562" s="15"/>
      <c r="CT562" s="15"/>
      <c r="CU562" s="15"/>
      <c r="CV562" s="15"/>
      <c r="CW562" s="15"/>
      <c r="CX562" s="15"/>
      <c r="CY562" s="15"/>
      <c r="CZ562" s="15"/>
      <c r="DA562" s="15"/>
      <c r="DB562" s="15"/>
      <c r="DC562" s="15"/>
      <c r="DD562" s="15"/>
      <c r="DE562" s="15"/>
      <c r="DF562" s="15"/>
      <c r="DG562" s="15"/>
      <c r="DH562" s="15"/>
      <c r="DI562" s="15"/>
      <c r="DJ562" s="15"/>
      <c r="DK562" s="15"/>
      <c r="DL562" s="15"/>
      <c r="DM562" s="15"/>
      <c r="DN562" s="15"/>
      <c r="DO562" s="15"/>
      <c r="DP562" s="15"/>
      <c r="DQ562" s="15"/>
      <c r="DR562" s="15"/>
      <c r="DS562" s="15"/>
      <c r="DT562" s="15"/>
      <c r="DU562" s="15"/>
      <c r="DV562" s="15"/>
      <c r="DW562" s="15"/>
      <c r="DX562" s="15"/>
      <c r="DY562" s="15"/>
      <c r="DZ562" s="15"/>
      <c r="EA562" s="15"/>
      <c r="EB562" s="15"/>
      <c r="EC562" s="15"/>
      <c r="ED562" s="15"/>
      <c r="EE562" s="15"/>
      <c r="EF562" s="15"/>
      <c r="EG562" s="15"/>
      <c r="EH562" s="15"/>
      <c r="EI562" s="15"/>
      <c r="EJ562" s="15"/>
      <c r="EK562" s="15"/>
      <c r="EL562" s="15"/>
      <c r="EM562" s="15"/>
      <c r="EN562" s="15"/>
      <c r="EO562" s="15"/>
      <c r="EP562" s="15"/>
      <c r="EQ562" s="15"/>
      <c r="ER562" s="15"/>
      <c r="ES562" s="15"/>
      <c r="ET562" s="15"/>
      <c r="EU562" s="15"/>
      <c r="EV562" s="15"/>
      <c r="EW562" s="15"/>
      <c r="EX562" s="15"/>
      <c r="EY562" s="15"/>
      <c r="EZ562" s="15"/>
      <c r="FA562" s="15"/>
      <c r="FB562" s="15"/>
      <c r="FC562" s="15"/>
      <c r="FD562" s="15"/>
      <c r="FE562" s="15"/>
      <c r="FF562" s="15"/>
      <c r="FG562" s="15"/>
      <c r="FH562" s="15"/>
      <c r="FI562" s="15"/>
      <c r="FJ562" s="15"/>
      <c r="FK562" s="15"/>
      <c r="FL562" s="15"/>
      <c r="FM562" s="15"/>
      <c r="FN562" s="16"/>
      <c r="FO562" s="16"/>
      <c r="FP562" s="16"/>
      <c r="FQ562" s="16"/>
      <c r="FR562" s="16"/>
      <c r="FS562" s="16"/>
      <c r="FT562" s="16"/>
      <c r="FU562" s="16"/>
      <c r="FV562" s="16"/>
      <c r="FW562" s="16"/>
      <c r="FX562" s="16"/>
      <c r="FY562" s="16"/>
      <c r="FZ562" s="16"/>
      <c r="GA562" s="16"/>
      <c r="GB562" s="16"/>
      <c r="GC562" s="16"/>
      <c r="GD562" s="16"/>
      <c r="GE562" s="16"/>
      <c r="GF562" s="16"/>
    </row>
    <row r="563" spans="1:188" x14ac:dyDescent="0.15">
      <c r="A563" s="63">
        <f t="shared" si="171"/>
        <v>44328</v>
      </c>
      <c r="B563" s="78">
        <f t="shared" ca="1" si="176"/>
        <v>717.00319711999998</v>
      </c>
      <c r="C563" s="65">
        <f t="shared" si="166"/>
        <v>714.28547731000003</v>
      </c>
      <c r="D563" s="10">
        <f ca="1">IF(A563&lt;$B$1,VLOOKUP(A563,[1]DI!$A$4:$B$15000,2),0)</f>
        <v>3.4000000000000002E-2</v>
      </c>
      <c r="E563" s="65">
        <f t="shared" ca="1" si="177"/>
        <v>1.00013269</v>
      </c>
      <c r="F563" s="65">
        <f ca="1">(TRUNC(PRODUCT($E$12:$E562),16))</f>
        <v>1.0424324864580301</v>
      </c>
      <c r="G563" s="65">
        <f t="shared" ca="1" si="178"/>
        <v>1.0410146990926801</v>
      </c>
      <c r="H563" s="65">
        <f t="shared" ca="1" si="179"/>
        <v>1.0013619300000001</v>
      </c>
      <c r="I563" s="64">
        <f t="shared" si="172"/>
        <v>5.2499999999999998E-2</v>
      </c>
      <c r="J563" s="66">
        <f>IF(O562&gt;0,VLOOKUP(O562,W$12:AF$80,2),J562)</f>
        <v>44312</v>
      </c>
      <c r="K563" s="67">
        <f t="shared" si="173"/>
        <v>12</v>
      </c>
      <c r="L563" s="68">
        <f t="shared" si="167"/>
        <v>12</v>
      </c>
      <c r="M563" s="69">
        <f t="shared" si="168"/>
        <v>1.0024395559999999</v>
      </c>
      <c r="N563" s="69">
        <f t="shared" ca="1" si="169"/>
        <v>1.003804809</v>
      </c>
      <c r="O563" s="68">
        <f t="shared" si="180"/>
        <v>0</v>
      </c>
      <c r="P563" s="65">
        <f t="shared" ca="1" si="174"/>
        <v>2.7177198100000002</v>
      </c>
      <c r="Q563" s="65"/>
      <c r="R563" s="11">
        <f t="shared" si="175"/>
        <v>0</v>
      </c>
      <c r="S563" s="70" t="str">
        <f>IF(O562&gt;0,VLOOKUP(O562,W$12:AF$60,10),S562)</f>
        <v>A+J=</v>
      </c>
      <c r="T563" s="66" t="e">
        <f>IF(O562&gt;0,VLOOKUP(O562,W$12:AF$60,11),T562)</f>
        <v>#REF!</v>
      </c>
      <c r="U563" s="71" t="str">
        <f t="shared" si="170"/>
        <v>-</v>
      </c>
      <c r="V563" s="7"/>
      <c r="W563" s="7"/>
      <c r="X563" s="7"/>
      <c r="Y563" s="7"/>
      <c r="Z563" s="1"/>
      <c r="AA563" s="7"/>
      <c r="AB563" s="7"/>
      <c r="AC563" s="7"/>
      <c r="AD563" s="7"/>
      <c r="AE563" s="7"/>
      <c r="AF563" s="8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  <c r="EP563" s="2"/>
      <c r="EQ563" s="2"/>
      <c r="ER563" s="2"/>
      <c r="ES563" s="2"/>
      <c r="ET563" s="2"/>
      <c r="EU563" s="2"/>
      <c r="EV563" s="2"/>
      <c r="EW563" s="2"/>
      <c r="EX563" s="2"/>
      <c r="EY563" s="2"/>
      <c r="EZ563" s="2"/>
      <c r="FA563" s="2"/>
      <c r="FB563" s="2"/>
      <c r="FC563" s="2"/>
      <c r="FD563" s="2"/>
      <c r="FE563" s="2"/>
      <c r="FF563" s="2"/>
      <c r="FG563" s="2"/>
      <c r="FH563" s="2"/>
      <c r="FI563" s="2"/>
      <c r="FJ563" s="2"/>
      <c r="FK563" s="2"/>
      <c r="FL563" s="2"/>
      <c r="FM563" s="2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</row>
    <row r="564" spans="1:188" x14ac:dyDescent="0.15">
      <c r="A564" s="63">
        <f t="shared" si="171"/>
        <v>44329</v>
      </c>
      <c r="B564" s="78">
        <f t="shared" ca="1" si="176"/>
        <v>717.24395632000005</v>
      </c>
      <c r="C564" s="65">
        <f t="shared" si="166"/>
        <v>714.28547731000003</v>
      </c>
      <c r="D564" s="10">
        <f ca="1">IF(A564&lt;$B$1,VLOOKUP(A564,[1]DI!$A$4:$B$15000,2),0)</f>
        <v>3.4000000000000002E-2</v>
      </c>
      <c r="E564" s="65">
        <f t="shared" ca="1" si="177"/>
        <v>1.00013269</v>
      </c>
      <c r="F564" s="65">
        <f ca="1">(TRUNC(PRODUCT($E$12:$E563),16))</f>
        <v>1.04257080682466</v>
      </c>
      <c r="G564" s="65">
        <f t="shared" ca="1" si="178"/>
        <v>1.0410146990926801</v>
      </c>
      <c r="H564" s="65">
        <f t="shared" ca="1" si="179"/>
        <v>1.0014947999999999</v>
      </c>
      <c r="I564" s="64">
        <f t="shared" si="172"/>
        <v>5.2499999999999998E-2</v>
      </c>
      <c r="J564" s="66">
        <f>IF(O563&gt;0,VLOOKUP(O563,W$12:AF$80,2),J563)</f>
        <v>44312</v>
      </c>
      <c r="K564" s="67">
        <f t="shared" si="173"/>
        <v>13</v>
      </c>
      <c r="L564" s="68">
        <f t="shared" si="167"/>
        <v>13</v>
      </c>
      <c r="M564" s="69">
        <f t="shared" si="168"/>
        <v>1.002643121</v>
      </c>
      <c r="N564" s="69">
        <f t="shared" ca="1" si="169"/>
        <v>1.0041418719999999</v>
      </c>
      <c r="O564" s="68">
        <f t="shared" si="180"/>
        <v>0</v>
      </c>
      <c r="P564" s="65">
        <f t="shared" ca="1" si="174"/>
        <v>2.95847901</v>
      </c>
      <c r="Q564" s="65"/>
      <c r="R564" s="11">
        <f t="shared" si="175"/>
        <v>0</v>
      </c>
      <c r="S564" s="70" t="str">
        <f>IF(O563&gt;0,VLOOKUP(O563,W$12:AF$60,10),S563)</f>
        <v>A+J=</v>
      </c>
      <c r="T564" s="66" t="e">
        <f>IF(O563&gt;0,VLOOKUP(O563,W$12:AF$60,11),T563)</f>
        <v>#REF!</v>
      </c>
      <c r="U564" s="71" t="str">
        <f t="shared" si="170"/>
        <v>-</v>
      </c>
      <c r="V564" s="7"/>
      <c r="W564" s="7"/>
      <c r="X564" s="7"/>
      <c r="Y564" s="7"/>
      <c r="Z564" s="1"/>
      <c r="AA564" s="7"/>
      <c r="AB564" s="7"/>
      <c r="AC564" s="7"/>
      <c r="AD564" s="7"/>
      <c r="AE564" s="7"/>
      <c r="AF564" s="8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  <c r="EP564" s="2"/>
      <c r="EQ564" s="2"/>
      <c r="ER564" s="2"/>
      <c r="ES564" s="2"/>
      <c r="ET564" s="2"/>
      <c r="EU564" s="2"/>
      <c r="EV564" s="2"/>
      <c r="EW564" s="2"/>
      <c r="EX564" s="2"/>
      <c r="EY564" s="2"/>
      <c r="EZ564" s="2"/>
      <c r="FA564" s="2"/>
      <c r="FB564" s="2"/>
      <c r="FC564" s="2"/>
      <c r="FD564" s="2"/>
      <c r="FE564" s="2"/>
      <c r="FF564" s="2"/>
      <c r="FG564" s="2"/>
      <c r="FH564" s="2"/>
      <c r="FI564" s="2"/>
      <c r="FJ564" s="2"/>
      <c r="FK564" s="2"/>
      <c r="FL564" s="2"/>
      <c r="FM564" s="2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</row>
    <row r="565" spans="1:188" x14ac:dyDescent="0.15">
      <c r="A565" s="63">
        <f t="shared" si="171"/>
        <v>44330</v>
      </c>
      <c r="B565" s="78">
        <f t="shared" ca="1" si="176"/>
        <v>717.48479839000004</v>
      </c>
      <c r="C565" s="65">
        <f t="shared" si="166"/>
        <v>714.28547731000003</v>
      </c>
      <c r="D565" s="10">
        <f ca="1">IF(A565&lt;$B$1,VLOOKUP(A565,[1]DI!$A$4:$B$15000,2),0)</f>
        <v>3.4000000000000002E-2</v>
      </c>
      <c r="E565" s="65">
        <f t="shared" ca="1" si="177"/>
        <v>1.00013269</v>
      </c>
      <c r="F565" s="65">
        <f ca="1">(TRUNC(PRODUCT($E$12:$E564),16))</f>
        <v>1.0427091455450199</v>
      </c>
      <c r="G565" s="65">
        <f t="shared" ca="1" si="178"/>
        <v>1.0410146990926801</v>
      </c>
      <c r="H565" s="65">
        <f t="shared" ca="1" si="179"/>
        <v>1.0016276900000001</v>
      </c>
      <c r="I565" s="64">
        <f t="shared" si="172"/>
        <v>5.2499999999999998E-2</v>
      </c>
      <c r="J565" s="66">
        <f>IF(O564&gt;0,VLOOKUP(O564,W$12:AF$80,2),J564)</f>
        <v>44312</v>
      </c>
      <c r="K565" s="67">
        <f t="shared" si="173"/>
        <v>14</v>
      </c>
      <c r="L565" s="68">
        <f t="shared" si="167"/>
        <v>14</v>
      </c>
      <c r="M565" s="69">
        <f t="shared" si="168"/>
        <v>1.0028467270000001</v>
      </c>
      <c r="N565" s="69">
        <f t="shared" ca="1" si="169"/>
        <v>1.0044790509999999</v>
      </c>
      <c r="O565" s="68">
        <f t="shared" si="180"/>
        <v>0</v>
      </c>
      <c r="P565" s="65">
        <f t="shared" ca="1" si="174"/>
        <v>3.1993210799999998</v>
      </c>
      <c r="Q565" s="65"/>
      <c r="R565" s="11">
        <f t="shared" si="175"/>
        <v>0</v>
      </c>
      <c r="S565" s="70" t="str">
        <f>IF(O564&gt;0,VLOOKUP(O564,W$12:AF$60,10),S564)</f>
        <v>A+J=</v>
      </c>
      <c r="T565" s="66" t="e">
        <f>IF(O564&gt;0,VLOOKUP(O564,W$12:AF$60,11),T564)</f>
        <v>#REF!</v>
      </c>
      <c r="U565" s="71" t="str">
        <f t="shared" si="170"/>
        <v>-</v>
      </c>
      <c r="V565" s="7"/>
      <c r="W565" s="7"/>
      <c r="X565" s="7"/>
      <c r="Y565" s="7"/>
      <c r="Z565" s="1"/>
      <c r="AA565" s="7"/>
      <c r="AB565" s="7"/>
      <c r="AC565" s="7"/>
      <c r="AD565" s="7"/>
      <c r="AE565" s="7"/>
      <c r="AF565" s="8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  <c r="EP565" s="2"/>
      <c r="EQ565" s="2"/>
      <c r="ER565" s="2"/>
      <c r="ES565" s="2"/>
      <c r="ET565" s="2"/>
      <c r="EU565" s="2"/>
      <c r="EV565" s="2"/>
      <c r="EW565" s="2"/>
      <c r="EX565" s="2"/>
      <c r="EY565" s="2"/>
      <c r="EZ565" s="2"/>
      <c r="FA565" s="2"/>
      <c r="FB565" s="2"/>
      <c r="FC565" s="2"/>
      <c r="FD565" s="2"/>
      <c r="FE565" s="2"/>
      <c r="FF565" s="2"/>
      <c r="FG565" s="2"/>
      <c r="FH565" s="2"/>
      <c r="FI565" s="2"/>
      <c r="FJ565" s="2"/>
      <c r="FK565" s="2"/>
      <c r="FL565" s="2"/>
      <c r="FM565" s="2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</row>
    <row r="566" spans="1:188" x14ac:dyDescent="0.15">
      <c r="A566" s="63">
        <f t="shared" si="171"/>
        <v>44331</v>
      </c>
      <c r="B566" s="78">
        <f t="shared" ca="1" si="176"/>
        <v>717.72571474000006</v>
      </c>
      <c r="C566" s="65">
        <f t="shared" si="166"/>
        <v>714.28547731000003</v>
      </c>
      <c r="D566" s="10">
        <f ca="1">IF(A566&lt;$B$1,VLOOKUP(A566,[1]DI!$A$4:$B$15000,2),0)</f>
        <v>0</v>
      </c>
      <c r="E566" s="65">
        <f t="shared" ca="1" si="177"/>
        <v>1</v>
      </c>
      <c r="F566" s="65">
        <f ca="1">(TRUNC(PRODUCT($E$12:$E565),16))</f>
        <v>1.04284750262154</v>
      </c>
      <c r="G566" s="65">
        <f t="shared" ca="1" si="178"/>
        <v>1.0410146990926801</v>
      </c>
      <c r="H566" s="65">
        <f t="shared" ca="1" si="179"/>
        <v>1.00176059</v>
      </c>
      <c r="I566" s="64">
        <f t="shared" si="172"/>
        <v>5.2499999999999998E-2</v>
      </c>
      <c r="J566" s="66">
        <f>IF(O565&gt;0,VLOOKUP(O565,W$12:AF$80,2),J565)</f>
        <v>44312</v>
      </c>
      <c r="K566" s="67">
        <f t="shared" si="173"/>
        <v>14</v>
      </c>
      <c r="L566" s="68">
        <f t="shared" si="167"/>
        <v>15</v>
      </c>
      <c r="M566" s="69">
        <f t="shared" si="168"/>
        <v>1.0030503740000001</v>
      </c>
      <c r="N566" s="69">
        <f t="shared" ca="1" si="169"/>
        <v>1.004816334</v>
      </c>
      <c r="O566" s="68">
        <f t="shared" si="180"/>
        <v>0</v>
      </c>
      <c r="P566" s="65">
        <f t="shared" ca="1" si="174"/>
        <v>3.4402374299999998</v>
      </c>
      <c r="Q566" s="65"/>
      <c r="R566" s="11">
        <f t="shared" si="175"/>
        <v>0</v>
      </c>
      <c r="S566" s="70" t="str">
        <f>IF(O565&gt;0,VLOOKUP(O565,W$12:AF$60,10),S565)</f>
        <v>A+J=</v>
      </c>
      <c r="T566" s="66" t="e">
        <f>IF(O565&gt;0,VLOOKUP(O565,W$12:AF$60,11),T565)</f>
        <v>#REF!</v>
      </c>
      <c r="U566" s="71" t="str">
        <f t="shared" si="170"/>
        <v>-</v>
      </c>
      <c r="V566" s="7"/>
      <c r="W566" s="7"/>
      <c r="X566" s="7"/>
      <c r="Y566" s="7"/>
      <c r="Z566" s="1"/>
      <c r="AA566" s="7"/>
      <c r="AB566" s="7"/>
      <c r="AC566" s="7"/>
      <c r="AD566" s="7"/>
      <c r="AE566" s="7"/>
      <c r="AF566" s="8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  <c r="EP566" s="2"/>
      <c r="EQ566" s="2"/>
      <c r="ER566" s="2"/>
      <c r="ES566" s="2"/>
      <c r="ET566" s="2"/>
      <c r="EU566" s="2"/>
      <c r="EV566" s="2"/>
      <c r="EW566" s="2"/>
      <c r="EX566" s="2"/>
      <c r="EY566" s="2"/>
      <c r="EZ566" s="2"/>
      <c r="FA566" s="2"/>
      <c r="FB566" s="2"/>
      <c r="FC566" s="2"/>
      <c r="FD566" s="2"/>
      <c r="FE566" s="2"/>
      <c r="FF566" s="2"/>
      <c r="FG566" s="2"/>
      <c r="FH566" s="2"/>
      <c r="FI566" s="2"/>
      <c r="FJ566" s="2"/>
      <c r="FK566" s="2"/>
      <c r="FL566" s="2"/>
      <c r="FM566" s="2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</row>
    <row r="567" spans="1:188" x14ac:dyDescent="0.15">
      <c r="A567" s="63">
        <f t="shared" si="171"/>
        <v>44332</v>
      </c>
      <c r="B567" s="78">
        <f t="shared" ca="1" si="176"/>
        <v>717.72571474000006</v>
      </c>
      <c r="C567" s="65">
        <f t="shared" si="166"/>
        <v>714.28547731000003</v>
      </c>
      <c r="D567" s="10">
        <f ca="1">IF(A567&lt;$B$1,VLOOKUP(A567,[1]DI!$A$4:$B$15000,2),0)</f>
        <v>0</v>
      </c>
      <c r="E567" s="65">
        <f t="shared" ca="1" si="177"/>
        <v>1</v>
      </c>
      <c r="F567" s="65">
        <f ca="1">(TRUNC(PRODUCT($E$12:$E566),16))</f>
        <v>1.04284750262154</v>
      </c>
      <c r="G567" s="65">
        <f t="shared" ca="1" si="178"/>
        <v>1.0410146990926801</v>
      </c>
      <c r="H567" s="65">
        <f t="shared" ca="1" si="179"/>
        <v>1.00176059</v>
      </c>
      <c r="I567" s="64">
        <f t="shared" si="172"/>
        <v>5.2499999999999998E-2</v>
      </c>
      <c r="J567" s="66">
        <f>IF(O566&gt;0,VLOOKUP(O566,W$12:AF$80,2),J566)</f>
        <v>44312</v>
      </c>
      <c r="K567" s="67">
        <f t="shared" si="173"/>
        <v>14</v>
      </c>
      <c r="L567" s="68">
        <f t="shared" si="167"/>
        <v>15</v>
      </c>
      <c r="M567" s="69">
        <f t="shared" si="168"/>
        <v>1.0030503740000001</v>
      </c>
      <c r="N567" s="69">
        <f t="shared" ca="1" si="169"/>
        <v>1.004816334</v>
      </c>
      <c r="O567" s="68">
        <f t="shared" si="180"/>
        <v>0</v>
      </c>
      <c r="P567" s="65">
        <f t="shared" ca="1" si="174"/>
        <v>3.4402374299999998</v>
      </c>
      <c r="Q567" s="65"/>
      <c r="R567" s="11">
        <f t="shared" si="175"/>
        <v>0</v>
      </c>
      <c r="S567" s="70" t="str">
        <f>IF(O566&gt;0,VLOOKUP(O566,W$12:AF$60,10),S566)</f>
        <v>A+J=</v>
      </c>
      <c r="T567" s="66" t="e">
        <f>IF(O566&gt;0,VLOOKUP(O566,W$12:AF$60,11),T566)</f>
        <v>#REF!</v>
      </c>
      <c r="U567" s="71" t="str">
        <f t="shared" si="170"/>
        <v>-</v>
      </c>
      <c r="V567" s="7"/>
      <c r="W567" s="7"/>
      <c r="X567" s="7"/>
      <c r="Y567" s="7"/>
      <c r="Z567" s="1"/>
      <c r="AA567" s="7"/>
      <c r="AB567" s="7"/>
      <c r="AC567" s="7"/>
      <c r="AD567" s="7"/>
      <c r="AE567" s="7"/>
      <c r="AF567" s="8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  <c r="EP567" s="2"/>
      <c r="EQ567" s="2"/>
      <c r="ER567" s="2"/>
      <c r="ES567" s="2"/>
      <c r="ET567" s="2"/>
      <c r="EU567" s="2"/>
      <c r="EV567" s="2"/>
      <c r="EW567" s="2"/>
      <c r="EX567" s="2"/>
      <c r="EY567" s="2"/>
      <c r="EZ567" s="2"/>
      <c r="FA567" s="2"/>
      <c r="FB567" s="2"/>
      <c r="FC567" s="2"/>
      <c r="FD567" s="2"/>
      <c r="FE567" s="2"/>
      <c r="FF567" s="2"/>
      <c r="FG567" s="2"/>
      <c r="FH567" s="2"/>
      <c r="FI567" s="2"/>
      <c r="FJ567" s="2"/>
      <c r="FK567" s="2"/>
      <c r="FL567" s="2"/>
      <c r="FM567" s="2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</row>
    <row r="568" spans="1:188" x14ac:dyDescent="0.15">
      <c r="A568" s="63">
        <f t="shared" si="171"/>
        <v>44333</v>
      </c>
      <c r="B568" s="78">
        <f t="shared" ca="1" si="176"/>
        <v>717.72571474000006</v>
      </c>
      <c r="C568" s="65">
        <f t="shared" si="166"/>
        <v>714.28547731000003</v>
      </c>
      <c r="D568" s="10">
        <f ca="1">IF(A568&lt;$B$1,VLOOKUP(A568,[1]DI!$A$4:$B$15000,2),0)</f>
        <v>3.4000000000000002E-2</v>
      </c>
      <c r="E568" s="65">
        <f t="shared" ca="1" si="177"/>
        <v>1.00013269</v>
      </c>
      <c r="F568" s="65">
        <f ca="1">(TRUNC(PRODUCT($E$12:$E567),16))</f>
        <v>1.04284750262154</v>
      </c>
      <c r="G568" s="65">
        <f t="shared" ca="1" si="178"/>
        <v>1.0410146990926801</v>
      </c>
      <c r="H568" s="65">
        <f t="shared" ca="1" si="179"/>
        <v>1.00176059</v>
      </c>
      <c r="I568" s="64">
        <f t="shared" si="172"/>
        <v>5.2499999999999998E-2</v>
      </c>
      <c r="J568" s="66">
        <f>IF(O567&gt;0,VLOOKUP(O567,W$12:AF$80,2),J567)</f>
        <v>44312</v>
      </c>
      <c r="K568" s="67">
        <f t="shared" si="173"/>
        <v>15</v>
      </c>
      <c r="L568" s="68">
        <f t="shared" si="167"/>
        <v>15</v>
      </c>
      <c r="M568" s="69">
        <f t="shared" si="168"/>
        <v>1.0030503740000001</v>
      </c>
      <c r="N568" s="69">
        <f t="shared" ca="1" si="169"/>
        <v>1.004816334</v>
      </c>
      <c r="O568" s="68">
        <f t="shared" si="180"/>
        <v>0</v>
      </c>
      <c r="P568" s="65">
        <f t="shared" ca="1" si="174"/>
        <v>3.4402374299999998</v>
      </c>
      <c r="Q568" s="65"/>
      <c r="R568" s="11">
        <f t="shared" si="175"/>
        <v>0</v>
      </c>
      <c r="S568" s="70" t="str">
        <f>IF(O567&gt;0,VLOOKUP(O567,W$12:AF$60,10),S567)</f>
        <v>A+J=</v>
      </c>
      <c r="T568" s="66" t="e">
        <f>IF(O567&gt;0,VLOOKUP(O567,W$12:AF$60,11),T567)</f>
        <v>#REF!</v>
      </c>
      <c r="U568" s="71" t="str">
        <f t="shared" si="170"/>
        <v>-</v>
      </c>
      <c r="V568" s="7"/>
      <c r="W568" s="7"/>
      <c r="X568" s="7"/>
      <c r="Y568" s="7"/>
      <c r="Z568" s="1"/>
      <c r="AA568" s="7"/>
      <c r="AB568" s="7"/>
      <c r="AC568" s="7"/>
      <c r="AD568" s="7"/>
      <c r="AE568" s="7"/>
      <c r="AF568" s="8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  <c r="EP568" s="2"/>
      <c r="EQ568" s="2"/>
      <c r="ER568" s="2"/>
      <c r="ES568" s="2"/>
      <c r="ET568" s="2"/>
      <c r="EU568" s="2"/>
      <c r="EV568" s="2"/>
      <c r="EW568" s="2"/>
      <c r="EX568" s="2"/>
      <c r="EY568" s="2"/>
      <c r="EZ568" s="2"/>
      <c r="FA568" s="2"/>
      <c r="FB568" s="2"/>
      <c r="FC568" s="2"/>
      <c r="FD568" s="2"/>
      <c r="FE568" s="2"/>
      <c r="FF568" s="2"/>
      <c r="FG568" s="2"/>
      <c r="FH568" s="2"/>
      <c r="FI568" s="2"/>
      <c r="FJ568" s="2"/>
      <c r="FK568" s="2"/>
      <c r="FL568" s="2"/>
      <c r="FM568" s="2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</row>
    <row r="569" spans="1:188" x14ac:dyDescent="0.15">
      <c r="A569" s="63">
        <f t="shared" si="171"/>
        <v>44334</v>
      </c>
      <c r="B569" s="78">
        <f t="shared" ca="1" si="176"/>
        <v>717.96672251000007</v>
      </c>
      <c r="C569" s="65">
        <f t="shared" si="166"/>
        <v>714.28547731000003</v>
      </c>
      <c r="D569" s="10">
        <f ca="1">IF(A569&lt;$B$1,VLOOKUP(A569,[1]DI!$A$4:$B$15000,2),0)</f>
        <v>3.4000000000000002E-2</v>
      </c>
      <c r="E569" s="65">
        <f t="shared" ca="1" si="177"/>
        <v>1.00013269</v>
      </c>
      <c r="F569" s="65">
        <f ca="1">(TRUNC(PRODUCT($E$12:$E568),16))</f>
        <v>1.0429858780566601</v>
      </c>
      <c r="G569" s="65">
        <f t="shared" ca="1" si="178"/>
        <v>1.0410146990926801</v>
      </c>
      <c r="H569" s="65">
        <f t="shared" ca="1" si="179"/>
        <v>1.0018935200000001</v>
      </c>
      <c r="I569" s="64">
        <f t="shared" si="172"/>
        <v>5.2499999999999998E-2</v>
      </c>
      <c r="J569" s="66">
        <f>IF(O568&gt;0,VLOOKUP(O568,W$12:AF$80,2),J568)</f>
        <v>44312</v>
      </c>
      <c r="K569" s="67">
        <f t="shared" si="173"/>
        <v>16</v>
      </c>
      <c r="L569" s="68">
        <f t="shared" si="167"/>
        <v>16</v>
      </c>
      <c r="M569" s="69">
        <f t="shared" si="168"/>
        <v>1.003254063</v>
      </c>
      <c r="N569" s="69">
        <f t="shared" ca="1" si="169"/>
        <v>1.0051537450000001</v>
      </c>
      <c r="O569" s="68">
        <f t="shared" si="180"/>
        <v>0</v>
      </c>
      <c r="P569" s="65">
        <f t="shared" ca="1" si="174"/>
        <v>3.6812452000000002</v>
      </c>
      <c r="Q569" s="65"/>
      <c r="R569" s="11">
        <f t="shared" si="175"/>
        <v>0</v>
      </c>
      <c r="S569" s="70" t="str">
        <f>IF(O568&gt;0,VLOOKUP(O568,W$12:AF$60,10),S568)</f>
        <v>A+J=</v>
      </c>
      <c r="T569" s="66" t="e">
        <f>IF(O568&gt;0,VLOOKUP(O568,W$12:AF$60,11),T568)</f>
        <v>#REF!</v>
      </c>
      <c r="U569" s="71" t="str">
        <f t="shared" si="170"/>
        <v>-</v>
      </c>
      <c r="V569" s="7"/>
      <c r="W569" s="7"/>
      <c r="X569" s="7"/>
      <c r="Y569" s="7"/>
      <c r="Z569" s="1"/>
      <c r="AA569" s="7"/>
      <c r="AB569" s="7"/>
      <c r="AC569" s="7"/>
      <c r="AD569" s="7"/>
      <c r="AE569" s="7"/>
      <c r="AF569" s="8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  <c r="EP569" s="2"/>
      <c r="EQ569" s="2"/>
      <c r="ER569" s="2"/>
      <c r="ES569" s="2"/>
      <c r="ET569" s="2"/>
      <c r="EU569" s="2"/>
      <c r="EV569" s="2"/>
      <c r="EW569" s="2"/>
      <c r="EX569" s="2"/>
      <c r="EY569" s="2"/>
      <c r="EZ569" s="2"/>
      <c r="FA569" s="2"/>
      <c r="FB569" s="2"/>
      <c r="FC569" s="2"/>
      <c r="FD569" s="2"/>
      <c r="FE569" s="2"/>
      <c r="FF569" s="2"/>
      <c r="FG569" s="2"/>
      <c r="FH569" s="2"/>
      <c r="FI569" s="2"/>
      <c r="FJ569" s="2"/>
      <c r="FK569" s="2"/>
      <c r="FL569" s="2"/>
      <c r="FM569" s="2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</row>
    <row r="570" spans="1:188" x14ac:dyDescent="0.15">
      <c r="A570" s="63">
        <f t="shared" si="171"/>
        <v>44335</v>
      </c>
      <c r="B570" s="78">
        <f t="shared" ca="1" si="176"/>
        <v>718.20780458000002</v>
      </c>
      <c r="C570" s="65">
        <f t="shared" ref="C570:C633" si="181">(C569-R569)</f>
        <v>714.28547731000003</v>
      </c>
      <c r="D570" s="10">
        <f ca="1">IF(A570&lt;$B$1,VLOOKUP(A570,[1]DI!$A$4:$B$15000,2),0)</f>
        <v>3.4000000000000002E-2</v>
      </c>
      <c r="E570" s="65">
        <f t="shared" ca="1" si="177"/>
        <v>1.00013269</v>
      </c>
      <c r="F570" s="65">
        <f ca="1">(TRUNC(PRODUCT($E$12:$E569),16))</f>
        <v>1.04312427185282</v>
      </c>
      <c r="G570" s="65">
        <f t="shared" ca="1" si="178"/>
        <v>1.0410146990926801</v>
      </c>
      <c r="H570" s="65">
        <f t="shared" ca="1" si="179"/>
        <v>1.00202646</v>
      </c>
      <c r="I570" s="64">
        <f t="shared" si="172"/>
        <v>5.2499999999999998E-2</v>
      </c>
      <c r="J570" s="66">
        <f>IF(O569&gt;0,VLOOKUP(O569,W$12:AF$80,2),J569)</f>
        <v>44312</v>
      </c>
      <c r="K570" s="67">
        <f t="shared" si="173"/>
        <v>17</v>
      </c>
      <c r="L570" s="68">
        <f t="shared" ref="L570:L633" si="182">IF(AND(K570=1,K569=1),1,IF(K570&gt;0,IF(K570=K569,K570+1,K570),0))</f>
        <v>17</v>
      </c>
      <c r="M570" s="69">
        <f t="shared" ref="M570:M633" si="183">ROUND((I570+1)^(L570/252),9)</f>
        <v>1.0034577929999999</v>
      </c>
      <c r="N570" s="69">
        <f t="shared" ref="N570:N633" ca="1" si="184">ROUND(H570*M570,9)</f>
        <v>1.0054912600000001</v>
      </c>
      <c r="O570" s="68">
        <f t="shared" si="180"/>
        <v>0</v>
      </c>
      <c r="P570" s="65">
        <f t="shared" ca="1" si="174"/>
        <v>3.9223272699999998</v>
      </c>
      <c r="Q570" s="65"/>
      <c r="R570" s="11">
        <f t="shared" si="175"/>
        <v>0</v>
      </c>
      <c r="S570" s="70" t="str">
        <f>IF(O569&gt;0,VLOOKUP(O569,W$12:AF$60,10),S569)</f>
        <v>A+J=</v>
      </c>
      <c r="T570" s="66" t="e">
        <f>IF(O569&gt;0,VLOOKUP(O569,W$12:AF$60,11),T569)</f>
        <v>#REF!</v>
      </c>
      <c r="U570" s="71" t="str">
        <f t="shared" ref="U570:U633" si="185">IF(O570&gt;0,(P570+R570)*U$9,"-")</f>
        <v>-</v>
      </c>
      <c r="V570" s="7"/>
      <c r="W570" s="7"/>
      <c r="X570" s="7"/>
      <c r="Y570" s="7"/>
      <c r="Z570" s="1"/>
      <c r="AA570" s="7"/>
      <c r="AB570" s="7"/>
      <c r="AC570" s="7"/>
      <c r="AD570" s="7"/>
      <c r="AE570" s="7"/>
      <c r="AF570" s="8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  <c r="EP570" s="2"/>
      <c r="EQ570" s="2"/>
      <c r="ER570" s="2"/>
      <c r="ES570" s="2"/>
      <c r="ET570" s="2"/>
      <c r="EU570" s="2"/>
      <c r="EV570" s="2"/>
      <c r="EW570" s="2"/>
      <c r="EX570" s="2"/>
      <c r="EY570" s="2"/>
      <c r="EZ570" s="2"/>
      <c r="FA570" s="2"/>
      <c r="FB570" s="2"/>
      <c r="FC570" s="2"/>
      <c r="FD570" s="2"/>
      <c r="FE570" s="2"/>
      <c r="FF570" s="2"/>
      <c r="FG570" s="2"/>
      <c r="FH570" s="2"/>
      <c r="FI570" s="2"/>
      <c r="FJ570" s="2"/>
      <c r="FK570" s="2"/>
      <c r="FL570" s="2"/>
      <c r="FM570" s="2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</row>
    <row r="571" spans="1:188" x14ac:dyDescent="0.15">
      <c r="A571" s="63">
        <f t="shared" si="171"/>
        <v>44336</v>
      </c>
      <c r="B571" s="78">
        <f t="shared" ca="1" si="176"/>
        <v>718.44897021000008</v>
      </c>
      <c r="C571" s="65">
        <f t="shared" si="181"/>
        <v>714.28547731000003</v>
      </c>
      <c r="D571" s="10">
        <f ca="1">IF(A571&lt;$B$1,VLOOKUP(A571,[1]DI!$A$4:$B$15000,2),0)</f>
        <v>3.4000000000000002E-2</v>
      </c>
      <c r="E571" s="65">
        <f t="shared" ca="1" si="177"/>
        <v>1.00013269</v>
      </c>
      <c r="F571" s="65">
        <f ca="1">(TRUNC(PRODUCT($E$12:$E570),16))</f>
        <v>1.0432626840124599</v>
      </c>
      <c r="G571" s="65">
        <f t="shared" ca="1" si="178"/>
        <v>1.0410146990926801</v>
      </c>
      <c r="H571" s="65">
        <f t="shared" ca="1" si="179"/>
        <v>1.0021594199999999</v>
      </c>
      <c r="I571" s="64">
        <f t="shared" si="172"/>
        <v>5.2499999999999998E-2</v>
      </c>
      <c r="J571" s="66">
        <f>IF(O570&gt;0,VLOOKUP(O570,W$12:AF$80,2),J570)</f>
        <v>44312</v>
      </c>
      <c r="K571" s="67">
        <f t="shared" si="173"/>
        <v>18</v>
      </c>
      <c r="L571" s="68">
        <f t="shared" si="182"/>
        <v>18</v>
      </c>
      <c r="M571" s="69">
        <f t="shared" si="183"/>
        <v>1.003661565</v>
      </c>
      <c r="N571" s="69">
        <f t="shared" ca="1" si="184"/>
        <v>1.005828892</v>
      </c>
      <c r="O571" s="68">
        <f t="shared" si="180"/>
        <v>0</v>
      </c>
      <c r="P571" s="65">
        <f t="shared" ca="1" si="174"/>
        <v>4.1634928999999996</v>
      </c>
      <c r="Q571" s="65"/>
      <c r="R571" s="11">
        <f t="shared" si="175"/>
        <v>0</v>
      </c>
      <c r="S571" s="70" t="str">
        <f>IF(O570&gt;0,VLOOKUP(O570,W$12:AF$60,10),S570)</f>
        <v>A+J=</v>
      </c>
      <c r="T571" s="66" t="e">
        <f>IF(O570&gt;0,VLOOKUP(O570,W$12:AF$60,11),T570)</f>
        <v>#REF!</v>
      </c>
      <c r="U571" s="71" t="str">
        <f t="shared" si="185"/>
        <v>-</v>
      </c>
      <c r="V571" s="7"/>
      <c r="W571" s="7"/>
      <c r="X571" s="7"/>
      <c r="Y571" s="7"/>
      <c r="Z571" s="1"/>
      <c r="AA571" s="7"/>
      <c r="AB571" s="7"/>
      <c r="AC571" s="7"/>
      <c r="AD571" s="7"/>
      <c r="AE571" s="7"/>
      <c r="AF571" s="8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  <c r="EQ571" s="2"/>
      <c r="ER571" s="2"/>
      <c r="ES571" s="2"/>
      <c r="ET571" s="2"/>
      <c r="EU571" s="2"/>
      <c r="EV571" s="2"/>
      <c r="EW571" s="2"/>
      <c r="EX571" s="2"/>
      <c r="EY571" s="2"/>
      <c r="EZ571" s="2"/>
      <c r="FA571" s="2"/>
      <c r="FB571" s="2"/>
      <c r="FC571" s="2"/>
      <c r="FD571" s="2"/>
      <c r="FE571" s="2"/>
      <c r="FF571" s="2"/>
      <c r="FG571" s="2"/>
      <c r="FH571" s="2"/>
      <c r="FI571" s="2"/>
      <c r="FJ571" s="2"/>
      <c r="FK571" s="2"/>
      <c r="FL571" s="2"/>
      <c r="FM571" s="2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</row>
    <row r="572" spans="1:188" x14ac:dyDescent="0.15">
      <c r="A572" s="63">
        <f t="shared" si="171"/>
        <v>44337</v>
      </c>
      <c r="B572" s="78">
        <f t="shared" ca="1" si="176"/>
        <v>718.69021084000008</v>
      </c>
      <c r="C572" s="65">
        <f t="shared" si="181"/>
        <v>714.28547731000003</v>
      </c>
      <c r="D572" s="10">
        <f ca="1">IF(A572&lt;$B$1,VLOOKUP(A572,[1]DI!$A$4:$B$15000,2),0)</f>
        <v>3.4000000000000002E-2</v>
      </c>
      <c r="E572" s="65">
        <f t="shared" ca="1" si="177"/>
        <v>1.00013269</v>
      </c>
      <c r="F572" s="65">
        <f ca="1">(TRUNC(PRODUCT($E$12:$E571),16))</f>
        <v>1.043401114538</v>
      </c>
      <c r="G572" s="65">
        <f t="shared" ca="1" si="178"/>
        <v>1.0410146990926801</v>
      </c>
      <c r="H572" s="65">
        <f t="shared" ca="1" si="179"/>
        <v>1.00229239</v>
      </c>
      <c r="I572" s="64">
        <f t="shared" si="172"/>
        <v>5.2499999999999998E-2</v>
      </c>
      <c r="J572" s="66">
        <f>IF(O571&gt;0,VLOOKUP(O571,W$12:AF$80,2),J571)</f>
        <v>44312</v>
      </c>
      <c r="K572" s="67">
        <f t="shared" si="173"/>
        <v>19</v>
      </c>
      <c r="L572" s="68">
        <f t="shared" si="182"/>
        <v>19</v>
      </c>
      <c r="M572" s="69">
        <f t="shared" si="183"/>
        <v>1.003865378</v>
      </c>
      <c r="N572" s="69">
        <f t="shared" ca="1" si="184"/>
        <v>1.006166629</v>
      </c>
      <c r="O572" s="68">
        <f t="shared" si="180"/>
        <v>0</v>
      </c>
      <c r="P572" s="65">
        <f t="shared" ca="1" si="174"/>
        <v>4.4047335299999997</v>
      </c>
      <c r="Q572" s="65"/>
      <c r="R572" s="11">
        <f t="shared" si="175"/>
        <v>0</v>
      </c>
      <c r="S572" s="70" t="str">
        <f>IF(O571&gt;0,VLOOKUP(O571,W$12:AF$60,10),S571)</f>
        <v>A+J=</v>
      </c>
      <c r="T572" s="66" t="e">
        <f>IF(O571&gt;0,VLOOKUP(O571,W$12:AF$60,11),T571)</f>
        <v>#REF!</v>
      </c>
      <c r="U572" s="71" t="str">
        <f t="shared" si="185"/>
        <v>-</v>
      </c>
      <c r="V572" s="7"/>
      <c r="W572" s="7"/>
      <c r="X572" s="7"/>
      <c r="Y572" s="7"/>
      <c r="Z572" s="1"/>
      <c r="AA572" s="7"/>
      <c r="AB572" s="7"/>
      <c r="AC572" s="7"/>
      <c r="AD572" s="7"/>
      <c r="AE572" s="7"/>
      <c r="AF572" s="8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  <c r="EP572" s="2"/>
      <c r="EQ572" s="2"/>
      <c r="ER572" s="2"/>
      <c r="ES572" s="2"/>
      <c r="ET572" s="2"/>
      <c r="EU572" s="2"/>
      <c r="EV572" s="2"/>
      <c r="EW572" s="2"/>
      <c r="EX572" s="2"/>
      <c r="EY572" s="2"/>
      <c r="EZ572" s="2"/>
      <c r="FA572" s="2"/>
      <c r="FB572" s="2"/>
      <c r="FC572" s="2"/>
      <c r="FD572" s="2"/>
      <c r="FE572" s="2"/>
      <c r="FF572" s="2"/>
      <c r="FG572" s="2"/>
      <c r="FH572" s="2"/>
      <c r="FI572" s="2"/>
      <c r="FJ572" s="2"/>
      <c r="FK572" s="2"/>
      <c r="FL572" s="2"/>
      <c r="FM572" s="2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</row>
    <row r="573" spans="1:188" x14ac:dyDescent="0.15">
      <c r="A573" s="63">
        <f t="shared" si="171"/>
        <v>44338</v>
      </c>
      <c r="B573" s="78">
        <f t="shared" ca="1" si="176"/>
        <v>718.93154076000008</v>
      </c>
      <c r="C573" s="65">
        <f t="shared" si="181"/>
        <v>714.28547731000003</v>
      </c>
      <c r="D573" s="10">
        <f ca="1">IF(A573&lt;$B$1,VLOOKUP(A573,[1]DI!$A$4:$B$15000,2),0)</f>
        <v>0</v>
      </c>
      <c r="E573" s="65">
        <f t="shared" ca="1" si="177"/>
        <v>1</v>
      </c>
      <c r="F573" s="65">
        <f ca="1">(TRUNC(PRODUCT($E$12:$E572),16))</f>
        <v>1.04353956343188</v>
      </c>
      <c r="G573" s="65">
        <f t="shared" ca="1" si="178"/>
        <v>1.0410146990926801</v>
      </c>
      <c r="H573" s="65">
        <f t="shared" ca="1" si="179"/>
        <v>1.00242539</v>
      </c>
      <c r="I573" s="64">
        <f t="shared" si="172"/>
        <v>5.2499999999999998E-2</v>
      </c>
      <c r="J573" s="66">
        <f>IF(O572&gt;0,VLOOKUP(O572,W$12:AF$80,2),J572)</f>
        <v>44312</v>
      </c>
      <c r="K573" s="67">
        <f t="shared" si="173"/>
        <v>19</v>
      </c>
      <c r="L573" s="68">
        <f t="shared" si="182"/>
        <v>20</v>
      </c>
      <c r="M573" s="69">
        <f t="shared" si="183"/>
        <v>1.004069232</v>
      </c>
      <c r="N573" s="69">
        <f t="shared" ca="1" si="184"/>
        <v>1.0065044910000001</v>
      </c>
      <c r="O573" s="68">
        <f t="shared" si="180"/>
        <v>0</v>
      </c>
      <c r="P573" s="65">
        <f t="shared" ca="1" si="174"/>
        <v>4.6460634499999998</v>
      </c>
      <c r="Q573" s="65"/>
      <c r="R573" s="11">
        <f t="shared" si="175"/>
        <v>0</v>
      </c>
      <c r="S573" s="70" t="str">
        <f>IF(O572&gt;0,VLOOKUP(O572,W$12:AF$60,10),S572)</f>
        <v>A+J=</v>
      </c>
      <c r="T573" s="66" t="e">
        <f>IF(O572&gt;0,VLOOKUP(O572,W$12:AF$60,11),T572)</f>
        <v>#REF!</v>
      </c>
      <c r="U573" s="71" t="str">
        <f t="shared" si="185"/>
        <v>-</v>
      </c>
      <c r="V573" s="7"/>
      <c r="W573" s="7"/>
      <c r="X573" s="7"/>
      <c r="Y573" s="7"/>
      <c r="Z573" s="1"/>
      <c r="AA573" s="7"/>
      <c r="AB573" s="7"/>
      <c r="AC573" s="7"/>
      <c r="AD573" s="7"/>
      <c r="AE573" s="7"/>
      <c r="AF573" s="8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  <c r="EP573" s="2"/>
      <c r="EQ573" s="2"/>
      <c r="ER573" s="2"/>
      <c r="ES573" s="2"/>
      <c r="ET573" s="2"/>
      <c r="EU573" s="2"/>
      <c r="EV573" s="2"/>
      <c r="EW573" s="2"/>
      <c r="EX573" s="2"/>
      <c r="EY573" s="2"/>
      <c r="EZ573" s="2"/>
      <c r="FA573" s="2"/>
      <c r="FB573" s="2"/>
      <c r="FC573" s="2"/>
      <c r="FD573" s="2"/>
      <c r="FE573" s="2"/>
      <c r="FF573" s="2"/>
      <c r="FG573" s="2"/>
      <c r="FH573" s="2"/>
      <c r="FI573" s="2"/>
      <c r="FJ573" s="2"/>
      <c r="FK573" s="2"/>
      <c r="FL573" s="2"/>
      <c r="FM573" s="2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</row>
    <row r="574" spans="1:188" x14ac:dyDescent="0.15">
      <c r="A574" s="63">
        <f t="shared" si="171"/>
        <v>44339</v>
      </c>
      <c r="B574" s="78">
        <f t="shared" ca="1" si="176"/>
        <v>718.93154076000008</v>
      </c>
      <c r="C574" s="65">
        <f t="shared" si="181"/>
        <v>714.28547731000003</v>
      </c>
      <c r="D574" s="10">
        <f ca="1">IF(A574&lt;$B$1,VLOOKUP(A574,[1]DI!$A$4:$B$15000,2),0)</f>
        <v>0</v>
      </c>
      <c r="E574" s="65">
        <f t="shared" ca="1" si="177"/>
        <v>1</v>
      </c>
      <c r="F574" s="65">
        <f ca="1">(TRUNC(PRODUCT($E$12:$E573),16))</f>
        <v>1.04353956343188</v>
      </c>
      <c r="G574" s="65">
        <f t="shared" ca="1" si="178"/>
        <v>1.0410146990926801</v>
      </c>
      <c r="H574" s="65">
        <f t="shared" ca="1" si="179"/>
        <v>1.00242539</v>
      </c>
      <c r="I574" s="64">
        <f t="shared" si="172"/>
        <v>5.2499999999999998E-2</v>
      </c>
      <c r="J574" s="66">
        <f>IF(O573&gt;0,VLOOKUP(O573,W$12:AF$80,2),J573)</f>
        <v>44312</v>
      </c>
      <c r="K574" s="67">
        <f t="shared" si="173"/>
        <v>19</v>
      </c>
      <c r="L574" s="68">
        <f t="shared" si="182"/>
        <v>20</v>
      </c>
      <c r="M574" s="69">
        <f t="shared" si="183"/>
        <v>1.004069232</v>
      </c>
      <c r="N574" s="69">
        <f t="shared" ca="1" si="184"/>
        <v>1.0065044910000001</v>
      </c>
      <c r="O574" s="68">
        <f t="shared" si="180"/>
        <v>0</v>
      </c>
      <c r="P574" s="65">
        <f t="shared" ca="1" si="174"/>
        <v>4.6460634499999998</v>
      </c>
      <c r="Q574" s="65"/>
      <c r="R574" s="11">
        <f t="shared" si="175"/>
        <v>0</v>
      </c>
      <c r="S574" s="70" t="str">
        <f>IF(O573&gt;0,VLOOKUP(O573,W$12:AF$60,10),S573)</f>
        <v>A+J=</v>
      </c>
      <c r="T574" s="66" t="e">
        <f>IF(O573&gt;0,VLOOKUP(O573,W$12:AF$60,11),T573)</f>
        <v>#REF!</v>
      </c>
      <c r="U574" s="71" t="str">
        <f t="shared" si="185"/>
        <v>-</v>
      </c>
      <c r="V574" s="7"/>
      <c r="W574" s="7"/>
      <c r="X574" s="7"/>
      <c r="Y574" s="7"/>
      <c r="Z574" s="1"/>
      <c r="AA574" s="7"/>
      <c r="AB574" s="7"/>
      <c r="AC574" s="7"/>
      <c r="AD574" s="7"/>
      <c r="AE574" s="7"/>
      <c r="AF574" s="8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  <c r="EQ574" s="2"/>
      <c r="ER574" s="2"/>
      <c r="ES574" s="2"/>
      <c r="ET574" s="2"/>
      <c r="EU574" s="2"/>
      <c r="EV574" s="2"/>
      <c r="EW574" s="2"/>
      <c r="EX574" s="2"/>
      <c r="EY574" s="2"/>
      <c r="EZ574" s="2"/>
      <c r="FA574" s="2"/>
      <c r="FB574" s="2"/>
      <c r="FC574" s="2"/>
      <c r="FD574" s="2"/>
      <c r="FE574" s="2"/>
      <c r="FF574" s="2"/>
      <c r="FG574" s="2"/>
      <c r="FH574" s="2"/>
      <c r="FI574" s="2"/>
      <c r="FJ574" s="2"/>
      <c r="FK574" s="2"/>
      <c r="FL574" s="2"/>
      <c r="FM574" s="2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</row>
    <row r="575" spans="1:188" ht="15" x14ac:dyDescent="0.25">
      <c r="A575" s="63">
        <f t="shared" si="171"/>
        <v>44340</v>
      </c>
      <c r="B575" s="78">
        <f t="shared" ca="1" si="176"/>
        <v>718.93154076000008</v>
      </c>
      <c r="C575" s="65">
        <f t="shared" si="181"/>
        <v>714.28547731000003</v>
      </c>
      <c r="D575" s="10">
        <f ca="1">IF(A575&lt;$B$1,VLOOKUP(A575,[1]DI!$A$4:$B$15000,2),0)</f>
        <v>3.4000000000000002E-2</v>
      </c>
      <c r="E575" s="65">
        <f t="shared" ca="1" si="177"/>
        <v>1.00013269</v>
      </c>
      <c r="F575" s="65">
        <f ca="1">(TRUNC(PRODUCT($E$12:$E574),16))</f>
        <v>1.04353956343188</v>
      </c>
      <c r="G575" s="65">
        <f t="shared" ca="1" si="178"/>
        <v>1.0410146990926801</v>
      </c>
      <c r="H575" s="65">
        <f t="shared" ca="1" si="179"/>
        <v>1.00242539</v>
      </c>
      <c r="I575" s="64">
        <f t="shared" si="172"/>
        <v>5.2499999999999998E-2</v>
      </c>
      <c r="J575" s="66">
        <f>IF(O574&gt;0,VLOOKUP(O574,W$12:AF$80,2),J574)</f>
        <v>44312</v>
      </c>
      <c r="K575" s="67">
        <f t="shared" si="173"/>
        <v>20</v>
      </c>
      <c r="L575" s="68">
        <f t="shared" si="182"/>
        <v>20</v>
      </c>
      <c r="M575" s="69">
        <f t="shared" si="183"/>
        <v>1.004069232</v>
      </c>
      <c r="N575" s="69">
        <f t="shared" ca="1" si="184"/>
        <v>1.0065044910000001</v>
      </c>
      <c r="O575" s="68">
        <f t="shared" si="180"/>
        <v>0</v>
      </c>
      <c r="P575" s="65">
        <f t="shared" ca="1" si="174"/>
        <v>4.6460634499999998</v>
      </c>
      <c r="Q575" s="65"/>
      <c r="R575" s="11">
        <f t="shared" si="175"/>
        <v>0</v>
      </c>
      <c r="S575" s="70" t="str">
        <f>IF(O574&gt;0,VLOOKUP(O574,W$12:AF$60,10),S574)</f>
        <v>A+J=</v>
      </c>
      <c r="T575" s="66" t="e">
        <f>IF(O574&gt;0,VLOOKUP(O574,W$12:AF$60,11),T574)</f>
        <v>#REF!</v>
      </c>
      <c r="U575" s="71" t="str">
        <f t="shared" si="185"/>
        <v>-</v>
      </c>
      <c r="V575" s="121" t="s">
        <v>85</v>
      </c>
      <c r="W575" s="7"/>
      <c r="X575" s="7"/>
      <c r="Y575" s="7"/>
      <c r="Z575" s="1"/>
      <c r="AA575" s="7"/>
      <c r="AB575" s="7"/>
      <c r="AC575" s="7"/>
      <c r="AD575" s="7"/>
      <c r="AE575" s="7"/>
      <c r="AF575" s="8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  <c r="EQ575" s="2"/>
      <c r="ER575" s="2"/>
      <c r="ES575" s="2"/>
      <c r="ET575" s="2"/>
      <c r="EU575" s="2"/>
      <c r="EV575" s="2"/>
      <c r="EW575" s="2"/>
      <c r="EX575" s="2"/>
      <c r="EY575" s="2"/>
      <c r="EZ575" s="2"/>
      <c r="FA575" s="2"/>
      <c r="FB575" s="2"/>
      <c r="FC575" s="2"/>
      <c r="FD575" s="2"/>
      <c r="FE575" s="2"/>
      <c r="FF575" s="2"/>
      <c r="FG575" s="2"/>
      <c r="FH575" s="2"/>
      <c r="FI575" s="2"/>
      <c r="FJ575" s="2"/>
      <c r="FK575" s="2"/>
      <c r="FL575" s="2"/>
      <c r="FM575" s="2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</row>
    <row r="576" spans="1:188" ht="18.75" x14ac:dyDescent="0.3">
      <c r="A576" s="109">
        <f t="shared" si="171"/>
        <v>44341</v>
      </c>
      <c r="B576" s="110">
        <f t="shared" ca="1" si="176"/>
        <v>719.17294711</v>
      </c>
      <c r="C576" s="111">
        <f t="shared" si="181"/>
        <v>714.28547731000003</v>
      </c>
      <c r="D576" s="10">
        <f ca="1">IF(A576&lt;$B$1,VLOOKUP(A576,[1]DI!$A$4:$B$15000,2),0)</f>
        <v>3.4000000000000002E-2</v>
      </c>
      <c r="E576" s="111">
        <f t="shared" ca="1" si="177"/>
        <v>1.00013269</v>
      </c>
      <c r="F576" s="111">
        <f ca="1">(TRUNC(PRODUCT($E$12:$E575),16))</f>
        <v>1.0436780306965601</v>
      </c>
      <c r="G576" s="111">
        <f t="shared" ca="1" si="178"/>
        <v>1.0410146990926801</v>
      </c>
      <c r="H576" s="111">
        <f t="shared" ca="1" si="179"/>
        <v>1.0025584000000001</v>
      </c>
      <c r="I576" s="112">
        <f t="shared" si="172"/>
        <v>5.2499999999999998E-2</v>
      </c>
      <c r="J576" s="66">
        <f>IF(O575&gt;0,VLOOKUP(O575,W$12:AF$80,2),J575)</f>
        <v>44312</v>
      </c>
      <c r="K576" s="114">
        <f t="shared" si="173"/>
        <v>21</v>
      </c>
      <c r="L576" s="115">
        <f t="shared" si="182"/>
        <v>21</v>
      </c>
      <c r="M576" s="116">
        <f t="shared" si="183"/>
        <v>1.0042731279999999</v>
      </c>
      <c r="N576" s="116">
        <f t="shared" ca="1" si="184"/>
        <v>1.0068424600000001</v>
      </c>
      <c r="O576" s="68">
        <f t="shared" si="180"/>
        <v>19</v>
      </c>
      <c r="P576" s="122">
        <f t="shared" ca="1" si="174"/>
        <v>4.8874697999999999</v>
      </c>
      <c r="Q576" s="122"/>
      <c r="R576" s="11">
        <f t="shared" si="175"/>
        <v>23.809277810000001</v>
      </c>
      <c r="S576" s="117" t="str">
        <f>IF(O575&gt;0,VLOOKUP(O575,W$12:AF$60,10),S575)</f>
        <v>A+J=</v>
      </c>
      <c r="T576" s="113" t="e">
        <f>IF(O575&gt;0,VLOOKUP(O575,W$12:AF$60,11),T575)</f>
        <v>#REF!</v>
      </c>
      <c r="U576" s="118">
        <f t="shared" ca="1" si="185"/>
        <v>1721804.8566000001</v>
      </c>
      <c r="V576" s="120">
        <v>5.0654126000000002</v>
      </c>
      <c r="W576" s="7"/>
      <c r="X576" s="7"/>
      <c r="Y576" s="7"/>
      <c r="Z576" s="1"/>
      <c r="AA576" s="7"/>
      <c r="AB576" s="7"/>
      <c r="AC576" s="7"/>
      <c r="AD576" s="7"/>
      <c r="AE576" s="7"/>
      <c r="AF576" s="8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  <c r="EQ576" s="2"/>
      <c r="ER576" s="2"/>
      <c r="ES576" s="2"/>
      <c r="ET576" s="2"/>
      <c r="EU576" s="2"/>
      <c r="EV576" s="2"/>
      <c r="EW576" s="2"/>
      <c r="EX576" s="2"/>
      <c r="EY576" s="2"/>
      <c r="EZ576" s="2"/>
      <c r="FA576" s="2"/>
      <c r="FB576" s="2"/>
      <c r="FC576" s="2"/>
      <c r="FD576" s="2"/>
      <c r="FE576" s="2"/>
      <c r="FF576" s="2"/>
      <c r="FG576" s="2"/>
      <c r="FH576" s="2"/>
      <c r="FI576" s="2"/>
      <c r="FJ576" s="2"/>
      <c r="FK576" s="2"/>
      <c r="FL576" s="2"/>
      <c r="FM576" s="2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</row>
    <row r="577" spans="1:188" ht="15" x14ac:dyDescent="0.25">
      <c r="A577" s="63">
        <f t="shared" si="171"/>
        <v>44342</v>
      </c>
      <c r="B577" s="78">
        <f t="shared" ca="1" si="176"/>
        <v>690.53004918929901</v>
      </c>
      <c r="C577" s="65">
        <f t="shared" si="181"/>
        <v>690.47619950000001</v>
      </c>
      <c r="D577" s="10">
        <f ca="1">IF(A577&lt;$B$1,VLOOKUP(A577,[1]DI!$A$4:$B$15000,2),0)</f>
        <v>3.4000000000000002E-2</v>
      </c>
      <c r="E577" s="65">
        <f t="shared" ca="1" si="177"/>
        <v>1.00013269</v>
      </c>
      <c r="F577" s="65">
        <f ca="1">(TRUNC(PRODUCT($E$12:$E576),16))</f>
        <v>1.0438165163344499</v>
      </c>
      <c r="G577" s="65">
        <f t="shared" ca="1" si="178"/>
        <v>1.0436780306965601</v>
      </c>
      <c r="H577" s="65">
        <f t="shared" ca="1" si="179"/>
        <v>1.00013269</v>
      </c>
      <c r="I577" s="64">
        <f t="shared" si="172"/>
        <v>5.2499999999999998E-2</v>
      </c>
      <c r="J577" s="66">
        <f>IF(O576&gt;0,VLOOKUP(O576,W$12:AF$80,2),J576)</f>
        <v>44341</v>
      </c>
      <c r="K577" s="67">
        <f t="shared" si="173"/>
        <v>1</v>
      </c>
      <c r="L577" s="68">
        <f t="shared" si="182"/>
        <v>1</v>
      </c>
      <c r="M577" s="69">
        <f t="shared" si="183"/>
        <v>1.0002030689999999</v>
      </c>
      <c r="N577" s="69">
        <f t="shared" ca="1" si="184"/>
        <v>1.0003357859999999</v>
      </c>
      <c r="O577" s="68">
        <f t="shared" si="180"/>
        <v>0</v>
      </c>
      <c r="P577" s="119">
        <f ca="1">TRUNC(((N577-1)*C577),8)-((V$576-P$576)*N577)</f>
        <v>5.3849689298958919E-2</v>
      </c>
      <c r="Q577" s="119"/>
      <c r="R577" s="11">
        <f t="shared" si="175"/>
        <v>0</v>
      </c>
      <c r="S577" s="70" t="str">
        <f>IF(O576&gt;0,VLOOKUP(O576,W$12:AF$60,10),S576)</f>
        <v>A+J=</v>
      </c>
      <c r="T577" s="66" t="e">
        <f>IF(O576&gt;0,VLOOKUP(O576,W$12:AF$60,11),T576)</f>
        <v>#REF!</v>
      </c>
      <c r="U577" s="71" t="str">
        <f t="shared" si="185"/>
        <v>-</v>
      </c>
      <c r="V577" s="7"/>
      <c r="W577" s="7"/>
      <c r="X577" s="7"/>
      <c r="Y577" s="7"/>
      <c r="Z577" s="1"/>
      <c r="AA577" s="7"/>
      <c r="AB577" s="7"/>
      <c r="AC577" s="7"/>
      <c r="AD577" s="7"/>
      <c r="AE577" s="7"/>
      <c r="AF577" s="8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  <c r="EQ577" s="2"/>
      <c r="ER577" s="2"/>
      <c r="ES577" s="2"/>
      <c r="ET577" s="2"/>
      <c r="EU577" s="2"/>
      <c r="EV577" s="2"/>
      <c r="EW577" s="2"/>
      <c r="EX577" s="2"/>
      <c r="EY577" s="2"/>
      <c r="EZ577" s="2"/>
      <c r="FA577" s="2"/>
      <c r="FB577" s="2"/>
      <c r="FC577" s="2"/>
      <c r="FD577" s="2"/>
      <c r="FE577" s="2"/>
      <c r="FF577" s="2"/>
      <c r="FG577" s="2"/>
      <c r="FH577" s="2"/>
      <c r="FI577" s="2"/>
      <c r="FJ577" s="2"/>
      <c r="FK577" s="2"/>
      <c r="FL577" s="2"/>
      <c r="FM577" s="2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</row>
    <row r="578" spans="1:188" ht="15" x14ac:dyDescent="0.25">
      <c r="A578" s="63">
        <f t="shared" si="171"/>
        <v>44343</v>
      </c>
      <c r="B578" s="78">
        <f t="shared" ca="1" si="176"/>
        <v>690.76192174795654</v>
      </c>
      <c r="C578" s="65">
        <f t="shared" si="181"/>
        <v>690.47619950000001</v>
      </c>
      <c r="D578" s="10">
        <f ca="1">IF(A578&lt;$B$1,VLOOKUP(A578,[1]DI!$A$4:$B$15000,2),0)</f>
        <v>3.4000000000000002E-2</v>
      </c>
      <c r="E578" s="65">
        <f t="shared" ca="1" si="177"/>
        <v>1.00013269</v>
      </c>
      <c r="F578" s="65">
        <f ca="1">(TRUNC(PRODUCT($E$12:$E577),16))</f>
        <v>1.0439550203479999</v>
      </c>
      <c r="G578" s="65">
        <f t="shared" ca="1" si="178"/>
        <v>1.0436780306965601</v>
      </c>
      <c r="H578" s="65">
        <f t="shared" ca="1" si="179"/>
        <v>1.0002654</v>
      </c>
      <c r="I578" s="64">
        <f t="shared" si="172"/>
        <v>5.2499999999999998E-2</v>
      </c>
      <c r="J578" s="66">
        <f>IF(O577&gt;0,VLOOKUP(O577,W$12:AF$80,2),J577)</f>
        <v>44341</v>
      </c>
      <c r="K578" s="67">
        <f t="shared" si="173"/>
        <v>2</v>
      </c>
      <c r="L578" s="68">
        <f t="shared" si="182"/>
        <v>2</v>
      </c>
      <c r="M578" s="69">
        <f t="shared" si="183"/>
        <v>1.0004061799999999</v>
      </c>
      <c r="N578" s="69">
        <f t="shared" ca="1" si="184"/>
        <v>1.0006716879999999</v>
      </c>
      <c r="O578" s="68">
        <f t="shared" si="180"/>
        <v>0</v>
      </c>
      <c r="P578" s="119">
        <f t="shared" ref="P578:P607" ca="1" si="186">TRUNC(((N578-1)*C578),8)-((V$576-P$576)*N578)</f>
        <v>0.28572224795655332</v>
      </c>
      <c r="Q578" s="119"/>
      <c r="R578" s="11">
        <f t="shared" si="175"/>
        <v>0</v>
      </c>
      <c r="S578" s="70" t="str">
        <f>IF(O577&gt;0,VLOOKUP(O577,W$12:AF$60,10),S577)</f>
        <v>A+J=</v>
      </c>
      <c r="T578" s="66" t="e">
        <f>IF(O577&gt;0,VLOOKUP(O577,W$12:AF$60,11),T577)</f>
        <v>#REF!</v>
      </c>
      <c r="U578" s="71" t="str">
        <f t="shared" si="185"/>
        <v>-</v>
      </c>
      <c r="V578" s="7"/>
      <c r="W578" s="7"/>
      <c r="X578" s="7"/>
      <c r="Y578" s="7"/>
      <c r="Z578" s="1"/>
      <c r="AA578" s="7"/>
      <c r="AB578" s="7"/>
      <c r="AC578" s="7"/>
      <c r="AD578" s="7"/>
      <c r="AE578" s="7"/>
      <c r="AF578" s="8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  <c r="EQ578" s="2"/>
      <c r="ER578" s="2"/>
      <c r="ES578" s="2"/>
      <c r="ET578" s="2"/>
      <c r="EU578" s="2"/>
      <c r="EV578" s="2"/>
      <c r="EW578" s="2"/>
      <c r="EX578" s="2"/>
      <c r="EY578" s="2"/>
      <c r="EZ578" s="2"/>
      <c r="FA578" s="2"/>
      <c r="FB578" s="2"/>
      <c r="FC578" s="2"/>
      <c r="FD578" s="2"/>
      <c r="FE578" s="2"/>
      <c r="FF578" s="2"/>
      <c r="FG578" s="2"/>
      <c r="FH578" s="2"/>
      <c r="FI578" s="2"/>
      <c r="FJ578" s="2"/>
      <c r="FK578" s="2"/>
      <c r="FL578" s="2"/>
      <c r="FM578" s="2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</row>
    <row r="579" spans="1:188" ht="15" x14ac:dyDescent="0.25">
      <c r="A579" s="63">
        <f t="shared" si="171"/>
        <v>44344</v>
      </c>
      <c r="B579" s="78">
        <f t="shared" ca="1" si="176"/>
        <v>690.9938667979302</v>
      </c>
      <c r="C579" s="65">
        <f t="shared" si="181"/>
        <v>690.47619950000001</v>
      </c>
      <c r="D579" s="10">
        <f ca="1">IF(A579&lt;$B$1,VLOOKUP(A579,[1]DI!$A$4:$B$15000,2),0)</f>
        <v>3.4000000000000002E-2</v>
      </c>
      <c r="E579" s="65">
        <f t="shared" ca="1" si="177"/>
        <v>1.00013269</v>
      </c>
      <c r="F579" s="65">
        <f ca="1">(TRUNC(PRODUCT($E$12:$E578),16))</f>
        <v>1.04409354273965</v>
      </c>
      <c r="G579" s="65">
        <f t="shared" ca="1" si="178"/>
        <v>1.0436780306965601</v>
      </c>
      <c r="H579" s="65">
        <f t="shared" ca="1" si="179"/>
        <v>1.0003981200000001</v>
      </c>
      <c r="I579" s="64">
        <f t="shared" si="172"/>
        <v>5.2499999999999998E-2</v>
      </c>
      <c r="J579" s="66">
        <f>IF(O578&gt;0,VLOOKUP(O578,W$12:AF$80,2),J578)</f>
        <v>44341</v>
      </c>
      <c r="K579" s="67">
        <f t="shared" si="173"/>
        <v>3</v>
      </c>
      <c r="L579" s="68">
        <f t="shared" si="182"/>
        <v>3</v>
      </c>
      <c r="M579" s="69">
        <f t="shared" si="183"/>
        <v>1.000609332</v>
      </c>
      <c r="N579" s="69">
        <f t="shared" ca="1" si="184"/>
        <v>1.001007695</v>
      </c>
      <c r="O579" s="68">
        <f t="shared" si="180"/>
        <v>0</v>
      </c>
      <c r="P579" s="119">
        <f t="shared" ca="1" si="186"/>
        <v>0.51766729793015376</v>
      </c>
      <c r="Q579" s="119"/>
      <c r="R579" s="11">
        <f t="shared" si="175"/>
        <v>0</v>
      </c>
      <c r="S579" s="70" t="str">
        <f>IF(O578&gt;0,VLOOKUP(O578,W$12:AF$60,10),S578)</f>
        <v>A+J=</v>
      </c>
      <c r="T579" s="66" t="e">
        <f>IF(O578&gt;0,VLOOKUP(O578,W$12:AF$60,11),T578)</f>
        <v>#REF!</v>
      </c>
      <c r="U579" s="71" t="str">
        <f t="shared" si="185"/>
        <v>-</v>
      </c>
      <c r="V579" s="7"/>
      <c r="W579" s="7"/>
      <c r="X579" s="7"/>
      <c r="Y579" s="7"/>
      <c r="Z579" s="1"/>
      <c r="AA579" s="7"/>
      <c r="AB579" s="7"/>
      <c r="AC579" s="7"/>
      <c r="AD579" s="7"/>
      <c r="AE579" s="7"/>
      <c r="AF579" s="8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  <c r="EP579" s="2"/>
      <c r="EQ579" s="2"/>
      <c r="ER579" s="2"/>
      <c r="ES579" s="2"/>
      <c r="ET579" s="2"/>
      <c r="EU579" s="2"/>
      <c r="EV579" s="2"/>
      <c r="EW579" s="2"/>
      <c r="EX579" s="2"/>
      <c r="EY579" s="2"/>
      <c r="EZ579" s="2"/>
      <c r="FA579" s="2"/>
      <c r="FB579" s="2"/>
      <c r="FC579" s="2"/>
      <c r="FD579" s="2"/>
      <c r="FE579" s="2"/>
      <c r="FF579" s="2"/>
      <c r="FG579" s="2"/>
      <c r="FH579" s="2"/>
      <c r="FI579" s="2"/>
      <c r="FJ579" s="2"/>
      <c r="FK579" s="2"/>
      <c r="FL579" s="2"/>
      <c r="FM579" s="2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</row>
    <row r="580" spans="1:188" ht="15" x14ac:dyDescent="0.25">
      <c r="A580" s="63">
        <f t="shared" si="171"/>
        <v>44345</v>
      </c>
      <c r="B580" s="78">
        <f t="shared" ca="1" si="176"/>
        <v>691.22589743583887</v>
      </c>
      <c r="C580" s="65">
        <f t="shared" si="181"/>
        <v>690.47619950000001</v>
      </c>
      <c r="D580" s="10">
        <f ca="1">IF(A580&lt;$B$1,VLOOKUP(A580,[1]DI!$A$4:$B$15000,2),0)</f>
        <v>0</v>
      </c>
      <c r="E580" s="65">
        <f t="shared" ca="1" si="177"/>
        <v>1</v>
      </c>
      <c r="F580" s="65">
        <f ca="1">(TRUNC(PRODUCT($E$12:$E579),16))</f>
        <v>1.0442320835118399</v>
      </c>
      <c r="G580" s="65">
        <f t="shared" ca="1" si="178"/>
        <v>1.0436780306965601</v>
      </c>
      <c r="H580" s="65">
        <f t="shared" ca="1" si="179"/>
        <v>1.00053087</v>
      </c>
      <c r="I580" s="64">
        <f t="shared" si="172"/>
        <v>5.2499999999999998E-2</v>
      </c>
      <c r="J580" s="66">
        <f>IF(O579&gt;0,VLOOKUP(O579,W$12:AF$80,2),J579)</f>
        <v>44341</v>
      </c>
      <c r="K580" s="67">
        <f t="shared" si="173"/>
        <v>3</v>
      </c>
      <c r="L580" s="68">
        <f t="shared" si="182"/>
        <v>4</v>
      </c>
      <c r="M580" s="69">
        <f t="shared" si="183"/>
        <v>1.000812525</v>
      </c>
      <c r="N580" s="69">
        <f t="shared" ca="1" si="184"/>
        <v>1.001343826</v>
      </c>
      <c r="O580" s="68">
        <f t="shared" si="180"/>
        <v>0</v>
      </c>
      <c r="P580" s="119">
        <f t="shared" ca="1" si="186"/>
        <v>0.74969793583884692</v>
      </c>
      <c r="Q580" s="119"/>
      <c r="R580" s="11">
        <f t="shared" si="175"/>
        <v>0</v>
      </c>
      <c r="S580" s="70" t="str">
        <f>IF(O579&gt;0,VLOOKUP(O579,W$12:AF$60,10),S579)</f>
        <v>A+J=</v>
      </c>
      <c r="T580" s="66" t="e">
        <f>IF(O579&gt;0,VLOOKUP(O579,W$12:AF$60,11),T579)</f>
        <v>#REF!</v>
      </c>
      <c r="U580" s="71" t="str">
        <f t="shared" si="185"/>
        <v>-</v>
      </c>
      <c r="V580" s="7"/>
      <c r="W580" s="7"/>
      <c r="X580" s="7"/>
      <c r="Y580" s="7"/>
      <c r="Z580" s="1"/>
      <c r="AA580" s="7"/>
      <c r="AB580" s="7"/>
      <c r="AC580" s="7"/>
      <c r="AD580" s="7"/>
      <c r="AE580" s="7"/>
      <c r="AF580" s="8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  <c r="EP580" s="2"/>
      <c r="EQ580" s="2"/>
      <c r="ER580" s="2"/>
      <c r="ES580" s="2"/>
      <c r="ET580" s="2"/>
      <c r="EU580" s="2"/>
      <c r="EV580" s="2"/>
      <c r="EW580" s="2"/>
      <c r="EX580" s="2"/>
      <c r="EY580" s="2"/>
      <c r="EZ580" s="2"/>
      <c r="FA580" s="2"/>
      <c r="FB580" s="2"/>
      <c r="FC580" s="2"/>
      <c r="FD580" s="2"/>
      <c r="FE580" s="2"/>
      <c r="FF580" s="2"/>
      <c r="FG580" s="2"/>
      <c r="FH580" s="2"/>
      <c r="FI580" s="2"/>
      <c r="FJ580" s="2"/>
      <c r="FK580" s="2"/>
      <c r="FL580" s="2"/>
      <c r="FM580" s="2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</row>
    <row r="581" spans="1:188" ht="15" x14ac:dyDescent="0.25">
      <c r="A581" s="63">
        <f t="shared" si="171"/>
        <v>44346</v>
      </c>
      <c r="B581" s="78">
        <f t="shared" ca="1" si="176"/>
        <v>691.22589743583887</v>
      </c>
      <c r="C581" s="65">
        <f t="shared" si="181"/>
        <v>690.47619950000001</v>
      </c>
      <c r="D581" s="10">
        <f ca="1">IF(A581&lt;$B$1,VLOOKUP(A581,[1]DI!$A$4:$B$15000,2),0)</f>
        <v>0</v>
      </c>
      <c r="E581" s="65">
        <f t="shared" ca="1" si="177"/>
        <v>1</v>
      </c>
      <c r="F581" s="65">
        <f ca="1">(TRUNC(PRODUCT($E$12:$E580),16))</f>
        <v>1.0442320835118399</v>
      </c>
      <c r="G581" s="65">
        <f t="shared" ca="1" si="178"/>
        <v>1.0436780306965601</v>
      </c>
      <c r="H581" s="65">
        <f t="shared" ca="1" si="179"/>
        <v>1.00053087</v>
      </c>
      <c r="I581" s="64">
        <f t="shared" si="172"/>
        <v>5.2499999999999998E-2</v>
      </c>
      <c r="J581" s="66">
        <f>IF(O580&gt;0,VLOOKUP(O580,W$12:AF$80,2),J580)</f>
        <v>44341</v>
      </c>
      <c r="K581" s="67">
        <f t="shared" si="173"/>
        <v>3</v>
      </c>
      <c r="L581" s="68">
        <f t="shared" si="182"/>
        <v>4</v>
      </c>
      <c r="M581" s="69">
        <f t="shared" si="183"/>
        <v>1.000812525</v>
      </c>
      <c r="N581" s="69">
        <f t="shared" ca="1" si="184"/>
        <v>1.001343826</v>
      </c>
      <c r="O581" s="68">
        <f t="shared" si="180"/>
        <v>0</v>
      </c>
      <c r="P581" s="119">
        <f t="shared" ca="1" si="186"/>
        <v>0.74969793583884692</v>
      </c>
      <c r="Q581" s="119"/>
      <c r="R581" s="11">
        <f t="shared" si="175"/>
        <v>0</v>
      </c>
      <c r="S581" s="70" t="str">
        <f>IF(O580&gt;0,VLOOKUP(O580,W$12:AF$60,10),S580)</f>
        <v>A+J=</v>
      </c>
      <c r="T581" s="66" t="e">
        <f>IF(O580&gt;0,VLOOKUP(O580,W$12:AF$60,11),T580)</f>
        <v>#REF!</v>
      </c>
      <c r="U581" s="71" t="str">
        <f t="shared" si="185"/>
        <v>-</v>
      </c>
      <c r="V581" s="7"/>
      <c r="W581" s="7"/>
      <c r="X581" s="7"/>
      <c r="Y581" s="7"/>
      <c r="Z581" s="1"/>
      <c r="AA581" s="7"/>
      <c r="AB581" s="7"/>
      <c r="AC581" s="7"/>
      <c r="AD581" s="7"/>
      <c r="AE581" s="7"/>
      <c r="AF581" s="8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  <c r="EQ581" s="2"/>
      <c r="ER581" s="2"/>
      <c r="ES581" s="2"/>
      <c r="ET581" s="2"/>
      <c r="EU581" s="2"/>
      <c r="EV581" s="2"/>
      <c r="EW581" s="2"/>
      <c r="EX581" s="2"/>
      <c r="EY581" s="2"/>
      <c r="EZ581" s="2"/>
      <c r="FA581" s="2"/>
      <c r="FB581" s="2"/>
      <c r="FC581" s="2"/>
      <c r="FD581" s="2"/>
      <c r="FE581" s="2"/>
      <c r="FF581" s="2"/>
      <c r="FG581" s="2"/>
      <c r="FH581" s="2"/>
      <c r="FI581" s="2"/>
      <c r="FJ581" s="2"/>
      <c r="FK581" s="2"/>
      <c r="FL581" s="2"/>
      <c r="FM581" s="2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</row>
    <row r="582" spans="1:188" ht="15" x14ac:dyDescent="0.25">
      <c r="A582" s="63">
        <f t="shared" si="171"/>
        <v>44347</v>
      </c>
      <c r="B582" s="78">
        <f t="shared" ca="1" si="176"/>
        <v>691.22589743583887</v>
      </c>
      <c r="C582" s="65">
        <f t="shared" si="181"/>
        <v>690.47619950000001</v>
      </c>
      <c r="D582" s="10">
        <f ca="1">IF(A582&lt;$B$1,VLOOKUP(A582,[1]DI!$A$4:$B$15000,2),0)</f>
        <v>3.4000000000000002E-2</v>
      </c>
      <c r="E582" s="65">
        <f t="shared" ca="1" si="177"/>
        <v>1.00013269</v>
      </c>
      <c r="F582" s="65">
        <f ca="1">(TRUNC(PRODUCT($E$12:$E581),16))</f>
        <v>1.0442320835118399</v>
      </c>
      <c r="G582" s="65">
        <f t="shared" ca="1" si="178"/>
        <v>1.0436780306965601</v>
      </c>
      <c r="H582" s="65">
        <f t="shared" ca="1" si="179"/>
        <v>1.00053087</v>
      </c>
      <c r="I582" s="64">
        <f t="shared" si="172"/>
        <v>5.2499999999999998E-2</v>
      </c>
      <c r="J582" s="66">
        <f>IF(O581&gt;0,VLOOKUP(O581,W$12:AF$80,2),J581)</f>
        <v>44341</v>
      </c>
      <c r="K582" s="67">
        <f t="shared" si="173"/>
        <v>4</v>
      </c>
      <c r="L582" s="68">
        <f t="shared" si="182"/>
        <v>4</v>
      </c>
      <c r="M582" s="69">
        <f t="shared" si="183"/>
        <v>1.000812525</v>
      </c>
      <c r="N582" s="69">
        <f t="shared" ca="1" si="184"/>
        <v>1.001343826</v>
      </c>
      <c r="O582" s="68">
        <f t="shared" si="180"/>
        <v>0</v>
      </c>
      <c r="P582" s="119">
        <f t="shared" ca="1" si="186"/>
        <v>0.74969793583884692</v>
      </c>
      <c r="Q582" s="119"/>
      <c r="R582" s="11">
        <f t="shared" si="175"/>
        <v>0</v>
      </c>
      <c r="S582" s="70" t="str">
        <f>IF(O581&gt;0,VLOOKUP(O581,W$12:AF$60,10),S581)</f>
        <v>A+J=</v>
      </c>
      <c r="T582" s="66" t="e">
        <f>IF(O581&gt;0,VLOOKUP(O581,W$12:AF$60,11),T581)</f>
        <v>#REF!</v>
      </c>
      <c r="U582" s="71" t="str">
        <f t="shared" si="185"/>
        <v>-</v>
      </c>
      <c r="V582" s="7"/>
      <c r="W582" s="7"/>
      <c r="X582" s="7"/>
      <c r="Y582" s="7"/>
      <c r="Z582" s="1"/>
      <c r="AA582" s="7"/>
      <c r="AB582" s="7"/>
      <c r="AC582" s="7"/>
      <c r="AD582" s="7"/>
      <c r="AE582" s="7"/>
      <c r="AF582" s="8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  <c r="EQ582" s="2"/>
      <c r="ER582" s="2"/>
      <c r="ES582" s="2"/>
      <c r="ET582" s="2"/>
      <c r="EU582" s="2"/>
      <c r="EV582" s="2"/>
      <c r="EW582" s="2"/>
      <c r="EX582" s="2"/>
      <c r="EY582" s="2"/>
      <c r="EZ582" s="2"/>
      <c r="FA582" s="2"/>
      <c r="FB582" s="2"/>
      <c r="FC582" s="2"/>
      <c r="FD582" s="2"/>
      <c r="FE582" s="2"/>
      <c r="FF582" s="2"/>
      <c r="FG582" s="2"/>
      <c r="FH582" s="2"/>
      <c r="FI582" s="2"/>
      <c r="FJ582" s="2"/>
      <c r="FK582" s="2"/>
      <c r="FL582" s="2"/>
      <c r="FM582" s="2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</row>
    <row r="583" spans="1:188" ht="15" x14ac:dyDescent="0.25">
      <c r="A583" s="63">
        <f t="shared" si="171"/>
        <v>44348</v>
      </c>
      <c r="B583" s="78">
        <f t="shared" ca="1" si="176"/>
        <v>691.45800125488563</v>
      </c>
      <c r="C583" s="65">
        <f t="shared" si="181"/>
        <v>690.47619950000001</v>
      </c>
      <c r="D583" s="10">
        <f ca="1">IF(A583&lt;$B$1,VLOOKUP(A583,[1]DI!$A$4:$B$15000,2),0)</f>
        <v>3.4000000000000002E-2</v>
      </c>
      <c r="E583" s="65">
        <f t="shared" ca="1" si="177"/>
        <v>1.00013269</v>
      </c>
      <c r="F583" s="65">
        <f ca="1">(TRUNC(PRODUCT($E$12:$E582),16))</f>
        <v>1.0443706426670001</v>
      </c>
      <c r="G583" s="65">
        <f t="shared" ca="1" si="178"/>
        <v>1.0436780306965601</v>
      </c>
      <c r="H583" s="65">
        <f t="shared" ca="1" si="179"/>
        <v>1.00066363</v>
      </c>
      <c r="I583" s="64">
        <f t="shared" si="172"/>
        <v>5.2499999999999998E-2</v>
      </c>
      <c r="J583" s="66">
        <f>IF(O582&gt;0,VLOOKUP(O582,W$12:AF$80,2),J582)</f>
        <v>44341</v>
      </c>
      <c r="K583" s="67">
        <f t="shared" si="173"/>
        <v>5</v>
      </c>
      <c r="L583" s="68">
        <f t="shared" si="182"/>
        <v>5</v>
      </c>
      <c r="M583" s="69">
        <f t="shared" si="183"/>
        <v>1.0010157589999999</v>
      </c>
      <c r="N583" s="69">
        <f t="shared" ca="1" si="184"/>
        <v>1.001680063</v>
      </c>
      <c r="O583" s="68">
        <f t="shared" si="180"/>
        <v>0</v>
      </c>
      <c r="P583" s="119">
        <f t="shared" ca="1" si="186"/>
        <v>0.98180175488560328</v>
      </c>
      <c r="Q583" s="119"/>
      <c r="R583" s="11">
        <f t="shared" si="175"/>
        <v>0</v>
      </c>
      <c r="S583" s="70" t="str">
        <f>IF(O582&gt;0,VLOOKUP(O582,W$12:AF$60,10),S582)</f>
        <v>A+J=</v>
      </c>
      <c r="T583" s="66" t="e">
        <f>IF(O582&gt;0,VLOOKUP(O582,W$12:AF$60,11),T582)</f>
        <v>#REF!</v>
      </c>
      <c r="U583" s="71" t="str">
        <f t="shared" si="185"/>
        <v>-</v>
      </c>
      <c r="V583" s="7"/>
      <c r="W583" s="7"/>
      <c r="X583" s="7"/>
      <c r="Y583" s="7"/>
      <c r="Z583" s="1"/>
      <c r="AA583" s="7"/>
      <c r="AB583" s="7"/>
      <c r="AC583" s="7"/>
      <c r="AD583" s="7"/>
      <c r="AE583" s="7"/>
      <c r="AF583" s="8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  <c r="EQ583" s="2"/>
      <c r="ER583" s="2"/>
      <c r="ES583" s="2"/>
      <c r="ET583" s="2"/>
      <c r="EU583" s="2"/>
      <c r="EV583" s="2"/>
      <c r="EW583" s="2"/>
      <c r="EX583" s="2"/>
      <c r="EY583" s="2"/>
      <c r="EZ583" s="2"/>
      <c r="FA583" s="2"/>
      <c r="FB583" s="2"/>
      <c r="FC583" s="2"/>
      <c r="FD583" s="2"/>
      <c r="FE583" s="2"/>
      <c r="FF583" s="2"/>
      <c r="FG583" s="2"/>
      <c r="FH583" s="2"/>
      <c r="FI583" s="2"/>
      <c r="FJ583" s="2"/>
      <c r="FK583" s="2"/>
      <c r="FL583" s="2"/>
      <c r="FM583" s="2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</row>
    <row r="584" spans="1:188" ht="15" x14ac:dyDescent="0.25">
      <c r="A584" s="63">
        <f t="shared" si="171"/>
        <v>44349</v>
      </c>
      <c r="B584" s="78">
        <f t="shared" ca="1" si="176"/>
        <v>691.69017824507046</v>
      </c>
      <c r="C584" s="65">
        <f t="shared" si="181"/>
        <v>690.47619950000001</v>
      </c>
      <c r="D584" s="10">
        <f ca="1">IF(A584&lt;$B$1,VLOOKUP(A584,[1]DI!$A$4:$B$15000,2),0)</f>
        <v>3.4000000000000002E-2</v>
      </c>
      <c r="E584" s="65">
        <f t="shared" ca="1" si="177"/>
        <v>1.00013269</v>
      </c>
      <c r="F584" s="65">
        <f ca="1">(TRUNC(PRODUCT($E$12:$E583),16))</f>
        <v>1.0445092202075801</v>
      </c>
      <c r="G584" s="65">
        <f t="shared" ca="1" si="178"/>
        <v>1.0436780306965601</v>
      </c>
      <c r="H584" s="65">
        <f t="shared" ca="1" si="179"/>
        <v>1.0007964</v>
      </c>
      <c r="I584" s="64">
        <f t="shared" si="172"/>
        <v>5.2499999999999998E-2</v>
      </c>
      <c r="J584" s="66">
        <f>IF(O583&gt;0,VLOOKUP(O583,W$12:AF$80,2),J583)</f>
        <v>44341</v>
      </c>
      <c r="K584" s="67">
        <f t="shared" si="173"/>
        <v>6</v>
      </c>
      <c r="L584" s="68">
        <f t="shared" si="182"/>
        <v>6</v>
      </c>
      <c r="M584" s="69">
        <f t="shared" si="183"/>
        <v>1.0012190350000001</v>
      </c>
      <c r="N584" s="69">
        <f t="shared" ca="1" si="184"/>
        <v>1.0020164060000001</v>
      </c>
      <c r="O584" s="68">
        <f t="shared" si="180"/>
        <v>0</v>
      </c>
      <c r="P584" s="119">
        <f t="shared" ca="1" si="186"/>
        <v>1.2139787450704229</v>
      </c>
      <c r="Q584" s="119"/>
      <c r="R584" s="11">
        <f t="shared" si="175"/>
        <v>0</v>
      </c>
      <c r="S584" s="70" t="str">
        <f>IF(O583&gt;0,VLOOKUP(O583,W$12:AF$60,10),S583)</f>
        <v>A+J=</v>
      </c>
      <c r="T584" s="66" t="e">
        <f>IF(O583&gt;0,VLOOKUP(O583,W$12:AF$60,11),T583)</f>
        <v>#REF!</v>
      </c>
      <c r="U584" s="71" t="str">
        <f t="shared" si="185"/>
        <v>-</v>
      </c>
      <c r="V584" s="7"/>
      <c r="W584" s="7"/>
      <c r="X584" s="7"/>
      <c r="Y584" s="7"/>
      <c r="Z584" s="1"/>
      <c r="AA584" s="7"/>
      <c r="AB584" s="7"/>
      <c r="AC584" s="7"/>
      <c r="AD584" s="7"/>
      <c r="AE584" s="7"/>
      <c r="AF584" s="8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  <c r="EQ584" s="2"/>
      <c r="ER584" s="2"/>
      <c r="ES584" s="2"/>
      <c r="ET584" s="2"/>
      <c r="EU584" s="2"/>
      <c r="EV584" s="2"/>
      <c r="EW584" s="2"/>
      <c r="EX584" s="2"/>
      <c r="EY584" s="2"/>
      <c r="EZ584" s="2"/>
      <c r="FA584" s="2"/>
      <c r="FB584" s="2"/>
      <c r="FC584" s="2"/>
      <c r="FD584" s="2"/>
      <c r="FE584" s="2"/>
      <c r="FF584" s="2"/>
      <c r="FG584" s="2"/>
      <c r="FH584" s="2"/>
      <c r="FI584" s="2"/>
      <c r="FJ584" s="2"/>
      <c r="FK584" s="2"/>
      <c r="FL584" s="2"/>
      <c r="FM584" s="2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</row>
    <row r="585" spans="1:188" ht="15" x14ac:dyDescent="0.25">
      <c r="A585" s="63">
        <f t="shared" si="171"/>
        <v>44350</v>
      </c>
      <c r="B585" s="78">
        <f t="shared" ca="1" si="176"/>
        <v>691.92244151301236</v>
      </c>
      <c r="C585" s="65">
        <f t="shared" si="181"/>
        <v>690.47619950000001</v>
      </c>
      <c r="D585" s="10">
        <f ca="1">IF(A585&lt;$B$1,VLOOKUP(A585,[1]DI!$A$4:$B$15000,2),0)</f>
        <v>0</v>
      </c>
      <c r="E585" s="65">
        <f t="shared" ca="1" si="177"/>
        <v>1</v>
      </c>
      <c r="F585" s="65">
        <f ca="1">(TRUNC(PRODUCT($E$12:$E584),16))</f>
        <v>1.044647816136</v>
      </c>
      <c r="G585" s="65">
        <f t="shared" ca="1" si="178"/>
        <v>1.0436780306965601</v>
      </c>
      <c r="H585" s="65">
        <f t="shared" ca="1" si="179"/>
        <v>1.0009292000000001</v>
      </c>
      <c r="I585" s="64">
        <f t="shared" si="172"/>
        <v>5.2499999999999998E-2</v>
      </c>
      <c r="J585" s="66">
        <f>IF(O584&gt;0,VLOOKUP(O584,W$12:AF$80,2),J584)</f>
        <v>44341</v>
      </c>
      <c r="K585" s="67">
        <f t="shared" si="173"/>
        <v>6</v>
      </c>
      <c r="L585" s="68">
        <f t="shared" si="182"/>
        <v>7</v>
      </c>
      <c r="M585" s="69">
        <f t="shared" si="183"/>
        <v>1.0014223520000001</v>
      </c>
      <c r="N585" s="69">
        <f t="shared" ca="1" si="184"/>
        <v>1.0023528740000001</v>
      </c>
      <c r="O585" s="68">
        <f t="shared" si="180"/>
        <v>0</v>
      </c>
      <c r="P585" s="119">
        <f t="shared" ca="1" si="186"/>
        <v>1.4462420130123923</v>
      </c>
      <c r="Q585" s="119"/>
      <c r="R585" s="11">
        <f t="shared" si="175"/>
        <v>0</v>
      </c>
      <c r="S585" s="70" t="str">
        <f>IF(O584&gt;0,VLOOKUP(O584,W$12:AF$60,10),S584)</f>
        <v>A+J=</v>
      </c>
      <c r="T585" s="66" t="e">
        <f>IF(O584&gt;0,VLOOKUP(O584,W$12:AF$60,11),T584)</f>
        <v>#REF!</v>
      </c>
      <c r="U585" s="71" t="str">
        <f t="shared" si="185"/>
        <v>-</v>
      </c>
      <c r="V585" s="7"/>
      <c r="W585" s="7"/>
      <c r="X585" s="7"/>
      <c r="Y585" s="7"/>
      <c r="Z585" s="1"/>
      <c r="AA585" s="7"/>
      <c r="AB585" s="7"/>
      <c r="AC585" s="7"/>
      <c r="AD585" s="7"/>
      <c r="AE585" s="7"/>
      <c r="AF585" s="8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  <c r="EQ585" s="2"/>
      <c r="ER585" s="2"/>
      <c r="ES585" s="2"/>
      <c r="ET585" s="2"/>
      <c r="EU585" s="2"/>
      <c r="EV585" s="2"/>
      <c r="EW585" s="2"/>
      <c r="EX585" s="2"/>
      <c r="EY585" s="2"/>
      <c r="EZ585" s="2"/>
      <c r="FA585" s="2"/>
      <c r="FB585" s="2"/>
      <c r="FC585" s="2"/>
      <c r="FD585" s="2"/>
      <c r="FE585" s="2"/>
      <c r="FF585" s="2"/>
      <c r="FG585" s="2"/>
      <c r="FH585" s="2"/>
      <c r="FI585" s="2"/>
      <c r="FJ585" s="2"/>
      <c r="FK585" s="2"/>
      <c r="FL585" s="2"/>
      <c r="FM585" s="2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</row>
    <row r="586" spans="1:188" ht="15" x14ac:dyDescent="0.25">
      <c r="A586" s="63">
        <f t="shared" si="171"/>
        <v>44351</v>
      </c>
      <c r="B586" s="78">
        <f t="shared" ca="1" si="176"/>
        <v>691.92244151301236</v>
      </c>
      <c r="C586" s="65">
        <f t="shared" si="181"/>
        <v>690.47619950000001</v>
      </c>
      <c r="D586" s="10">
        <f ca="1">IF(A586&lt;$B$1,VLOOKUP(A586,[1]DI!$A$4:$B$15000,2),0)</f>
        <v>3.4000000000000002E-2</v>
      </c>
      <c r="E586" s="65">
        <f t="shared" ca="1" si="177"/>
        <v>1.00013269</v>
      </c>
      <c r="F586" s="65">
        <f ca="1">(TRUNC(PRODUCT($E$12:$E585),16))</f>
        <v>1.044647816136</v>
      </c>
      <c r="G586" s="65">
        <f t="shared" ca="1" si="178"/>
        <v>1.0436780306965601</v>
      </c>
      <c r="H586" s="65">
        <f t="shared" ca="1" si="179"/>
        <v>1.0009292000000001</v>
      </c>
      <c r="I586" s="64">
        <f t="shared" si="172"/>
        <v>5.2499999999999998E-2</v>
      </c>
      <c r="J586" s="66">
        <f>IF(O585&gt;0,VLOOKUP(O585,W$12:AF$80,2),J585)</f>
        <v>44341</v>
      </c>
      <c r="K586" s="67">
        <f t="shared" si="173"/>
        <v>7</v>
      </c>
      <c r="L586" s="68">
        <f t="shared" si="182"/>
        <v>7</v>
      </c>
      <c r="M586" s="69">
        <f t="shared" si="183"/>
        <v>1.0014223520000001</v>
      </c>
      <c r="N586" s="69">
        <f t="shared" ca="1" si="184"/>
        <v>1.0023528740000001</v>
      </c>
      <c r="O586" s="68">
        <f t="shared" si="180"/>
        <v>0</v>
      </c>
      <c r="P586" s="119">
        <f t="shared" ca="1" si="186"/>
        <v>1.4462420130123923</v>
      </c>
      <c r="Q586" s="119"/>
      <c r="R586" s="11">
        <f t="shared" si="175"/>
        <v>0</v>
      </c>
      <c r="S586" s="70" t="str">
        <f>IF(O585&gt;0,VLOOKUP(O585,W$12:AF$60,10),S585)</f>
        <v>A+J=</v>
      </c>
      <c r="T586" s="66" t="e">
        <f>IF(O585&gt;0,VLOOKUP(O585,W$12:AF$60,11),T585)</f>
        <v>#REF!</v>
      </c>
      <c r="U586" s="71" t="str">
        <f t="shared" si="185"/>
        <v>-</v>
      </c>
      <c r="V586" s="7"/>
      <c r="W586" s="7"/>
      <c r="X586" s="7"/>
      <c r="Y586" s="7"/>
      <c r="Z586" s="1"/>
      <c r="AA586" s="7"/>
      <c r="AB586" s="7"/>
      <c r="AC586" s="7"/>
      <c r="AD586" s="7"/>
      <c r="AE586" s="7"/>
      <c r="AF586" s="8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  <c r="EQ586" s="2"/>
      <c r="ER586" s="2"/>
      <c r="ES586" s="2"/>
      <c r="ET586" s="2"/>
      <c r="EU586" s="2"/>
      <c r="EV586" s="2"/>
      <c r="EW586" s="2"/>
      <c r="EX586" s="2"/>
      <c r="EY586" s="2"/>
      <c r="EZ586" s="2"/>
      <c r="FA586" s="2"/>
      <c r="FB586" s="2"/>
      <c r="FC586" s="2"/>
      <c r="FD586" s="2"/>
      <c r="FE586" s="2"/>
      <c r="FF586" s="2"/>
      <c r="FG586" s="2"/>
      <c r="FH586" s="2"/>
      <c r="FI586" s="2"/>
      <c r="FJ586" s="2"/>
      <c r="FK586" s="2"/>
      <c r="FL586" s="2"/>
      <c r="FM586" s="2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</row>
    <row r="587" spans="1:188" ht="15" x14ac:dyDescent="0.25">
      <c r="A587" s="63">
        <f t="shared" si="171"/>
        <v>44352</v>
      </c>
      <c r="B587" s="78">
        <f t="shared" ca="1" si="176"/>
        <v>692.15477727227039</v>
      </c>
      <c r="C587" s="65">
        <f t="shared" si="181"/>
        <v>690.47619950000001</v>
      </c>
      <c r="D587" s="10">
        <f ca="1">IF(A587&lt;$B$1,VLOOKUP(A587,[1]DI!$A$4:$B$15000,2),0)</f>
        <v>0</v>
      </c>
      <c r="E587" s="65">
        <f t="shared" ca="1" si="177"/>
        <v>1</v>
      </c>
      <c r="F587" s="65">
        <f ca="1">(TRUNC(PRODUCT($E$12:$E586),16))</f>
        <v>1.0447864304547301</v>
      </c>
      <c r="G587" s="65">
        <f t="shared" ca="1" si="178"/>
        <v>1.0436780306965601</v>
      </c>
      <c r="H587" s="65">
        <f t="shared" ca="1" si="179"/>
        <v>1.0010620100000001</v>
      </c>
      <c r="I587" s="64">
        <f t="shared" si="172"/>
        <v>5.2499999999999998E-2</v>
      </c>
      <c r="J587" s="66">
        <f>IF(O586&gt;0,VLOOKUP(O586,W$12:AF$80,2),J586)</f>
        <v>44341</v>
      </c>
      <c r="K587" s="67">
        <f t="shared" si="173"/>
        <v>7</v>
      </c>
      <c r="L587" s="68">
        <f t="shared" si="182"/>
        <v>8</v>
      </c>
      <c r="M587" s="69">
        <f t="shared" si="183"/>
        <v>1.0016257099999999</v>
      </c>
      <c r="N587" s="69">
        <f t="shared" ca="1" si="184"/>
        <v>1.0026894470000001</v>
      </c>
      <c r="O587" s="68">
        <f t="shared" si="180"/>
        <v>0</v>
      </c>
      <c r="P587" s="119">
        <f t="shared" ca="1" si="186"/>
        <v>1.6785777722703683</v>
      </c>
      <c r="Q587" s="119"/>
      <c r="R587" s="11">
        <f t="shared" si="175"/>
        <v>0</v>
      </c>
      <c r="S587" s="70" t="str">
        <f>IF(O586&gt;0,VLOOKUP(O586,W$12:AF$60,10),S586)</f>
        <v>A+J=</v>
      </c>
      <c r="T587" s="66" t="e">
        <f>IF(O586&gt;0,VLOOKUP(O586,W$12:AF$60,11),T586)</f>
        <v>#REF!</v>
      </c>
      <c r="U587" s="71" t="str">
        <f t="shared" si="185"/>
        <v>-</v>
      </c>
      <c r="V587" s="7"/>
      <c r="W587" s="7"/>
      <c r="X587" s="7"/>
      <c r="Y587" s="7"/>
      <c r="Z587" s="1"/>
      <c r="AA587" s="7"/>
      <c r="AB587" s="7"/>
      <c r="AC587" s="7"/>
      <c r="AD587" s="7"/>
      <c r="AE587" s="7"/>
      <c r="AF587" s="8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  <c r="EQ587" s="2"/>
      <c r="ER587" s="2"/>
      <c r="ES587" s="2"/>
      <c r="ET587" s="2"/>
      <c r="EU587" s="2"/>
      <c r="EV587" s="2"/>
      <c r="EW587" s="2"/>
      <c r="EX587" s="2"/>
      <c r="EY587" s="2"/>
      <c r="EZ587" s="2"/>
      <c r="FA587" s="2"/>
      <c r="FB587" s="2"/>
      <c r="FC587" s="2"/>
      <c r="FD587" s="2"/>
      <c r="FE587" s="2"/>
      <c r="FF587" s="2"/>
      <c r="FG587" s="2"/>
      <c r="FH587" s="2"/>
      <c r="FI587" s="2"/>
      <c r="FJ587" s="2"/>
      <c r="FK587" s="2"/>
      <c r="FL587" s="2"/>
      <c r="FM587" s="2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</row>
    <row r="588" spans="1:188" ht="15" x14ac:dyDescent="0.25">
      <c r="A588" s="63">
        <f t="shared" si="171"/>
        <v>44353</v>
      </c>
      <c r="B588" s="78">
        <f t="shared" ca="1" si="176"/>
        <v>692.15477727227039</v>
      </c>
      <c r="C588" s="65">
        <f t="shared" si="181"/>
        <v>690.47619950000001</v>
      </c>
      <c r="D588" s="10">
        <f ca="1">IF(A588&lt;$B$1,VLOOKUP(A588,[1]DI!$A$4:$B$15000,2),0)</f>
        <v>0</v>
      </c>
      <c r="E588" s="65">
        <f t="shared" ca="1" si="177"/>
        <v>1</v>
      </c>
      <c r="F588" s="65">
        <f ca="1">(TRUNC(PRODUCT($E$12:$E587),16))</f>
        <v>1.0447864304547301</v>
      </c>
      <c r="G588" s="65">
        <f t="shared" ca="1" si="178"/>
        <v>1.0436780306965601</v>
      </c>
      <c r="H588" s="65">
        <f t="shared" ca="1" si="179"/>
        <v>1.0010620100000001</v>
      </c>
      <c r="I588" s="64">
        <f t="shared" si="172"/>
        <v>5.2499999999999998E-2</v>
      </c>
      <c r="J588" s="66">
        <f>IF(O587&gt;0,VLOOKUP(O587,W$12:AF$80,2),J587)</f>
        <v>44341</v>
      </c>
      <c r="K588" s="67">
        <f t="shared" si="173"/>
        <v>7</v>
      </c>
      <c r="L588" s="68">
        <f t="shared" si="182"/>
        <v>8</v>
      </c>
      <c r="M588" s="69">
        <f t="shared" si="183"/>
        <v>1.0016257099999999</v>
      </c>
      <c r="N588" s="69">
        <f t="shared" ca="1" si="184"/>
        <v>1.0026894470000001</v>
      </c>
      <c r="O588" s="68">
        <f t="shared" si="180"/>
        <v>0</v>
      </c>
      <c r="P588" s="119">
        <f t="shared" ca="1" si="186"/>
        <v>1.6785777722703683</v>
      </c>
      <c r="Q588" s="119"/>
      <c r="R588" s="11">
        <f t="shared" si="175"/>
        <v>0</v>
      </c>
      <c r="S588" s="70" t="str">
        <f>IF(O587&gt;0,VLOOKUP(O587,W$12:AF$60,10),S587)</f>
        <v>A+J=</v>
      </c>
      <c r="T588" s="66" t="e">
        <f>IF(O587&gt;0,VLOOKUP(O587,W$12:AF$60,11),T587)</f>
        <v>#REF!</v>
      </c>
      <c r="U588" s="71" t="str">
        <f t="shared" si="185"/>
        <v>-</v>
      </c>
      <c r="V588" s="7"/>
      <c r="W588" s="7"/>
      <c r="X588" s="7"/>
      <c r="Y588" s="7"/>
      <c r="Z588" s="1"/>
      <c r="AA588" s="7"/>
      <c r="AB588" s="7"/>
      <c r="AC588" s="7"/>
      <c r="AD588" s="7"/>
      <c r="AE588" s="7"/>
      <c r="AF588" s="8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  <c r="EP588" s="2"/>
      <c r="EQ588" s="2"/>
      <c r="ER588" s="2"/>
      <c r="ES588" s="2"/>
      <c r="ET588" s="2"/>
      <c r="EU588" s="2"/>
      <c r="EV588" s="2"/>
      <c r="EW588" s="2"/>
      <c r="EX588" s="2"/>
      <c r="EY588" s="2"/>
      <c r="EZ588" s="2"/>
      <c r="FA588" s="2"/>
      <c r="FB588" s="2"/>
      <c r="FC588" s="2"/>
      <c r="FD588" s="2"/>
      <c r="FE588" s="2"/>
      <c r="FF588" s="2"/>
      <c r="FG588" s="2"/>
      <c r="FH588" s="2"/>
      <c r="FI588" s="2"/>
      <c r="FJ588" s="2"/>
      <c r="FK588" s="2"/>
      <c r="FL588" s="2"/>
      <c r="FM588" s="2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</row>
    <row r="589" spans="1:188" ht="15" x14ac:dyDescent="0.25">
      <c r="A589" s="63">
        <f t="shared" ref="A589:A652" si="187">(A588+1)</f>
        <v>44354</v>
      </c>
      <c r="B589" s="78">
        <f t="shared" ca="1" si="176"/>
        <v>692.15477727227039</v>
      </c>
      <c r="C589" s="65">
        <f t="shared" si="181"/>
        <v>690.47619950000001</v>
      </c>
      <c r="D589" s="10">
        <f ca="1">IF(A589&lt;$B$1,VLOOKUP(A589,[1]DI!$A$4:$B$15000,2),0)</f>
        <v>3.4000000000000002E-2</v>
      </c>
      <c r="E589" s="65">
        <f t="shared" ca="1" si="177"/>
        <v>1.00013269</v>
      </c>
      <c r="F589" s="65">
        <f ca="1">(TRUNC(PRODUCT($E$12:$E588),16))</f>
        <v>1.0447864304547301</v>
      </c>
      <c r="G589" s="65">
        <f t="shared" ca="1" si="178"/>
        <v>1.0436780306965601</v>
      </c>
      <c r="H589" s="65">
        <f t="shared" ca="1" si="179"/>
        <v>1.0010620100000001</v>
      </c>
      <c r="I589" s="64">
        <f t="shared" ref="I589:I652" si="188">I588</f>
        <v>5.2499999999999998E-2</v>
      </c>
      <c r="J589" s="66">
        <f>IF(O588&gt;0,VLOOKUP(O588,W$12:AF$80,2),J588)</f>
        <v>44341</v>
      </c>
      <c r="K589" s="67">
        <f t="shared" ref="K589:K652" si="189">IF(A589&gt;J589,IF(NETWORKDAYS(J589,A589,$W$120:$W$436)-1=0,1,NETWORKDAYS(J589,A589,$W$120:$W$436)-1),0)</f>
        <v>8</v>
      </c>
      <c r="L589" s="68">
        <f t="shared" si="182"/>
        <v>8</v>
      </c>
      <c r="M589" s="69">
        <f t="shared" si="183"/>
        <v>1.0016257099999999</v>
      </c>
      <c r="N589" s="69">
        <f t="shared" ca="1" si="184"/>
        <v>1.0026894470000001</v>
      </c>
      <c r="O589" s="68">
        <f t="shared" si="180"/>
        <v>0</v>
      </c>
      <c r="P589" s="119">
        <f t="shared" ca="1" si="186"/>
        <v>1.6785777722703683</v>
      </c>
      <c r="Q589" s="119"/>
      <c r="R589" s="11">
        <f t="shared" ref="R589:R652" si="190">IF(O589&gt;0,VLOOKUP(O589,$W$12:$AB$80,6),0)</f>
        <v>0</v>
      </c>
      <c r="S589" s="70" t="str">
        <f>IF(O588&gt;0,VLOOKUP(O588,W$12:AF$60,10),S588)</f>
        <v>A+J=</v>
      </c>
      <c r="T589" s="66" t="e">
        <f>IF(O588&gt;0,VLOOKUP(O588,W$12:AF$60,11),T588)</f>
        <v>#REF!</v>
      </c>
      <c r="U589" s="71" t="str">
        <f t="shared" si="185"/>
        <v>-</v>
      </c>
      <c r="V589" s="7"/>
      <c r="W589" s="7"/>
      <c r="X589" s="7"/>
      <c r="Y589" s="7"/>
      <c r="Z589" s="1"/>
      <c r="AA589" s="7"/>
      <c r="AB589" s="7"/>
      <c r="AC589" s="7"/>
      <c r="AD589" s="7"/>
      <c r="AE589" s="7"/>
      <c r="AF589" s="8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  <c r="EP589" s="2"/>
      <c r="EQ589" s="2"/>
      <c r="ER589" s="2"/>
      <c r="ES589" s="2"/>
      <c r="ET589" s="2"/>
      <c r="EU589" s="2"/>
      <c r="EV589" s="2"/>
      <c r="EW589" s="2"/>
      <c r="EX589" s="2"/>
      <c r="EY589" s="2"/>
      <c r="EZ589" s="2"/>
      <c r="FA589" s="2"/>
      <c r="FB589" s="2"/>
      <c r="FC589" s="2"/>
      <c r="FD589" s="2"/>
      <c r="FE589" s="2"/>
      <c r="FF589" s="2"/>
      <c r="FG589" s="2"/>
      <c r="FH589" s="2"/>
      <c r="FI589" s="2"/>
      <c r="FJ589" s="2"/>
      <c r="FK589" s="2"/>
      <c r="FL589" s="2"/>
      <c r="FM589" s="2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</row>
    <row r="590" spans="1:188" ht="15" x14ac:dyDescent="0.25">
      <c r="A590" s="63">
        <f t="shared" si="187"/>
        <v>44355</v>
      </c>
      <c r="B590" s="78">
        <f t="shared" ref="B590:B653" ca="1" si="191">IF(A590&lt;=TODAY(),C590+P590,IF(AND(A590&gt;TODAY(),A590&lt;=$B$1),IF(VLOOKUP(TODAY(),$A$10:$D$10000,4,FALSE)=0,"n.d",C590+P590),"n.d"))</f>
        <v>692.38719241106492</v>
      </c>
      <c r="C590" s="65">
        <f t="shared" si="181"/>
        <v>690.47619950000001</v>
      </c>
      <c r="D590" s="10">
        <f ca="1">IF(A590&lt;$B$1,VLOOKUP(A590,[1]DI!$A$4:$B$15000,2),0)</f>
        <v>3.4000000000000002E-2</v>
      </c>
      <c r="E590" s="65">
        <f t="shared" ref="E590:E653" ca="1" si="192">IF(A590&lt;A$10,1,ROUND(((1+D590)^(1/252)),8))</f>
        <v>1.00013269</v>
      </c>
      <c r="F590" s="65">
        <f ca="1">(TRUNC(PRODUCT($E$12:$E589),16))</f>
        <v>1.0449250631661899</v>
      </c>
      <c r="G590" s="65">
        <f t="shared" ref="G590:G653" ca="1" si="193">IF(O589&gt;0,F589,G589)</f>
        <v>1.0436780306965601</v>
      </c>
      <c r="H590" s="65">
        <f t="shared" ref="H590:H653" ca="1" si="194">ROUND(F590/G590,8)</f>
        <v>1.0011948399999999</v>
      </c>
      <c r="I590" s="64">
        <f t="shared" si="188"/>
        <v>5.2499999999999998E-2</v>
      </c>
      <c r="J590" s="66">
        <f>IF(O589&gt;0,VLOOKUP(O589,W$12:AF$80,2),J589)</f>
        <v>44341</v>
      </c>
      <c r="K590" s="67">
        <f t="shared" si="189"/>
        <v>9</v>
      </c>
      <c r="L590" s="68">
        <f t="shared" si="182"/>
        <v>9</v>
      </c>
      <c r="M590" s="69">
        <f t="shared" si="183"/>
        <v>1.0018291100000001</v>
      </c>
      <c r="N590" s="69">
        <f t="shared" ca="1" si="184"/>
        <v>1.003026135</v>
      </c>
      <c r="O590" s="68">
        <f t="shared" ref="O590:O653" si="195">IF(VLOOKUP(A590,X$12:AE$80,8)=VLOOKUP(A589,X$12:AE$80,8),0,VLOOKUP(A590,X$12:AE$80,8))</f>
        <v>0</v>
      </c>
      <c r="P590" s="119">
        <f t="shared" ca="1" si="186"/>
        <v>1.9109929110649215</v>
      </c>
      <c r="Q590" s="119"/>
      <c r="R590" s="11">
        <f t="shared" si="190"/>
        <v>0</v>
      </c>
      <c r="S590" s="70" t="str">
        <f>IF(O589&gt;0,VLOOKUP(O589,W$12:AF$60,10),S589)</f>
        <v>A+J=</v>
      </c>
      <c r="T590" s="66" t="e">
        <f>IF(O589&gt;0,VLOOKUP(O589,W$12:AF$60,11),T589)</f>
        <v>#REF!</v>
      </c>
      <c r="U590" s="71" t="str">
        <f t="shared" si="185"/>
        <v>-</v>
      </c>
      <c r="V590" s="7"/>
      <c r="W590" s="7"/>
      <c r="X590" s="7"/>
      <c r="Y590" s="7"/>
      <c r="Z590" s="1"/>
      <c r="AA590" s="7"/>
      <c r="AB590" s="7"/>
      <c r="AC590" s="7"/>
      <c r="AD590" s="7"/>
      <c r="AE590" s="7"/>
      <c r="AF590" s="8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  <c r="EP590" s="2"/>
      <c r="EQ590" s="2"/>
      <c r="ER590" s="2"/>
      <c r="ES590" s="2"/>
      <c r="ET590" s="2"/>
      <c r="EU590" s="2"/>
      <c r="EV590" s="2"/>
      <c r="EW590" s="2"/>
      <c r="EX590" s="2"/>
      <c r="EY590" s="2"/>
      <c r="EZ590" s="2"/>
      <c r="FA590" s="2"/>
      <c r="FB590" s="2"/>
      <c r="FC590" s="2"/>
      <c r="FD590" s="2"/>
      <c r="FE590" s="2"/>
      <c r="FF590" s="2"/>
      <c r="FG590" s="2"/>
      <c r="FH590" s="2"/>
      <c r="FI590" s="2"/>
      <c r="FJ590" s="2"/>
      <c r="FK590" s="2"/>
      <c r="FL590" s="2"/>
      <c r="FM590" s="2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</row>
    <row r="591" spans="1:188" ht="15" x14ac:dyDescent="0.25">
      <c r="A591" s="63">
        <f t="shared" si="187"/>
        <v>44356</v>
      </c>
      <c r="B591" s="78">
        <f t="shared" ca="1" si="191"/>
        <v>692.6196876192181</v>
      </c>
      <c r="C591" s="65">
        <f t="shared" si="181"/>
        <v>690.47619950000001</v>
      </c>
      <c r="D591" s="10">
        <f ca="1">IF(A591&lt;$B$1,VLOOKUP(A591,[1]DI!$A$4:$B$15000,2),0)</f>
        <v>3.4000000000000002E-2</v>
      </c>
      <c r="E591" s="65">
        <f t="shared" ca="1" si="192"/>
        <v>1.00013269</v>
      </c>
      <c r="F591" s="65">
        <f ca="1">(TRUNC(PRODUCT($E$12:$E590),16))</f>
        <v>1.0450637142728201</v>
      </c>
      <c r="G591" s="65">
        <f t="shared" ca="1" si="193"/>
        <v>1.0436780306965601</v>
      </c>
      <c r="H591" s="65">
        <f t="shared" ca="1" si="194"/>
        <v>1.0013276900000001</v>
      </c>
      <c r="I591" s="64">
        <f t="shared" si="188"/>
        <v>5.2499999999999998E-2</v>
      </c>
      <c r="J591" s="66">
        <f>IF(O590&gt;0,VLOOKUP(O590,W$12:AF$80,2),J590)</f>
        <v>44341</v>
      </c>
      <c r="K591" s="67">
        <f t="shared" si="189"/>
        <v>10</v>
      </c>
      <c r="L591" s="68">
        <f t="shared" si="182"/>
        <v>10</v>
      </c>
      <c r="M591" s="69">
        <f t="shared" si="183"/>
        <v>1.00203255</v>
      </c>
      <c r="N591" s="69">
        <f t="shared" ca="1" si="184"/>
        <v>1.0033629390000001</v>
      </c>
      <c r="O591" s="68">
        <f t="shared" si="195"/>
        <v>0</v>
      </c>
      <c r="P591" s="119">
        <f t="shared" ca="1" si="186"/>
        <v>2.1434881192181106</v>
      </c>
      <c r="Q591" s="119"/>
      <c r="R591" s="11">
        <f t="shared" si="190"/>
        <v>0</v>
      </c>
      <c r="S591" s="70" t="str">
        <f>IF(O590&gt;0,VLOOKUP(O590,W$12:AF$60,10),S590)</f>
        <v>A+J=</v>
      </c>
      <c r="T591" s="66" t="e">
        <f>IF(O590&gt;0,VLOOKUP(O590,W$12:AF$60,11),T590)</f>
        <v>#REF!</v>
      </c>
      <c r="U591" s="71" t="str">
        <f t="shared" si="185"/>
        <v>-</v>
      </c>
      <c r="V591" s="7"/>
      <c r="W591" s="7"/>
      <c r="X591" s="7"/>
      <c r="Y591" s="7"/>
      <c r="Z591" s="1"/>
      <c r="AA591" s="7"/>
      <c r="AB591" s="7"/>
      <c r="AC591" s="7"/>
      <c r="AD591" s="7"/>
      <c r="AE591" s="7"/>
      <c r="AF591" s="8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  <c r="EQ591" s="2"/>
      <c r="ER591" s="2"/>
      <c r="ES591" s="2"/>
      <c r="ET591" s="2"/>
      <c r="EU591" s="2"/>
      <c r="EV591" s="2"/>
      <c r="EW591" s="2"/>
      <c r="EX591" s="2"/>
      <c r="EY591" s="2"/>
      <c r="EZ591" s="2"/>
      <c r="FA591" s="2"/>
      <c r="FB591" s="2"/>
      <c r="FC591" s="2"/>
      <c r="FD591" s="2"/>
      <c r="FE591" s="2"/>
      <c r="FF591" s="2"/>
      <c r="FG591" s="2"/>
      <c r="FH591" s="2"/>
      <c r="FI591" s="2"/>
      <c r="FJ591" s="2"/>
      <c r="FK591" s="2"/>
      <c r="FL591" s="2"/>
      <c r="FM591" s="2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</row>
    <row r="592" spans="1:188" ht="15" x14ac:dyDescent="0.25">
      <c r="A592" s="63">
        <f t="shared" si="187"/>
        <v>44357</v>
      </c>
      <c r="B592" s="78">
        <f t="shared" ca="1" si="191"/>
        <v>692.85226291672996</v>
      </c>
      <c r="C592" s="65">
        <f t="shared" si="181"/>
        <v>690.47619950000001</v>
      </c>
      <c r="D592" s="10">
        <f ca="1">IF(A592&lt;$B$1,VLOOKUP(A592,[1]DI!$A$4:$B$15000,2),0)</f>
        <v>3.4000000000000002E-2</v>
      </c>
      <c r="E592" s="65">
        <f t="shared" ca="1" si="192"/>
        <v>1.00013269</v>
      </c>
      <c r="F592" s="65">
        <f ca="1">(TRUNC(PRODUCT($E$12:$E591),16))</f>
        <v>1.0452023837770601</v>
      </c>
      <c r="G592" s="65">
        <f t="shared" ca="1" si="193"/>
        <v>1.0436780306965601</v>
      </c>
      <c r="H592" s="65">
        <f t="shared" ca="1" si="194"/>
        <v>1.0014605599999999</v>
      </c>
      <c r="I592" s="64">
        <f t="shared" si="188"/>
        <v>5.2499999999999998E-2</v>
      </c>
      <c r="J592" s="66">
        <f>IF(O591&gt;0,VLOOKUP(O591,W$12:AF$80,2),J591)</f>
        <v>44341</v>
      </c>
      <c r="K592" s="67">
        <f t="shared" si="189"/>
        <v>11</v>
      </c>
      <c r="L592" s="68">
        <f t="shared" si="182"/>
        <v>11</v>
      </c>
      <c r="M592" s="69">
        <f t="shared" si="183"/>
        <v>1.002236033</v>
      </c>
      <c r="N592" s="69">
        <f t="shared" ca="1" si="184"/>
        <v>1.0036998589999999</v>
      </c>
      <c r="O592" s="68">
        <f t="shared" si="195"/>
        <v>0</v>
      </c>
      <c r="P592" s="119">
        <f t="shared" ca="1" si="186"/>
        <v>2.3760634167299344</v>
      </c>
      <c r="Q592" s="119"/>
      <c r="R592" s="11">
        <f t="shared" si="190"/>
        <v>0</v>
      </c>
      <c r="S592" s="70" t="str">
        <f>IF(O591&gt;0,VLOOKUP(O591,W$12:AF$60,10),S591)</f>
        <v>A+J=</v>
      </c>
      <c r="T592" s="66" t="e">
        <f>IF(O591&gt;0,VLOOKUP(O591,W$12:AF$60,11),T591)</f>
        <v>#REF!</v>
      </c>
      <c r="U592" s="71" t="str">
        <f t="shared" si="185"/>
        <v>-</v>
      </c>
      <c r="V592" s="7"/>
      <c r="W592" s="7"/>
      <c r="X592" s="7"/>
      <c r="Y592" s="7"/>
      <c r="Z592" s="1"/>
      <c r="AA592" s="7"/>
      <c r="AB592" s="7"/>
      <c r="AC592" s="7"/>
      <c r="AD592" s="7"/>
      <c r="AE592" s="7"/>
      <c r="AF592" s="8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  <c r="EQ592" s="2"/>
      <c r="ER592" s="2"/>
      <c r="ES592" s="2"/>
      <c r="ET592" s="2"/>
      <c r="EU592" s="2"/>
      <c r="EV592" s="2"/>
      <c r="EW592" s="2"/>
      <c r="EX592" s="2"/>
      <c r="EY592" s="2"/>
      <c r="EZ592" s="2"/>
      <c r="FA592" s="2"/>
      <c r="FB592" s="2"/>
      <c r="FC592" s="2"/>
      <c r="FD592" s="2"/>
      <c r="FE592" s="2"/>
      <c r="FF592" s="2"/>
      <c r="FG592" s="2"/>
      <c r="FH592" s="2"/>
      <c r="FI592" s="2"/>
      <c r="FJ592" s="2"/>
      <c r="FK592" s="2"/>
      <c r="FL592" s="2"/>
      <c r="FM592" s="2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</row>
    <row r="593" spans="1:188" ht="15" x14ac:dyDescent="0.25">
      <c r="A593" s="63">
        <f t="shared" si="187"/>
        <v>44358</v>
      </c>
      <c r="B593" s="78">
        <f t="shared" ca="1" si="191"/>
        <v>693.08490999573576</v>
      </c>
      <c r="C593" s="65">
        <f t="shared" si="181"/>
        <v>690.47619950000001</v>
      </c>
      <c r="D593" s="10">
        <f ca="1">IF(A593&lt;$B$1,VLOOKUP(A593,[1]DI!$A$4:$B$15000,2),0)</f>
        <v>3.4000000000000002E-2</v>
      </c>
      <c r="E593" s="65">
        <f t="shared" ca="1" si="192"/>
        <v>1.00013269</v>
      </c>
      <c r="F593" s="65">
        <f ca="1">(TRUNC(PRODUCT($E$12:$E592),16))</f>
        <v>1.04534107168137</v>
      </c>
      <c r="G593" s="65">
        <f t="shared" ca="1" si="193"/>
        <v>1.0436780306965601</v>
      </c>
      <c r="H593" s="65">
        <f t="shared" ca="1" si="194"/>
        <v>1.0015934399999999</v>
      </c>
      <c r="I593" s="64">
        <f t="shared" si="188"/>
        <v>5.2499999999999998E-2</v>
      </c>
      <c r="J593" s="66">
        <f>IF(O592&gt;0,VLOOKUP(O592,W$12:AF$80,2),J592)</f>
        <v>44341</v>
      </c>
      <c r="K593" s="67">
        <f t="shared" si="189"/>
        <v>12</v>
      </c>
      <c r="L593" s="68">
        <f t="shared" si="182"/>
        <v>12</v>
      </c>
      <c r="M593" s="69">
        <f t="shared" si="183"/>
        <v>1.0024395559999999</v>
      </c>
      <c r="N593" s="69">
        <f t="shared" ca="1" si="184"/>
        <v>1.0040368829999999</v>
      </c>
      <c r="O593" s="68">
        <f t="shared" si="195"/>
        <v>0</v>
      </c>
      <c r="P593" s="119">
        <f t="shared" ca="1" si="186"/>
        <v>2.6087104957357075</v>
      </c>
      <c r="Q593" s="119"/>
      <c r="R593" s="11">
        <f t="shared" si="190"/>
        <v>0</v>
      </c>
      <c r="S593" s="70" t="str">
        <f>IF(O592&gt;0,VLOOKUP(O592,W$12:AF$60,10),S592)</f>
        <v>A+J=</v>
      </c>
      <c r="T593" s="66" t="e">
        <f>IF(O592&gt;0,VLOOKUP(O592,W$12:AF$60,11),T592)</f>
        <v>#REF!</v>
      </c>
      <c r="U593" s="71" t="str">
        <f t="shared" si="185"/>
        <v>-</v>
      </c>
      <c r="V593" s="7"/>
      <c r="W593" s="7"/>
      <c r="X593" s="7"/>
      <c r="Y593" s="7"/>
      <c r="Z593" s="1"/>
      <c r="AA593" s="7"/>
      <c r="AB593" s="7"/>
      <c r="AC593" s="7"/>
      <c r="AD593" s="7"/>
      <c r="AE593" s="7"/>
      <c r="AF593" s="8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  <c r="EP593" s="2"/>
      <c r="EQ593" s="2"/>
      <c r="ER593" s="2"/>
      <c r="ES593" s="2"/>
      <c r="ET593" s="2"/>
      <c r="EU593" s="2"/>
      <c r="EV593" s="2"/>
      <c r="EW593" s="2"/>
      <c r="EX593" s="2"/>
      <c r="EY593" s="2"/>
      <c r="EZ593" s="2"/>
      <c r="FA593" s="2"/>
      <c r="FB593" s="2"/>
      <c r="FC593" s="2"/>
      <c r="FD593" s="2"/>
      <c r="FE593" s="2"/>
      <c r="FF593" s="2"/>
      <c r="FG593" s="2"/>
      <c r="FH593" s="2"/>
      <c r="FI593" s="2"/>
      <c r="FJ593" s="2"/>
      <c r="FK593" s="2"/>
      <c r="FL593" s="2"/>
      <c r="FM593" s="2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</row>
    <row r="594" spans="1:188" ht="15" x14ac:dyDescent="0.25">
      <c r="A594" s="63">
        <f t="shared" si="187"/>
        <v>44359</v>
      </c>
      <c r="B594" s="78">
        <f t="shared" ca="1" si="191"/>
        <v>693.31763783392216</v>
      </c>
      <c r="C594" s="65">
        <f t="shared" si="181"/>
        <v>690.47619950000001</v>
      </c>
      <c r="D594" s="10">
        <f ca="1">IF(A594&lt;$B$1,VLOOKUP(A594,[1]DI!$A$4:$B$15000,2),0)</f>
        <v>0</v>
      </c>
      <c r="E594" s="65">
        <f t="shared" ca="1" si="192"/>
        <v>1</v>
      </c>
      <c r="F594" s="65">
        <f ca="1">(TRUNC(PRODUCT($E$12:$E593),16))</f>
        <v>1.0454797779881699</v>
      </c>
      <c r="G594" s="65">
        <f t="shared" ca="1" si="193"/>
        <v>1.0436780306965601</v>
      </c>
      <c r="H594" s="65">
        <f t="shared" ca="1" si="194"/>
        <v>1.00172634</v>
      </c>
      <c r="I594" s="64">
        <f t="shared" si="188"/>
        <v>5.2499999999999998E-2</v>
      </c>
      <c r="J594" s="66">
        <f>IF(O593&gt;0,VLOOKUP(O593,W$12:AF$80,2),J593)</f>
        <v>44341</v>
      </c>
      <c r="K594" s="67">
        <f t="shared" si="189"/>
        <v>12</v>
      </c>
      <c r="L594" s="68">
        <f t="shared" si="182"/>
        <v>13</v>
      </c>
      <c r="M594" s="69">
        <f t="shared" si="183"/>
        <v>1.002643121</v>
      </c>
      <c r="N594" s="69">
        <f t="shared" ca="1" si="184"/>
        <v>1.0043740240000001</v>
      </c>
      <c r="O594" s="68">
        <f t="shared" si="195"/>
        <v>0</v>
      </c>
      <c r="P594" s="119">
        <f t="shared" ca="1" si="186"/>
        <v>2.8414383339221723</v>
      </c>
      <c r="Q594" s="119"/>
      <c r="R594" s="11">
        <f t="shared" si="190"/>
        <v>0</v>
      </c>
      <c r="S594" s="70" t="str">
        <f>IF(O593&gt;0,VLOOKUP(O593,W$12:AF$60,10),S593)</f>
        <v>A+J=</v>
      </c>
      <c r="T594" s="66" t="e">
        <f>IF(O593&gt;0,VLOOKUP(O593,W$12:AF$60,11),T593)</f>
        <v>#REF!</v>
      </c>
      <c r="U594" s="71" t="str">
        <f t="shared" si="185"/>
        <v>-</v>
      </c>
      <c r="V594" s="7"/>
      <c r="W594" s="7"/>
      <c r="X594" s="7"/>
      <c r="Y594" s="7"/>
      <c r="Z594" s="1"/>
      <c r="AA594" s="7"/>
      <c r="AB594" s="7"/>
      <c r="AC594" s="7"/>
      <c r="AD594" s="7"/>
      <c r="AE594" s="7"/>
      <c r="AF594" s="8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  <c r="EP594" s="2"/>
      <c r="EQ594" s="2"/>
      <c r="ER594" s="2"/>
      <c r="ES594" s="2"/>
      <c r="ET594" s="2"/>
      <c r="EU594" s="2"/>
      <c r="EV594" s="2"/>
      <c r="EW594" s="2"/>
      <c r="EX594" s="2"/>
      <c r="EY594" s="2"/>
      <c r="EZ594" s="2"/>
      <c r="FA594" s="2"/>
      <c r="FB594" s="2"/>
      <c r="FC594" s="2"/>
      <c r="FD594" s="2"/>
      <c r="FE594" s="2"/>
      <c r="FF594" s="2"/>
      <c r="FG594" s="2"/>
      <c r="FH594" s="2"/>
      <c r="FI594" s="2"/>
      <c r="FJ594" s="2"/>
      <c r="FK594" s="2"/>
      <c r="FL594" s="2"/>
      <c r="FM594" s="2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</row>
    <row r="595" spans="1:188" ht="15" x14ac:dyDescent="0.25">
      <c r="A595" s="63">
        <f t="shared" si="187"/>
        <v>44360</v>
      </c>
      <c r="B595" s="78">
        <f t="shared" ca="1" si="191"/>
        <v>693.31763783392216</v>
      </c>
      <c r="C595" s="65">
        <f t="shared" si="181"/>
        <v>690.47619950000001</v>
      </c>
      <c r="D595" s="10">
        <f ca="1">IF(A595&lt;$B$1,VLOOKUP(A595,[1]DI!$A$4:$B$15000,2),0)</f>
        <v>0</v>
      </c>
      <c r="E595" s="65">
        <f t="shared" ca="1" si="192"/>
        <v>1</v>
      </c>
      <c r="F595" s="65">
        <f ca="1">(TRUNC(PRODUCT($E$12:$E594),16))</f>
        <v>1.0454797779881699</v>
      </c>
      <c r="G595" s="65">
        <f t="shared" ca="1" si="193"/>
        <v>1.0436780306965601</v>
      </c>
      <c r="H595" s="65">
        <f t="shared" ca="1" si="194"/>
        <v>1.00172634</v>
      </c>
      <c r="I595" s="64">
        <f t="shared" si="188"/>
        <v>5.2499999999999998E-2</v>
      </c>
      <c r="J595" s="66">
        <f>IF(O594&gt;0,VLOOKUP(O594,W$12:AF$80,2),J594)</f>
        <v>44341</v>
      </c>
      <c r="K595" s="67">
        <f t="shared" si="189"/>
        <v>12</v>
      </c>
      <c r="L595" s="68">
        <f t="shared" si="182"/>
        <v>13</v>
      </c>
      <c r="M595" s="69">
        <f t="shared" si="183"/>
        <v>1.002643121</v>
      </c>
      <c r="N595" s="69">
        <f t="shared" ca="1" si="184"/>
        <v>1.0043740240000001</v>
      </c>
      <c r="O595" s="68">
        <f t="shared" si="195"/>
        <v>0</v>
      </c>
      <c r="P595" s="119">
        <f t="shared" ca="1" si="186"/>
        <v>2.8414383339221723</v>
      </c>
      <c r="Q595" s="119"/>
      <c r="R595" s="11">
        <f t="shared" si="190"/>
        <v>0</v>
      </c>
      <c r="S595" s="70" t="str">
        <f>IF(O594&gt;0,VLOOKUP(O594,W$12:AF$60,10),S594)</f>
        <v>A+J=</v>
      </c>
      <c r="T595" s="66" t="e">
        <f>IF(O594&gt;0,VLOOKUP(O594,W$12:AF$60,11),T594)</f>
        <v>#REF!</v>
      </c>
      <c r="U595" s="71" t="str">
        <f t="shared" si="185"/>
        <v>-</v>
      </c>
      <c r="V595" s="7"/>
      <c r="W595" s="7"/>
      <c r="X595" s="7"/>
      <c r="Y595" s="7"/>
      <c r="Z595" s="1"/>
      <c r="AA595" s="7"/>
      <c r="AB595" s="7"/>
      <c r="AC595" s="7"/>
      <c r="AD595" s="7"/>
      <c r="AE595" s="7"/>
      <c r="AF595" s="8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  <c r="EP595" s="2"/>
      <c r="EQ595" s="2"/>
      <c r="ER595" s="2"/>
      <c r="ES595" s="2"/>
      <c r="ET595" s="2"/>
      <c r="EU595" s="2"/>
      <c r="EV595" s="2"/>
      <c r="EW595" s="2"/>
      <c r="EX595" s="2"/>
      <c r="EY595" s="2"/>
      <c r="EZ595" s="2"/>
      <c r="FA595" s="2"/>
      <c r="FB595" s="2"/>
      <c r="FC595" s="2"/>
      <c r="FD595" s="2"/>
      <c r="FE595" s="2"/>
      <c r="FF595" s="2"/>
      <c r="FG595" s="2"/>
      <c r="FH595" s="2"/>
      <c r="FI595" s="2"/>
      <c r="FJ595" s="2"/>
      <c r="FK595" s="2"/>
      <c r="FL595" s="2"/>
      <c r="FM595" s="2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</row>
    <row r="596" spans="1:188" ht="15" x14ac:dyDescent="0.25">
      <c r="A596" s="63">
        <f t="shared" si="187"/>
        <v>44361</v>
      </c>
      <c r="B596" s="78">
        <f t="shared" ca="1" si="191"/>
        <v>693.31763783392216</v>
      </c>
      <c r="C596" s="65">
        <f t="shared" si="181"/>
        <v>690.47619950000001</v>
      </c>
      <c r="D596" s="10">
        <f ca="1">IF(A596&lt;$B$1,VLOOKUP(A596,[1]DI!$A$4:$B$15000,2),0)</f>
        <v>3.4000000000000002E-2</v>
      </c>
      <c r="E596" s="65">
        <f t="shared" ca="1" si="192"/>
        <v>1.00013269</v>
      </c>
      <c r="F596" s="65">
        <f ca="1">(TRUNC(PRODUCT($E$12:$E595),16))</f>
        <v>1.0454797779881699</v>
      </c>
      <c r="G596" s="65">
        <f t="shared" ca="1" si="193"/>
        <v>1.0436780306965601</v>
      </c>
      <c r="H596" s="65">
        <f t="shared" ca="1" si="194"/>
        <v>1.00172634</v>
      </c>
      <c r="I596" s="64">
        <f t="shared" si="188"/>
        <v>5.2499999999999998E-2</v>
      </c>
      <c r="J596" s="66">
        <f>IF(O595&gt;0,VLOOKUP(O595,W$12:AF$80,2),J595)</f>
        <v>44341</v>
      </c>
      <c r="K596" s="67">
        <f t="shared" si="189"/>
        <v>13</v>
      </c>
      <c r="L596" s="68">
        <f t="shared" si="182"/>
        <v>13</v>
      </c>
      <c r="M596" s="69">
        <f t="shared" si="183"/>
        <v>1.002643121</v>
      </c>
      <c r="N596" s="69">
        <f t="shared" ca="1" si="184"/>
        <v>1.0043740240000001</v>
      </c>
      <c r="O596" s="68">
        <f t="shared" si="195"/>
        <v>0</v>
      </c>
      <c r="P596" s="119">
        <f t="shared" ca="1" si="186"/>
        <v>2.8414383339221723</v>
      </c>
      <c r="Q596" s="119"/>
      <c r="R596" s="11">
        <f t="shared" si="190"/>
        <v>0</v>
      </c>
      <c r="S596" s="70" t="str">
        <f>IF(O595&gt;0,VLOOKUP(O595,W$12:AF$60,10),S595)</f>
        <v>A+J=</v>
      </c>
      <c r="T596" s="66" t="e">
        <f>IF(O595&gt;0,VLOOKUP(O595,W$12:AF$60,11),T595)</f>
        <v>#REF!</v>
      </c>
      <c r="U596" s="71" t="str">
        <f t="shared" si="185"/>
        <v>-</v>
      </c>
      <c r="V596" s="7"/>
      <c r="W596" s="7"/>
      <c r="X596" s="7"/>
      <c r="Y596" s="7"/>
      <c r="Z596" s="1"/>
      <c r="AA596" s="7"/>
      <c r="AB596" s="7"/>
      <c r="AC596" s="7"/>
      <c r="AD596" s="7"/>
      <c r="AE596" s="7"/>
      <c r="AF596" s="8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  <c r="EP596" s="2"/>
      <c r="EQ596" s="2"/>
      <c r="ER596" s="2"/>
      <c r="ES596" s="2"/>
      <c r="ET596" s="2"/>
      <c r="EU596" s="2"/>
      <c r="EV596" s="2"/>
      <c r="EW596" s="2"/>
      <c r="EX596" s="2"/>
      <c r="EY596" s="2"/>
      <c r="EZ596" s="2"/>
      <c r="FA596" s="2"/>
      <c r="FB596" s="2"/>
      <c r="FC596" s="2"/>
      <c r="FD596" s="2"/>
      <c r="FE596" s="2"/>
      <c r="FF596" s="2"/>
      <c r="FG596" s="2"/>
      <c r="FH596" s="2"/>
      <c r="FI596" s="2"/>
      <c r="FJ596" s="2"/>
      <c r="FK596" s="2"/>
      <c r="FL596" s="2"/>
      <c r="FM596" s="2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</row>
    <row r="597" spans="1:188" ht="15" x14ac:dyDescent="0.25">
      <c r="A597" s="63">
        <f t="shared" si="187"/>
        <v>44362</v>
      </c>
      <c r="B597" s="78">
        <f t="shared" ca="1" si="191"/>
        <v>693.55044506164518</v>
      </c>
      <c r="C597" s="65">
        <f t="shared" si="181"/>
        <v>690.47619950000001</v>
      </c>
      <c r="D597" s="10">
        <f ca="1">IF(A597&lt;$B$1,VLOOKUP(A597,[1]DI!$A$4:$B$15000,2),0)</f>
        <v>3.4000000000000002E-2</v>
      </c>
      <c r="E597" s="65">
        <f t="shared" ca="1" si="192"/>
        <v>1.00013269</v>
      </c>
      <c r="F597" s="65">
        <f ca="1">(TRUNC(PRODUCT($E$12:$E596),16))</f>
        <v>1.0456185026999101</v>
      </c>
      <c r="G597" s="65">
        <f t="shared" ca="1" si="193"/>
        <v>1.0436780306965601</v>
      </c>
      <c r="H597" s="65">
        <f t="shared" ca="1" si="194"/>
        <v>1.00185926</v>
      </c>
      <c r="I597" s="64">
        <f t="shared" si="188"/>
        <v>5.2499999999999998E-2</v>
      </c>
      <c r="J597" s="66">
        <f>IF(O596&gt;0,VLOOKUP(O596,W$12:AF$80,2),J596)</f>
        <v>44341</v>
      </c>
      <c r="K597" s="67">
        <f t="shared" si="189"/>
        <v>14</v>
      </c>
      <c r="L597" s="68">
        <f t="shared" si="182"/>
        <v>14</v>
      </c>
      <c r="M597" s="69">
        <f t="shared" si="183"/>
        <v>1.0028467270000001</v>
      </c>
      <c r="N597" s="69">
        <f t="shared" ca="1" si="184"/>
        <v>1.00471128</v>
      </c>
      <c r="O597" s="68">
        <f t="shared" si="195"/>
        <v>0</v>
      </c>
      <c r="P597" s="119">
        <f t="shared" ca="1" si="186"/>
        <v>3.0742455616452156</v>
      </c>
      <c r="Q597" s="119"/>
      <c r="R597" s="11">
        <f t="shared" si="190"/>
        <v>0</v>
      </c>
      <c r="S597" s="70" t="str">
        <f>IF(O596&gt;0,VLOOKUP(O596,W$12:AF$60,10),S596)</f>
        <v>A+J=</v>
      </c>
      <c r="T597" s="66" t="e">
        <f>IF(O596&gt;0,VLOOKUP(O596,W$12:AF$60,11),T596)</f>
        <v>#REF!</v>
      </c>
      <c r="U597" s="71" t="str">
        <f t="shared" si="185"/>
        <v>-</v>
      </c>
      <c r="V597" s="7"/>
      <c r="W597" s="7"/>
      <c r="X597" s="7"/>
      <c r="Y597" s="7"/>
      <c r="Z597" s="1"/>
      <c r="AA597" s="7"/>
      <c r="AB597" s="7"/>
      <c r="AC597" s="7"/>
      <c r="AD597" s="7"/>
      <c r="AE597" s="7"/>
      <c r="AF597" s="8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  <c r="EP597" s="2"/>
      <c r="EQ597" s="2"/>
      <c r="ER597" s="2"/>
      <c r="ES597" s="2"/>
      <c r="ET597" s="2"/>
      <c r="EU597" s="2"/>
      <c r="EV597" s="2"/>
      <c r="EW597" s="2"/>
      <c r="EX597" s="2"/>
      <c r="EY597" s="2"/>
      <c r="EZ597" s="2"/>
      <c r="FA597" s="2"/>
      <c r="FB597" s="2"/>
      <c r="FC597" s="2"/>
      <c r="FD597" s="2"/>
      <c r="FE597" s="2"/>
      <c r="FF597" s="2"/>
      <c r="FG597" s="2"/>
      <c r="FH597" s="2"/>
      <c r="FI597" s="2"/>
      <c r="FJ597" s="2"/>
      <c r="FK597" s="2"/>
      <c r="FL597" s="2"/>
      <c r="FM597" s="2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</row>
    <row r="598" spans="1:188" ht="15" x14ac:dyDescent="0.25">
      <c r="A598" s="63">
        <f t="shared" si="187"/>
        <v>44363</v>
      </c>
      <c r="B598" s="78">
        <f t="shared" ca="1" si="191"/>
        <v>693.7833316789048</v>
      </c>
      <c r="C598" s="65">
        <f t="shared" si="181"/>
        <v>690.47619950000001</v>
      </c>
      <c r="D598" s="10">
        <f ca="1">IF(A598&lt;$B$1,VLOOKUP(A598,[1]DI!$A$4:$B$15000,2),0)</f>
        <v>3.4000000000000002E-2</v>
      </c>
      <c r="E598" s="65">
        <f t="shared" ca="1" si="192"/>
        <v>1.00013269</v>
      </c>
      <c r="F598" s="65">
        <f ca="1">(TRUNC(PRODUCT($E$12:$E597),16))</f>
        <v>1.0457572458190301</v>
      </c>
      <c r="G598" s="65">
        <f t="shared" ca="1" si="193"/>
        <v>1.0436780306965601</v>
      </c>
      <c r="H598" s="65">
        <f t="shared" ca="1" si="194"/>
        <v>1.0019922000000001</v>
      </c>
      <c r="I598" s="64">
        <f t="shared" si="188"/>
        <v>5.2499999999999998E-2</v>
      </c>
      <c r="J598" s="66">
        <f>IF(O597&gt;0,VLOOKUP(O597,W$12:AF$80,2),J597)</f>
        <v>44341</v>
      </c>
      <c r="K598" s="67">
        <f t="shared" si="189"/>
        <v>15</v>
      </c>
      <c r="L598" s="68">
        <f t="shared" si="182"/>
        <v>15</v>
      </c>
      <c r="M598" s="69">
        <f t="shared" si="183"/>
        <v>1.0030503740000001</v>
      </c>
      <c r="N598" s="69">
        <f t="shared" ca="1" si="184"/>
        <v>1.0050486510000001</v>
      </c>
      <c r="O598" s="68">
        <f t="shared" si="195"/>
        <v>0</v>
      </c>
      <c r="P598" s="119">
        <f t="shared" ca="1" si="186"/>
        <v>3.3071321789048369</v>
      </c>
      <c r="Q598" s="119"/>
      <c r="R598" s="11">
        <f t="shared" si="190"/>
        <v>0</v>
      </c>
      <c r="S598" s="70" t="str">
        <f>IF(O597&gt;0,VLOOKUP(O597,W$12:AF$60,10),S597)</f>
        <v>A+J=</v>
      </c>
      <c r="T598" s="66" t="e">
        <f>IF(O597&gt;0,VLOOKUP(O597,W$12:AF$60,11),T597)</f>
        <v>#REF!</v>
      </c>
      <c r="U598" s="71" t="str">
        <f t="shared" si="185"/>
        <v>-</v>
      </c>
      <c r="V598" s="7"/>
      <c r="W598" s="7"/>
      <c r="X598" s="7"/>
      <c r="Y598" s="7"/>
      <c r="Z598" s="1"/>
      <c r="AA598" s="7"/>
      <c r="AB598" s="7"/>
      <c r="AC598" s="7"/>
      <c r="AD598" s="7"/>
      <c r="AE598" s="7"/>
      <c r="AF598" s="8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  <c r="EP598" s="2"/>
      <c r="EQ598" s="2"/>
      <c r="ER598" s="2"/>
      <c r="ES598" s="2"/>
      <c r="ET598" s="2"/>
      <c r="EU598" s="2"/>
      <c r="EV598" s="2"/>
      <c r="EW598" s="2"/>
      <c r="EX598" s="2"/>
      <c r="EY598" s="2"/>
      <c r="EZ598" s="2"/>
      <c r="FA598" s="2"/>
      <c r="FB598" s="2"/>
      <c r="FC598" s="2"/>
      <c r="FD598" s="2"/>
      <c r="FE598" s="2"/>
      <c r="FF598" s="2"/>
      <c r="FG598" s="2"/>
      <c r="FH598" s="2"/>
      <c r="FI598" s="2"/>
      <c r="FJ598" s="2"/>
      <c r="FK598" s="2"/>
      <c r="FL598" s="2"/>
      <c r="FM598" s="2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</row>
    <row r="599" spans="1:188" ht="15" x14ac:dyDescent="0.25">
      <c r="A599" s="63">
        <f t="shared" si="187"/>
        <v>44364</v>
      </c>
      <c r="B599" s="78">
        <f t="shared" ca="1" si="191"/>
        <v>694.01629146730249</v>
      </c>
      <c r="C599" s="65">
        <f t="shared" si="181"/>
        <v>690.47619950000001</v>
      </c>
      <c r="D599" s="10">
        <f ca="1">IF(A599&lt;$B$1,VLOOKUP(A599,[1]DI!$A$4:$B$15000,2),0)</f>
        <v>4.1500000000000002E-2</v>
      </c>
      <c r="E599" s="65">
        <f t="shared" ca="1" si="192"/>
        <v>1.00016137</v>
      </c>
      <c r="F599" s="65">
        <f ca="1">(TRUNC(PRODUCT($E$12:$E598),16))</f>
        <v>1.0458960073479799</v>
      </c>
      <c r="G599" s="65">
        <f t="shared" ca="1" si="193"/>
        <v>1.0436780306965601</v>
      </c>
      <c r="H599" s="65">
        <f t="shared" ca="1" si="194"/>
        <v>1.0021251499999999</v>
      </c>
      <c r="I599" s="64">
        <f t="shared" si="188"/>
        <v>5.2499999999999998E-2</v>
      </c>
      <c r="J599" s="66">
        <f>IF(O598&gt;0,VLOOKUP(O598,W$12:AF$80,2),J598)</f>
        <v>44341</v>
      </c>
      <c r="K599" s="67">
        <f t="shared" si="189"/>
        <v>16</v>
      </c>
      <c r="L599" s="68">
        <f t="shared" si="182"/>
        <v>16</v>
      </c>
      <c r="M599" s="69">
        <f t="shared" si="183"/>
        <v>1.003254063</v>
      </c>
      <c r="N599" s="69">
        <f t="shared" ca="1" si="184"/>
        <v>1.005386128</v>
      </c>
      <c r="O599" s="68">
        <f t="shared" si="195"/>
        <v>0</v>
      </c>
      <c r="P599" s="119">
        <f t="shared" ca="1" si="186"/>
        <v>3.5400919673025211</v>
      </c>
      <c r="Q599" s="119"/>
      <c r="R599" s="11">
        <f t="shared" si="190"/>
        <v>0</v>
      </c>
      <c r="S599" s="70" t="str">
        <f>IF(O598&gt;0,VLOOKUP(O598,W$12:AF$60,10),S598)</f>
        <v>A+J=</v>
      </c>
      <c r="T599" s="66" t="e">
        <f>IF(O598&gt;0,VLOOKUP(O598,W$12:AF$60,11),T598)</f>
        <v>#REF!</v>
      </c>
      <c r="U599" s="71" t="str">
        <f t="shared" si="185"/>
        <v>-</v>
      </c>
      <c r="V599" s="7"/>
      <c r="W599" s="7"/>
      <c r="X599" s="7"/>
      <c r="Y599" s="7"/>
      <c r="Z599" s="1"/>
      <c r="AA599" s="7"/>
      <c r="AB599" s="7"/>
      <c r="AC599" s="7"/>
      <c r="AD599" s="7"/>
      <c r="AE599" s="7"/>
      <c r="AF599" s="8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  <c r="EP599" s="2"/>
      <c r="EQ599" s="2"/>
      <c r="ER599" s="2"/>
      <c r="ES599" s="2"/>
      <c r="ET599" s="2"/>
      <c r="EU599" s="2"/>
      <c r="EV599" s="2"/>
      <c r="EW599" s="2"/>
      <c r="EX599" s="2"/>
      <c r="EY599" s="2"/>
      <c r="EZ599" s="2"/>
      <c r="FA599" s="2"/>
      <c r="FB599" s="2"/>
      <c r="FC599" s="2"/>
      <c r="FD599" s="2"/>
      <c r="FE599" s="2"/>
      <c r="FF599" s="2"/>
      <c r="FG599" s="2"/>
      <c r="FH599" s="2"/>
      <c r="FI599" s="2"/>
      <c r="FJ599" s="2"/>
      <c r="FK599" s="2"/>
      <c r="FL599" s="2"/>
      <c r="FM599" s="2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</row>
    <row r="600" spans="1:188" ht="15" x14ac:dyDescent="0.25">
      <c r="A600" s="63">
        <f t="shared" si="187"/>
        <v>44365</v>
      </c>
      <c r="B600" s="78">
        <f t="shared" ca="1" si="191"/>
        <v>694.2692464314091</v>
      </c>
      <c r="C600" s="65">
        <f t="shared" si="181"/>
        <v>690.47619950000001</v>
      </c>
      <c r="D600" s="10">
        <f ca="1">IF(A600&lt;$B$1,VLOOKUP(A600,[1]DI!$A$4:$B$15000,2),0)</f>
        <v>4.1500000000000002E-2</v>
      </c>
      <c r="E600" s="65">
        <f t="shared" ca="1" si="192"/>
        <v>1.00016137</v>
      </c>
      <c r="F600" s="65">
        <f ca="1">(TRUNC(PRODUCT($E$12:$E599),16))</f>
        <v>1.0460647835866901</v>
      </c>
      <c r="G600" s="65">
        <f t="shared" ca="1" si="193"/>
        <v>1.0436780306965601</v>
      </c>
      <c r="H600" s="65">
        <f t="shared" ca="1" si="194"/>
        <v>1.0022868700000001</v>
      </c>
      <c r="I600" s="64">
        <f t="shared" si="188"/>
        <v>5.2499999999999998E-2</v>
      </c>
      <c r="J600" s="66">
        <f>IF(O599&gt;0,VLOOKUP(O599,W$12:AF$80,2),J599)</f>
        <v>44341</v>
      </c>
      <c r="K600" s="67">
        <f t="shared" si="189"/>
        <v>17</v>
      </c>
      <c r="L600" s="68">
        <f t="shared" si="182"/>
        <v>17</v>
      </c>
      <c r="M600" s="69">
        <f t="shared" si="183"/>
        <v>1.0034577929999999</v>
      </c>
      <c r="N600" s="69">
        <f t="shared" ca="1" si="184"/>
        <v>1.0057525709999999</v>
      </c>
      <c r="O600" s="68">
        <f t="shared" si="195"/>
        <v>0</v>
      </c>
      <c r="P600" s="119">
        <f t="shared" ca="1" si="186"/>
        <v>3.7930469314090609</v>
      </c>
      <c r="Q600" s="119"/>
      <c r="R600" s="11">
        <f t="shared" si="190"/>
        <v>0</v>
      </c>
      <c r="S600" s="70" t="str">
        <f>IF(O599&gt;0,VLOOKUP(O599,W$12:AF$60,10),S599)</f>
        <v>A+J=</v>
      </c>
      <c r="T600" s="66" t="e">
        <f>IF(O599&gt;0,VLOOKUP(O599,W$12:AF$60,11),T599)</f>
        <v>#REF!</v>
      </c>
      <c r="U600" s="71" t="str">
        <f t="shared" si="185"/>
        <v>-</v>
      </c>
      <c r="V600" s="7"/>
      <c r="W600" s="7"/>
      <c r="X600" s="7"/>
      <c r="Y600" s="7"/>
      <c r="Z600" s="1"/>
      <c r="AA600" s="7"/>
      <c r="AB600" s="7"/>
      <c r="AC600" s="7"/>
      <c r="AD600" s="7"/>
      <c r="AE600" s="7"/>
      <c r="AF600" s="8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  <c r="EP600" s="2"/>
      <c r="EQ600" s="2"/>
      <c r="ER600" s="2"/>
      <c r="ES600" s="2"/>
      <c r="ET600" s="2"/>
      <c r="EU600" s="2"/>
      <c r="EV600" s="2"/>
      <c r="EW600" s="2"/>
      <c r="EX600" s="2"/>
      <c r="EY600" s="2"/>
      <c r="EZ600" s="2"/>
      <c r="FA600" s="2"/>
      <c r="FB600" s="2"/>
      <c r="FC600" s="2"/>
      <c r="FD600" s="2"/>
      <c r="FE600" s="2"/>
      <c r="FF600" s="2"/>
      <c r="FG600" s="2"/>
      <c r="FH600" s="2"/>
      <c r="FI600" s="2"/>
      <c r="FJ600" s="2"/>
      <c r="FK600" s="2"/>
      <c r="FL600" s="2"/>
      <c r="FM600" s="2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</row>
    <row r="601" spans="1:188" ht="15" x14ac:dyDescent="0.25">
      <c r="A601" s="63">
        <f t="shared" si="187"/>
        <v>44366</v>
      </c>
      <c r="B601" s="78">
        <f t="shared" ca="1" si="191"/>
        <v>694.52228906291691</v>
      </c>
      <c r="C601" s="65">
        <f t="shared" si="181"/>
        <v>690.47619950000001</v>
      </c>
      <c r="D601" s="10">
        <f ca="1">IF(A601&lt;$B$1,VLOOKUP(A601,[1]DI!$A$4:$B$15000,2),0)</f>
        <v>0</v>
      </c>
      <c r="E601" s="65">
        <f t="shared" ca="1" si="192"/>
        <v>1</v>
      </c>
      <c r="F601" s="65">
        <f ca="1">(TRUNC(PRODUCT($E$12:$E600),16))</f>
        <v>1.0462335870608099</v>
      </c>
      <c r="G601" s="65">
        <f t="shared" ca="1" si="193"/>
        <v>1.0436780306965601</v>
      </c>
      <c r="H601" s="65">
        <f t="shared" ca="1" si="194"/>
        <v>1.0024486100000001</v>
      </c>
      <c r="I601" s="64">
        <f t="shared" si="188"/>
        <v>5.2499999999999998E-2</v>
      </c>
      <c r="J601" s="66">
        <f>IF(O600&gt;0,VLOOKUP(O600,W$12:AF$80,2),J600)</f>
        <v>44341</v>
      </c>
      <c r="K601" s="67">
        <f t="shared" si="189"/>
        <v>17</v>
      </c>
      <c r="L601" s="68">
        <f t="shared" si="182"/>
        <v>18</v>
      </c>
      <c r="M601" s="69">
        <f t="shared" si="183"/>
        <v>1.003661565</v>
      </c>
      <c r="N601" s="69">
        <f t="shared" ca="1" si="184"/>
        <v>1.0061191410000001</v>
      </c>
      <c r="O601" s="68">
        <f t="shared" si="195"/>
        <v>0</v>
      </c>
      <c r="P601" s="119">
        <f t="shared" ca="1" si="186"/>
        <v>4.0460895629168654</v>
      </c>
      <c r="Q601" s="119"/>
      <c r="R601" s="11">
        <f t="shared" si="190"/>
        <v>0</v>
      </c>
      <c r="S601" s="70" t="str">
        <f>IF(O600&gt;0,VLOOKUP(O600,W$12:AF$60,10),S600)</f>
        <v>A+J=</v>
      </c>
      <c r="T601" s="66" t="e">
        <f>IF(O600&gt;0,VLOOKUP(O600,W$12:AF$60,11),T600)</f>
        <v>#REF!</v>
      </c>
      <c r="U601" s="71" t="str">
        <f t="shared" si="185"/>
        <v>-</v>
      </c>
      <c r="V601" s="7"/>
      <c r="W601" s="7"/>
      <c r="X601" s="7"/>
      <c r="Y601" s="7"/>
      <c r="Z601" s="1"/>
      <c r="AA601" s="7"/>
      <c r="AB601" s="7"/>
      <c r="AC601" s="7"/>
      <c r="AD601" s="7"/>
      <c r="AE601" s="7"/>
      <c r="AF601" s="8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  <c r="EP601" s="2"/>
      <c r="EQ601" s="2"/>
      <c r="ER601" s="2"/>
      <c r="ES601" s="2"/>
      <c r="ET601" s="2"/>
      <c r="EU601" s="2"/>
      <c r="EV601" s="2"/>
      <c r="EW601" s="2"/>
      <c r="EX601" s="2"/>
      <c r="EY601" s="2"/>
      <c r="EZ601" s="2"/>
      <c r="FA601" s="2"/>
      <c r="FB601" s="2"/>
      <c r="FC601" s="2"/>
      <c r="FD601" s="2"/>
      <c r="FE601" s="2"/>
      <c r="FF601" s="2"/>
      <c r="FG601" s="2"/>
      <c r="FH601" s="2"/>
      <c r="FI601" s="2"/>
      <c r="FJ601" s="2"/>
      <c r="FK601" s="2"/>
      <c r="FL601" s="2"/>
      <c r="FM601" s="2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</row>
    <row r="602" spans="1:188" ht="15" x14ac:dyDescent="0.25">
      <c r="A602" s="63">
        <f t="shared" si="187"/>
        <v>44367</v>
      </c>
      <c r="B602" s="78">
        <f t="shared" ca="1" si="191"/>
        <v>694.52228906291691</v>
      </c>
      <c r="C602" s="65">
        <f t="shared" si="181"/>
        <v>690.47619950000001</v>
      </c>
      <c r="D602" s="10">
        <f ca="1">IF(A602&lt;$B$1,VLOOKUP(A602,[1]DI!$A$4:$B$15000,2),0)</f>
        <v>0</v>
      </c>
      <c r="E602" s="65">
        <f t="shared" ca="1" si="192"/>
        <v>1</v>
      </c>
      <c r="F602" s="65">
        <f ca="1">(TRUNC(PRODUCT($E$12:$E601),16))</f>
        <v>1.0462335870608099</v>
      </c>
      <c r="G602" s="65">
        <f t="shared" ca="1" si="193"/>
        <v>1.0436780306965601</v>
      </c>
      <c r="H602" s="65">
        <f t="shared" ca="1" si="194"/>
        <v>1.0024486100000001</v>
      </c>
      <c r="I602" s="64">
        <f t="shared" si="188"/>
        <v>5.2499999999999998E-2</v>
      </c>
      <c r="J602" s="66">
        <f>IF(O601&gt;0,VLOOKUP(O601,W$12:AF$80,2),J601)</f>
        <v>44341</v>
      </c>
      <c r="K602" s="67">
        <f t="shared" si="189"/>
        <v>17</v>
      </c>
      <c r="L602" s="68">
        <f t="shared" si="182"/>
        <v>18</v>
      </c>
      <c r="M602" s="69">
        <f t="shared" si="183"/>
        <v>1.003661565</v>
      </c>
      <c r="N602" s="69">
        <f t="shared" ca="1" si="184"/>
        <v>1.0061191410000001</v>
      </c>
      <c r="O602" s="68">
        <f t="shared" si="195"/>
        <v>0</v>
      </c>
      <c r="P602" s="119">
        <f t="shared" ca="1" si="186"/>
        <v>4.0460895629168654</v>
      </c>
      <c r="Q602" s="119"/>
      <c r="R602" s="11">
        <f t="shared" si="190"/>
        <v>0</v>
      </c>
      <c r="S602" s="70" t="str">
        <f>IF(O601&gt;0,VLOOKUP(O601,W$12:AF$60,10),S601)</f>
        <v>A+J=</v>
      </c>
      <c r="T602" s="66" t="e">
        <f>IF(O601&gt;0,VLOOKUP(O601,W$12:AF$60,11),T601)</f>
        <v>#REF!</v>
      </c>
      <c r="U602" s="71" t="str">
        <f t="shared" si="185"/>
        <v>-</v>
      </c>
      <c r="V602" s="7"/>
      <c r="W602" s="7"/>
      <c r="X602" s="7"/>
      <c r="Y602" s="7"/>
      <c r="Z602" s="1"/>
      <c r="AA602" s="7"/>
      <c r="AB602" s="7"/>
      <c r="AC602" s="7"/>
      <c r="AD602" s="7"/>
      <c r="AE602" s="7"/>
      <c r="AF602" s="8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  <c r="EP602" s="2"/>
      <c r="EQ602" s="2"/>
      <c r="ER602" s="2"/>
      <c r="ES602" s="2"/>
      <c r="ET602" s="2"/>
      <c r="EU602" s="2"/>
      <c r="EV602" s="2"/>
      <c r="EW602" s="2"/>
      <c r="EX602" s="2"/>
      <c r="EY602" s="2"/>
      <c r="EZ602" s="2"/>
      <c r="FA602" s="2"/>
      <c r="FB602" s="2"/>
      <c r="FC602" s="2"/>
      <c r="FD602" s="2"/>
      <c r="FE602" s="2"/>
      <c r="FF602" s="2"/>
      <c r="FG602" s="2"/>
      <c r="FH602" s="2"/>
      <c r="FI602" s="2"/>
      <c r="FJ602" s="2"/>
      <c r="FK602" s="2"/>
      <c r="FL602" s="2"/>
      <c r="FM602" s="2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</row>
    <row r="603" spans="1:188" ht="15" x14ac:dyDescent="0.25">
      <c r="A603" s="63">
        <f t="shared" si="187"/>
        <v>44368</v>
      </c>
      <c r="B603" s="78">
        <f t="shared" ca="1" si="191"/>
        <v>694.52228906291691</v>
      </c>
      <c r="C603" s="65">
        <f t="shared" si="181"/>
        <v>690.47619950000001</v>
      </c>
      <c r="D603" s="10">
        <f ca="1">IF(A603&lt;$B$1,VLOOKUP(A603,[1]DI!$A$4:$B$15000,2),0)</f>
        <v>4.1500000000000002E-2</v>
      </c>
      <c r="E603" s="65">
        <f t="shared" ca="1" si="192"/>
        <v>1.00016137</v>
      </c>
      <c r="F603" s="65">
        <f ca="1">(TRUNC(PRODUCT($E$12:$E602),16))</f>
        <v>1.0462335870608099</v>
      </c>
      <c r="G603" s="65">
        <f t="shared" ca="1" si="193"/>
        <v>1.0436780306965601</v>
      </c>
      <c r="H603" s="65">
        <f t="shared" ca="1" si="194"/>
        <v>1.0024486100000001</v>
      </c>
      <c r="I603" s="64">
        <f t="shared" si="188"/>
        <v>5.2499999999999998E-2</v>
      </c>
      <c r="J603" s="66">
        <f>IF(O602&gt;0,VLOOKUP(O602,W$12:AF$80,2),J602)</f>
        <v>44341</v>
      </c>
      <c r="K603" s="67">
        <f t="shared" si="189"/>
        <v>18</v>
      </c>
      <c r="L603" s="68">
        <f t="shared" si="182"/>
        <v>18</v>
      </c>
      <c r="M603" s="69">
        <f t="shared" si="183"/>
        <v>1.003661565</v>
      </c>
      <c r="N603" s="69">
        <f t="shared" ca="1" si="184"/>
        <v>1.0061191410000001</v>
      </c>
      <c r="O603" s="68">
        <f t="shared" si="195"/>
        <v>0</v>
      </c>
      <c r="P603" s="119">
        <f t="shared" ca="1" si="186"/>
        <v>4.0460895629168654</v>
      </c>
      <c r="Q603" s="119"/>
      <c r="R603" s="11">
        <f t="shared" si="190"/>
        <v>0</v>
      </c>
      <c r="S603" s="70" t="str">
        <f>IF(O602&gt;0,VLOOKUP(O602,W$12:AF$60,10),S602)</f>
        <v>A+J=</v>
      </c>
      <c r="T603" s="66" t="e">
        <f>IF(O602&gt;0,VLOOKUP(O602,W$12:AF$60,11),T602)</f>
        <v>#REF!</v>
      </c>
      <c r="U603" s="71" t="str">
        <f t="shared" si="185"/>
        <v>-</v>
      </c>
      <c r="V603" s="7"/>
      <c r="W603" s="7"/>
      <c r="X603" s="7"/>
      <c r="Y603" s="7"/>
      <c r="Z603" s="1"/>
      <c r="AA603" s="7"/>
      <c r="AB603" s="7"/>
      <c r="AC603" s="7"/>
      <c r="AD603" s="7"/>
      <c r="AE603" s="7"/>
      <c r="AF603" s="8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  <c r="EP603" s="2"/>
      <c r="EQ603" s="2"/>
      <c r="ER603" s="2"/>
      <c r="ES603" s="2"/>
      <c r="ET603" s="2"/>
      <c r="EU603" s="2"/>
      <c r="EV603" s="2"/>
      <c r="EW603" s="2"/>
      <c r="EX603" s="2"/>
      <c r="EY603" s="2"/>
      <c r="EZ603" s="2"/>
      <c r="FA603" s="2"/>
      <c r="FB603" s="2"/>
      <c r="FC603" s="2"/>
      <c r="FD603" s="2"/>
      <c r="FE603" s="2"/>
      <c r="FF603" s="2"/>
      <c r="FG603" s="2"/>
      <c r="FH603" s="2"/>
      <c r="FI603" s="2"/>
      <c r="FJ603" s="2"/>
      <c r="FK603" s="2"/>
      <c r="FL603" s="2"/>
      <c r="FM603" s="2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</row>
    <row r="604" spans="1:188" ht="15" x14ac:dyDescent="0.25">
      <c r="A604" s="63">
        <f t="shared" si="187"/>
        <v>44369</v>
      </c>
      <c r="B604" s="78">
        <f t="shared" ca="1" si="191"/>
        <v>694.77541936182593</v>
      </c>
      <c r="C604" s="65">
        <f t="shared" si="181"/>
        <v>690.47619950000001</v>
      </c>
      <c r="D604" s="10">
        <f ca="1">IF(A604&lt;$B$1,VLOOKUP(A604,[1]DI!$A$4:$B$15000,2),0)</f>
        <v>4.1500000000000002E-2</v>
      </c>
      <c r="E604" s="65">
        <f t="shared" ca="1" si="192"/>
        <v>1.00016137</v>
      </c>
      <c r="F604" s="65">
        <f ca="1">(TRUNC(PRODUCT($E$12:$E603),16))</f>
        <v>1.04640241777476</v>
      </c>
      <c r="G604" s="65">
        <f t="shared" ca="1" si="193"/>
        <v>1.0436780306965601</v>
      </c>
      <c r="H604" s="65">
        <f t="shared" ca="1" si="194"/>
        <v>1.00261037</v>
      </c>
      <c r="I604" s="64">
        <f t="shared" si="188"/>
        <v>5.2499999999999998E-2</v>
      </c>
      <c r="J604" s="66">
        <f>IF(O603&gt;0,VLOOKUP(O603,W$12:AF$80,2),J603)</f>
        <v>44341</v>
      </c>
      <c r="K604" s="67">
        <f t="shared" si="189"/>
        <v>19</v>
      </c>
      <c r="L604" s="68">
        <f t="shared" si="182"/>
        <v>19</v>
      </c>
      <c r="M604" s="69">
        <f t="shared" si="183"/>
        <v>1.003865378</v>
      </c>
      <c r="N604" s="69">
        <f t="shared" ca="1" si="184"/>
        <v>1.0064858379999999</v>
      </c>
      <c r="O604" s="68">
        <f t="shared" si="195"/>
        <v>0</v>
      </c>
      <c r="P604" s="119">
        <f t="shared" ca="1" si="186"/>
        <v>4.2992198618259332</v>
      </c>
      <c r="Q604" s="119"/>
      <c r="R604" s="11">
        <f t="shared" si="190"/>
        <v>0</v>
      </c>
      <c r="S604" s="70" t="str">
        <f>IF(O603&gt;0,VLOOKUP(O603,W$12:AF$60,10),S603)</f>
        <v>A+J=</v>
      </c>
      <c r="T604" s="66" t="e">
        <f>IF(O603&gt;0,VLOOKUP(O603,W$12:AF$60,11),T603)</f>
        <v>#REF!</v>
      </c>
      <c r="U604" s="71" t="str">
        <f t="shared" si="185"/>
        <v>-</v>
      </c>
      <c r="V604" s="7"/>
      <c r="W604" s="7"/>
      <c r="X604" s="7"/>
      <c r="Y604" s="7"/>
      <c r="Z604" s="1"/>
      <c r="AA604" s="7"/>
      <c r="AB604" s="7"/>
      <c r="AC604" s="7"/>
      <c r="AD604" s="7"/>
      <c r="AE604" s="7"/>
      <c r="AF604" s="8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  <c r="EP604" s="2"/>
      <c r="EQ604" s="2"/>
      <c r="ER604" s="2"/>
      <c r="ES604" s="2"/>
      <c r="ET604" s="2"/>
      <c r="EU604" s="2"/>
      <c r="EV604" s="2"/>
      <c r="EW604" s="2"/>
      <c r="EX604" s="2"/>
      <c r="EY604" s="2"/>
      <c r="EZ604" s="2"/>
      <c r="FA604" s="2"/>
      <c r="FB604" s="2"/>
      <c r="FC604" s="2"/>
      <c r="FD604" s="2"/>
      <c r="FE604" s="2"/>
      <c r="FF604" s="2"/>
      <c r="FG604" s="2"/>
      <c r="FH604" s="2"/>
      <c r="FI604" s="2"/>
      <c r="FJ604" s="2"/>
      <c r="FK604" s="2"/>
      <c r="FL604" s="2"/>
      <c r="FM604" s="2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</row>
    <row r="605" spans="1:188" ht="15" x14ac:dyDescent="0.25">
      <c r="A605" s="63">
        <f t="shared" si="187"/>
        <v>44370</v>
      </c>
      <c r="B605" s="78">
        <f t="shared" ca="1" si="191"/>
        <v>695.02864491617891</v>
      </c>
      <c r="C605" s="65">
        <f t="shared" si="181"/>
        <v>690.47619950000001</v>
      </c>
      <c r="D605" s="10">
        <f ca="1">IF(A605&lt;$B$1,VLOOKUP(A605,[1]DI!$A$4:$B$15000,2),0)</f>
        <v>4.1500000000000002E-2</v>
      </c>
      <c r="E605" s="65">
        <f t="shared" ca="1" si="192"/>
        <v>1.00016137</v>
      </c>
      <c r="F605" s="65">
        <f ca="1">(TRUNC(PRODUCT($E$12:$E604),16))</f>
        <v>1.04657127573291</v>
      </c>
      <c r="G605" s="65">
        <f t="shared" ca="1" si="193"/>
        <v>1.0436780306965601</v>
      </c>
      <c r="H605" s="65">
        <f t="shared" ca="1" si="194"/>
        <v>1.0027721599999999</v>
      </c>
      <c r="I605" s="64">
        <f t="shared" si="188"/>
        <v>5.2499999999999998E-2</v>
      </c>
      <c r="J605" s="66">
        <f>IF(O604&gt;0,VLOOKUP(O604,W$12:AF$80,2),J604)</f>
        <v>44341</v>
      </c>
      <c r="K605" s="67">
        <f t="shared" si="189"/>
        <v>20</v>
      </c>
      <c r="L605" s="68">
        <f t="shared" si="182"/>
        <v>20</v>
      </c>
      <c r="M605" s="69">
        <f t="shared" si="183"/>
        <v>1.004069232</v>
      </c>
      <c r="N605" s="69">
        <f t="shared" ca="1" si="184"/>
        <v>1.006852673</v>
      </c>
      <c r="O605" s="68">
        <f t="shared" si="195"/>
        <v>0</v>
      </c>
      <c r="P605" s="119">
        <f t="shared" ca="1" si="186"/>
        <v>4.5524454161788954</v>
      </c>
      <c r="Q605" s="119"/>
      <c r="R605" s="11">
        <f t="shared" si="190"/>
        <v>0</v>
      </c>
      <c r="S605" s="70" t="str">
        <f>IF(O604&gt;0,VLOOKUP(O604,W$12:AF$60,10),S604)</f>
        <v>A+J=</v>
      </c>
      <c r="T605" s="66" t="e">
        <f>IF(O604&gt;0,VLOOKUP(O604,W$12:AF$60,11),T604)</f>
        <v>#REF!</v>
      </c>
      <c r="U605" s="71" t="str">
        <f t="shared" si="185"/>
        <v>-</v>
      </c>
      <c r="V605" s="7"/>
      <c r="W605" s="7"/>
      <c r="X605" s="7"/>
      <c r="Y605" s="7"/>
      <c r="Z605" s="1"/>
      <c r="AA605" s="7"/>
      <c r="AB605" s="7"/>
      <c r="AC605" s="7"/>
      <c r="AD605" s="7"/>
      <c r="AE605" s="7"/>
      <c r="AF605" s="8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  <c r="EP605" s="2"/>
      <c r="EQ605" s="2"/>
      <c r="ER605" s="2"/>
      <c r="ES605" s="2"/>
      <c r="ET605" s="2"/>
      <c r="EU605" s="2"/>
      <c r="EV605" s="2"/>
      <c r="EW605" s="2"/>
      <c r="EX605" s="2"/>
      <c r="EY605" s="2"/>
      <c r="EZ605" s="2"/>
      <c r="FA605" s="2"/>
      <c r="FB605" s="2"/>
      <c r="FC605" s="2"/>
      <c r="FD605" s="2"/>
      <c r="FE605" s="2"/>
      <c r="FF605" s="2"/>
      <c r="FG605" s="2"/>
      <c r="FH605" s="2"/>
      <c r="FI605" s="2"/>
      <c r="FJ605" s="2"/>
      <c r="FK605" s="2"/>
      <c r="FL605" s="2"/>
      <c r="FM605" s="2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</row>
    <row r="606" spans="1:188" ht="15" x14ac:dyDescent="0.25">
      <c r="A606" s="63">
        <f t="shared" si="187"/>
        <v>44371</v>
      </c>
      <c r="B606" s="78">
        <f t="shared" ca="1" si="191"/>
        <v>695.28196505615369</v>
      </c>
      <c r="C606" s="65">
        <f t="shared" si="181"/>
        <v>690.47619950000001</v>
      </c>
      <c r="D606" s="10">
        <f ca="1">IF(A606&lt;$B$1,VLOOKUP(A606,[1]DI!$A$4:$B$15000,2),0)</f>
        <v>4.1500000000000002E-2</v>
      </c>
      <c r="E606" s="65">
        <f t="shared" ca="1" si="192"/>
        <v>1.00016137</v>
      </c>
      <c r="F606" s="65">
        <f ca="1">(TRUNC(PRODUCT($E$12:$E605),16))</f>
        <v>1.04674016093968</v>
      </c>
      <c r="G606" s="65">
        <f t="shared" ca="1" si="193"/>
        <v>1.0436780306965601</v>
      </c>
      <c r="H606" s="65">
        <f t="shared" ca="1" si="194"/>
        <v>1.0029339799999999</v>
      </c>
      <c r="I606" s="64">
        <f t="shared" si="188"/>
        <v>5.2499999999999998E-2</v>
      </c>
      <c r="J606" s="66">
        <f>IF(O605&gt;0,VLOOKUP(O605,W$12:AF$80,2),J605)</f>
        <v>44341</v>
      </c>
      <c r="K606" s="67">
        <f t="shared" si="189"/>
        <v>21</v>
      </c>
      <c r="L606" s="68">
        <f t="shared" si="182"/>
        <v>21</v>
      </c>
      <c r="M606" s="69">
        <f t="shared" si="183"/>
        <v>1.0042731279999999</v>
      </c>
      <c r="N606" s="69">
        <f t="shared" ca="1" si="184"/>
        <v>1.0072196449999999</v>
      </c>
      <c r="O606" s="68">
        <f t="shared" si="195"/>
        <v>0</v>
      </c>
      <c r="P606" s="119">
        <f t="shared" ca="1" si="186"/>
        <v>4.8057655561536938</v>
      </c>
      <c r="Q606" s="119"/>
      <c r="R606" s="11">
        <f t="shared" si="190"/>
        <v>0</v>
      </c>
      <c r="S606" s="70" t="str">
        <f>IF(O605&gt;0,VLOOKUP(O605,W$12:AF$60,10),S605)</f>
        <v>A+J=</v>
      </c>
      <c r="T606" s="66" t="e">
        <f>IF(O605&gt;0,VLOOKUP(O605,W$12:AF$60,11),T605)</f>
        <v>#REF!</v>
      </c>
      <c r="U606" s="71" t="str">
        <f t="shared" si="185"/>
        <v>-</v>
      </c>
      <c r="V606" s="7"/>
      <c r="W606" s="7"/>
      <c r="X606" s="7"/>
      <c r="Y606" s="7"/>
      <c r="Z606" s="1"/>
      <c r="AA606" s="7"/>
      <c r="AB606" s="7"/>
      <c r="AC606" s="7"/>
      <c r="AD606" s="7"/>
      <c r="AE606" s="7"/>
      <c r="AF606" s="8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  <c r="EP606" s="2"/>
      <c r="EQ606" s="2"/>
      <c r="ER606" s="2"/>
      <c r="ES606" s="2"/>
      <c r="ET606" s="2"/>
      <c r="EU606" s="2"/>
      <c r="EV606" s="2"/>
      <c r="EW606" s="2"/>
      <c r="EX606" s="2"/>
      <c r="EY606" s="2"/>
      <c r="EZ606" s="2"/>
      <c r="FA606" s="2"/>
      <c r="FB606" s="2"/>
      <c r="FC606" s="2"/>
      <c r="FD606" s="2"/>
      <c r="FE606" s="2"/>
      <c r="FF606" s="2"/>
      <c r="FG606" s="2"/>
      <c r="FH606" s="2"/>
      <c r="FI606" s="2"/>
      <c r="FJ606" s="2"/>
      <c r="FK606" s="2"/>
      <c r="FL606" s="2"/>
      <c r="FM606" s="2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</row>
    <row r="607" spans="1:188" ht="18.75" x14ac:dyDescent="0.3">
      <c r="A607" s="63">
        <f t="shared" si="187"/>
        <v>44372</v>
      </c>
      <c r="B607" s="78">
        <f t="shared" ca="1" si="191"/>
        <v>695.53537354335185</v>
      </c>
      <c r="C607" s="65">
        <f t="shared" si="181"/>
        <v>690.47619950000001</v>
      </c>
      <c r="D607" s="10">
        <f ca="1">IF(A607&lt;$B$1,VLOOKUP(A607,[1]DI!$A$4:$B$15000,2),0)</f>
        <v>4.1500000000000002E-2</v>
      </c>
      <c r="E607" s="65">
        <f t="shared" ca="1" si="192"/>
        <v>1.00016137</v>
      </c>
      <c r="F607" s="65">
        <f ca="1">(TRUNC(PRODUCT($E$12:$E606),16))</f>
        <v>1.0469090733994499</v>
      </c>
      <c r="G607" s="65">
        <f t="shared" ca="1" si="193"/>
        <v>1.0436780306965601</v>
      </c>
      <c r="H607" s="65">
        <f t="shared" ca="1" si="194"/>
        <v>1.00309582</v>
      </c>
      <c r="I607" s="64">
        <f t="shared" si="188"/>
        <v>5.2499999999999998E-2</v>
      </c>
      <c r="J607" s="66">
        <f>IF(O606&gt;0,VLOOKUP(O606,W$12:AF$80,2),J606)</f>
        <v>44341</v>
      </c>
      <c r="K607" s="67">
        <f t="shared" si="189"/>
        <v>22</v>
      </c>
      <c r="L607" s="68">
        <f t="shared" si="182"/>
        <v>22</v>
      </c>
      <c r="M607" s="69">
        <f t="shared" si="183"/>
        <v>1.0044770649999999</v>
      </c>
      <c r="N607" s="69">
        <f t="shared" ca="1" si="184"/>
        <v>1.007586745</v>
      </c>
      <c r="O607" s="68">
        <f t="shared" si="195"/>
        <v>20</v>
      </c>
      <c r="P607" s="120">
        <f t="shared" ca="1" si="186"/>
        <v>5.0591740433518133</v>
      </c>
      <c r="Q607" s="120"/>
      <c r="R607" s="11">
        <f t="shared" si="190"/>
        <v>23.80969078</v>
      </c>
      <c r="S607" s="70" t="str">
        <f>IF(O606&gt;0,VLOOKUP(O606,W$12:AF$60,10),S606)</f>
        <v>A+J=</v>
      </c>
      <c r="T607" s="66" t="e">
        <f>IF(O606&gt;0,VLOOKUP(O606,W$12:AF$60,11),T606)</f>
        <v>#REF!</v>
      </c>
      <c r="U607" s="71">
        <f t="shared" ca="1" si="185"/>
        <v>1732131.8894011087</v>
      </c>
      <c r="V607" s="7"/>
      <c r="W607" s="7"/>
      <c r="X607" s="7"/>
      <c r="Y607" s="7"/>
      <c r="Z607" s="1"/>
      <c r="AA607" s="7"/>
      <c r="AB607" s="7"/>
      <c r="AC607" s="7"/>
      <c r="AD607" s="7"/>
      <c r="AE607" s="7"/>
      <c r="AF607" s="8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  <c r="EP607" s="2"/>
      <c r="EQ607" s="2"/>
      <c r="ER607" s="2"/>
      <c r="ES607" s="2"/>
      <c r="ET607" s="2"/>
      <c r="EU607" s="2"/>
      <c r="EV607" s="2"/>
      <c r="EW607" s="2"/>
      <c r="EX607" s="2"/>
      <c r="EY607" s="2"/>
      <c r="EZ607" s="2"/>
      <c r="FA607" s="2"/>
      <c r="FB607" s="2"/>
      <c r="FC607" s="2"/>
      <c r="FD607" s="2"/>
      <c r="FE607" s="2"/>
      <c r="FF607" s="2"/>
      <c r="FG607" s="2"/>
      <c r="FH607" s="2"/>
      <c r="FI607" s="2"/>
      <c r="FJ607" s="2"/>
      <c r="FK607" s="2"/>
      <c r="FL607" s="2"/>
      <c r="FM607" s="2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</row>
    <row r="608" spans="1:188" x14ac:dyDescent="0.15">
      <c r="A608" s="63">
        <f t="shared" si="187"/>
        <v>44373</v>
      </c>
      <c r="B608" s="78">
        <f t="shared" ca="1" si="191"/>
        <v>666.90948999</v>
      </c>
      <c r="C608" s="65">
        <f t="shared" si="181"/>
        <v>666.66650872000002</v>
      </c>
      <c r="D608" s="10">
        <f ca="1">IF(A608&lt;$B$1,VLOOKUP(A608,[1]DI!$A$4:$B$15000,2),0)</f>
        <v>0</v>
      </c>
      <c r="E608" s="65">
        <f t="shared" ca="1" si="192"/>
        <v>1</v>
      </c>
      <c r="F608" s="65">
        <f ca="1">(TRUNC(PRODUCT($E$12:$E607),16))</f>
        <v>1.04707801311662</v>
      </c>
      <c r="G608" s="65">
        <f t="shared" ca="1" si="193"/>
        <v>1.0469090733994499</v>
      </c>
      <c r="H608" s="65">
        <f t="shared" ca="1" si="194"/>
        <v>1.00016137</v>
      </c>
      <c r="I608" s="64">
        <f t="shared" si="188"/>
        <v>5.2499999999999998E-2</v>
      </c>
      <c r="J608" s="66">
        <f>IF(O607&gt;0,VLOOKUP(O607,W$12:AF$80,2),J607)</f>
        <v>44372</v>
      </c>
      <c r="K608" s="67">
        <f t="shared" si="189"/>
        <v>1</v>
      </c>
      <c r="L608" s="68">
        <f t="shared" si="182"/>
        <v>1</v>
      </c>
      <c r="M608" s="69">
        <f t="shared" si="183"/>
        <v>1.0002030689999999</v>
      </c>
      <c r="N608" s="69">
        <f t="shared" ca="1" si="184"/>
        <v>1.000364472</v>
      </c>
      <c r="O608" s="68">
        <f t="shared" si="195"/>
        <v>0</v>
      </c>
      <c r="P608" s="65">
        <f t="shared" ref="P608:P652" ca="1" si="196">TRUNC(((N608-1)*C608),8)</f>
        <v>0.24298127</v>
      </c>
      <c r="Q608" s="65"/>
      <c r="R608" s="11">
        <f t="shared" si="190"/>
        <v>0</v>
      </c>
      <c r="S608" s="70" t="str">
        <f>IF(O607&gt;0,VLOOKUP(O607,W$12:AF$60,10),S607)</f>
        <v>A+J=</v>
      </c>
      <c r="T608" s="66" t="e">
        <f>IF(O607&gt;0,VLOOKUP(O607,W$12:AF$60,11),T607)</f>
        <v>#REF!</v>
      </c>
      <c r="U608" s="71" t="str">
        <f t="shared" si="185"/>
        <v>-</v>
      </c>
      <c r="V608" s="7"/>
      <c r="W608" s="7"/>
      <c r="X608" s="7"/>
      <c r="Y608" s="7"/>
      <c r="Z608" s="1"/>
      <c r="AA608" s="7"/>
      <c r="AB608" s="7"/>
      <c r="AC608" s="7"/>
      <c r="AD608" s="7"/>
      <c r="AE608" s="7"/>
      <c r="AF608" s="8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  <c r="EP608" s="2"/>
      <c r="EQ608" s="2"/>
      <c r="ER608" s="2"/>
      <c r="ES608" s="2"/>
      <c r="ET608" s="2"/>
      <c r="EU608" s="2"/>
      <c r="EV608" s="2"/>
      <c r="EW608" s="2"/>
      <c r="EX608" s="2"/>
      <c r="EY608" s="2"/>
      <c r="EZ608" s="2"/>
      <c r="FA608" s="2"/>
      <c r="FB608" s="2"/>
      <c r="FC608" s="2"/>
      <c r="FD608" s="2"/>
      <c r="FE608" s="2"/>
      <c r="FF608" s="2"/>
      <c r="FG608" s="2"/>
      <c r="FH608" s="2"/>
      <c r="FI608" s="2"/>
      <c r="FJ608" s="2"/>
      <c r="FK608" s="2"/>
      <c r="FL608" s="2"/>
      <c r="FM608" s="2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</row>
    <row r="609" spans="1:188" x14ac:dyDescent="0.15">
      <c r="A609" s="63">
        <f t="shared" si="187"/>
        <v>44374</v>
      </c>
      <c r="B609" s="78">
        <f t="shared" ca="1" si="191"/>
        <v>666.90948999</v>
      </c>
      <c r="C609" s="65">
        <f t="shared" si="181"/>
        <v>666.66650872000002</v>
      </c>
      <c r="D609" s="10">
        <f ca="1">IF(A609&lt;$B$1,VLOOKUP(A609,[1]DI!$A$4:$B$15000,2),0)</f>
        <v>0</v>
      </c>
      <c r="E609" s="65">
        <f t="shared" ca="1" si="192"/>
        <v>1</v>
      </c>
      <c r="F609" s="65">
        <f ca="1">(TRUNC(PRODUCT($E$12:$E608),16))</f>
        <v>1.04707801311662</v>
      </c>
      <c r="G609" s="65">
        <f t="shared" ca="1" si="193"/>
        <v>1.0469090733994499</v>
      </c>
      <c r="H609" s="65">
        <f t="shared" ca="1" si="194"/>
        <v>1.00016137</v>
      </c>
      <c r="I609" s="64">
        <f t="shared" si="188"/>
        <v>5.2499999999999998E-2</v>
      </c>
      <c r="J609" s="66">
        <f>IF(O608&gt;0,VLOOKUP(O608,W$12:AF$80,2),J608)</f>
        <v>44372</v>
      </c>
      <c r="K609" s="67">
        <f t="shared" si="189"/>
        <v>1</v>
      </c>
      <c r="L609" s="68">
        <f t="shared" si="182"/>
        <v>1</v>
      </c>
      <c r="M609" s="69">
        <f t="shared" si="183"/>
        <v>1.0002030689999999</v>
      </c>
      <c r="N609" s="69">
        <f t="shared" ca="1" si="184"/>
        <v>1.000364472</v>
      </c>
      <c r="O609" s="68">
        <f t="shared" si="195"/>
        <v>0</v>
      </c>
      <c r="P609" s="65">
        <f t="shared" ca="1" si="196"/>
        <v>0.24298127</v>
      </c>
      <c r="Q609" s="65"/>
      <c r="R609" s="11">
        <f t="shared" si="190"/>
        <v>0</v>
      </c>
      <c r="S609" s="70" t="str">
        <f>IF(O608&gt;0,VLOOKUP(O608,W$12:AF$60,10),S608)</f>
        <v>A+J=</v>
      </c>
      <c r="T609" s="66" t="e">
        <f>IF(O608&gt;0,VLOOKUP(O608,W$12:AF$60,11),T608)</f>
        <v>#REF!</v>
      </c>
      <c r="U609" s="71" t="str">
        <f t="shared" si="185"/>
        <v>-</v>
      </c>
      <c r="V609" s="7"/>
      <c r="W609" s="7"/>
      <c r="X609" s="7"/>
      <c r="Y609" s="7"/>
      <c r="Z609" s="1"/>
      <c r="AA609" s="7"/>
      <c r="AB609" s="7"/>
      <c r="AC609" s="7"/>
      <c r="AD609" s="7"/>
      <c r="AE609" s="7"/>
      <c r="AF609" s="8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  <c r="EP609" s="2"/>
      <c r="EQ609" s="2"/>
      <c r="ER609" s="2"/>
      <c r="ES609" s="2"/>
      <c r="ET609" s="2"/>
      <c r="EU609" s="2"/>
      <c r="EV609" s="2"/>
      <c r="EW609" s="2"/>
      <c r="EX609" s="2"/>
      <c r="EY609" s="2"/>
      <c r="EZ609" s="2"/>
      <c r="FA609" s="2"/>
      <c r="FB609" s="2"/>
      <c r="FC609" s="2"/>
      <c r="FD609" s="2"/>
      <c r="FE609" s="2"/>
      <c r="FF609" s="2"/>
      <c r="FG609" s="2"/>
      <c r="FH609" s="2"/>
      <c r="FI609" s="2"/>
      <c r="FJ609" s="2"/>
      <c r="FK609" s="2"/>
      <c r="FL609" s="2"/>
      <c r="FM609" s="2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</row>
    <row r="610" spans="1:188" x14ac:dyDescent="0.15">
      <c r="A610" s="63">
        <f t="shared" si="187"/>
        <v>44375</v>
      </c>
      <c r="B610" s="78">
        <f t="shared" ca="1" si="191"/>
        <v>666.90948999</v>
      </c>
      <c r="C610" s="65">
        <f t="shared" si="181"/>
        <v>666.66650872000002</v>
      </c>
      <c r="D610" s="10">
        <f ca="1">IF(A610&lt;$B$1,VLOOKUP(A610,[1]DI!$A$4:$B$15000,2),0)</f>
        <v>4.1500000000000002E-2</v>
      </c>
      <c r="E610" s="65">
        <f t="shared" ca="1" si="192"/>
        <v>1.00016137</v>
      </c>
      <c r="F610" s="65">
        <f ca="1">(TRUNC(PRODUCT($E$12:$E609),16))</f>
        <v>1.04707801311662</v>
      </c>
      <c r="G610" s="65">
        <f t="shared" ca="1" si="193"/>
        <v>1.0469090733994499</v>
      </c>
      <c r="H610" s="65">
        <f t="shared" ca="1" si="194"/>
        <v>1.00016137</v>
      </c>
      <c r="I610" s="64">
        <f t="shared" si="188"/>
        <v>5.2499999999999998E-2</v>
      </c>
      <c r="J610" s="66">
        <f>IF(O609&gt;0,VLOOKUP(O609,W$12:AF$80,2),J609)</f>
        <v>44372</v>
      </c>
      <c r="K610" s="67">
        <f t="shared" si="189"/>
        <v>1</v>
      </c>
      <c r="L610" s="68">
        <f t="shared" si="182"/>
        <v>1</v>
      </c>
      <c r="M610" s="69">
        <f t="shared" si="183"/>
        <v>1.0002030689999999</v>
      </c>
      <c r="N610" s="69">
        <f t="shared" ca="1" si="184"/>
        <v>1.000364472</v>
      </c>
      <c r="O610" s="68">
        <f t="shared" si="195"/>
        <v>0</v>
      </c>
      <c r="P610" s="65">
        <f t="shared" ca="1" si="196"/>
        <v>0.24298127</v>
      </c>
      <c r="Q610" s="65"/>
      <c r="R610" s="11">
        <f t="shared" si="190"/>
        <v>0</v>
      </c>
      <c r="S610" s="70" t="str">
        <f>IF(O609&gt;0,VLOOKUP(O609,W$12:AF$60,10),S609)</f>
        <v>A+J=</v>
      </c>
      <c r="T610" s="66" t="e">
        <f>IF(O609&gt;0,VLOOKUP(O609,W$12:AF$60,11),T609)</f>
        <v>#REF!</v>
      </c>
      <c r="U610" s="71" t="str">
        <f t="shared" si="185"/>
        <v>-</v>
      </c>
      <c r="V610" s="7"/>
      <c r="W610" s="7"/>
      <c r="X610" s="7"/>
      <c r="Y610" s="7"/>
      <c r="Z610" s="1"/>
      <c r="AA610" s="7"/>
      <c r="AB610" s="7"/>
      <c r="AC610" s="7"/>
      <c r="AD610" s="7"/>
      <c r="AE610" s="7"/>
      <c r="AF610" s="8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  <c r="EP610" s="2"/>
      <c r="EQ610" s="2"/>
      <c r="ER610" s="2"/>
      <c r="ES610" s="2"/>
      <c r="ET610" s="2"/>
      <c r="EU610" s="2"/>
      <c r="EV610" s="2"/>
      <c r="EW610" s="2"/>
      <c r="EX610" s="2"/>
      <c r="EY610" s="2"/>
      <c r="EZ610" s="2"/>
      <c r="FA610" s="2"/>
      <c r="FB610" s="2"/>
      <c r="FC610" s="2"/>
      <c r="FD610" s="2"/>
      <c r="FE610" s="2"/>
      <c r="FF610" s="2"/>
      <c r="FG610" s="2"/>
      <c r="FH610" s="2"/>
      <c r="FI610" s="2"/>
      <c r="FJ610" s="2"/>
      <c r="FK610" s="2"/>
      <c r="FL610" s="2"/>
      <c r="FM610" s="2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</row>
    <row r="611" spans="1:188" x14ac:dyDescent="0.15">
      <c r="A611" s="63">
        <f t="shared" si="187"/>
        <v>44376</v>
      </c>
      <c r="B611" s="78">
        <f t="shared" ca="1" si="191"/>
        <v>667.15256260000001</v>
      </c>
      <c r="C611" s="65">
        <f t="shared" si="181"/>
        <v>666.66650872000002</v>
      </c>
      <c r="D611" s="10">
        <f ca="1">IF(A611&lt;$B$1,VLOOKUP(A611,[1]DI!$A$4:$B$15000,2),0)</f>
        <v>4.1500000000000002E-2</v>
      </c>
      <c r="E611" s="65">
        <f t="shared" ca="1" si="192"/>
        <v>1.00016137</v>
      </c>
      <c r="F611" s="65">
        <f ca="1">(TRUNC(PRODUCT($E$12:$E610),16))</f>
        <v>1.0472469800955999</v>
      </c>
      <c r="G611" s="65">
        <f t="shared" ca="1" si="193"/>
        <v>1.0469090733994499</v>
      </c>
      <c r="H611" s="65">
        <f t="shared" ca="1" si="194"/>
        <v>1.0003227699999999</v>
      </c>
      <c r="I611" s="64">
        <f t="shared" si="188"/>
        <v>5.2499999999999998E-2</v>
      </c>
      <c r="J611" s="66">
        <f>IF(O610&gt;0,VLOOKUP(O610,W$12:AF$80,2),J610)</f>
        <v>44372</v>
      </c>
      <c r="K611" s="67">
        <f t="shared" si="189"/>
        <v>2</v>
      </c>
      <c r="L611" s="68">
        <f t="shared" si="182"/>
        <v>2</v>
      </c>
      <c r="M611" s="69">
        <f t="shared" si="183"/>
        <v>1.0004061799999999</v>
      </c>
      <c r="N611" s="69">
        <f t="shared" ca="1" si="184"/>
        <v>1.000729081</v>
      </c>
      <c r="O611" s="68">
        <f t="shared" si="195"/>
        <v>0</v>
      </c>
      <c r="P611" s="65">
        <f t="shared" ca="1" si="196"/>
        <v>0.48605387999999999</v>
      </c>
      <c r="Q611" s="65"/>
      <c r="R611" s="11">
        <f t="shared" si="190"/>
        <v>0</v>
      </c>
      <c r="S611" s="70" t="str">
        <f>IF(O610&gt;0,VLOOKUP(O610,W$12:AF$60,10),S610)</f>
        <v>A+J=</v>
      </c>
      <c r="T611" s="66" t="e">
        <f>IF(O610&gt;0,VLOOKUP(O610,W$12:AF$60,11),T610)</f>
        <v>#REF!</v>
      </c>
      <c r="U611" s="71" t="str">
        <f t="shared" si="185"/>
        <v>-</v>
      </c>
      <c r="V611" s="7"/>
      <c r="W611" s="7"/>
      <c r="X611" s="7"/>
      <c r="Y611" s="7"/>
      <c r="Z611" s="1"/>
      <c r="AA611" s="7"/>
      <c r="AB611" s="7"/>
      <c r="AC611" s="7"/>
      <c r="AD611" s="7"/>
      <c r="AE611" s="7"/>
      <c r="AF611" s="8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  <c r="EP611" s="2"/>
      <c r="EQ611" s="2"/>
      <c r="ER611" s="2"/>
      <c r="ES611" s="2"/>
      <c r="ET611" s="2"/>
      <c r="EU611" s="2"/>
      <c r="EV611" s="2"/>
      <c r="EW611" s="2"/>
      <c r="EX611" s="2"/>
      <c r="EY611" s="2"/>
      <c r="EZ611" s="2"/>
      <c r="FA611" s="2"/>
      <c r="FB611" s="2"/>
      <c r="FC611" s="2"/>
      <c r="FD611" s="2"/>
      <c r="FE611" s="2"/>
      <c r="FF611" s="2"/>
      <c r="FG611" s="2"/>
      <c r="FH611" s="2"/>
      <c r="FI611" s="2"/>
      <c r="FJ611" s="2"/>
      <c r="FK611" s="2"/>
      <c r="FL611" s="2"/>
      <c r="FM611" s="2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</row>
    <row r="612" spans="1:188" x14ac:dyDescent="0.15">
      <c r="A612" s="63">
        <f t="shared" si="187"/>
        <v>44377</v>
      </c>
      <c r="B612" s="78">
        <f t="shared" ca="1" si="191"/>
        <v>667.39571988</v>
      </c>
      <c r="C612" s="65">
        <f t="shared" si="181"/>
        <v>666.66650872000002</v>
      </c>
      <c r="D612" s="10">
        <f ca="1">IF(A612&lt;$B$1,VLOOKUP(A612,[1]DI!$A$4:$B$15000,2),0)</f>
        <v>4.1500000000000002E-2</v>
      </c>
      <c r="E612" s="65">
        <f t="shared" ca="1" si="192"/>
        <v>1.00016137</v>
      </c>
      <c r="F612" s="65">
        <f ca="1">(TRUNC(PRODUCT($E$12:$E611),16))</f>
        <v>1.04741597434078</v>
      </c>
      <c r="G612" s="65">
        <f t="shared" ca="1" si="193"/>
        <v>1.0469090733994499</v>
      </c>
      <c r="H612" s="65">
        <f t="shared" ca="1" si="194"/>
        <v>1.0004841900000001</v>
      </c>
      <c r="I612" s="64">
        <f t="shared" si="188"/>
        <v>5.2499999999999998E-2</v>
      </c>
      <c r="J612" s="66">
        <f>IF(O611&gt;0,VLOOKUP(O611,W$12:AF$80,2),J611)</f>
        <v>44372</v>
      </c>
      <c r="K612" s="67">
        <f t="shared" si="189"/>
        <v>3</v>
      </c>
      <c r="L612" s="68">
        <f t="shared" si="182"/>
        <v>3</v>
      </c>
      <c r="M612" s="69">
        <f t="shared" si="183"/>
        <v>1.000609332</v>
      </c>
      <c r="N612" s="69">
        <f t="shared" ca="1" si="184"/>
        <v>1.0010938170000001</v>
      </c>
      <c r="O612" s="68">
        <f t="shared" si="195"/>
        <v>0</v>
      </c>
      <c r="P612" s="65">
        <f t="shared" ca="1" si="196"/>
        <v>0.72921115999999997</v>
      </c>
      <c r="Q612" s="65"/>
      <c r="R612" s="11">
        <f t="shared" si="190"/>
        <v>0</v>
      </c>
      <c r="S612" s="70" t="str">
        <f>IF(O611&gt;0,VLOOKUP(O611,W$12:AF$60,10),S611)</f>
        <v>A+J=</v>
      </c>
      <c r="T612" s="66" t="e">
        <f>IF(O611&gt;0,VLOOKUP(O611,W$12:AF$60,11),T611)</f>
        <v>#REF!</v>
      </c>
      <c r="U612" s="71" t="str">
        <f t="shared" si="185"/>
        <v>-</v>
      </c>
      <c r="V612" s="7"/>
      <c r="W612" s="7"/>
      <c r="X612" s="7"/>
      <c r="Y612" s="7"/>
      <c r="Z612" s="1"/>
      <c r="AA612" s="7"/>
      <c r="AB612" s="7"/>
      <c r="AC612" s="7"/>
      <c r="AD612" s="7"/>
      <c r="AE612" s="7"/>
      <c r="AF612" s="8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  <c r="EP612" s="2"/>
      <c r="EQ612" s="2"/>
      <c r="ER612" s="2"/>
      <c r="ES612" s="2"/>
      <c r="ET612" s="2"/>
      <c r="EU612" s="2"/>
      <c r="EV612" s="2"/>
      <c r="EW612" s="2"/>
      <c r="EX612" s="2"/>
      <c r="EY612" s="2"/>
      <c r="EZ612" s="2"/>
      <c r="FA612" s="2"/>
      <c r="FB612" s="2"/>
      <c r="FC612" s="2"/>
      <c r="FD612" s="2"/>
      <c r="FE612" s="2"/>
      <c r="FF612" s="2"/>
      <c r="FG612" s="2"/>
      <c r="FH612" s="2"/>
      <c r="FI612" s="2"/>
      <c r="FJ612" s="2"/>
      <c r="FK612" s="2"/>
      <c r="FL612" s="2"/>
      <c r="FM612" s="2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</row>
    <row r="613" spans="1:188" x14ac:dyDescent="0.15">
      <c r="A613" s="63">
        <f t="shared" si="187"/>
        <v>44378</v>
      </c>
      <c r="B613" s="78">
        <f t="shared" ca="1" si="191"/>
        <v>667.63896848000002</v>
      </c>
      <c r="C613" s="65">
        <f t="shared" si="181"/>
        <v>666.66650872000002</v>
      </c>
      <c r="D613" s="10">
        <f ca="1">IF(A613&lt;$B$1,VLOOKUP(A613,[1]DI!$A$4:$B$15000,2),0)</f>
        <v>4.1500000000000002E-2</v>
      </c>
      <c r="E613" s="65">
        <f t="shared" ca="1" si="192"/>
        <v>1.00016137</v>
      </c>
      <c r="F613" s="65">
        <f ca="1">(TRUNC(PRODUCT($E$12:$E612),16))</f>
        <v>1.04758499585656</v>
      </c>
      <c r="G613" s="65">
        <f t="shared" ca="1" si="193"/>
        <v>1.0469090733994499</v>
      </c>
      <c r="H613" s="65">
        <f t="shared" ca="1" si="194"/>
        <v>1.0006456399999999</v>
      </c>
      <c r="I613" s="64">
        <f t="shared" si="188"/>
        <v>5.2499999999999998E-2</v>
      </c>
      <c r="J613" s="66">
        <f>IF(O612&gt;0,VLOOKUP(O612,W$12:AF$80,2),J612)</f>
        <v>44372</v>
      </c>
      <c r="K613" s="67">
        <f t="shared" si="189"/>
        <v>4</v>
      </c>
      <c r="L613" s="68">
        <f t="shared" si="182"/>
        <v>4</v>
      </c>
      <c r="M613" s="69">
        <f t="shared" si="183"/>
        <v>1.000812525</v>
      </c>
      <c r="N613" s="69">
        <f t="shared" ca="1" si="184"/>
        <v>1.00145869</v>
      </c>
      <c r="O613" s="68">
        <f t="shared" si="195"/>
        <v>0</v>
      </c>
      <c r="P613" s="65">
        <f t="shared" ca="1" si="196"/>
        <v>0.97245976000000001</v>
      </c>
      <c r="Q613" s="65"/>
      <c r="R613" s="11">
        <f t="shared" si="190"/>
        <v>0</v>
      </c>
      <c r="S613" s="70" t="str">
        <f>IF(O612&gt;0,VLOOKUP(O612,W$12:AF$60,10),S612)</f>
        <v>A+J=</v>
      </c>
      <c r="T613" s="66" t="e">
        <f>IF(O612&gt;0,VLOOKUP(O612,W$12:AF$60,11),T612)</f>
        <v>#REF!</v>
      </c>
      <c r="U613" s="71" t="str">
        <f t="shared" si="185"/>
        <v>-</v>
      </c>
      <c r="V613" s="7"/>
      <c r="W613" s="7"/>
      <c r="X613" s="7"/>
      <c r="Y613" s="7"/>
      <c r="Z613" s="1"/>
      <c r="AA613" s="7"/>
      <c r="AB613" s="7"/>
      <c r="AC613" s="7"/>
      <c r="AD613" s="7"/>
      <c r="AE613" s="7"/>
      <c r="AF613" s="8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  <c r="EP613" s="2"/>
      <c r="EQ613" s="2"/>
      <c r="ER613" s="2"/>
      <c r="ES613" s="2"/>
      <c r="ET613" s="2"/>
      <c r="EU613" s="2"/>
      <c r="EV613" s="2"/>
      <c r="EW613" s="2"/>
      <c r="EX613" s="2"/>
      <c r="EY613" s="2"/>
      <c r="EZ613" s="2"/>
      <c r="FA613" s="2"/>
      <c r="FB613" s="2"/>
      <c r="FC613" s="2"/>
      <c r="FD613" s="2"/>
      <c r="FE613" s="2"/>
      <c r="FF613" s="2"/>
      <c r="FG613" s="2"/>
      <c r="FH613" s="2"/>
      <c r="FI613" s="2"/>
      <c r="FJ613" s="2"/>
      <c r="FK613" s="2"/>
      <c r="FL613" s="2"/>
      <c r="FM613" s="2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</row>
    <row r="614" spans="1:188" x14ac:dyDescent="0.15">
      <c r="A614" s="63">
        <f t="shared" si="187"/>
        <v>44379</v>
      </c>
      <c r="B614" s="78">
        <f t="shared" ca="1" si="191"/>
        <v>667.88230109000006</v>
      </c>
      <c r="C614" s="65">
        <f t="shared" si="181"/>
        <v>666.66650872000002</v>
      </c>
      <c r="D614" s="10">
        <f ca="1">IF(A614&lt;$B$1,VLOOKUP(A614,[1]DI!$A$4:$B$15000,2),0)</f>
        <v>4.1500000000000002E-2</v>
      </c>
      <c r="E614" s="65">
        <f t="shared" ca="1" si="192"/>
        <v>1.00016137</v>
      </c>
      <c r="F614" s="65">
        <f ca="1">(TRUNC(PRODUCT($E$12:$E613),16))</f>
        <v>1.0477540446473399</v>
      </c>
      <c r="G614" s="65">
        <f t="shared" ca="1" si="193"/>
        <v>1.0469090733994499</v>
      </c>
      <c r="H614" s="65">
        <f t="shared" ca="1" si="194"/>
        <v>1.00080711</v>
      </c>
      <c r="I614" s="64">
        <f t="shared" si="188"/>
        <v>5.2499999999999998E-2</v>
      </c>
      <c r="J614" s="66">
        <f>IF(O613&gt;0,VLOOKUP(O613,W$12:AF$80,2),J613)</f>
        <v>44372</v>
      </c>
      <c r="K614" s="67">
        <f t="shared" si="189"/>
        <v>5</v>
      </c>
      <c r="L614" s="68">
        <f t="shared" si="182"/>
        <v>5</v>
      </c>
      <c r="M614" s="69">
        <f t="shared" si="183"/>
        <v>1.0010157589999999</v>
      </c>
      <c r="N614" s="69">
        <f t="shared" ca="1" si="184"/>
        <v>1.0018236890000001</v>
      </c>
      <c r="O614" s="68">
        <f t="shared" si="195"/>
        <v>0</v>
      </c>
      <c r="P614" s="65">
        <f t="shared" ca="1" si="196"/>
        <v>1.21579237</v>
      </c>
      <c r="Q614" s="65"/>
      <c r="R614" s="11">
        <f t="shared" si="190"/>
        <v>0</v>
      </c>
      <c r="S614" s="70" t="str">
        <f>IF(O613&gt;0,VLOOKUP(O613,W$12:AF$60,10),S613)</f>
        <v>A+J=</v>
      </c>
      <c r="T614" s="66" t="e">
        <f>IF(O613&gt;0,VLOOKUP(O613,W$12:AF$60,11),T613)</f>
        <v>#REF!</v>
      </c>
      <c r="U614" s="71" t="str">
        <f t="shared" si="185"/>
        <v>-</v>
      </c>
      <c r="V614" s="7"/>
      <c r="W614" s="7"/>
      <c r="X614" s="7"/>
      <c r="Y614" s="7"/>
      <c r="Z614" s="1"/>
      <c r="AA614" s="7"/>
      <c r="AB614" s="7"/>
      <c r="AC614" s="7"/>
      <c r="AD614" s="7"/>
      <c r="AE614" s="7"/>
      <c r="AF614" s="8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  <c r="EP614" s="2"/>
      <c r="EQ614" s="2"/>
      <c r="ER614" s="2"/>
      <c r="ES614" s="2"/>
      <c r="ET614" s="2"/>
      <c r="EU614" s="2"/>
      <c r="EV614" s="2"/>
      <c r="EW614" s="2"/>
      <c r="EX614" s="2"/>
      <c r="EY614" s="2"/>
      <c r="EZ614" s="2"/>
      <c r="FA614" s="2"/>
      <c r="FB614" s="2"/>
      <c r="FC614" s="2"/>
      <c r="FD614" s="2"/>
      <c r="FE614" s="2"/>
      <c r="FF614" s="2"/>
      <c r="FG614" s="2"/>
      <c r="FH614" s="2"/>
      <c r="FI614" s="2"/>
      <c r="FJ614" s="2"/>
      <c r="FK614" s="2"/>
      <c r="FL614" s="2"/>
      <c r="FM614" s="2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</row>
    <row r="615" spans="1:188" x14ac:dyDescent="0.15">
      <c r="A615" s="63">
        <f t="shared" si="187"/>
        <v>44380</v>
      </c>
      <c r="B615" s="78">
        <f t="shared" ca="1" si="191"/>
        <v>668.12572569999998</v>
      </c>
      <c r="C615" s="65">
        <f t="shared" si="181"/>
        <v>666.66650872000002</v>
      </c>
      <c r="D615" s="10">
        <f ca="1">IF(A615&lt;$B$1,VLOOKUP(A615,[1]DI!$A$4:$B$15000,2),0)</f>
        <v>0</v>
      </c>
      <c r="E615" s="65">
        <f t="shared" ca="1" si="192"/>
        <v>1</v>
      </c>
      <c r="F615" s="65">
        <f ca="1">(TRUNC(PRODUCT($E$12:$E614),16))</f>
        <v>1.0479231207175299</v>
      </c>
      <c r="G615" s="65">
        <f t="shared" ca="1" si="193"/>
        <v>1.0469090733994499</v>
      </c>
      <c r="H615" s="65">
        <f t="shared" ca="1" si="194"/>
        <v>1.0009686099999999</v>
      </c>
      <c r="I615" s="64">
        <f t="shared" si="188"/>
        <v>5.2499999999999998E-2</v>
      </c>
      <c r="J615" s="66">
        <f>IF(O614&gt;0,VLOOKUP(O614,W$12:AF$80,2),J614)</f>
        <v>44372</v>
      </c>
      <c r="K615" s="67">
        <f t="shared" si="189"/>
        <v>5</v>
      </c>
      <c r="L615" s="68">
        <f t="shared" si="182"/>
        <v>6</v>
      </c>
      <c r="M615" s="69">
        <f t="shared" si="183"/>
        <v>1.0012190350000001</v>
      </c>
      <c r="N615" s="69">
        <f t="shared" ca="1" si="184"/>
        <v>1.002188826</v>
      </c>
      <c r="O615" s="68">
        <f t="shared" si="195"/>
        <v>0</v>
      </c>
      <c r="P615" s="65">
        <f t="shared" ca="1" si="196"/>
        <v>1.4592169800000001</v>
      </c>
      <c r="Q615" s="65"/>
      <c r="R615" s="11">
        <f t="shared" si="190"/>
        <v>0</v>
      </c>
      <c r="S615" s="70" t="str">
        <f>IF(O614&gt;0,VLOOKUP(O614,W$12:AF$60,10),S614)</f>
        <v>A+J=</v>
      </c>
      <c r="T615" s="66" t="e">
        <f>IF(O614&gt;0,VLOOKUP(O614,W$12:AF$60,11),T614)</f>
        <v>#REF!</v>
      </c>
      <c r="U615" s="71" t="str">
        <f t="shared" si="185"/>
        <v>-</v>
      </c>
      <c r="V615" s="7"/>
      <c r="W615" s="7"/>
      <c r="X615" s="7"/>
      <c r="Y615" s="7"/>
      <c r="Z615" s="1"/>
      <c r="AA615" s="7"/>
      <c r="AB615" s="7"/>
      <c r="AC615" s="7"/>
      <c r="AD615" s="7"/>
      <c r="AE615" s="7"/>
      <c r="AF615" s="8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  <c r="EP615" s="2"/>
      <c r="EQ615" s="2"/>
      <c r="ER615" s="2"/>
      <c r="ES615" s="2"/>
      <c r="ET615" s="2"/>
      <c r="EU615" s="2"/>
      <c r="EV615" s="2"/>
      <c r="EW615" s="2"/>
      <c r="EX615" s="2"/>
      <c r="EY615" s="2"/>
      <c r="EZ615" s="2"/>
      <c r="FA615" s="2"/>
      <c r="FB615" s="2"/>
      <c r="FC615" s="2"/>
      <c r="FD615" s="2"/>
      <c r="FE615" s="2"/>
      <c r="FF615" s="2"/>
      <c r="FG615" s="2"/>
      <c r="FH615" s="2"/>
      <c r="FI615" s="2"/>
      <c r="FJ615" s="2"/>
      <c r="FK615" s="2"/>
      <c r="FL615" s="2"/>
      <c r="FM615" s="2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</row>
    <row r="616" spans="1:188" x14ac:dyDescent="0.15">
      <c r="A616" s="63">
        <f t="shared" si="187"/>
        <v>44381</v>
      </c>
      <c r="B616" s="78">
        <f t="shared" ca="1" si="191"/>
        <v>668.12572569999998</v>
      </c>
      <c r="C616" s="65">
        <f t="shared" si="181"/>
        <v>666.66650872000002</v>
      </c>
      <c r="D616" s="10">
        <f ca="1">IF(A616&lt;$B$1,VLOOKUP(A616,[1]DI!$A$4:$B$15000,2),0)</f>
        <v>0</v>
      </c>
      <c r="E616" s="65">
        <f t="shared" ca="1" si="192"/>
        <v>1</v>
      </c>
      <c r="F616" s="65">
        <f ca="1">(TRUNC(PRODUCT($E$12:$E615),16))</f>
        <v>1.0479231207175299</v>
      </c>
      <c r="G616" s="65">
        <f t="shared" ca="1" si="193"/>
        <v>1.0469090733994499</v>
      </c>
      <c r="H616" s="65">
        <f t="shared" ca="1" si="194"/>
        <v>1.0009686099999999</v>
      </c>
      <c r="I616" s="64">
        <f t="shared" si="188"/>
        <v>5.2499999999999998E-2</v>
      </c>
      <c r="J616" s="66">
        <f>IF(O615&gt;0,VLOOKUP(O615,W$12:AF$80,2),J615)</f>
        <v>44372</v>
      </c>
      <c r="K616" s="67">
        <f t="shared" si="189"/>
        <v>5</v>
      </c>
      <c r="L616" s="68">
        <f t="shared" si="182"/>
        <v>6</v>
      </c>
      <c r="M616" s="69">
        <f t="shared" si="183"/>
        <v>1.0012190350000001</v>
      </c>
      <c r="N616" s="69">
        <f t="shared" ca="1" si="184"/>
        <v>1.002188826</v>
      </c>
      <c r="O616" s="68">
        <f t="shared" si="195"/>
        <v>0</v>
      </c>
      <c r="P616" s="65">
        <f t="shared" ca="1" si="196"/>
        <v>1.4592169800000001</v>
      </c>
      <c r="Q616" s="65"/>
      <c r="R616" s="11">
        <f t="shared" si="190"/>
        <v>0</v>
      </c>
      <c r="S616" s="70" t="str">
        <f>IF(O615&gt;0,VLOOKUP(O615,W$12:AF$60,10),S615)</f>
        <v>A+J=</v>
      </c>
      <c r="T616" s="66" t="e">
        <f>IF(O615&gt;0,VLOOKUP(O615,W$12:AF$60,11),T615)</f>
        <v>#REF!</v>
      </c>
      <c r="U616" s="71" t="str">
        <f t="shared" si="185"/>
        <v>-</v>
      </c>
      <c r="V616" s="7"/>
      <c r="W616" s="7"/>
      <c r="X616" s="7"/>
      <c r="Y616" s="7"/>
      <c r="Z616" s="1"/>
      <c r="AA616" s="7"/>
      <c r="AB616" s="7"/>
      <c r="AC616" s="7"/>
      <c r="AD616" s="7"/>
      <c r="AE616" s="7"/>
      <c r="AF616" s="8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  <c r="EP616" s="2"/>
      <c r="EQ616" s="2"/>
      <c r="ER616" s="2"/>
      <c r="ES616" s="2"/>
      <c r="ET616" s="2"/>
      <c r="EU616" s="2"/>
      <c r="EV616" s="2"/>
      <c r="EW616" s="2"/>
      <c r="EX616" s="2"/>
      <c r="EY616" s="2"/>
      <c r="EZ616" s="2"/>
      <c r="FA616" s="2"/>
      <c r="FB616" s="2"/>
      <c r="FC616" s="2"/>
      <c r="FD616" s="2"/>
      <c r="FE616" s="2"/>
      <c r="FF616" s="2"/>
      <c r="FG616" s="2"/>
      <c r="FH616" s="2"/>
      <c r="FI616" s="2"/>
      <c r="FJ616" s="2"/>
      <c r="FK616" s="2"/>
      <c r="FL616" s="2"/>
      <c r="FM616" s="2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</row>
    <row r="617" spans="1:188" x14ac:dyDescent="0.15">
      <c r="A617" s="63">
        <f t="shared" si="187"/>
        <v>44382</v>
      </c>
      <c r="B617" s="78">
        <f t="shared" ca="1" si="191"/>
        <v>668.12572569999998</v>
      </c>
      <c r="C617" s="65">
        <f t="shared" si="181"/>
        <v>666.66650872000002</v>
      </c>
      <c r="D617" s="10">
        <f ca="1">IF(A617&lt;$B$1,VLOOKUP(A617,[1]DI!$A$4:$B$15000,2),0)</f>
        <v>4.1500000000000002E-2</v>
      </c>
      <c r="E617" s="65">
        <f t="shared" ca="1" si="192"/>
        <v>1.00016137</v>
      </c>
      <c r="F617" s="65">
        <f ca="1">(TRUNC(PRODUCT($E$12:$E616),16))</f>
        <v>1.0479231207175299</v>
      </c>
      <c r="G617" s="65">
        <f t="shared" ca="1" si="193"/>
        <v>1.0469090733994499</v>
      </c>
      <c r="H617" s="65">
        <f t="shared" ca="1" si="194"/>
        <v>1.0009686099999999</v>
      </c>
      <c r="I617" s="64">
        <f t="shared" si="188"/>
        <v>5.2499999999999998E-2</v>
      </c>
      <c r="J617" s="66">
        <f>IF(O616&gt;0,VLOOKUP(O616,W$12:AF$80,2),J616)</f>
        <v>44372</v>
      </c>
      <c r="K617" s="67">
        <f t="shared" si="189"/>
        <v>6</v>
      </c>
      <c r="L617" s="68">
        <f t="shared" si="182"/>
        <v>6</v>
      </c>
      <c r="M617" s="69">
        <f t="shared" si="183"/>
        <v>1.0012190350000001</v>
      </c>
      <c r="N617" s="69">
        <f t="shared" ca="1" si="184"/>
        <v>1.002188826</v>
      </c>
      <c r="O617" s="68">
        <f t="shared" si="195"/>
        <v>0</v>
      </c>
      <c r="P617" s="65">
        <f t="shared" ca="1" si="196"/>
        <v>1.4592169800000001</v>
      </c>
      <c r="Q617" s="65"/>
      <c r="R617" s="11">
        <f t="shared" si="190"/>
        <v>0</v>
      </c>
      <c r="S617" s="70" t="str">
        <f>IF(O616&gt;0,VLOOKUP(O616,W$12:AF$60,10),S616)</f>
        <v>A+J=</v>
      </c>
      <c r="T617" s="66" t="e">
        <f>IF(O616&gt;0,VLOOKUP(O616,W$12:AF$60,11),T616)</f>
        <v>#REF!</v>
      </c>
      <c r="U617" s="71" t="str">
        <f t="shared" si="185"/>
        <v>-</v>
      </c>
      <c r="V617" s="7"/>
      <c r="W617" s="7"/>
      <c r="X617" s="7"/>
      <c r="Y617" s="7"/>
      <c r="Z617" s="1"/>
      <c r="AA617" s="7"/>
      <c r="AB617" s="7"/>
      <c r="AC617" s="7"/>
      <c r="AD617" s="7"/>
      <c r="AE617" s="7"/>
      <c r="AF617" s="8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  <c r="EP617" s="2"/>
      <c r="EQ617" s="2"/>
      <c r="ER617" s="2"/>
      <c r="ES617" s="2"/>
      <c r="ET617" s="2"/>
      <c r="EU617" s="2"/>
      <c r="EV617" s="2"/>
      <c r="EW617" s="2"/>
      <c r="EX617" s="2"/>
      <c r="EY617" s="2"/>
      <c r="EZ617" s="2"/>
      <c r="FA617" s="2"/>
      <c r="FB617" s="2"/>
      <c r="FC617" s="2"/>
      <c r="FD617" s="2"/>
      <c r="FE617" s="2"/>
      <c r="FF617" s="2"/>
      <c r="FG617" s="2"/>
      <c r="FH617" s="2"/>
      <c r="FI617" s="2"/>
      <c r="FJ617" s="2"/>
      <c r="FK617" s="2"/>
      <c r="FL617" s="2"/>
      <c r="FM617" s="2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</row>
    <row r="618" spans="1:188" x14ac:dyDescent="0.15">
      <c r="A618" s="63">
        <f t="shared" si="187"/>
        <v>44383</v>
      </c>
      <c r="B618" s="78">
        <f t="shared" ca="1" si="191"/>
        <v>668.36924097999997</v>
      </c>
      <c r="C618" s="65">
        <f t="shared" si="181"/>
        <v>666.66650872000002</v>
      </c>
      <c r="D618" s="10">
        <f ca="1">IF(A618&lt;$B$1,VLOOKUP(A618,[1]DI!$A$4:$B$15000,2),0)</f>
        <v>4.1500000000000002E-2</v>
      </c>
      <c r="E618" s="65">
        <f t="shared" ca="1" si="192"/>
        <v>1.00016137</v>
      </c>
      <c r="F618" s="65">
        <f ca="1">(TRUNC(PRODUCT($E$12:$E617),16))</f>
        <v>1.04809222407152</v>
      </c>
      <c r="G618" s="65">
        <f t="shared" ca="1" si="193"/>
        <v>1.0469090733994499</v>
      </c>
      <c r="H618" s="65">
        <f t="shared" ca="1" si="194"/>
        <v>1.0011301399999999</v>
      </c>
      <c r="I618" s="64">
        <f t="shared" si="188"/>
        <v>5.2499999999999998E-2</v>
      </c>
      <c r="J618" s="66">
        <f>IF(O617&gt;0,VLOOKUP(O617,W$12:AF$80,2),J617)</f>
        <v>44372</v>
      </c>
      <c r="K618" s="67">
        <f t="shared" si="189"/>
        <v>7</v>
      </c>
      <c r="L618" s="68">
        <f t="shared" si="182"/>
        <v>7</v>
      </c>
      <c r="M618" s="69">
        <f t="shared" si="183"/>
        <v>1.0014223520000001</v>
      </c>
      <c r="N618" s="69">
        <f t="shared" ca="1" si="184"/>
        <v>1.0025540989999999</v>
      </c>
      <c r="O618" s="68">
        <f t="shared" si="195"/>
        <v>0</v>
      </c>
      <c r="P618" s="65">
        <f t="shared" ca="1" si="196"/>
        <v>1.7027322600000001</v>
      </c>
      <c r="Q618" s="65"/>
      <c r="R618" s="11">
        <f t="shared" si="190"/>
        <v>0</v>
      </c>
      <c r="S618" s="70" t="str">
        <f>IF(O617&gt;0,VLOOKUP(O617,W$12:AF$60,10),S617)</f>
        <v>A+J=</v>
      </c>
      <c r="T618" s="66" t="e">
        <f>IF(O617&gt;0,VLOOKUP(O617,W$12:AF$60,11),T617)</f>
        <v>#REF!</v>
      </c>
      <c r="U618" s="71" t="str">
        <f t="shared" si="185"/>
        <v>-</v>
      </c>
      <c r="V618" s="7"/>
      <c r="W618" s="7"/>
      <c r="X618" s="7"/>
      <c r="Y618" s="7"/>
      <c r="Z618" s="1"/>
      <c r="AA618" s="7"/>
      <c r="AB618" s="7"/>
      <c r="AC618" s="7"/>
      <c r="AD618" s="7"/>
      <c r="AE618" s="7"/>
      <c r="AF618" s="8"/>
      <c r="AG618" s="2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  <c r="EP618" s="2"/>
      <c r="EQ618" s="2"/>
      <c r="ER618" s="2"/>
      <c r="ES618" s="2"/>
      <c r="ET618" s="2"/>
      <c r="EU618" s="2"/>
      <c r="EV618" s="2"/>
      <c r="EW618" s="2"/>
      <c r="EX618" s="2"/>
      <c r="EY618" s="2"/>
      <c r="EZ618" s="2"/>
      <c r="FA618" s="2"/>
      <c r="FB618" s="2"/>
      <c r="FC618" s="2"/>
      <c r="FD618" s="2"/>
      <c r="FE618" s="2"/>
      <c r="FF618" s="2"/>
      <c r="FG618" s="2"/>
      <c r="FH618" s="2"/>
      <c r="FI618" s="2"/>
      <c r="FJ618" s="2"/>
      <c r="FK618" s="2"/>
      <c r="FL618" s="2"/>
      <c r="FM618" s="2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</row>
    <row r="619" spans="1:188" x14ac:dyDescent="0.15">
      <c r="A619" s="63">
        <f t="shared" si="187"/>
        <v>44384</v>
      </c>
      <c r="B619" s="78">
        <f t="shared" ca="1" si="191"/>
        <v>668.61284159000002</v>
      </c>
      <c r="C619" s="65">
        <f t="shared" si="181"/>
        <v>666.66650872000002</v>
      </c>
      <c r="D619" s="10">
        <f ca="1">IF(A619&lt;$B$1,VLOOKUP(A619,[1]DI!$A$4:$B$15000,2),0)</f>
        <v>4.1500000000000002E-2</v>
      </c>
      <c r="E619" s="65">
        <f t="shared" ca="1" si="192"/>
        <v>1.00016137</v>
      </c>
      <c r="F619" s="65">
        <f ca="1">(TRUNC(PRODUCT($E$12:$E618),16))</f>
        <v>1.0482613547137101</v>
      </c>
      <c r="G619" s="65">
        <f t="shared" ca="1" si="193"/>
        <v>1.0469090733994499</v>
      </c>
      <c r="H619" s="65">
        <f t="shared" ca="1" si="194"/>
        <v>1.00129169</v>
      </c>
      <c r="I619" s="64">
        <f t="shared" si="188"/>
        <v>5.2499999999999998E-2</v>
      </c>
      <c r="J619" s="66">
        <f>IF(O618&gt;0,VLOOKUP(O618,W$12:AF$80,2),J618)</f>
        <v>44372</v>
      </c>
      <c r="K619" s="67">
        <f t="shared" si="189"/>
        <v>8</v>
      </c>
      <c r="L619" s="68">
        <f t="shared" si="182"/>
        <v>8</v>
      </c>
      <c r="M619" s="69">
        <f t="shared" si="183"/>
        <v>1.0016257099999999</v>
      </c>
      <c r="N619" s="69">
        <f t="shared" ca="1" si="184"/>
        <v>1.0029195</v>
      </c>
      <c r="O619" s="68">
        <f t="shared" si="195"/>
        <v>0</v>
      </c>
      <c r="P619" s="65">
        <f t="shared" ca="1" si="196"/>
        <v>1.94633287</v>
      </c>
      <c r="Q619" s="65"/>
      <c r="R619" s="11">
        <f t="shared" si="190"/>
        <v>0</v>
      </c>
      <c r="S619" s="70" t="str">
        <f>IF(O618&gt;0,VLOOKUP(O618,W$12:AF$60,10),S618)</f>
        <v>A+J=</v>
      </c>
      <c r="T619" s="66" t="e">
        <f>IF(O618&gt;0,VLOOKUP(O618,W$12:AF$60,11),T618)</f>
        <v>#REF!</v>
      </c>
      <c r="U619" s="71" t="str">
        <f t="shared" si="185"/>
        <v>-</v>
      </c>
      <c r="V619" s="7"/>
      <c r="W619" s="7"/>
      <c r="X619" s="7"/>
      <c r="Y619" s="7"/>
      <c r="Z619" s="1"/>
      <c r="AA619" s="7"/>
      <c r="AB619" s="7"/>
      <c r="AC619" s="7"/>
      <c r="AD619" s="7"/>
      <c r="AE619" s="7"/>
      <c r="AF619" s="8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  <c r="EP619" s="2"/>
      <c r="EQ619" s="2"/>
      <c r="ER619" s="2"/>
      <c r="ES619" s="2"/>
      <c r="ET619" s="2"/>
      <c r="EU619" s="2"/>
      <c r="EV619" s="2"/>
      <c r="EW619" s="2"/>
      <c r="EX619" s="2"/>
      <c r="EY619" s="2"/>
      <c r="EZ619" s="2"/>
      <c r="FA619" s="2"/>
      <c r="FB619" s="2"/>
      <c r="FC619" s="2"/>
      <c r="FD619" s="2"/>
      <c r="FE619" s="2"/>
      <c r="FF619" s="2"/>
      <c r="FG619" s="2"/>
      <c r="FH619" s="2"/>
      <c r="FI619" s="2"/>
      <c r="FJ619" s="2"/>
      <c r="FK619" s="2"/>
      <c r="FL619" s="2"/>
      <c r="FM619" s="2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</row>
    <row r="620" spans="1:188" x14ac:dyDescent="0.15">
      <c r="A620" s="63">
        <f t="shared" si="187"/>
        <v>44385</v>
      </c>
      <c r="B620" s="78">
        <f t="shared" ca="1" si="191"/>
        <v>668.85653352999998</v>
      </c>
      <c r="C620" s="65">
        <f t="shared" si="181"/>
        <v>666.66650872000002</v>
      </c>
      <c r="D620" s="10">
        <f ca="1">IF(A620&lt;$B$1,VLOOKUP(A620,[1]DI!$A$4:$B$15000,2),0)</f>
        <v>4.1500000000000002E-2</v>
      </c>
      <c r="E620" s="65">
        <f t="shared" ca="1" si="192"/>
        <v>1.00016137</v>
      </c>
      <c r="F620" s="65">
        <f ca="1">(TRUNC(PRODUCT($E$12:$E619),16))</f>
        <v>1.0484305126485201</v>
      </c>
      <c r="G620" s="65">
        <f t="shared" ca="1" si="193"/>
        <v>1.0469090733994499</v>
      </c>
      <c r="H620" s="65">
        <f t="shared" ca="1" si="194"/>
        <v>1.0014532700000001</v>
      </c>
      <c r="I620" s="64">
        <f t="shared" si="188"/>
        <v>5.2499999999999998E-2</v>
      </c>
      <c r="J620" s="66">
        <f>IF(O619&gt;0,VLOOKUP(O619,W$12:AF$80,2),J619)</f>
        <v>44372</v>
      </c>
      <c r="K620" s="67">
        <f t="shared" si="189"/>
        <v>9</v>
      </c>
      <c r="L620" s="68">
        <f t="shared" si="182"/>
        <v>9</v>
      </c>
      <c r="M620" s="69">
        <f t="shared" si="183"/>
        <v>1.0018291100000001</v>
      </c>
      <c r="N620" s="69">
        <f t="shared" ca="1" si="184"/>
        <v>1.003285038</v>
      </c>
      <c r="O620" s="68">
        <f t="shared" si="195"/>
        <v>0</v>
      </c>
      <c r="P620" s="65">
        <f t="shared" ca="1" si="196"/>
        <v>2.1900248100000002</v>
      </c>
      <c r="Q620" s="65"/>
      <c r="R620" s="11">
        <f t="shared" si="190"/>
        <v>0</v>
      </c>
      <c r="S620" s="70" t="str">
        <f>IF(O619&gt;0,VLOOKUP(O619,W$12:AF$60,10),S619)</f>
        <v>A+J=</v>
      </c>
      <c r="T620" s="66" t="e">
        <f>IF(O619&gt;0,VLOOKUP(O619,W$12:AF$60,11),T619)</f>
        <v>#REF!</v>
      </c>
      <c r="U620" s="71" t="str">
        <f t="shared" si="185"/>
        <v>-</v>
      </c>
      <c r="V620" s="7"/>
      <c r="W620" s="7"/>
      <c r="X620" s="7"/>
      <c r="Y620" s="7"/>
      <c r="Z620" s="1"/>
      <c r="AA620" s="7"/>
      <c r="AB620" s="7"/>
      <c r="AC620" s="7"/>
      <c r="AD620" s="7"/>
      <c r="AE620" s="7"/>
      <c r="AF620" s="8"/>
      <c r="AG620" s="2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  <c r="EP620" s="2"/>
      <c r="EQ620" s="2"/>
      <c r="ER620" s="2"/>
      <c r="ES620" s="2"/>
      <c r="ET620" s="2"/>
      <c r="EU620" s="2"/>
      <c r="EV620" s="2"/>
      <c r="EW620" s="2"/>
      <c r="EX620" s="2"/>
      <c r="EY620" s="2"/>
      <c r="EZ620" s="2"/>
      <c r="FA620" s="2"/>
      <c r="FB620" s="2"/>
      <c r="FC620" s="2"/>
      <c r="FD620" s="2"/>
      <c r="FE620" s="2"/>
      <c r="FF620" s="2"/>
      <c r="FG620" s="2"/>
      <c r="FH620" s="2"/>
      <c r="FI620" s="2"/>
      <c r="FJ620" s="2"/>
      <c r="FK620" s="2"/>
      <c r="FL620" s="2"/>
      <c r="FM620" s="2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</row>
    <row r="621" spans="1:188" x14ac:dyDescent="0.15">
      <c r="A621" s="63">
        <f t="shared" si="187"/>
        <v>44386</v>
      </c>
      <c r="B621" s="78">
        <f t="shared" ca="1" si="191"/>
        <v>669.10030947000007</v>
      </c>
      <c r="C621" s="65">
        <f t="shared" si="181"/>
        <v>666.66650872000002</v>
      </c>
      <c r="D621" s="10">
        <f ca="1">IF(A621&lt;$B$1,VLOOKUP(A621,[1]DI!$A$4:$B$15000,2),0)</f>
        <v>4.1500000000000002E-2</v>
      </c>
      <c r="E621" s="65">
        <f t="shared" ca="1" si="192"/>
        <v>1.00016137</v>
      </c>
      <c r="F621" s="65">
        <f ca="1">(TRUNC(PRODUCT($E$12:$E620),16))</f>
        <v>1.04859969788035</v>
      </c>
      <c r="G621" s="65">
        <f t="shared" ca="1" si="193"/>
        <v>1.0469090733994499</v>
      </c>
      <c r="H621" s="65">
        <f t="shared" ca="1" si="194"/>
        <v>1.00161487</v>
      </c>
      <c r="I621" s="64">
        <f t="shared" si="188"/>
        <v>5.2499999999999998E-2</v>
      </c>
      <c r="J621" s="66">
        <f>IF(O620&gt;0,VLOOKUP(O620,W$12:AF$80,2),J620)</f>
        <v>44372</v>
      </c>
      <c r="K621" s="67">
        <f t="shared" si="189"/>
        <v>10</v>
      </c>
      <c r="L621" s="68">
        <f t="shared" si="182"/>
        <v>10</v>
      </c>
      <c r="M621" s="69">
        <f t="shared" si="183"/>
        <v>1.00203255</v>
      </c>
      <c r="N621" s="69">
        <f t="shared" ca="1" si="184"/>
        <v>1.0036507020000001</v>
      </c>
      <c r="O621" s="68">
        <f t="shared" si="195"/>
        <v>0</v>
      </c>
      <c r="P621" s="65">
        <f t="shared" ca="1" si="196"/>
        <v>2.4338007500000001</v>
      </c>
      <c r="Q621" s="65"/>
      <c r="R621" s="11">
        <f t="shared" si="190"/>
        <v>0</v>
      </c>
      <c r="S621" s="70" t="str">
        <f>IF(O620&gt;0,VLOOKUP(O620,W$12:AF$60,10),S620)</f>
        <v>A+J=</v>
      </c>
      <c r="T621" s="66" t="e">
        <f>IF(O620&gt;0,VLOOKUP(O620,W$12:AF$60,11),T620)</f>
        <v>#REF!</v>
      </c>
      <c r="U621" s="71" t="str">
        <f t="shared" si="185"/>
        <v>-</v>
      </c>
      <c r="V621" s="7"/>
      <c r="W621" s="7"/>
      <c r="X621" s="7"/>
      <c r="Y621" s="7"/>
      <c r="Z621" s="1"/>
      <c r="AA621" s="7"/>
      <c r="AB621" s="7"/>
      <c r="AC621" s="7"/>
      <c r="AD621" s="7"/>
      <c r="AE621" s="7"/>
      <c r="AF621" s="8"/>
      <c r="AG621" s="2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  <c r="EP621" s="2"/>
      <c r="EQ621" s="2"/>
      <c r="ER621" s="2"/>
      <c r="ES621" s="2"/>
      <c r="ET621" s="2"/>
      <c r="EU621" s="2"/>
      <c r="EV621" s="2"/>
      <c r="EW621" s="2"/>
      <c r="EX621" s="2"/>
      <c r="EY621" s="2"/>
      <c r="EZ621" s="2"/>
      <c r="FA621" s="2"/>
      <c r="FB621" s="2"/>
      <c r="FC621" s="2"/>
      <c r="FD621" s="2"/>
      <c r="FE621" s="2"/>
      <c r="FF621" s="2"/>
      <c r="FG621" s="2"/>
      <c r="FH621" s="2"/>
      <c r="FI621" s="2"/>
      <c r="FJ621" s="2"/>
      <c r="FK621" s="2"/>
      <c r="FL621" s="2"/>
      <c r="FM621" s="2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</row>
    <row r="622" spans="1:188" x14ac:dyDescent="0.15">
      <c r="A622" s="63">
        <f t="shared" si="187"/>
        <v>44387</v>
      </c>
      <c r="B622" s="78">
        <f t="shared" ca="1" si="191"/>
        <v>669.34417808000001</v>
      </c>
      <c r="C622" s="65">
        <f t="shared" si="181"/>
        <v>666.66650872000002</v>
      </c>
      <c r="D622" s="10">
        <f ca="1">IF(A622&lt;$B$1,VLOOKUP(A622,[1]DI!$A$4:$B$15000,2),0)</f>
        <v>0</v>
      </c>
      <c r="E622" s="65">
        <f t="shared" ca="1" si="192"/>
        <v>1</v>
      </c>
      <c r="F622" s="65">
        <f ca="1">(TRUNC(PRODUCT($E$12:$E621),16))</f>
        <v>1.0487689104136</v>
      </c>
      <c r="G622" s="65">
        <f t="shared" ca="1" si="193"/>
        <v>1.0469090733994499</v>
      </c>
      <c r="H622" s="65">
        <f t="shared" ca="1" si="194"/>
        <v>1.0017765000000001</v>
      </c>
      <c r="I622" s="64">
        <f t="shared" si="188"/>
        <v>5.2499999999999998E-2</v>
      </c>
      <c r="J622" s="66">
        <f>IF(O621&gt;0,VLOOKUP(O621,W$12:AF$80,2),J621)</f>
        <v>44372</v>
      </c>
      <c r="K622" s="67">
        <f t="shared" si="189"/>
        <v>10</v>
      </c>
      <c r="L622" s="68">
        <f t="shared" si="182"/>
        <v>11</v>
      </c>
      <c r="M622" s="69">
        <f t="shared" si="183"/>
        <v>1.002236033</v>
      </c>
      <c r="N622" s="69">
        <f t="shared" ca="1" si="184"/>
        <v>1.0040165050000001</v>
      </c>
      <c r="O622" s="68">
        <f t="shared" si="195"/>
        <v>0</v>
      </c>
      <c r="P622" s="65">
        <f t="shared" ca="1" si="196"/>
        <v>2.6776693599999999</v>
      </c>
      <c r="Q622" s="65"/>
      <c r="R622" s="11">
        <f t="shared" si="190"/>
        <v>0</v>
      </c>
      <c r="S622" s="70" t="str">
        <f>IF(O621&gt;0,VLOOKUP(O621,W$12:AF$60,10),S621)</f>
        <v>A+J=</v>
      </c>
      <c r="T622" s="66" t="e">
        <f>IF(O621&gt;0,VLOOKUP(O621,W$12:AF$60,11),T621)</f>
        <v>#REF!</v>
      </c>
      <c r="U622" s="71" t="str">
        <f t="shared" si="185"/>
        <v>-</v>
      </c>
      <c r="V622" s="7"/>
      <c r="W622" s="7"/>
      <c r="X622" s="7"/>
      <c r="Y622" s="7"/>
      <c r="Z622" s="1"/>
      <c r="AA622" s="7"/>
      <c r="AB622" s="7"/>
      <c r="AC622" s="7"/>
      <c r="AD622" s="7"/>
      <c r="AE622" s="7"/>
      <c r="AF622" s="8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  <c r="EP622" s="2"/>
      <c r="EQ622" s="2"/>
      <c r="ER622" s="2"/>
      <c r="ES622" s="2"/>
      <c r="ET622" s="2"/>
      <c r="EU622" s="2"/>
      <c r="EV622" s="2"/>
      <c r="EW622" s="2"/>
      <c r="EX622" s="2"/>
      <c r="EY622" s="2"/>
      <c r="EZ622" s="2"/>
      <c r="FA622" s="2"/>
      <c r="FB622" s="2"/>
      <c r="FC622" s="2"/>
      <c r="FD622" s="2"/>
      <c r="FE622" s="2"/>
      <c r="FF622" s="2"/>
      <c r="FG622" s="2"/>
      <c r="FH622" s="2"/>
      <c r="FI622" s="2"/>
      <c r="FJ622" s="2"/>
      <c r="FK622" s="2"/>
      <c r="FL622" s="2"/>
      <c r="FM622" s="2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</row>
    <row r="623" spans="1:188" x14ac:dyDescent="0.15">
      <c r="A623" s="63">
        <f t="shared" si="187"/>
        <v>44388</v>
      </c>
      <c r="B623" s="78">
        <f t="shared" ca="1" si="191"/>
        <v>669.34417808000001</v>
      </c>
      <c r="C623" s="65">
        <f t="shared" si="181"/>
        <v>666.66650872000002</v>
      </c>
      <c r="D623" s="10">
        <f ca="1">IF(A623&lt;$B$1,VLOOKUP(A623,[1]DI!$A$4:$B$15000,2),0)</f>
        <v>0</v>
      </c>
      <c r="E623" s="65">
        <f t="shared" ca="1" si="192"/>
        <v>1</v>
      </c>
      <c r="F623" s="65">
        <f ca="1">(TRUNC(PRODUCT($E$12:$E622),16))</f>
        <v>1.0487689104136</v>
      </c>
      <c r="G623" s="65">
        <f t="shared" ca="1" si="193"/>
        <v>1.0469090733994499</v>
      </c>
      <c r="H623" s="65">
        <f t="shared" ca="1" si="194"/>
        <v>1.0017765000000001</v>
      </c>
      <c r="I623" s="64">
        <f t="shared" si="188"/>
        <v>5.2499999999999998E-2</v>
      </c>
      <c r="J623" s="66">
        <f>IF(O622&gt;0,VLOOKUP(O622,W$12:AF$80,2),J622)</f>
        <v>44372</v>
      </c>
      <c r="K623" s="67">
        <f t="shared" si="189"/>
        <v>10</v>
      </c>
      <c r="L623" s="68">
        <f t="shared" si="182"/>
        <v>11</v>
      </c>
      <c r="M623" s="69">
        <f t="shared" si="183"/>
        <v>1.002236033</v>
      </c>
      <c r="N623" s="69">
        <f t="shared" ca="1" si="184"/>
        <v>1.0040165050000001</v>
      </c>
      <c r="O623" s="68">
        <f t="shared" si="195"/>
        <v>0</v>
      </c>
      <c r="P623" s="65">
        <f t="shared" ca="1" si="196"/>
        <v>2.6776693599999999</v>
      </c>
      <c r="Q623" s="65"/>
      <c r="R623" s="11">
        <f t="shared" si="190"/>
        <v>0</v>
      </c>
      <c r="S623" s="70" t="str">
        <f>IF(O622&gt;0,VLOOKUP(O622,W$12:AF$60,10),S622)</f>
        <v>A+J=</v>
      </c>
      <c r="T623" s="66" t="e">
        <f>IF(O622&gt;0,VLOOKUP(O622,W$12:AF$60,11),T622)</f>
        <v>#REF!</v>
      </c>
      <c r="U623" s="71" t="str">
        <f t="shared" si="185"/>
        <v>-</v>
      </c>
      <c r="V623" s="7"/>
      <c r="W623" s="7"/>
      <c r="X623" s="7"/>
      <c r="Y623" s="7"/>
      <c r="Z623" s="1"/>
      <c r="AA623" s="7"/>
      <c r="AB623" s="7"/>
      <c r="AC623" s="7"/>
      <c r="AD623" s="7"/>
      <c r="AE623" s="7"/>
      <c r="AF623" s="8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  <c r="EP623" s="2"/>
      <c r="EQ623" s="2"/>
      <c r="ER623" s="2"/>
      <c r="ES623" s="2"/>
      <c r="ET623" s="2"/>
      <c r="EU623" s="2"/>
      <c r="EV623" s="2"/>
      <c r="EW623" s="2"/>
      <c r="EX623" s="2"/>
      <c r="EY623" s="2"/>
      <c r="EZ623" s="2"/>
      <c r="FA623" s="2"/>
      <c r="FB623" s="2"/>
      <c r="FC623" s="2"/>
      <c r="FD623" s="2"/>
      <c r="FE623" s="2"/>
      <c r="FF623" s="2"/>
      <c r="FG623" s="2"/>
      <c r="FH623" s="2"/>
      <c r="FI623" s="2"/>
      <c r="FJ623" s="2"/>
      <c r="FK623" s="2"/>
      <c r="FL623" s="2"/>
      <c r="FM623" s="2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</row>
    <row r="624" spans="1:188" x14ac:dyDescent="0.15">
      <c r="A624" s="63">
        <f t="shared" si="187"/>
        <v>44389</v>
      </c>
      <c r="B624" s="78">
        <f t="shared" ca="1" si="191"/>
        <v>669.34417808000001</v>
      </c>
      <c r="C624" s="65">
        <f t="shared" si="181"/>
        <v>666.66650872000002</v>
      </c>
      <c r="D624" s="10">
        <f ca="1">IF(A624&lt;$B$1,VLOOKUP(A624,[1]DI!$A$4:$B$15000,2),0)</f>
        <v>4.1500000000000002E-2</v>
      </c>
      <c r="E624" s="65">
        <f t="shared" ca="1" si="192"/>
        <v>1.00016137</v>
      </c>
      <c r="F624" s="65">
        <f ca="1">(TRUNC(PRODUCT($E$12:$E623),16))</f>
        <v>1.0487689104136</v>
      </c>
      <c r="G624" s="65">
        <f t="shared" ca="1" si="193"/>
        <v>1.0469090733994499</v>
      </c>
      <c r="H624" s="65">
        <f t="shared" ca="1" si="194"/>
        <v>1.0017765000000001</v>
      </c>
      <c r="I624" s="64">
        <f t="shared" si="188"/>
        <v>5.2499999999999998E-2</v>
      </c>
      <c r="J624" s="66">
        <f>IF(O623&gt;0,VLOOKUP(O623,W$12:AF$80,2),J623)</f>
        <v>44372</v>
      </c>
      <c r="K624" s="67">
        <f t="shared" si="189"/>
        <v>11</v>
      </c>
      <c r="L624" s="68">
        <f t="shared" si="182"/>
        <v>11</v>
      </c>
      <c r="M624" s="69">
        <f t="shared" si="183"/>
        <v>1.002236033</v>
      </c>
      <c r="N624" s="69">
        <f t="shared" ca="1" si="184"/>
        <v>1.0040165050000001</v>
      </c>
      <c r="O624" s="68">
        <f t="shared" si="195"/>
        <v>0</v>
      </c>
      <c r="P624" s="65">
        <f t="shared" ca="1" si="196"/>
        <v>2.6776693599999999</v>
      </c>
      <c r="Q624" s="65"/>
      <c r="R624" s="11">
        <f t="shared" si="190"/>
        <v>0</v>
      </c>
      <c r="S624" s="70" t="str">
        <f>IF(O623&gt;0,VLOOKUP(O623,W$12:AF$60,10),S623)</f>
        <v>A+J=</v>
      </c>
      <c r="T624" s="66" t="e">
        <f>IF(O623&gt;0,VLOOKUP(O623,W$12:AF$60,11),T623)</f>
        <v>#REF!</v>
      </c>
      <c r="U624" s="71" t="str">
        <f t="shared" si="185"/>
        <v>-</v>
      </c>
      <c r="V624" s="7"/>
      <c r="W624" s="7"/>
      <c r="X624" s="7"/>
      <c r="Y624" s="7"/>
      <c r="Z624" s="1"/>
      <c r="AA624" s="7"/>
      <c r="AB624" s="7"/>
      <c r="AC624" s="7"/>
      <c r="AD624" s="7"/>
      <c r="AE624" s="7"/>
      <c r="AF624" s="8"/>
      <c r="AG624" s="2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  <c r="EP624" s="2"/>
      <c r="EQ624" s="2"/>
      <c r="ER624" s="2"/>
      <c r="ES624" s="2"/>
      <c r="ET624" s="2"/>
      <c r="EU624" s="2"/>
      <c r="EV624" s="2"/>
      <c r="EW624" s="2"/>
      <c r="EX624" s="2"/>
      <c r="EY624" s="2"/>
      <c r="EZ624" s="2"/>
      <c r="FA624" s="2"/>
      <c r="FB624" s="2"/>
      <c r="FC624" s="2"/>
      <c r="FD624" s="2"/>
      <c r="FE624" s="2"/>
      <c r="FF624" s="2"/>
      <c r="FG624" s="2"/>
      <c r="FH624" s="2"/>
      <c r="FI624" s="2"/>
      <c r="FJ624" s="2"/>
      <c r="FK624" s="2"/>
      <c r="FL624" s="2"/>
      <c r="FM624" s="2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</row>
    <row r="625" spans="1:188" x14ac:dyDescent="0.15">
      <c r="A625" s="63">
        <f t="shared" si="187"/>
        <v>44390</v>
      </c>
      <c r="B625" s="78">
        <f t="shared" ca="1" si="191"/>
        <v>669.58813736000002</v>
      </c>
      <c r="C625" s="65">
        <f t="shared" si="181"/>
        <v>666.66650872000002</v>
      </c>
      <c r="D625" s="10">
        <f ca="1">IF(A625&lt;$B$1,VLOOKUP(A625,[1]DI!$A$4:$B$15000,2),0)</f>
        <v>4.1500000000000002E-2</v>
      </c>
      <c r="E625" s="65">
        <f t="shared" ca="1" si="192"/>
        <v>1.00016137</v>
      </c>
      <c r="F625" s="65">
        <f ca="1">(TRUNC(PRODUCT($E$12:$E624),16))</f>
        <v>1.04893815025267</v>
      </c>
      <c r="G625" s="65">
        <f t="shared" ca="1" si="193"/>
        <v>1.0469090733994499</v>
      </c>
      <c r="H625" s="65">
        <f t="shared" ca="1" si="194"/>
        <v>1.0019381599999999</v>
      </c>
      <c r="I625" s="64">
        <f t="shared" si="188"/>
        <v>5.2499999999999998E-2</v>
      </c>
      <c r="J625" s="66">
        <f>IF(O624&gt;0,VLOOKUP(O624,W$12:AF$80,2),J624)</f>
        <v>44372</v>
      </c>
      <c r="K625" s="67">
        <f t="shared" si="189"/>
        <v>12</v>
      </c>
      <c r="L625" s="68">
        <f t="shared" si="182"/>
        <v>12</v>
      </c>
      <c r="M625" s="69">
        <f t="shared" si="183"/>
        <v>1.0024395559999999</v>
      </c>
      <c r="N625" s="69">
        <f t="shared" ca="1" si="184"/>
        <v>1.004382444</v>
      </c>
      <c r="O625" s="68">
        <f t="shared" si="195"/>
        <v>0</v>
      </c>
      <c r="P625" s="65">
        <f t="shared" ca="1" si="196"/>
        <v>2.9216286400000002</v>
      </c>
      <c r="Q625" s="65"/>
      <c r="R625" s="11">
        <f t="shared" si="190"/>
        <v>0</v>
      </c>
      <c r="S625" s="70" t="str">
        <f>IF(O624&gt;0,VLOOKUP(O624,W$12:AF$60,10),S624)</f>
        <v>A+J=</v>
      </c>
      <c r="T625" s="66" t="e">
        <f>IF(O624&gt;0,VLOOKUP(O624,W$12:AF$60,11),T624)</f>
        <v>#REF!</v>
      </c>
      <c r="U625" s="71" t="str">
        <f t="shared" si="185"/>
        <v>-</v>
      </c>
      <c r="V625" s="7"/>
      <c r="W625" s="7"/>
      <c r="X625" s="7"/>
      <c r="Y625" s="7"/>
      <c r="Z625" s="1"/>
      <c r="AA625" s="7"/>
      <c r="AB625" s="7"/>
      <c r="AC625" s="7"/>
      <c r="AD625" s="7"/>
      <c r="AE625" s="7"/>
      <c r="AF625" s="8"/>
      <c r="AG625" s="2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  <c r="EQ625" s="2"/>
      <c r="ER625" s="2"/>
      <c r="ES625" s="2"/>
      <c r="ET625" s="2"/>
      <c r="EU625" s="2"/>
      <c r="EV625" s="2"/>
      <c r="EW625" s="2"/>
      <c r="EX625" s="2"/>
      <c r="EY625" s="2"/>
      <c r="EZ625" s="2"/>
      <c r="FA625" s="2"/>
      <c r="FB625" s="2"/>
      <c r="FC625" s="2"/>
      <c r="FD625" s="2"/>
      <c r="FE625" s="2"/>
      <c r="FF625" s="2"/>
      <c r="FG625" s="2"/>
      <c r="FH625" s="2"/>
      <c r="FI625" s="2"/>
      <c r="FJ625" s="2"/>
      <c r="FK625" s="2"/>
      <c r="FL625" s="2"/>
      <c r="FM625" s="2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</row>
    <row r="626" spans="1:188" x14ac:dyDescent="0.15">
      <c r="A626" s="63">
        <f t="shared" si="187"/>
        <v>44391</v>
      </c>
      <c r="B626" s="78">
        <f t="shared" ca="1" si="191"/>
        <v>669.83218196000007</v>
      </c>
      <c r="C626" s="65">
        <f t="shared" si="181"/>
        <v>666.66650872000002</v>
      </c>
      <c r="D626" s="10">
        <f ca="1">IF(A626&lt;$B$1,VLOOKUP(A626,[1]DI!$A$4:$B$15000,2),0)</f>
        <v>4.1500000000000002E-2</v>
      </c>
      <c r="E626" s="65">
        <f t="shared" ca="1" si="192"/>
        <v>1.00016137</v>
      </c>
      <c r="F626" s="65">
        <f ca="1">(TRUNC(PRODUCT($E$12:$E625),16))</f>
        <v>1.0491074174019801</v>
      </c>
      <c r="G626" s="65">
        <f t="shared" ca="1" si="193"/>
        <v>1.0469090733994499</v>
      </c>
      <c r="H626" s="65">
        <f t="shared" ca="1" si="194"/>
        <v>1.0020998400000001</v>
      </c>
      <c r="I626" s="64">
        <f t="shared" si="188"/>
        <v>5.2499999999999998E-2</v>
      </c>
      <c r="J626" s="66">
        <f>IF(O625&gt;0,VLOOKUP(O625,W$12:AF$80,2),J625)</f>
        <v>44372</v>
      </c>
      <c r="K626" s="67">
        <f t="shared" si="189"/>
        <v>13</v>
      </c>
      <c r="L626" s="68">
        <f t="shared" si="182"/>
        <v>13</v>
      </c>
      <c r="M626" s="69">
        <f t="shared" si="183"/>
        <v>1.002643121</v>
      </c>
      <c r="N626" s="69">
        <f t="shared" ca="1" si="184"/>
        <v>1.0047485110000001</v>
      </c>
      <c r="O626" s="68">
        <f t="shared" si="195"/>
        <v>0</v>
      </c>
      <c r="P626" s="65">
        <f t="shared" ca="1" si="196"/>
        <v>3.1656732399999998</v>
      </c>
      <c r="Q626" s="65"/>
      <c r="R626" s="11">
        <f t="shared" si="190"/>
        <v>0</v>
      </c>
      <c r="S626" s="70" t="str">
        <f>IF(O625&gt;0,VLOOKUP(O625,W$12:AF$60,10),S625)</f>
        <v>A+J=</v>
      </c>
      <c r="T626" s="66" t="e">
        <f>IF(O625&gt;0,VLOOKUP(O625,W$12:AF$60,11),T625)</f>
        <v>#REF!</v>
      </c>
      <c r="U626" s="71" t="str">
        <f t="shared" si="185"/>
        <v>-</v>
      </c>
      <c r="V626" s="7"/>
      <c r="W626" s="7"/>
      <c r="X626" s="7"/>
      <c r="Y626" s="7"/>
      <c r="Z626" s="1"/>
      <c r="AA626" s="7"/>
      <c r="AB626" s="7"/>
      <c r="AC626" s="7"/>
      <c r="AD626" s="7"/>
      <c r="AE626" s="7"/>
      <c r="AF626" s="8"/>
      <c r="AG626" s="2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  <c r="EP626" s="2"/>
      <c r="EQ626" s="2"/>
      <c r="ER626" s="2"/>
      <c r="ES626" s="2"/>
      <c r="ET626" s="2"/>
      <c r="EU626" s="2"/>
      <c r="EV626" s="2"/>
      <c r="EW626" s="2"/>
      <c r="EX626" s="2"/>
      <c r="EY626" s="2"/>
      <c r="EZ626" s="2"/>
      <c r="FA626" s="2"/>
      <c r="FB626" s="2"/>
      <c r="FC626" s="2"/>
      <c r="FD626" s="2"/>
      <c r="FE626" s="2"/>
      <c r="FF626" s="2"/>
      <c r="FG626" s="2"/>
      <c r="FH626" s="2"/>
      <c r="FI626" s="2"/>
      <c r="FJ626" s="2"/>
      <c r="FK626" s="2"/>
      <c r="FL626" s="2"/>
      <c r="FM626" s="2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</row>
    <row r="627" spans="1:188" x14ac:dyDescent="0.15">
      <c r="A627" s="63">
        <f t="shared" si="187"/>
        <v>44392</v>
      </c>
      <c r="B627" s="78">
        <f t="shared" ca="1" si="191"/>
        <v>670.07631791000006</v>
      </c>
      <c r="C627" s="65">
        <f t="shared" si="181"/>
        <v>666.66650872000002</v>
      </c>
      <c r="D627" s="10">
        <f ca="1">IF(A627&lt;$B$1,VLOOKUP(A627,[1]DI!$A$4:$B$15000,2),0)</f>
        <v>4.1500000000000002E-2</v>
      </c>
      <c r="E627" s="65">
        <f t="shared" ca="1" si="192"/>
        <v>1.00016137</v>
      </c>
      <c r="F627" s="65">
        <f ca="1">(TRUNC(PRODUCT($E$12:$E626),16))</f>
        <v>1.0492767118659201</v>
      </c>
      <c r="G627" s="65">
        <f t="shared" ca="1" si="193"/>
        <v>1.0469090733994499</v>
      </c>
      <c r="H627" s="65">
        <f t="shared" ca="1" si="194"/>
        <v>1.0022615500000001</v>
      </c>
      <c r="I627" s="64">
        <f t="shared" si="188"/>
        <v>5.2499999999999998E-2</v>
      </c>
      <c r="J627" s="66">
        <f>IF(O626&gt;0,VLOOKUP(O626,W$12:AF$80,2),J626)</f>
        <v>44372</v>
      </c>
      <c r="K627" s="67">
        <f t="shared" si="189"/>
        <v>14</v>
      </c>
      <c r="L627" s="68">
        <f t="shared" si="182"/>
        <v>14</v>
      </c>
      <c r="M627" s="69">
        <f t="shared" si="183"/>
        <v>1.0028467270000001</v>
      </c>
      <c r="N627" s="69">
        <f t="shared" ca="1" si="184"/>
        <v>1.0051147149999999</v>
      </c>
      <c r="O627" s="68">
        <f t="shared" si="195"/>
        <v>0</v>
      </c>
      <c r="P627" s="65">
        <f t="shared" ca="1" si="196"/>
        <v>3.4098091899999998</v>
      </c>
      <c r="Q627" s="65"/>
      <c r="R627" s="11">
        <f t="shared" si="190"/>
        <v>0</v>
      </c>
      <c r="S627" s="70" t="str">
        <f>IF(O626&gt;0,VLOOKUP(O626,W$12:AF$60,10),S626)</f>
        <v>A+J=</v>
      </c>
      <c r="T627" s="66" t="e">
        <f>IF(O626&gt;0,VLOOKUP(O626,W$12:AF$60,11),T626)</f>
        <v>#REF!</v>
      </c>
      <c r="U627" s="71" t="str">
        <f t="shared" si="185"/>
        <v>-</v>
      </c>
      <c r="V627" s="7"/>
      <c r="W627" s="7"/>
      <c r="X627" s="7"/>
      <c r="Y627" s="7"/>
      <c r="Z627" s="1"/>
      <c r="AA627" s="7"/>
      <c r="AB627" s="7"/>
      <c r="AC627" s="7"/>
      <c r="AD627" s="7"/>
      <c r="AE627" s="7"/>
      <c r="AF627" s="8"/>
      <c r="AG627" s="2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  <c r="EP627" s="2"/>
      <c r="EQ627" s="2"/>
      <c r="ER627" s="2"/>
      <c r="ES627" s="2"/>
      <c r="ET627" s="2"/>
      <c r="EU627" s="2"/>
      <c r="EV627" s="2"/>
      <c r="EW627" s="2"/>
      <c r="EX627" s="2"/>
      <c r="EY627" s="2"/>
      <c r="EZ627" s="2"/>
      <c r="FA627" s="2"/>
      <c r="FB627" s="2"/>
      <c r="FC627" s="2"/>
      <c r="FD627" s="2"/>
      <c r="FE627" s="2"/>
      <c r="FF627" s="2"/>
      <c r="FG627" s="2"/>
      <c r="FH627" s="2"/>
      <c r="FI627" s="2"/>
      <c r="FJ627" s="2"/>
      <c r="FK627" s="2"/>
      <c r="FL627" s="2"/>
      <c r="FM627" s="2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</row>
    <row r="628" spans="1:188" x14ac:dyDescent="0.15">
      <c r="A628" s="63">
        <f t="shared" si="187"/>
        <v>44393</v>
      </c>
      <c r="B628" s="78">
        <f t="shared" ca="1" si="191"/>
        <v>670.32054518000007</v>
      </c>
      <c r="C628" s="65">
        <f t="shared" si="181"/>
        <v>666.66650872000002</v>
      </c>
      <c r="D628" s="10">
        <f ca="1">IF(A628&lt;$B$1,VLOOKUP(A628,[1]DI!$A$4:$B$15000,2),0)</f>
        <v>4.1500000000000002E-2</v>
      </c>
      <c r="E628" s="65">
        <f t="shared" ca="1" si="192"/>
        <v>1.00016137</v>
      </c>
      <c r="F628" s="65">
        <f ca="1">(TRUNC(PRODUCT($E$12:$E627),16))</f>
        <v>1.04944603364892</v>
      </c>
      <c r="G628" s="65">
        <f t="shared" ca="1" si="193"/>
        <v>1.0469090733994499</v>
      </c>
      <c r="H628" s="65">
        <f t="shared" ca="1" si="194"/>
        <v>1.0024232900000001</v>
      </c>
      <c r="I628" s="64">
        <f t="shared" si="188"/>
        <v>5.2499999999999998E-2</v>
      </c>
      <c r="J628" s="66">
        <f>IF(O627&gt;0,VLOOKUP(O627,W$12:AF$80,2),J627)</f>
        <v>44372</v>
      </c>
      <c r="K628" s="67">
        <f t="shared" si="189"/>
        <v>15</v>
      </c>
      <c r="L628" s="68">
        <f t="shared" si="182"/>
        <v>15</v>
      </c>
      <c r="M628" s="69">
        <f t="shared" si="183"/>
        <v>1.0030503740000001</v>
      </c>
      <c r="N628" s="69">
        <f t="shared" ca="1" si="184"/>
        <v>1.005481056</v>
      </c>
      <c r="O628" s="68">
        <f t="shared" si="195"/>
        <v>0</v>
      </c>
      <c r="P628" s="65">
        <f t="shared" ca="1" si="196"/>
        <v>3.6540364599999999</v>
      </c>
      <c r="Q628" s="65"/>
      <c r="R628" s="11">
        <f t="shared" si="190"/>
        <v>0</v>
      </c>
      <c r="S628" s="70" t="str">
        <f>IF(O627&gt;0,VLOOKUP(O627,W$12:AF$60,10),S627)</f>
        <v>A+J=</v>
      </c>
      <c r="T628" s="66" t="e">
        <f>IF(O627&gt;0,VLOOKUP(O627,W$12:AF$60,11),T627)</f>
        <v>#REF!</v>
      </c>
      <c r="U628" s="71" t="str">
        <f t="shared" si="185"/>
        <v>-</v>
      </c>
      <c r="V628" s="7"/>
      <c r="W628" s="7"/>
      <c r="X628" s="7"/>
      <c r="Y628" s="7"/>
      <c r="Z628" s="1"/>
      <c r="AA628" s="7"/>
      <c r="AB628" s="7"/>
      <c r="AC628" s="7"/>
      <c r="AD628" s="7"/>
      <c r="AE628" s="7"/>
      <c r="AF628" s="8"/>
      <c r="AG628" s="2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  <c r="EP628" s="2"/>
      <c r="EQ628" s="2"/>
      <c r="ER628" s="2"/>
      <c r="ES628" s="2"/>
      <c r="ET628" s="2"/>
      <c r="EU628" s="2"/>
      <c r="EV628" s="2"/>
      <c r="EW628" s="2"/>
      <c r="EX628" s="2"/>
      <c r="EY628" s="2"/>
      <c r="EZ628" s="2"/>
      <c r="FA628" s="2"/>
      <c r="FB628" s="2"/>
      <c r="FC628" s="2"/>
      <c r="FD628" s="2"/>
      <c r="FE628" s="2"/>
      <c r="FF628" s="2"/>
      <c r="FG628" s="2"/>
      <c r="FH628" s="2"/>
      <c r="FI628" s="2"/>
      <c r="FJ628" s="2"/>
      <c r="FK628" s="2"/>
      <c r="FL628" s="2"/>
      <c r="FM628" s="2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</row>
    <row r="629" spans="1:188" x14ac:dyDescent="0.15">
      <c r="A629" s="63">
        <f t="shared" si="187"/>
        <v>44394</v>
      </c>
      <c r="B629" s="78">
        <f t="shared" ca="1" si="191"/>
        <v>670.56485779000002</v>
      </c>
      <c r="C629" s="65">
        <f t="shared" si="181"/>
        <v>666.66650872000002</v>
      </c>
      <c r="D629" s="10">
        <f ca="1">IF(A629&lt;$B$1,VLOOKUP(A629,[1]DI!$A$4:$B$15000,2),0)</f>
        <v>0</v>
      </c>
      <c r="E629" s="65">
        <f t="shared" ca="1" si="192"/>
        <v>1</v>
      </c>
      <c r="F629" s="65">
        <f ca="1">(TRUNC(PRODUCT($E$12:$E628),16))</f>
        <v>1.04961538275537</v>
      </c>
      <c r="G629" s="65">
        <f t="shared" ca="1" si="193"/>
        <v>1.0469090733994499</v>
      </c>
      <c r="H629" s="65">
        <f t="shared" ca="1" si="194"/>
        <v>1.00258505</v>
      </c>
      <c r="I629" s="64">
        <f t="shared" si="188"/>
        <v>5.2499999999999998E-2</v>
      </c>
      <c r="J629" s="66">
        <f>IF(O628&gt;0,VLOOKUP(O628,W$12:AF$80,2),J628)</f>
        <v>44372</v>
      </c>
      <c r="K629" s="67">
        <f t="shared" si="189"/>
        <v>15</v>
      </c>
      <c r="L629" s="68">
        <f t="shared" si="182"/>
        <v>16</v>
      </c>
      <c r="M629" s="69">
        <f t="shared" si="183"/>
        <v>1.003254063</v>
      </c>
      <c r="N629" s="69">
        <f t="shared" ca="1" si="184"/>
        <v>1.0058475250000001</v>
      </c>
      <c r="O629" s="68">
        <f t="shared" si="195"/>
        <v>0</v>
      </c>
      <c r="P629" s="65">
        <f t="shared" ca="1" si="196"/>
        <v>3.8983490700000001</v>
      </c>
      <c r="Q629" s="65"/>
      <c r="R629" s="11">
        <f t="shared" si="190"/>
        <v>0</v>
      </c>
      <c r="S629" s="70" t="str">
        <f>IF(O628&gt;0,VLOOKUP(O628,W$12:AF$60,10),S628)</f>
        <v>A+J=</v>
      </c>
      <c r="T629" s="66" t="e">
        <f>IF(O628&gt;0,VLOOKUP(O628,W$12:AF$60,11),T628)</f>
        <v>#REF!</v>
      </c>
      <c r="U629" s="71" t="str">
        <f t="shared" si="185"/>
        <v>-</v>
      </c>
      <c r="V629" s="7"/>
      <c r="W629" s="7"/>
      <c r="X629" s="7"/>
      <c r="Y629" s="7"/>
      <c r="Z629" s="1"/>
      <c r="AA629" s="7"/>
      <c r="AB629" s="7"/>
      <c r="AC629" s="7"/>
      <c r="AD629" s="7"/>
      <c r="AE629" s="7"/>
      <c r="AF629" s="8"/>
      <c r="AG629" s="2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  <c r="EP629" s="2"/>
      <c r="EQ629" s="2"/>
      <c r="ER629" s="2"/>
      <c r="ES629" s="2"/>
      <c r="ET629" s="2"/>
      <c r="EU629" s="2"/>
      <c r="EV629" s="2"/>
      <c r="EW629" s="2"/>
      <c r="EX629" s="2"/>
      <c r="EY629" s="2"/>
      <c r="EZ629" s="2"/>
      <c r="FA629" s="2"/>
      <c r="FB629" s="2"/>
      <c r="FC629" s="2"/>
      <c r="FD629" s="2"/>
      <c r="FE629" s="2"/>
      <c r="FF629" s="2"/>
      <c r="FG629" s="2"/>
      <c r="FH629" s="2"/>
      <c r="FI629" s="2"/>
      <c r="FJ629" s="2"/>
      <c r="FK629" s="2"/>
      <c r="FL629" s="2"/>
      <c r="FM629" s="2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</row>
    <row r="630" spans="1:188" x14ac:dyDescent="0.15">
      <c r="A630" s="63">
        <f t="shared" si="187"/>
        <v>44395</v>
      </c>
      <c r="B630" s="78">
        <f t="shared" ca="1" si="191"/>
        <v>670.56485779000002</v>
      </c>
      <c r="C630" s="65">
        <f t="shared" si="181"/>
        <v>666.66650872000002</v>
      </c>
      <c r="D630" s="10">
        <f ca="1">IF(A630&lt;$B$1,VLOOKUP(A630,[1]DI!$A$4:$B$15000,2),0)</f>
        <v>0</v>
      </c>
      <c r="E630" s="65">
        <f t="shared" ca="1" si="192"/>
        <v>1</v>
      </c>
      <c r="F630" s="65">
        <f ca="1">(TRUNC(PRODUCT($E$12:$E629),16))</f>
        <v>1.04961538275537</v>
      </c>
      <c r="G630" s="65">
        <f t="shared" ca="1" si="193"/>
        <v>1.0469090733994499</v>
      </c>
      <c r="H630" s="65">
        <f t="shared" ca="1" si="194"/>
        <v>1.00258505</v>
      </c>
      <c r="I630" s="64">
        <f t="shared" si="188"/>
        <v>5.2499999999999998E-2</v>
      </c>
      <c r="J630" s="66">
        <f>IF(O629&gt;0,VLOOKUP(O629,W$12:AF$80,2),J629)</f>
        <v>44372</v>
      </c>
      <c r="K630" s="67">
        <f t="shared" si="189"/>
        <v>15</v>
      </c>
      <c r="L630" s="68">
        <f t="shared" si="182"/>
        <v>16</v>
      </c>
      <c r="M630" s="69">
        <f t="shared" si="183"/>
        <v>1.003254063</v>
      </c>
      <c r="N630" s="69">
        <f t="shared" ca="1" si="184"/>
        <v>1.0058475250000001</v>
      </c>
      <c r="O630" s="68">
        <f t="shared" si="195"/>
        <v>0</v>
      </c>
      <c r="P630" s="65">
        <f t="shared" ca="1" si="196"/>
        <v>3.8983490700000001</v>
      </c>
      <c r="Q630" s="65"/>
      <c r="R630" s="11">
        <f t="shared" si="190"/>
        <v>0</v>
      </c>
      <c r="S630" s="70" t="str">
        <f>IF(O629&gt;0,VLOOKUP(O629,W$12:AF$60,10),S629)</f>
        <v>A+J=</v>
      </c>
      <c r="T630" s="66" t="e">
        <f>IF(O629&gt;0,VLOOKUP(O629,W$12:AF$60,11),T629)</f>
        <v>#REF!</v>
      </c>
      <c r="U630" s="71" t="str">
        <f t="shared" si="185"/>
        <v>-</v>
      </c>
      <c r="V630" s="7"/>
      <c r="W630" s="7"/>
      <c r="X630" s="7"/>
      <c r="Y630" s="7"/>
      <c r="Z630" s="1"/>
      <c r="AA630" s="7"/>
      <c r="AB630" s="7"/>
      <c r="AC630" s="7"/>
      <c r="AD630" s="7"/>
      <c r="AE630" s="7"/>
      <c r="AF630" s="8"/>
      <c r="AG630" s="2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  <c r="EP630" s="2"/>
      <c r="EQ630" s="2"/>
      <c r="ER630" s="2"/>
      <c r="ES630" s="2"/>
      <c r="ET630" s="2"/>
      <c r="EU630" s="2"/>
      <c r="EV630" s="2"/>
      <c r="EW630" s="2"/>
      <c r="EX630" s="2"/>
      <c r="EY630" s="2"/>
      <c r="EZ630" s="2"/>
      <c r="FA630" s="2"/>
      <c r="FB630" s="2"/>
      <c r="FC630" s="2"/>
      <c r="FD630" s="2"/>
      <c r="FE630" s="2"/>
      <c r="FF630" s="2"/>
      <c r="FG630" s="2"/>
      <c r="FH630" s="2"/>
      <c r="FI630" s="2"/>
      <c r="FJ630" s="2"/>
      <c r="FK630" s="2"/>
      <c r="FL630" s="2"/>
      <c r="FM630" s="2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</row>
    <row r="631" spans="1:188" x14ac:dyDescent="0.15">
      <c r="A631" s="63">
        <f t="shared" si="187"/>
        <v>44396</v>
      </c>
      <c r="B631" s="78">
        <f t="shared" ca="1" si="191"/>
        <v>670.56485779000002</v>
      </c>
      <c r="C631" s="65">
        <f t="shared" si="181"/>
        <v>666.66650872000002</v>
      </c>
      <c r="D631" s="10">
        <f ca="1">IF(A631&lt;$B$1,VLOOKUP(A631,[1]DI!$A$4:$B$15000,2),0)</f>
        <v>4.1500000000000002E-2</v>
      </c>
      <c r="E631" s="65">
        <f t="shared" ca="1" si="192"/>
        <v>1.00016137</v>
      </c>
      <c r="F631" s="65">
        <f ca="1">(TRUNC(PRODUCT($E$12:$E630),16))</f>
        <v>1.04961538275537</v>
      </c>
      <c r="G631" s="65">
        <f t="shared" ca="1" si="193"/>
        <v>1.0469090733994499</v>
      </c>
      <c r="H631" s="65">
        <f t="shared" ca="1" si="194"/>
        <v>1.00258505</v>
      </c>
      <c r="I631" s="64">
        <f t="shared" si="188"/>
        <v>5.2499999999999998E-2</v>
      </c>
      <c r="J631" s="66">
        <f>IF(O630&gt;0,VLOOKUP(O630,W$12:AF$80,2),J630)</f>
        <v>44372</v>
      </c>
      <c r="K631" s="67">
        <f t="shared" si="189"/>
        <v>16</v>
      </c>
      <c r="L631" s="68">
        <f t="shared" si="182"/>
        <v>16</v>
      </c>
      <c r="M631" s="69">
        <f t="shared" si="183"/>
        <v>1.003254063</v>
      </c>
      <c r="N631" s="69">
        <f t="shared" ca="1" si="184"/>
        <v>1.0058475250000001</v>
      </c>
      <c r="O631" s="68">
        <f t="shared" si="195"/>
        <v>0</v>
      </c>
      <c r="P631" s="65">
        <f t="shared" ca="1" si="196"/>
        <v>3.8983490700000001</v>
      </c>
      <c r="Q631" s="65"/>
      <c r="R631" s="11">
        <f t="shared" si="190"/>
        <v>0</v>
      </c>
      <c r="S631" s="70" t="str">
        <f>IF(O630&gt;0,VLOOKUP(O630,W$12:AF$60,10),S630)</f>
        <v>A+J=</v>
      </c>
      <c r="T631" s="66" t="e">
        <f>IF(O630&gt;0,VLOOKUP(O630,W$12:AF$60,11),T630)</f>
        <v>#REF!</v>
      </c>
      <c r="U631" s="71" t="str">
        <f t="shared" si="185"/>
        <v>-</v>
      </c>
      <c r="V631" s="7"/>
      <c r="W631" s="7"/>
      <c r="X631" s="7"/>
      <c r="Y631" s="7"/>
      <c r="Z631" s="1"/>
      <c r="AA631" s="7"/>
      <c r="AB631" s="7"/>
      <c r="AC631" s="7"/>
      <c r="AD631" s="7"/>
      <c r="AE631" s="7"/>
      <c r="AF631" s="8"/>
      <c r="AG631" s="2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  <c r="EP631" s="2"/>
      <c r="EQ631" s="2"/>
      <c r="ER631" s="2"/>
      <c r="ES631" s="2"/>
      <c r="ET631" s="2"/>
      <c r="EU631" s="2"/>
      <c r="EV631" s="2"/>
      <c r="EW631" s="2"/>
      <c r="EX631" s="2"/>
      <c r="EY631" s="2"/>
      <c r="EZ631" s="2"/>
      <c r="FA631" s="2"/>
      <c r="FB631" s="2"/>
      <c r="FC631" s="2"/>
      <c r="FD631" s="2"/>
      <c r="FE631" s="2"/>
      <c r="FF631" s="2"/>
      <c r="FG631" s="2"/>
      <c r="FH631" s="2"/>
      <c r="FI631" s="2"/>
      <c r="FJ631" s="2"/>
      <c r="FK631" s="2"/>
      <c r="FL631" s="2"/>
      <c r="FM631" s="2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</row>
    <row r="632" spans="1:188" x14ac:dyDescent="0.15">
      <c r="A632" s="63">
        <f t="shared" si="187"/>
        <v>44397</v>
      </c>
      <c r="B632" s="78">
        <f t="shared" ca="1" si="191"/>
        <v>670.80925507000006</v>
      </c>
      <c r="C632" s="65">
        <f t="shared" si="181"/>
        <v>666.66650872000002</v>
      </c>
      <c r="D632" s="10">
        <f ca="1">IF(A632&lt;$B$1,VLOOKUP(A632,[1]DI!$A$4:$B$15000,2),0)</f>
        <v>4.1500000000000002E-2</v>
      </c>
      <c r="E632" s="65">
        <f t="shared" ca="1" si="192"/>
        <v>1.00016137</v>
      </c>
      <c r="F632" s="65">
        <f ca="1">(TRUNC(PRODUCT($E$12:$E631),16))</f>
        <v>1.0497847591896801</v>
      </c>
      <c r="G632" s="65">
        <f t="shared" ca="1" si="193"/>
        <v>1.0469090733994499</v>
      </c>
      <c r="H632" s="65">
        <f t="shared" ca="1" si="194"/>
        <v>1.00274683</v>
      </c>
      <c r="I632" s="64">
        <f t="shared" si="188"/>
        <v>5.2499999999999998E-2</v>
      </c>
      <c r="J632" s="66">
        <f>IF(O631&gt;0,VLOOKUP(O631,W$12:AF$80,2),J631)</f>
        <v>44372</v>
      </c>
      <c r="K632" s="67">
        <f t="shared" si="189"/>
        <v>17</v>
      </c>
      <c r="L632" s="68">
        <f t="shared" si="182"/>
        <v>17</v>
      </c>
      <c r="M632" s="69">
        <f t="shared" si="183"/>
        <v>1.0034577929999999</v>
      </c>
      <c r="N632" s="69">
        <f t="shared" ca="1" si="184"/>
        <v>1.006214121</v>
      </c>
      <c r="O632" s="68">
        <f t="shared" si="195"/>
        <v>0</v>
      </c>
      <c r="P632" s="65">
        <f t="shared" ca="1" si="196"/>
        <v>4.1427463500000004</v>
      </c>
      <c r="Q632" s="65"/>
      <c r="R632" s="11">
        <f t="shared" si="190"/>
        <v>0</v>
      </c>
      <c r="S632" s="70" t="str">
        <f>IF(O631&gt;0,VLOOKUP(O631,W$12:AF$60,10),S631)</f>
        <v>A+J=</v>
      </c>
      <c r="T632" s="66" t="e">
        <f>IF(O631&gt;0,VLOOKUP(O631,W$12:AF$60,11),T631)</f>
        <v>#REF!</v>
      </c>
      <c r="U632" s="71" t="str">
        <f t="shared" si="185"/>
        <v>-</v>
      </c>
      <c r="V632" s="7"/>
      <c r="W632" s="7"/>
      <c r="X632" s="7"/>
      <c r="Y632" s="7"/>
      <c r="Z632" s="1"/>
      <c r="AA632" s="7"/>
      <c r="AB632" s="7"/>
      <c r="AC632" s="7"/>
      <c r="AD632" s="7"/>
      <c r="AE632" s="7"/>
      <c r="AF632" s="8"/>
      <c r="AG632" s="2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  <c r="EP632" s="2"/>
      <c r="EQ632" s="2"/>
      <c r="ER632" s="2"/>
      <c r="ES632" s="2"/>
      <c r="ET632" s="2"/>
      <c r="EU632" s="2"/>
      <c r="EV632" s="2"/>
      <c r="EW632" s="2"/>
      <c r="EX632" s="2"/>
      <c r="EY632" s="2"/>
      <c r="EZ632" s="2"/>
      <c r="FA632" s="2"/>
      <c r="FB632" s="2"/>
      <c r="FC632" s="2"/>
      <c r="FD632" s="2"/>
      <c r="FE632" s="2"/>
      <c r="FF632" s="2"/>
      <c r="FG632" s="2"/>
      <c r="FH632" s="2"/>
      <c r="FI632" s="2"/>
      <c r="FJ632" s="2"/>
      <c r="FK632" s="2"/>
      <c r="FL632" s="2"/>
      <c r="FM632" s="2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</row>
    <row r="633" spans="1:188" x14ac:dyDescent="0.15">
      <c r="A633" s="63">
        <f t="shared" si="187"/>
        <v>44398</v>
      </c>
      <c r="B633" s="78">
        <f t="shared" ca="1" si="191"/>
        <v>671.05375101000004</v>
      </c>
      <c r="C633" s="65">
        <f t="shared" si="181"/>
        <v>666.66650872000002</v>
      </c>
      <c r="D633" s="10">
        <f ca="1">IF(A633&lt;$B$1,VLOOKUP(A633,[1]DI!$A$4:$B$15000,2),0)</f>
        <v>4.1500000000000002E-2</v>
      </c>
      <c r="E633" s="65">
        <f t="shared" ca="1" si="192"/>
        <v>1.00016137</v>
      </c>
      <c r="F633" s="65">
        <f ca="1">(TRUNC(PRODUCT($E$12:$E632),16))</f>
        <v>1.0499541629562701</v>
      </c>
      <c r="G633" s="65">
        <f t="shared" ca="1" si="193"/>
        <v>1.0469090733994499</v>
      </c>
      <c r="H633" s="65">
        <f t="shared" ca="1" si="194"/>
        <v>1.00290865</v>
      </c>
      <c r="I633" s="64">
        <f t="shared" si="188"/>
        <v>5.2499999999999998E-2</v>
      </c>
      <c r="J633" s="66">
        <f>IF(O632&gt;0,VLOOKUP(O632,W$12:AF$80,2),J632)</f>
        <v>44372</v>
      </c>
      <c r="K633" s="67">
        <f t="shared" si="189"/>
        <v>18</v>
      </c>
      <c r="L633" s="68">
        <f t="shared" si="182"/>
        <v>18</v>
      </c>
      <c r="M633" s="69">
        <f t="shared" si="183"/>
        <v>1.003661565</v>
      </c>
      <c r="N633" s="69">
        <f t="shared" ca="1" si="184"/>
        <v>1.0065808650000001</v>
      </c>
      <c r="O633" s="68">
        <f t="shared" si="195"/>
        <v>0</v>
      </c>
      <c r="P633" s="65">
        <f t="shared" ca="1" si="196"/>
        <v>4.3872422899999997</v>
      </c>
      <c r="Q633" s="65"/>
      <c r="R633" s="11">
        <f t="shared" si="190"/>
        <v>0</v>
      </c>
      <c r="S633" s="70" t="str">
        <f>IF(O632&gt;0,VLOOKUP(O632,W$12:AF$60,10),S632)</f>
        <v>A+J=</v>
      </c>
      <c r="T633" s="66" t="e">
        <f>IF(O632&gt;0,VLOOKUP(O632,W$12:AF$60,11),T632)</f>
        <v>#REF!</v>
      </c>
      <c r="U633" s="71" t="str">
        <f t="shared" si="185"/>
        <v>-</v>
      </c>
      <c r="V633" s="7"/>
      <c r="W633" s="7"/>
      <c r="X633" s="7"/>
      <c r="Y633" s="7"/>
      <c r="Z633" s="1"/>
      <c r="AA633" s="7"/>
      <c r="AB633" s="7"/>
      <c r="AC633" s="7"/>
      <c r="AD633" s="7"/>
      <c r="AE633" s="7"/>
      <c r="AF633" s="8"/>
      <c r="AG633" s="2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  <c r="EP633" s="2"/>
      <c r="EQ633" s="2"/>
      <c r="ER633" s="2"/>
      <c r="ES633" s="2"/>
      <c r="ET633" s="2"/>
      <c r="EU633" s="2"/>
      <c r="EV633" s="2"/>
      <c r="EW633" s="2"/>
      <c r="EX633" s="2"/>
      <c r="EY633" s="2"/>
      <c r="EZ633" s="2"/>
      <c r="FA633" s="2"/>
      <c r="FB633" s="2"/>
      <c r="FC633" s="2"/>
      <c r="FD633" s="2"/>
      <c r="FE633" s="2"/>
      <c r="FF633" s="2"/>
      <c r="FG633" s="2"/>
      <c r="FH633" s="2"/>
      <c r="FI633" s="2"/>
      <c r="FJ633" s="2"/>
      <c r="FK633" s="2"/>
      <c r="FL633" s="2"/>
      <c r="FM633" s="2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</row>
    <row r="634" spans="1:188" x14ac:dyDescent="0.15">
      <c r="A634" s="63">
        <f t="shared" si="187"/>
        <v>44399</v>
      </c>
      <c r="B634" s="78">
        <f t="shared" ca="1" si="191"/>
        <v>671.29833228000007</v>
      </c>
      <c r="C634" s="65">
        <f t="shared" ref="C634:C697" si="197">(C633-R633)</f>
        <v>666.66650872000002</v>
      </c>
      <c r="D634" s="10">
        <f ca="1">IF(A634&lt;$B$1,VLOOKUP(A634,[1]DI!$A$4:$B$15000,2),0)</f>
        <v>4.1500000000000002E-2</v>
      </c>
      <c r="E634" s="65">
        <f t="shared" ca="1" si="192"/>
        <v>1.00016137</v>
      </c>
      <c r="F634" s="65">
        <f ca="1">(TRUNC(PRODUCT($E$12:$E633),16))</f>
        <v>1.0501235940595499</v>
      </c>
      <c r="G634" s="65">
        <f t="shared" ca="1" si="193"/>
        <v>1.0469090733994499</v>
      </c>
      <c r="H634" s="65">
        <f t="shared" ca="1" si="194"/>
        <v>1.00307049</v>
      </c>
      <c r="I634" s="64">
        <f t="shared" si="188"/>
        <v>5.2499999999999998E-2</v>
      </c>
      <c r="J634" s="66">
        <f>IF(O633&gt;0,VLOOKUP(O633,W$12:AF$80,2),J633)</f>
        <v>44372</v>
      </c>
      <c r="K634" s="67">
        <f t="shared" si="189"/>
        <v>19</v>
      </c>
      <c r="L634" s="68">
        <f t="shared" ref="L634:L697" si="198">IF(AND(K634=1,K633=1),1,IF(K634&gt;0,IF(K634=K633,K634+1,K634),0))</f>
        <v>19</v>
      </c>
      <c r="M634" s="69">
        <f t="shared" ref="M634:M697" si="199">ROUND((I634+1)^(L634/252),9)</f>
        <v>1.003865378</v>
      </c>
      <c r="N634" s="69">
        <f t="shared" ref="N634:N697" ca="1" si="200">ROUND(H634*M634,9)</f>
        <v>1.006947737</v>
      </c>
      <c r="O634" s="68">
        <f t="shared" si="195"/>
        <v>0</v>
      </c>
      <c r="P634" s="65">
        <f t="shared" ca="1" si="196"/>
        <v>4.63182356</v>
      </c>
      <c r="Q634" s="65"/>
      <c r="R634" s="11">
        <f t="shared" si="190"/>
        <v>0</v>
      </c>
      <c r="S634" s="70" t="str">
        <f>IF(O633&gt;0,VLOOKUP(O633,W$12:AF$60,10),S633)</f>
        <v>A+J=</v>
      </c>
      <c r="T634" s="66" t="e">
        <f>IF(O633&gt;0,VLOOKUP(O633,W$12:AF$60,11),T633)</f>
        <v>#REF!</v>
      </c>
      <c r="U634" s="71" t="str">
        <f t="shared" ref="U634:U697" si="201">IF(O634&gt;0,(P634+R634)*U$9,"-")</f>
        <v>-</v>
      </c>
      <c r="V634" s="7"/>
      <c r="W634" s="7"/>
      <c r="X634" s="7"/>
      <c r="Y634" s="7"/>
      <c r="Z634" s="1"/>
      <c r="AA634" s="7"/>
      <c r="AB634" s="7"/>
      <c r="AC634" s="7"/>
      <c r="AD634" s="7"/>
      <c r="AE634" s="7"/>
      <c r="AF634" s="8"/>
      <c r="AG634" s="2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  <c r="EP634" s="2"/>
      <c r="EQ634" s="2"/>
      <c r="ER634" s="2"/>
      <c r="ES634" s="2"/>
      <c r="ET634" s="2"/>
      <c r="EU634" s="2"/>
      <c r="EV634" s="2"/>
      <c r="EW634" s="2"/>
      <c r="EX634" s="2"/>
      <c r="EY634" s="2"/>
      <c r="EZ634" s="2"/>
      <c r="FA634" s="2"/>
      <c r="FB634" s="2"/>
      <c r="FC634" s="2"/>
      <c r="FD634" s="2"/>
      <c r="FE634" s="2"/>
      <c r="FF634" s="2"/>
      <c r="FG634" s="2"/>
      <c r="FH634" s="2"/>
      <c r="FI634" s="2"/>
      <c r="FJ634" s="2"/>
      <c r="FK634" s="2"/>
      <c r="FL634" s="2"/>
      <c r="FM634" s="2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</row>
    <row r="635" spans="1:188" x14ac:dyDescent="0.15">
      <c r="A635" s="63">
        <f t="shared" si="187"/>
        <v>44400</v>
      </c>
      <c r="B635" s="78">
        <f t="shared" ca="1" si="191"/>
        <v>671.54299756</v>
      </c>
      <c r="C635" s="65">
        <f t="shared" si="197"/>
        <v>666.66650872000002</v>
      </c>
      <c r="D635" s="10">
        <f ca="1">IF(A635&lt;$B$1,VLOOKUP(A635,[1]DI!$A$4:$B$15000,2),0)</f>
        <v>4.1500000000000002E-2</v>
      </c>
      <c r="E635" s="65">
        <f t="shared" ca="1" si="192"/>
        <v>1.00016137</v>
      </c>
      <c r="F635" s="65">
        <f ca="1">(TRUNC(PRODUCT($E$12:$E634),16))</f>
        <v>1.05029305250392</v>
      </c>
      <c r="G635" s="65">
        <f t="shared" ca="1" si="193"/>
        <v>1.0469090733994499</v>
      </c>
      <c r="H635" s="65">
        <f t="shared" ca="1" si="194"/>
        <v>1.00323235</v>
      </c>
      <c r="I635" s="64">
        <f t="shared" si="188"/>
        <v>5.2499999999999998E-2</v>
      </c>
      <c r="J635" s="66">
        <f>IF(O634&gt;0,VLOOKUP(O634,W$12:AF$80,2),J634)</f>
        <v>44372</v>
      </c>
      <c r="K635" s="67">
        <f t="shared" si="189"/>
        <v>20</v>
      </c>
      <c r="L635" s="68">
        <f t="shared" si="198"/>
        <v>20</v>
      </c>
      <c r="M635" s="69">
        <f t="shared" si="199"/>
        <v>1.004069232</v>
      </c>
      <c r="N635" s="69">
        <f t="shared" ca="1" si="200"/>
        <v>1.007314735</v>
      </c>
      <c r="O635" s="68">
        <f t="shared" si="195"/>
        <v>0</v>
      </c>
      <c r="P635" s="65">
        <f t="shared" ca="1" si="196"/>
        <v>4.8764888400000004</v>
      </c>
      <c r="Q635" s="65"/>
      <c r="R635" s="11">
        <f t="shared" si="190"/>
        <v>0</v>
      </c>
      <c r="S635" s="70" t="str">
        <f>IF(O634&gt;0,VLOOKUP(O634,W$12:AF$60,10),S634)</f>
        <v>A+J=</v>
      </c>
      <c r="T635" s="66" t="e">
        <f>IF(O634&gt;0,VLOOKUP(O634,W$12:AF$60,11),T634)</f>
        <v>#REF!</v>
      </c>
      <c r="U635" s="71" t="str">
        <f t="shared" si="201"/>
        <v>-</v>
      </c>
      <c r="V635" s="7"/>
      <c r="W635" s="7"/>
      <c r="X635" s="7"/>
      <c r="Y635" s="7"/>
      <c r="Z635" s="1"/>
      <c r="AA635" s="7"/>
      <c r="AB635" s="7"/>
      <c r="AC635" s="7"/>
      <c r="AD635" s="7"/>
      <c r="AE635" s="7"/>
      <c r="AF635" s="8"/>
      <c r="AG635" s="2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  <c r="EP635" s="2"/>
      <c r="EQ635" s="2"/>
      <c r="ER635" s="2"/>
      <c r="ES635" s="2"/>
      <c r="ET635" s="2"/>
      <c r="EU635" s="2"/>
      <c r="EV635" s="2"/>
      <c r="EW635" s="2"/>
      <c r="EX635" s="2"/>
      <c r="EY635" s="2"/>
      <c r="EZ635" s="2"/>
      <c r="FA635" s="2"/>
      <c r="FB635" s="2"/>
      <c r="FC635" s="2"/>
      <c r="FD635" s="2"/>
      <c r="FE635" s="2"/>
      <c r="FF635" s="2"/>
      <c r="FG635" s="2"/>
      <c r="FH635" s="2"/>
      <c r="FI635" s="2"/>
      <c r="FJ635" s="2"/>
      <c r="FK635" s="2"/>
      <c r="FL635" s="2"/>
      <c r="FM635" s="2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</row>
    <row r="636" spans="1:188" x14ac:dyDescent="0.15">
      <c r="A636" s="63">
        <f t="shared" si="187"/>
        <v>44401</v>
      </c>
      <c r="B636" s="78">
        <f t="shared" ca="1" si="191"/>
        <v>671.7877555</v>
      </c>
      <c r="C636" s="65">
        <f t="shared" si="197"/>
        <v>666.66650872000002</v>
      </c>
      <c r="D636" s="10">
        <f ca="1">IF(A636&lt;$B$1,VLOOKUP(A636,[1]DI!$A$4:$B$15000,2),0)</f>
        <v>0</v>
      </c>
      <c r="E636" s="65">
        <f t="shared" ca="1" si="192"/>
        <v>1</v>
      </c>
      <c r="F636" s="65">
        <f ca="1">(TRUNC(PRODUCT($E$12:$E635),16))</f>
        <v>1.05046253829381</v>
      </c>
      <c r="G636" s="65">
        <f t="shared" ca="1" si="193"/>
        <v>1.0469090733994499</v>
      </c>
      <c r="H636" s="65">
        <f t="shared" ca="1" si="194"/>
        <v>1.00339424</v>
      </c>
      <c r="I636" s="64">
        <f t="shared" si="188"/>
        <v>5.2499999999999998E-2</v>
      </c>
      <c r="J636" s="66">
        <f>IF(O635&gt;0,VLOOKUP(O635,W$12:AF$80,2),J635)</f>
        <v>44372</v>
      </c>
      <c r="K636" s="67">
        <f t="shared" si="189"/>
        <v>20</v>
      </c>
      <c r="L636" s="68">
        <f t="shared" si="198"/>
        <v>21</v>
      </c>
      <c r="M636" s="69">
        <f t="shared" si="199"/>
        <v>1.0042731279999999</v>
      </c>
      <c r="N636" s="69">
        <f t="shared" ca="1" si="200"/>
        <v>1.007681872</v>
      </c>
      <c r="O636" s="68">
        <f t="shared" si="195"/>
        <v>0</v>
      </c>
      <c r="P636" s="65">
        <f t="shared" ca="1" si="196"/>
        <v>5.1212467799999999</v>
      </c>
      <c r="Q636" s="65"/>
      <c r="R636" s="11">
        <f t="shared" si="190"/>
        <v>0</v>
      </c>
      <c r="S636" s="70" t="str">
        <f>IF(O635&gt;0,VLOOKUP(O635,W$12:AF$60,10),S635)</f>
        <v>A+J=</v>
      </c>
      <c r="T636" s="66" t="e">
        <f>IF(O635&gt;0,VLOOKUP(O635,W$12:AF$60,11),T635)</f>
        <v>#REF!</v>
      </c>
      <c r="U636" s="71" t="str">
        <f t="shared" si="201"/>
        <v>-</v>
      </c>
      <c r="V636" s="7"/>
      <c r="W636" s="7"/>
      <c r="X636" s="7"/>
      <c r="Y636" s="7"/>
      <c r="Z636" s="1"/>
      <c r="AA636" s="7"/>
      <c r="AB636" s="7"/>
      <c r="AC636" s="7"/>
      <c r="AD636" s="7"/>
      <c r="AE636" s="7"/>
      <c r="AF636" s="8"/>
      <c r="AG636" s="2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  <c r="EP636" s="2"/>
      <c r="EQ636" s="2"/>
      <c r="ER636" s="2"/>
      <c r="ES636" s="2"/>
      <c r="ET636" s="2"/>
      <c r="EU636" s="2"/>
      <c r="EV636" s="2"/>
      <c r="EW636" s="2"/>
      <c r="EX636" s="2"/>
      <c r="EY636" s="2"/>
      <c r="EZ636" s="2"/>
      <c r="FA636" s="2"/>
      <c r="FB636" s="2"/>
      <c r="FC636" s="2"/>
      <c r="FD636" s="2"/>
      <c r="FE636" s="2"/>
      <c r="FF636" s="2"/>
      <c r="FG636" s="2"/>
      <c r="FH636" s="2"/>
      <c r="FI636" s="2"/>
      <c r="FJ636" s="2"/>
      <c r="FK636" s="2"/>
      <c r="FL636" s="2"/>
      <c r="FM636" s="2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</row>
    <row r="637" spans="1:188" x14ac:dyDescent="0.15">
      <c r="A637" s="63">
        <f t="shared" si="187"/>
        <v>44402</v>
      </c>
      <c r="B637" s="78">
        <f t="shared" ca="1" si="191"/>
        <v>671.7877555</v>
      </c>
      <c r="C637" s="65">
        <f t="shared" si="197"/>
        <v>666.66650872000002</v>
      </c>
      <c r="D637" s="10">
        <f ca="1">IF(A637&lt;$B$1,VLOOKUP(A637,[1]DI!$A$4:$B$15000,2),0)</f>
        <v>0</v>
      </c>
      <c r="E637" s="65">
        <f t="shared" ca="1" si="192"/>
        <v>1</v>
      </c>
      <c r="F637" s="65">
        <f ca="1">(TRUNC(PRODUCT($E$12:$E636),16))</f>
        <v>1.05046253829381</v>
      </c>
      <c r="G637" s="65">
        <f t="shared" ca="1" si="193"/>
        <v>1.0469090733994499</v>
      </c>
      <c r="H637" s="65">
        <f t="shared" ca="1" si="194"/>
        <v>1.00339424</v>
      </c>
      <c r="I637" s="64">
        <f t="shared" si="188"/>
        <v>5.2499999999999998E-2</v>
      </c>
      <c r="J637" s="66">
        <f>IF(O636&gt;0,VLOOKUP(O636,W$12:AF$80,2),J636)</f>
        <v>44372</v>
      </c>
      <c r="K637" s="67">
        <f t="shared" si="189"/>
        <v>20</v>
      </c>
      <c r="L637" s="68">
        <f t="shared" si="198"/>
        <v>21</v>
      </c>
      <c r="M637" s="69">
        <f t="shared" si="199"/>
        <v>1.0042731279999999</v>
      </c>
      <c r="N637" s="69">
        <f t="shared" ca="1" si="200"/>
        <v>1.007681872</v>
      </c>
      <c r="O637" s="68">
        <f t="shared" si="195"/>
        <v>0</v>
      </c>
      <c r="P637" s="65">
        <f t="shared" ca="1" si="196"/>
        <v>5.1212467799999999</v>
      </c>
      <c r="Q637" s="65"/>
      <c r="R637" s="11">
        <f t="shared" si="190"/>
        <v>0</v>
      </c>
      <c r="S637" s="70" t="str">
        <f>IF(O636&gt;0,VLOOKUP(O636,W$12:AF$60,10),S636)</f>
        <v>A+J=</v>
      </c>
      <c r="T637" s="66" t="e">
        <f>IF(O636&gt;0,VLOOKUP(O636,W$12:AF$60,11),T636)</f>
        <v>#REF!</v>
      </c>
      <c r="U637" s="71" t="str">
        <f t="shared" si="201"/>
        <v>-</v>
      </c>
      <c r="V637" s="7"/>
      <c r="W637" s="7"/>
      <c r="X637" s="7"/>
      <c r="Y637" s="7"/>
      <c r="Z637" s="1"/>
      <c r="AA637" s="7"/>
      <c r="AB637" s="7"/>
      <c r="AC637" s="7"/>
      <c r="AD637" s="7"/>
      <c r="AE637" s="7"/>
      <c r="AF637" s="8"/>
      <c r="AG637" s="2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  <c r="EP637" s="2"/>
      <c r="EQ637" s="2"/>
      <c r="ER637" s="2"/>
      <c r="ES637" s="2"/>
      <c r="ET637" s="2"/>
      <c r="EU637" s="2"/>
      <c r="EV637" s="2"/>
      <c r="EW637" s="2"/>
      <c r="EX637" s="2"/>
      <c r="EY637" s="2"/>
      <c r="EZ637" s="2"/>
      <c r="FA637" s="2"/>
      <c r="FB637" s="2"/>
      <c r="FC637" s="2"/>
      <c r="FD637" s="2"/>
      <c r="FE637" s="2"/>
      <c r="FF637" s="2"/>
      <c r="FG637" s="2"/>
      <c r="FH637" s="2"/>
      <c r="FI637" s="2"/>
      <c r="FJ637" s="2"/>
      <c r="FK637" s="2"/>
      <c r="FL637" s="2"/>
      <c r="FM637" s="2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</row>
    <row r="638" spans="1:188" x14ac:dyDescent="0.15">
      <c r="A638" s="63">
        <f t="shared" si="187"/>
        <v>44403</v>
      </c>
      <c r="B638" s="78">
        <f t="shared" ca="1" si="191"/>
        <v>671.7877555</v>
      </c>
      <c r="C638" s="65">
        <f t="shared" si="197"/>
        <v>666.66650872000002</v>
      </c>
      <c r="D638" s="10">
        <f ca="1">IF(A638&lt;$B$1,VLOOKUP(A638,[1]DI!$A$4:$B$15000,2),0)</f>
        <v>4.1500000000000002E-2</v>
      </c>
      <c r="E638" s="65">
        <f t="shared" ca="1" si="192"/>
        <v>1.00016137</v>
      </c>
      <c r="F638" s="65">
        <f ca="1">(TRUNC(PRODUCT($E$12:$E637),16))</f>
        <v>1.05046253829381</v>
      </c>
      <c r="G638" s="65">
        <f t="shared" ca="1" si="193"/>
        <v>1.0469090733994499</v>
      </c>
      <c r="H638" s="65">
        <f t="shared" ca="1" si="194"/>
        <v>1.00339424</v>
      </c>
      <c r="I638" s="64">
        <f t="shared" si="188"/>
        <v>5.2499999999999998E-2</v>
      </c>
      <c r="J638" s="66">
        <f>IF(O637&gt;0,VLOOKUP(O637,W$12:AF$80,2),J637)</f>
        <v>44372</v>
      </c>
      <c r="K638" s="67">
        <f t="shared" si="189"/>
        <v>21</v>
      </c>
      <c r="L638" s="68">
        <f t="shared" si="198"/>
        <v>21</v>
      </c>
      <c r="M638" s="69">
        <f t="shared" si="199"/>
        <v>1.0042731279999999</v>
      </c>
      <c r="N638" s="69">
        <f t="shared" ca="1" si="200"/>
        <v>1.007681872</v>
      </c>
      <c r="O638" s="68">
        <f t="shared" si="195"/>
        <v>21</v>
      </c>
      <c r="P638" s="65">
        <f t="shared" ca="1" si="196"/>
        <v>5.1212467799999999</v>
      </c>
      <c r="Q638" s="65"/>
      <c r="R638" s="11">
        <f t="shared" si="190"/>
        <v>23.80932769</v>
      </c>
      <c r="S638" s="70" t="str">
        <f>IF(O637&gt;0,VLOOKUP(O637,W$12:AF$60,10),S637)</f>
        <v>A+J=</v>
      </c>
      <c r="T638" s="66" t="e">
        <f>IF(O637&gt;0,VLOOKUP(O637,W$12:AF$60,11),T637)</f>
        <v>#REF!</v>
      </c>
      <c r="U638" s="71">
        <f t="shared" ca="1" si="201"/>
        <v>1735834.4682</v>
      </c>
      <c r="V638" s="7"/>
      <c r="W638" s="7"/>
      <c r="X638" s="7"/>
      <c r="Y638" s="7"/>
      <c r="Z638" s="1"/>
      <c r="AA638" s="7"/>
      <c r="AB638" s="7"/>
      <c r="AC638" s="7"/>
      <c r="AD638" s="7"/>
      <c r="AE638" s="7"/>
      <c r="AF638" s="8"/>
      <c r="AG638" s="2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  <c r="EP638" s="2"/>
      <c r="EQ638" s="2"/>
      <c r="ER638" s="2"/>
      <c r="ES638" s="2"/>
      <c r="ET638" s="2"/>
      <c r="EU638" s="2"/>
      <c r="EV638" s="2"/>
      <c r="EW638" s="2"/>
      <c r="EX638" s="2"/>
      <c r="EY638" s="2"/>
      <c r="EZ638" s="2"/>
      <c r="FA638" s="2"/>
      <c r="FB638" s="2"/>
      <c r="FC638" s="2"/>
      <c r="FD638" s="2"/>
      <c r="FE638" s="2"/>
      <c r="FF638" s="2"/>
      <c r="FG638" s="2"/>
      <c r="FH638" s="2"/>
      <c r="FI638" s="2"/>
      <c r="FJ638" s="2"/>
      <c r="FK638" s="2"/>
      <c r="FL638" s="2"/>
      <c r="FM638" s="2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</row>
    <row r="639" spans="1:188" x14ac:dyDescent="0.15">
      <c r="A639" s="63">
        <f t="shared" si="187"/>
        <v>44404</v>
      </c>
      <c r="B639" s="78">
        <f t="shared" ca="1" si="191"/>
        <v>643.09148446999995</v>
      </c>
      <c r="C639" s="65">
        <f t="shared" si="197"/>
        <v>642.85718102999999</v>
      </c>
      <c r="D639" s="10">
        <f ca="1">IF(A639&lt;$B$1,VLOOKUP(A639,[1]DI!$A$4:$B$15000,2),0)</f>
        <v>4.1500000000000002E-2</v>
      </c>
      <c r="E639" s="65">
        <f t="shared" ca="1" si="192"/>
        <v>1.00016137</v>
      </c>
      <c r="F639" s="65">
        <f ca="1">(TRUNC(PRODUCT($E$12:$E638),16))</f>
        <v>1.05063205143361</v>
      </c>
      <c r="G639" s="65">
        <f t="shared" ca="1" si="193"/>
        <v>1.05046253829381</v>
      </c>
      <c r="H639" s="65">
        <f t="shared" ca="1" si="194"/>
        <v>1.00016137</v>
      </c>
      <c r="I639" s="64">
        <f t="shared" si="188"/>
        <v>5.2499999999999998E-2</v>
      </c>
      <c r="J639" s="66">
        <f>IF(O638&gt;0,VLOOKUP(O638,W$12:AF$80,2),J638)</f>
        <v>44403</v>
      </c>
      <c r="K639" s="67">
        <f t="shared" si="189"/>
        <v>1</v>
      </c>
      <c r="L639" s="68">
        <f t="shared" si="198"/>
        <v>1</v>
      </c>
      <c r="M639" s="69">
        <f t="shared" si="199"/>
        <v>1.0002030689999999</v>
      </c>
      <c r="N639" s="69">
        <f t="shared" ca="1" si="200"/>
        <v>1.000364472</v>
      </c>
      <c r="O639" s="68">
        <f t="shared" si="195"/>
        <v>0</v>
      </c>
      <c r="P639" s="65">
        <f t="shared" ca="1" si="196"/>
        <v>0.23430344</v>
      </c>
      <c r="Q639" s="65"/>
      <c r="R639" s="11">
        <f t="shared" si="190"/>
        <v>0</v>
      </c>
      <c r="S639" s="70" t="str">
        <f>IF(O638&gt;0,VLOOKUP(O638,W$12:AF$60,10),S638)</f>
        <v>A+J=</v>
      </c>
      <c r="T639" s="66" t="e">
        <f>IF(O638&gt;0,VLOOKUP(O638,W$12:AF$60,11),T638)</f>
        <v>#REF!</v>
      </c>
      <c r="U639" s="71" t="str">
        <f t="shared" si="201"/>
        <v>-</v>
      </c>
      <c r="V639" s="7"/>
      <c r="W639" s="7"/>
      <c r="X639" s="7"/>
      <c r="Y639" s="7"/>
      <c r="Z639" s="1"/>
      <c r="AA639" s="7"/>
      <c r="AB639" s="7"/>
      <c r="AC639" s="7"/>
      <c r="AD639" s="7"/>
      <c r="AE639" s="7"/>
      <c r="AF639" s="8"/>
      <c r="AG639" s="2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  <c r="EP639" s="2"/>
      <c r="EQ639" s="2"/>
      <c r="ER639" s="2"/>
      <c r="ES639" s="2"/>
      <c r="ET639" s="2"/>
      <c r="EU639" s="2"/>
      <c r="EV639" s="2"/>
      <c r="EW639" s="2"/>
      <c r="EX639" s="2"/>
      <c r="EY639" s="2"/>
      <c r="EZ639" s="2"/>
      <c r="FA639" s="2"/>
      <c r="FB639" s="2"/>
      <c r="FC639" s="2"/>
      <c r="FD639" s="2"/>
      <c r="FE639" s="2"/>
      <c r="FF639" s="2"/>
      <c r="FG639" s="2"/>
      <c r="FH639" s="2"/>
      <c r="FI639" s="2"/>
      <c r="FJ639" s="2"/>
      <c r="FK639" s="2"/>
      <c r="FL639" s="2"/>
      <c r="FM639" s="2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</row>
    <row r="640" spans="1:188" x14ac:dyDescent="0.15">
      <c r="A640" s="63">
        <f t="shared" si="187"/>
        <v>44405</v>
      </c>
      <c r="B640" s="78">
        <f t="shared" ca="1" si="191"/>
        <v>643.32587597999998</v>
      </c>
      <c r="C640" s="65">
        <f t="shared" si="197"/>
        <v>642.85718102999999</v>
      </c>
      <c r="D640" s="10">
        <f ca="1">IF(A640&lt;$B$1,VLOOKUP(A640,[1]DI!$A$4:$B$15000,2),0)</f>
        <v>4.1500000000000002E-2</v>
      </c>
      <c r="E640" s="65">
        <f t="shared" ca="1" si="192"/>
        <v>1.00016137</v>
      </c>
      <c r="F640" s="65">
        <f ca="1">(TRUNC(PRODUCT($E$12:$E639),16))</f>
        <v>1.05080159192775</v>
      </c>
      <c r="G640" s="65">
        <f t="shared" ca="1" si="193"/>
        <v>1.05046253829381</v>
      </c>
      <c r="H640" s="65">
        <f t="shared" ca="1" si="194"/>
        <v>1.0003227699999999</v>
      </c>
      <c r="I640" s="64">
        <f t="shared" si="188"/>
        <v>5.2499999999999998E-2</v>
      </c>
      <c r="J640" s="66">
        <f>IF(O639&gt;0,VLOOKUP(O639,W$12:AF$80,2),J639)</f>
        <v>44403</v>
      </c>
      <c r="K640" s="67">
        <f t="shared" si="189"/>
        <v>2</v>
      </c>
      <c r="L640" s="68">
        <f t="shared" si="198"/>
        <v>2</v>
      </c>
      <c r="M640" s="69">
        <f t="shared" si="199"/>
        <v>1.0004061799999999</v>
      </c>
      <c r="N640" s="69">
        <f t="shared" ca="1" si="200"/>
        <v>1.000729081</v>
      </c>
      <c r="O640" s="68">
        <f t="shared" si="195"/>
        <v>0</v>
      </c>
      <c r="P640" s="65">
        <f t="shared" ca="1" si="196"/>
        <v>0.46869495</v>
      </c>
      <c r="Q640" s="65"/>
      <c r="R640" s="11">
        <f t="shared" si="190"/>
        <v>0</v>
      </c>
      <c r="S640" s="70" t="str">
        <f>IF(O639&gt;0,VLOOKUP(O639,W$12:AF$60,10),S639)</f>
        <v>A+J=</v>
      </c>
      <c r="T640" s="66" t="e">
        <f>IF(O639&gt;0,VLOOKUP(O639,W$12:AF$60,11),T639)</f>
        <v>#REF!</v>
      </c>
      <c r="U640" s="71" t="str">
        <f t="shared" si="201"/>
        <v>-</v>
      </c>
      <c r="V640" s="7"/>
      <c r="W640" s="7"/>
      <c r="X640" s="7"/>
      <c r="Y640" s="7"/>
      <c r="Z640" s="1"/>
      <c r="AA640" s="7"/>
      <c r="AB640" s="7"/>
      <c r="AC640" s="7"/>
      <c r="AD640" s="7"/>
      <c r="AE640" s="7"/>
      <c r="AF640" s="8"/>
      <c r="AG640" s="2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  <c r="EP640" s="2"/>
      <c r="EQ640" s="2"/>
      <c r="ER640" s="2"/>
      <c r="ES640" s="2"/>
      <c r="ET640" s="2"/>
      <c r="EU640" s="2"/>
      <c r="EV640" s="2"/>
      <c r="EW640" s="2"/>
      <c r="EX640" s="2"/>
      <c r="EY640" s="2"/>
      <c r="EZ640" s="2"/>
      <c r="FA640" s="2"/>
      <c r="FB640" s="2"/>
      <c r="FC640" s="2"/>
      <c r="FD640" s="2"/>
      <c r="FE640" s="2"/>
      <c r="FF640" s="2"/>
      <c r="FG640" s="2"/>
      <c r="FH640" s="2"/>
      <c r="FI640" s="2"/>
      <c r="FJ640" s="2"/>
      <c r="FK640" s="2"/>
      <c r="FL640" s="2"/>
      <c r="FM640" s="2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</row>
    <row r="641" spans="1:188" x14ac:dyDescent="0.15">
      <c r="A641" s="63">
        <f t="shared" si="187"/>
        <v>44406</v>
      </c>
      <c r="B641" s="78">
        <f t="shared" ca="1" si="191"/>
        <v>643.56034913999997</v>
      </c>
      <c r="C641" s="65">
        <f t="shared" si="197"/>
        <v>642.85718102999999</v>
      </c>
      <c r="D641" s="10">
        <f ca="1">IF(A641&lt;$B$1,VLOOKUP(A641,[1]DI!$A$4:$B$15000,2),0)</f>
        <v>4.1500000000000002E-2</v>
      </c>
      <c r="E641" s="65">
        <f t="shared" ca="1" si="192"/>
        <v>1.00016137</v>
      </c>
      <c r="F641" s="65">
        <f ca="1">(TRUNC(PRODUCT($E$12:$E640),16))</f>
        <v>1.0509711597806399</v>
      </c>
      <c r="G641" s="65">
        <f t="shared" ca="1" si="193"/>
        <v>1.05046253829381</v>
      </c>
      <c r="H641" s="65">
        <f t="shared" ca="1" si="194"/>
        <v>1.0004841900000001</v>
      </c>
      <c r="I641" s="64">
        <f t="shared" si="188"/>
        <v>5.2499999999999998E-2</v>
      </c>
      <c r="J641" s="66">
        <f>IF(O640&gt;0,VLOOKUP(O640,W$12:AF$80,2),J640)</f>
        <v>44403</v>
      </c>
      <c r="K641" s="67">
        <f t="shared" si="189"/>
        <v>3</v>
      </c>
      <c r="L641" s="68">
        <f t="shared" si="198"/>
        <v>3</v>
      </c>
      <c r="M641" s="69">
        <f t="shared" si="199"/>
        <v>1.000609332</v>
      </c>
      <c r="N641" s="69">
        <f t="shared" ca="1" si="200"/>
        <v>1.0010938170000001</v>
      </c>
      <c r="O641" s="68">
        <f t="shared" si="195"/>
        <v>0</v>
      </c>
      <c r="P641" s="65">
        <f t="shared" ca="1" si="196"/>
        <v>0.70316811000000001</v>
      </c>
      <c r="Q641" s="65"/>
      <c r="R641" s="11">
        <f t="shared" si="190"/>
        <v>0</v>
      </c>
      <c r="S641" s="70" t="str">
        <f>IF(O640&gt;0,VLOOKUP(O640,W$12:AF$60,10),S640)</f>
        <v>A+J=</v>
      </c>
      <c r="T641" s="66" t="e">
        <f>IF(O640&gt;0,VLOOKUP(O640,W$12:AF$60,11),T640)</f>
        <v>#REF!</v>
      </c>
      <c r="U641" s="71" t="str">
        <f t="shared" si="201"/>
        <v>-</v>
      </c>
      <c r="V641" s="7"/>
      <c r="W641" s="7"/>
      <c r="X641" s="7"/>
      <c r="Y641" s="7"/>
      <c r="Z641" s="1"/>
      <c r="AA641" s="7"/>
      <c r="AB641" s="7"/>
      <c r="AC641" s="7"/>
      <c r="AD641" s="7"/>
      <c r="AE641" s="7"/>
      <c r="AF641" s="8"/>
      <c r="AG641" s="2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  <c r="EP641" s="2"/>
      <c r="EQ641" s="2"/>
      <c r="ER641" s="2"/>
      <c r="ES641" s="2"/>
      <c r="ET641" s="2"/>
      <c r="EU641" s="2"/>
      <c r="EV641" s="2"/>
      <c r="EW641" s="2"/>
      <c r="EX641" s="2"/>
      <c r="EY641" s="2"/>
      <c r="EZ641" s="2"/>
      <c r="FA641" s="2"/>
      <c r="FB641" s="2"/>
      <c r="FC641" s="2"/>
      <c r="FD641" s="2"/>
      <c r="FE641" s="2"/>
      <c r="FF641" s="2"/>
      <c r="FG641" s="2"/>
      <c r="FH641" s="2"/>
      <c r="FI641" s="2"/>
      <c r="FJ641" s="2"/>
      <c r="FK641" s="2"/>
      <c r="FL641" s="2"/>
      <c r="FM641" s="2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</row>
    <row r="642" spans="1:188" x14ac:dyDescent="0.15">
      <c r="A642" s="63">
        <f t="shared" si="187"/>
        <v>44407</v>
      </c>
      <c r="B642" s="78">
        <f t="shared" ca="1" si="191"/>
        <v>643.79491037000003</v>
      </c>
      <c r="C642" s="65">
        <f t="shared" si="197"/>
        <v>642.85718102999999</v>
      </c>
      <c r="D642" s="10">
        <f ca="1">IF(A642&lt;$B$1,VLOOKUP(A642,[1]DI!$A$4:$B$15000,2),0)</f>
        <v>4.1500000000000002E-2</v>
      </c>
      <c r="E642" s="65">
        <f t="shared" ca="1" si="192"/>
        <v>1.00016137</v>
      </c>
      <c r="F642" s="65">
        <f ca="1">(TRUNC(PRODUCT($E$12:$E641),16))</f>
        <v>1.05114075499669</v>
      </c>
      <c r="G642" s="65">
        <f t="shared" ca="1" si="193"/>
        <v>1.05046253829381</v>
      </c>
      <c r="H642" s="65">
        <f t="shared" ca="1" si="194"/>
        <v>1.0006456399999999</v>
      </c>
      <c r="I642" s="64">
        <f t="shared" si="188"/>
        <v>5.2499999999999998E-2</v>
      </c>
      <c r="J642" s="66">
        <f>IF(O641&gt;0,VLOOKUP(O641,W$12:AF$80,2),J641)</f>
        <v>44403</v>
      </c>
      <c r="K642" s="67">
        <f t="shared" si="189"/>
        <v>4</v>
      </c>
      <c r="L642" s="68">
        <f t="shared" si="198"/>
        <v>4</v>
      </c>
      <c r="M642" s="69">
        <f t="shared" si="199"/>
        <v>1.000812525</v>
      </c>
      <c r="N642" s="69">
        <f t="shared" ca="1" si="200"/>
        <v>1.00145869</v>
      </c>
      <c r="O642" s="68">
        <f t="shared" si="195"/>
        <v>0</v>
      </c>
      <c r="P642" s="65">
        <f t="shared" ca="1" si="196"/>
        <v>0.93772933999999997</v>
      </c>
      <c r="Q642" s="65"/>
      <c r="R642" s="11">
        <f t="shared" si="190"/>
        <v>0</v>
      </c>
      <c r="S642" s="70" t="str">
        <f>IF(O641&gt;0,VLOOKUP(O641,W$12:AF$60,10),S641)</f>
        <v>A+J=</v>
      </c>
      <c r="T642" s="66" t="e">
        <f>IF(O641&gt;0,VLOOKUP(O641,W$12:AF$60,11),T641)</f>
        <v>#REF!</v>
      </c>
      <c r="U642" s="71" t="str">
        <f t="shared" si="201"/>
        <v>-</v>
      </c>
      <c r="V642" s="7"/>
      <c r="W642" s="7"/>
      <c r="X642" s="7"/>
      <c r="Y642" s="7"/>
      <c r="Z642" s="1"/>
      <c r="AA642" s="7"/>
      <c r="AB642" s="7"/>
      <c r="AC642" s="7"/>
      <c r="AD642" s="7"/>
      <c r="AE642" s="7"/>
      <c r="AF642" s="8"/>
      <c r="AG642" s="2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  <c r="EP642" s="2"/>
      <c r="EQ642" s="2"/>
      <c r="ER642" s="2"/>
      <c r="ES642" s="2"/>
      <c r="ET642" s="2"/>
      <c r="EU642" s="2"/>
      <c r="EV642" s="2"/>
      <c r="EW642" s="2"/>
      <c r="EX642" s="2"/>
      <c r="EY642" s="2"/>
      <c r="EZ642" s="2"/>
      <c r="FA642" s="2"/>
      <c r="FB642" s="2"/>
      <c r="FC642" s="2"/>
      <c r="FD642" s="2"/>
      <c r="FE642" s="2"/>
      <c r="FF642" s="2"/>
      <c r="FG642" s="2"/>
      <c r="FH642" s="2"/>
      <c r="FI642" s="2"/>
      <c r="FJ642" s="2"/>
      <c r="FK642" s="2"/>
      <c r="FL642" s="2"/>
      <c r="FM642" s="2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</row>
    <row r="643" spans="1:188" x14ac:dyDescent="0.15">
      <c r="A643" s="63">
        <f t="shared" si="187"/>
        <v>44408</v>
      </c>
      <c r="B643" s="78">
        <f t="shared" ca="1" si="191"/>
        <v>644.02955258999998</v>
      </c>
      <c r="C643" s="65">
        <f t="shared" si="197"/>
        <v>642.85718102999999</v>
      </c>
      <c r="D643" s="10">
        <f ca="1">IF(A643&lt;$B$1,VLOOKUP(A643,[1]DI!$A$4:$B$15000,2),0)</f>
        <v>0</v>
      </c>
      <c r="E643" s="65">
        <f t="shared" ca="1" si="192"/>
        <v>1</v>
      </c>
      <c r="F643" s="65">
        <f ca="1">(TRUNC(PRODUCT($E$12:$E642),16))</f>
        <v>1.0513103775803301</v>
      </c>
      <c r="G643" s="65">
        <f t="shared" ca="1" si="193"/>
        <v>1.05046253829381</v>
      </c>
      <c r="H643" s="65">
        <f t="shared" ca="1" si="194"/>
        <v>1.00080711</v>
      </c>
      <c r="I643" s="64">
        <f t="shared" si="188"/>
        <v>5.2499999999999998E-2</v>
      </c>
      <c r="J643" s="66">
        <f>IF(O642&gt;0,VLOOKUP(O642,W$12:AF$80,2),J642)</f>
        <v>44403</v>
      </c>
      <c r="K643" s="67">
        <f t="shared" si="189"/>
        <v>4</v>
      </c>
      <c r="L643" s="68">
        <f t="shared" si="198"/>
        <v>5</v>
      </c>
      <c r="M643" s="69">
        <f t="shared" si="199"/>
        <v>1.0010157589999999</v>
      </c>
      <c r="N643" s="69">
        <f t="shared" ca="1" si="200"/>
        <v>1.0018236890000001</v>
      </c>
      <c r="O643" s="68">
        <f t="shared" si="195"/>
        <v>0</v>
      </c>
      <c r="P643" s="65">
        <f t="shared" ca="1" si="196"/>
        <v>1.17237156</v>
      </c>
      <c r="Q643" s="65"/>
      <c r="R643" s="11">
        <f t="shared" si="190"/>
        <v>0</v>
      </c>
      <c r="S643" s="70" t="str">
        <f>IF(O642&gt;0,VLOOKUP(O642,W$12:AF$60,10),S642)</f>
        <v>A+J=</v>
      </c>
      <c r="T643" s="66" t="e">
        <f>IF(O642&gt;0,VLOOKUP(O642,W$12:AF$60,11),T642)</f>
        <v>#REF!</v>
      </c>
      <c r="U643" s="71" t="str">
        <f t="shared" si="201"/>
        <v>-</v>
      </c>
      <c r="V643" s="7"/>
      <c r="W643" s="7"/>
      <c r="X643" s="7"/>
      <c r="Y643" s="7"/>
      <c r="Z643" s="1"/>
      <c r="AA643" s="7"/>
      <c r="AB643" s="7"/>
      <c r="AC643" s="7"/>
      <c r="AD643" s="7"/>
      <c r="AE643" s="7"/>
      <c r="AF643" s="8"/>
      <c r="AG643" s="2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  <c r="EP643" s="2"/>
      <c r="EQ643" s="2"/>
      <c r="ER643" s="2"/>
      <c r="ES643" s="2"/>
      <c r="ET643" s="2"/>
      <c r="EU643" s="2"/>
      <c r="EV643" s="2"/>
      <c r="EW643" s="2"/>
      <c r="EX643" s="2"/>
      <c r="EY643" s="2"/>
      <c r="EZ643" s="2"/>
      <c r="FA643" s="2"/>
      <c r="FB643" s="2"/>
      <c r="FC643" s="2"/>
      <c r="FD643" s="2"/>
      <c r="FE643" s="2"/>
      <c r="FF643" s="2"/>
      <c r="FG643" s="2"/>
      <c r="FH643" s="2"/>
      <c r="FI643" s="2"/>
      <c r="FJ643" s="2"/>
      <c r="FK643" s="2"/>
      <c r="FL643" s="2"/>
      <c r="FM643" s="2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</row>
    <row r="644" spans="1:188" x14ac:dyDescent="0.15">
      <c r="A644" s="63">
        <f t="shared" si="187"/>
        <v>44409</v>
      </c>
      <c r="B644" s="78">
        <f t="shared" ca="1" si="191"/>
        <v>644.02955258999998</v>
      </c>
      <c r="C644" s="65">
        <f t="shared" si="197"/>
        <v>642.85718102999999</v>
      </c>
      <c r="D644" s="10">
        <f ca="1">IF(A644&lt;$B$1,VLOOKUP(A644,[1]DI!$A$4:$B$15000,2),0)</f>
        <v>0</v>
      </c>
      <c r="E644" s="65">
        <f t="shared" ca="1" si="192"/>
        <v>1</v>
      </c>
      <c r="F644" s="65">
        <f ca="1">(TRUNC(PRODUCT($E$12:$E643),16))</f>
        <v>1.0513103775803301</v>
      </c>
      <c r="G644" s="65">
        <f t="shared" ca="1" si="193"/>
        <v>1.05046253829381</v>
      </c>
      <c r="H644" s="65">
        <f t="shared" ca="1" si="194"/>
        <v>1.00080711</v>
      </c>
      <c r="I644" s="64">
        <f t="shared" si="188"/>
        <v>5.2499999999999998E-2</v>
      </c>
      <c r="J644" s="66">
        <f>IF(O643&gt;0,VLOOKUP(O643,W$12:AF$80,2),J643)</f>
        <v>44403</v>
      </c>
      <c r="K644" s="67">
        <f t="shared" si="189"/>
        <v>4</v>
      </c>
      <c r="L644" s="68">
        <f t="shared" si="198"/>
        <v>5</v>
      </c>
      <c r="M644" s="69">
        <f t="shared" si="199"/>
        <v>1.0010157589999999</v>
      </c>
      <c r="N644" s="69">
        <f t="shared" ca="1" si="200"/>
        <v>1.0018236890000001</v>
      </c>
      <c r="O644" s="68">
        <f t="shared" si="195"/>
        <v>0</v>
      </c>
      <c r="P644" s="65">
        <f t="shared" ca="1" si="196"/>
        <v>1.17237156</v>
      </c>
      <c r="Q644" s="65"/>
      <c r="R644" s="11">
        <f t="shared" si="190"/>
        <v>0</v>
      </c>
      <c r="S644" s="70" t="str">
        <f>IF(O643&gt;0,VLOOKUP(O643,W$12:AF$60,10),S643)</f>
        <v>A+J=</v>
      </c>
      <c r="T644" s="66" t="e">
        <f>IF(O643&gt;0,VLOOKUP(O643,W$12:AF$60,11),T643)</f>
        <v>#REF!</v>
      </c>
      <c r="U644" s="71" t="str">
        <f t="shared" si="201"/>
        <v>-</v>
      </c>
      <c r="V644" s="7"/>
      <c r="W644" s="7"/>
      <c r="X644" s="7"/>
      <c r="Y644" s="7"/>
      <c r="Z644" s="1"/>
      <c r="AA644" s="7"/>
      <c r="AB644" s="7"/>
      <c r="AC644" s="7"/>
      <c r="AD644" s="7"/>
      <c r="AE644" s="7"/>
      <c r="AF644" s="8"/>
      <c r="AG644" s="2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  <c r="EP644" s="2"/>
      <c r="EQ644" s="2"/>
      <c r="ER644" s="2"/>
      <c r="ES644" s="2"/>
      <c r="ET644" s="2"/>
      <c r="EU644" s="2"/>
      <c r="EV644" s="2"/>
      <c r="EW644" s="2"/>
      <c r="EX644" s="2"/>
      <c r="EY644" s="2"/>
      <c r="EZ644" s="2"/>
      <c r="FA644" s="2"/>
      <c r="FB644" s="2"/>
      <c r="FC644" s="2"/>
      <c r="FD644" s="2"/>
      <c r="FE644" s="2"/>
      <c r="FF644" s="2"/>
      <c r="FG644" s="2"/>
      <c r="FH644" s="2"/>
      <c r="FI644" s="2"/>
      <c r="FJ644" s="2"/>
      <c r="FK644" s="2"/>
      <c r="FL644" s="2"/>
      <c r="FM644" s="2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</row>
    <row r="645" spans="1:188" x14ac:dyDescent="0.15">
      <c r="A645" s="63">
        <f t="shared" si="187"/>
        <v>44410</v>
      </c>
      <c r="B645" s="78">
        <f t="shared" ca="1" si="191"/>
        <v>644.02955258999998</v>
      </c>
      <c r="C645" s="65">
        <f t="shared" si="197"/>
        <v>642.85718102999999</v>
      </c>
      <c r="D645" s="10">
        <f ca="1">IF(A645&lt;$B$1,VLOOKUP(A645,[1]DI!$A$4:$B$15000,2),0)</f>
        <v>4.1500000000000002E-2</v>
      </c>
      <c r="E645" s="65">
        <f t="shared" ca="1" si="192"/>
        <v>1.00016137</v>
      </c>
      <c r="F645" s="65">
        <f ca="1">(TRUNC(PRODUCT($E$12:$E644),16))</f>
        <v>1.0513103775803301</v>
      </c>
      <c r="G645" s="65">
        <f t="shared" ca="1" si="193"/>
        <v>1.05046253829381</v>
      </c>
      <c r="H645" s="65">
        <f t="shared" ca="1" si="194"/>
        <v>1.00080711</v>
      </c>
      <c r="I645" s="64">
        <f t="shared" si="188"/>
        <v>5.2499999999999998E-2</v>
      </c>
      <c r="J645" s="66">
        <f>IF(O644&gt;0,VLOOKUP(O644,W$12:AF$80,2),J644)</f>
        <v>44403</v>
      </c>
      <c r="K645" s="67">
        <f t="shared" si="189"/>
        <v>5</v>
      </c>
      <c r="L645" s="68">
        <f t="shared" si="198"/>
        <v>5</v>
      </c>
      <c r="M645" s="69">
        <f t="shared" si="199"/>
        <v>1.0010157589999999</v>
      </c>
      <c r="N645" s="69">
        <f t="shared" ca="1" si="200"/>
        <v>1.0018236890000001</v>
      </c>
      <c r="O645" s="68">
        <f t="shared" si="195"/>
        <v>0</v>
      </c>
      <c r="P645" s="65">
        <f t="shared" ca="1" si="196"/>
        <v>1.17237156</v>
      </c>
      <c r="Q645" s="65"/>
      <c r="R645" s="11">
        <f t="shared" si="190"/>
        <v>0</v>
      </c>
      <c r="S645" s="70" t="str">
        <f>IF(O644&gt;0,VLOOKUP(O644,W$12:AF$60,10),S644)</f>
        <v>A+J=</v>
      </c>
      <c r="T645" s="66" t="e">
        <f>IF(O644&gt;0,VLOOKUP(O644,W$12:AF$60,11),T644)</f>
        <v>#REF!</v>
      </c>
      <c r="U645" s="71" t="str">
        <f t="shared" si="201"/>
        <v>-</v>
      </c>
      <c r="V645" s="7"/>
      <c r="W645" s="7"/>
      <c r="X645" s="7"/>
      <c r="Y645" s="7"/>
      <c r="Z645" s="1"/>
      <c r="AA645" s="7"/>
      <c r="AB645" s="7"/>
      <c r="AC645" s="7"/>
      <c r="AD645" s="7"/>
      <c r="AE645" s="7"/>
      <c r="AF645" s="8"/>
      <c r="AG645" s="2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  <c r="EP645" s="2"/>
      <c r="EQ645" s="2"/>
      <c r="ER645" s="2"/>
      <c r="ES645" s="2"/>
      <c r="ET645" s="2"/>
      <c r="EU645" s="2"/>
      <c r="EV645" s="2"/>
      <c r="EW645" s="2"/>
      <c r="EX645" s="2"/>
      <c r="EY645" s="2"/>
      <c r="EZ645" s="2"/>
      <c r="FA645" s="2"/>
      <c r="FB645" s="2"/>
      <c r="FC645" s="2"/>
      <c r="FD645" s="2"/>
      <c r="FE645" s="2"/>
      <c r="FF645" s="2"/>
      <c r="FG645" s="2"/>
      <c r="FH645" s="2"/>
      <c r="FI645" s="2"/>
      <c r="FJ645" s="2"/>
      <c r="FK645" s="2"/>
      <c r="FL645" s="2"/>
      <c r="FM645" s="2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</row>
    <row r="646" spans="1:188" x14ac:dyDescent="0.15">
      <c r="A646" s="63">
        <f t="shared" si="187"/>
        <v>44411</v>
      </c>
      <c r="B646" s="78">
        <f t="shared" ca="1" si="191"/>
        <v>644.26428353999995</v>
      </c>
      <c r="C646" s="65">
        <f t="shared" si="197"/>
        <v>642.85718102999999</v>
      </c>
      <c r="D646" s="10">
        <f ca="1">IF(A646&lt;$B$1,VLOOKUP(A646,[1]DI!$A$4:$B$15000,2),0)</f>
        <v>4.1500000000000002E-2</v>
      </c>
      <c r="E646" s="65">
        <f t="shared" ca="1" si="192"/>
        <v>1.00016137</v>
      </c>
      <c r="F646" s="65">
        <f ca="1">(TRUNC(PRODUCT($E$12:$E645),16))</f>
        <v>1.0514800275359599</v>
      </c>
      <c r="G646" s="65">
        <f t="shared" ca="1" si="193"/>
        <v>1.05046253829381</v>
      </c>
      <c r="H646" s="65">
        <f t="shared" ca="1" si="194"/>
        <v>1.0009686099999999</v>
      </c>
      <c r="I646" s="64">
        <f t="shared" si="188"/>
        <v>5.2499999999999998E-2</v>
      </c>
      <c r="J646" s="66">
        <f>IF(O645&gt;0,VLOOKUP(O645,W$12:AF$80,2),J645)</f>
        <v>44403</v>
      </c>
      <c r="K646" s="67">
        <f t="shared" si="189"/>
        <v>6</v>
      </c>
      <c r="L646" s="68">
        <f t="shared" si="198"/>
        <v>6</v>
      </c>
      <c r="M646" s="69">
        <f t="shared" si="199"/>
        <v>1.0012190350000001</v>
      </c>
      <c r="N646" s="69">
        <f t="shared" ca="1" si="200"/>
        <v>1.002188826</v>
      </c>
      <c r="O646" s="68">
        <f t="shared" si="195"/>
        <v>0</v>
      </c>
      <c r="P646" s="65">
        <f t="shared" ca="1" si="196"/>
        <v>1.4071025100000001</v>
      </c>
      <c r="Q646" s="65"/>
      <c r="R646" s="11">
        <f t="shared" si="190"/>
        <v>0</v>
      </c>
      <c r="S646" s="70" t="str">
        <f>IF(O645&gt;0,VLOOKUP(O645,W$12:AF$60,10),S645)</f>
        <v>A+J=</v>
      </c>
      <c r="T646" s="66" t="e">
        <f>IF(O645&gt;0,VLOOKUP(O645,W$12:AF$60,11),T645)</f>
        <v>#REF!</v>
      </c>
      <c r="U646" s="71" t="str">
        <f t="shared" si="201"/>
        <v>-</v>
      </c>
      <c r="V646" s="7"/>
      <c r="W646" s="7"/>
      <c r="X646" s="7"/>
      <c r="Y646" s="7"/>
      <c r="Z646" s="1"/>
      <c r="AA646" s="7"/>
      <c r="AB646" s="7"/>
      <c r="AC646" s="7"/>
      <c r="AD646" s="7"/>
      <c r="AE646" s="7"/>
      <c r="AF646" s="8"/>
      <c r="AG646" s="2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  <c r="EP646" s="2"/>
      <c r="EQ646" s="2"/>
      <c r="ER646" s="2"/>
      <c r="ES646" s="2"/>
      <c r="ET646" s="2"/>
      <c r="EU646" s="2"/>
      <c r="EV646" s="2"/>
      <c r="EW646" s="2"/>
      <c r="EX646" s="2"/>
      <c r="EY646" s="2"/>
      <c r="EZ646" s="2"/>
      <c r="FA646" s="2"/>
      <c r="FB646" s="2"/>
      <c r="FC646" s="2"/>
      <c r="FD646" s="2"/>
      <c r="FE646" s="2"/>
      <c r="FF646" s="2"/>
      <c r="FG646" s="2"/>
      <c r="FH646" s="2"/>
      <c r="FI646" s="2"/>
      <c r="FJ646" s="2"/>
      <c r="FK646" s="2"/>
      <c r="FL646" s="2"/>
      <c r="FM646" s="2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</row>
    <row r="647" spans="1:188" x14ac:dyDescent="0.15">
      <c r="A647" s="63">
        <f t="shared" si="187"/>
        <v>44412</v>
      </c>
      <c r="B647" s="78">
        <f t="shared" ca="1" si="191"/>
        <v>644.49910191000004</v>
      </c>
      <c r="C647" s="65">
        <f t="shared" si="197"/>
        <v>642.85718102999999</v>
      </c>
      <c r="D647" s="10">
        <f ca="1">IF(A647&lt;$B$1,VLOOKUP(A647,[1]DI!$A$4:$B$15000,2),0)</f>
        <v>4.1500000000000002E-2</v>
      </c>
      <c r="E647" s="65">
        <f t="shared" ca="1" si="192"/>
        <v>1.00016137</v>
      </c>
      <c r="F647" s="65">
        <f ca="1">(TRUNC(PRODUCT($E$12:$E646),16))</f>
        <v>1.051649704868</v>
      </c>
      <c r="G647" s="65">
        <f t="shared" ca="1" si="193"/>
        <v>1.05046253829381</v>
      </c>
      <c r="H647" s="65">
        <f t="shared" ca="1" si="194"/>
        <v>1.0011301399999999</v>
      </c>
      <c r="I647" s="64">
        <f t="shared" si="188"/>
        <v>5.2499999999999998E-2</v>
      </c>
      <c r="J647" s="66">
        <f>IF(O646&gt;0,VLOOKUP(O646,W$12:AF$80,2),J646)</f>
        <v>44403</v>
      </c>
      <c r="K647" s="67">
        <f t="shared" si="189"/>
        <v>7</v>
      </c>
      <c r="L647" s="68">
        <f t="shared" si="198"/>
        <v>7</v>
      </c>
      <c r="M647" s="69">
        <f t="shared" si="199"/>
        <v>1.0014223520000001</v>
      </c>
      <c r="N647" s="69">
        <f t="shared" ca="1" si="200"/>
        <v>1.0025540989999999</v>
      </c>
      <c r="O647" s="68">
        <f t="shared" si="195"/>
        <v>0</v>
      </c>
      <c r="P647" s="65">
        <f t="shared" ca="1" si="196"/>
        <v>1.64192088</v>
      </c>
      <c r="Q647" s="65"/>
      <c r="R647" s="11">
        <f t="shared" si="190"/>
        <v>0</v>
      </c>
      <c r="S647" s="70" t="str">
        <f>IF(O646&gt;0,VLOOKUP(O646,W$12:AF$60,10),S646)</f>
        <v>A+J=</v>
      </c>
      <c r="T647" s="66" t="e">
        <f>IF(O646&gt;0,VLOOKUP(O646,W$12:AF$60,11),T646)</f>
        <v>#REF!</v>
      </c>
      <c r="U647" s="71" t="str">
        <f t="shared" si="201"/>
        <v>-</v>
      </c>
      <c r="V647" s="7"/>
      <c r="W647" s="7"/>
      <c r="X647" s="7"/>
      <c r="Y647" s="7"/>
      <c r="Z647" s="1"/>
      <c r="AA647" s="7"/>
      <c r="AB647" s="7"/>
      <c r="AC647" s="7"/>
      <c r="AD647" s="7"/>
      <c r="AE647" s="7"/>
      <c r="AF647" s="8"/>
      <c r="AG647" s="2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  <c r="EP647" s="2"/>
      <c r="EQ647" s="2"/>
      <c r="ER647" s="2"/>
      <c r="ES647" s="2"/>
      <c r="ET647" s="2"/>
      <c r="EU647" s="2"/>
      <c r="EV647" s="2"/>
      <c r="EW647" s="2"/>
      <c r="EX647" s="2"/>
      <c r="EY647" s="2"/>
      <c r="EZ647" s="2"/>
      <c r="FA647" s="2"/>
      <c r="FB647" s="2"/>
      <c r="FC647" s="2"/>
      <c r="FD647" s="2"/>
      <c r="FE647" s="2"/>
      <c r="FF647" s="2"/>
      <c r="FG647" s="2"/>
      <c r="FH647" s="2"/>
      <c r="FI647" s="2"/>
      <c r="FJ647" s="2"/>
      <c r="FK647" s="2"/>
      <c r="FL647" s="2"/>
      <c r="FM647" s="2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</row>
    <row r="648" spans="1:188" x14ac:dyDescent="0.15">
      <c r="A648" s="63">
        <f t="shared" si="187"/>
        <v>44413</v>
      </c>
      <c r="B648" s="78">
        <f t="shared" ca="1" si="191"/>
        <v>644.73400257000003</v>
      </c>
      <c r="C648" s="65">
        <f t="shared" si="197"/>
        <v>642.85718102999999</v>
      </c>
      <c r="D648" s="10">
        <f ca="1">IF(A648&lt;$B$1,VLOOKUP(A648,[1]DI!$A$4:$B$15000,2),0)</f>
        <v>5.1499999999999997E-2</v>
      </c>
      <c r="E648" s="65">
        <f t="shared" ca="1" si="192"/>
        <v>1.0001993</v>
      </c>
      <c r="F648" s="65">
        <f ca="1">(TRUNC(PRODUCT($E$12:$E647),16))</f>
        <v>1.0518194095808799</v>
      </c>
      <c r="G648" s="65">
        <f t="shared" ca="1" si="193"/>
        <v>1.05046253829381</v>
      </c>
      <c r="H648" s="65">
        <f t="shared" ca="1" si="194"/>
        <v>1.00129169</v>
      </c>
      <c r="I648" s="64">
        <f t="shared" si="188"/>
        <v>5.2499999999999998E-2</v>
      </c>
      <c r="J648" s="66">
        <f>IF(O647&gt;0,VLOOKUP(O647,W$12:AF$80,2),J647)</f>
        <v>44403</v>
      </c>
      <c r="K648" s="67">
        <f t="shared" si="189"/>
        <v>8</v>
      </c>
      <c r="L648" s="68">
        <f t="shared" si="198"/>
        <v>8</v>
      </c>
      <c r="M648" s="69">
        <f t="shared" si="199"/>
        <v>1.0016257099999999</v>
      </c>
      <c r="N648" s="69">
        <f t="shared" ca="1" si="200"/>
        <v>1.0029195</v>
      </c>
      <c r="O648" s="68">
        <f t="shared" si="195"/>
        <v>0</v>
      </c>
      <c r="P648" s="65">
        <f t="shared" ca="1" si="196"/>
        <v>1.8768215399999999</v>
      </c>
      <c r="Q648" s="65"/>
      <c r="R648" s="11">
        <f t="shared" si="190"/>
        <v>0</v>
      </c>
      <c r="S648" s="70" t="str">
        <f>IF(O647&gt;0,VLOOKUP(O647,W$12:AF$60,10),S647)</f>
        <v>A+J=</v>
      </c>
      <c r="T648" s="66" t="e">
        <f>IF(O647&gt;0,VLOOKUP(O647,W$12:AF$60,11),T647)</f>
        <v>#REF!</v>
      </c>
      <c r="U648" s="71" t="str">
        <f t="shared" si="201"/>
        <v>-</v>
      </c>
      <c r="V648" s="7"/>
      <c r="W648" s="7"/>
      <c r="X648" s="7"/>
      <c r="Y648" s="7"/>
      <c r="Z648" s="1"/>
      <c r="AA648" s="7"/>
      <c r="AB648" s="7"/>
      <c r="AC648" s="7"/>
      <c r="AD648" s="7"/>
      <c r="AE648" s="7"/>
      <c r="AF648" s="8"/>
      <c r="AG648" s="2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  <c r="EP648" s="2"/>
      <c r="EQ648" s="2"/>
      <c r="ER648" s="2"/>
      <c r="ES648" s="2"/>
      <c r="ET648" s="2"/>
      <c r="EU648" s="2"/>
      <c r="EV648" s="2"/>
      <c r="EW648" s="2"/>
      <c r="EX648" s="2"/>
      <c r="EY648" s="2"/>
      <c r="EZ648" s="2"/>
      <c r="FA648" s="2"/>
      <c r="FB648" s="2"/>
      <c r="FC648" s="2"/>
      <c r="FD648" s="2"/>
      <c r="FE648" s="2"/>
      <c r="FF648" s="2"/>
      <c r="FG648" s="2"/>
      <c r="FH648" s="2"/>
      <c r="FI648" s="2"/>
      <c r="FJ648" s="2"/>
      <c r="FK648" s="2"/>
      <c r="FL648" s="2"/>
      <c r="FM648" s="2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</row>
    <row r="649" spans="1:188" x14ac:dyDescent="0.15">
      <c r="A649" s="63">
        <f t="shared" si="187"/>
        <v>44414</v>
      </c>
      <c r="B649" s="78">
        <f t="shared" ca="1" si="191"/>
        <v>644.99345200999994</v>
      </c>
      <c r="C649" s="65">
        <f t="shared" si="197"/>
        <v>642.85718102999999</v>
      </c>
      <c r="D649" s="10">
        <f ca="1">IF(A649&lt;$B$1,VLOOKUP(A649,[1]DI!$A$4:$B$15000,2),0)</f>
        <v>5.1499999999999997E-2</v>
      </c>
      <c r="E649" s="65">
        <f t="shared" ca="1" si="192"/>
        <v>1.0001993</v>
      </c>
      <c r="F649" s="65">
        <f ca="1">(TRUNC(PRODUCT($E$12:$E648),16))</f>
        <v>1.05202903718921</v>
      </c>
      <c r="G649" s="65">
        <f t="shared" ca="1" si="193"/>
        <v>1.05046253829381</v>
      </c>
      <c r="H649" s="65">
        <f t="shared" ca="1" si="194"/>
        <v>1.0014912499999999</v>
      </c>
      <c r="I649" s="64">
        <f t="shared" si="188"/>
        <v>5.2499999999999998E-2</v>
      </c>
      <c r="J649" s="66">
        <f>IF(O648&gt;0,VLOOKUP(O648,W$12:AF$80,2),J648)</f>
        <v>44403</v>
      </c>
      <c r="K649" s="67">
        <f t="shared" si="189"/>
        <v>9</v>
      </c>
      <c r="L649" s="68">
        <f t="shared" si="198"/>
        <v>9</v>
      </c>
      <c r="M649" s="69">
        <f t="shared" si="199"/>
        <v>1.0018291100000001</v>
      </c>
      <c r="N649" s="69">
        <f t="shared" ca="1" si="200"/>
        <v>1.0033230879999999</v>
      </c>
      <c r="O649" s="68">
        <f t="shared" si="195"/>
        <v>0</v>
      </c>
      <c r="P649" s="65">
        <f t="shared" ca="1" si="196"/>
        <v>2.1362709799999999</v>
      </c>
      <c r="Q649" s="65"/>
      <c r="R649" s="11">
        <f t="shared" si="190"/>
        <v>0</v>
      </c>
      <c r="S649" s="70" t="str">
        <f>IF(O648&gt;0,VLOOKUP(O648,W$12:AF$60,10),S648)</f>
        <v>A+J=</v>
      </c>
      <c r="T649" s="66" t="e">
        <f>IF(O648&gt;0,VLOOKUP(O648,W$12:AF$60,11),T648)</f>
        <v>#REF!</v>
      </c>
      <c r="U649" s="71" t="str">
        <f t="shared" si="201"/>
        <v>-</v>
      </c>
      <c r="V649" s="7"/>
      <c r="W649" s="7"/>
      <c r="X649" s="7"/>
      <c r="Y649" s="7"/>
      <c r="Z649" s="1"/>
      <c r="AA649" s="7"/>
      <c r="AB649" s="7"/>
      <c r="AC649" s="7"/>
      <c r="AD649" s="7"/>
      <c r="AE649" s="7"/>
      <c r="AF649" s="8"/>
      <c r="AG649" s="2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  <c r="EP649" s="2"/>
      <c r="EQ649" s="2"/>
      <c r="ER649" s="2"/>
      <c r="ES649" s="2"/>
      <c r="ET649" s="2"/>
      <c r="EU649" s="2"/>
      <c r="EV649" s="2"/>
      <c r="EW649" s="2"/>
      <c r="EX649" s="2"/>
      <c r="EY649" s="2"/>
      <c r="EZ649" s="2"/>
      <c r="FA649" s="2"/>
      <c r="FB649" s="2"/>
      <c r="FC649" s="2"/>
      <c r="FD649" s="2"/>
      <c r="FE649" s="2"/>
      <c r="FF649" s="2"/>
      <c r="FG649" s="2"/>
      <c r="FH649" s="2"/>
      <c r="FI649" s="2"/>
      <c r="FJ649" s="2"/>
      <c r="FK649" s="2"/>
      <c r="FL649" s="2"/>
      <c r="FM649" s="2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</row>
    <row r="650" spans="1:188" x14ac:dyDescent="0.15">
      <c r="A650" s="63">
        <f t="shared" si="187"/>
        <v>44415</v>
      </c>
      <c r="B650" s="78">
        <f t="shared" ca="1" si="191"/>
        <v>645.25299852000001</v>
      </c>
      <c r="C650" s="65">
        <f t="shared" si="197"/>
        <v>642.85718102999999</v>
      </c>
      <c r="D650" s="10">
        <f ca="1">IF(A650&lt;$B$1,VLOOKUP(A650,[1]DI!$A$4:$B$15000,2),0)</f>
        <v>0</v>
      </c>
      <c r="E650" s="65">
        <f t="shared" ca="1" si="192"/>
        <v>1</v>
      </c>
      <c r="F650" s="65">
        <f ca="1">(TRUNC(PRODUCT($E$12:$E649),16))</f>
        <v>1.0522387065763199</v>
      </c>
      <c r="G650" s="65">
        <f t="shared" ca="1" si="193"/>
        <v>1.05046253829381</v>
      </c>
      <c r="H650" s="65">
        <f t="shared" ca="1" si="194"/>
        <v>1.00169084</v>
      </c>
      <c r="I650" s="64">
        <f t="shared" si="188"/>
        <v>5.2499999999999998E-2</v>
      </c>
      <c r="J650" s="66">
        <f>IF(O649&gt;0,VLOOKUP(O649,W$12:AF$80,2),J649)</f>
        <v>44403</v>
      </c>
      <c r="K650" s="67">
        <f t="shared" si="189"/>
        <v>9</v>
      </c>
      <c r="L650" s="68">
        <f t="shared" si="198"/>
        <v>10</v>
      </c>
      <c r="M650" s="69">
        <f t="shared" si="199"/>
        <v>1.00203255</v>
      </c>
      <c r="N650" s="69">
        <f t="shared" ca="1" si="200"/>
        <v>1.0037268269999999</v>
      </c>
      <c r="O650" s="68">
        <f t="shared" si="195"/>
        <v>0</v>
      </c>
      <c r="P650" s="65">
        <f t="shared" ca="1" si="196"/>
        <v>2.3958174900000002</v>
      </c>
      <c r="Q650" s="65"/>
      <c r="R650" s="11">
        <f t="shared" si="190"/>
        <v>0</v>
      </c>
      <c r="S650" s="70" t="str">
        <f>IF(O649&gt;0,VLOOKUP(O649,W$12:AF$60,10),S649)</f>
        <v>A+J=</v>
      </c>
      <c r="T650" s="66" t="e">
        <f>IF(O649&gt;0,VLOOKUP(O649,W$12:AF$60,11),T649)</f>
        <v>#REF!</v>
      </c>
      <c r="U650" s="71" t="str">
        <f t="shared" si="201"/>
        <v>-</v>
      </c>
      <c r="V650" s="7"/>
      <c r="W650" s="7"/>
      <c r="X650" s="7"/>
      <c r="Y650" s="7"/>
      <c r="Z650" s="1"/>
      <c r="AA650" s="7"/>
      <c r="AB650" s="7"/>
      <c r="AC650" s="7"/>
      <c r="AD650" s="7"/>
      <c r="AE650" s="7"/>
      <c r="AF650" s="8"/>
      <c r="AG650" s="2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  <c r="EP650" s="2"/>
      <c r="EQ650" s="2"/>
      <c r="ER650" s="2"/>
      <c r="ES650" s="2"/>
      <c r="ET650" s="2"/>
      <c r="EU650" s="2"/>
      <c r="EV650" s="2"/>
      <c r="EW650" s="2"/>
      <c r="EX650" s="2"/>
      <c r="EY650" s="2"/>
      <c r="EZ650" s="2"/>
      <c r="FA650" s="2"/>
      <c r="FB650" s="2"/>
      <c r="FC650" s="2"/>
      <c r="FD650" s="2"/>
      <c r="FE650" s="2"/>
      <c r="FF650" s="2"/>
      <c r="FG650" s="2"/>
      <c r="FH650" s="2"/>
      <c r="FI650" s="2"/>
      <c r="FJ650" s="2"/>
      <c r="FK650" s="2"/>
      <c r="FL650" s="2"/>
      <c r="FM650" s="2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</row>
    <row r="651" spans="1:188" x14ac:dyDescent="0.15">
      <c r="A651" s="63">
        <f t="shared" si="187"/>
        <v>44416</v>
      </c>
      <c r="B651" s="78">
        <f t="shared" ca="1" si="191"/>
        <v>645.25299852000001</v>
      </c>
      <c r="C651" s="65">
        <f t="shared" si="197"/>
        <v>642.85718102999999</v>
      </c>
      <c r="D651" s="10">
        <f ca="1">IF(A651&lt;$B$1,VLOOKUP(A651,[1]DI!$A$4:$B$15000,2),0)</f>
        <v>0</v>
      </c>
      <c r="E651" s="65">
        <f t="shared" ca="1" si="192"/>
        <v>1</v>
      </c>
      <c r="F651" s="65">
        <f ca="1">(TRUNC(PRODUCT($E$12:$E650),16))</f>
        <v>1.0522387065763199</v>
      </c>
      <c r="G651" s="65">
        <f t="shared" ca="1" si="193"/>
        <v>1.05046253829381</v>
      </c>
      <c r="H651" s="65">
        <f t="shared" ca="1" si="194"/>
        <v>1.00169084</v>
      </c>
      <c r="I651" s="64">
        <f t="shared" si="188"/>
        <v>5.2499999999999998E-2</v>
      </c>
      <c r="J651" s="66">
        <f>IF(O650&gt;0,VLOOKUP(O650,W$12:AF$80,2),J650)</f>
        <v>44403</v>
      </c>
      <c r="K651" s="67">
        <f t="shared" si="189"/>
        <v>9</v>
      </c>
      <c r="L651" s="68">
        <f t="shared" si="198"/>
        <v>10</v>
      </c>
      <c r="M651" s="69">
        <f t="shared" si="199"/>
        <v>1.00203255</v>
      </c>
      <c r="N651" s="69">
        <f t="shared" ca="1" si="200"/>
        <v>1.0037268269999999</v>
      </c>
      <c r="O651" s="68">
        <f t="shared" si="195"/>
        <v>0</v>
      </c>
      <c r="P651" s="65">
        <f t="shared" ca="1" si="196"/>
        <v>2.3958174900000002</v>
      </c>
      <c r="Q651" s="65"/>
      <c r="R651" s="11">
        <f t="shared" si="190"/>
        <v>0</v>
      </c>
      <c r="S651" s="70" t="str">
        <f>IF(O650&gt;0,VLOOKUP(O650,W$12:AF$60,10),S650)</f>
        <v>A+J=</v>
      </c>
      <c r="T651" s="66" t="e">
        <f>IF(O650&gt;0,VLOOKUP(O650,W$12:AF$60,11),T650)</f>
        <v>#REF!</v>
      </c>
      <c r="U651" s="71" t="str">
        <f t="shared" si="201"/>
        <v>-</v>
      </c>
      <c r="V651" s="7"/>
      <c r="W651" s="7"/>
      <c r="X651" s="7"/>
      <c r="Y651" s="7"/>
      <c r="Z651" s="1"/>
      <c r="AA651" s="7"/>
      <c r="AB651" s="7"/>
      <c r="AC651" s="7"/>
      <c r="AD651" s="7"/>
      <c r="AE651" s="7"/>
      <c r="AF651" s="8"/>
      <c r="AG651" s="2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  <c r="EP651" s="2"/>
      <c r="EQ651" s="2"/>
      <c r="ER651" s="2"/>
      <c r="ES651" s="2"/>
      <c r="ET651" s="2"/>
      <c r="EU651" s="2"/>
      <c r="EV651" s="2"/>
      <c r="EW651" s="2"/>
      <c r="EX651" s="2"/>
      <c r="EY651" s="2"/>
      <c r="EZ651" s="2"/>
      <c r="FA651" s="2"/>
      <c r="FB651" s="2"/>
      <c r="FC651" s="2"/>
      <c r="FD651" s="2"/>
      <c r="FE651" s="2"/>
      <c r="FF651" s="2"/>
      <c r="FG651" s="2"/>
      <c r="FH651" s="2"/>
      <c r="FI651" s="2"/>
      <c r="FJ651" s="2"/>
      <c r="FK651" s="2"/>
      <c r="FL651" s="2"/>
      <c r="FM651" s="2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</row>
    <row r="652" spans="1:188" x14ac:dyDescent="0.15">
      <c r="A652" s="63">
        <f t="shared" si="187"/>
        <v>44417</v>
      </c>
      <c r="B652" s="78">
        <f t="shared" ca="1" si="191"/>
        <v>645.25299852000001</v>
      </c>
      <c r="C652" s="65">
        <f t="shared" si="197"/>
        <v>642.85718102999999</v>
      </c>
      <c r="D652" s="10">
        <f ca="1">IF(A652&lt;$B$1,VLOOKUP(A652,[1]DI!$A$4:$B$15000,2),0)</f>
        <v>5.1499999999999997E-2</v>
      </c>
      <c r="E652" s="65">
        <f t="shared" ca="1" si="192"/>
        <v>1.0001993</v>
      </c>
      <c r="F652" s="65">
        <f ca="1">(TRUNC(PRODUCT($E$12:$E651),16))</f>
        <v>1.0522387065763199</v>
      </c>
      <c r="G652" s="65">
        <f t="shared" ca="1" si="193"/>
        <v>1.05046253829381</v>
      </c>
      <c r="H652" s="65">
        <f t="shared" ca="1" si="194"/>
        <v>1.00169084</v>
      </c>
      <c r="I652" s="64">
        <f t="shared" si="188"/>
        <v>5.2499999999999998E-2</v>
      </c>
      <c r="J652" s="66">
        <f>IF(O651&gt;0,VLOOKUP(O651,W$12:AF$80,2),J651)</f>
        <v>44403</v>
      </c>
      <c r="K652" s="67">
        <f t="shared" si="189"/>
        <v>10</v>
      </c>
      <c r="L652" s="68">
        <f t="shared" si="198"/>
        <v>10</v>
      </c>
      <c r="M652" s="69">
        <f t="shared" si="199"/>
        <v>1.00203255</v>
      </c>
      <c r="N652" s="69">
        <f t="shared" ca="1" si="200"/>
        <v>1.0037268269999999</v>
      </c>
      <c r="O652" s="68">
        <f t="shared" si="195"/>
        <v>0</v>
      </c>
      <c r="P652" s="65">
        <f t="shared" ca="1" si="196"/>
        <v>2.3958174900000002</v>
      </c>
      <c r="Q652" s="65"/>
      <c r="R652" s="11">
        <f t="shared" si="190"/>
        <v>0</v>
      </c>
      <c r="S652" s="70" t="str">
        <f>IF(O651&gt;0,VLOOKUP(O651,W$12:AF$60,10),S651)</f>
        <v>A+J=</v>
      </c>
      <c r="T652" s="66" t="e">
        <f>IF(O651&gt;0,VLOOKUP(O651,W$12:AF$60,11),T651)</f>
        <v>#REF!</v>
      </c>
      <c r="U652" s="71" t="str">
        <f t="shared" si="201"/>
        <v>-</v>
      </c>
      <c r="V652" s="7"/>
      <c r="W652" s="7"/>
      <c r="X652" s="7"/>
      <c r="Y652" s="7"/>
      <c r="Z652" s="1"/>
      <c r="AA652" s="7"/>
      <c r="AB652" s="7"/>
      <c r="AC652" s="7"/>
      <c r="AD652" s="7"/>
      <c r="AE652" s="7"/>
      <c r="AF652" s="8"/>
      <c r="AG652" s="2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  <c r="EP652" s="2"/>
      <c r="EQ652" s="2"/>
      <c r="ER652" s="2"/>
      <c r="ES652" s="2"/>
      <c r="ET652" s="2"/>
      <c r="EU652" s="2"/>
      <c r="EV652" s="2"/>
      <c r="EW652" s="2"/>
      <c r="EX652" s="2"/>
      <c r="EY652" s="2"/>
      <c r="EZ652" s="2"/>
      <c r="FA652" s="2"/>
      <c r="FB652" s="2"/>
      <c r="FC652" s="2"/>
      <c r="FD652" s="2"/>
      <c r="FE652" s="2"/>
      <c r="FF652" s="2"/>
      <c r="FG652" s="2"/>
      <c r="FH652" s="2"/>
      <c r="FI652" s="2"/>
      <c r="FJ652" s="2"/>
      <c r="FK652" s="2"/>
      <c r="FL652" s="2"/>
      <c r="FM652" s="2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</row>
    <row r="653" spans="1:188" x14ac:dyDescent="0.15">
      <c r="A653" s="63">
        <f t="shared" ref="A653:A716" si="202">(A652+1)</f>
        <v>44418</v>
      </c>
      <c r="B653" s="78">
        <f t="shared" ca="1" si="191"/>
        <v>645.51265690000002</v>
      </c>
      <c r="C653" s="65">
        <f t="shared" si="197"/>
        <v>642.85718102999999</v>
      </c>
      <c r="D653" s="10">
        <f ca="1">IF(A653&lt;$B$1,VLOOKUP(A653,[1]DI!$A$4:$B$15000,2),0)</f>
        <v>5.1499999999999997E-2</v>
      </c>
      <c r="E653" s="65">
        <f t="shared" ca="1" si="192"/>
        <v>1.0001993</v>
      </c>
      <c r="F653" s="65">
        <f ca="1">(TRUNC(PRODUCT($E$12:$E652),16))</f>
        <v>1.05244841775054</v>
      </c>
      <c r="G653" s="65">
        <f t="shared" ca="1" si="193"/>
        <v>1.05046253829381</v>
      </c>
      <c r="H653" s="65">
        <f t="shared" ca="1" si="194"/>
        <v>1.0018904799999999</v>
      </c>
      <c r="I653" s="64">
        <f t="shared" ref="I653:I716" si="203">I652</f>
        <v>5.2499999999999998E-2</v>
      </c>
      <c r="J653" s="66">
        <f>IF(O652&gt;0,VLOOKUP(O652,W$12:AF$80,2),J652)</f>
        <v>44403</v>
      </c>
      <c r="K653" s="67">
        <f t="shared" ref="K653:K716" si="204">IF(A653&gt;J653,IF(NETWORKDAYS(J653,A653,$W$120:$W$436)-1=0,1,NETWORKDAYS(J653,A653,$W$120:$W$436)-1),0)</f>
        <v>11</v>
      </c>
      <c r="L653" s="68">
        <f t="shared" si="198"/>
        <v>11</v>
      </c>
      <c r="M653" s="69">
        <f t="shared" si="199"/>
        <v>1.002236033</v>
      </c>
      <c r="N653" s="69">
        <f t="shared" ca="1" si="200"/>
        <v>1.0041307399999999</v>
      </c>
      <c r="O653" s="68">
        <f t="shared" si="195"/>
        <v>0</v>
      </c>
      <c r="P653" s="65">
        <f t="shared" ref="P653:P716" ca="1" si="205">TRUNC(((N653-1)*C653),8)</f>
        <v>2.6554758700000001</v>
      </c>
      <c r="Q653" s="65"/>
      <c r="R653" s="11">
        <f t="shared" ref="R653:R716" si="206">IF(O653&gt;0,VLOOKUP(O653,$W$12:$AB$80,6),0)</f>
        <v>0</v>
      </c>
      <c r="S653" s="70" t="str">
        <f>IF(O652&gt;0,VLOOKUP(O652,W$12:AF$60,10),S652)</f>
        <v>A+J=</v>
      </c>
      <c r="T653" s="66" t="e">
        <f>IF(O652&gt;0,VLOOKUP(O652,W$12:AF$60,11),T652)</f>
        <v>#REF!</v>
      </c>
      <c r="U653" s="71" t="str">
        <f t="shared" si="201"/>
        <v>-</v>
      </c>
      <c r="V653" s="7"/>
      <c r="W653" s="7"/>
      <c r="X653" s="7"/>
      <c r="Y653" s="7"/>
      <c r="Z653" s="1"/>
      <c r="AA653" s="7"/>
      <c r="AB653" s="7"/>
      <c r="AC653" s="7"/>
      <c r="AD653" s="7"/>
      <c r="AE653" s="7"/>
      <c r="AF653" s="8"/>
      <c r="AG653" s="2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  <c r="EP653" s="2"/>
      <c r="EQ653" s="2"/>
      <c r="ER653" s="2"/>
      <c r="ES653" s="2"/>
      <c r="ET653" s="2"/>
      <c r="EU653" s="2"/>
      <c r="EV653" s="2"/>
      <c r="EW653" s="2"/>
      <c r="EX653" s="2"/>
      <c r="EY653" s="2"/>
      <c r="EZ653" s="2"/>
      <c r="FA653" s="2"/>
      <c r="FB653" s="2"/>
      <c r="FC653" s="2"/>
      <c r="FD653" s="2"/>
      <c r="FE653" s="2"/>
      <c r="FF653" s="2"/>
      <c r="FG653" s="2"/>
      <c r="FH653" s="2"/>
      <c r="FI653" s="2"/>
      <c r="FJ653" s="2"/>
      <c r="FK653" s="2"/>
      <c r="FL653" s="2"/>
      <c r="FM653" s="2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</row>
    <row r="654" spans="1:188" x14ac:dyDescent="0.15">
      <c r="A654" s="63">
        <f t="shared" si="202"/>
        <v>44419</v>
      </c>
      <c r="B654" s="78">
        <f t="shared" ref="B654:B717" ca="1" si="207">IF(A654&lt;=TODAY(),C654+P654,IF(AND(A654&gt;TODAY(),A654&lt;=$B$1),IF(VLOOKUP(TODAY(),$A$10:$D$10000,4,FALSE)=0,"n.d",C654+P654),"n.d"))</f>
        <v>645.77241941</v>
      </c>
      <c r="C654" s="65">
        <f t="shared" si="197"/>
        <v>642.85718102999999</v>
      </c>
      <c r="D654" s="10">
        <f ca="1">IF(A654&lt;$B$1,VLOOKUP(A654,[1]DI!$A$4:$B$15000,2),0)</f>
        <v>5.1499999999999997E-2</v>
      </c>
      <c r="E654" s="65">
        <f t="shared" ref="E654:E717" ca="1" si="208">IF(A654&lt;A$10,1,ROUND(((1+D654)^(1/252)),8))</f>
        <v>1.0001993</v>
      </c>
      <c r="F654" s="65">
        <f ca="1">(TRUNC(PRODUCT($E$12:$E653),16))</f>
        <v>1.0526581707202001</v>
      </c>
      <c r="G654" s="65">
        <f t="shared" ref="G654:G717" ca="1" si="209">IF(O653&gt;0,F653,G653)</f>
        <v>1.05046253829381</v>
      </c>
      <c r="H654" s="65">
        <f t="shared" ref="H654:H717" ca="1" si="210">ROUND(F654/G654,8)</f>
        <v>1.0020901600000001</v>
      </c>
      <c r="I654" s="64">
        <f t="shared" si="203"/>
        <v>5.2499999999999998E-2</v>
      </c>
      <c r="J654" s="66">
        <f>IF(O653&gt;0,VLOOKUP(O653,W$12:AF$80,2),J653)</f>
        <v>44403</v>
      </c>
      <c r="K654" s="67">
        <f t="shared" si="204"/>
        <v>12</v>
      </c>
      <c r="L654" s="68">
        <f t="shared" si="198"/>
        <v>12</v>
      </c>
      <c r="M654" s="69">
        <f t="shared" si="199"/>
        <v>1.0024395559999999</v>
      </c>
      <c r="N654" s="69">
        <f t="shared" ca="1" si="200"/>
        <v>1.004534815</v>
      </c>
      <c r="O654" s="68">
        <f t="shared" ref="O654:O717" si="211">IF(VLOOKUP(A654,X$12:AE$80,8)=VLOOKUP(A653,X$12:AE$80,8),0,VLOOKUP(A654,X$12:AE$80,8))</f>
        <v>0</v>
      </c>
      <c r="P654" s="65">
        <f t="shared" ca="1" si="205"/>
        <v>2.9152383799999999</v>
      </c>
      <c r="Q654" s="65"/>
      <c r="R654" s="11">
        <f t="shared" si="206"/>
        <v>0</v>
      </c>
      <c r="S654" s="70" t="str">
        <f>IF(O653&gt;0,VLOOKUP(O653,W$12:AF$60,10),S653)</f>
        <v>A+J=</v>
      </c>
      <c r="T654" s="66" t="e">
        <f>IF(O653&gt;0,VLOOKUP(O653,W$12:AF$60,11),T653)</f>
        <v>#REF!</v>
      </c>
      <c r="U654" s="71" t="str">
        <f t="shared" si="201"/>
        <v>-</v>
      </c>
      <c r="V654" s="7"/>
      <c r="W654" s="7"/>
      <c r="X654" s="7"/>
      <c r="Y654" s="7"/>
      <c r="Z654" s="1"/>
      <c r="AA654" s="7"/>
      <c r="AB654" s="7"/>
      <c r="AC654" s="7"/>
      <c r="AD654" s="7"/>
      <c r="AE654" s="7"/>
      <c r="AF654" s="8"/>
      <c r="AG654" s="2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  <c r="EP654" s="2"/>
      <c r="EQ654" s="2"/>
      <c r="ER654" s="2"/>
      <c r="ES654" s="2"/>
      <c r="ET654" s="2"/>
      <c r="EU654" s="2"/>
      <c r="EV654" s="2"/>
      <c r="EW654" s="2"/>
      <c r="EX654" s="2"/>
      <c r="EY654" s="2"/>
      <c r="EZ654" s="2"/>
      <c r="FA654" s="2"/>
      <c r="FB654" s="2"/>
      <c r="FC654" s="2"/>
      <c r="FD654" s="2"/>
      <c r="FE654" s="2"/>
      <c r="FF654" s="2"/>
      <c r="FG654" s="2"/>
      <c r="FH654" s="2"/>
      <c r="FI654" s="2"/>
      <c r="FJ654" s="2"/>
      <c r="FK654" s="2"/>
      <c r="FL654" s="2"/>
      <c r="FM654" s="2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</row>
    <row r="655" spans="1:188" x14ac:dyDescent="0.15">
      <c r="A655" s="63">
        <f t="shared" si="202"/>
        <v>44420</v>
      </c>
      <c r="B655" s="78">
        <f t="shared" ca="1" si="207"/>
        <v>646.03228028000001</v>
      </c>
      <c r="C655" s="65">
        <f t="shared" si="197"/>
        <v>642.85718102999999</v>
      </c>
      <c r="D655" s="10">
        <f ca="1">IF(A655&lt;$B$1,VLOOKUP(A655,[1]DI!$A$4:$B$15000,2),0)</f>
        <v>5.1499999999999997E-2</v>
      </c>
      <c r="E655" s="65">
        <f t="shared" ca="1" si="208"/>
        <v>1.0001993</v>
      </c>
      <c r="F655" s="65">
        <f ca="1">(TRUNC(PRODUCT($E$12:$E654),16))</f>
        <v>1.0528679654936199</v>
      </c>
      <c r="G655" s="65">
        <f t="shared" ca="1" si="209"/>
        <v>1.05046253829381</v>
      </c>
      <c r="H655" s="65">
        <f t="shared" ca="1" si="210"/>
        <v>1.00228987</v>
      </c>
      <c r="I655" s="64">
        <f t="shared" si="203"/>
        <v>5.2499999999999998E-2</v>
      </c>
      <c r="J655" s="66">
        <f>IF(O654&gt;0,VLOOKUP(O654,W$12:AF$80,2),J654)</f>
        <v>44403</v>
      </c>
      <c r="K655" s="67">
        <f t="shared" si="204"/>
        <v>13</v>
      </c>
      <c r="L655" s="68">
        <f t="shared" si="198"/>
        <v>13</v>
      </c>
      <c r="M655" s="69">
        <f t="shared" si="199"/>
        <v>1.002643121</v>
      </c>
      <c r="N655" s="69">
        <f t="shared" ca="1" si="200"/>
        <v>1.004939043</v>
      </c>
      <c r="O655" s="68">
        <f t="shared" si="211"/>
        <v>0</v>
      </c>
      <c r="P655" s="65">
        <f t="shared" ca="1" si="205"/>
        <v>3.1750992500000002</v>
      </c>
      <c r="Q655" s="65"/>
      <c r="R655" s="11">
        <f t="shared" si="206"/>
        <v>0</v>
      </c>
      <c r="S655" s="70" t="str">
        <f>IF(O654&gt;0,VLOOKUP(O654,W$12:AF$60,10),S654)</f>
        <v>A+J=</v>
      </c>
      <c r="T655" s="66" t="e">
        <f>IF(O654&gt;0,VLOOKUP(O654,W$12:AF$60,11),T654)</f>
        <v>#REF!</v>
      </c>
      <c r="U655" s="71" t="str">
        <f t="shared" si="201"/>
        <v>-</v>
      </c>
      <c r="V655" s="7"/>
      <c r="W655" s="7"/>
      <c r="X655" s="7"/>
      <c r="Y655" s="7"/>
      <c r="Z655" s="1"/>
      <c r="AA655" s="7"/>
      <c r="AB655" s="7"/>
      <c r="AC655" s="7"/>
      <c r="AD655" s="7"/>
      <c r="AE655" s="7"/>
      <c r="AF655" s="8"/>
      <c r="AG655" s="2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  <c r="EP655" s="2"/>
      <c r="EQ655" s="2"/>
      <c r="ER655" s="2"/>
      <c r="ES655" s="2"/>
      <c r="ET655" s="2"/>
      <c r="EU655" s="2"/>
      <c r="EV655" s="2"/>
      <c r="EW655" s="2"/>
      <c r="EX655" s="2"/>
      <c r="EY655" s="2"/>
      <c r="EZ655" s="2"/>
      <c r="FA655" s="2"/>
      <c r="FB655" s="2"/>
      <c r="FC655" s="2"/>
      <c r="FD655" s="2"/>
      <c r="FE655" s="2"/>
      <c r="FF655" s="2"/>
      <c r="FG655" s="2"/>
      <c r="FH655" s="2"/>
      <c r="FI655" s="2"/>
      <c r="FJ655" s="2"/>
      <c r="FK655" s="2"/>
      <c r="FL655" s="2"/>
      <c r="FM655" s="2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</row>
    <row r="656" spans="1:188" x14ac:dyDescent="0.15">
      <c r="A656" s="63">
        <f t="shared" si="202"/>
        <v>44421</v>
      </c>
      <c r="B656" s="78">
        <f t="shared" ca="1" si="207"/>
        <v>646.29225237000003</v>
      </c>
      <c r="C656" s="65">
        <f t="shared" si="197"/>
        <v>642.85718102999999</v>
      </c>
      <c r="D656" s="10">
        <f ca="1">IF(A656&lt;$B$1,VLOOKUP(A656,[1]DI!$A$4:$B$15000,2),0)</f>
        <v>5.1499999999999997E-2</v>
      </c>
      <c r="E656" s="65">
        <f t="shared" ca="1" si="208"/>
        <v>1.0001993</v>
      </c>
      <c r="F656" s="65">
        <f ca="1">(TRUNC(PRODUCT($E$12:$E655),16))</f>
        <v>1.05307780207914</v>
      </c>
      <c r="G656" s="65">
        <f t="shared" ca="1" si="209"/>
        <v>1.05046253829381</v>
      </c>
      <c r="H656" s="65">
        <f t="shared" ca="1" si="210"/>
        <v>1.0024896299999999</v>
      </c>
      <c r="I656" s="64">
        <f t="shared" si="203"/>
        <v>5.2499999999999998E-2</v>
      </c>
      <c r="J656" s="66">
        <f>IF(O655&gt;0,VLOOKUP(O655,W$12:AF$80,2),J655)</f>
        <v>44403</v>
      </c>
      <c r="K656" s="67">
        <f t="shared" si="204"/>
        <v>14</v>
      </c>
      <c r="L656" s="68">
        <f t="shared" si="198"/>
        <v>14</v>
      </c>
      <c r="M656" s="69">
        <f t="shared" si="199"/>
        <v>1.0028467270000001</v>
      </c>
      <c r="N656" s="69">
        <f t="shared" ca="1" si="200"/>
        <v>1.005343444</v>
      </c>
      <c r="O656" s="68">
        <f t="shared" si="211"/>
        <v>0</v>
      </c>
      <c r="P656" s="65">
        <f t="shared" ca="1" si="205"/>
        <v>3.4350713399999999</v>
      </c>
      <c r="Q656" s="65"/>
      <c r="R656" s="11">
        <f t="shared" si="206"/>
        <v>0</v>
      </c>
      <c r="S656" s="70" t="str">
        <f>IF(O655&gt;0,VLOOKUP(O655,W$12:AF$60,10),S655)</f>
        <v>A+J=</v>
      </c>
      <c r="T656" s="66" t="e">
        <f>IF(O655&gt;0,VLOOKUP(O655,W$12:AF$60,11),T655)</f>
        <v>#REF!</v>
      </c>
      <c r="U656" s="71" t="str">
        <f t="shared" si="201"/>
        <v>-</v>
      </c>
      <c r="V656" s="7"/>
      <c r="W656" s="7"/>
      <c r="X656" s="7"/>
      <c r="Y656" s="7"/>
      <c r="Z656" s="1"/>
      <c r="AA656" s="7"/>
      <c r="AB656" s="7"/>
      <c r="AC656" s="7"/>
      <c r="AD656" s="7"/>
      <c r="AE656" s="7"/>
      <c r="AF656" s="8"/>
      <c r="AG656" s="2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  <c r="EP656" s="2"/>
      <c r="EQ656" s="2"/>
      <c r="ER656" s="2"/>
      <c r="ES656" s="2"/>
      <c r="ET656" s="2"/>
      <c r="EU656" s="2"/>
      <c r="EV656" s="2"/>
      <c r="EW656" s="2"/>
      <c r="EX656" s="2"/>
      <c r="EY656" s="2"/>
      <c r="EZ656" s="2"/>
      <c r="FA656" s="2"/>
      <c r="FB656" s="2"/>
      <c r="FC656" s="2"/>
      <c r="FD656" s="2"/>
      <c r="FE656" s="2"/>
      <c r="FF656" s="2"/>
      <c r="FG656" s="2"/>
      <c r="FH656" s="2"/>
      <c r="FI656" s="2"/>
      <c r="FJ656" s="2"/>
      <c r="FK656" s="2"/>
      <c r="FL656" s="2"/>
      <c r="FM656" s="2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</row>
    <row r="657" spans="1:188" x14ac:dyDescent="0.15">
      <c r="A657" s="63">
        <f t="shared" si="202"/>
        <v>44422</v>
      </c>
      <c r="B657" s="78">
        <f t="shared" ca="1" si="207"/>
        <v>646.55232923999995</v>
      </c>
      <c r="C657" s="65">
        <f t="shared" si="197"/>
        <v>642.85718102999999</v>
      </c>
      <c r="D657" s="10">
        <f ca="1">IF(A657&lt;$B$1,VLOOKUP(A657,[1]DI!$A$4:$B$15000,2),0)</f>
        <v>0</v>
      </c>
      <c r="E657" s="65">
        <f t="shared" ca="1" si="208"/>
        <v>1</v>
      </c>
      <c r="F657" s="65">
        <f ca="1">(TRUNC(PRODUCT($E$12:$E656),16))</f>
        <v>1.0532876804850999</v>
      </c>
      <c r="G657" s="65">
        <f t="shared" ca="1" si="209"/>
        <v>1.05046253829381</v>
      </c>
      <c r="H657" s="65">
        <f t="shared" ca="1" si="210"/>
        <v>1.00268943</v>
      </c>
      <c r="I657" s="64">
        <f t="shared" si="203"/>
        <v>5.2499999999999998E-2</v>
      </c>
      <c r="J657" s="66">
        <f>IF(O656&gt;0,VLOOKUP(O656,W$12:AF$80,2),J656)</f>
        <v>44403</v>
      </c>
      <c r="K657" s="67">
        <f t="shared" si="204"/>
        <v>14</v>
      </c>
      <c r="L657" s="68">
        <f t="shared" si="198"/>
        <v>15</v>
      </c>
      <c r="M657" s="69">
        <f t="shared" si="199"/>
        <v>1.0030503740000001</v>
      </c>
      <c r="N657" s="69">
        <f t="shared" ca="1" si="200"/>
        <v>1.0057480080000001</v>
      </c>
      <c r="O657" s="68">
        <f t="shared" si="211"/>
        <v>0</v>
      </c>
      <c r="P657" s="65">
        <f t="shared" ca="1" si="205"/>
        <v>3.6951482100000002</v>
      </c>
      <c r="Q657" s="65"/>
      <c r="R657" s="11">
        <f t="shared" si="206"/>
        <v>0</v>
      </c>
      <c r="S657" s="70" t="str">
        <f>IF(O656&gt;0,VLOOKUP(O656,W$12:AF$60,10),S656)</f>
        <v>A+J=</v>
      </c>
      <c r="T657" s="66" t="e">
        <f>IF(O656&gt;0,VLOOKUP(O656,W$12:AF$60,11),T656)</f>
        <v>#REF!</v>
      </c>
      <c r="U657" s="71" t="str">
        <f t="shared" si="201"/>
        <v>-</v>
      </c>
      <c r="V657" s="7"/>
      <c r="W657" s="7"/>
      <c r="X657" s="7"/>
      <c r="Y657" s="7"/>
      <c r="Z657" s="1"/>
      <c r="AA657" s="7"/>
      <c r="AB657" s="7"/>
      <c r="AC657" s="7"/>
      <c r="AD657" s="7"/>
      <c r="AE657" s="7"/>
      <c r="AF657" s="8"/>
      <c r="AG657" s="2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  <c r="EP657" s="2"/>
      <c r="EQ657" s="2"/>
      <c r="ER657" s="2"/>
      <c r="ES657" s="2"/>
      <c r="ET657" s="2"/>
      <c r="EU657" s="2"/>
      <c r="EV657" s="2"/>
      <c r="EW657" s="2"/>
      <c r="EX657" s="2"/>
      <c r="EY657" s="2"/>
      <c r="EZ657" s="2"/>
      <c r="FA657" s="2"/>
      <c r="FB657" s="2"/>
      <c r="FC657" s="2"/>
      <c r="FD657" s="2"/>
      <c r="FE657" s="2"/>
      <c r="FF657" s="2"/>
      <c r="FG657" s="2"/>
      <c r="FH657" s="2"/>
      <c r="FI657" s="2"/>
      <c r="FJ657" s="2"/>
      <c r="FK657" s="2"/>
      <c r="FL657" s="2"/>
      <c r="FM657" s="2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</row>
    <row r="658" spans="1:188" x14ac:dyDescent="0.15">
      <c r="A658" s="63">
        <f t="shared" si="202"/>
        <v>44423</v>
      </c>
      <c r="B658" s="78">
        <f t="shared" ca="1" si="207"/>
        <v>646.55232923999995</v>
      </c>
      <c r="C658" s="65">
        <f t="shared" si="197"/>
        <v>642.85718102999999</v>
      </c>
      <c r="D658" s="10">
        <f ca="1">IF(A658&lt;$B$1,VLOOKUP(A658,[1]DI!$A$4:$B$15000,2),0)</f>
        <v>0</v>
      </c>
      <c r="E658" s="65">
        <f t="shared" ca="1" si="208"/>
        <v>1</v>
      </c>
      <c r="F658" s="65">
        <f ca="1">(TRUNC(PRODUCT($E$12:$E657),16))</f>
        <v>1.0532876804850999</v>
      </c>
      <c r="G658" s="65">
        <f t="shared" ca="1" si="209"/>
        <v>1.05046253829381</v>
      </c>
      <c r="H658" s="65">
        <f t="shared" ca="1" si="210"/>
        <v>1.00268943</v>
      </c>
      <c r="I658" s="64">
        <f t="shared" si="203"/>
        <v>5.2499999999999998E-2</v>
      </c>
      <c r="J658" s="66">
        <f>IF(O657&gt;0,VLOOKUP(O657,W$12:AF$80,2),J657)</f>
        <v>44403</v>
      </c>
      <c r="K658" s="67">
        <f t="shared" si="204"/>
        <v>14</v>
      </c>
      <c r="L658" s="68">
        <f t="shared" si="198"/>
        <v>15</v>
      </c>
      <c r="M658" s="69">
        <f t="shared" si="199"/>
        <v>1.0030503740000001</v>
      </c>
      <c r="N658" s="69">
        <f t="shared" ca="1" si="200"/>
        <v>1.0057480080000001</v>
      </c>
      <c r="O658" s="68">
        <f t="shared" si="211"/>
        <v>0</v>
      </c>
      <c r="P658" s="65">
        <f t="shared" ca="1" si="205"/>
        <v>3.6951482100000002</v>
      </c>
      <c r="Q658" s="65"/>
      <c r="R658" s="11">
        <f t="shared" si="206"/>
        <v>0</v>
      </c>
      <c r="S658" s="70" t="str">
        <f>IF(O657&gt;0,VLOOKUP(O657,W$12:AF$60,10),S657)</f>
        <v>A+J=</v>
      </c>
      <c r="T658" s="66" t="e">
        <f>IF(O657&gt;0,VLOOKUP(O657,W$12:AF$60,11),T657)</f>
        <v>#REF!</v>
      </c>
      <c r="U658" s="71" t="str">
        <f t="shared" si="201"/>
        <v>-</v>
      </c>
      <c r="V658" s="7"/>
      <c r="W658" s="7"/>
      <c r="X658" s="7"/>
      <c r="Y658" s="7"/>
      <c r="Z658" s="1"/>
      <c r="AA658" s="7"/>
      <c r="AB658" s="7"/>
      <c r="AC658" s="7"/>
      <c r="AD658" s="7"/>
      <c r="AE658" s="7"/>
      <c r="AF658" s="8"/>
      <c r="AG658" s="2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  <c r="EP658" s="2"/>
      <c r="EQ658" s="2"/>
      <c r="ER658" s="2"/>
      <c r="ES658" s="2"/>
      <c r="ET658" s="2"/>
      <c r="EU658" s="2"/>
      <c r="EV658" s="2"/>
      <c r="EW658" s="2"/>
      <c r="EX658" s="2"/>
      <c r="EY658" s="2"/>
      <c r="EZ658" s="2"/>
      <c r="FA658" s="2"/>
      <c r="FB658" s="2"/>
      <c r="FC658" s="2"/>
      <c r="FD658" s="2"/>
      <c r="FE658" s="2"/>
      <c r="FF658" s="2"/>
      <c r="FG658" s="2"/>
      <c r="FH658" s="2"/>
      <c r="FI658" s="2"/>
      <c r="FJ658" s="2"/>
      <c r="FK658" s="2"/>
      <c r="FL658" s="2"/>
      <c r="FM658" s="2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</row>
    <row r="659" spans="1:188" x14ac:dyDescent="0.15">
      <c r="A659" s="63">
        <f t="shared" si="202"/>
        <v>44424</v>
      </c>
      <c r="B659" s="78">
        <f t="shared" ca="1" si="207"/>
        <v>646.55232923999995</v>
      </c>
      <c r="C659" s="65">
        <f t="shared" si="197"/>
        <v>642.85718102999999</v>
      </c>
      <c r="D659" s="10">
        <f ca="1">IF(A659&lt;$B$1,VLOOKUP(A659,[1]DI!$A$4:$B$15000,2),0)</f>
        <v>5.1499999999999997E-2</v>
      </c>
      <c r="E659" s="65">
        <f t="shared" ca="1" si="208"/>
        <v>1.0001993</v>
      </c>
      <c r="F659" s="65">
        <f ca="1">(TRUNC(PRODUCT($E$12:$E658),16))</f>
        <v>1.0532876804850999</v>
      </c>
      <c r="G659" s="65">
        <f t="shared" ca="1" si="209"/>
        <v>1.05046253829381</v>
      </c>
      <c r="H659" s="65">
        <f t="shared" ca="1" si="210"/>
        <v>1.00268943</v>
      </c>
      <c r="I659" s="64">
        <f t="shared" si="203"/>
        <v>5.2499999999999998E-2</v>
      </c>
      <c r="J659" s="66">
        <f>IF(O658&gt;0,VLOOKUP(O658,W$12:AF$80,2),J658)</f>
        <v>44403</v>
      </c>
      <c r="K659" s="67">
        <f t="shared" si="204"/>
        <v>15</v>
      </c>
      <c r="L659" s="68">
        <f t="shared" si="198"/>
        <v>15</v>
      </c>
      <c r="M659" s="69">
        <f t="shared" si="199"/>
        <v>1.0030503740000001</v>
      </c>
      <c r="N659" s="69">
        <f t="shared" ca="1" si="200"/>
        <v>1.0057480080000001</v>
      </c>
      <c r="O659" s="68">
        <f t="shared" si="211"/>
        <v>0</v>
      </c>
      <c r="P659" s="65">
        <f t="shared" ca="1" si="205"/>
        <v>3.6951482100000002</v>
      </c>
      <c r="Q659" s="65"/>
      <c r="R659" s="11">
        <f t="shared" si="206"/>
        <v>0</v>
      </c>
      <c r="S659" s="70" t="str">
        <f>IF(O658&gt;0,VLOOKUP(O658,W$12:AF$60,10),S658)</f>
        <v>A+J=</v>
      </c>
      <c r="T659" s="66" t="e">
        <f>IF(O658&gt;0,VLOOKUP(O658,W$12:AF$60,11),T658)</f>
        <v>#REF!</v>
      </c>
      <c r="U659" s="71" t="str">
        <f t="shared" si="201"/>
        <v>-</v>
      </c>
      <c r="V659" s="7"/>
      <c r="W659" s="7"/>
      <c r="X659" s="7"/>
      <c r="Y659" s="7"/>
      <c r="Z659" s="1"/>
      <c r="AA659" s="7"/>
      <c r="AB659" s="7"/>
      <c r="AC659" s="7"/>
      <c r="AD659" s="7"/>
      <c r="AE659" s="7"/>
      <c r="AF659" s="8"/>
      <c r="AG659" s="2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  <c r="EP659" s="2"/>
      <c r="EQ659" s="2"/>
      <c r="ER659" s="2"/>
      <c r="ES659" s="2"/>
      <c r="ET659" s="2"/>
      <c r="EU659" s="2"/>
      <c r="EV659" s="2"/>
      <c r="EW659" s="2"/>
      <c r="EX659" s="2"/>
      <c r="EY659" s="2"/>
      <c r="EZ659" s="2"/>
      <c r="FA659" s="2"/>
      <c r="FB659" s="2"/>
      <c r="FC659" s="2"/>
      <c r="FD659" s="2"/>
      <c r="FE659" s="2"/>
      <c r="FF659" s="2"/>
      <c r="FG659" s="2"/>
      <c r="FH659" s="2"/>
      <c r="FI659" s="2"/>
      <c r="FJ659" s="2"/>
      <c r="FK659" s="2"/>
      <c r="FL659" s="2"/>
      <c r="FM659" s="2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</row>
    <row r="660" spans="1:188" x14ac:dyDescent="0.15">
      <c r="A660" s="63">
        <f t="shared" si="202"/>
        <v>44425</v>
      </c>
      <c r="B660" s="78">
        <f t="shared" ca="1" si="207"/>
        <v>646.81250447000002</v>
      </c>
      <c r="C660" s="65">
        <f t="shared" si="197"/>
        <v>642.85718102999999</v>
      </c>
      <c r="D660" s="10">
        <f ca="1">IF(A660&lt;$B$1,VLOOKUP(A660,[1]DI!$A$4:$B$15000,2),0)</f>
        <v>5.1499999999999997E-2</v>
      </c>
      <c r="E660" s="65">
        <f t="shared" ca="1" si="208"/>
        <v>1.0001993</v>
      </c>
      <c r="F660" s="65">
        <f ca="1">(TRUNC(PRODUCT($E$12:$E659),16))</f>
        <v>1.05349760071982</v>
      </c>
      <c r="G660" s="65">
        <f t="shared" ca="1" si="209"/>
        <v>1.05046253829381</v>
      </c>
      <c r="H660" s="65">
        <f t="shared" ca="1" si="210"/>
        <v>1.0028892599999999</v>
      </c>
      <c r="I660" s="64">
        <f t="shared" si="203"/>
        <v>5.2499999999999998E-2</v>
      </c>
      <c r="J660" s="66">
        <f>IF(O659&gt;0,VLOOKUP(O659,W$12:AF$80,2),J659)</f>
        <v>44403</v>
      </c>
      <c r="K660" s="67">
        <f t="shared" si="204"/>
        <v>16</v>
      </c>
      <c r="L660" s="68">
        <f t="shared" si="198"/>
        <v>16</v>
      </c>
      <c r="M660" s="69">
        <f t="shared" si="199"/>
        <v>1.003254063</v>
      </c>
      <c r="N660" s="69">
        <f t="shared" ca="1" si="200"/>
        <v>1.006152725</v>
      </c>
      <c r="O660" s="68">
        <f t="shared" si="211"/>
        <v>0</v>
      </c>
      <c r="P660" s="65">
        <f t="shared" ca="1" si="205"/>
        <v>3.9553234399999999</v>
      </c>
      <c r="Q660" s="65"/>
      <c r="R660" s="11">
        <f t="shared" si="206"/>
        <v>0</v>
      </c>
      <c r="S660" s="70" t="str">
        <f>IF(O659&gt;0,VLOOKUP(O659,W$12:AF$60,10),S659)</f>
        <v>A+J=</v>
      </c>
      <c r="T660" s="66" t="e">
        <f>IF(O659&gt;0,VLOOKUP(O659,W$12:AF$60,11),T659)</f>
        <v>#REF!</v>
      </c>
      <c r="U660" s="71" t="str">
        <f t="shared" si="201"/>
        <v>-</v>
      </c>
      <c r="V660" s="7"/>
      <c r="W660" s="7"/>
      <c r="X660" s="7"/>
      <c r="Y660" s="7"/>
      <c r="Z660" s="1"/>
      <c r="AA660" s="7"/>
      <c r="AB660" s="7"/>
      <c r="AC660" s="7"/>
      <c r="AD660" s="7"/>
      <c r="AE660" s="7"/>
      <c r="AF660" s="8"/>
      <c r="AG660" s="2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  <c r="EP660" s="2"/>
      <c r="EQ660" s="2"/>
      <c r="ER660" s="2"/>
      <c r="ES660" s="2"/>
      <c r="ET660" s="2"/>
      <c r="EU660" s="2"/>
      <c r="EV660" s="2"/>
      <c r="EW660" s="2"/>
      <c r="EX660" s="2"/>
      <c r="EY660" s="2"/>
      <c r="EZ660" s="2"/>
      <c r="FA660" s="2"/>
      <c r="FB660" s="2"/>
      <c r="FC660" s="2"/>
      <c r="FD660" s="2"/>
      <c r="FE660" s="2"/>
      <c r="FF660" s="2"/>
      <c r="FG660" s="2"/>
      <c r="FH660" s="2"/>
      <c r="FI660" s="2"/>
      <c r="FJ660" s="2"/>
      <c r="FK660" s="2"/>
      <c r="FL660" s="2"/>
      <c r="FM660" s="2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</row>
    <row r="661" spans="1:188" x14ac:dyDescent="0.15">
      <c r="A661" s="63">
        <f t="shared" si="202"/>
        <v>44426</v>
      </c>
      <c r="B661" s="78">
        <f t="shared" ca="1" si="207"/>
        <v>647.07279091999999</v>
      </c>
      <c r="C661" s="65">
        <f t="shared" si="197"/>
        <v>642.85718102999999</v>
      </c>
      <c r="D661" s="10">
        <f ca="1">IF(A661&lt;$B$1,VLOOKUP(A661,[1]DI!$A$4:$B$15000,2),0)</f>
        <v>5.1499999999999997E-2</v>
      </c>
      <c r="E661" s="65">
        <f t="shared" ca="1" si="208"/>
        <v>1.0001993</v>
      </c>
      <c r="F661" s="65">
        <f ca="1">(TRUNC(PRODUCT($E$12:$E660),16))</f>
        <v>1.0537075627916399</v>
      </c>
      <c r="G661" s="65">
        <f t="shared" ca="1" si="209"/>
        <v>1.05046253829381</v>
      </c>
      <c r="H661" s="65">
        <f t="shared" ca="1" si="210"/>
        <v>1.0030891399999999</v>
      </c>
      <c r="I661" s="64">
        <f t="shared" si="203"/>
        <v>5.2499999999999998E-2</v>
      </c>
      <c r="J661" s="66">
        <f>IF(O660&gt;0,VLOOKUP(O660,W$12:AF$80,2),J660)</f>
        <v>44403</v>
      </c>
      <c r="K661" s="67">
        <f t="shared" si="204"/>
        <v>17</v>
      </c>
      <c r="L661" s="68">
        <f t="shared" si="198"/>
        <v>17</v>
      </c>
      <c r="M661" s="69">
        <f t="shared" si="199"/>
        <v>1.0034577929999999</v>
      </c>
      <c r="N661" s="69">
        <f t="shared" ca="1" si="200"/>
        <v>1.006557615</v>
      </c>
      <c r="O661" s="68">
        <f t="shared" si="211"/>
        <v>0</v>
      </c>
      <c r="P661" s="65">
        <f t="shared" ca="1" si="205"/>
        <v>4.2156098899999996</v>
      </c>
      <c r="Q661" s="65"/>
      <c r="R661" s="11">
        <f t="shared" si="206"/>
        <v>0</v>
      </c>
      <c r="S661" s="70" t="str">
        <f>IF(O660&gt;0,VLOOKUP(O660,W$12:AF$60,10),S660)</f>
        <v>A+J=</v>
      </c>
      <c r="T661" s="66" t="e">
        <f>IF(O660&gt;0,VLOOKUP(O660,W$12:AF$60,11),T660)</f>
        <v>#REF!</v>
      </c>
      <c r="U661" s="71" t="str">
        <f t="shared" si="201"/>
        <v>-</v>
      </c>
      <c r="V661" s="7"/>
      <c r="W661" s="7"/>
      <c r="X661" s="7"/>
      <c r="Y661" s="7"/>
      <c r="Z661" s="1"/>
      <c r="AA661" s="7"/>
      <c r="AB661" s="7"/>
      <c r="AC661" s="7"/>
      <c r="AD661" s="7"/>
      <c r="AE661" s="7"/>
      <c r="AF661" s="8"/>
      <c r="AG661" s="2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  <c r="EQ661" s="2"/>
      <c r="ER661" s="2"/>
      <c r="ES661" s="2"/>
      <c r="ET661" s="2"/>
      <c r="EU661" s="2"/>
      <c r="EV661" s="2"/>
      <c r="EW661" s="2"/>
      <c r="EX661" s="2"/>
      <c r="EY661" s="2"/>
      <c r="EZ661" s="2"/>
      <c r="FA661" s="2"/>
      <c r="FB661" s="2"/>
      <c r="FC661" s="2"/>
      <c r="FD661" s="2"/>
      <c r="FE661" s="2"/>
      <c r="FF661" s="2"/>
      <c r="FG661" s="2"/>
      <c r="FH661" s="2"/>
      <c r="FI661" s="2"/>
      <c r="FJ661" s="2"/>
      <c r="FK661" s="2"/>
      <c r="FL661" s="2"/>
      <c r="FM661" s="2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</row>
    <row r="662" spans="1:188" x14ac:dyDescent="0.15">
      <c r="A662" s="63">
        <f t="shared" si="202"/>
        <v>44427</v>
      </c>
      <c r="B662" s="78">
        <f t="shared" ca="1" si="207"/>
        <v>647.33317571999999</v>
      </c>
      <c r="C662" s="65">
        <f t="shared" si="197"/>
        <v>642.85718102999999</v>
      </c>
      <c r="D662" s="10">
        <f ca="1">IF(A662&lt;$B$1,VLOOKUP(A662,[1]DI!$A$4:$B$15000,2),0)</f>
        <v>5.1499999999999997E-2</v>
      </c>
      <c r="E662" s="65">
        <f t="shared" ca="1" si="208"/>
        <v>1.0001993</v>
      </c>
      <c r="F662" s="65">
        <f ca="1">(TRUNC(PRODUCT($E$12:$E661),16))</f>
        <v>1.05391756670891</v>
      </c>
      <c r="G662" s="65">
        <f t="shared" ca="1" si="209"/>
        <v>1.05046253829381</v>
      </c>
      <c r="H662" s="65">
        <f t="shared" ca="1" si="210"/>
        <v>1.00328905</v>
      </c>
      <c r="I662" s="64">
        <f t="shared" si="203"/>
        <v>5.2499999999999998E-2</v>
      </c>
      <c r="J662" s="66">
        <f>IF(O661&gt;0,VLOOKUP(O661,W$12:AF$80,2),J661)</f>
        <v>44403</v>
      </c>
      <c r="K662" s="67">
        <f t="shared" si="204"/>
        <v>18</v>
      </c>
      <c r="L662" s="68">
        <f t="shared" si="198"/>
        <v>18</v>
      </c>
      <c r="M662" s="69">
        <f t="shared" si="199"/>
        <v>1.003661565</v>
      </c>
      <c r="N662" s="69">
        <f t="shared" ca="1" si="200"/>
        <v>1.006962658</v>
      </c>
      <c r="O662" s="68">
        <f t="shared" si="211"/>
        <v>0</v>
      </c>
      <c r="P662" s="65">
        <f t="shared" ca="1" si="205"/>
        <v>4.4759946900000003</v>
      </c>
      <c r="Q662" s="65"/>
      <c r="R662" s="11">
        <f t="shared" si="206"/>
        <v>0</v>
      </c>
      <c r="S662" s="70" t="str">
        <f>IF(O661&gt;0,VLOOKUP(O661,W$12:AF$60,10),S661)</f>
        <v>A+J=</v>
      </c>
      <c r="T662" s="66" t="e">
        <f>IF(O661&gt;0,VLOOKUP(O661,W$12:AF$60,11),T661)</f>
        <v>#REF!</v>
      </c>
      <c r="U662" s="71" t="str">
        <f t="shared" si="201"/>
        <v>-</v>
      </c>
      <c r="V662" s="7"/>
      <c r="W662" s="7"/>
      <c r="X662" s="7"/>
      <c r="Y662" s="7"/>
      <c r="Z662" s="1"/>
      <c r="AA662" s="7"/>
      <c r="AB662" s="7"/>
      <c r="AC662" s="7"/>
      <c r="AD662" s="7"/>
      <c r="AE662" s="7"/>
      <c r="AF662" s="8"/>
      <c r="AG662" s="2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  <c r="EP662" s="2"/>
      <c r="EQ662" s="2"/>
      <c r="ER662" s="2"/>
      <c r="ES662" s="2"/>
      <c r="ET662" s="2"/>
      <c r="EU662" s="2"/>
      <c r="EV662" s="2"/>
      <c r="EW662" s="2"/>
      <c r="EX662" s="2"/>
      <c r="EY662" s="2"/>
      <c r="EZ662" s="2"/>
      <c r="FA662" s="2"/>
      <c r="FB662" s="2"/>
      <c r="FC662" s="2"/>
      <c r="FD662" s="2"/>
      <c r="FE662" s="2"/>
      <c r="FF662" s="2"/>
      <c r="FG662" s="2"/>
      <c r="FH662" s="2"/>
      <c r="FI662" s="2"/>
      <c r="FJ662" s="2"/>
      <c r="FK662" s="2"/>
      <c r="FL662" s="2"/>
      <c r="FM662" s="2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</row>
    <row r="663" spans="1:188" x14ac:dyDescent="0.15">
      <c r="A663" s="63">
        <f t="shared" si="202"/>
        <v>44428</v>
      </c>
      <c r="B663" s="78">
        <f t="shared" ca="1" si="207"/>
        <v>647.59367172999998</v>
      </c>
      <c r="C663" s="65">
        <f t="shared" si="197"/>
        <v>642.85718102999999</v>
      </c>
      <c r="D663" s="10">
        <f ca="1">IF(A663&lt;$B$1,VLOOKUP(A663,[1]DI!$A$4:$B$15000,2),0)</f>
        <v>5.1499999999999997E-2</v>
      </c>
      <c r="E663" s="65">
        <f t="shared" ca="1" si="208"/>
        <v>1.0001993</v>
      </c>
      <c r="F663" s="65">
        <f ca="1">(TRUNC(PRODUCT($E$12:$E662),16))</f>
        <v>1.0541276124799499</v>
      </c>
      <c r="G663" s="65">
        <f t="shared" ca="1" si="209"/>
        <v>1.05046253829381</v>
      </c>
      <c r="H663" s="65">
        <f t="shared" ca="1" si="210"/>
        <v>1.00348901</v>
      </c>
      <c r="I663" s="64">
        <f t="shared" si="203"/>
        <v>5.2499999999999998E-2</v>
      </c>
      <c r="J663" s="66">
        <f>IF(O662&gt;0,VLOOKUP(O662,W$12:AF$80,2),J662)</f>
        <v>44403</v>
      </c>
      <c r="K663" s="67">
        <f t="shared" si="204"/>
        <v>19</v>
      </c>
      <c r="L663" s="68">
        <f t="shared" si="198"/>
        <v>19</v>
      </c>
      <c r="M663" s="69">
        <f t="shared" si="199"/>
        <v>1.003865378</v>
      </c>
      <c r="N663" s="69">
        <f t="shared" ca="1" si="200"/>
        <v>1.0073678740000001</v>
      </c>
      <c r="O663" s="68">
        <f t="shared" si="211"/>
        <v>0</v>
      </c>
      <c r="P663" s="65">
        <f t="shared" ca="1" si="205"/>
        <v>4.7364907000000001</v>
      </c>
      <c r="Q663" s="65"/>
      <c r="R663" s="11">
        <f t="shared" si="206"/>
        <v>0</v>
      </c>
      <c r="S663" s="70" t="str">
        <f>IF(O662&gt;0,VLOOKUP(O662,W$12:AF$60,10),S662)</f>
        <v>A+J=</v>
      </c>
      <c r="T663" s="66" t="e">
        <f>IF(O662&gt;0,VLOOKUP(O662,W$12:AF$60,11),T662)</f>
        <v>#REF!</v>
      </c>
      <c r="U663" s="71" t="str">
        <f t="shared" si="201"/>
        <v>-</v>
      </c>
      <c r="V663" s="7"/>
      <c r="W663" s="7"/>
      <c r="X663" s="7"/>
      <c r="Y663" s="7"/>
      <c r="Z663" s="1"/>
      <c r="AA663" s="7"/>
      <c r="AB663" s="7"/>
      <c r="AC663" s="7"/>
      <c r="AD663" s="7"/>
      <c r="AE663" s="7"/>
      <c r="AF663" s="8"/>
      <c r="AG663" s="2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  <c r="EP663" s="2"/>
      <c r="EQ663" s="2"/>
      <c r="ER663" s="2"/>
      <c r="ES663" s="2"/>
      <c r="ET663" s="2"/>
      <c r="EU663" s="2"/>
      <c r="EV663" s="2"/>
      <c r="EW663" s="2"/>
      <c r="EX663" s="2"/>
      <c r="EY663" s="2"/>
      <c r="EZ663" s="2"/>
      <c r="FA663" s="2"/>
      <c r="FB663" s="2"/>
      <c r="FC663" s="2"/>
      <c r="FD663" s="2"/>
      <c r="FE663" s="2"/>
      <c r="FF663" s="2"/>
      <c r="FG663" s="2"/>
      <c r="FH663" s="2"/>
      <c r="FI663" s="2"/>
      <c r="FJ663" s="2"/>
      <c r="FK663" s="2"/>
      <c r="FL663" s="2"/>
      <c r="FM663" s="2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</row>
    <row r="664" spans="1:188" x14ac:dyDescent="0.15">
      <c r="A664" s="63">
        <f t="shared" si="202"/>
        <v>44429</v>
      </c>
      <c r="B664" s="78">
        <f t="shared" ca="1" si="207"/>
        <v>647.85427254000001</v>
      </c>
      <c r="C664" s="65">
        <f t="shared" si="197"/>
        <v>642.85718102999999</v>
      </c>
      <c r="D664" s="10">
        <f ca="1">IF(A664&lt;$B$1,VLOOKUP(A664,[1]DI!$A$4:$B$15000,2),0)</f>
        <v>0</v>
      </c>
      <c r="E664" s="65">
        <f t="shared" ca="1" si="208"/>
        <v>1</v>
      </c>
      <c r="F664" s="65">
        <f ca="1">(TRUNC(PRODUCT($E$12:$E663),16))</f>
        <v>1.05433770011312</v>
      </c>
      <c r="G664" s="65">
        <f t="shared" ca="1" si="209"/>
        <v>1.05046253829381</v>
      </c>
      <c r="H664" s="65">
        <f t="shared" ca="1" si="210"/>
        <v>1.00368901</v>
      </c>
      <c r="I664" s="64">
        <f t="shared" si="203"/>
        <v>5.2499999999999998E-2</v>
      </c>
      <c r="J664" s="66">
        <f>IF(O663&gt;0,VLOOKUP(O663,W$12:AF$80,2),J663)</f>
        <v>44403</v>
      </c>
      <c r="K664" s="67">
        <f t="shared" si="204"/>
        <v>19</v>
      </c>
      <c r="L664" s="68">
        <f t="shared" si="198"/>
        <v>20</v>
      </c>
      <c r="M664" s="69">
        <f t="shared" si="199"/>
        <v>1.004069232</v>
      </c>
      <c r="N664" s="69">
        <f t="shared" ca="1" si="200"/>
        <v>1.0077732530000001</v>
      </c>
      <c r="O664" s="68">
        <f t="shared" si="211"/>
        <v>0</v>
      </c>
      <c r="P664" s="65">
        <f t="shared" ca="1" si="205"/>
        <v>4.9970915099999997</v>
      </c>
      <c r="Q664" s="65"/>
      <c r="R664" s="11">
        <f t="shared" si="206"/>
        <v>0</v>
      </c>
      <c r="S664" s="70" t="str">
        <f>IF(O663&gt;0,VLOOKUP(O663,W$12:AF$60,10),S663)</f>
        <v>A+J=</v>
      </c>
      <c r="T664" s="66" t="e">
        <f>IF(O663&gt;0,VLOOKUP(O663,W$12:AF$60,11),T663)</f>
        <v>#REF!</v>
      </c>
      <c r="U664" s="71" t="str">
        <f t="shared" si="201"/>
        <v>-</v>
      </c>
      <c r="V664" s="7"/>
      <c r="W664" s="7"/>
      <c r="X664" s="7"/>
      <c r="Y664" s="7"/>
      <c r="Z664" s="1"/>
      <c r="AA664" s="7"/>
      <c r="AB664" s="7"/>
      <c r="AC664" s="7"/>
      <c r="AD664" s="7"/>
      <c r="AE664" s="7"/>
      <c r="AF664" s="8"/>
      <c r="AG664" s="2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  <c r="EP664" s="2"/>
      <c r="EQ664" s="2"/>
      <c r="ER664" s="2"/>
      <c r="ES664" s="2"/>
      <c r="ET664" s="2"/>
      <c r="EU664" s="2"/>
      <c r="EV664" s="2"/>
      <c r="EW664" s="2"/>
      <c r="EX664" s="2"/>
      <c r="EY664" s="2"/>
      <c r="EZ664" s="2"/>
      <c r="FA664" s="2"/>
      <c r="FB664" s="2"/>
      <c r="FC664" s="2"/>
      <c r="FD664" s="2"/>
      <c r="FE664" s="2"/>
      <c r="FF664" s="2"/>
      <c r="FG664" s="2"/>
      <c r="FH664" s="2"/>
      <c r="FI664" s="2"/>
      <c r="FJ664" s="2"/>
      <c r="FK664" s="2"/>
      <c r="FL664" s="2"/>
      <c r="FM664" s="2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</row>
    <row r="665" spans="1:188" x14ac:dyDescent="0.15">
      <c r="A665" s="63">
        <f t="shared" si="202"/>
        <v>44430</v>
      </c>
      <c r="B665" s="78">
        <f t="shared" ca="1" si="207"/>
        <v>647.85427254000001</v>
      </c>
      <c r="C665" s="65">
        <f t="shared" si="197"/>
        <v>642.85718102999999</v>
      </c>
      <c r="D665" s="10">
        <f ca="1">IF(A665&lt;$B$1,VLOOKUP(A665,[1]DI!$A$4:$B$15000,2),0)</f>
        <v>0</v>
      </c>
      <c r="E665" s="65">
        <f t="shared" ca="1" si="208"/>
        <v>1</v>
      </c>
      <c r="F665" s="65">
        <f ca="1">(TRUNC(PRODUCT($E$12:$E664),16))</f>
        <v>1.05433770011312</v>
      </c>
      <c r="G665" s="65">
        <f t="shared" ca="1" si="209"/>
        <v>1.05046253829381</v>
      </c>
      <c r="H665" s="65">
        <f t="shared" ca="1" si="210"/>
        <v>1.00368901</v>
      </c>
      <c r="I665" s="64">
        <f t="shared" si="203"/>
        <v>5.2499999999999998E-2</v>
      </c>
      <c r="J665" s="66">
        <f>IF(O664&gt;0,VLOOKUP(O664,W$12:AF$80,2),J664)</f>
        <v>44403</v>
      </c>
      <c r="K665" s="67">
        <f t="shared" si="204"/>
        <v>19</v>
      </c>
      <c r="L665" s="68">
        <f t="shared" si="198"/>
        <v>20</v>
      </c>
      <c r="M665" s="69">
        <f t="shared" si="199"/>
        <v>1.004069232</v>
      </c>
      <c r="N665" s="69">
        <f t="shared" ca="1" si="200"/>
        <v>1.0077732530000001</v>
      </c>
      <c r="O665" s="68">
        <f t="shared" si="211"/>
        <v>0</v>
      </c>
      <c r="P665" s="65">
        <f t="shared" ca="1" si="205"/>
        <v>4.9970915099999997</v>
      </c>
      <c r="Q665" s="65"/>
      <c r="R665" s="11">
        <f t="shared" si="206"/>
        <v>0</v>
      </c>
      <c r="S665" s="70" t="str">
        <f>IF(O664&gt;0,VLOOKUP(O664,W$12:AF$60,10),S664)</f>
        <v>A+J=</v>
      </c>
      <c r="T665" s="66" t="e">
        <f>IF(O664&gt;0,VLOOKUP(O664,W$12:AF$60,11),T664)</f>
        <v>#REF!</v>
      </c>
      <c r="U665" s="71" t="str">
        <f t="shared" si="201"/>
        <v>-</v>
      </c>
      <c r="V665" s="7"/>
      <c r="W665" s="7"/>
      <c r="X665" s="7"/>
      <c r="Y665" s="7"/>
      <c r="Z665" s="1"/>
      <c r="AA665" s="7"/>
      <c r="AB665" s="7"/>
      <c r="AC665" s="7"/>
      <c r="AD665" s="7"/>
      <c r="AE665" s="7"/>
      <c r="AF665" s="8"/>
      <c r="AG665" s="2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  <c r="EP665" s="2"/>
      <c r="EQ665" s="2"/>
      <c r="ER665" s="2"/>
      <c r="ES665" s="2"/>
      <c r="ET665" s="2"/>
      <c r="EU665" s="2"/>
      <c r="EV665" s="2"/>
      <c r="EW665" s="2"/>
      <c r="EX665" s="2"/>
      <c r="EY665" s="2"/>
      <c r="EZ665" s="2"/>
      <c r="FA665" s="2"/>
      <c r="FB665" s="2"/>
      <c r="FC665" s="2"/>
      <c r="FD665" s="2"/>
      <c r="FE665" s="2"/>
      <c r="FF665" s="2"/>
      <c r="FG665" s="2"/>
      <c r="FH665" s="2"/>
      <c r="FI665" s="2"/>
      <c r="FJ665" s="2"/>
      <c r="FK665" s="2"/>
      <c r="FL665" s="2"/>
      <c r="FM665" s="2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</row>
    <row r="666" spans="1:188" x14ac:dyDescent="0.15">
      <c r="A666" s="63">
        <f t="shared" si="202"/>
        <v>44431</v>
      </c>
      <c r="B666" s="78">
        <f t="shared" ca="1" si="207"/>
        <v>647.85427254000001</v>
      </c>
      <c r="C666" s="65">
        <f t="shared" si="197"/>
        <v>642.85718102999999</v>
      </c>
      <c r="D666" s="10">
        <f ca="1">IF(A666&lt;$B$1,VLOOKUP(A666,[1]DI!$A$4:$B$15000,2),0)</f>
        <v>5.1499999999999997E-2</v>
      </c>
      <c r="E666" s="65">
        <f t="shared" ca="1" si="208"/>
        <v>1.0001993</v>
      </c>
      <c r="F666" s="65">
        <f ca="1">(TRUNC(PRODUCT($E$12:$E665),16))</f>
        <v>1.05433770011312</v>
      </c>
      <c r="G666" s="65">
        <f t="shared" ca="1" si="209"/>
        <v>1.05046253829381</v>
      </c>
      <c r="H666" s="65">
        <f t="shared" ca="1" si="210"/>
        <v>1.00368901</v>
      </c>
      <c r="I666" s="64">
        <f t="shared" si="203"/>
        <v>5.2499999999999998E-2</v>
      </c>
      <c r="J666" s="66">
        <f>IF(O665&gt;0,VLOOKUP(O665,W$12:AF$80,2),J665)</f>
        <v>44403</v>
      </c>
      <c r="K666" s="67">
        <f t="shared" si="204"/>
        <v>20</v>
      </c>
      <c r="L666" s="68">
        <f t="shared" si="198"/>
        <v>20</v>
      </c>
      <c r="M666" s="69">
        <f t="shared" si="199"/>
        <v>1.004069232</v>
      </c>
      <c r="N666" s="69">
        <f t="shared" ca="1" si="200"/>
        <v>1.0077732530000001</v>
      </c>
      <c r="O666" s="68">
        <f t="shared" si="211"/>
        <v>0</v>
      </c>
      <c r="P666" s="65">
        <f t="shared" ca="1" si="205"/>
        <v>4.9970915099999997</v>
      </c>
      <c r="Q666" s="65"/>
      <c r="R666" s="11">
        <f t="shared" si="206"/>
        <v>0</v>
      </c>
      <c r="S666" s="70" t="str">
        <f>IF(O665&gt;0,VLOOKUP(O665,W$12:AF$60,10),S665)</f>
        <v>A+J=</v>
      </c>
      <c r="T666" s="66" t="e">
        <f>IF(O665&gt;0,VLOOKUP(O665,W$12:AF$60,11),T665)</f>
        <v>#REF!</v>
      </c>
      <c r="U666" s="71" t="str">
        <f t="shared" si="201"/>
        <v>-</v>
      </c>
      <c r="V666" s="7"/>
      <c r="W666" s="7"/>
      <c r="X666" s="7"/>
      <c r="Y666" s="7"/>
      <c r="Z666" s="1"/>
      <c r="AA666" s="7"/>
      <c r="AB666" s="7"/>
      <c r="AC666" s="7"/>
      <c r="AD666" s="7"/>
      <c r="AE666" s="7"/>
      <c r="AF666" s="8"/>
      <c r="AG666" s="2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  <c r="EP666" s="2"/>
      <c r="EQ666" s="2"/>
      <c r="ER666" s="2"/>
      <c r="ES666" s="2"/>
      <c r="ET666" s="2"/>
      <c r="EU666" s="2"/>
      <c r="EV666" s="2"/>
      <c r="EW666" s="2"/>
      <c r="EX666" s="2"/>
      <c r="EY666" s="2"/>
      <c r="EZ666" s="2"/>
      <c r="FA666" s="2"/>
      <c r="FB666" s="2"/>
      <c r="FC666" s="2"/>
      <c r="FD666" s="2"/>
      <c r="FE666" s="2"/>
      <c r="FF666" s="2"/>
      <c r="FG666" s="2"/>
      <c r="FH666" s="2"/>
      <c r="FI666" s="2"/>
      <c r="FJ666" s="2"/>
      <c r="FK666" s="2"/>
      <c r="FL666" s="2"/>
      <c r="FM666" s="2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</row>
    <row r="667" spans="1:188" x14ac:dyDescent="0.15">
      <c r="A667" s="63">
        <f t="shared" si="202"/>
        <v>44432</v>
      </c>
      <c r="B667" s="78">
        <f t="shared" ca="1" si="207"/>
        <v>648.11497234000001</v>
      </c>
      <c r="C667" s="65">
        <f t="shared" si="197"/>
        <v>642.85718102999999</v>
      </c>
      <c r="D667" s="10">
        <f ca="1">IF(A667&lt;$B$1,VLOOKUP(A667,[1]DI!$A$4:$B$15000,2),0)</f>
        <v>5.1499999999999997E-2</v>
      </c>
      <c r="E667" s="65">
        <f t="shared" ca="1" si="208"/>
        <v>1.0001993</v>
      </c>
      <c r="F667" s="65">
        <f ca="1">(TRUNC(PRODUCT($E$12:$E666),16))</f>
        <v>1.0545478296167501</v>
      </c>
      <c r="G667" s="65">
        <f t="shared" ca="1" si="209"/>
        <v>1.05046253829381</v>
      </c>
      <c r="H667" s="65">
        <f t="shared" ca="1" si="210"/>
        <v>1.00388904</v>
      </c>
      <c r="I667" s="64">
        <f t="shared" si="203"/>
        <v>5.2499999999999998E-2</v>
      </c>
      <c r="J667" s="66">
        <f>IF(O666&gt;0,VLOOKUP(O666,W$12:AF$80,2),J666)</f>
        <v>44403</v>
      </c>
      <c r="K667" s="67">
        <f t="shared" si="204"/>
        <v>21</v>
      </c>
      <c r="L667" s="68">
        <f t="shared" si="198"/>
        <v>21</v>
      </c>
      <c r="M667" s="69">
        <f t="shared" si="199"/>
        <v>1.0042731279999999</v>
      </c>
      <c r="N667" s="69">
        <f t="shared" ca="1" si="200"/>
        <v>1.008178786</v>
      </c>
      <c r="O667" s="68">
        <f t="shared" si="211"/>
        <v>0</v>
      </c>
      <c r="P667" s="65">
        <f t="shared" ca="1" si="205"/>
        <v>5.25779131</v>
      </c>
      <c r="Q667" s="65"/>
      <c r="R667" s="11">
        <f t="shared" si="206"/>
        <v>0</v>
      </c>
      <c r="S667" s="70" t="str">
        <f>IF(O666&gt;0,VLOOKUP(O666,W$12:AF$60,10),S666)</f>
        <v>A+J=</v>
      </c>
      <c r="T667" s="66" t="e">
        <f>IF(O666&gt;0,VLOOKUP(O666,W$12:AF$60,11),T666)</f>
        <v>#REF!</v>
      </c>
      <c r="U667" s="71" t="str">
        <f t="shared" si="201"/>
        <v>-</v>
      </c>
      <c r="V667" s="7"/>
      <c r="W667" s="7"/>
      <c r="X667" s="7"/>
      <c r="Y667" s="7"/>
      <c r="Z667" s="1"/>
      <c r="AA667" s="7"/>
      <c r="AB667" s="7"/>
      <c r="AC667" s="7"/>
      <c r="AD667" s="7"/>
      <c r="AE667" s="7"/>
      <c r="AF667" s="8"/>
      <c r="AG667" s="2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  <c r="EP667" s="2"/>
      <c r="EQ667" s="2"/>
      <c r="ER667" s="2"/>
      <c r="ES667" s="2"/>
      <c r="ET667" s="2"/>
      <c r="EU667" s="2"/>
      <c r="EV667" s="2"/>
      <c r="EW667" s="2"/>
      <c r="EX667" s="2"/>
      <c r="EY667" s="2"/>
      <c r="EZ667" s="2"/>
      <c r="FA667" s="2"/>
      <c r="FB667" s="2"/>
      <c r="FC667" s="2"/>
      <c r="FD667" s="2"/>
      <c r="FE667" s="2"/>
      <c r="FF667" s="2"/>
      <c r="FG667" s="2"/>
      <c r="FH667" s="2"/>
      <c r="FI667" s="2"/>
      <c r="FJ667" s="2"/>
      <c r="FK667" s="2"/>
      <c r="FL667" s="2"/>
      <c r="FM667" s="2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</row>
    <row r="668" spans="1:188" x14ac:dyDescent="0.15">
      <c r="A668" s="63">
        <f t="shared" si="202"/>
        <v>44433</v>
      </c>
      <c r="B668" s="78">
        <f t="shared" ca="1" si="207"/>
        <v>648.37578335000001</v>
      </c>
      <c r="C668" s="65">
        <f t="shared" si="197"/>
        <v>642.85718102999999</v>
      </c>
      <c r="D668" s="10">
        <f ca="1">IF(A668&lt;$B$1,VLOOKUP(A668,[1]DI!$A$4:$B$15000,2),0)</f>
        <v>5.1499999999999997E-2</v>
      </c>
      <c r="E668" s="65">
        <f t="shared" ca="1" si="208"/>
        <v>1.0001993</v>
      </c>
      <c r="F668" s="65">
        <f ca="1">(TRUNC(PRODUCT($E$12:$E667),16))</f>
        <v>1.0547580009991899</v>
      </c>
      <c r="G668" s="65">
        <f t="shared" ca="1" si="209"/>
        <v>1.05046253829381</v>
      </c>
      <c r="H668" s="65">
        <f t="shared" ca="1" si="210"/>
        <v>1.0040891199999999</v>
      </c>
      <c r="I668" s="64">
        <f t="shared" si="203"/>
        <v>5.2499999999999998E-2</v>
      </c>
      <c r="J668" s="66">
        <f>IF(O667&gt;0,VLOOKUP(O667,W$12:AF$80,2),J667)</f>
        <v>44403</v>
      </c>
      <c r="K668" s="67">
        <f t="shared" si="204"/>
        <v>22</v>
      </c>
      <c r="L668" s="68">
        <f t="shared" si="198"/>
        <v>22</v>
      </c>
      <c r="M668" s="69">
        <f t="shared" si="199"/>
        <v>1.0044770649999999</v>
      </c>
      <c r="N668" s="69">
        <f t="shared" ca="1" si="200"/>
        <v>1.008584492</v>
      </c>
      <c r="O668" s="68">
        <f t="shared" si="211"/>
        <v>22</v>
      </c>
      <c r="P668" s="65">
        <f t="shared" ca="1" si="205"/>
        <v>5.5186023200000003</v>
      </c>
      <c r="Q668" s="65"/>
      <c r="R668" s="11">
        <f t="shared" si="206"/>
        <v>23.809501409999999</v>
      </c>
      <c r="S668" s="70" t="str">
        <f>IF(O667&gt;0,VLOOKUP(O667,W$12:AF$60,10),S667)</f>
        <v>A+J=</v>
      </c>
      <c r="T668" s="66" t="e">
        <f>IF(O667&gt;0,VLOOKUP(O667,W$12:AF$60,11),T667)</f>
        <v>#REF!</v>
      </c>
      <c r="U668" s="71">
        <f t="shared" ca="1" si="201"/>
        <v>1759686.2238</v>
      </c>
      <c r="V668" s="7"/>
      <c r="W668" s="7"/>
      <c r="X668" s="7"/>
      <c r="Y668" s="7"/>
      <c r="Z668" s="1"/>
      <c r="AA668" s="7"/>
      <c r="AB668" s="7"/>
      <c r="AC668" s="7"/>
      <c r="AD668" s="7"/>
      <c r="AE668" s="7"/>
      <c r="AF668" s="8"/>
      <c r="AG668" s="2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  <c r="EP668" s="2"/>
      <c r="EQ668" s="2"/>
      <c r="ER668" s="2"/>
      <c r="ES668" s="2"/>
      <c r="ET668" s="2"/>
      <c r="EU668" s="2"/>
      <c r="EV668" s="2"/>
      <c r="EW668" s="2"/>
      <c r="EX668" s="2"/>
      <c r="EY668" s="2"/>
      <c r="EZ668" s="2"/>
      <c r="FA668" s="2"/>
      <c r="FB668" s="2"/>
      <c r="FC668" s="2"/>
      <c r="FD668" s="2"/>
      <c r="FE668" s="2"/>
      <c r="FF668" s="2"/>
      <c r="FG668" s="2"/>
      <c r="FH668" s="2"/>
      <c r="FI668" s="2"/>
      <c r="FJ668" s="2"/>
      <c r="FK668" s="2"/>
      <c r="FL668" s="2"/>
      <c r="FM668" s="2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</row>
    <row r="669" spans="1:188" x14ac:dyDescent="0.15">
      <c r="A669" s="63">
        <f t="shared" si="202"/>
        <v>44434</v>
      </c>
      <c r="B669" s="78">
        <f t="shared" ca="1" si="207"/>
        <v>619.29678996999996</v>
      </c>
      <c r="C669" s="65">
        <f t="shared" si="197"/>
        <v>619.04767961999994</v>
      </c>
      <c r="D669" s="10">
        <f ca="1">IF(A669&lt;$B$1,VLOOKUP(A669,[1]DI!$A$4:$B$15000,2),0)</f>
        <v>5.1499999999999997E-2</v>
      </c>
      <c r="E669" s="65">
        <f t="shared" ca="1" si="208"/>
        <v>1.0001993</v>
      </c>
      <c r="F669" s="65">
        <f ca="1">(TRUNC(PRODUCT($E$12:$E668),16))</f>
        <v>1.0549682142687899</v>
      </c>
      <c r="G669" s="65">
        <f t="shared" ca="1" si="209"/>
        <v>1.0547580009991899</v>
      </c>
      <c r="H669" s="65">
        <f t="shared" ca="1" si="210"/>
        <v>1.0001993</v>
      </c>
      <c r="I669" s="64">
        <f t="shared" si="203"/>
        <v>5.2499999999999998E-2</v>
      </c>
      <c r="J669" s="66">
        <f>IF(O668&gt;0,VLOOKUP(O668,W$12:AF$80,2),J668)</f>
        <v>44433</v>
      </c>
      <c r="K669" s="67">
        <f t="shared" si="204"/>
        <v>1</v>
      </c>
      <c r="L669" s="68">
        <f t="shared" si="198"/>
        <v>1</v>
      </c>
      <c r="M669" s="69">
        <f t="shared" si="199"/>
        <v>1.0002030689999999</v>
      </c>
      <c r="N669" s="69">
        <f t="shared" ca="1" si="200"/>
        <v>1.0004024090000001</v>
      </c>
      <c r="O669" s="68">
        <f t="shared" si="211"/>
        <v>0</v>
      </c>
      <c r="P669" s="65">
        <f t="shared" ca="1" si="205"/>
        <v>0.24911035000000001</v>
      </c>
      <c r="Q669" s="65"/>
      <c r="R669" s="11">
        <f t="shared" si="206"/>
        <v>0</v>
      </c>
      <c r="S669" s="70" t="str">
        <f>IF(O668&gt;0,VLOOKUP(O668,W$12:AF$60,10),S668)</f>
        <v>A+J=</v>
      </c>
      <c r="T669" s="66" t="e">
        <f>IF(O668&gt;0,VLOOKUP(O668,W$12:AF$60,11),T668)</f>
        <v>#REF!</v>
      </c>
      <c r="U669" s="71" t="str">
        <f t="shared" si="201"/>
        <v>-</v>
      </c>
      <c r="V669" s="7"/>
      <c r="W669" s="7"/>
      <c r="X669" s="7"/>
      <c r="Y669" s="7"/>
      <c r="Z669" s="1"/>
      <c r="AA669" s="7"/>
      <c r="AB669" s="7"/>
      <c r="AC669" s="7"/>
      <c r="AD669" s="7"/>
      <c r="AE669" s="7"/>
      <c r="AF669" s="8"/>
      <c r="AG669" s="2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  <c r="EP669" s="2"/>
      <c r="EQ669" s="2"/>
      <c r="ER669" s="2"/>
      <c r="ES669" s="2"/>
      <c r="ET669" s="2"/>
      <c r="EU669" s="2"/>
      <c r="EV669" s="2"/>
      <c r="EW669" s="2"/>
      <c r="EX669" s="2"/>
      <c r="EY669" s="2"/>
      <c r="EZ669" s="2"/>
      <c r="FA669" s="2"/>
      <c r="FB669" s="2"/>
      <c r="FC669" s="2"/>
      <c r="FD669" s="2"/>
      <c r="FE669" s="2"/>
      <c r="FF669" s="2"/>
      <c r="FG669" s="2"/>
      <c r="FH669" s="2"/>
      <c r="FI669" s="2"/>
      <c r="FJ669" s="2"/>
      <c r="FK669" s="2"/>
      <c r="FL669" s="2"/>
      <c r="FM669" s="2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</row>
    <row r="670" spans="1:188" x14ac:dyDescent="0.15">
      <c r="A670" s="63">
        <f t="shared" si="202"/>
        <v>44435</v>
      </c>
      <c r="B670" s="78">
        <f t="shared" ca="1" si="207"/>
        <v>619.54600184999993</v>
      </c>
      <c r="C670" s="65">
        <f t="shared" si="197"/>
        <v>619.04767961999994</v>
      </c>
      <c r="D670" s="10">
        <f ca="1">IF(A670&lt;$B$1,VLOOKUP(A670,[1]DI!$A$4:$B$15000,2),0)</f>
        <v>5.1499999999999997E-2</v>
      </c>
      <c r="E670" s="65">
        <f t="shared" ca="1" si="208"/>
        <v>1.0001993</v>
      </c>
      <c r="F670" s="65">
        <f ca="1">(TRUNC(PRODUCT($E$12:$E669),16))</f>
        <v>1.0551784694338999</v>
      </c>
      <c r="G670" s="65">
        <f t="shared" ca="1" si="209"/>
        <v>1.0547580009991899</v>
      </c>
      <c r="H670" s="65">
        <f t="shared" ca="1" si="210"/>
        <v>1.00039864</v>
      </c>
      <c r="I670" s="64">
        <f t="shared" si="203"/>
        <v>5.2499999999999998E-2</v>
      </c>
      <c r="J670" s="66">
        <f>IF(O669&gt;0,VLOOKUP(O669,W$12:AF$80,2),J669)</f>
        <v>44433</v>
      </c>
      <c r="K670" s="67">
        <f t="shared" si="204"/>
        <v>2</v>
      </c>
      <c r="L670" s="68">
        <f t="shared" si="198"/>
        <v>2</v>
      </c>
      <c r="M670" s="69">
        <f t="shared" si="199"/>
        <v>1.0004061799999999</v>
      </c>
      <c r="N670" s="69">
        <f t="shared" ca="1" si="200"/>
        <v>1.000804982</v>
      </c>
      <c r="O670" s="68">
        <f t="shared" si="211"/>
        <v>0</v>
      </c>
      <c r="P670" s="65">
        <f t="shared" ca="1" si="205"/>
        <v>0.49832222999999998</v>
      </c>
      <c r="Q670" s="65"/>
      <c r="R670" s="11">
        <f t="shared" si="206"/>
        <v>0</v>
      </c>
      <c r="S670" s="70" t="str">
        <f>IF(O669&gt;0,VLOOKUP(O669,W$12:AF$60,10),S669)</f>
        <v>A+J=</v>
      </c>
      <c r="T670" s="66" t="e">
        <f>IF(O669&gt;0,VLOOKUP(O669,W$12:AF$60,11),T669)</f>
        <v>#REF!</v>
      </c>
      <c r="U670" s="71" t="str">
        <f t="shared" si="201"/>
        <v>-</v>
      </c>
      <c r="V670" s="7"/>
      <c r="W670" s="7"/>
      <c r="X670" s="7"/>
      <c r="Y670" s="7"/>
      <c r="Z670" s="1"/>
      <c r="AA670" s="7"/>
      <c r="AB670" s="7"/>
      <c r="AC670" s="7"/>
      <c r="AD670" s="7"/>
      <c r="AE670" s="7"/>
      <c r="AF670" s="8"/>
      <c r="AG670" s="2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  <c r="EP670" s="2"/>
      <c r="EQ670" s="2"/>
      <c r="ER670" s="2"/>
      <c r="ES670" s="2"/>
      <c r="ET670" s="2"/>
      <c r="EU670" s="2"/>
      <c r="EV670" s="2"/>
      <c r="EW670" s="2"/>
      <c r="EX670" s="2"/>
      <c r="EY670" s="2"/>
      <c r="EZ670" s="2"/>
      <c r="FA670" s="2"/>
      <c r="FB670" s="2"/>
      <c r="FC670" s="2"/>
      <c r="FD670" s="2"/>
      <c r="FE670" s="2"/>
      <c r="FF670" s="2"/>
      <c r="FG670" s="2"/>
      <c r="FH670" s="2"/>
      <c r="FI670" s="2"/>
      <c r="FJ670" s="2"/>
      <c r="FK670" s="2"/>
      <c r="FL670" s="2"/>
      <c r="FM670" s="2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</row>
    <row r="671" spans="1:188" x14ac:dyDescent="0.15">
      <c r="A671" s="63">
        <f t="shared" si="202"/>
        <v>44436</v>
      </c>
      <c r="B671" s="78">
        <f t="shared" ca="1" si="207"/>
        <v>619.79531339999994</v>
      </c>
      <c r="C671" s="65">
        <f t="shared" si="197"/>
        <v>619.04767961999994</v>
      </c>
      <c r="D671" s="10">
        <f ca="1">IF(A671&lt;$B$1,VLOOKUP(A671,[1]DI!$A$4:$B$15000,2),0)</f>
        <v>0</v>
      </c>
      <c r="E671" s="65">
        <f t="shared" ca="1" si="208"/>
        <v>1</v>
      </c>
      <c r="F671" s="65">
        <f ca="1">(TRUNC(PRODUCT($E$12:$E670),16))</f>
        <v>1.0553887665028501</v>
      </c>
      <c r="G671" s="65">
        <f t="shared" ca="1" si="209"/>
        <v>1.0547580009991899</v>
      </c>
      <c r="H671" s="65">
        <f t="shared" ca="1" si="210"/>
        <v>1.00059802</v>
      </c>
      <c r="I671" s="64">
        <f t="shared" si="203"/>
        <v>5.2499999999999998E-2</v>
      </c>
      <c r="J671" s="66">
        <f>IF(O670&gt;0,VLOOKUP(O670,W$12:AF$80,2),J670)</f>
        <v>44433</v>
      </c>
      <c r="K671" s="67">
        <f t="shared" si="204"/>
        <v>2</v>
      </c>
      <c r="L671" s="68">
        <f t="shared" si="198"/>
        <v>3</v>
      </c>
      <c r="M671" s="69">
        <f t="shared" si="199"/>
        <v>1.000609332</v>
      </c>
      <c r="N671" s="69">
        <f t="shared" ca="1" si="200"/>
        <v>1.0012077159999999</v>
      </c>
      <c r="O671" s="68">
        <f t="shared" si="211"/>
        <v>0</v>
      </c>
      <c r="P671" s="65">
        <f t="shared" ca="1" si="205"/>
        <v>0.74763378000000003</v>
      </c>
      <c r="Q671" s="65"/>
      <c r="R671" s="11">
        <f t="shared" si="206"/>
        <v>0</v>
      </c>
      <c r="S671" s="70" t="str">
        <f>IF(O670&gt;0,VLOOKUP(O670,W$12:AF$60,10),S670)</f>
        <v>A+J=</v>
      </c>
      <c r="T671" s="66" t="e">
        <f>IF(O670&gt;0,VLOOKUP(O670,W$12:AF$60,11),T670)</f>
        <v>#REF!</v>
      </c>
      <c r="U671" s="71" t="str">
        <f t="shared" si="201"/>
        <v>-</v>
      </c>
      <c r="V671" s="7"/>
      <c r="W671" s="7"/>
      <c r="X671" s="7"/>
      <c r="Y671" s="7"/>
      <c r="Z671" s="1"/>
      <c r="AA671" s="7"/>
      <c r="AB671" s="7"/>
      <c r="AC671" s="7"/>
      <c r="AD671" s="7"/>
      <c r="AE671" s="7"/>
      <c r="AF671" s="8"/>
      <c r="AG671" s="2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  <c r="EP671" s="2"/>
      <c r="EQ671" s="2"/>
      <c r="ER671" s="2"/>
      <c r="ES671" s="2"/>
      <c r="ET671" s="2"/>
      <c r="EU671" s="2"/>
      <c r="EV671" s="2"/>
      <c r="EW671" s="2"/>
      <c r="EX671" s="2"/>
      <c r="EY671" s="2"/>
      <c r="EZ671" s="2"/>
      <c r="FA671" s="2"/>
      <c r="FB671" s="2"/>
      <c r="FC671" s="2"/>
      <c r="FD671" s="2"/>
      <c r="FE671" s="2"/>
      <c r="FF671" s="2"/>
      <c r="FG671" s="2"/>
      <c r="FH671" s="2"/>
      <c r="FI671" s="2"/>
      <c r="FJ671" s="2"/>
      <c r="FK671" s="2"/>
      <c r="FL671" s="2"/>
      <c r="FM671" s="2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</row>
    <row r="672" spans="1:188" x14ac:dyDescent="0.15">
      <c r="A672" s="63">
        <f t="shared" si="202"/>
        <v>44437</v>
      </c>
      <c r="B672" s="78">
        <f t="shared" ca="1" si="207"/>
        <v>619.79531339999994</v>
      </c>
      <c r="C672" s="65">
        <f t="shared" si="197"/>
        <v>619.04767961999994</v>
      </c>
      <c r="D672" s="10">
        <f ca="1">IF(A672&lt;$B$1,VLOOKUP(A672,[1]DI!$A$4:$B$15000,2),0)</f>
        <v>0</v>
      </c>
      <c r="E672" s="65">
        <f t="shared" ca="1" si="208"/>
        <v>1</v>
      </c>
      <c r="F672" s="65">
        <f ca="1">(TRUNC(PRODUCT($E$12:$E671),16))</f>
        <v>1.0553887665028501</v>
      </c>
      <c r="G672" s="65">
        <f t="shared" ca="1" si="209"/>
        <v>1.0547580009991899</v>
      </c>
      <c r="H672" s="65">
        <f t="shared" ca="1" si="210"/>
        <v>1.00059802</v>
      </c>
      <c r="I672" s="64">
        <f t="shared" si="203"/>
        <v>5.2499999999999998E-2</v>
      </c>
      <c r="J672" s="66">
        <f>IF(O671&gt;0,VLOOKUP(O671,W$12:AF$80,2),J671)</f>
        <v>44433</v>
      </c>
      <c r="K672" s="67">
        <f t="shared" si="204"/>
        <v>2</v>
      </c>
      <c r="L672" s="68">
        <f t="shared" si="198"/>
        <v>3</v>
      </c>
      <c r="M672" s="69">
        <f t="shared" si="199"/>
        <v>1.000609332</v>
      </c>
      <c r="N672" s="69">
        <f t="shared" ca="1" si="200"/>
        <v>1.0012077159999999</v>
      </c>
      <c r="O672" s="68">
        <f t="shared" si="211"/>
        <v>0</v>
      </c>
      <c r="P672" s="65">
        <f t="shared" ca="1" si="205"/>
        <v>0.74763378000000003</v>
      </c>
      <c r="Q672" s="65"/>
      <c r="R672" s="11">
        <f t="shared" si="206"/>
        <v>0</v>
      </c>
      <c r="S672" s="70" t="str">
        <f>IF(O671&gt;0,VLOOKUP(O671,W$12:AF$60,10),S671)</f>
        <v>A+J=</v>
      </c>
      <c r="T672" s="66" t="e">
        <f>IF(O671&gt;0,VLOOKUP(O671,W$12:AF$60,11),T671)</f>
        <v>#REF!</v>
      </c>
      <c r="U672" s="71" t="str">
        <f t="shared" si="201"/>
        <v>-</v>
      </c>
      <c r="V672" s="7"/>
      <c r="W672" s="7"/>
      <c r="X672" s="7"/>
      <c r="Y672" s="7"/>
      <c r="Z672" s="1"/>
      <c r="AA672" s="7"/>
      <c r="AB672" s="7"/>
      <c r="AC672" s="7"/>
      <c r="AD672" s="7"/>
      <c r="AE672" s="7"/>
      <c r="AF672" s="8"/>
      <c r="AG672" s="2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  <c r="EP672" s="2"/>
      <c r="EQ672" s="2"/>
      <c r="ER672" s="2"/>
      <c r="ES672" s="2"/>
      <c r="ET672" s="2"/>
      <c r="EU672" s="2"/>
      <c r="EV672" s="2"/>
      <c r="EW672" s="2"/>
      <c r="EX672" s="2"/>
      <c r="EY672" s="2"/>
      <c r="EZ672" s="2"/>
      <c r="FA672" s="2"/>
      <c r="FB672" s="2"/>
      <c r="FC672" s="2"/>
      <c r="FD672" s="2"/>
      <c r="FE672" s="2"/>
      <c r="FF672" s="2"/>
      <c r="FG672" s="2"/>
      <c r="FH672" s="2"/>
      <c r="FI672" s="2"/>
      <c r="FJ672" s="2"/>
      <c r="FK672" s="2"/>
      <c r="FL672" s="2"/>
      <c r="FM672" s="2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</row>
    <row r="673" spans="1:188" x14ac:dyDescent="0.15">
      <c r="A673" s="63">
        <f t="shared" si="202"/>
        <v>44438</v>
      </c>
      <c r="B673" s="78">
        <f t="shared" ca="1" si="207"/>
        <v>619.79531339999994</v>
      </c>
      <c r="C673" s="65">
        <f t="shared" si="197"/>
        <v>619.04767961999994</v>
      </c>
      <c r="D673" s="10">
        <f ca="1">IF(A673&lt;$B$1,VLOOKUP(A673,[1]DI!$A$4:$B$15000,2),0)</f>
        <v>5.1499999999999997E-2</v>
      </c>
      <c r="E673" s="65">
        <f t="shared" ca="1" si="208"/>
        <v>1.0001993</v>
      </c>
      <c r="F673" s="65">
        <f ca="1">(TRUNC(PRODUCT($E$12:$E672),16))</f>
        <v>1.0553887665028501</v>
      </c>
      <c r="G673" s="65">
        <f t="shared" ca="1" si="209"/>
        <v>1.0547580009991899</v>
      </c>
      <c r="H673" s="65">
        <f t="shared" ca="1" si="210"/>
        <v>1.00059802</v>
      </c>
      <c r="I673" s="64">
        <f t="shared" si="203"/>
        <v>5.2499999999999998E-2</v>
      </c>
      <c r="J673" s="66">
        <f>IF(O672&gt;0,VLOOKUP(O672,W$12:AF$80,2),J672)</f>
        <v>44433</v>
      </c>
      <c r="K673" s="67">
        <f t="shared" si="204"/>
        <v>3</v>
      </c>
      <c r="L673" s="68">
        <f t="shared" si="198"/>
        <v>3</v>
      </c>
      <c r="M673" s="69">
        <f t="shared" si="199"/>
        <v>1.000609332</v>
      </c>
      <c r="N673" s="69">
        <f t="shared" ca="1" si="200"/>
        <v>1.0012077159999999</v>
      </c>
      <c r="O673" s="68">
        <f t="shared" si="211"/>
        <v>0</v>
      </c>
      <c r="P673" s="65">
        <f t="shared" ca="1" si="205"/>
        <v>0.74763378000000003</v>
      </c>
      <c r="Q673" s="65"/>
      <c r="R673" s="11">
        <f t="shared" si="206"/>
        <v>0</v>
      </c>
      <c r="S673" s="70" t="str">
        <f>IF(O672&gt;0,VLOOKUP(O672,W$12:AF$60,10),S672)</f>
        <v>A+J=</v>
      </c>
      <c r="T673" s="66" t="e">
        <f>IF(O672&gt;0,VLOOKUP(O672,W$12:AF$60,11),T672)</f>
        <v>#REF!</v>
      </c>
      <c r="U673" s="71" t="str">
        <f t="shared" si="201"/>
        <v>-</v>
      </c>
      <c r="V673" s="7"/>
      <c r="W673" s="7"/>
      <c r="X673" s="7"/>
      <c r="Y673" s="7"/>
      <c r="Z673" s="1"/>
      <c r="AA673" s="7"/>
      <c r="AB673" s="7"/>
      <c r="AC673" s="7"/>
      <c r="AD673" s="7"/>
      <c r="AE673" s="7"/>
      <c r="AF673" s="8"/>
      <c r="AG673" s="2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  <c r="EP673" s="2"/>
      <c r="EQ673" s="2"/>
      <c r="ER673" s="2"/>
      <c r="ES673" s="2"/>
      <c r="ET673" s="2"/>
      <c r="EU673" s="2"/>
      <c r="EV673" s="2"/>
      <c r="EW673" s="2"/>
      <c r="EX673" s="2"/>
      <c r="EY673" s="2"/>
      <c r="EZ673" s="2"/>
      <c r="FA673" s="2"/>
      <c r="FB673" s="2"/>
      <c r="FC673" s="2"/>
      <c r="FD673" s="2"/>
      <c r="FE673" s="2"/>
      <c r="FF673" s="2"/>
      <c r="FG673" s="2"/>
      <c r="FH673" s="2"/>
      <c r="FI673" s="2"/>
      <c r="FJ673" s="2"/>
      <c r="FK673" s="2"/>
      <c r="FL673" s="2"/>
      <c r="FM673" s="2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</row>
    <row r="674" spans="1:188" x14ac:dyDescent="0.15">
      <c r="A674" s="63">
        <f t="shared" si="202"/>
        <v>44439</v>
      </c>
      <c r="B674" s="78">
        <f t="shared" ca="1" si="207"/>
        <v>620.04472585999997</v>
      </c>
      <c r="C674" s="65">
        <f t="shared" si="197"/>
        <v>619.04767961999994</v>
      </c>
      <c r="D674" s="10">
        <f ca="1">IF(A674&lt;$B$1,VLOOKUP(A674,[1]DI!$A$4:$B$15000,2),0)</f>
        <v>5.1499999999999997E-2</v>
      </c>
      <c r="E674" s="65">
        <f t="shared" ca="1" si="208"/>
        <v>1.0001993</v>
      </c>
      <c r="F674" s="65">
        <f ca="1">(TRUNC(PRODUCT($E$12:$E673),16))</f>
        <v>1.0555991054840199</v>
      </c>
      <c r="G674" s="65">
        <f t="shared" ca="1" si="209"/>
        <v>1.0547580009991899</v>
      </c>
      <c r="H674" s="65">
        <f t="shared" ca="1" si="210"/>
        <v>1.0007974399999999</v>
      </c>
      <c r="I674" s="64">
        <f t="shared" si="203"/>
        <v>5.2499999999999998E-2</v>
      </c>
      <c r="J674" s="66">
        <f>IF(O673&gt;0,VLOOKUP(O673,W$12:AF$80,2),J673)</f>
        <v>44433</v>
      </c>
      <c r="K674" s="67">
        <f t="shared" si="204"/>
        <v>4</v>
      </c>
      <c r="L674" s="68">
        <f t="shared" si="198"/>
        <v>4</v>
      </c>
      <c r="M674" s="69">
        <f t="shared" si="199"/>
        <v>1.000812525</v>
      </c>
      <c r="N674" s="69">
        <f t="shared" ca="1" si="200"/>
        <v>1.001610613</v>
      </c>
      <c r="O674" s="68">
        <f t="shared" si="211"/>
        <v>0</v>
      </c>
      <c r="P674" s="65">
        <f t="shared" ca="1" si="205"/>
        <v>0.99704623999999997</v>
      </c>
      <c r="Q674" s="65"/>
      <c r="R674" s="11">
        <f t="shared" si="206"/>
        <v>0</v>
      </c>
      <c r="S674" s="70" t="str">
        <f>IF(O673&gt;0,VLOOKUP(O673,W$12:AF$60,10),S673)</f>
        <v>A+J=</v>
      </c>
      <c r="T674" s="66" t="e">
        <f>IF(O673&gt;0,VLOOKUP(O673,W$12:AF$60,11),T673)</f>
        <v>#REF!</v>
      </c>
      <c r="U674" s="71" t="str">
        <f t="shared" si="201"/>
        <v>-</v>
      </c>
      <c r="V674" s="7"/>
      <c r="W674" s="7"/>
      <c r="X674" s="7"/>
      <c r="Y674" s="7"/>
      <c r="Z674" s="1"/>
      <c r="AA674" s="7"/>
      <c r="AB674" s="7"/>
      <c r="AC674" s="7"/>
      <c r="AD674" s="7"/>
      <c r="AE674" s="7"/>
      <c r="AF674" s="8"/>
      <c r="AG674" s="2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  <c r="EP674" s="2"/>
      <c r="EQ674" s="2"/>
      <c r="ER674" s="2"/>
      <c r="ES674" s="2"/>
      <c r="ET674" s="2"/>
      <c r="EU674" s="2"/>
      <c r="EV674" s="2"/>
      <c r="EW674" s="2"/>
      <c r="EX674" s="2"/>
      <c r="EY674" s="2"/>
      <c r="EZ674" s="2"/>
      <c r="FA674" s="2"/>
      <c r="FB674" s="2"/>
      <c r="FC674" s="2"/>
      <c r="FD674" s="2"/>
      <c r="FE674" s="2"/>
      <c r="FF674" s="2"/>
      <c r="FG674" s="2"/>
      <c r="FH674" s="2"/>
      <c r="FI674" s="2"/>
      <c r="FJ674" s="2"/>
      <c r="FK674" s="2"/>
      <c r="FL674" s="2"/>
      <c r="FM674" s="2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</row>
    <row r="675" spans="1:188" x14ac:dyDescent="0.15">
      <c r="A675" s="63">
        <f t="shared" si="202"/>
        <v>44440</v>
      </c>
      <c r="B675" s="78">
        <f t="shared" ca="1" si="207"/>
        <v>620.29423858999996</v>
      </c>
      <c r="C675" s="65">
        <f t="shared" si="197"/>
        <v>619.04767961999994</v>
      </c>
      <c r="D675" s="10">
        <f ca="1">IF(A675&lt;$B$1,VLOOKUP(A675,[1]DI!$A$4:$B$15000,2),0)</f>
        <v>5.1499999999999997E-2</v>
      </c>
      <c r="E675" s="65">
        <f t="shared" ca="1" si="208"/>
        <v>1.0001993</v>
      </c>
      <c r="F675" s="65">
        <f ca="1">(TRUNC(PRODUCT($E$12:$E674),16))</f>
        <v>1.0558094863857399</v>
      </c>
      <c r="G675" s="65">
        <f t="shared" ca="1" si="209"/>
        <v>1.0547580009991899</v>
      </c>
      <c r="H675" s="65">
        <f t="shared" ca="1" si="210"/>
        <v>1.0009969000000001</v>
      </c>
      <c r="I675" s="64">
        <f t="shared" si="203"/>
        <v>5.2499999999999998E-2</v>
      </c>
      <c r="J675" s="66">
        <f>IF(O674&gt;0,VLOOKUP(O674,W$12:AF$80,2),J674)</f>
        <v>44433</v>
      </c>
      <c r="K675" s="67">
        <f t="shared" si="204"/>
        <v>5</v>
      </c>
      <c r="L675" s="68">
        <f t="shared" si="198"/>
        <v>5</v>
      </c>
      <c r="M675" s="69">
        <f t="shared" si="199"/>
        <v>1.0010157589999999</v>
      </c>
      <c r="N675" s="69">
        <f t="shared" ca="1" si="200"/>
        <v>1.0020136719999999</v>
      </c>
      <c r="O675" s="68">
        <f t="shared" si="211"/>
        <v>0</v>
      </c>
      <c r="P675" s="65">
        <f t="shared" ca="1" si="205"/>
        <v>1.2465589699999999</v>
      </c>
      <c r="Q675" s="65"/>
      <c r="R675" s="11">
        <f t="shared" si="206"/>
        <v>0</v>
      </c>
      <c r="S675" s="70" t="str">
        <f>IF(O674&gt;0,VLOOKUP(O674,W$12:AF$60,10),S674)</f>
        <v>A+J=</v>
      </c>
      <c r="T675" s="66" t="e">
        <f>IF(O674&gt;0,VLOOKUP(O674,W$12:AF$60,11),T674)</f>
        <v>#REF!</v>
      </c>
      <c r="U675" s="71" t="str">
        <f t="shared" si="201"/>
        <v>-</v>
      </c>
      <c r="V675" s="7"/>
      <c r="W675" s="7"/>
      <c r="X675" s="7"/>
      <c r="Y675" s="7"/>
      <c r="Z675" s="1"/>
      <c r="AA675" s="7"/>
      <c r="AB675" s="7"/>
      <c r="AC675" s="7"/>
      <c r="AD675" s="7"/>
      <c r="AE675" s="7"/>
      <c r="AF675" s="8"/>
      <c r="AG675" s="2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  <c r="EP675" s="2"/>
      <c r="EQ675" s="2"/>
      <c r="ER675" s="2"/>
      <c r="ES675" s="2"/>
      <c r="ET675" s="2"/>
      <c r="EU675" s="2"/>
      <c r="EV675" s="2"/>
      <c r="EW675" s="2"/>
      <c r="EX675" s="2"/>
      <c r="EY675" s="2"/>
      <c r="EZ675" s="2"/>
      <c r="FA675" s="2"/>
      <c r="FB675" s="2"/>
      <c r="FC675" s="2"/>
      <c r="FD675" s="2"/>
      <c r="FE675" s="2"/>
      <c r="FF675" s="2"/>
      <c r="FG675" s="2"/>
      <c r="FH675" s="2"/>
      <c r="FI675" s="2"/>
      <c r="FJ675" s="2"/>
      <c r="FK675" s="2"/>
      <c r="FL675" s="2"/>
      <c r="FM675" s="2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</row>
    <row r="676" spans="1:188" x14ac:dyDescent="0.15">
      <c r="A676" s="63">
        <f t="shared" si="202"/>
        <v>44441</v>
      </c>
      <c r="B676" s="78">
        <f t="shared" ca="1" si="207"/>
        <v>620.54385161999994</v>
      </c>
      <c r="C676" s="65">
        <f t="shared" si="197"/>
        <v>619.04767961999994</v>
      </c>
      <c r="D676" s="10">
        <f ca="1">IF(A676&lt;$B$1,VLOOKUP(A676,[1]DI!$A$4:$B$15000,2),0)</f>
        <v>5.1499999999999997E-2</v>
      </c>
      <c r="E676" s="65">
        <f t="shared" ca="1" si="208"/>
        <v>1.0001993</v>
      </c>
      <c r="F676" s="65">
        <f ca="1">(TRUNC(PRODUCT($E$12:$E675),16))</f>
        <v>1.05601990921638</v>
      </c>
      <c r="G676" s="65">
        <f t="shared" ca="1" si="209"/>
        <v>1.0547580009991899</v>
      </c>
      <c r="H676" s="65">
        <f t="shared" ca="1" si="210"/>
        <v>1.0011964</v>
      </c>
      <c r="I676" s="64">
        <f t="shared" si="203"/>
        <v>5.2499999999999998E-2</v>
      </c>
      <c r="J676" s="66">
        <f>IF(O675&gt;0,VLOOKUP(O675,W$12:AF$80,2),J675)</f>
        <v>44433</v>
      </c>
      <c r="K676" s="67">
        <f t="shared" si="204"/>
        <v>6</v>
      </c>
      <c r="L676" s="68">
        <f t="shared" si="198"/>
        <v>6</v>
      </c>
      <c r="M676" s="69">
        <f t="shared" si="199"/>
        <v>1.0012190350000001</v>
      </c>
      <c r="N676" s="69">
        <f t="shared" ca="1" si="200"/>
        <v>1.0024168929999999</v>
      </c>
      <c r="O676" s="68">
        <f t="shared" si="211"/>
        <v>0</v>
      </c>
      <c r="P676" s="65">
        <f t="shared" ca="1" si="205"/>
        <v>1.4961720000000001</v>
      </c>
      <c r="Q676" s="65"/>
      <c r="R676" s="11">
        <f t="shared" si="206"/>
        <v>0</v>
      </c>
      <c r="S676" s="70" t="str">
        <f>IF(O675&gt;0,VLOOKUP(O675,W$12:AF$60,10),S675)</f>
        <v>A+J=</v>
      </c>
      <c r="T676" s="66" t="e">
        <f>IF(O675&gt;0,VLOOKUP(O675,W$12:AF$60,11),T675)</f>
        <v>#REF!</v>
      </c>
      <c r="U676" s="71" t="str">
        <f t="shared" si="201"/>
        <v>-</v>
      </c>
      <c r="V676" s="7"/>
      <c r="W676" s="7"/>
      <c r="X676" s="7"/>
      <c r="Y676" s="7"/>
      <c r="Z676" s="1"/>
      <c r="AA676" s="7"/>
      <c r="AB676" s="7"/>
      <c r="AC676" s="7"/>
      <c r="AD676" s="7"/>
      <c r="AE676" s="7"/>
      <c r="AF676" s="8"/>
      <c r="AG676" s="2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  <c r="EP676" s="2"/>
      <c r="EQ676" s="2"/>
      <c r="ER676" s="2"/>
      <c r="ES676" s="2"/>
      <c r="ET676" s="2"/>
      <c r="EU676" s="2"/>
      <c r="EV676" s="2"/>
      <c r="EW676" s="2"/>
      <c r="EX676" s="2"/>
      <c r="EY676" s="2"/>
      <c r="EZ676" s="2"/>
      <c r="FA676" s="2"/>
      <c r="FB676" s="2"/>
      <c r="FC676" s="2"/>
      <c r="FD676" s="2"/>
      <c r="FE676" s="2"/>
      <c r="FF676" s="2"/>
      <c r="FG676" s="2"/>
      <c r="FH676" s="2"/>
      <c r="FI676" s="2"/>
      <c r="FJ676" s="2"/>
      <c r="FK676" s="2"/>
      <c r="FL676" s="2"/>
      <c r="FM676" s="2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</row>
    <row r="677" spans="1:188" x14ac:dyDescent="0.15">
      <c r="A677" s="63">
        <f t="shared" si="202"/>
        <v>44442</v>
      </c>
      <c r="B677" s="78">
        <f t="shared" ca="1" si="207"/>
        <v>620.79355997999994</v>
      </c>
      <c r="C677" s="65">
        <f t="shared" si="197"/>
        <v>619.04767961999994</v>
      </c>
      <c r="D677" s="10">
        <f ca="1">IF(A677&lt;$B$1,VLOOKUP(A677,[1]DI!$A$4:$B$15000,2),0)</f>
        <v>5.1499999999999997E-2</v>
      </c>
      <c r="E677" s="65">
        <f t="shared" ca="1" si="208"/>
        <v>1.0001993</v>
      </c>
      <c r="F677" s="65">
        <f ca="1">(TRUNC(PRODUCT($E$12:$E676),16))</f>
        <v>1.05623037398429</v>
      </c>
      <c r="G677" s="65">
        <f t="shared" ca="1" si="209"/>
        <v>1.0547580009991899</v>
      </c>
      <c r="H677" s="65">
        <f t="shared" ca="1" si="210"/>
        <v>1.0013959299999999</v>
      </c>
      <c r="I677" s="64">
        <f t="shared" si="203"/>
        <v>5.2499999999999998E-2</v>
      </c>
      <c r="J677" s="66">
        <f>IF(O676&gt;0,VLOOKUP(O676,W$12:AF$80,2),J676)</f>
        <v>44433</v>
      </c>
      <c r="K677" s="67">
        <f t="shared" si="204"/>
        <v>7</v>
      </c>
      <c r="L677" s="68">
        <f t="shared" si="198"/>
        <v>7</v>
      </c>
      <c r="M677" s="69">
        <f t="shared" si="199"/>
        <v>1.0014223520000001</v>
      </c>
      <c r="N677" s="69">
        <f t="shared" ca="1" si="200"/>
        <v>1.002820268</v>
      </c>
      <c r="O677" s="68">
        <f t="shared" si="211"/>
        <v>0</v>
      </c>
      <c r="P677" s="65">
        <f t="shared" ca="1" si="205"/>
        <v>1.7458803599999999</v>
      </c>
      <c r="Q677" s="65"/>
      <c r="R677" s="11">
        <f t="shared" si="206"/>
        <v>0</v>
      </c>
      <c r="S677" s="70" t="str">
        <f>IF(O676&gt;0,VLOOKUP(O676,W$12:AF$60,10),S676)</f>
        <v>A+J=</v>
      </c>
      <c r="T677" s="66" t="e">
        <f>IF(O676&gt;0,VLOOKUP(O676,W$12:AF$60,11),T676)</f>
        <v>#REF!</v>
      </c>
      <c r="U677" s="71" t="str">
        <f t="shared" si="201"/>
        <v>-</v>
      </c>
      <c r="V677" s="7"/>
      <c r="W677" s="7"/>
      <c r="X677" s="7"/>
      <c r="Y677" s="7"/>
      <c r="Z677" s="1"/>
      <c r="AA677" s="7"/>
      <c r="AB677" s="7"/>
      <c r="AC677" s="7"/>
      <c r="AD677" s="7"/>
      <c r="AE677" s="7"/>
      <c r="AF677" s="8"/>
      <c r="AG677" s="2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  <c r="EP677" s="2"/>
      <c r="EQ677" s="2"/>
      <c r="ER677" s="2"/>
      <c r="ES677" s="2"/>
      <c r="ET677" s="2"/>
      <c r="EU677" s="2"/>
      <c r="EV677" s="2"/>
      <c r="EW677" s="2"/>
      <c r="EX677" s="2"/>
      <c r="EY677" s="2"/>
      <c r="EZ677" s="2"/>
      <c r="FA677" s="2"/>
      <c r="FB677" s="2"/>
      <c r="FC677" s="2"/>
      <c r="FD677" s="2"/>
      <c r="FE677" s="2"/>
      <c r="FF677" s="2"/>
      <c r="FG677" s="2"/>
      <c r="FH677" s="2"/>
      <c r="FI677" s="2"/>
      <c r="FJ677" s="2"/>
      <c r="FK677" s="2"/>
      <c r="FL677" s="2"/>
      <c r="FM677" s="2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</row>
    <row r="678" spans="1:188" x14ac:dyDescent="0.15">
      <c r="A678" s="63">
        <f t="shared" si="202"/>
        <v>44443</v>
      </c>
      <c r="B678" s="78">
        <f t="shared" ca="1" si="207"/>
        <v>621.04337418999989</v>
      </c>
      <c r="C678" s="65">
        <f t="shared" si="197"/>
        <v>619.04767961999994</v>
      </c>
      <c r="D678" s="10">
        <f ca="1">IF(A678&lt;$B$1,VLOOKUP(A678,[1]DI!$A$4:$B$15000,2),0)</f>
        <v>0</v>
      </c>
      <c r="E678" s="65">
        <f t="shared" ca="1" si="208"/>
        <v>1</v>
      </c>
      <c r="F678" s="65">
        <f ca="1">(TRUNC(PRODUCT($E$12:$E677),16))</f>
        <v>1.0564408806978201</v>
      </c>
      <c r="G678" s="65">
        <f t="shared" ca="1" si="209"/>
        <v>1.0547580009991899</v>
      </c>
      <c r="H678" s="65">
        <f t="shared" ca="1" si="210"/>
        <v>1.00159551</v>
      </c>
      <c r="I678" s="64">
        <f t="shared" si="203"/>
        <v>5.2499999999999998E-2</v>
      </c>
      <c r="J678" s="66">
        <f>IF(O677&gt;0,VLOOKUP(O677,W$12:AF$80,2),J677)</f>
        <v>44433</v>
      </c>
      <c r="K678" s="67">
        <f t="shared" si="204"/>
        <v>7</v>
      </c>
      <c r="L678" s="68">
        <f t="shared" si="198"/>
        <v>8</v>
      </c>
      <c r="M678" s="69">
        <f t="shared" si="199"/>
        <v>1.0016257099999999</v>
      </c>
      <c r="N678" s="69">
        <f t="shared" ca="1" si="200"/>
        <v>1.003223814</v>
      </c>
      <c r="O678" s="68">
        <f t="shared" si="211"/>
        <v>0</v>
      </c>
      <c r="P678" s="65">
        <f t="shared" ca="1" si="205"/>
        <v>1.9956945699999999</v>
      </c>
      <c r="Q678" s="65"/>
      <c r="R678" s="11">
        <f t="shared" si="206"/>
        <v>0</v>
      </c>
      <c r="S678" s="70" t="str">
        <f>IF(O677&gt;0,VLOOKUP(O677,W$12:AF$60,10),S677)</f>
        <v>A+J=</v>
      </c>
      <c r="T678" s="66" t="e">
        <f>IF(O677&gt;0,VLOOKUP(O677,W$12:AF$60,11),T677)</f>
        <v>#REF!</v>
      </c>
      <c r="U678" s="71" t="str">
        <f t="shared" si="201"/>
        <v>-</v>
      </c>
      <c r="V678" s="7"/>
      <c r="W678" s="7"/>
      <c r="X678" s="7"/>
      <c r="Y678" s="7"/>
      <c r="Z678" s="1"/>
      <c r="AA678" s="7"/>
      <c r="AB678" s="7"/>
      <c r="AC678" s="7"/>
      <c r="AD678" s="7"/>
      <c r="AE678" s="7"/>
      <c r="AF678" s="8"/>
      <c r="AG678" s="2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  <c r="EP678" s="2"/>
      <c r="EQ678" s="2"/>
      <c r="ER678" s="2"/>
      <c r="ES678" s="2"/>
      <c r="ET678" s="2"/>
      <c r="EU678" s="2"/>
      <c r="EV678" s="2"/>
      <c r="EW678" s="2"/>
      <c r="EX678" s="2"/>
      <c r="EY678" s="2"/>
      <c r="EZ678" s="2"/>
      <c r="FA678" s="2"/>
      <c r="FB678" s="2"/>
      <c r="FC678" s="2"/>
      <c r="FD678" s="2"/>
      <c r="FE678" s="2"/>
      <c r="FF678" s="2"/>
      <c r="FG678" s="2"/>
      <c r="FH678" s="2"/>
      <c r="FI678" s="2"/>
      <c r="FJ678" s="2"/>
      <c r="FK678" s="2"/>
      <c r="FL678" s="2"/>
      <c r="FM678" s="2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</row>
    <row r="679" spans="1:188" x14ac:dyDescent="0.15">
      <c r="A679" s="63">
        <f t="shared" si="202"/>
        <v>44444</v>
      </c>
      <c r="B679" s="78">
        <f t="shared" ca="1" si="207"/>
        <v>621.04337418999989</v>
      </c>
      <c r="C679" s="65">
        <f t="shared" si="197"/>
        <v>619.04767961999994</v>
      </c>
      <c r="D679" s="10">
        <f ca="1">IF(A679&lt;$B$1,VLOOKUP(A679,[1]DI!$A$4:$B$15000,2),0)</f>
        <v>0</v>
      </c>
      <c r="E679" s="65">
        <f t="shared" ca="1" si="208"/>
        <v>1</v>
      </c>
      <c r="F679" s="65">
        <f ca="1">(TRUNC(PRODUCT($E$12:$E678),16))</f>
        <v>1.0564408806978201</v>
      </c>
      <c r="G679" s="65">
        <f t="shared" ca="1" si="209"/>
        <v>1.0547580009991899</v>
      </c>
      <c r="H679" s="65">
        <f t="shared" ca="1" si="210"/>
        <v>1.00159551</v>
      </c>
      <c r="I679" s="64">
        <f t="shared" si="203"/>
        <v>5.2499999999999998E-2</v>
      </c>
      <c r="J679" s="66">
        <f>IF(O678&gt;0,VLOOKUP(O678,W$12:AF$80,2),J678)</f>
        <v>44433</v>
      </c>
      <c r="K679" s="67">
        <f t="shared" si="204"/>
        <v>7</v>
      </c>
      <c r="L679" s="68">
        <f t="shared" si="198"/>
        <v>8</v>
      </c>
      <c r="M679" s="69">
        <f t="shared" si="199"/>
        <v>1.0016257099999999</v>
      </c>
      <c r="N679" s="69">
        <f t="shared" ca="1" si="200"/>
        <v>1.003223814</v>
      </c>
      <c r="O679" s="68">
        <f t="shared" si="211"/>
        <v>0</v>
      </c>
      <c r="P679" s="65">
        <f t="shared" ca="1" si="205"/>
        <v>1.9956945699999999</v>
      </c>
      <c r="Q679" s="65"/>
      <c r="R679" s="11">
        <f t="shared" si="206"/>
        <v>0</v>
      </c>
      <c r="S679" s="70" t="str">
        <f>IF(O678&gt;0,VLOOKUP(O678,W$12:AF$60,10),S678)</f>
        <v>A+J=</v>
      </c>
      <c r="T679" s="66" t="e">
        <f>IF(O678&gt;0,VLOOKUP(O678,W$12:AF$60,11),T678)</f>
        <v>#REF!</v>
      </c>
      <c r="U679" s="71" t="str">
        <f t="shared" si="201"/>
        <v>-</v>
      </c>
      <c r="V679" s="7"/>
      <c r="W679" s="7"/>
      <c r="X679" s="7"/>
      <c r="Y679" s="7"/>
      <c r="Z679" s="1"/>
      <c r="AA679" s="7"/>
      <c r="AB679" s="7"/>
      <c r="AC679" s="7"/>
      <c r="AD679" s="7"/>
      <c r="AE679" s="7"/>
      <c r="AF679" s="8"/>
      <c r="AG679" s="2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  <c r="EP679" s="2"/>
      <c r="EQ679" s="2"/>
      <c r="ER679" s="2"/>
      <c r="ES679" s="2"/>
      <c r="ET679" s="2"/>
      <c r="EU679" s="2"/>
      <c r="EV679" s="2"/>
      <c r="EW679" s="2"/>
      <c r="EX679" s="2"/>
      <c r="EY679" s="2"/>
      <c r="EZ679" s="2"/>
      <c r="FA679" s="2"/>
      <c r="FB679" s="2"/>
      <c r="FC679" s="2"/>
      <c r="FD679" s="2"/>
      <c r="FE679" s="2"/>
      <c r="FF679" s="2"/>
      <c r="FG679" s="2"/>
      <c r="FH679" s="2"/>
      <c r="FI679" s="2"/>
      <c r="FJ679" s="2"/>
      <c r="FK679" s="2"/>
      <c r="FL679" s="2"/>
      <c r="FM679" s="2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</row>
    <row r="680" spans="1:188" x14ac:dyDescent="0.15">
      <c r="A680" s="63">
        <f t="shared" si="202"/>
        <v>44445</v>
      </c>
      <c r="B680" s="78">
        <f t="shared" ca="1" si="207"/>
        <v>621.04337418999989</v>
      </c>
      <c r="C680" s="65">
        <f t="shared" si="197"/>
        <v>619.04767961999994</v>
      </c>
      <c r="D680" s="10">
        <f ca="1">IF(A680&lt;$B$1,VLOOKUP(A680,[1]DI!$A$4:$B$15000,2),0)</f>
        <v>5.1499999999999997E-2</v>
      </c>
      <c r="E680" s="65">
        <f t="shared" ca="1" si="208"/>
        <v>1.0001993</v>
      </c>
      <c r="F680" s="65">
        <f ca="1">(TRUNC(PRODUCT($E$12:$E679),16))</f>
        <v>1.0564408806978201</v>
      </c>
      <c r="G680" s="65">
        <f t="shared" ca="1" si="209"/>
        <v>1.0547580009991899</v>
      </c>
      <c r="H680" s="65">
        <f t="shared" ca="1" si="210"/>
        <v>1.00159551</v>
      </c>
      <c r="I680" s="64">
        <f t="shared" si="203"/>
        <v>5.2499999999999998E-2</v>
      </c>
      <c r="J680" s="66">
        <f>IF(O679&gt;0,VLOOKUP(O679,W$12:AF$80,2),J679)</f>
        <v>44433</v>
      </c>
      <c r="K680" s="67">
        <f t="shared" si="204"/>
        <v>8</v>
      </c>
      <c r="L680" s="68">
        <f t="shared" si="198"/>
        <v>8</v>
      </c>
      <c r="M680" s="69">
        <f t="shared" si="199"/>
        <v>1.0016257099999999</v>
      </c>
      <c r="N680" s="69">
        <f t="shared" ca="1" si="200"/>
        <v>1.003223814</v>
      </c>
      <c r="O680" s="68">
        <f t="shared" si="211"/>
        <v>0</v>
      </c>
      <c r="P680" s="65">
        <f t="shared" ca="1" si="205"/>
        <v>1.9956945699999999</v>
      </c>
      <c r="Q680" s="65"/>
      <c r="R680" s="11">
        <f t="shared" si="206"/>
        <v>0</v>
      </c>
      <c r="S680" s="70" t="str">
        <f>IF(O679&gt;0,VLOOKUP(O679,W$12:AF$60,10),S679)</f>
        <v>A+J=</v>
      </c>
      <c r="T680" s="66" t="e">
        <f>IF(O679&gt;0,VLOOKUP(O679,W$12:AF$60,11),T679)</f>
        <v>#REF!</v>
      </c>
      <c r="U680" s="71" t="str">
        <f t="shared" si="201"/>
        <v>-</v>
      </c>
      <c r="V680" s="7"/>
      <c r="W680" s="7"/>
      <c r="X680" s="7"/>
      <c r="Y680" s="7"/>
      <c r="Z680" s="1"/>
      <c r="AA680" s="7"/>
      <c r="AB680" s="7"/>
      <c r="AC680" s="7"/>
      <c r="AD680" s="7"/>
      <c r="AE680" s="7"/>
      <c r="AF680" s="8"/>
      <c r="AG680" s="2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  <c r="EP680" s="2"/>
      <c r="EQ680" s="2"/>
      <c r="ER680" s="2"/>
      <c r="ES680" s="2"/>
      <c r="ET680" s="2"/>
      <c r="EU680" s="2"/>
      <c r="EV680" s="2"/>
      <c r="EW680" s="2"/>
      <c r="EX680" s="2"/>
      <c r="EY680" s="2"/>
      <c r="EZ680" s="2"/>
      <c r="FA680" s="2"/>
      <c r="FB680" s="2"/>
      <c r="FC680" s="2"/>
      <c r="FD680" s="2"/>
      <c r="FE680" s="2"/>
      <c r="FF680" s="2"/>
      <c r="FG680" s="2"/>
      <c r="FH680" s="2"/>
      <c r="FI680" s="2"/>
      <c r="FJ680" s="2"/>
      <c r="FK680" s="2"/>
      <c r="FL680" s="2"/>
      <c r="FM680" s="2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</row>
    <row r="681" spans="1:188" x14ac:dyDescent="0.15">
      <c r="A681" s="63">
        <f t="shared" si="202"/>
        <v>44446</v>
      </c>
      <c r="B681" s="78">
        <f t="shared" ca="1" si="207"/>
        <v>621.29328930999998</v>
      </c>
      <c r="C681" s="65">
        <f t="shared" si="197"/>
        <v>619.04767961999994</v>
      </c>
      <c r="D681" s="10">
        <f ca="1">IF(A681&lt;$B$1,VLOOKUP(A681,[1]DI!$A$4:$B$15000,2),0)</f>
        <v>0</v>
      </c>
      <c r="E681" s="65">
        <f t="shared" ca="1" si="208"/>
        <v>1</v>
      </c>
      <c r="F681" s="65">
        <f ca="1">(TRUNC(PRODUCT($E$12:$E680),16))</f>
        <v>1.05665142936534</v>
      </c>
      <c r="G681" s="65">
        <f t="shared" ca="1" si="209"/>
        <v>1.0547580009991899</v>
      </c>
      <c r="H681" s="65">
        <f t="shared" ca="1" si="210"/>
        <v>1.0017951300000001</v>
      </c>
      <c r="I681" s="64">
        <f t="shared" si="203"/>
        <v>5.2499999999999998E-2</v>
      </c>
      <c r="J681" s="66">
        <f>IF(O680&gt;0,VLOOKUP(O680,W$12:AF$80,2),J680)</f>
        <v>44433</v>
      </c>
      <c r="K681" s="67">
        <f t="shared" si="204"/>
        <v>8</v>
      </c>
      <c r="L681" s="68">
        <f t="shared" si="198"/>
        <v>9</v>
      </c>
      <c r="M681" s="69">
        <f t="shared" si="199"/>
        <v>1.0018291100000001</v>
      </c>
      <c r="N681" s="69">
        <f t="shared" ca="1" si="200"/>
        <v>1.003627523</v>
      </c>
      <c r="O681" s="68">
        <f t="shared" si="211"/>
        <v>0</v>
      </c>
      <c r="P681" s="65">
        <f t="shared" ca="1" si="205"/>
        <v>2.2456096900000002</v>
      </c>
      <c r="Q681" s="65"/>
      <c r="R681" s="11">
        <f t="shared" si="206"/>
        <v>0</v>
      </c>
      <c r="S681" s="70" t="str">
        <f>IF(O680&gt;0,VLOOKUP(O680,W$12:AF$60,10),S680)</f>
        <v>A+J=</v>
      </c>
      <c r="T681" s="66" t="e">
        <f>IF(O680&gt;0,VLOOKUP(O680,W$12:AF$60,11),T680)</f>
        <v>#REF!</v>
      </c>
      <c r="U681" s="71" t="str">
        <f t="shared" si="201"/>
        <v>-</v>
      </c>
      <c r="V681" s="7"/>
      <c r="W681" s="7"/>
      <c r="X681" s="7"/>
      <c r="Y681" s="7"/>
      <c r="Z681" s="1"/>
      <c r="AA681" s="7"/>
      <c r="AB681" s="7"/>
      <c r="AC681" s="7"/>
      <c r="AD681" s="7"/>
      <c r="AE681" s="7"/>
      <c r="AF681" s="8"/>
      <c r="AG681" s="2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  <c r="EP681" s="2"/>
      <c r="EQ681" s="2"/>
      <c r="ER681" s="2"/>
      <c r="ES681" s="2"/>
      <c r="ET681" s="2"/>
      <c r="EU681" s="2"/>
      <c r="EV681" s="2"/>
      <c r="EW681" s="2"/>
      <c r="EX681" s="2"/>
      <c r="EY681" s="2"/>
      <c r="EZ681" s="2"/>
      <c r="FA681" s="2"/>
      <c r="FB681" s="2"/>
      <c r="FC681" s="2"/>
      <c r="FD681" s="2"/>
      <c r="FE681" s="2"/>
      <c r="FF681" s="2"/>
      <c r="FG681" s="2"/>
      <c r="FH681" s="2"/>
      <c r="FI681" s="2"/>
      <c r="FJ681" s="2"/>
      <c r="FK681" s="2"/>
      <c r="FL681" s="2"/>
      <c r="FM681" s="2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</row>
    <row r="682" spans="1:188" x14ac:dyDescent="0.15">
      <c r="A682" s="63">
        <f t="shared" si="202"/>
        <v>44447</v>
      </c>
      <c r="B682" s="78">
        <f t="shared" ca="1" si="207"/>
        <v>621.29328930999998</v>
      </c>
      <c r="C682" s="65">
        <f t="shared" si="197"/>
        <v>619.04767961999994</v>
      </c>
      <c r="D682" s="10">
        <f ca="1">IF(A682&lt;$B$1,VLOOKUP(A682,[1]DI!$A$4:$B$15000,2),0)</f>
        <v>5.1499999999999997E-2</v>
      </c>
      <c r="E682" s="65">
        <f t="shared" ca="1" si="208"/>
        <v>1.0001993</v>
      </c>
      <c r="F682" s="65">
        <f ca="1">(TRUNC(PRODUCT($E$12:$E681),16))</f>
        <v>1.05665142936534</v>
      </c>
      <c r="G682" s="65">
        <f t="shared" ca="1" si="209"/>
        <v>1.0547580009991899</v>
      </c>
      <c r="H682" s="65">
        <f t="shared" ca="1" si="210"/>
        <v>1.0017951300000001</v>
      </c>
      <c r="I682" s="64">
        <f t="shared" si="203"/>
        <v>5.2499999999999998E-2</v>
      </c>
      <c r="J682" s="66">
        <f>IF(O681&gt;0,VLOOKUP(O681,W$12:AF$80,2),J681)</f>
        <v>44433</v>
      </c>
      <c r="K682" s="67">
        <f t="shared" si="204"/>
        <v>9</v>
      </c>
      <c r="L682" s="68">
        <f t="shared" si="198"/>
        <v>9</v>
      </c>
      <c r="M682" s="69">
        <f t="shared" si="199"/>
        <v>1.0018291100000001</v>
      </c>
      <c r="N682" s="69">
        <f t="shared" ca="1" si="200"/>
        <v>1.003627523</v>
      </c>
      <c r="O682" s="68">
        <f t="shared" si="211"/>
        <v>0</v>
      </c>
      <c r="P682" s="65">
        <f t="shared" ca="1" si="205"/>
        <v>2.2456096900000002</v>
      </c>
      <c r="Q682" s="65"/>
      <c r="R682" s="11">
        <f t="shared" si="206"/>
        <v>0</v>
      </c>
      <c r="S682" s="70" t="str">
        <f>IF(O681&gt;0,VLOOKUP(O681,W$12:AF$60,10),S681)</f>
        <v>A+J=</v>
      </c>
      <c r="T682" s="66" t="e">
        <f>IF(O681&gt;0,VLOOKUP(O681,W$12:AF$60,11),T681)</f>
        <v>#REF!</v>
      </c>
      <c r="U682" s="71" t="str">
        <f t="shared" si="201"/>
        <v>-</v>
      </c>
      <c r="V682" s="7"/>
      <c r="W682" s="7"/>
      <c r="X682" s="7"/>
      <c r="Y682" s="7"/>
      <c r="Z682" s="1"/>
      <c r="AA682" s="7"/>
      <c r="AB682" s="7"/>
      <c r="AC682" s="7"/>
      <c r="AD682" s="7"/>
      <c r="AE682" s="7"/>
      <c r="AF682" s="8"/>
      <c r="AG682" s="2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  <c r="EP682" s="2"/>
      <c r="EQ682" s="2"/>
      <c r="ER682" s="2"/>
      <c r="ES682" s="2"/>
      <c r="ET682" s="2"/>
      <c r="EU682" s="2"/>
      <c r="EV682" s="2"/>
      <c r="EW682" s="2"/>
      <c r="EX682" s="2"/>
      <c r="EY682" s="2"/>
      <c r="EZ682" s="2"/>
      <c r="FA682" s="2"/>
      <c r="FB682" s="2"/>
      <c r="FC682" s="2"/>
      <c r="FD682" s="2"/>
      <c r="FE682" s="2"/>
      <c r="FF682" s="2"/>
      <c r="FG682" s="2"/>
      <c r="FH682" s="2"/>
      <c r="FI682" s="2"/>
      <c r="FJ682" s="2"/>
      <c r="FK682" s="2"/>
      <c r="FL682" s="2"/>
      <c r="FM682" s="2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</row>
    <row r="683" spans="1:188" x14ac:dyDescent="0.15">
      <c r="A683" s="63">
        <f t="shared" si="202"/>
        <v>44448</v>
      </c>
      <c r="B683" s="78">
        <f t="shared" ca="1" si="207"/>
        <v>621.54330533999996</v>
      </c>
      <c r="C683" s="65">
        <f t="shared" si="197"/>
        <v>619.04767961999994</v>
      </c>
      <c r="D683" s="10">
        <f ca="1">IF(A683&lt;$B$1,VLOOKUP(A683,[1]DI!$A$4:$B$15000,2),0)</f>
        <v>5.1499999999999997E-2</v>
      </c>
      <c r="E683" s="65">
        <f t="shared" ca="1" si="208"/>
        <v>1.0001993</v>
      </c>
      <c r="F683" s="65">
        <f ca="1">(TRUNC(PRODUCT($E$12:$E682),16))</f>
        <v>1.0568620199952199</v>
      </c>
      <c r="G683" s="65">
        <f t="shared" ca="1" si="209"/>
        <v>1.0547580009991899</v>
      </c>
      <c r="H683" s="65">
        <f t="shared" ca="1" si="210"/>
        <v>1.0019947899999999</v>
      </c>
      <c r="I683" s="64">
        <f t="shared" si="203"/>
        <v>5.2499999999999998E-2</v>
      </c>
      <c r="J683" s="66">
        <f>IF(O682&gt;0,VLOOKUP(O682,W$12:AF$80,2),J682)</f>
        <v>44433</v>
      </c>
      <c r="K683" s="67">
        <f t="shared" si="204"/>
        <v>10</v>
      </c>
      <c r="L683" s="68">
        <f t="shared" si="198"/>
        <v>10</v>
      </c>
      <c r="M683" s="69">
        <f t="shared" si="199"/>
        <v>1.00203255</v>
      </c>
      <c r="N683" s="69">
        <f t="shared" ca="1" si="200"/>
        <v>1.0040313949999999</v>
      </c>
      <c r="O683" s="68">
        <f t="shared" si="211"/>
        <v>0</v>
      </c>
      <c r="P683" s="65">
        <f t="shared" ca="1" si="205"/>
        <v>2.49562572</v>
      </c>
      <c r="Q683" s="65"/>
      <c r="R683" s="11">
        <f t="shared" si="206"/>
        <v>0</v>
      </c>
      <c r="S683" s="70" t="str">
        <f>IF(O682&gt;0,VLOOKUP(O682,W$12:AF$60,10),S682)</f>
        <v>A+J=</v>
      </c>
      <c r="T683" s="66" t="e">
        <f>IF(O682&gt;0,VLOOKUP(O682,W$12:AF$60,11),T682)</f>
        <v>#REF!</v>
      </c>
      <c r="U683" s="71" t="str">
        <f t="shared" si="201"/>
        <v>-</v>
      </c>
      <c r="V683" s="7"/>
      <c r="W683" s="7"/>
      <c r="X683" s="7"/>
      <c r="Y683" s="7"/>
      <c r="Z683" s="1"/>
      <c r="AA683" s="7"/>
      <c r="AB683" s="7"/>
      <c r="AC683" s="7"/>
      <c r="AD683" s="7"/>
      <c r="AE683" s="7"/>
      <c r="AF683" s="8"/>
      <c r="AG683" s="2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  <c r="EP683" s="2"/>
      <c r="EQ683" s="2"/>
      <c r="ER683" s="2"/>
      <c r="ES683" s="2"/>
      <c r="ET683" s="2"/>
      <c r="EU683" s="2"/>
      <c r="EV683" s="2"/>
      <c r="EW683" s="2"/>
      <c r="EX683" s="2"/>
      <c r="EY683" s="2"/>
      <c r="EZ683" s="2"/>
      <c r="FA683" s="2"/>
      <c r="FB683" s="2"/>
      <c r="FC683" s="2"/>
      <c r="FD683" s="2"/>
      <c r="FE683" s="2"/>
      <c r="FF683" s="2"/>
      <c r="FG683" s="2"/>
      <c r="FH683" s="2"/>
      <c r="FI683" s="2"/>
      <c r="FJ683" s="2"/>
      <c r="FK683" s="2"/>
      <c r="FL683" s="2"/>
      <c r="FM683" s="2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</row>
    <row r="684" spans="1:188" x14ac:dyDescent="0.15">
      <c r="A684" s="63">
        <f t="shared" si="202"/>
        <v>44449</v>
      </c>
      <c r="B684" s="78">
        <f t="shared" ca="1" si="207"/>
        <v>621.79342225999994</v>
      </c>
      <c r="C684" s="65">
        <f t="shared" si="197"/>
        <v>619.04767961999994</v>
      </c>
      <c r="D684" s="10">
        <f ca="1">IF(A684&lt;$B$1,VLOOKUP(A684,[1]DI!$A$4:$B$15000,2),0)</f>
        <v>5.1499999999999997E-2</v>
      </c>
      <c r="E684" s="65">
        <f t="shared" ca="1" si="208"/>
        <v>1.0001993</v>
      </c>
      <c r="F684" s="65">
        <f ca="1">(TRUNC(PRODUCT($E$12:$E683),16))</f>
        <v>1.0570726525958001</v>
      </c>
      <c r="G684" s="65">
        <f t="shared" ca="1" si="209"/>
        <v>1.0547580009991899</v>
      </c>
      <c r="H684" s="65">
        <f t="shared" ca="1" si="210"/>
        <v>1.0021944899999999</v>
      </c>
      <c r="I684" s="64">
        <f t="shared" si="203"/>
        <v>5.2499999999999998E-2</v>
      </c>
      <c r="J684" s="66">
        <f>IF(O683&gt;0,VLOOKUP(O683,W$12:AF$80,2),J683)</f>
        <v>44433</v>
      </c>
      <c r="K684" s="67">
        <f t="shared" si="204"/>
        <v>11</v>
      </c>
      <c r="L684" s="68">
        <f t="shared" si="198"/>
        <v>11</v>
      </c>
      <c r="M684" s="69">
        <f t="shared" si="199"/>
        <v>1.002236033</v>
      </c>
      <c r="N684" s="69">
        <f t="shared" ca="1" si="200"/>
        <v>1.00443543</v>
      </c>
      <c r="O684" s="68">
        <f t="shared" si="211"/>
        <v>0</v>
      </c>
      <c r="P684" s="65">
        <f t="shared" ca="1" si="205"/>
        <v>2.74574264</v>
      </c>
      <c r="Q684" s="65"/>
      <c r="R684" s="11">
        <f t="shared" si="206"/>
        <v>0</v>
      </c>
      <c r="S684" s="70" t="str">
        <f>IF(O683&gt;0,VLOOKUP(O683,W$12:AF$60,10),S683)</f>
        <v>A+J=</v>
      </c>
      <c r="T684" s="66" t="e">
        <f>IF(O683&gt;0,VLOOKUP(O683,W$12:AF$60,11),T683)</f>
        <v>#REF!</v>
      </c>
      <c r="U684" s="71" t="str">
        <f t="shared" si="201"/>
        <v>-</v>
      </c>
      <c r="V684" s="7"/>
      <c r="W684" s="7"/>
      <c r="X684" s="7"/>
      <c r="Y684" s="7"/>
      <c r="Z684" s="1"/>
      <c r="AA684" s="7"/>
      <c r="AB684" s="7"/>
      <c r="AC684" s="7"/>
      <c r="AD684" s="7"/>
      <c r="AE684" s="7"/>
      <c r="AF684" s="8"/>
      <c r="AG684" s="2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  <c r="EP684" s="2"/>
      <c r="EQ684" s="2"/>
      <c r="ER684" s="2"/>
      <c r="ES684" s="2"/>
      <c r="ET684" s="2"/>
      <c r="EU684" s="2"/>
      <c r="EV684" s="2"/>
      <c r="EW684" s="2"/>
      <c r="EX684" s="2"/>
      <c r="EY684" s="2"/>
      <c r="EZ684" s="2"/>
      <c r="FA684" s="2"/>
      <c r="FB684" s="2"/>
      <c r="FC684" s="2"/>
      <c r="FD684" s="2"/>
      <c r="FE684" s="2"/>
      <c r="FF684" s="2"/>
      <c r="FG684" s="2"/>
      <c r="FH684" s="2"/>
      <c r="FI684" s="2"/>
      <c r="FJ684" s="2"/>
      <c r="FK684" s="2"/>
      <c r="FL684" s="2"/>
      <c r="FM684" s="2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</row>
    <row r="685" spans="1:188" x14ac:dyDescent="0.15">
      <c r="A685" s="63">
        <f t="shared" si="202"/>
        <v>44450</v>
      </c>
      <c r="B685" s="78">
        <f t="shared" ca="1" si="207"/>
        <v>622.04363328999989</v>
      </c>
      <c r="C685" s="65">
        <f t="shared" si="197"/>
        <v>619.04767961999994</v>
      </c>
      <c r="D685" s="10">
        <f ca="1">IF(A685&lt;$B$1,VLOOKUP(A685,[1]DI!$A$4:$B$15000,2),0)</f>
        <v>0</v>
      </c>
      <c r="E685" s="65">
        <f t="shared" ca="1" si="208"/>
        <v>1</v>
      </c>
      <c r="F685" s="65">
        <f ca="1">(TRUNC(PRODUCT($E$12:$E684),16))</f>
        <v>1.05728332717546</v>
      </c>
      <c r="G685" s="65">
        <f t="shared" ca="1" si="209"/>
        <v>1.0547580009991899</v>
      </c>
      <c r="H685" s="65">
        <f t="shared" ca="1" si="210"/>
        <v>1.00239422</v>
      </c>
      <c r="I685" s="64">
        <f t="shared" si="203"/>
        <v>5.2499999999999998E-2</v>
      </c>
      <c r="J685" s="66">
        <f>IF(O684&gt;0,VLOOKUP(O684,W$12:AF$80,2),J684)</f>
        <v>44433</v>
      </c>
      <c r="K685" s="67">
        <f t="shared" si="204"/>
        <v>11</v>
      </c>
      <c r="L685" s="68">
        <f t="shared" si="198"/>
        <v>12</v>
      </c>
      <c r="M685" s="69">
        <f t="shared" si="199"/>
        <v>1.0024395559999999</v>
      </c>
      <c r="N685" s="69">
        <f t="shared" ca="1" si="200"/>
        <v>1.004839617</v>
      </c>
      <c r="O685" s="68">
        <f t="shared" si="211"/>
        <v>0</v>
      </c>
      <c r="P685" s="65">
        <f t="shared" ca="1" si="205"/>
        <v>2.99595367</v>
      </c>
      <c r="Q685" s="65"/>
      <c r="R685" s="11">
        <f t="shared" si="206"/>
        <v>0</v>
      </c>
      <c r="S685" s="70" t="str">
        <f>IF(O684&gt;0,VLOOKUP(O684,W$12:AF$60,10),S684)</f>
        <v>A+J=</v>
      </c>
      <c r="T685" s="66" t="e">
        <f>IF(O684&gt;0,VLOOKUP(O684,W$12:AF$60,11),T684)</f>
        <v>#REF!</v>
      </c>
      <c r="U685" s="71" t="str">
        <f t="shared" si="201"/>
        <v>-</v>
      </c>
      <c r="V685" s="7"/>
      <c r="W685" s="7"/>
      <c r="X685" s="7"/>
      <c r="Y685" s="7"/>
      <c r="Z685" s="1"/>
      <c r="AA685" s="7"/>
      <c r="AB685" s="7"/>
      <c r="AC685" s="7"/>
      <c r="AD685" s="7"/>
      <c r="AE685" s="7"/>
      <c r="AF685" s="8"/>
      <c r="AG685" s="2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  <c r="EP685" s="2"/>
      <c r="EQ685" s="2"/>
      <c r="ER685" s="2"/>
      <c r="ES685" s="2"/>
      <c r="ET685" s="2"/>
      <c r="EU685" s="2"/>
      <c r="EV685" s="2"/>
      <c r="EW685" s="2"/>
      <c r="EX685" s="2"/>
      <c r="EY685" s="2"/>
      <c r="EZ685" s="2"/>
      <c r="FA685" s="2"/>
      <c r="FB685" s="2"/>
      <c r="FC685" s="2"/>
      <c r="FD685" s="2"/>
      <c r="FE685" s="2"/>
      <c r="FF685" s="2"/>
      <c r="FG685" s="2"/>
      <c r="FH685" s="2"/>
      <c r="FI685" s="2"/>
      <c r="FJ685" s="2"/>
      <c r="FK685" s="2"/>
      <c r="FL685" s="2"/>
      <c r="FM685" s="2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</row>
    <row r="686" spans="1:188" x14ac:dyDescent="0.15">
      <c r="A686" s="63">
        <f t="shared" si="202"/>
        <v>44451</v>
      </c>
      <c r="B686" s="78">
        <f t="shared" ca="1" si="207"/>
        <v>622.04363328999989</v>
      </c>
      <c r="C686" s="65">
        <f t="shared" si="197"/>
        <v>619.04767961999994</v>
      </c>
      <c r="D686" s="10">
        <f ca="1">IF(A686&lt;$B$1,VLOOKUP(A686,[1]DI!$A$4:$B$15000,2),0)</f>
        <v>0</v>
      </c>
      <c r="E686" s="65">
        <f t="shared" ca="1" si="208"/>
        <v>1</v>
      </c>
      <c r="F686" s="65">
        <f ca="1">(TRUNC(PRODUCT($E$12:$E685),16))</f>
        <v>1.05728332717546</v>
      </c>
      <c r="G686" s="65">
        <f t="shared" ca="1" si="209"/>
        <v>1.0547580009991899</v>
      </c>
      <c r="H686" s="65">
        <f t="shared" ca="1" si="210"/>
        <v>1.00239422</v>
      </c>
      <c r="I686" s="64">
        <f t="shared" si="203"/>
        <v>5.2499999999999998E-2</v>
      </c>
      <c r="J686" s="66">
        <f>IF(O685&gt;0,VLOOKUP(O685,W$12:AF$80,2),J685)</f>
        <v>44433</v>
      </c>
      <c r="K686" s="67">
        <f t="shared" si="204"/>
        <v>11</v>
      </c>
      <c r="L686" s="68">
        <f t="shared" si="198"/>
        <v>12</v>
      </c>
      <c r="M686" s="69">
        <f t="shared" si="199"/>
        <v>1.0024395559999999</v>
      </c>
      <c r="N686" s="69">
        <f t="shared" ca="1" si="200"/>
        <v>1.004839617</v>
      </c>
      <c r="O686" s="68">
        <f t="shared" si="211"/>
        <v>0</v>
      </c>
      <c r="P686" s="65">
        <f t="shared" ca="1" si="205"/>
        <v>2.99595367</v>
      </c>
      <c r="Q686" s="65"/>
      <c r="R686" s="11">
        <f t="shared" si="206"/>
        <v>0</v>
      </c>
      <c r="S686" s="70" t="str">
        <f>IF(O685&gt;0,VLOOKUP(O685,W$12:AF$60,10),S685)</f>
        <v>A+J=</v>
      </c>
      <c r="T686" s="66" t="e">
        <f>IF(O685&gt;0,VLOOKUP(O685,W$12:AF$60,11),T685)</f>
        <v>#REF!</v>
      </c>
      <c r="U686" s="71" t="str">
        <f t="shared" si="201"/>
        <v>-</v>
      </c>
      <c r="V686" s="7"/>
      <c r="W686" s="7"/>
      <c r="X686" s="7"/>
      <c r="Y686" s="7"/>
      <c r="Z686" s="1"/>
      <c r="AA686" s="7"/>
      <c r="AB686" s="7"/>
      <c r="AC686" s="7"/>
      <c r="AD686" s="7"/>
      <c r="AE686" s="7"/>
      <c r="AF686" s="8"/>
      <c r="AG686" s="2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  <c r="EP686" s="2"/>
      <c r="EQ686" s="2"/>
      <c r="ER686" s="2"/>
      <c r="ES686" s="2"/>
      <c r="ET686" s="2"/>
      <c r="EU686" s="2"/>
      <c r="EV686" s="2"/>
      <c r="EW686" s="2"/>
      <c r="EX686" s="2"/>
      <c r="EY686" s="2"/>
      <c r="EZ686" s="2"/>
      <c r="FA686" s="2"/>
      <c r="FB686" s="2"/>
      <c r="FC686" s="2"/>
      <c r="FD686" s="2"/>
      <c r="FE686" s="2"/>
      <c r="FF686" s="2"/>
      <c r="FG686" s="2"/>
      <c r="FH686" s="2"/>
      <c r="FI686" s="2"/>
      <c r="FJ686" s="2"/>
      <c r="FK686" s="2"/>
      <c r="FL686" s="2"/>
      <c r="FM686" s="2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</row>
    <row r="687" spans="1:188" x14ac:dyDescent="0.15">
      <c r="A687" s="63">
        <f t="shared" si="202"/>
        <v>44452</v>
      </c>
      <c r="B687" s="78">
        <f t="shared" ca="1" si="207"/>
        <v>622.04363328999989</v>
      </c>
      <c r="C687" s="65">
        <f t="shared" si="197"/>
        <v>619.04767961999994</v>
      </c>
      <c r="D687" s="10">
        <f ca="1">IF(A687&lt;$B$1,VLOOKUP(A687,[1]DI!$A$4:$B$15000,2),0)</f>
        <v>5.1499999999999997E-2</v>
      </c>
      <c r="E687" s="65">
        <f t="shared" ca="1" si="208"/>
        <v>1.0001993</v>
      </c>
      <c r="F687" s="65">
        <f ca="1">(TRUNC(PRODUCT($E$12:$E686),16))</f>
        <v>1.05728332717546</v>
      </c>
      <c r="G687" s="65">
        <f t="shared" ca="1" si="209"/>
        <v>1.0547580009991899</v>
      </c>
      <c r="H687" s="65">
        <f t="shared" ca="1" si="210"/>
        <v>1.00239422</v>
      </c>
      <c r="I687" s="64">
        <f t="shared" si="203"/>
        <v>5.2499999999999998E-2</v>
      </c>
      <c r="J687" s="66">
        <f>IF(O686&gt;0,VLOOKUP(O686,W$12:AF$80,2),J686)</f>
        <v>44433</v>
      </c>
      <c r="K687" s="67">
        <f t="shared" si="204"/>
        <v>12</v>
      </c>
      <c r="L687" s="68">
        <f t="shared" si="198"/>
        <v>12</v>
      </c>
      <c r="M687" s="69">
        <f t="shared" si="199"/>
        <v>1.0024395559999999</v>
      </c>
      <c r="N687" s="69">
        <f t="shared" ca="1" si="200"/>
        <v>1.004839617</v>
      </c>
      <c r="O687" s="68">
        <f t="shared" si="211"/>
        <v>0</v>
      </c>
      <c r="P687" s="65">
        <f t="shared" ca="1" si="205"/>
        <v>2.99595367</v>
      </c>
      <c r="Q687" s="65"/>
      <c r="R687" s="11">
        <f t="shared" si="206"/>
        <v>0</v>
      </c>
      <c r="S687" s="70" t="str">
        <f>IF(O686&gt;0,VLOOKUP(O686,W$12:AF$60,10),S686)</f>
        <v>A+J=</v>
      </c>
      <c r="T687" s="66" t="e">
        <f>IF(O686&gt;0,VLOOKUP(O686,W$12:AF$60,11),T686)</f>
        <v>#REF!</v>
      </c>
      <c r="U687" s="71" t="str">
        <f t="shared" si="201"/>
        <v>-</v>
      </c>
      <c r="V687" s="7"/>
      <c r="W687" s="7"/>
      <c r="X687" s="7"/>
      <c r="Y687" s="7"/>
      <c r="Z687" s="1"/>
      <c r="AA687" s="7"/>
      <c r="AB687" s="7"/>
      <c r="AC687" s="7"/>
      <c r="AD687" s="7"/>
      <c r="AE687" s="7"/>
      <c r="AF687" s="8"/>
      <c r="AG687" s="2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  <c r="EP687" s="2"/>
      <c r="EQ687" s="2"/>
      <c r="ER687" s="2"/>
      <c r="ES687" s="2"/>
      <c r="ET687" s="2"/>
      <c r="EU687" s="2"/>
      <c r="EV687" s="2"/>
      <c r="EW687" s="2"/>
      <c r="EX687" s="2"/>
      <c r="EY687" s="2"/>
      <c r="EZ687" s="2"/>
      <c r="FA687" s="2"/>
      <c r="FB687" s="2"/>
      <c r="FC687" s="2"/>
      <c r="FD687" s="2"/>
      <c r="FE687" s="2"/>
      <c r="FF687" s="2"/>
      <c r="FG687" s="2"/>
      <c r="FH687" s="2"/>
      <c r="FI687" s="2"/>
      <c r="FJ687" s="2"/>
      <c r="FK687" s="2"/>
      <c r="FL687" s="2"/>
      <c r="FM687" s="2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</row>
    <row r="688" spans="1:188" x14ac:dyDescent="0.15">
      <c r="A688" s="63">
        <f t="shared" si="202"/>
        <v>44453</v>
      </c>
      <c r="B688" s="78">
        <f t="shared" ca="1" si="207"/>
        <v>622.29395140999998</v>
      </c>
      <c r="C688" s="65">
        <f t="shared" si="197"/>
        <v>619.04767961999994</v>
      </c>
      <c r="D688" s="10">
        <f ca="1">IF(A688&lt;$B$1,VLOOKUP(A688,[1]DI!$A$4:$B$15000,2),0)</f>
        <v>5.1499999999999997E-2</v>
      </c>
      <c r="E688" s="65">
        <f t="shared" ca="1" si="208"/>
        <v>1.0001993</v>
      </c>
      <c r="F688" s="65">
        <f ca="1">(TRUNC(PRODUCT($E$12:$E687),16))</f>
        <v>1.0574940437425699</v>
      </c>
      <c r="G688" s="65">
        <f t="shared" ca="1" si="209"/>
        <v>1.0547580009991899</v>
      </c>
      <c r="H688" s="65">
        <f t="shared" ca="1" si="210"/>
        <v>1.002594</v>
      </c>
      <c r="I688" s="64">
        <f t="shared" si="203"/>
        <v>5.2499999999999998E-2</v>
      </c>
      <c r="J688" s="66">
        <f>IF(O687&gt;0,VLOOKUP(O687,W$12:AF$80,2),J687)</f>
        <v>44433</v>
      </c>
      <c r="K688" s="67">
        <f t="shared" si="204"/>
        <v>13</v>
      </c>
      <c r="L688" s="68">
        <f t="shared" si="198"/>
        <v>13</v>
      </c>
      <c r="M688" s="69">
        <f t="shared" si="199"/>
        <v>1.002643121</v>
      </c>
      <c r="N688" s="69">
        <f t="shared" ca="1" si="200"/>
        <v>1.0052439769999999</v>
      </c>
      <c r="O688" s="68">
        <f t="shared" si="211"/>
        <v>0</v>
      </c>
      <c r="P688" s="65">
        <f t="shared" ca="1" si="205"/>
        <v>3.2462717900000002</v>
      </c>
      <c r="Q688" s="65"/>
      <c r="R688" s="11">
        <f t="shared" si="206"/>
        <v>0</v>
      </c>
      <c r="S688" s="70" t="str">
        <f>IF(O687&gt;0,VLOOKUP(O687,W$12:AF$60,10),S687)</f>
        <v>A+J=</v>
      </c>
      <c r="T688" s="66" t="e">
        <f>IF(O687&gt;0,VLOOKUP(O687,W$12:AF$60,11),T687)</f>
        <v>#REF!</v>
      </c>
      <c r="U688" s="71" t="str">
        <f t="shared" si="201"/>
        <v>-</v>
      </c>
      <c r="V688" s="7"/>
      <c r="W688" s="7"/>
      <c r="X688" s="7"/>
      <c r="Y688" s="7"/>
      <c r="Z688" s="1"/>
      <c r="AA688" s="7"/>
      <c r="AB688" s="7"/>
      <c r="AC688" s="7"/>
      <c r="AD688" s="7"/>
      <c r="AE688" s="7"/>
      <c r="AF688" s="8"/>
      <c r="AG688" s="2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  <c r="EP688" s="2"/>
      <c r="EQ688" s="2"/>
      <c r="ER688" s="2"/>
      <c r="ES688" s="2"/>
      <c r="ET688" s="2"/>
      <c r="EU688" s="2"/>
      <c r="EV688" s="2"/>
      <c r="EW688" s="2"/>
      <c r="EX688" s="2"/>
      <c r="EY688" s="2"/>
      <c r="EZ688" s="2"/>
      <c r="FA688" s="2"/>
      <c r="FB688" s="2"/>
      <c r="FC688" s="2"/>
      <c r="FD688" s="2"/>
      <c r="FE688" s="2"/>
      <c r="FF688" s="2"/>
      <c r="FG688" s="2"/>
      <c r="FH688" s="2"/>
      <c r="FI688" s="2"/>
      <c r="FJ688" s="2"/>
      <c r="FK688" s="2"/>
      <c r="FL688" s="2"/>
      <c r="FM688" s="2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</row>
    <row r="689" spans="1:188" x14ac:dyDescent="0.15">
      <c r="A689" s="63">
        <f t="shared" si="202"/>
        <v>44454</v>
      </c>
      <c r="B689" s="78">
        <f t="shared" ca="1" si="207"/>
        <v>622.54437042999996</v>
      </c>
      <c r="C689" s="65">
        <f t="shared" si="197"/>
        <v>619.04767961999994</v>
      </c>
      <c r="D689" s="10">
        <f ca="1">IF(A689&lt;$B$1,VLOOKUP(A689,[1]DI!$A$4:$B$15000,2),0)</f>
        <v>5.1499999999999997E-2</v>
      </c>
      <c r="E689" s="65">
        <f t="shared" ca="1" si="208"/>
        <v>1.0001993</v>
      </c>
      <c r="F689" s="65">
        <f ca="1">(TRUNC(PRODUCT($E$12:$E688),16))</f>
        <v>1.05770480230549</v>
      </c>
      <c r="G689" s="65">
        <f t="shared" ca="1" si="209"/>
        <v>1.0547580009991899</v>
      </c>
      <c r="H689" s="65">
        <f t="shared" ca="1" si="210"/>
        <v>1.0027938199999999</v>
      </c>
      <c r="I689" s="64">
        <f t="shared" si="203"/>
        <v>5.2499999999999998E-2</v>
      </c>
      <c r="J689" s="66">
        <f>IF(O688&gt;0,VLOOKUP(O688,W$12:AF$80,2),J688)</f>
        <v>44433</v>
      </c>
      <c r="K689" s="67">
        <f t="shared" si="204"/>
        <v>14</v>
      </c>
      <c r="L689" s="68">
        <f t="shared" si="198"/>
        <v>14</v>
      </c>
      <c r="M689" s="69">
        <f t="shared" si="199"/>
        <v>1.0028467270000001</v>
      </c>
      <c r="N689" s="69">
        <f t="shared" ca="1" si="200"/>
        <v>1.0056484999999999</v>
      </c>
      <c r="O689" s="68">
        <f t="shared" si="211"/>
        <v>0</v>
      </c>
      <c r="P689" s="65">
        <f t="shared" ca="1" si="205"/>
        <v>3.49669081</v>
      </c>
      <c r="Q689" s="65"/>
      <c r="R689" s="11">
        <f t="shared" si="206"/>
        <v>0</v>
      </c>
      <c r="S689" s="70" t="str">
        <f>IF(O688&gt;0,VLOOKUP(O688,W$12:AF$60,10),S688)</f>
        <v>A+J=</v>
      </c>
      <c r="T689" s="66" t="e">
        <f>IF(O688&gt;0,VLOOKUP(O688,W$12:AF$60,11),T688)</f>
        <v>#REF!</v>
      </c>
      <c r="U689" s="71" t="str">
        <f t="shared" si="201"/>
        <v>-</v>
      </c>
      <c r="V689" s="7"/>
      <c r="W689" s="7"/>
      <c r="X689" s="7"/>
      <c r="Y689" s="7"/>
      <c r="Z689" s="1"/>
      <c r="AA689" s="7"/>
      <c r="AB689" s="7"/>
      <c r="AC689" s="7"/>
      <c r="AD689" s="7"/>
      <c r="AE689" s="7"/>
      <c r="AF689" s="8"/>
      <c r="AG689" s="2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  <c r="EP689" s="2"/>
      <c r="EQ689" s="2"/>
      <c r="ER689" s="2"/>
      <c r="ES689" s="2"/>
      <c r="ET689" s="2"/>
      <c r="EU689" s="2"/>
      <c r="EV689" s="2"/>
      <c r="EW689" s="2"/>
      <c r="EX689" s="2"/>
      <c r="EY689" s="2"/>
      <c r="EZ689" s="2"/>
      <c r="FA689" s="2"/>
      <c r="FB689" s="2"/>
      <c r="FC689" s="2"/>
      <c r="FD689" s="2"/>
      <c r="FE689" s="2"/>
      <c r="FF689" s="2"/>
      <c r="FG689" s="2"/>
      <c r="FH689" s="2"/>
      <c r="FI689" s="2"/>
      <c r="FJ689" s="2"/>
      <c r="FK689" s="2"/>
      <c r="FL689" s="2"/>
      <c r="FM689" s="2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</row>
    <row r="690" spans="1:188" x14ac:dyDescent="0.15">
      <c r="A690" s="63">
        <f t="shared" si="202"/>
        <v>44455</v>
      </c>
      <c r="B690" s="78">
        <f t="shared" ca="1" si="207"/>
        <v>622.79488416999993</v>
      </c>
      <c r="C690" s="65">
        <f t="shared" si="197"/>
        <v>619.04767961999994</v>
      </c>
      <c r="D690" s="10">
        <f ca="1">IF(A690&lt;$B$1,VLOOKUP(A690,[1]DI!$A$4:$B$15000,2),0)</f>
        <v>5.1499999999999997E-2</v>
      </c>
      <c r="E690" s="65">
        <f t="shared" ca="1" si="208"/>
        <v>1.0001993</v>
      </c>
      <c r="F690" s="65">
        <f ca="1">(TRUNC(PRODUCT($E$12:$E689),16))</f>
        <v>1.05791560287259</v>
      </c>
      <c r="G690" s="65">
        <f t="shared" ca="1" si="209"/>
        <v>1.0547580009991899</v>
      </c>
      <c r="H690" s="65">
        <f t="shared" ca="1" si="210"/>
        <v>1.0029936699999999</v>
      </c>
      <c r="I690" s="64">
        <f t="shared" si="203"/>
        <v>5.2499999999999998E-2</v>
      </c>
      <c r="J690" s="66">
        <f>IF(O689&gt;0,VLOOKUP(O689,W$12:AF$80,2),J689)</f>
        <v>44433</v>
      </c>
      <c r="K690" s="67">
        <f t="shared" si="204"/>
        <v>15</v>
      </c>
      <c r="L690" s="68">
        <f t="shared" si="198"/>
        <v>15</v>
      </c>
      <c r="M690" s="69">
        <f t="shared" si="199"/>
        <v>1.0030503740000001</v>
      </c>
      <c r="N690" s="69">
        <f t="shared" ca="1" si="200"/>
        <v>1.006053176</v>
      </c>
      <c r="O690" s="68">
        <f t="shared" si="211"/>
        <v>0</v>
      </c>
      <c r="P690" s="65">
        <f t="shared" ca="1" si="205"/>
        <v>3.7472045500000002</v>
      </c>
      <c r="Q690" s="65"/>
      <c r="R690" s="11">
        <f t="shared" si="206"/>
        <v>0</v>
      </c>
      <c r="S690" s="70" t="str">
        <f>IF(O689&gt;0,VLOOKUP(O689,W$12:AF$60,10),S689)</f>
        <v>A+J=</v>
      </c>
      <c r="T690" s="66" t="e">
        <f>IF(O689&gt;0,VLOOKUP(O689,W$12:AF$60,11),T689)</f>
        <v>#REF!</v>
      </c>
      <c r="U690" s="71" t="str">
        <f t="shared" si="201"/>
        <v>-</v>
      </c>
      <c r="V690" s="7"/>
      <c r="W690" s="7"/>
      <c r="X690" s="7"/>
      <c r="Y690" s="7"/>
      <c r="Z690" s="1"/>
      <c r="AA690" s="7"/>
      <c r="AB690" s="7"/>
      <c r="AC690" s="7"/>
      <c r="AD690" s="7"/>
      <c r="AE690" s="7"/>
      <c r="AF690" s="8"/>
      <c r="AG690" s="2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  <c r="EP690" s="2"/>
      <c r="EQ690" s="2"/>
      <c r="ER690" s="2"/>
      <c r="ES690" s="2"/>
      <c r="ET690" s="2"/>
      <c r="EU690" s="2"/>
      <c r="EV690" s="2"/>
      <c r="EW690" s="2"/>
      <c r="EX690" s="2"/>
      <c r="EY690" s="2"/>
      <c r="EZ690" s="2"/>
      <c r="FA690" s="2"/>
      <c r="FB690" s="2"/>
      <c r="FC690" s="2"/>
      <c r="FD690" s="2"/>
      <c r="FE690" s="2"/>
      <c r="FF690" s="2"/>
      <c r="FG690" s="2"/>
      <c r="FH690" s="2"/>
      <c r="FI690" s="2"/>
      <c r="FJ690" s="2"/>
      <c r="FK690" s="2"/>
      <c r="FL690" s="2"/>
      <c r="FM690" s="2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</row>
    <row r="691" spans="1:188" x14ac:dyDescent="0.15">
      <c r="A691" s="63">
        <f t="shared" si="202"/>
        <v>44456</v>
      </c>
      <c r="B691" s="78">
        <f t="shared" ca="1" si="207"/>
        <v>623.04550500999994</v>
      </c>
      <c r="C691" s="65">
        <f t="shared" si="197"/>
        <v>619.04767961999994</v>
      </c>
      <c r="D691" s="10">
        <f ca="1">IF(A691&lt;$B$1,VLOOKUP(A691,[1]DI!$A$4:$B$15000,2),0)</f>
        <v>5.1499999999999997E-2</v>
      </c>
      <c r="E691" s="65">
        <f t="shared" ca="1" si="208"/>
        <v>1.0001993</v>
      </c>
      <c r="F691" s="65">
        <f ca="1">(TRUNC(PRODUCT($E$12:$E690),16))</f>
        <v>1.0581264454522401</v>
      </c>
      <c r="G691" s="65">
        <f t="shared" ca="1" si="209"/>
        <v>1.0547580009991899</v>
      </c>
      <c r="H691" s="65">
        <f t="shared" ca="1" si="210"/>
        <v>1.0031935700000001</v>
      </c>
      <c r="I691" s="64">
        <f t="shared" si="203"/>
        <v>5.2499999999999998E-2</v>
      </c>
      <c r="J691" s="66">
        <f>IF(O690&gt;0,VLOOKUP(O690,W$12:AF$80,2),J690)</f>
        <v>44433</v>
      </c>
      <c r="K691" s="67">
        <f t="shared" si="204"/>
        <v>16</v>
      </c>
      <c r="L691" s="68">
        <f t="shared" si="198"/>
        <v>16</v>
      </c>
      <c r="M691" s="69">
        <f t="shared" si="199"/>
        <v>1.003254063</v>
      </c>
      <c r="N691" s="69">
        <f t="shared" ca="1" si="200"/>
        <v>1.0064580249999999</v>
      </c>
      <c r="O691" s="68">
        <f t="shared" si="211"/>
        <v>0</v>
      </c>
      <c r="P691" s="65">
        <f t="shared" ca="1" si="205"/>
        <v>3.99782539</v>
      </c>
      <c r="Q691" s="65"/>
      <c r="R691" s="11">
        <f t="shared" si="206"/>
        <v>0</v>
      </c>
      <c r="S691" s="70" t="str">
        <f>IF(O690&gt;0,VLOOKUP(O690,W$12:AF$60,10),S690)</f>
        <v>A+J=</v>
      </c>
      <c r="T691" s="66" t="e">
        <f>IF(O690&gt;0,VLOOKUP(O690,W$12:AF$60,11),T690)</f>
        <v>#REF!</v>
      </c>
      <c r="U691" s="71" t="str">
        <f t="shared" si="201"/>
        <v>-</v>
      </c>
      <c r="V691" s="7"/>
      <c r="W691" s="7"/>
      <c r="X691" s="7"/>
      <c r="Y691" s="7"/>
      <c r="Z691" s="1"/>
      <c r="AA691" s="7"/>
      <c r="AB691" s="7"/>
      <c r="AC691" s="7"/>
      <c r="AD691" s="7"/>
      <c r="AE691" s="7"/>
      <c r="AF691" s="8"/>
      <c r="AG691" s="2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  <c r="EP691" s="2"/>
      <c r="EQ691" s="2"/>
      <c r="ER691" s="2"/>
      <c r="ES691" s="2"/>
      <c r="ET691" s="2"/>
      <c r="EU691" s="2"/>
      <c r="EV691" s="2"/>
      <c r="EW691" s="2"/>
      <c r="EX691" s="2"/>
      <c r="EY691" s="2"/>
      <c r="EZ691" s="2"/>
      <c r="FA691" s="2"/>
      <c r="FB691" s="2"/>
      <c r="FC691" s="2"/>
      <c r="FD691" s="2"/>
      <c r="FE691" s="2"/>
      <c r="FF691" s="2"/>
      <c r="FG691" s="2"/>
      <c r="FH691" s="2"/>
      <c r="FI691" s="2"/>
      <c r="FJ691" s="2"/>
      <c r="FK691" s="2"/>
      <c r="FL691" s="2"/>
      <c r="FM691" s="2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</row>
    <row r="692" spans="1:188" x14ac:dyDescent="0.15">
      <c r="A692" s="63">
        <f t="shared" si="202"/>
        <v>44457</v>
      </c>
      <c r="B692" s="78">
        <f t="shared" ca="1" si="207"/>
        <v>623.29622673999995</v>
      </c>
      <c r="C692" s="65">
        <f t="shared" si="197"/>
        <v>619.04767961999994</v>
      </c>
      <c r="D692" s="10">
        <f ca="1">IF(A692&lt;$B$1,VLOOKUP(A692,[1]DI!$A$4:$B$15000,2),0)</f>
        <v>0</v>
      </c>
      <c r="E692" s="65">
        <f t="shared" ca="1" si="208"/>
        <v>1</v>
      </c>
      <c r="F692" s="65">
        <f ca="1">(TRUNC(PRODUCT($E$12:$E691),16))</f>
        <v>1.05833733005282</v>
      </c>
      <c r="G692" s="65">
        <f t="shared" ca="1" si="209"/>
        <v>1.0547580009991899</v>
      </c>
      <c r="H692" s="65">
        <f t="shared" ca="1" si="210"/>
        <v>1.00339351</v>
      </c>
      <c r="I692" s="64">
        <f t="shared" si="203"/>
        <v>5.2499999999999998E-2</v>
      </c>
      <c r="J692" s="66">
        <f>IF(O691&gt;0,VLOOKUP(O691,W$12:AF$80,2),J691)</f>
        <v>44433</v>
      </c>
      <c r="K692" s="67">
        <f t="shared" si="204"/>
        <v>16</v>
      </c>
      <c r="L692" s="68">
        <f t="shared" si="198"/>
        <v>17</v>
      </c>
      <c r="M692" s="69">
        <f t="shared" si="199"/>
        <v>1.0034577929999999</v>
      </c>
      <c r="N692" s="69">
        <f t="shared" ca="1" si="200"/>
        <v>1.006863037</v>
      </c>
      <c r="O692" s="68">
        <f t="shared" si="211"/>
        <v>0</v>
      </c>
      <c r="P692" s="65">
        <f t="shared" ca="1" si="205"/>
        <v>4.2485471199999996</v>
      </c>
      <c r="Q692" s="65"/>
      <c r="R692" s="11">
        <f t="shared" si="206"/>
        <v>0</v>
      </c>
      <c r="S692" s="70" t="str">
        <f>IF(O691&gt;0,VLOOKUP(O691,W$12:AF$60,10),S691)</f>
        <v>A+J=</v>
      </c>
      <c r="T692" s="66" t="e">
        <f>IF(O691&gt;0,VLOOKUP(O691,W$12:AF$60,11),T691)</f>
        <v>#REF!</v>
      </c>
      <c r="U692" s="71" t="str">
        <f t="shared" si="201"/>
        <v>-</v>
      </c>
      <c r="V692" s="7"/>
      <c r="W692" s="7"/>
      <c r="X692" s="7"/>
      <c r="Y692" s="7"/>
      <c r="Z692" s="1"/>
      <c r="AA692" s="7"/>
      <c r="AB692" s="7"/>
      <c r="AC692" s="7"/>
      <c r="AD692" s="7"/>
      <c r="AE692" s="7"/>
      <c r="AF692" s="8"/>
      <c r="AG692" s="2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  <c r="EP692" s="2"/>
      <c r="EQ692" s="2"/>
      <c r="ER692" s="2"/>
      <c r="ES692" s="2"/>
      <c r="ET692" s="2"/>
      <c r="EU692" s="2"/>
      <c r="EV692" s="2"/>
      <c r="EW692" s="2"/>
      <c r="EX692" s="2"/>
      <c r="EY692" s="2"/>
      <c r="EZ692" s="2"/>
      <c r="FA692" s="2"/>
      <c r="FB692" s="2"/>
      <c r="FC692" s="2"/>
      <c r="FD692" s="2"/>
      <c r="FE692" s="2"/>
      <c r="FF692" s="2"/>
      <c r="FG692" s="2"/>
      <c r="FH692" s="2"/>
      <c r="FI692" s="2"/>
      <c r="FJ692" s="2"/>
      <c r="FK692" s="2"/>
      <c r="FL692" s="2"/>
      <c r="FM692" s="2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</row>
    <row r="693" spans="1:188" x14ac:dyDescent="0.15">
      <c r="A693" s="63">
        <f t="shared" si="202"/>
        <v>44458</v>
      </c>
      <c r="B693" s="78">
        <f t="shared" ca="1" si="207"/>
        <v>623.29622673999995</v>
      </c>
      <c r="C693" s="65">
        <f t="shared" si="197"/>
        <v>619.04767961999994</v>
      </c>
      <c r="D693" s="10">
        <f ca="1">IF(A693&lt;$B$1,VLOOKUP(A693,[1]DI!$A$4:$B$15000,2),0)</f>
        <v>0</v>
      </c>
      <c r="E693" s="65">
        <f t="shared" ca="1" si="208"/>
        <v>1</v>
      </c>
      <c r="F693" s="65">
        <f ca="1">(TRUNC(PRODUCT($E$12:$E692),16))</f>
        <v>1.05833733005282</v>
      </c>
      <c r="G693" s="65">
        <f t="shared" ca="1" si="209"/>
        <v>1.0547580009991899</v>
      </c>
      <c r="H693" s="65">
        <f t="shared" ca="1" si="210"/>
        <v>1.00339351</v>
      </c>
      <c r="I693" s="64">
        <f t="shared" si="203"/>
        <v>5.2499999999999998E-2</v>
      </c>
      <c r="J693" s="66">
        <f>IF(O692&gt;0,VLOOKUP(O692,W$12:AF$80,2),J692)</f>
        <v>44433</v>
      </c>
      <c r="K693" s="67">
        <f t="shared" si="204"/>
        <v>16</v>
      </c>
      <c r="L693" s="68">
        <f t="shared" si="198"/>
        <v>17</v>
      </c>
      <c r="M693" s="69">
        <f t="shared" si="199"/>
        <v>1.0034577929999999</v>
      </c>
      <c r="N693" s="69">
        <f t="shared" ca="1" si="200"/>
        <v>1.006863037</v>
      </c>
      <c r="O693" s="68">
        <f t="shared" si="211"/>
        <v>0</v>
      </c>
      <c r="P693" s="65">
        <f t="shared" ca="1" si="205"/>
        <v>4.2485471199999996</v>
      </c>
      <c r="Q693" s="65"/>
      <c r="R693" s="11">
        <f t="shared" si="206"/>
        <v>0</v>
      </c>
      <c r="S693" s="70" t="str">
        <f>IF(O692&gt;0,VLOOKUP(O692,W$12:AF$60,10),S692)</f>
        <v>A+J=</v>
      </c>
      <c r="T693" s="66" t="e">
        <f>IF(O692&gt;0,VLOOKUP(O692,W$12:AF$60,11),T692)</f>
        <v>#REF!</v>
      </c>
      <c r="U693" s="71" t="str">
        <f t="shared" si="201"/>
        <v>-</v>
      </c>
      <c r="V693" s="7"/>
      <c r="W693" s="7"/>
      <c r="X693" s="7"/>
      <c r="Y693" s="7"/>
      <c r="Z693" s="1"/>
      <c r="AA693" s="7"/>
      <c r="AB693" s="7"/>
      <c r="AC693" s="7"/>
      <c r="AD693" s="7"/>
      <c r="AE693" s="7"/>
      <c r="AF693" s="8"/>
      <c r="AG693" s="2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  <c r="EP693" s="2"/>
      <c r="EQ693" s="2"/>
      <c r="ER693" s="2"/>
      <c r="ES693" s="2"/>
      <c r="ET693" s="2"/>
      <c r="EU693" s="2"/>
      <c r="EV693" s="2"/>
      <c r="EW693" s="2"/>
      <c r="EX693" s="2"/>
      <c r="EY693" s="2"/>
      <c r="EZ693" s="2"/>
      <c r="FA693" s="2"/>
      <c r="FB693" s="2"/>
      <c r="FC693" s="2"/>
      <c r="FD693" s="2"/>
      <c r="FE693" s="2"/>
      <c r="FF693" s="2"/>
      <c r="FG693" s="2"/>
      <c r="FH693" s="2"/>
      <c r="FI693" s="2"/>
      <c r="FJ693" s="2"/>
      <c r="FK693" s="2"/>
      <c r="FL693" s="2"/>
      <c r="FM693" s="2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</row>
    <row r="694" spans="1:188" x14ac:dyDescent="0.15">
      <c r="A694" s="63">
        <f t="shared" si="202"/>
        <v>44459</v>
      </c>
      <c r="B694" s="78">
        <f t="shared" ca="1" si="207"/>
        <v>623.29622673999995</v>
      </c>
      <c r="C694" s="65">
        <f t="shared" si="197"/>
        <v>619.04767961999994</v>
      </c>
      <c r="D694" s="10">
        <f ca="1">IF(A694&lt;$B$1,VLOOKUP(A694,[1]DI!$A$4:$B$15000,2),0)</f>
        <v>5.1499999999999997E-2</v>
      </c>
      <c r="E694" s="65">
        <f t="shared" ca="1" si="208"/>
        <v>1.0001993</v>
      </c>
      <c r="F694" s="65">
        <f ca="1">(TRUNC(PRODUCT($E$12:$E693),16))</f>
        <v>1.05833733005282</v>
      </c>
      <c r="G694" s="65">
        <f t="shared" ca="1" si="209"/>
        <v>1.0547580009991899</v>
      </c>
      <c r="H694" s="65">
        <f t="shared" ca="1" si="210"/>
        <v>1.00339351</v>
      </c>
      <c r="I694" s="64">
        <f t="shared" si="203"/>
        <v>5.2499999999999998E-2</v>
      </c>
      <c r="J694" s="66">
        <f>IF(O693&gt;0,VLOOKUP(O693,W$12:AF$80,2),J693)</f>
        <v>44433</v>
      </c>
      <c r="K694" s="67">
        <f t="shared" si="204"/>
        <v>17</v>
      </c>
      <c r="L694" s="68">
        <f t="shared" si="198"/>
        <v>17</v>
      </c>
      <c r="M694" s="69">
        <f t="shared" si="199"/>
        <v>1.0034577929999999</v>
      </c>
      <c r="N694" s="69">
        <f t="shared" ca="1" si="200"/>
        <v>1.006863037</v>
      </c>
      <c r="O694" s="68">
        <f t="shared" si="211"/>
        <v>0</v>
      </c>
      <c r="P694" s="65">
        <f t="shared" ca="1" si="205"/>
        <v>4.2485471199999996</v>
      </c>
      <c r="Q694" s="65"/>
      <c r="R694" s="11">
        <f t="shared" si="206"/>
        <v>0</v>
      </c>
      <c r="S694" s="70" t="str">
        <f>IF(O693&gt;0,VLOOKUP(O693,W$12:AF$60,10),S693)</f>
        <v>A+J=</v>
      </c>
      <c r="T694" s="66" t="e">
        <f>IF(O693&gt;0,VLOOKUP(O693,W$12:AF$60,11),T693)</f>
        <v>#REF!</v>
      </c>
      <c r="U694" s="71" t="str">
        <f t="shared" si="201"/>
        <v>-</v>
      </c>
      <c r="V694" s="7"/>
      <c r="W694" s="7"/>
      <c r="X694" s="7"/>
      <c r="Y694" s="7"/>
      <c r="Z694" s="1"/>
      <c r="AA694" s="7"/>
      <c r="AB694" s="7"/>
      <c r="AC694" s="7"/>
      <c r="AD694" s="7"/>
      <c r="AE694" s="7"/>
      <c r="AF694" s="8"/>
      <c r="AG694" s="2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  <c r="EP694" s="2"/>
      <c r="EQ694" s="2"/>
      <c r="ER694" s="2"/>
      <c r="ES694" s="2"/>
      <c r="ET694" s="2"/>
      <c r="EU694" s="2"/>
      <c r="EV694" s="2"/>
      <c r="EW694" s="2"/>
      <c r="EX694" s="2"/>
      <c r="EY694" s="2"/>
      <c r="EZ694" s="2"/>
      <c r="FA694" s="2"/>
      <c r="FB694" s="2"/>
      <c r="FC694" s="2"/>
      <c r="FD694" s="2"/>
      <c r="FE694" s="2"/>
      <c r="FF694" s="2"/>
      <c r="FG694" s="2"/>
      <c r="FH694" s="2"/>
      <c r="FI694" s="2"/>
      <c r="FJ694" s="2"/>
      <c r="FK694" s="2"/>
      <c r="FL694" s="2"/>
      <c r="FM694" s="2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</row>
    <row r="695" spans="1:188" x14ac:dyDescent="0.15">
      <c r="A695" s="63">
        <f t="shared" si="202"/>
        <v>44460</v>
      </c>
      <c r="B695" s="78">
        <f t="shared" ca="1" si="207"/>
        <v>623.54704381999989</v>
      </c>
      <c r="C695" s="65">
        <f t="shared" si="197"/>
        <v>619.04767961999994</v>
      </c>
      <c r="D695" s="10">
        <f ca="1">IF(A695&lt;$B$1,VLOOKUP(A695,[1]DI!$A$4:$B$15000,2),0)</f>
        <v>5.1499999999999997E-2</v>
      </c>
      <c r="E695" s="65">
        <f t="shared" ca="1" si="208"/>
        <v>1.0001993</v>
      </c>
      <c r="F695" s="65">
        <f ca="1">(TRUNC(PRODUCT($E$12:$E694),16))</f>
        <v>1.0585482566827</v>
      </c>
      <c r="G695" s="65">
        <f t="shared" ca="1" si="209"/>
        <v>1.0547580009991899</v>
      </c>
      <c r="H695" s="65">
        <f t="shared" ca="1" si="210"/>
        <v>1.0035934799999999</v>
      </c>
      <c r="I695" s="64">
        <f t="shared" si="203"/>
        <v>5.2499999999999998E-2</v>
      </c>
      <c r="J695" s="66">
        <f>IF(O694&gt;0,VLOOKUP(O694,W$12:AF$80,2),J694)</f>
        <v>44433</v>
      </c>
      <c r="K695" s="67">
        <f t="shared" si="204"/>
        <v>18</v>
      </c>
      <c r="L695" s="68">
        <f t="shared" si="198"/>
        <v>18</v>
      </c>
      <c r="M695" s="69">
        <f t="shared" si="199"/>
        <v>1.003661565</v>
      </c>
      <c r="N695" s="69">
        <f t="shared" ca="1" si="200"/>
        <v>1.007268203</v>
      </c>
      <c r="O695" s="68">
        <f t="shared" si="211"/>
        <v>0</v>
      </c>
      <c r="P695" s="65">
        <f t="shared" ca="1" si="205"/>
        <v>4.4993641999999996</v>
      </c>
      <c r="Q695" s="65"/>
      <c r="R695" s="11">
        <f t="shared" si="206"/>
        <v>0</v>
      </c>
      <c r="S695" s="70" t="str">
        <f>IF(O694&gt;0,VLOOKUP(O694,W$12:AF$60,10),S694)</f>
        <v>A+J=</v>
      </c>
      <c r="T695" s="66" t="e">
        <f>IF(O694&gt;0,VLOOKUP(O694,W$12:AF$60,11),T694)</f>
        <v>#REF!</v>
      </c>
      <c r="U695" s="71" t="str">
        <f t="shared" si="201"/>
        <v>-</v>
      </c>
      <c r="V695" s="7"/>
      <c r="W695" s="7"/>
      <c r="X695" s="7"/>
      <c r="Y695" s="7"/>
      <c r="Z695" s="1"/>
      <c r="AA695" s="7"/>
      <c r="AB695" s="7"/>
      <c r="AC695" s="7"/>
      <c r="AD695" s="7"/>
      <c r="AE695" s="7"/>
      <c r="AF695" s="8"/>
      <c r="AG695" s="2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  <c r="EP695" s="2"/>
      <c r="EQ695" s="2"/>
      <c r="ER695" s="2"/>
      <c r="ES695" s="2"/>
      <c r="ET695" s="2"/>
      <c r="EU695" s="2"/>
      <c r="EV695" s="2"/>
      <c r="EW695" s="2"/>
      <c r="EX695" s="2"/>
      <c r="EY695" s="2"/>
      <c r="EZ695" s="2"/>
      <c r="FA695" s="2"/>
      <c r="FB695" s="2"/>
      <c r="FC695" s="2"/>
      <c r="FD695" s="2"/>
      <c r="FE695" s="2"/>
      <c r="FF695" s="2"/>
      <c r="FG695" s="2"/>
      <c r="FH695" s="2"/>
      <c r="FI695" s="2"/>
      <c r="FJ695" s="2"/>
      <c r="FK695" s="2"/>
      <c r="FL695" s="2"/>
      <c r="FM695" s="2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</row>
    <row r="696" spans="1:188" x14ac:dyDescent="0.15">
      <c r="A696" s="63">
        <f t="shared" si="202"/>
        <v>44461</v>
      </c>
      <c r="B696" s="78">
        <f t="shared" ca="1" si="207"/>
        <v>623.79796736999992</v>
      </c>
      <c r="C696" s="65">
        <f t="shared" si="197"/>
        <v>619.04767961999994</v>
      </c>
      <c r="D696" s="10">
        <f ca="1">IF(A696&lt;$B$1,VLOOKUP(A696,[1]DI!$A$4:$B$15000,2),0)</f>
        <v>5.1499999999999997E-2</v>
      </c>
      <c r="E696" s="65">
        <f t="shared" ca="1" si="208"/>
        <v>1.0001993</v>
      </c>
      <c r="F696" s="65">
        <f ca="1">(TRUNC(PRODUCT($E$12:$E695),16))</f>
        <v>1.05875922535025</v>
      </c>
      <c r="G696" s="65">
        <f t="shared" ca="1" si="209"/>
        <v>1.0547580009991899</v>
      </c>
      <c r="H696" s="65">
        <f t="shared" ca="1" si="210"/>
        <v>1.0037935</v>
      </c>
      <c r="I696" s="64">
        <f t="shared" si="203"/>
        <v>5.2499999999999998E-2</v>
      </c>
      <c r="J696" s="66">
        <f>IF(O695&gt;0,VLOOKUP(O695,W$12:AF$80,2),J695)</f>
        <v>44433</v>
      </c>
      <c r="K696" s="67">
        <f t="shared" si="204"/>
        <v>19</v>
      </c>
      <c r="L696" s="68">
        <f t="shared" si="198"/>
        <v>19</v>
      </c>
      <c r="M696" s="69">
        <f t="shared" si="199"/>
        <v>1.003865378</v>
      </c>
      <c r="N696" s="69">
        <f t="shared" ca="1" si="200"/>
        <v>1.007673541</v>
      </c>
      <c r="O696" s="68">
        <f t="shared" si="211"/>
        <v>0</v>
      </c>
      <c r="P696" s="65">
        <f t="shared" ca="1" si="205"/>
        <v>4.75028775</v>
      </c>
      <c r="Q696" s="65"/>
      <c r="R696" s="11">
        <f t="shared" si="206"/>
        <v>0</v>
      </c>
      <c r="S696" s="70" t="str">
        <f>IF(O695&gt;0,VLOOKUP(O695,W$12:AF$60,10),S695)</f>
        <v>A+J=</v>
      </c>
      <c r="T696" s="66" t="e">
        <f>IF(O695&gt;0,VLOOKUP(O695,W$12:AF$60,11),T695)</f>
        <v>#REF!</v>
      </c>
      <c r="U696" s="71" t="str">
        <f t="shared" si="201"/>
        <v>-</v>
      </c>
      <c r="V696" s="7"/>
      <c r="W696" s="7"/>
      <c r="X696" s="7"/>
      <c r="Y696" s="7"/>
      <c r="Z696" s="1"/>
      <c r="AA696" s="7"/>
      <c r="AB696" s="7"/>
      <c r="AC696" s="7"/>
      <c r="AD696" s="7"/>
      <c r="AE696" s="7"/>
      <c r="AF696" s="8"/>
      <c r="AG696" s="2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  <c r="EP696" s="2"/>
      <c r="EQ696" s="2"/>
      <c r="ER696" s="2"/>
      <c r="ES696" s="2"/>
      <c r="ET696" s="2"/>
      <c r="EU696" s="2"/>
      <c r="EV696" s="2"/>
      <c r="EW696" s="2"/>
      <c r="EX696" s="2"/>
      <c r="EY696" s="2"/>
      <c r="EZ696" s="2"/>
      <c r="FA696" s="2"/>
      <c r="FB696" s="2"/>
      <c r="FC696" s="2"/>
      <c r="FD696" s="2"/>
      <c r="FE696" s="2"/>
      <c r="FF696" s="2"/>
      <c r="FG696" s="2"/>
      <c r="FH696" s="2"/>
      <c r="FI696" s="2"/>
      <c r="FJ696" s="2"/>
      <c r="FK696" s="2"/>
      <c r="FL696" s="2"/>
      <c r="FM696" s="2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</row>
    <row r="697" spans="1:188" x14ac:dyDescent="0.15">
      <c r="A697" s="63">
        <f t="shared" si="202"/>
        <v>44462</v>
      </c>
      <c r="B697" s="78">
        <f t="shared" ca="1" si="207"/>
        <v>624.04899243999989</v>
      </c>
      <c r="C697" s="65">
        <f t="shared" si="197"/>
        <v>619.04767961999994</v>
      </c>
      <c r="D697" s="10">
        <f ca="1">IF(A697&lt;$B$1,VLOOKUP(A697,[1]DI!$A$4:$B$15000,2),0)</f>
        <v>6.1499999999999999E-2</v>
      </c>
      <c r="E697" s="65">
        <f t="shared" ca="1" si="208"/>
        <v>1.0002368699999999</v>
      </c>
      <c r="F697" s="65">
        <f ca="1">(TRUNC(PRODUCT($E$12:$E696),16))</f>
        <v>1.05897023606387</v>
      </c>
      <c r="G697" s="65">
        <f t="shared" ca="1" si="209"/>
        <v>1.0547580009991899</v>
      </c>
      <c r="H697" s="65">
        <f t="shared" ca="1" si="210"/>
        <v>1.0039935600000001</v>
      </c>
      <c r="I697" s="64">
        <f t="shared" si="203"/>
        <v>5.2499999999999998E-2</v>
      </c>
      <c r="J697" s="66">
        <f>IF(O696&gt;0,VLOOKUP(O696,W$12:AF$80,2),J696)</f>
        <v>44433</v>
      </c>
      <c r="K697" s="67">
        <f t="shared" si="204"/>
        <v>20</v>
      </c>
      <c r="L697" s="68">
        <f t="shared" si="198"/>
        <v>20</v>
      </c>
      <c r="M697" s="69">
        <f t="shared" si="199"/>
        <v>1.004069232</v>
      </c>
      <c r="N697" s="69">
        <f t="shared" ca="1" si="200"/>
        <v>1.008079043</v>
      </c>
      <c r="O697" s="68">
        <f t="shared" si="211"/>
        <v>0</v>
      </c>
      <c r="P697" s="65">
        <f t="shared" ca="1" si="205"/>
        <v>5.0013128199999999</v>
      </c>
      <c r="Q697" s="65"/>
      <c r="R697" s="11">
        <f t="shared" si="206"/>
        <v>0</v>
      </c>
      <c r="S697" s="70" t="str">
        <f>IF(O696&gt;0,VLOOKUP(O696,W$12:AF$60,10),S696)</f>
        <v>A+J=</v>
      </c>
      <c r="T697" s="66" t="e">
        <f>IF(O696&gt;0,VLOOKUP(O696,W$12:AF$60,11),T696)</f>
        <v>#REF!</v>
      </c>
      <c r="U697" s="71" t="str">
        <f t="shared" si="201"/>
        <v>-</v>
      </c>
      <c r="V697" s="7"/>
      <c r="W697" s="7"/>
      <c r="X697" s="7"/>
      <c r="Y697" s="7"/>
      <c r="Z697" s="1"/>
      <c r="AA697" s="7"/>
      <c r="AB697" s="7"/>
      <c r="AC697" s="7"/>
      <c r="AD697" s="7"/>
      <c r="AE697" s="7"/>
      <c r="AF697" s="8"/>
      <c r="AG697" s="2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  <c r="EP697" s="2"/>
      <c r="EQ697" s="2"/>
      <c r="ER697" s="2"/>
      <c r="ES697" s="2"/>
      <c r="ET697" s="2"/>
      <c r="EU697" s="2"/>
      <c r="EV697" s="2"/>
      <c r="EW697" s="2"/>
      <c r="EX697" s="2"/>
      <c r="EY697" s="2"/>
      <c r="EZ697" s="2"/>
      <c r="FA697" s="2"/>
      <c r="FB697" s="2"/>
      <c r="FC697" s="2"/>
      <c r="FD697" s="2"/>
      <c r="FE697" s="2"/>
      <c r="FF697" s="2"/>
      <c r="FG697" s="2"/>
      <c r="FH697" s="2"/>
      <c r="FI697" s="2"/>
      <c r="FJ697" s="2"/>
      <c r="FK697" s="2"/>
      <c r="FL697" s="2"/>
      <c r="FM697" s="2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</row>
    <row r="698" spans="1:188" x14ac:dyDescent="0.15">
      <c r="A698" s="63">
        <f t="shared" si="202"/>
        <v>44463</v>
      </c>
      <c r="B698" s="78">
        <f t="shared" ca="1" si="207"/>
        <v>624.32356236999999</v>
      </c>
      <c r="C698" s="65">
        <f t="shared" ref="C698:C761" si="212">(C697-R697)</f>
        <v>619.04767961999994</v>
      </c>
      <c r="D698" s="10">
        <f ca="1">IF(A698&lt;$B$1,VLOOKUP(A698,[1]DI!$A$4:$B$15000,2),0)</f>
        <v>6.1499999999999999E-2</v>
      </c>
      <c r="E698" s="65">
        <f t="shared" ca="1" si="208"/>
        <v>1.0002368699999999</v>
      </c>
      <c r="F698" s="65">
        <f ca="1">(TRUNC(PRODUCT($E$12:$E697),16))</f>
        <v>1.0592210743436801</v>
      </c>
      <c r="G698" s="65">
        <f t="shared" ca="1" si="209"/>
        <v>1.0547580009991899</v>
      </c>
      <c r="H698" s="65">
        <f t="shared" ca="1" si="210"/>
        <v>1.0042313700000001</v>
      </c>
      <c r="I698" s="64">
        <f t="shared" si="203"/>
        <v>5.2499999999999998E-2</v>
      </c>
      <c r="J698" s="66">
        <f>IF(O697&gt;0,VLOOKUP(O697,W$12:AF$80,2),J697)</f>
        <v>44433</v>
      </c>
      <c r="K698" s="67">
        <f t="shared" si="204"/>
        <v>21</v>
      </c>
      <c r="L698" s="68">
        <f t="shared" ref="L698:L761" si="213">IF(AND(K698=1,K697=1),1,IF(K698&gt;0,IF(K698=K697,K698+1,K698),0))</f>
        <v>21</v>
      </c>
      <c r="M698" s="69">
        <f t="shared" ref="M698:M761" si="214">ROUND((I698+1)^(L698/252),9)</f>
        <v>1.0042731279999999</v>
      </c>
      <c r="N698" s="69">
        <f t="shared" ref="N698:N761" ca="1" si="215">ROUND(H698*M698,9)</f>
        <v>1.0085225790000001</v>
      </c>
      <c r="O698" s="68">
        <f t="shared" si="211"/>
        <v>0</v>
      </c>
      <c r="P698" s="65">
        <f t="shared" ca="1" si="205"/>
        <v>5.2758827500000001</v>
      </c>
      <c r="Q698" s="65"/>
      <c r="R698" s="11">
        <f t="shared" si="206"/>
        <v>0</v>
      </c>
      <c r="S698" s="70" t="str">
        <f>IF(O697&gt;0,VLOOKUP(O697,W$12:AF$60,10),S697)</f>
        <v>A+J=</v>
      </c>
      <c r="T698" s="66" t="e">
        <f>IF(O697&gt;0,VLOOKUP(O697,W$12:AF$60,11),T697)</f>
        <v>#REF!</v>
      </c>
      <c r="U698" s="71" t="str">
        <f t="shared" ref="U698:U761" si="216">IF(O698&gt;0,(P698+R698)*U$9,"-")</f>
        <v>-</v>
      </c>
      <c r="V698" s="7"/>
      <c r="W698" s="7"/>
      <c r="X698" s="7"/>
      <c r="Y698" s="7"/>
      <c r="Z698" s="1"/>
      <c r="AA698" s="7"/>
      <c r="AB698" s="7"/>
      <c r="AC698" s="7"/>
      <c r="AD698" s="7"/>
      <c r="AE698" s="7"/>
      <c r="AF698" s="8"/>
      <c r="AG698" s="2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  <c r="EP698" s="2"/>
      <c r="EQ698" s="2"/>
      <c r="ER698" s="2"/>
      <c r="ES698" s="2"/>
      <c r="ET698" s="2"/>
      <c r="EU698" s="2"/>
      <c r="EV698" s="2"/>
      <c r="EW698" s="2"/>
      <c r="EX698" s="2"/>
      <c r="EY698" s="2"/>
      <c r="EZ698" s="2"/>
      <c r="FA698" s="2"/>
      <c r="FB698" s="2"/>
      <c r="FC698" s="2"/>
      <c r="FD698" s="2"/>
      <c r="FE698" s="2"/>
      <c r="FF698" s="2"/>
      <c r="FG698" s="2"/>
      <c r="FH698" s="2"/>
      <c r="FI698" s="2"/>
      <c r="FJ698" s="2"/>
      <c r="FK698" s="2"/>
      <c r="FL698" s="2"/>
      <c r="FM698" s="2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</row>
    <row r="699" spans="1:188" x14ac:dyDescent="0.15">
      <c r="A699" s="63">
        <f t="shared" si="202"/>
        <v>44464</v>
      </c>
      <c r="B699" s="78">
        <f t="shared" ca="1" si="207"/>
        <v>624.59825548999993</v>
      </c>
      <c r="C699" s="65">
        <f t="shared" si="212"/>
        <v>619.04767961999994</v>
      </c>
      <c r="D699" s="10">
        <f ca="1">IF(A699&lt;$B$1,VLOOKUP(A699,[1]DI!$A$4:$B$15000,2),0)</f>
        <v>0</v>
      </c>
      <c r="E699" s="65">
        <f t="shared" ca="1" si="208"/>
        <v>1</v>
      </c>
      <c r="F699" s="65">
        <f ca="1">(TRUNC(PRODUCT($E$12:$E698),16))</f>
        <v>1.05947197203956</v>
      </c>
      <c r="G699" s="65">
        <f t="shared" ca="1" si="209"/>
        <v>1.0547580009991899</v>
      </c>
      <c r="H699" s="65">
        <f t="shared" ca="1" si="210"/>
        <v>1.0044692399999999</v>
      </c>
      <c r="I699" s="64">
        <f t="shared" si="203"/>
        <v>5.2499999999999998E-2</v>
      </c>
      <c r="J699" s="66">
        <f>IF(O698&gt;0,VLOOKUP(O698,W$12:AF$80,2),J698)</f>
        <v>44433</v>
      </c>
      <c r="K699" s="67">
        <f t="shared" si="204"/>
        <v>21</v>
      </c>
      <c r="L699" s="68">
        <f t="shared" si="213"/>
        <v>22</v>
      </c>
      <c r="M699" s="69">
        <f t="shared" si="214"/>
        <v>1.0044770649999999</v>
      </c>
      <c r="N699" s="69">
        <f t="shared" ca="1" si="215"/>
        <v>1.008966314</v>
      </c>
      <c r="O699" s="68">
        <f t="shared" si="211"/>
        <v>0</v>
      </c>
      <c r="P699" s="65">
        <f t="shared" ca="1" si="205"/>
        <v>5.5505758700000003</v>
      </c>
      <c r="Q699" s="65"/>
      <c r="R699" s="11">
        <f t="shared" si="206"/>
        <v>0</v>
      </c>
      <c r="S699" s="70" t="str">
        <f>IF(O698&gt;0,VLOOKUP(O698,W$12:AF$60,10),S698)</f>
        <v>A+J=</v>
      </c>
      <c r="T699" s="66" t="e">
        <f>IF(O698&gt;0,VLOOKUP(O698,W$12:AF$60,11),T698)</f>
        <v>#REF!</v>
      </c>
      <c r="U699" s="71" t="str">
        <f t="shared" si="216"/>
        <v>-</v>
      </c>
      <c r="V699" s="7"/>
      <c r="W699" s="7"/>
      <c r="X699" s="7"/>
      <c r="Y699" s="7"/>
      <c r="Z699" s="1"/>
      <c r="AA699" s="7"/>
      <c r="AB699" s="7"/>
      <c r="AC699" s="7"/>
      <c r="AD699" s="7"/>
      <c r="AE699" s="7"/>
      <c r="AF699" s="8"/>
      <c r="AG699" s="2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  <c r="EP699" s="2"/>
      <c r="EQ699" s="2"/>
      <c r="ER699" s="2"/>
      <c r="ES699" s="2"/>
      <c r="ET699" s="2"/>
      <c r="EU699" s="2"/>
      <c r="EV699" s="2"/>
      <c r="EW699" s="2"/>
      <c r="EX699" s="2"/>
      <c r="EY699" s="2"/>
      <c r="EZ699" s="2"/>
      <c r="FA699" s="2"/>
      <c r="FB699" s="2"/>
      <c r="FC699" s="2"/>
      <c r="FD699" s="2"/>
      <c r="FE699" s="2"/>
      <c r="FF699" s="2"/>
      <c r="FG699" s="2"/>
      <c r="FH699" s="2"/>
      <c r="FI699" s="2"/>
      <c r="FJ699" s="2"/>
      <c r="FK699" s="2"/>
      <c r="FL699" s="2"/>
      <c r="FM699" s="2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</row>
    <row r="700" spans="1:188" x14ac:dyDescent="0.15">
      <c r="A700" s="63">
        <f t="shared" si="202"/>
        <v>44465</v>
      </c>
      <c r="B700" s="78">
        <f t="shared" ca="1" si="207"/>
        <v>624.59825548999993</v>
      </c>
      <c r="C700" s="65">
        <f t="shared" si="212"/>
        <v>619.04767961999994</v>
      </c>
      <c r="D700" s="10">
        <f ca="1">IF(A700&lt;$B$1,VLOOKUP(A700,[1]DI!$A$4:$B$15000,2),0)</f>
        <v>0</v>
      </c>
      <c r="E700" s="65">
        <f t="shared" ca="1" si="208"/>
        <v>1</v>
      </c>
      <c r="F700" s="65">
        <f ca="1">(TRUNC(PRODUCT($E$12:$E699),16))</f>
        <v>1.05947197203956</v>
      </c>
      <c r="G700" s="65">
        <f t="shared" ca="1" si="209"/>
        <v>1.0547580009991899</v>
      </c>
      <c r="H700" s="65">
        <f t="shared" ca="1" si="210"/>
        <v>1.0044692399999999</v>
      </c>
      <c r="I700" s="64">
        <f t="shared" si="203"/>
        <v>5.2499999999999998E-2</v>
      </c>
      <c r="J700" s="66">
        <f>IF(O699&gt;0,VLOOKUP(O699,W$12:AF$80,2),J699)</f>
        <v>44433</v>
      </c>
      <c r="K700" s="67">
        <f t="shared" si="204"/>
        <v>21</v>
      </c>
      <c r="L700" s="68">
        <f t="shared" si="213"/>
        <v>22</v>
      </c>
      <c r="M700" s="69">
        <f t="shared" si="214"/>
        <v>1.0044770649999999</v>
      </c>
      <c r="N700" s="69">
        <f t="shared" ca="1" si="215"/>
        <v>1.008966314</v>
      </c>
      <c r="O700" s="68">
        <f t="shared" si="211"/>
        <v>0</v>
      </c>
      <c r="P700" s="65">
        <f t="shared" ca="1" si="205"/>
        <v>5.5505758700000003</v>
      </c>
      <c r="Q700" s="65"/>
      <c r="R700" s="11">
        <f t="shared" si="206"/>
        <v>0</v>
      </c>
      <c r="S700" s="70" t="str">
        <f>IF(O699&gt;0,VLOOKUP(O699,W$12:AF$60,10),S699)</f>
        <v>A+J=</v>
      </c>
      <c r="T700" s="66" t="e">
        <f>IF(O699&gt;0,VLOOKUP(O699,W$12:AF$60,11),T699)</f>
        <v>#REF!</v>
      </c>
      <c r="U700" s="71" t="str">
        <f t="shared" si="216"/>
        <v>-</v>
      </c>
      <c r="V700" s="7"/>
      <c r="W700" s="7"/>
      <c r="X700" s="7"/>
      <c r="Y700" s="7"/>
      <c r="Z700" s="1"/>
      <c r="AA700" s="7"/>
      <c r="AB700" s="7"/>
      <c r="AC700" s="7"/>
      <c r="AD700" s="7"/>
      <c r="AE700" s="7"/>
      <c r="AF700" s="8"/>
      <c r="AG700" s="2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  <c r="EP700" s="2"/>
      <c r="EQ700" s="2"/>
      <c r="ER700" s="2"/>
      <c r="ES700" s="2"/>
      <c r="ET700" s="2"/>
      <c r="EU700" s="2"/>
      <c r="EV700" s="2"/>
      <c r="EW700" s="2"/>
      <c r="EX700" s="2"/>
      <c r="EY700" s="2"/>
      <c r="EZ700" s="2"/>
      <c r="FA700" s="2"/>
      <c r="FB700" s="2"/>
      <c r="FC700" s="2"/>
      <c r="FD700" s="2"/>
      <c r="FE700" s="2"/>
      <c r="FF700" s="2"/>
      <c r="FG700" s="2"/>
      <c r="FH700" s="2"/>
      <c r="FI700" s="2"/>
      <c r="FJ700" s="2"/>
      <c r="FK700" s="2"/>
      <c r="FL700" s="2"/>
      <c r="FM700" s="2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</row>
    <row r="701" spans="1:188" x14ac:dyDescent="0.15">
      <c r="A701" s="63">
        <f t="shared" si="202"/>
        <v>44466</v>
      </c>
      <c r="B701" s="78">
        <f t="shared" ca="1" si="207"/>
        <v>624.59825548999993</v>
      </c>
      <c r="C701" s="65">
        <f t="shared" si="212"/>
        <v>619.04767961999994</v>
      </c>
      <c r="D701" s="10">
        <f ca="1">IF(A701&lt;$B$1,VLOOKUP(A701,[1]DI!$A$4:$B$15000,2),0)</f>
        <v>6.1499999999999999E-2</v>
      </c>
      <c r="E701" s="65">
        <f t="shared" ca="1" si="208"/>
        <v>1.0002368699999999</v>
      </c>
      <c r="F701" s="65">
        <f ca="1">(TRUNC(PRODUCT($E$12:$E700),16))</f>
        <v>1.05947197203956</v>
      </c>
      <c r="G701" s="65">
        <f t="shared" ca="1" si="209"/>
        <v>1.0547580009991899</v>
      </c>
      <c r="H701" s="65">
        <f t="shared" ca="1" si="210"/>
        <v>1.0044692399999999</v>
      </c>
      <c r="I701" s="64">
        <f t="shared" si="203"/>
        <v>5.2499999999999998E-2</v>
      </c>
      <c r="J701" s="66">
        <f>IF(O700&gt;0,VLOOKUP(O700,W$12:AF$80,2),J700)</f>
        <v>44433</v>
      </c>
      <c r="K701" s="67">
        <f t="shared" si="204"/>
        <v>22</v>
      </c>
      <c r="L701" s="68">
        <f t="shared" si="213"/>
        <v>22</v>
      </c>
      <c r="M701" s="69">
        <f t="shared" si="214"/>
        <v>1.0044770649999999</v>
      </c>
      <c r="N701" s="69">
        <f t="shared" ca="1" si="215"/>
        <v>1.008966314</v>
      </c>
      <c r="O701" s="68">
        <f t="shared" si="211"/>
        <v>23</v>
      </c>
      <c r="P701" s="65">
        <f t="shared" ca="1" si="205"/>
        <v>5.5505758700000003</v>
      </c>
      <c r="Q701" s="65"/>
      <c r="R701" s="11">
        <f t="shared" si="206"/>
        <v>23.809811849999999</v>
      </c>
      <c r="S701" s="70" t="str">
        <f>IF(O700&gt;0,VLOOKUP(O700,W$12:AF$60,10),S700)</f>
        <v>A+J=</v>
      </c>
      <c r="T701" s="66" t="e">
        <f>IF(O700&gt;0,VLOOKUP(O700,W$12:AF$60,11),T700)</f>
        <v>#REF!</v>
      </c>
      <c r="U701" s="71">
        <f t="shared" ca="1" si="216"/>
        <v>1761623.2631999999</v>
      </c>
      <c r="V701" s="7"/>
      <c r="W701" s="7"/>
      <c r="X701" s="7"/>
      <c r="Y701" s="7"/>
      <c r="Z701" s="1"/>
      <c r="AA701" s="7"/>
      <c r="AB701" s="7"/>
      <c r="AC701" s="7"/>
      <c r="AD701" s="7"/>
      <c r="AE701" s="7"/>
      <c r="AF701" s="8"/>
      <c r="AG701" s="2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  <c r="EP701" s="2"/>
      <c r="EQ701" s="2"/>
      <c r="ER701" s="2"/>
      <c r="ES701" s="2"/>
      <c r="ET701" s="2"/>
      <c r="EU701" s="2"/>
      <c r="EV701" s="2"/>
      <c r="EW701" s="2"/>
      <c r="EX701" s="2"/>
      <c r="EY701" s="2"/>
      <c r="EZ701" s="2"/>
      <c r="FA701" s="2"/>
      <c r="FB701" s="2"/>
      <c r="FC701" s="2"/>
      <c r="FD701" s="2"/>
      <c r="FE701" s="2"/>
      <c r="FF701" s="2"/>
      <c r="FG701" s="2"/>
      <c r="FH701" s="2"/>
      <c r="FI701" s="2"/>
      <c r="FJ701" s="2"/>
      <c r="FK701" s="2"/>
      <c r="FL701" s="2"/>
      <c r="FM701" s="2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</row>
    <row r="702" spans="1:188" x14ac:dyDescent="0.15">
      <c r="A702" s="63">
        <f t="shared" si="202"/>
        <v>44467</v>
      </c>
      <c r="B702" s="78">
        <f t="shared" ca="1" si="207"/>
        <v>595.49976469000001</v>
      </c>
      <c r="C702" s="65">
        <f t="shared" si="212"/>
        <v>595.23786776999998</v>
      </c>
      <c r="D702" s="10">
        <f ca="1">IF(A702&lt;$B$1,VLOOKUP(A702,[1]DI!$A$4:$B$15000,2),0)</f>
        <v>6.1499999999999999E-2</v>
      </c>
      <c r="E702" s="65">
        <f t="shared" ca="1" si="208"/>
        <v>1.0002368699999999</v>
      </c>
      <c r="F702" s="65">
        <f ca="1">(TRUNC(PRODUCT($E$12:$E701),16))</f>
        <v>1.0597229291655801</v>
      </c>
      <c r="G702" s="65">
        <f t="shared" ca="1" si="209"/>
        <v>1.05947197203956</v>
      </c>
      <c r="H702" s="65">
        <f t="shared" ca="1" si="210"/>
        <v>1.0002368699999999</v>
      </c>
      <c r="I702" s="64">
        <f t="shared" si="203"/>
        <v>5.2499999999999998E-2</v>
      </c>
      <c r="J702" s="66">
        <f>IF(O701&gt;0,VLOOKUP(O701,W$12:AF$80,2),J701)</f>
        <v>44466</v>
      </c>
      <c r="K702" s="67">
        <f t="shared" si="204"/>
        <v>1</v>
      </c>
      <c r="L702" s="68">
        <f t="shared" si="213"/>
        <v>1</v>
      </c>
      <c r="M702" s="69">
        <f t="shared" si="214"/>
        <v>1.0002030689999999</v>
      </c>
      <c r="N702" s="69">
        <f t="shared" ca="1" si="215"/>
        <v>1.000439987</v>
      </c>
      <c r="O702" s="68">
        <f t="shared" si="211"/>
        <v>0</v>
      </c>
      <c r="P702" s="65">
        <f t="shared" ca="1" si="205"/>
        <v>0.26189691999999998</v>
      </c>
      <c r="Q702" s="65"/>
      <c r="R702" s="11">
        <f t="shared" si="206"/>
        <v>0</v>
      </c>
      <c r="S702" s="70" t="str">
        <f>IF(O701&gt;0,VLOOKUP(O701,W$12:AF$60,10),S701)</f>
        <v>A+J=</v>
      </c>
      <c r="T702" s="66" t="e">
        <f>IF(O701&gt;0,VLOOKUP(O701,W$12:AF$60,11),T701)</f>
        <v>#REF!</v>
      </c>
      <c r="U702" s="71" t="str">
        <f t="shared" si="216"/>
        <v>-</v>
      </c>
      <c r="V702" s="7"/>
      <c r="W702" s="7"/>
      <c r="X702" s="7"/>
      <c r="Y702" s="7"/>
      <c r="Z702" s="1"/>
      <c r="AA702" s="7"/>
      <c r="AB702" s="7"/>
      <c r="AC702" s="7"/>
      <c r="AD702" s="7"/>
      <c r="AE702" s="7"/>
      <c r="AF702" s="8"/>
      <c r="AG702" s="2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  <c r="EP702" s="2"/>
      <c r="EQ702" s="2"/>
      <c r="ER702" s="2"/>
      <c r="ES702" s="2"/>
      <c r="ET702" s="2"/>
      <c r="EU702" s="2"/>
      <c r="EV702" s="2"/>
      <c r="EW702" s="2"/>
      <c r="EX702" s="2"/>
      <c r="EY702" s="2"/>
      <c r="EZ702" s="2"/>
      <c r="FA702" s="2"/>
      <c r="FB702" s="2"/>
      <c r="FC702" s="2"/>
      <c r="FD702" s="2"/>
      <c r="FE702" s="2"/>
      <c r="FF702" s="2"/>
      <c r="FG702" s="2"/>
      <c r="FH702" s="2"/>
      <c r="FI702" s="2"/>
      <c r="FJ702" s="2"/>
      <c r="FK702" s="2"/>
      <c r="FL702" s="2"/>
      <c r="FM702" s="2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</row>
    <row r="703" spans="1:188" x14ac:dyDescent="0.15">
      <c r="A703" s="63">
        <f t="shared" si="202"/>
        <v>44468</v>
      </c>
      <c r="B703" s="78">
        <f t="shared" ca="1" si="207"/>
        <v>595.76177946999996</v>
      </c>
      <c r="C703" s="65">
        <f t="shared" si="212"/>
        <v>595.23786776999998</v>
      </c>
      <c r="D703" s="10">
        <f ca="1">IF(A703&lt;$B$1,VLOOKUP(A703,[1]DI!$A$4:$B$15000,2),0)</f>
        <v>6.1499999999999999E-2</v>
      </c>
      <c r="E703" s="65">
        <f t="shared" ca="1" si="208"/>
        <v>1.0002368699999999</v>
      </c>
      <c r="F703" s="65">
        <f ca="1">(TRUNC(PRODUCT($E$12:$E702),16))</f>
        <v>1.0599739457358099</v>
      </c>
      <c r="G703" s="65">
        <f t="shared" ca="1" si="209"/>
        <v>1.05947197203956</v>
      </c>
      <c r="H703" s="65">
        <f t="shared" ca="1" si="210"/>
        <v>1.0004738</v>
      </c>
      <c r="I703" s="64">
        <f t="shared" si="203"/>
        <v>5.2499999999999998E-2</v>
      </c>
      <c r="J703" s="66">
        <f>IF(O702&gt;0,VLOOKUP(O702,W$12:AF$80,2),J702)</f>
        <v>44466</v>
      </c>
      <c r="K703" s="67">
        <f t="shared" si="204"/>
        <v>2</v>
      </c>
      <c r="L703" s="68">
        <f t="shared" si="213"/>
        <v>2</v>
      </c>
      <c r="M703" s="69">
        <f t="shared" si="214"/>
        <v>1.0004061799999999</v>
      </c>
      <c r="N703" s="69">
        <f t="shared" ca="1" si="215"/>
        <v>1.000880172</v>
      </c>
      <c r="O703" s="68">
        <f t="shared" si="211"/>
        <v>0</v>
      </c>
      <c r="P703" s="65">
        <f t="shared" ca="1" si="205"/>
        <v>0.52391169999999998</v>
      </c>
      <c r="Q703" s="65"/>
      <c r="R703" s="11">
        <f t="shared" si="206"/>
        <v>0</v>
      </c>
      <c r="S703" s="70" t="str">
        <f>IF(O702&gt;0,VLOOKUP(O702,W$12:AF$60,10),S702)</f>
        <v>A+J=</v>
      </c>
      <c r="T703" s="66" t="e">
        <f>IF(O702&gt;0,VLOOKUP(O702,W$12:AF$60,11),T702)</f>
        <v>#REF!</v>
      </c>
      <c r="U703" s="71" t="str">
        <f t="shared" si="216"/>
        <v>-</v>
      </c>
      <c r="V703" s="7"/>
      <c r="W703" s="7"/>
      <c r="X703" s="7"/>
      <c r="Y703" s="7"/>
      <c r="Z703" s="1"/>
      <c r="AA703" s="7"/>
      <c r="AB703" s="7"/>
      <c r="AC703" s="7"/>
      <c r="AD703" s="7"/>
      <c r="AE703" s="7"/>
      <c r="AF703" s="8"/>
      <c r="AG703" s="2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  <c r="EP703" s="2"/>
      <c r="EQ703" s="2"/>
      <c r="ER703" s="2"/>
      <c r="ES703" s="2"/>
      <c r="ET703" s="2"/>
      <c r="EU703" s="2"/>
      <c r="EV703" s="2"/>
      <c r="EW703" s="2"/>
      <c r="EX703" s="2"/>
      <c r="EY703" s="2"/>
      <c r="EZ703" s="2"/>
      <c r="FA703" s="2"/>
      <c r="FB703" s="2"/>
      <c r="FC703" s="2"/>
      <c r="FD703" s="2"/>
      <c r="FE703" s="2"/>
      <c r="FF703" s="2"/>
      <c r="FG703" s="2"/>
      <c r="FH703" s="2"/>
      <c r="FI703" s="2"/>
      <c r="FJ703" s="2"/>
      <c r="FK703" s="2"/>
      <c r="FL703" s="2"/>
      <c r="FM703" s="2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</row>
    <row r="704" spans="1:188" x14ac:dyDescent="0.15">
      <c r="A704" s="63">
        <f t="shared" si="202"/>
        <v>44469</v>
      </c>
      <c r="B704" s="78">
        <f t="shared" ca="1" si="207"/>
        <v>596.02390616000002</v>
      </c>
      <c r="C704" s="65">
        <f t="shared" si="212"/>
        <v>595.23786776999998</v>
      </c>
      <c r="D704" s="10">
        <f ca="1">IF(A704&lt;$B$1,VLOOKUP(A704,[1]DI!$A$4:$B$15000,2),0)</f>
        <v>6.1499999999999999E-2</v>
      </c>
      <c r="E704" s="65">
        <f t="shared" ca="1" si="208"/>
        <v>1.0002368699999999</v>
      </c>
      <c r="F704" s="65">
        <f ca="1">(TRUNC(PRODUCT($E$12:$E703),16))</f>
        <v>1.0602250217643401</v>
      </c>
      <c r="G704" s="65">
        <f t="shared" ca="1" si="209"/>
        <v>1.05947197203956</v>
      </c>
      <c r="H704" s="65">
        <f t="shared" ca="1" si="210"/>
        <v>1.0007107799999999</v>
      </c>
      <c r="I704" s="64">
        <f t="shared" si="203"/>
        <v>5.2499999999999998E-2</v>
      </c>
      <c r="J704" s="66">
        <f>IF(O703&gt;0,VLOOKUP(O703,W$12:AF$80,2),J703)</f>
        <v>44466</v>
      </c>
      <c r="K704" s="67">
        <f t="shared" si="204"/>
        <v>3</v>
      </c>
      <c r="L704" s="68">
        <f t="shared" si="213"/>
        <v>3</v>
      </c>
      <c r="M704" s="69">
        <f t="shared" si="214"/>
        <v>1.000609332</v>
      </c>
      <c r="N704" s="69">
        <f t="shared" ca="1" si="215"/>
        <v>1.001320545</v>
      </c>
      <c r="O704" s="68">
        <f t="shared" si="211"/>
        <v>0</v>
      </c>
      <c r="P704" s="65">
        <f t="shared" ca="1" si="205"/>
        <v>0.78603838999999998</v>
      </c>
      <c r="Q704" s="65"/>
      <c r="R704" s="11">
        <f t="shared" si="206"/>
        <v>0</v>
      </c>
      <c r="S704" s="70" t="str">
        <f>IF(O703&gt;0,VLOOKUP(O703,W$12:AF$60,10),S703)</f>
        <v>A+J=</v>
      </c>
      <c r="T704" s="66" t="e">
        <f>IF(O703&gt;0,VLOOKUP(O703,W$12:AF$60,11),T703)</f>
        <v>#REF!</v>
      </c>
      <c r="U704" s="71" t="str">
        <f t="shared" si="216"/>
        <v>-</v>
      </c>
      <c r="V704" s="7"/>
      <c r="W704" s="7"/>
      <c r="X704" s="7"/>
      <c r="Y704" s="7"/>
      <c r="Z704" s="1"/>
      <c r="AA704" s="7"/>
      <c r="AB704" s="7"/>
      <c r="AC704" s="7"/>
      <c r="AD704" s="7"/>
      <c r="AE704" s="7"/>
      <c r="AF704" s="8"/>
      <c r="AG704" s="2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  <c r="EP704" s="2"/>
      <c r="EQ704" s="2"/>
      <c r="ER704" s="2"/>
      <c r="ES704" s="2"/>
      <c r="ET704" s="2"/>
      <c r="EU704" s="2"/>
      <c r="EV704" s="2"/>
      <c r="EW704" s="2"/>
      <c r="EX704" s="2"/>
      <c r="EY704" s="2"/>
      <c r="EZ704" s="2"/>
      <c r="FA704" s="2"/>
      <c r="FB704" s="2"/>
      <c r="FC704" s="2"/>
      <c r="FD704" s="2"/>
      <c r="FE704" s="2"/>
      <c r="FF704" s="2"/>
      <c r="FG704" s="2"/>
      <c r="FH704" s="2"/>
      <c r="FI704" s="2"/>
      <c r="FJ704" s="2"/>
      <c r="FK704" s="2"/>
      <c r="FL704" s="2"/>
      <c r="FM704" s="2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</row>
    <row r="705" spans="1:188" x14ac:dyDescent="0.15">
      <c r="A705" s="63">
        <f t="shared" si="202"/>
        <v>44470</v>
      </c>
      <c r="B705" s="78">
        <f t="shared" ca="1" si="207"/>
        <v>596.28615009999999</v>
      </c>
      <c r="C705" s="65">
        <f t="shared" si="212"/>
        <v>595.23786776999998</v>
      </c>
      <c r="D705" s="10">
        <f ca="1">IF(A705&lt;$B$1,VLOOKUP(A705,[1]DI!$A$4:$B$15000,2),0)</f>
        <v>6.1499999999999999E-2</v>
      </c>
      <c r="E705" s="65">
        <f t="shared" ca="1" si="208"/>
        <v>1.0002368699999999</v>
      </c>
      <c r="F705" s="65">
        <f ca="1">(TRUNC(PRODUCT($E$12:$E704),16))</f>
        <v>1.0604761572652399</v>
      </c>
      <c r="G705" s="65">
        <f t="shared" ca="1" si="209"/>
        <v>1.05947197203956</v>
      </c>
      <c r="H705" s="65">
        <f t="shared" ca="1" si="210"/>
        <v>1.0009478199999999</v>
      </c>
      <c r="I705" s="64">
        <f t="shared" si="203"/>
        <v>5.2499999999999998E-2</v>
      </c>
      <c r="J705" s="66">
        <f>IF(O704&gt;0,VLOOKUP(O704,W$12:AF$80,2),J704)</f>
        <v>44466</v>
      </c>
      <c r="K705" s="67">
        <f t="shared" si="204"/>
        <v>4</v>
      </c>
      <c r="L705" s="68">
        <f t="shared" si="213"/>
        <v>4</v>
      </c>
      <c r="M705" s="69">
        <f t="shared" si="214"/>
        <v>1.000812525</v>
      </c>
      <c r="N705" s="69">
        <f t="shared" ca="1" si="215"/>
        <v>1.0017611150000001</v>
      </c>
      <c r="O705" s="68">
        <f t="shared" si="211"/>
        <v>0</v>
      </c>
      <c r="P705" s="65">
        <f t="shared" ca="1" si="205"/>
        <v>1.0482823299999999</v>
      </c>
      <c r="Q705" s="65"/>
      <c r="R705" s="11">
        <f t="shared" si="206"/>
        <v>0</v>
      </c>
      <c r="S705" s="70" t="str">
        <f>IF(O704&gt;0,VLOOKUP(O704,W$12:AF$60,10),S704)</f>
        <v>A+J=</v>
      </c>
      <c r="T705" s="66" t="e">
        <f>IF(O704&gt;0,VLOOKUP(O704,W$12:AF$60,11),T704)</f>
        <v>#REF!</v>
      </c>
      <c r="U705" s="71" t="str">
        <f t="shared" si="216"/>
        <v>-</v>
      </c>
      <c r="V705" s="7"/>
      <c r="W705" s="7"/>
      <c r="X705" s="7"/>
      <c r="Y705" s="7"/>
      <c r="Z705" s="1"/>
      <c r="AA705" s="7"/>
      <c r="AB705" s="7"/>
      <c r="AC705" s="7"/>
      <c r="AD705" s="7"/>
      <c r="AE705" s="7"/>
      <c r="AF705" s="8"/>
      <c r="AG705" s="2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  <c r="EP705" s="2"/>
      <c r="EQ705" s="2"/>
      <c r="ER705" s="2"/>
      <c r="ES705" s="2"/>
      <c r="ET705" s="2"/>
      <c r="EU705" s="2"/>
      <c r="EV705" s="2"/>
      <c r="EW705" s="2"/>
      <c r="EX705" s="2"/>
      <c r="EY705" s="2"/>
      <c r="EZ705" s="2"/>
      <c r="FA705" s="2"/>
      <c r="FB705" s="2"/>
      <c r="FC705" s="2"/>
      <c r="FD705" s="2"/>
      <c r="FE705" s="2"/>
      <c r="FF705" s="2"/>
      <c r="FG705" s="2"/>
      <c r="FH705" s="2"/>
      <c r="FI705" s="2"/>
      <c r="FJ705" s="2"/>
      <c r="FK705" s="2"/>
      <c r="FL705" s="2"/>
      <c r="FM705" s="2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</row>
    <row r="706" spans="1:188" x14ac:dyDescent="0.15">
      <c r="A706" s="63">
        <f t="shared" si="202"/>
        <v>44471</v>
      </c>
      <c r="B706" s="78">
        <f t="shared" ca="1" si="207"/>
        <v>596.54850594999994</v>
      </c>
      <c r="C706" s="65">
        <f t="shared" si="212"/>
        <v>595.23786776999998</v>
      </c>
      <c r="D706" s="10">
        <f ca="1">IF(A706&lt;$B$1,VLOOKUP(A706,[1]DI!$A$4:$B$15000,2),0)</f>
        <v>0</v>
      </c>
      <c r="E706" s="65">
        <f t="shared" ca="1" si="208"/>
        <v>1</v>
      </c>
      <c r="F706" s="65">
        <f ca="1">(TRUNC(PRODUCT($E$12:$E705),16))</f>
        <v>1.0607273522526099</v>
      </c>
      <c r="G706" s="65">
        <f t="shared" ca="1" si="209"/>
        <v>1.05947197203956</v>
      </c>
      <c r="H706" s="65">
        <f t="shared" ca="1" si="210"/>
        <v>1.0011849100000001</v>
      </c>
      <c r="I706" s="64">
        <f t="shared" si="203"/>
        <v>5.2499999999999998E-2</v>
      </c>
      <c r="J706" s="66">
        <f>IF(O705&gt;0,VLOOKUP(O705,W$12:AF$80,2),J705)</f>
        <v>44466</v>
      </c>
      <c r="K706" s="67">
        <f t="shared" si="204"/>
        <v>4</v>
      </c>
      <c r="L706" s="68">
        <f t="shared" si="213"/>
        <v>5</v>
      </c>
      <c r="M706" s="69">
        <f t="shared" si="214"/>
        <v>1.0010157589999999</v>
      </c>
      <c r="N706" s="69">
        <f t="shared" ca="1" si="215"/>
        <v>1.002201873</v>
      </c>
      <c r="O706" s="68">
        <f t="shared" si="211"/>
        <v>0</v>
      </c>
      <c r="P706" s="65">
        <f t="shared" ca="1" si="205"/>
        <v>1.31063818</v>
      </c>
      <c r="Q706" s="65"/>
      <c r="R706" s="11">
        <f t="shared" si="206"/>
        <v>0</v>
      </c>
      <c r="S706" s="70" t="str">
        <f>IF(O705&gt;0,VLOOKUP(O705,W$12:AF$60,10),S705)</f>
        <v>A+J=</v>
      </c>
      <c r="T706" s="66" t="e">
        <f>IF(O705&gt;0,VLOOKUP(O705,W$12:AF$60,11),T705)</f>
        <v>#REF!</v>
      </c>
      <c r="U706" s="71" t="str">
        <f t="shared" si="216"/>
        <v>-</v>
      </c>
      <c r="V706" s="7"/>
      <c r="W706" s="7"/>
      <c r="X706" s="7"/>
      <c r="Y706" s="7"/>
      <c r="Z706" s="1"/>
      <c r="AA706" s="7"/>
      <c r="AB706" s="7"/>
      <c r="AC706" s="7"/>
      <c r="AD706" s="7"/>
      <c r="AE706" s="7"/>
      <c r="AF706" s="8"/>
      <c r="AG706" s="2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  <c r="EP706" s="2"/>
      <c r="EQ706" s="2"/>
      <c r="ER706" s="2"/>
      <c r="ES706" s="2"/>
      <c r="ET706" s="2"/>
      <c r="EU706" s="2"/>
      <c r="EV706" s="2"/>
      <c r="EW706" s="2"/>
      <c r="EX706" s="2"/>
      <c r="EY706" s="2"/>
      <c r="EZ706" s="2"/>
      <c r="FA706" s="2"/>
      <c r="FB706" s="2"/>
      <c r="FC706" s="2"/>
      <c r="FD706" s="2"/>
      <c r="FE706" s="2"/>
      <c r="FF706" s="2"/>
      <c r="FG706" s="2"/>
      <c r="FH706" s="2"/>
      <c r="FI706" s="2"/>
      <c r="FJ706" s="2"/>
      <c r="FK706" s="2"/>
      <c r="FL706" s="2"/>
      <c r="FM706" s="2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</row>
    <row r="707" spans="1:188" x14ac:dyDescent="0.15">
      <c r="A707" s="63">
        <f t="shared" si="202"/>
        <v>44472</v>
      </c>
      <c r="B707" s="78">
        <f t="shared" ca="1" si="207"/>
        <v>596.54850594999994</v>
      </c>
      <c r="C707" s="65">
        <f t="shared" si="212"/>
        <v>595.23786776999998</v>
      </c>
      <c r="D707" s="10">
        <f ca="1">IF(A707&lt;$B$1,VLOOKUP(A707,[1]DI!$A$4:$B$15000,2),0)</f>
        <v>0</v>
      </c>
      <c r="E707" s="65">
        <f t="shared" ca="1" si="208"/>
        <v>1</v>
      </c>
      <c r="F707" s="65">
        <f ca="1">(TRUNC(PRODUCT($E$12:$E706),16))</f>
        <v>1.0607273522526099</v>
      </c>
      <c r="G707" s="65">
        <f t="shared" ca="1" si="209"/>
        <v>1.05947197203956</v>
      </c>
      <c r="H707" s="65">
        <f t="shared" ca="1" si="210"/>
        <v>1.0011849100000001</v>
      </c>
      <c r="I707" s="64">
        <f t="shared" si="203"/>
        <v>5.2499999999999998E-2</v>
      </c>
      <c r="J707" s="66">
        <f>IF(O706&gt;0,VLOOKUP(O706,W$12:AF$80,2),J706)</f>
        <v>44466</v>
      </c>
      <c r="K707" s="67">
        <f t="shared" si="204"/>
        <v>4</v>
      </c>
      <c r="L707" s="68">
        <f t="shared" si="213"/>
        <v>5</v>
      </c>
      <c r="M707" s="69">
        <f t="shared" si="214"/>
        <v>1.0010157589999999</v>
      </c>
      <c r="N707" s="69">
        <f t="shared" ca="1" si="215"/>
        <v>1.002201873</v>
      </c>
      <c r="O707" s="68">
        <f t="shared" si="211"/>
        <v>0</v>
      </c>
      <c r="P707" s="65">
        <f t="shared" ca="1" si="205"/>
        <v>1.31063818</v>
      </c>
      <c r="Q707" s="65"/>
      <c r="R707" s="11">
        <f t="shared" si="206"/>
        <v>0</v>
      </c>
      <c r="S707" s="70" t="str">
        <f>IF(O706&gt;0,VLOOKUP(O706,W$12:AF$60,10),S706)</f>
        <v>A+J=</v>
      </c>
      <c r="T707" s="66" t="e">
        <f>IF(O706&gt;0,VLOOKUP(O706,W$12:AF$60,11),T706)</f>
        <v>#REF!</v>
      </c>
      <c r="U707" s="71" t="str">
        <f t="shared" si="216"/>
        <v>-</v>
      </c>
      <c r="V707" s="7"/>
      <c r="W707" s="7"/>
      <c r="X707" s="7"/>
      <c r="Y707" s="7"/>
      <c r="Z707" s="1"/>
      <c r="AA707" s="7"/>
      <c r="AB707" s="7"/>
      <c r="AC707" s="7"/>
      <c r="AD707" s="7"/>
      <c r="AE707" s="7"/>
      <c r="AF707" s="8"/>
      <c r="AG707" s="2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  <c r="EP707" s="2"/>
      <c r="EQ707" s="2"/>
      <c r="ER707" s="2"/>
      <c r="ES707" s="2"/>
      <c r="ET707" s="2"/>
      <c r="EU707" s="2"/>
      <c r="EV707" s="2"/>
      <c r="EW707" s="2"/>
      <c r="EX707" s="2"/>
      <c r="EY707" s="2"/>
      <c r="EZ707" s="2"/>
      <c r="FA707" s="2"/>
      <c r="FB707" s="2"/>
      <c r="FC707" s="2"/>
      <c r="FD707" s="2"/>
      <c r="FE707" s="2"/>
      <c r="FF707" s="2"/>
      <c r="FG707" s="2"/>
      <c r="FH707" s="2"/>
      <c r="FI707" s="2"/>
      <c r="FJ707" s="2"/>
      <c r="FK707" s="2"/>
      <c r="FL707" s="2"/>
      <c r="FM707" s="2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</row>
    <row r="708" spans="1:188" x14ac:dyDescent="0.15">
      <c r="A708" s="63">
        <f t="shared" si="202"/>
        <v>44473</v>
      </c>
      <c r="B708" s="78">
        <f t="shared" ca="1" si="207"/>
        <v>596.54850594999994</v>
      </c>
      <c r="C708" s="65">
        <f t="shared" si="212"/>
        <v>595.23786776999998</v>
      </c>
      <c r="D708" s="10">
        <f ca="1">IF(A708&lt;$B$1,VLOOKUP(A708,[1]DI!$A$4:$B$15000,2),0)</f>
        <v>6.1499999999999999E-2</v>
      </c>
      <c r="E708" s="65">
        <f t="shared" ca="1" si="208"/>
        <v>1.0002368699999999</v>
      </c>
      <c r="F708" s="65">
        <f ca="1">(TRUNC(PRODUCT($E$12:$E707),16))</f>
        <v>1.0607273522526099</v>
      </c>
      <c r="G708" s="65">
        <f t="shared" ca="1" si="209"/>
        <v>1.05947197203956</v>
      </c>
      <c r="H708" s="65">
        <f t="shared" ca="1" si="210"/>
        <v>1.0011849100000001</v>
      </c>
      <c r="I708" s="64">
        <f t="shared" si="203"/>
        <v>5.2499999999999998E-2</v>
      </c>
      <c r="J708" s="66">
        <f>IF(O707&gt;0,VLOOKUP(O707,W$12:AF$80,2),J707)</f>
        <v>44466</v>
      </c>
      <c r="K708" s="67">
        <f t="shared" si="204"/>
        <v>5</v>
      </c>
      <c r="L708" s="68">
        <f t="shared" si="213"/>
        <v>5</v>
      </c>
      <c r="M708" s="69">
        <f t="shared" si="214"/>
        <v>1.0010157589999999</v>
      </c>
      <c r="N708" s="69">
        <f t="shared" ca="1" si="215"/>
        <v>1.002201873</v>
      </c>
      <c r="O708" s="68">
        <f t="shared" si="211"/>
        <v>0</v>
      </c>
      <c r="P708" s="65">
        <f t="shared" ca="1" si="205"/>
        <v>1.31063818</v>
      </c>
      <c r="Q708" s="65"/>
      <c r="R708" s="11">
        <f t="shared" si="206"/>
        <v>0</v>
      </c>
      <c r="S708" s="70" t="str">
        <f>IF(O707&gt;0,VLOOKUP(O707,W$12:AF$60,10),S707)</f>
        <v>A+J=</v>
      </c>
      <c r="T708" s="66" t="e">
        <f>IF(O707&gt;0,VLOOKUP(O707,W$12:AF$60,11),T707)</f>
        <v>#REF!</v>
      </c>
      <c r="U708" s="71" t="str">
        <f t="shared" si="216"/>
        <v>-</v>
      </c>
      <c r="X708" s="7"/>
      <c r="Y708" s="7"/>
      <c r="Z708" s="1"/>
      <c r="AA708" s="7"/>
      <c r="AB708" s="7"/>
      <c r="AC708" s="7"/>
      <c r="AD708" s="7"/>
      <c r="AE708" s="7"/>
      <c r="AF708" s="8"/>
      <c r="AG708" s="2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  <c r="EP708" s="2"/>
      <c r="EQ708" s="2"/>
      <c r="ER708" s="2"/>
      <c r="ES708" s="2"/>
      <c r="ET708" s="2"/>
      <c r="EU708" s="2"/>
      <c r="EV708" s="2"/>
      <c r="EW708" s="2"/>
      <c r="EX708" s="2"/>
      <c r="EY708" s="2"/>
      <c r="EZ708" s="2"/>
      <c r="FA708" s="2"/>
      <c r="FB708" s="2"/>
      <c r="FC708" s="2"/>
      <c r="FD708" s="2"/>
      <c r="FE708" s="2"/>
      <c r="FF708" s="2"/>
      <c r="FG708" s="2"/>
      <c r="FH708" s="2"/>
      <c r="FI708" s="2"/>
      <c r="FJ708" s="2"/>
      <c r="FK708" s="2"/>
      <c r="FL708" s="2"/>
      <c r="FM708" s="2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</row>
    <row r="709" spans="1:188" x14ac:dyDescent="0.15">
      <c r="A709" s="63">
        <f t="shared" si="202"/>
        <v>44474</v>
      </c>
      <c r="B709" s="78">
        <f t="shared" ca="1" si="207"/>
        <v>596.81097965999993</v>
      </c>
      <c r="C709" s="65">
        <f t="shared" si="212"/>
        <v>595.23786776999998</v>
      </c>
      <c r="D709" s="10">
        <f ca="1">IF(A709&lt;$B$1,VLOOKUP(A709,[1]DI!$A$4:$B$15000,2),0)</f>
        <v>6.1499999999999999E-2</v>
      </c>
      <c r="E709" s="65">
        <f t="shared" ca="1" si="208"/>
        <v>1.0002368699999999</v>
      </c>
      <c r="F709" s="65">
        <f ca="1">(TRUNC(PRODUCT($E$12:$E708),16))</f>
        <v>1.06097860674054</v>
      </c>
      <c r="G709" s="65">
        <f t="shared" ca="1" si="209"/>
        <v>1.05947197203956</v>
      </c>
      <c r="H709" s="65">
        <f t="shared" ca="1" si="210"/>
        <v>1.0014220599999999</v>
      </c>
      <c r="I709" s="64">
        <f t="shared" si="203"/>
        <v>5.2499999999999998E-2</v>
      </c>
      <c r="J709" s="66">
        <f>IF(O708&gt;0,VLOOKUP(O708,W$12:AF$80,2),J708)</f>
        <v>44466</v>
      </c>
      <c r="K709" s="67">
        <f t="shared" si="204"/>
        <v>6</v>
      </c>
      <c r="L709" s="68">
        <f t="shared" si="213"/>
        <v>6</v>
      </c>
      <c r="M709" s="69">
        <f t="shared" si="214"/>
        <v>1.0012190350000001</v>
      </c>
      <c r="N709" s="69">
        <f t="shared" ca="1" si="215"/>
        <v>1.002642829</v>
      </c>
      <c r="O709" s="68">
        <f t="shared" si="211"/>
        <v>0</v>
      </c>
      <c r="P709" s="65">
        <f t="shared" ca="1" si="205"/>
        <v>1.5731118900000001</v>
      </c>
      <c r="Q709" s="65"/>
      <c r="R709" s="11">
        <f t="shared" si="206"/>
        <v>0</v>
      </c>
      <c r="S709" s="70" t="str">
        <f>IF(O708&gt;0,VLOOKUP(O708,W$12:AF$60,10),S708)</f>
        <v>A+J=</v>
      </c>
      <c r="T709" s="66" t="e">
        <f>IF(O708&gt;0,VLOOKUP(O708,W$12:AF$60,11),T708)</f>
        <v>#REF!</v>
      </c>
      <c r="U709" s="71" t="str">
        <f t="shared" si="216"/>
        <v>-</v>
      </c>
      <c r="X709" s="7"/>
      <c r="Y709" s="7"/>
      <c r="Z709" s="1"/>
      <c r="AA709" s="7"/>
      <c r="AB709" s="7"/>
      <c r="AC709" s="7"/>
      <c r="AD709" s="7"/>
      <c r="AE709" s="7"/>
      <c r="AF709" s="8"/>
      <c r="AG709" s="2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  <c r="EP709" s="2"/>
      <c r="EQ709" s="2"/>
      <c r="ER709" s="2"/>
      <c r="ES709" s="2"/>
      <c r="ET709" s="2"/>
      <c r="EU709" s="2"/>
      <c r="EV709" s="2"/>
      <c r="EW709" s="2"/>
      <c r="EX709" s="2"/>
      <c r="EY709" s="2"/>
      <c r="EZ709" s="2"/>
      <c r="FA709" s="2"/>
      <c r="FB709" s="2"/>
      <c r="FC709" s="2"/>
      <c r="FD709" s="2"/>
      <c r="FE709" s="2"/>
      <c r="FF709" s="2"/>
      <c r="FG709" s="2"/>
      <c r="FH709" s="2"/>
      <c r="FI709" s="2"/>
      <c r="FJ709" s="2"/>
      <c r="FK709" s="2"/>
      <c r="FL709" s="2"/>
      <c r="FM709" s="2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</row>
    <row r="710" spans="1:188" ht="15" x14ac:dyDescent="0.25">
      <c r="A710" s="63">
        <f t="shared" si="202"/>
        <v>44475</v>
      </c>
      <c r="B710" s="78">
        <f t="shared" ca="1" si="207"/>
        <v>597.07357062999995</v>
      </c>
      <c r="C710" s="65">
        <f t="shared" si="212"/>
        <v>595.23786776999998</v>
      </c>
      <c r="D710" s="10">
        <f ca="1">IF(A710&lt;$B$1,VLOOKUP(A710,[1]DI!$A$4:$B$15000,2),0)</f>
        <v>6.1499999999999999E-2</v>
      </c>
      <c r="E710" s="65">
        <f t="shared" ca="1" si="208"/>
        <v>1.0002368699999999</v>
      </c>
      <c r="F710" s="65">
        <f ca="1">(TRUNC(PRODUCT($E$12:$E709),16))</f>
        <v>1.0612299207431199</v>
      </c>
      <c r="G710" s="65">
        <f t="shared" ca="1" si="209"/>
        <v>1.05947197203956</v>
      </c>
      <c r="H710" s="65">
        <f t="shared" ca="1" si="210"/>
        <v>1.00165927</v>
      </c>
      <c r="I710" s="64">
        <f t="shared" si="203"/>
        <v>5.2499999999999998E-2</v>
      </c>
      <c r="J710" s="66">
        <f>IF(O709&gt;0,VLOOKUP(O709,W$12:AF$80,2),J709)</f>
        <v>44466</v>
      </c>
      <c r="K710" s="67">
        <f t="shared" si="204"/>
        <v>7</v>
      </c>
      <c r="L710" s="68">
        <f t="shared" si="213"/>
        <v>7</v>
      </c>
      <c r="M710" s="69">
        <f t="shared" si="214"/>
        <v>1.0014223520000001</v>
      </c>
      <c r="N710" s="69">
        <f t="shared" ca="1" si="215"/>
        <v>1.0030839819999999</v>
      </c>
      <c r="O710" s="68">
        <f t="shared" si="211"/>
        <v>0</v>
      </c>
      <c r="P710" s="65">
        <f t="shared" ca="1" si="205"/>
        <v>1.83570286</v>
      </c>
      <c r="Q710" s="65"/>
      <c r="R710" s="11">
        <f t="shared" si="206"/>
        <v>0</v>
      </c>
      <c r="S710" s="70" t="str">
        <f>IF(O709&gt;0,VLOOKUP(O709,W$12:AF$60,10),S709)</f>
        <v>A+J=</v>
      </c>
      <c r="T710" s="66" t="e">
        <f>IF(O709&gt;0,VLOOKUP(O709,W$12:AF$60,11),T709)</f>
        <v>#REF!</v>
      </c>
      <c r="U710" s="71" t="str">
        <f t="shared" si="216"/>
        <v>-</v>
      </c>
      <c r="V710" s="126" t="s">
        <v>94</v>
      </c>
      <c r="W710" s="126" t="s">
        <v>65</v>
      </c>
      <c r="X710" s="7"/>
      <c r="Y710" s="7"/>
      <c r="Z710" s="1"/>
      <c r="AA710" s="7"/>
      <c r="AB710" s="7"/>
      <c r="AC710" s="7"/>
      <c r="AD710" s="7"/>
      <c r="AE710" s="7"/>
      <c r="AF710" s="8"/>
      <c r="AG710" s="2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  <c r="EP710" s="2"/>
      <c r="EQ710" s="2"/>
      <c r="ER710" s="2"/>
      <c r="ES710" s="2"/>
      <c r="ET710" s="2"/>
      <c r="EU710" s="2"/>
      <c r="EV710" s="2"/>
      <c r="EW710" s="2"/>
      <c r="EX710" s="2"/>
      <c r="EY710" s="2"/>
      <c r="EZ710" s="2"/>
      <c r="FA710" s="2"/>
      <c r="FB710" s="2"/>
      <c r="FC710" s="2"/>
      <c r="FD710" s="2"/>
      <c r="FE710" s="2"/>
      <c r="FF710" s="2"/>
      <c r="FG710" s="2"/>
      <c r="FH710" s="2"/>
      <c r="FI710" s="2"/>
      <c r="FJ710" s="2"/>
      <c r="FK710" s="2"/>
      <c r="FL710" s="2"/>
      <c r="FM710" s="2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</row>
    <row r="711" spans="1:188" ht="15" x14ac:dyDescent="0.25">
      <c r="A711" s="63">
        <f t="shared" si="202"/>
        <v>44476</v>
      </c>
      <c r="B711" s="78">
        <f t="shared" ca="1" si="207"/>
        <v>597.33627350999996</v>
      </c>
      <c r="C711" s="65">
        <f t="shared" si="212"/>
        <v>595.23786776999998</v>
      </c>
      <c r="D711" s="10">
        <f ca="1">IF(A711&lt;$B$1,VLOOKUP(A711,[1]DI!$A$4:$B$15000,2),0)</f>
        <v>6.1499999999999999E-2</v>
      </c>
      <c r="E711" s="65">
        <f t="shared" ca="1" si="208"/>
        <v>1.0002368699999999</v>
      </c>
      <c r="F711" s="65">
        <f ca="1">(TRUNC(PRODUCT($E$12:$E710),16))</f>
        <v>1.06148129427445</v>
      </c>
      <c r="G711" s="65">
        <f t="shared" ca="1" si="209"/>
        <v>1.05947197203956</v>
      </c>
      <c r="H711" s="65">
        <f t="shared" ca="1" si="210"/>
        <v>1.00189653</v>
      </c>
      <c r="I711" s="64">
        <f t="shared" si="203"/>
        <v>5.2499999999999998E-2</v>
      </c>
      <c r="J711" s="66">
        <f>IF(O710&gt;0,VLOOKUP(O710,W$12:AF$80,2),J710)</f>
        <v>44466</v>
      </c>
      <c r="K711" s="67">
        <f t="shared" si="204"/>
        <v>8</v>
      </c>
      <c r="L711" s="68">
        <f t="shared" si="213"/>
        <v>8</v>
      </c>
      <c r="M711" s="69">
        <f t="shared" si="214"/>
        <v>1.0016257099999999</v>
      </c>
      <c r="N711" s="69">
        <f t="shared" ca="1" si="215"/>
        <v>1.0035253230000001</v>
      </c>
      <c r="O711" s="68">
        <f t="shared" si="211"/>
        <v>0</v>
      </c>
      <c r="P711" s="65">
        <f t="shared" ca="1" si="205"/>
        <v>2.09840574</v>
      </c>
      <c r="Q711" s="65"/>
      <c r="R711" s="11">
        <f t="shared" si="206"/>
        <v>0</v>
      </c>
      <c r="S711" s="70" t="str">
        <f>IF(O710&gt;0,VLOOKUP(O710,W$12:AF$60,10),S710)</f>
        <v>A+J=</v>
      </c>
      <c r="T711" s="66" t="e">
        <f>IF(O710&gt;0,VLOOKUP(O710,W$12:AF$60,11),T710)</f>
        <v>#REF!</v>
      </c>
      <c r="U711" s="71" t="str">
        <f t="shared" si="216"/>
        <v>-</v>
      </c>
      <c r="V711" s="126" t="s">
        <v>87</v>
      </c>
      <c r="W711" s="127">
        <v>44494</v>
      </c>
      <c r="X711" s="7"/>
      <c r="Y711" s="7"/>
      <c r="Z711" s="1"/>
      <c r="AA711" s="7"/>
      <c r="AB711" s="7"/>
      <c r="AC711" s="7"/>
      <c r="AD711" s="7"/>
      <c r="AE711" s="7"/>
      <c r="AF711" s="8"/>
      <c r="AG711" s="2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  <c r="EP711" s="2"/>
      <c r="EQ711" s="2"/>
      <c r="ER711" s="2"/>
      <c r="ES711" s="2"/>
      <c r="ET711" s="2"/>
      <c r="EU711" s="2"/>
      <c r="EV711" s="2"/>
      <c r="EW711" s="2"/>
      <c r="EX711" s="2"/>
      <c r="EY711" s="2"/>
      <c r="EZ711" s="2"/>
      <c r="FA711" s="2"/>
      <c r="FB711" s="2"/>
      <c r="FC711" s="2"/>
      <c r="FD711" s="2"/>
      <c r="FE711" s="2"/>
      <c r="FF711" s="2"/>
      <c r="FG711" s="2"/>
      <c r="FH711" s="2"/>
      <c r="FI711" s="2"/>
      <c r="FJ711" s="2"/>
      <c r="FK711" s="2"/>
      <c r="FL711" s="2"/>
      <c r="FM711" s="2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</row>
    <row r="712" spans="1:188" ht="15" x14ac:dyDescent="0.25">
      <c r="A712" s="63">
        <f t="shared" si="202"/>
        <v>44477</v>
      </c>
      <c r="B712" s="78">
        <f t="shared" ca="1" si="207"/>
        <v>597.59909484000002</v>
      </c>
      <c r="C712" s="65">
        <f t="shared" si="212"/>
        <v>595.23786776999998</v>
      </c>
      <c r="D712" s="10">
        <f ca="1">IF(A712&lt;$B$1,VLOOKUP(A712,[1]DI!$A$4:$B$15000,2),0)</f>
        <v>6.1499999999999999E-2</v>
      </c>
      <c r="E712" s="65">
        <f t="shared" ca="1" si="208"/>
        <v>1.0002368699999999</v>
      </c>
      <c r="F712" s="65">
        <f ca="1">(TRUNC(PRODUCT($E$12:$E711),16))</f>
        <v>1.0617327273486199</v>
      </c>
      <c r="G712" s="65">
        <f t="shared" ca="1" si="209"/>
        <v>1.05947197203956</v>
      </c>
      <c r="H712" s="65">
        <f t="shared" ca="1" si="210"/>
        <v>1.0021338500000001</v>
      </c>
      <c r="I712" s="64">
        <f t="shared" si="203"/>
        <v>5.2499999999999998E-2</v>
      </c>
      <c r="J712" s="66">
        <f>IF(O711&gt;0,VLOOKUP(O711,W$12:AF$80,2),J711)</f>
        <v>44466</v>
      </c>
      <c r="K712" s="67">
        <f t="shared" si="204"/>
        <v>9</v>
      </c>
      <c r="L712" s="68">
        <f t="shared" si="213"/>
        <v>9</v>
      </c>
      <c r="M712" s="69">
        <f t="shared" si="214"/>
        <v>1.0018291100000001</v>
      </c>
      <c r="N712" s="69">
        <f t="shared" ca="1" si="215"/>
        <v>1.003966863</v>
      </c>
      <c r="O712" s="68">
        <f t="shared" si="211"/>
        <v>0</v>
      </c>
      <c r="P712" s="65">
        <f t="shared" ca="1" si="205"/>
        <v>2.36122707</v>
      </c>
      <c r="Q712" s="65"/>
      <c r="R712" s="11">
        <f t="shared" si="206"/>
        <v>0</v>
      </c>
      <c r="S712" s="70" t="str">
        <f>IF(O711&gt;0,VLOOKUP(O711,W$12:AF$60,10),S711)</f>
        <v>A+J=</v>
      </c>
      <c r="T712" s="66" t="e">
        <f>IF(O711&gt;0,VLOOKUP(O711,W$12:AF$60,11),T711)</f>
        <v>#REF!</v>
      </c>
      <c r="U712" s="71" t="str">
        <f t="shared" si="216"/>
        <v>-</v>
      </c>
      <c r="V712" s="126" t="s">
        <v>88</v>
      </c>
      <c r="W712" s="131">
        <v>44496</v>
      </c>
      <c r="X712" s="7"/>
      <c r="Y712" s="7"/>
      <c r="Z712" s="1"/>
      <c r="AA712" s="7"/>
      <c r="AB712" s="7"/>
      <c r="AC712" s="7"/>
      <c r="AD712" s="7"/>
      <c r="AE712" s="7"/>
      <c r="AF712" s="8"/>
      <c r="AG712" s="2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  <c r="EP712" s="2"/>
      <c r="EQ712" s="2"/>
      <c r="ER712" s="2"/>
      <c r="ES712" s="2"/>
      <c r="ET712" s="2"/>
      <c r="EU712" s="2"/>
      <c r="EV712" s="2"/>
      <c r="EW712" s="2"/>
      <c r="EX712" s="2"/>
      <c r="EY712" s="2"/>
      <c r="EZ712" s="2"/>
      <c r="FA712" s="2"/>
      <c r="FB712" s="2"/>
      <c r="FC712" s="2"/>
      <c r="FD712" s="2"/>
      <c r="FE712" s="2"/>
      <c r="FF712" s="2"/>
      <c r="FG712" s="2"/>
      <c r="FH712" s="2"/>
      <c r="FI712" s="2"/>
      <c r="FJ712" s="2"/>
      <c r="FK712" s="2"/>
      <c r="FL712" s="2"/>
      <c r="FM712" s="2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</row>
    <row r="713" spans="1:188" ht="15" x14ac:dyDescent="0.25">
      <c r="A713" s="63">
        <f t="shared" si="202"/>
        <v>44478</v>
      </c>
      <c r="B713" s="78">
        <f t="shared" ca="1" si="207"/>
        <v>597.86203343</v>
      </c>
      <c r="C713" s="65">
        <f t="shared" si="212"/>
        <v>595.23786776999998</v>
      </c>
      <c r="D713" s="10">
        <f ca="1">IF(A713&lt;$B$1,VLOOKUP(A713,[1]DI!$A$4:$B$15000,2),0)</f>
        <v>0</v>
      </c>
      <c r="E713" s="65">
        <f t="shared" ca="1" si="208"/>
        <v>1</v>
      </c>
      <c r="F713" s="65">
        <f ca="1">(TRUNC(PRODUCT($E$12:$E712),16))</f>
        <v>1.06198421997975</v>
      </c>
      <c r="G713" s="65">
        <f t="shared" ca="1" si="209"/>
        <v>1.05947197203956</v>
      </c>
      <c r="H713" s="65">
        <f t="shared" ca="1" si="210"/>
        <v>1.0023712300000001</v>
      </c>
      <c r="I713" s="64">
        <f t="shared" si="203"/>
        <v>5.2499999999999998E-2</v>
      </c>
      <c r="J713" s="66">
        <f>IF(O712&gt;0,VLOOKUP(O712,W$12:AF$80,2),J712)</f>
        <v>44466</v>
      </c>
      <c r="K713" s="67">
        <f t="shared" si="204"/>
        <v>9</v>
      </c>
      <c r="L713" s="68">
        <f t="shared" si="213"/>
        <v>10</v>
      </c>
      <c r="M713" s="69">
        <f t="shared" si="214"/>
        <v>1.00203255</v>
      </c>
      <c r="N713" s="69">
        <f t="shared" ca="1" si="215"/>
        <v>1.0044086000000001</v>
      </c>
      <c r="O713" s="68">
        <f t="shared" si="211"/>
        <v>0</v>
      </c>
      <c r="P713" s="65">
        <f t="shared" ca="1" si="205"/>
        <v>2.6241656600000001</v>
      </c>
      <c r="Q713" s="65"/>
      <c r="R713" s="11">
        <f t="shared" si="206"/>
        <v>0</v>
      </c>
      <c r="S713" s="70" t="str">
        <f>IF(O712&gt;0,VLOOKUP(O712,W$12:AF$60,10),S712)</f>
        <v>A+J=</v>
      </c>
      <c r="T713" s="66" t="e">
        <f>IF(O712&gt;0,VLOOKUP(O712,W$12:AF$60,11),T712)</f>
        <v>#REF!</v>
      </c>
      <c r="U713" s="71" t="str">
        <f t="shared" si="216"/>
        <v>-</v>
      </c>
      <c r="V713" s="126" t="s">
        <v>53</v>
      </c>
      <c r="W713" s="126" t="s">
        <v>11</v>
      </c>
      <c r="X713" s="7"/>
      <c r="Y713" s="7"/>
      <c r="Z713" s="1"/>
      <c r="AA713" s="7"/>
      <c r="AB713" s="7"/>
      <c r="AC713" s="7"/>
      <c r="AD713" s="7"/>
      <c r="AE713" s="7"/>
      <c r="AF713" s="8"/>
      <c r="AG713" s="2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  <c r="EP713" s="2"/>
      <c r="EQ713" s="2"/>
      <c r="ER713" s="2"/>
      <c r="ES713" s="2"/>
      <c r="ET713" s="2"/>
      <c r="EU713" s="2"/>
      <c r="EV713" s="2"/>
      <c r="EW713" s="2"/>
      <c r="EX713" s="2"/>
      <c r="EY713" s="2"/>
      <c r="EZ713" s="2"/>
      <c r="FA713" s="2"/>
      <c r="FB713" s="2"/>
      <c r="FC713" s="2"/>
      <c r="FD713" s="2"/>
      <c r="FE713" s="2"/>
      <c r="FF713" s="2"/>
      <c r="FG713" s="2"/>
      <c r="FH713" s="2"/>
      <c r="FI713" s="2"/>
      <c r="FJ713" s="2"/>
      <c r="FK713" s="2"/>
      <c r="FL713" s="2"/>
      <c r="FM713" s="2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</row>
    <row r="714" spans="1:188" ht="15" x14ac:dyDescent="0.25">
      <c r="A714" s="63">
        <f t="shared" si="202"/>
        <v>44479</v>
      </c>
      <c r="B714" s="78">
        <f t="shared" ca="1" si="207"/>
        <v>597.86203343</v>
      </c>
      <c r="C714" s="65">
        <f t="shared" si="212"/>
        <v>595.23786776999998</v>
      </c>
      <c r="D714" s="10">
        <f ca="1">IF(A714&lt;$B$1,VLOOKUP(A714,[1]DI!$A$4:$B$15000,2),0)</f>
        <v>0</v>
      </c>
      <c r="E714" s="65">
        <f t="shared" ca="1" si="208"/>
        <v>1</v>
      </c>
      <c r="F714" s="65">
        <f ca="1">(TRUNC(PRODUCT($E$12:$E713),16))</f>
        <v>1.06198421997975</v>
      </c>
      <c r="G714" s="65">
        <f t="shared" ca="1" si="209"/>
        <v>1.05947197203956</v>
      </c>
      <c r="H714" s="65">
        <f t="shared" ca="1" si="210"/>
        <v>1.0023712300000001</v>
      </c>
      <c r="I714" s="64">
        <f t="shared" si="203"/>
        <v>5.2499999999999998E-2</v>
      </c>
      <c r="J714" s="66">
        <f>IF(O713&gt;0,VLOOKUP(O713,W$12:AF$80,2),J713)</f>
        <v>44466</v>
      </c>
      <c r="K714" s="67">
        <f t="shared" si="204"/>
        <v>9</v>
      </c>
      <c r="L714" s="68">
        <f t="shared" si="213"/>
        <v>10</v>
      </c>
      <c r="M714" s="69">
        <f t="shared" si="214"/>
        <v>1.00203255</v>
      </c>
      <c r="N714" s="69">
        <f t="shared" ca="1" si="215"/>
        <v>1.0044086000000001</v>
      </c>
      <c r="O714" s="68">
        <f t="shared" si="211"/>
        <v>0</v>
      </c>
      <c r="P714" s="65">
        <f t="shared" ca="1" si="205"/>
        <v>2.6241656600000001</v>
      </c>
      <c r="Q714" s="65"/>
      <c r="R714" s="11">
        <f t="shared" si="206"/>
        <v>0</v>
      </c>
      <c r="S714" s="70" t="str">
        <f>IF(O713&gt;0,VLOOKUP(O713,W$12:AF$60,10),S713)</f>
        <v>A+J=</v>
      </c>
      <c r="T714" s="66" t="e">
        <f>IF(O713&gt;0,VLOOKUP(O713,W$12:AF$60,11),T713)</f>
        <v>#REF!</v>
      </c>
      <c r="U714" s="71" t="str">
        <f t="shared" si="216"/>
        <v>-</v>
      </c>
      <c r="V714" s="126" t="s">
        <v>89</v>
      </c>
      <c r="W714" s="128">
        <v>23.809514709999998</v>
      </c>
      <c r="X714" s="7"/>
      <c r="Y714" s="7"/>
      <c r="Z714" s="1"/>
      <c r="AA714" s="7"/>
      <c r="AB714" s="7"/>
      <c r="AC714" s="7"/>
      <c r="AD714" s="7"/>
      <c r="AE714" s="7"/>
      <c r="AF714" s="8"/>
      <c r="AG714" s="2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  <c r="EO714" s="2"/>
      <c r="EP714" s="2"/>
      <c r="EQ714" s="2"/>
      <c r="ER714" s="2"/>
      <c r="ES714" s="2"/>
      <c r="ET714" s="2"/>
      <c r="EU714" s="2"/>
      <c r="EV714" s="2"/>
      <c r="EW714" s="2"/>
      <c r="EX714" s="2"/>
      <c r="EY714" s="2"/>
      <c r="EZ714" s="2"/>
      <c r="FA714" s="2"/>
      <c r="FB714" s="2"/>
      <c r="FC714" s="2"/>
      <c r="FD714" s="2"/>
      <c r="FE714" s="2"/>
      <c r="FF714" s="2"/>
      <c r="FG714" s="2"/>
      <c r="FH714" s="2"/>
      <c r="FI714" s="2"/>
      <c r="FJ714" s="2"/>
      <c r="FK714" s="2"/>
      <c r="FL714" s="2"/>
      <c r="FM714" s="2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</row>
    <row r="715" spans="1:188" ht="15" x14ac:dyDescent="0.25">
      <c r="A715" s="63">
        <f t="shared" si="202"/>
        <v>44480</v>
      </c>
      <c r="B715" s="78">
        <f t="shared" ca="1" si="207"/>
        <v>597.86203343</v>
      </c>
      <c r="C715" s="65">
        <f t="shared" si="212"/>
        <v>595.23786776999998</v>
      </c>
      <c r="D715" s="10">
        <f ca="1">IF(A715&lt;$B$1,VLOOKUP(A715,[1]DI!$A$4:$B$15000,2),0)</f>
        <v>6.1499999999999999E-2</v>
      </c>
      <c r="E715" s="65">
        <f t="shared" ca="1" si="208"/>
        <v>1.0002368699999999</v>
      </c>
      <c r="F715" s="65">
        <f ca="1">(TRUNC(PRODUCT($E$12:$E714),16))</f>
        <v>1.06198421997975</v>
      </c>
      <c r="G715" s="65">
        <f t="shared" ca="1" si="209"/>
        <v>1.05947197203956</v>
      </c>
      <c r="H715" s="65">
        <f t="shared" ca="1" si="210"/>
        <v>1.0023712300000001</v>
      </c>
      <c r="I715" s="64">
        <f t="shared" si="203"/>
        <v>5.2499999999999998E-2</v>
      </c>
      <c r="J715" s="66">
        <f>IF(O714&gt;0,VLOOKUP(O714,W$12:AF$80,2),J714)</f>
        <v>44466</v>
      </c>
      <c r="K715" s="67">
        <f t="shared" si="204"/>
        <v>10</v>
      </c>
      <c r="L715" s="68">
        <f t="shared" si="213"/>
        <v>10</v>
      </c>
      <c r="M715" s="69">
        <f t="shared" si="214"/>
        <v>1.00203255</v>
      </c>
      <c r="N715" s="69">
        <f t="shared" ca="1" si="215"/>
        <v>1.0044086000000001</v>
      </c>
      <c r="O715" s="68">
        <f t="shared" si="211"/>
        <v>0</v>
      </c>
      <c r="P715" s="65">
        <f t="shared" ca="1" si="205"/>
        <v>2.6241656600000001</v>
      </c>
      <c r="Q715" s="65"/>
      <c r="R715" s="11">
        <f t="shared" si="206"/>
        <v>0</v>
      </c>
      <c r="S715" s="70" t="str">
        <f>IF(O714&gt;0,VLOOKUP(O714,W$12:AF$60,10),S714)</f>
        <v>A+J=</v>
      </c>
      <c r="T715" s="66" t="e">
        <f>IF(O714&gt;0,VLOOKUP(O714,W$12:AF$60,11),T714)</f>
        <v>#REF!</v>
      </c>
      <c r="U715" s="71" t="str">
        <f t="shared" si="216"/>
        <v>-</v>
      </c>
      <c r="V715" s="126" t="s">
        <v>90</v>
      </c>
      <c r="W715" s="129">
        <v>2.0956468181330415E-2</v>
      </c>
      <c r="X715" s="7"/>
      <c r="Y715" s="7"/>
      <c r="Z715" s="1"/>
      <c r="AA715" s="7"/>
      <c r="AB715" s="7"/>
      <c r="AC715" s="7"/>
      <c r="AD715" s="7"/>
      <c r="AE715" s="7"/>
      <c r="AF715" s="8"/>
      <c r="AG715" s="2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  <c r="EP715" s="2"/>
      <c r="EQ715" s="2"/>
      <c r="ER715" s="2"/>
      <c r="ES715" s="2"/>
      <c r="ET715" s="2"/>
      <c r="EU715" s="2"/>
      <c r="EV715" s="2"/>
      <c r="EW715" s="2"/>
      <c r="EX715" s="2"/>
      <c r="EY715" s="2"/>
      <c r="EZ715" s="2"/>
      <c r="FA715" s="2"/>
      <c r="FB715" s="2"/>
      <c r="FC715" s="2"/>
      <c r="FD715" s="2"/>
      <c r="FE715" s="2"/>
      <c r="FF715" s="2"/>
      <c r="FG715" s="2"/>
      <c r="FH715" s="2"/>
      <c r="FI715" s="2"/>
      <c r="FJ715" s="2"/>
      <c r="FK715" s="2"/>
      <c r="FL715" s="2"/>
      <c r="FM715" s="2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</row>
    <row r="716" spans="1:188" ht="15" x14ac:dyDescent="0.25">
      <c r="A716" s="63">
        <f t="shared" si="202"/>
        <v>44481</v>
      </c>
      <c r="B716" s="78">
        <f t="shared" ca="1" si="207"/>
        <v>598.12508451999997</v>
      </c>
      <c r="C716" s="65">
        <f t="shared" si="212"/>
        <v>595.23786776999998</v>
      </c>
      <c r="D716" s="10">
        <f ca="1">IF(A716&lt;$B$1,VLOOKUP(A716,[1]DI!$A$4:$B$15000,2),0)</f>
        <v>0</v>
      </c>
      <c r="E716" s="65">
        <f t="shared" ca="1" si="208"/>
        <v>1</v>
      </c>
      <c r="F716" s="65">
        <f ca="1">(TRUNC(PRODUCT($E$12:$E715),16))</f>
        <v>1.06223577218194</v>
      </c>
      <c r="G716" s="65">
        <f t="shared" ca="1" si="209"/>
        <v>1.05947197203956</v>
      </c>
      <c r="H716" s="65">
        <f t="shared" ca="1" si="210"/>
        <v>1.0026086599999999</v>
      </c>
      <c r="I716" s="64">
        <f t="shared" si="203"/>
        <v>5.2499999999999998E-2</v>
      </c>
      <c r="J716" s="66">
        <f>IF(O715&gt;0,VLOOKUP(O715,W$12:AF$80,2),J715)</f>
        <v>44466</v>
      </c>
      <c r="K716" s="67">
        <f t="shared" si="204"/>
        <v>10</v>
      </c>
      <c r="L716" s="68">
        <f t="shared" si="213"/>
        <v>11</v>
      </c>
      <c r="M716" s="69">
        <f t="shared" si="214"/>
        <v>1.002236033</v>
      </c>
      <c r="N716" s="69">
        <f t="shared" ca="1" si="215"/>
        <v>1.004850526</v>
      </c>
      <c r="O716" s="68">
        <f t="shared" si="211"/>
        <v>0</v>
      </c>
      <c r="P716" s="65">
        <f t="shared" ca="1" si="205"/>
        <v>2.8872167499999999</v>
      </c>
      <c r="Q716" s="65"/>
      <c r="R716" s="11">
        <f t="shared" si="206"/>
        <v>0</v>
      </c>
      <c r="S716" s="70" t="str">
        <f>IF(O715&gt;0,VLOOKUP(O715,W$12:AF$60,10),S715)</f>
        <v>A+J=</v>
      </c>
      <c r="T716" s="66" t="e">
        <f>IF(O715&gt;0,VLOOKUP(O715,W$12:AF$60,11),T715)</f>
        <v>#REF!</v>
      </c>
      <c r="U716" s="71" t="str">
        <f t="shared" si="216"/>
        <v>-</v>
      </c>
      <c r="V716" s="126" t="s">
        <v>92</v>
      </c>
      <c r="W716" s="130">
        <v>0.47619029419999997</v>
      </c>
      <c r="X716" s="7"/>
      <c r="Y716" s="7"/>
      <c r="Z716" s="1"/>
      <c r="AA716" s="7"/>
      <c r="AB716" s="7"/>
      <c r="AC716" s="7"/>
      <c r="AD716" s="7"/>
      <c r="AE716" s="7"/>
      <c r="AF716" s="8"/>
      <c r="AG716" s="2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  <c r="EO716" s="2"/>
      <c r="EP716" s="2"/>
      <c r="EQ716" s="2"/>
      <c r="ER716" s="2"/>
      <c r="ES716" s="2"/>
      <c r="ET716" s="2"/>
      <c r="EU716" s="2"/>
      <c r="EV716" s="2"/>
      <c r="EW716" s="2"/>
      <c r="EX716" s="2"/>
      <c r="EY716" s="2"/>
      <c r="EZ716" s="2"/>
      <c r="FA716" s="2"/>
      <c r="FB716" s="2"/>
      <c r="FC716" s="2"/>
      <c r="FD716" s="2"/>
      <c r="FE716" s="2"/>
      <c r="FF716" s="2"/>
      <c r="FG716" s="2"/>
      <c r="FH716" s="2"/>
      <c r="FI716" s="2"/>
      <c r="FJ716" s="2"/>
      <c r="FK716" s="2"/>
      <c r="FL716" s="2"/>
      <c r="FM716" s="2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</row>
    <row r="717" spans="1:188" ht="15" x14ac:dyDescent="0.25">
      <c r="A717" s="63">
        <f t="shared" ref="A717:A780" si="217">(A716+1)</f>
        <v>44482</v>
      </c>
      <c r="B717" s="78">
        <f t="shared" ca="1" si="207"/>
        <v>598.12508451999997</v>
      </c>
      <c r="C717" s="65">
        <f t="shared" si="212"/>
        <v>595.23786776999998</v>
      </c>
      <c r="D717" s="10">
        <f ca="1">IF(A717&lt;$B$1,VLOOKUP(A717,[1]DI!$A$4:$B$15000,2),0)</f>
        <v>6.1499999999999999E-2</v>
      </c>
      <c r="E717" s="65">
        <f t="shared" ca="1" si="208"/>
        <v>1.0002368699999999</v>
      </c>
      <c r="F717" s="65">
        <f ca="1">(TRUNC(PRODUCT($E$12:$E716),16))</f>
        <v>1.06223577218194</v>
      </c>
      <c r="G717" s="65">
        <f t="shared" ca="1" si="209"/>
        <v>1.05947197203956</v>
      </c>
      <c r="H717" s="65">
        <f t="shared" ca="1" si="210"/>
        <v>1.0026086599999999</v>
      </c>
      <c r="I717" s="64">
        <f t="shared" ref="I717:I780" si="218">I716</f>
        <v>5.2499999999999998E-2</v>
      </c>
      <c r="J717" s="66">
        <f>IF(O716&gt;0,VLOOKUP(O716,W$12:AF$80,2),J716)</f>
        <v>44466</v>
      </c>
      <c r="K717" s="67">
        <f t="shared" ref="K717:K780" si="219">IF(A717&gt;J717,IF(NETWORKDAYS(J717,A717,$W$120:$W$436)-1=0,1,NETWORKDAYS(J717,A717,$W$120:$W$436)-1),0)</f>
        <v>11</v>
      </c>
      <c r="L717" s="68">
        <f t="shared" si="213"/>
        <v>11</v>
      </c>
      <c r="M717" s="69">
        <f t="shared" si="214"/>
        <v>1.002236033</v>
      </c>
      <c r="N717" s="69">
        <f t="shared" ca="1" si="215"/>
        <v>1.004850526</v>
      </c>
      <c r="O717" s="68">
        <f t="shared" si="211"/>
        <v>0</v>
      </c>
      <c r="P717" s="65">
        <f t="shared" ref="P717:P780" ca="1" si="220">TRUNC(((N717-1)*C717),8)</f>
        <v>2.8872167499999999</v>
      </c>
      <c r="Q717" s="65"/>
      <c r="R717" s="11">
        <f t="shared" ref="R717:R780" si="221">IF(O717&gt;0,VLOOKUP(O717,$W$12:$AB$80,6),0)</f>
        <v>0</v>
      </c>
      <c r="S717" s="70" t="str">
        <f>IF(O716&gt;0,VLOOKUP(O716,W$12:AF$60,10),S716)</f>
        <v>A+J=</v>
      </c>
      <c r="T717" s="66" t="e">
        <f>IF(O716&gt;0,VLOOKUP(O716,W$12:AF$60,11),T716)</f>
        <v>#REF!</v>
      </c>
      <c r="U717" s="71" t="str">
        <f t="shared" si="216"/>
        <v>-</v>
      </c>
      <c r="V717" s="126" t="s">
        <v>93</v>
      </c>
      <c r="W717" s="130">
        <v>1.5873009806666664E-2</v>
      </c>
      <c r="X717" s="7"/>
      <c r="Y717" s="7"/>
      <c r="Z717" s="1"/>
      <c r="AA717" s="7"/>
      <c r="AB717" s="7"/>
      <c r="AC717" s="7"/>
      <c r="AD717" s="7"/>
      <c r="AE717" s="7"/>
      <c r="AF717" s="8"/>
      <c r="AG717" s="2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  <c r="EP717" s="2"/>
      <c r="EQ717" s="2"/>
      <c r="ER717" s="2"/>
      <c r="ES717" s="2"/>
      <c r="ET717" s="2"/>
      <c r="EU717" s="2"/>
      <c r="EV717" s="2"/>
      <c r="EW717" s="2"/>
      <c r="EX717" s="2"/>
      <c r="EY717" s="2"/>
      <c r="EZ717" s="2"/>
      <c r="FA717" s="2"/>
      <c r="FB717" s="2"/>
      <c r="FC717" s="2"/>
      <c r="FD717" s="2"/>
      <c r="FE717" s="2"/>
      <c r="FF717" s="2"/>
      <c r="FG717" s="2"/>
      <c r="FH717" s="2"/>
      <c r="FI717" s="2"/>
      <c r="FJ717" s="2"/>
      <c r="FK717" s="2"/>
      <c r="FL717" s="2"/>
      <c r="FM717" s="2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</row>
    <row r="718" spans="1:188" ht="15" x14ac:dyDescent="0.25">
      <c r="A718" s="63">
        <f t="shared" si="217"/>
        <v>44483</v>
      </c>
      <c r="B718" s="78">
        <f t="shared" ref="B718:B781" ca="1" si="222">IF(A718&lt;=TODAY(),C718+P718,IF(AND(A718&gt;TODAY(),A718&lt;=$B$1),IF(VLOOKUP(TODAY(),$A$10:$D$10000,4,FALSE)=0,"n.d",C718+P718),"n.d"))</f>
        <v>598.38825286999997</v>
      </c>
      <c r="C718" s="65">
        <f t="shared" si="212"/>
        <v>595.23786776999998</v>
      </c>
      <c r="D718" s="10">
        <f ca="1">IF(A718&lt;$B$1,VLOOKUP(A718,[1]DI!$A$4:$B$15000,2),0)</f>
        <v>6.1499999999999999E-2</v>
      </c>
      <c r="E718" s="65">
        <f t="shared" ref="E718:E781" ca="1" si="223">IF(A718&lt;A$10,1,ROUND(((1+D718)^(1/252)),8))</f>
        <v>1.0002368699999999</v>
      </c>
      <c r="F718" s="65">
        <f ca="1">(TRUNC(PRODUCT($E$12:$E717),16))</f>
        <v>1.0624873839692901</v>
      </c>
      <c r="G718" s="65">
        <f t="shared" ref="G718:G781" ca="1" si="224">IF(O717&gt;0,F717,G717)</f>
        <v>1.05947197203956</v>
      </c>
      <c r="H718" s="65">
        <f t="shared" ref="H718:H781" ca="1" si="225">ROUND(F718/G718,8)</f>
        <v>1.0028461500000001</v>
      </c>
      <c r="I718" s="64">
        <f t="shared" si="218"/>
        <v>5.2499999999999998E-2</v>
      </c>
      <c r="J718" s="66">
        <f>IF(O717&gt;0,VLOOKUP(O717,W$12:AF$80,2),J717)</f>
        <v>44466</v>
      </c>
      <c r="K718" s="67">
        <f t="shared" si="219"/>
        <v>12</v>
      </c>
      <c r="L718" s="68">
        <f t="shared" si="213"/>
        <v>12</v>
      </c>
      <c r="M718" s="69">
        <f t="shared" si="214"/>
        <v>1.0024395559999999</v>
      </c>
      <c r="N718" s="69">
        <f t="shared" ca="1" si="215"/>
        <v>1.005292649</v>
      </c>
      <c r="O718" s="68">
        <f t="shared" ref="O718:O781" si="226">IF(VLOOKUP(A718,X$12:AE$80,8)=VLOOKUP(A717,X$12:AE$80,8),0,VLOOKUP(A718,X$12:AE$80,8))</f>
        <v>0</v>
      </c>
      <c r="P718" s="65">
        <f t="shared" ca="1" si="220"/>
        <v>3.1503850999999998</v>
      </c>
      <c r="Q718" s="65"/>
      <c r="R718" s="11">
        <f t="shared" si="221"/>
        <v>0</v>
      </c>
      <c r="S718" s="70" t="str">
        <f>IF(O717&gt;0,VLOOKUP(O717,W$12:AF$60,10),S717)</f>
        <v>A+J=</v>
      </c>
      <c r="T718" s="66" t="e">
        <f>IF(O717&gt;0,VLOOKUP(O717,W$12:AF$60,11),T717)</f>
        <v>#REF!</v>
      </c>
      <c r="U718" s="71" t="str">
        <f t="shared" si="216"/>
        <v>-</v>
      </c>
      <c r="V718" s="126" t="s">
        <v>91</v>
      </c>
      <c r="W718" s="129">
        <v>0.51301977218799699</v>
      </c>
      <c r="X718" s="7"/>
      <c r="Y718" s="7"/>
      <c r="Z718" s="1"/>
      <c r="AA718" s="7"/>
      <c r="AB718" s="7"/>
      <c r="AC718" s="7"/>
      <c r="AD718" s="7"/>
      <c r="AE718" s="7"/>
      <c r="AF718" s="8"/>
      <c r="AG718" s="2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  <c r="EP718" s="2"/>
      <c r="EQ718" s="2"/>
      <c r="ER718" s="2"/>
      <c r="ES718" s="2"/>
      <c r="ET718" s="2"/>
      <c r="EU718" s="2"/>
      <c r="EV718" s="2"/>
      <c r="EW718" s="2"/>
      <c r="EX718" s="2"/>
      <c r="EY718" s="2"/>
      <c r="EZ718" s="2"/>
      <c r="FA718" s="2"/>
      <c r="FB718" s="2"/>
      <c r="FC718" s="2"/>
      <c r="FD718" s="2"/>
      <c r="FE718" s="2"/>
      <c r="FF718" s="2"/>
      <c r="FG718" s="2"/>
      <c r="FH718" s="2"/>
      <c r="FI718" s="2"/>
      <c r="FJ718" s="2"/>
      <c r="FK718" s="2"/>
      <c r="FL718" s="2"/>
      <c r="FM718" s="2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</row>
    <row r="719" spans="1:188" ht="15" x14ac:dyDescent="0.25">
      <c r="A719" s="63">
        <f t="shared" si="217"/>
        <v>44484</v>
      </c>
      <c r="B719" s="78">
        <f t="shared" ca="1" si="222"/>
        <v>598.65153432</v>
      </c>
      <c r="C719" s="65">
        <f t="shared" si="212"/>
        <v>595.23786776999998</v>
      </c>
      <c r="D719" s="10">
        <f ca="1">IF(A719&lt;$B$1,VLOOKUP(A719,[1]DI!$A$4:$B$15000,2),0)</f>
        <v>6.1499999999999999E-2</v>
      </c>
      <c r="E719" s="65">
        <f t="shared" ca="1" si="223"/>
        <v>1.0002368699999999</v>
      </c>
      <c r="F719" s="65">
        <f ca="1">(TRUNC(PRODUCT($E$12:$E718),16))</f>
        <v>1.0627390553559299</v>
      </c>
      <c r="G719" s="65">
        <f t="shared" ca="1" si="224"/>
        <v>1.05947197203956</v>
      </c>
      <c r="H719" s="65">
        <f t="shared" ca="1" si="225"/>
        <v>1.00308369</v>
      </c>
      <c r="I719" s="64">
        <f t="shared" si="218"/>
        <v>5.2499999999999998E-2</v>
      </c>
      <c r="J719" s="66">
        <f>IF(O718&gt;0,VLOOKUP(O718,W$12:AF$80,2),J718)</f>
        <v>44466</v>
      </c>
      <c r="K719" s="67">
        <f t="shared" si="219"/>
        <v>13</v>
      </c>
      <c r="L719" s="68">
        <f t="shared" si="213"/>
        <v>13</v>
      </c>
      <c r="M719" s="69">
        <f t="shared" si="214"/>
        <v>1.002643121</v>
      </c>
      <c r="N719" s="69">
        <f t="shared" ca="1" si="215"/>
        <v>1.005734962</v>
      </c>
      <c r="O719" s="68">
        <f t="shared" si="226"/>
        <v>0</v>
      </c>
      <c r="P719" s="65">
        <f t="shared" ca="1" si="220"/>
        <v>3.4136665499999999</v>
      </c>
      <c r="Q719" s="65"/>
      <c r="R719" s="11">
        <f t="shared" si="221"/>
        <v>0</v>
      </c>
      <c r="S719" s="70" t="str">
        <f>IF(O718&gt;0,VLOOKUP(O718,W$12:AF$60,10),S718)</f>
        <v>A+J=</v>
      </c>
      <c r="T719" s="66" t="e">
        <f>IF(O718&gt;0,VLOOKUP(O718,W$12:AF$60,11),T718)</f>
        <v>#REF!</v>
      </c>
      <c r="U719" s="71" t="str">
        <f t="shared" si="216"/>
        <v>-</v>
      </c>
      <c r="V719" s="126"/>
      <c r="W719" s="126"/>
      <c r="X719" s="7"/>
      <c r="Y719" s="7"/>
      <c r="Z719" s="1"/>
      <c r="AA719" s="7"/>
      <c r="AB719" s="7"/>
      <c r="AC719" s="7"/>
      <c r="AD719" s="7"/>
      <c r="AE719" s="7"/>
      <c r="AF719" s="8"/>
      <c r="AG719" s="2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  <c r="EP719" s="2"/>
      <c r="EQ719" s="2"/>
      <c r="ER719" s="2"/>
      <c r="ES719" s="2"/>
      <c r="ET719" s="2"/>
      <c r="EU719" s="2"/>
      <c r="EV719" s="2"/>
      <c r="EW719" s="2"/>
      <c r="EX719" s="2"/>
      <c r="EY719" s="2"/>
      <c r="EZ719" s="2"/>
      <c r="FA719" s="2"/>
      <c r="FB719" s="2"/>
      <c r="FC719" s="2"/>
      <c r="FD719" s="2"/>
      <c r="FE719" s="2"/>
      <c r="FF719" s="2"/>
      <c r="FG719" s="2"/>
      <c r="FH719" s="2"/>
      <c r="FI719" s="2"/>
      <c r="FJ719" s="2"/>
      <c r="FK719" s="2"/>
      <c r="FL719" s="2"/>
      <c r="FM719" s="2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</row>
    <row r="720" spans="1:188" ht="15" x14ac:dyDescent="0.25">
      <c r="A720" s="63">
        <f t="shared" si="217"/>
        <v>44485</v>
      </c>
      <c r="B720" s="78">
        <f t="shared" ca="1" si="222"/>
        <v>598.91493302999993</v>
      </c>
      <c r="C720" s="65">
        <f t="shared" si="212"/>
        <v>595.23786776999998</v>
      </c>
      <c r="D720" s="10">
        <f ca="1">IF(A720&lt;$B$1,VLOOKUP(A720,[1]DI!$A$4:$B$15000,2),0)</f>
        <v>0</v>
      </c>
      <c r="E720" s="65">
        <f t="shared" ca="1" si="223"/>
        <v>1</v>
      </c>
      <c r="F720" s="65">
        <f ca="1">(TRUNC(PRODUCT($E$12:$E719),16))</f>
        <v>1.06299078635598</v>
      </c>
      <c r="G720" s="65">
        <f t="shared" ca="1" si="224"/>
        <v>1.05947197203956</v>
      </c>
      <c r="H720" s="65">
        <f t="shared" ca="1" si="225"/>
        <v>1.0033212899999999</v>
      </c>
      <c r="I720" s="64">
        <f t="shared" si="218"/>
        <v>5.2499999999999998E-2</v>
      </c>
      <c r="J720" s="66">
        <f>IF(O719&gt;0,VLOOKUP(O719,W$12:AF$80,2),J719)</f>
        <v>44466</v>
      </c>
      <c r="K720" s="67">
        <f t="shared" si="219"/>
        <v>13</v>
      </c>
      <c r="L720" s="68">
        <f t="shared" si="213"/>
        <v>14</v>
      </c>
      <c r="M720" s="69">
        <f t="shared" si="214"/>
        <v>1.0028467270000001</v>
      </c>
      <c r="N720" s="69">
        <f t="shared" ca="1" si="215"/>
        <v>1.0061774720000001</v>
      </c>
      <c r="O720" s="68">
        <f t="shared" si="226"/>
        <v>0</v>
      </c>
      <c r="P720" s="65">
        <f t="shared" ca="1" si="220"/>
        <v>3.67706526</v>
      </c>
      <c r="Q720" s="65"/>
      <c r="R720" s="11">
        <f t="shared" si="221"/>
        <v>0</v>
      </c>
      <c r="S720" s="70" t="str">
        <f>IF(O719&gt;0,VLOOKUP(O719,W$12:AF$60,10),S719)</f>
        <v>A+J=</v>
      </c>
      <c r="T720" s="66" t="e">
        <f>IF(O719&gt;0,VLOOKUP(O719,W$12:AF$60,11),T719)</f>
        <v>#REF!</v>
      </c>
      <c r="U720" s="71" t="str">
        <f t="shared" si="216"/>
        <v>-</v>
      </c>
      <c r="V720" s="126" t="s">
        <v>87</v>
      </c>
      <c r="W720" s="127">
        <v>44494</v>
      </c>
      <c r="X720" s="7"/>
      <c r="Y720" s="7"/>
      <c r="Z720" s="1"/>
      <c r="AA720" s="7"/>
      <c r="AB720" s="7"/>
      <c r="AC720" s="7"/>
      <c r="AD720" s="7"/>
      <c r="AE720" s="7"/>
      <c r="AF720" s="8"/>
      <c r="AG720" s="2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  <c r="EP720" s="2"/>
      <c r="EQ720" s="2"/>
      <c r="ER720" s="2"/>
      <c r="ES720" s="2"/>
      <c r="ET720" s="2"/>
      <c r="EU720" s="2"/>
      <c r="EV720" s="2"/>
      <c r="EW720" s="2"/>
      <c r="EX720" s="2"/>
      <c r="EY720" s="2"/>
      <c r="EZ720" s="2"/>
      <c r="FA720" s="2"/>
      <c r="FB720" s="2"/>
      <c r="FC720" s="2"/>
      <c r="FD720" s="2"/>
      <c r="FE720" s="2"/>
      <c r="FF720" s="2"/>
      <c r="FG720" s="2"/>
      <c r="FH720" s="2"/>
      <c r="FI720" s="2"/>
      <c r="FJ720" s="2"/>
      <c r="FK720" s="2"/>
      <c r="FL720" s="2"/>
      <c r="FM720" s="2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</row>
    <row r="721" spans="1:188" ht="15" x14ac:dyDescent="0.25">
      <c r="A721" s="63">
        <f t="shared" si="217"/>
        <v>44486</v>
      </c>
      <c r="B721" s="78">
        <f t="shared" ca="1" si="222"/>
        <v>598.91493302999993</v>
      </c>
      <c r="C721" s="65">
        <f t="shared" si="212"/>
        <v>595.23786776999998</v>
      </c>
      <c r="D721" s="10">
        <f ca="1">IF(A721&lt;$B$1,VLOOKUP(A721,[1]DI!$A$4:$B$15000,2),0)</f>
        <v>0</v>
      </c>
      <c r="E721" s="65">
        <f t="shared" ca="1" si="223"/>
        <v>1</v>
      </c>
      <c r="F721" s="65">
        <f ca="1">(TRUNC(PRODUCT($E$12:$E720),16))</f>
        <v>1.06299078635598</v>
      </c>
      <c r="G721" s="65">
        <f t="shared" ca="1" si="224"/>
        <v>1.05947197203956</v>
      </c>
      <c r="H721" s="65">
        <f t="shared" ca="1" si="225"/>
        <v>1.0033212899999999</v>
      </c>
      <c r="I721" s="64">
        <f t="shared" si="218"/>
        <v>5.2499999999999998E-2</v>
      </c>
      <c r="J721" s="66">
        <f>IF(O720&gt;0,VLOOKUP(O720,W$12:AF$80,2),J720)</f>
        <v>44466</v>
      </c>
      <c r="K721" s="67">
        <f t="shared" si="219"/>
        <v>13</v>
      </c>
      <c r="L721" s="68">
        <f t="shared" si="213"/>
        <v>14</v>
      </c>
      <c r="M721" s="69">
        <f t="shared" si="214"/>
        <v>1.0028467270000001</v>
      </c>
      <c r="N721" s="69">
        <f t="shared" ca="1" si="215"/>
        <v>1.0061774720000001</v>
      </c>
      <c r="O721" s="68">
        <f t="shared" si="226"/>
        <v>0</v>
      </c>
      <c r="P721" s="65">
        <f t="shared" ca="1" si="220"/>
        <v>3.67706526</v>
      </c>
      <c r="Q721" s="65"/>
      <c r="R721" s="11">
        <f t="shared" si="221"/>
        <v>0</v>
      </c>
      <c r="S721" s="70" t="str">
        <f>IF(O720&gt;0,VLOOKUP(O720,W$12:AF$60,10),S720)</f>
        <v>A+J=</v>
      </c>
      <c r="T721" s="66" t="e">
        <f>IF(O720&gt;0,VLOOKUP(O720,W$12:AF$60,11),T720)</f>
        <v>#REF!</v>
      </c>
      <c r="U721" s="71" t="str">
        <f t="shared" si="216"/>
        <v>-</v>
      </c>
      <c r="V721" s="126" t="s">
        <v>88</v>
      </c>
      <c r="W721" s="131">
        <v>44496</v>
      </c>
      <c r="X721" s="7"/>
      <c r="Y721" s="7"/>
      <c r="Z721" s="1"/>
      <c r="AA721" s="7"/>
      <c r="AB721" s="7"/>
      <c r="AC721" s="7"/>
      <c r="AD721" s="7"/>
      <c r="AE721" s="7"/>
      <c r="AF721" s="8"/>
      <c r="AG721" s="2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  <c r="EO721" s="2"/>
      <c r="EP721" s="2"/>
      <c r="EQ721" s="2"/>
      <c r="ER721" s="2"/>
      <c r="ES721" s="2"/>
      <c r="ET721" s="2"/>
      <c r="EU721" s="2"/>
      <c r="EV721" s="2"/>
      <c r="EW721" s="2"/>
      <c r="EX721" s="2"/>
      <c r="EY721" s="2"/>
      <c r="EZ721" s="2"/>
      <c r="FA721" s="2"/>
      <c r="FB721" s="2"/>
      <c r="FC721" s="2"/>
      <c r="FD721" s="2"/>
      <c r="FE721" s="2"/>
      <c r="FF721" s="2"/>
      <c r="FG721" s="2"/>
      <c r="FH721" s="2"/>
      <c r="FI721" s="2"/>
      <c r="FJ721" s="2"/>
      <c r="FK721" s="2"/>
      <c r="FL721" s="2"/>
      <c r="FM721" s="2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</row>
    <row r="722" spans="1:188" ht="15" x14ac:dyDescent="0.25">
      <c r="A722" s="63">
        <f t="shared" si="217"/>
        <v>44487</v>
      </c>
      <c r="B722" s="78">
        <f t="shared" ca="1" si="222"/>
        <v>598.91493302999993</v>
      </c>
      <c r="C722" s="65">
        <f t="shared" si="212"/>
        <v>595.23786776999998</v>
      </c>
      <c r="D722" s="10">
        <f ca="1">IF(A722&lt;$B$1,VLOOKUP(A722,[1]DI!$A$4:$B$15000,2),0)</f>
        <v>6.1499999999999999E-2</v>
      </c>
      <c r="E722" s="65">
        <f t="shared" ca="1" si="223"/>
        <v>1.0002368699999999</v>
      </c>
      <c r="F722" s="65">
        <f ca="1">(TRUNC(PRODUCT($E$12:$E721),16))</f>
        <v>1.06299078635598</v>
      </c>
      <c r="G722" s="65">
        <f t="shared" ca="1" si="224"/>
        <v>1.05947197203956</v>
      </c>
      <c r="H722" s="65">
        <f t="shared" ca="1" si="225"/>
        <v>1.0033212899999999</v>
      </c>
      <c r="I722" s="64">
        <f t="shared" si="218"/>
        <v>5.2499999999999998E-2</v>
      </c>
      <c r="J722" s="66">
        <f>IF(O721&gt;0,VLOOKUP(O721,W$12:AF$80,2),J721)</f>
        <v>44466</v>
      </c>
      <c r="K722" s="67">
        <f t="shared" si="219"/>
        <v>14</v>
      </c>
      <c r="L722" s="68">
        <f t="shared" si="213"/>
        <v>14</v>
      </c>
      <c r="M722" s="69">
        <f t="shared" si="214"/>
        <v>1.0028467270000001</v>
      </c>
      <c r="N722" s="69">
        <f t="shared" ca="1" si="215"/>
        <v>1.0061774720000001</v>
      </c>
      <c r="O722" s="68">
        <f t="shared" si="226"/>
        <v>0</v>
      </c>
      <c r="P722" s="65">
        <f t="shared" ca="1" si="220"/>
        <v>3.67706526</v>
      </c>
      <c r="Q722" s="65"/>
      <c r="R722" s="11">
        <f t="shared" si="221"/>
        <v>0</v>
      </c>
      <c r="S722" s="70" t="str">
        <f>IF(O721&gt;0,VLOOKUP(O721,W$12:AF$60,10),S721)</f>
        <v>A+J=</v>
      </c>
      <c r="T722" s="66" t="e">
        <f>IF(O721&gt;0,VLOOKUP(O721,W$12:AF$60,11),T721)</f>
        <v>#REF!</v>
      </c>
      <c r="U722" s="71" t="str">
        <f t="shared" si="216"/>
        <v>-</v>
      </c>
      <c r="V722" s="126" t="s">
        <v>53</v>
      </c>
      <c r="W722" s="126" t="s">
        <v>10</v>
      </c>
      <c r="X722" s="7"/>
      <c r="Y722" s="7"/>
      <c r="Z722" s="1"/>
      <c r="AA722" s="7"/>
      <c r="AB722" s="7"/>
      <c r="AC722" s="7"/>
      <c r="AD722" s="7"/>
      <c r="AE722" s="7"/>
      <c r="AF722" s="8"/>
      <c r="AG722" s="2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  <c r="EO722" s="2"/>
      <c r="EP722" s="2"/>
      <c r="EQ722" s="2"/>
      <c r="ER722" s="2"/>
      <c r="ES722" s="2"/>
      <c r="ET722" s="2"/>
      <c r="EU722" s="2"/>
      <c r="EV722" s="2"/>
      <c r="EW722" s="2"/>
      <c r="EX722" s="2"/>
      <c r="EY722" s="2"/>
      <c r="EZ722" s="2"/>
      <c r="FA722" s="2"/>
      <c r="FB722" s="2"/>
      <c r="FC722" s="2"/>
      <c r="FD722" s="2"/>
      <c r="FE722" s="2"/>
      <c r="FF722" s="2"/>
      <c r="FG722" s="2"/>
      <c r="FH722" s="2"/>
      <c r="FI722" s="2"/>
      <c r="FJ722" s="2"/>
      <c r="FK722" s="2"/>
      <c r="FL722" s="2"/>
      <c r="FM722" s="2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</row>
    <row r="723" spans="1:188" ht="15" x14ac:dyDescent="0.25">
      <c r="A723" s="63">
        <f t="shared" si="217"/>
        <v>44488</v>
      </c>
      <c r="B723" s="78">
        <f t="shared" ca="1" si="222"/>
        <v>599.17844959000001</v>
      </c>
      <c r="C723" s="65">
        <f t="shared" si="212"/>
        <v>595.23786776999998</v>
      </c>
      <c r="D723" s="10">
        <f ca="1">IF(A723&lt;$B$1,VLOOKUP(A723,[1]DI!$A$4:$B$15000,2),0)</f>
        <v>6.1499999999999999E-2</v>
      </c>
      <c r="E723" s="65">
        <f t="shared" ca="1" si="223"/>
        <v>1.0002368699999999</v>
      </c>
      <c r="F723" s="65">
        <f ca="1">(TRUNC(PRODUCT($E$12:$E722),16))</f>
        <v>1.0632425769835401</v>
      </c>
      <c r="G723" s="65">
        <f t="shared" ca="1" si="224"/>
        <v>1.05947197203956</v>
      </c>
      <c r="H723" s="65">
        <f t="shared" ca="1" si="225"/>
        <v>1.0035589499999999</v>
      </c>
      <c r="I723" s="64">
        <f t="shared" si="218"/>
        <v>5.2499999999999998E-2</v>
      </c>
      <c r="J723" s="66">
        <f>IF(O722&gt;0,VLOOKUP(O722,W$12:AF$80,2),J722)</f>
        <v>44466</v>
      </c>
      <c r="K723" s="67">
        <f t="shared" si="219"/>
        <v>15</v>
      </c>
      <c r="L723" s="68">
        <f t="shared" si="213"/>
        <v>15</v>
      </c>
      <c r="M723" s="69">
        <f t="shared" si="214"/>
        <v>1.0030503740000001</v>
      </c>
      <c r="N723" s="69">
        <f t="shared" ca="1" si="215"/>
        <v>1.0066201800000001</v>
      </c>
      <c r="O723" s="68">
        <f t="shared" si="226"/>
        <v>0</v>
      </c>
      <c r="P723" s="65">
        <f t="shared" ca="1" si="220"/>
        <v>3.9405818199999998</v>
      </c>
      <c r="Q723" s="65"/>
      <c r="R723" s="11">
        <f t="shared" si="221"/>
        <v>0</v>
      </c>
      <c r="S723" s="70" t="str">
        <f>IF(O722&gt;0,VLOOKUP(O722,W$12:AF$60,10),S722)</f>
        <v>A+J=</v>
      </c>
      <c r="T723" s="66" t="e">
        <f>IF(O722&gt;0,VLOOKUP(O722,W$12:AF$60,11),T722)</f>
        <v>#REF!</v>
      </c>
      <c r="U723" s="71" t="str">
        <f t="shared" si="216"/>
        <v>-</v>
      </c>
      <c r="V723" s="126" t="s">
        <v>89</v>
      </c>
      <c r="W723" s="128">
        <v>4.9958022499999997</v>
      </c>
      <c r="X723" s="7"/>
      <c r="Y723" s="7"/>
      <c r="Z723" s="1"/>
      <c r="AA723" s="7"/>
      <c r="AB723" s="7"/>
      <c r="AC723" s="7"/>
      <c r="AD723" s="7"/>
      <c r="AE723" s="7"/>
      <c r="AF723" s="8"/>
      <c r="AG723" s="2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  <c r="EO723" s="2"/>
      <c r="EP723" s="2"/>
      <c r="EQ723" s="2"/>
      <c r="ER723" s="2"/>
      <c r="ES723" s="2"/>
      <c r="ET723" s="2"/>
      <c r="EU723" s="2"/>
      <c r="EV723" s="2"/>
      <c r="EW723" s="2"/>
      <c r="EX723" s="2"/>
      <c r="EY723" s="2"/>
      <c r="EZ723" s="2"/>
      <c r="FA723" s="2"/>
      <c r="FB723" s="2"/>
      <c r="FC723" s="2"/>
      <c r="FD723" s="2"/>
      <c r="FE723" s="2"/>
      <c r="FF723" s="2"/>
      <c r="FG723" s="2"/>
      <c r="FH723" s="2"/>
      <c r="FI723" s="2"/>
      <c r="FJ723" s="2"/>
      <c r="FK723" s="2"/>
      <c r="FL723" s="2"/>
      <c r="FM723" s="2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</row>
    <row r="724" spans="1:188" ht="15" x14ac:dyDescent="0.25">
      <c r="A724" s="63">
        <f t="shared" si="217"/>
        <v>44489</v>
      </c>
      <c r="B724" s="78">
        <f t="shared" ca="1" si="222"/>
        <v>599.44207925000001</v>
      </c>
      <c r="C724" s="65">
        <f t="shared" si="212"/>
        <v>595.23786776999998</v>
      </c>
      <c r="D724" s="10">
        <f ca="1">IF(A724&lt;$B$1,VLOOKUP(A724,[1]DI!$A$4:$B$15000,2),0)</f>
        <v>6.1499999999999999E-2</v>
      </c>
      <c r="E724" s="65">
        <f t="shared" ca="1" si="223"/>
        <v>1.0002368699999999</v>
      </c>
      <c r="F724" s="65">
        <f ca="1">(TRUNC(PRODUCT($E$12:$E723),16))</f>
        <v>1.06349442725275</v>
      </c>
      <c r="G724" s="65">
        <f t="shared" ca="1" si="224"/>
        <v>1.05947197203956</v>
      </c>
      <c r="H724" s="65">
        <f t="shared" ca="1" si="225"/>
        <v>1.0037966599999999</v>
      </c>
      <c r="I724" s="64">
        <f t="shared" si="218"/>
        <v>5.2499999999999998E-2</v>
      </c>
      <c r="J724" s="66">
        <f>IF(O723&gt;0,VLOOKUP(O723,W$12:AF$80,2),J723)</f>
        <v>44466</v>
      </c>
      <c r="K724" s="67">
        <f t="shared" si="219"/>
        <v>16</v>
      </c>
      <c r="L724" s="68">
        <f t="shared" si="213"/>
        <v>16</v>
      </c>
      <c r="M724" s="69">
        <f t="shared" si="214"/>
        <v>1.003254063</v>
      </c>
      <c r="N724" s="69">
        <f t="shared" ca="1" si="215"/>
        <v>1.0070630780000001</v>
      </c>
      <c r="O724" s="68">
        <f t="shared" si="226"/>
        <v>0</v>
      </c>
      <c r="P724" s="65">
        <f t="shared" ca="1" si="220"/>
        <v>4.2042114799999997</v>
      </c>
      <c r="Q724" s="65"/>
      <c r="R724" s="11">
        <f t="shared" si="221"/>
        <v>0</v>
      </c>
      <c r="S724" s="70" t="str">
        <f>IF(O723&gt;0,VLOOKUP(O723,W$12:AF$60,10),S723)</f>
        <v>A+J=</v>
      </c>
      <c r="T724" s="66" t="e">
        <f>IF(O723&gt;0,VLOOKUP(O723,W$12:AF$60,11),T723)</f>
        <v>#REF!</v>
      </c>
      <c r="U724" s="71" t="str">
        <f t="shared" si="216"/>
        <v>-</v>
      </c>
      <c r="V724" s="126" t="s">
        <v>90</v>
      </c>
      <c r="W724" s="129">
        <v>4.397165257987062E-3</v>
      </c>
      <c r="X724" s="7"/>
      <c r="Y724" s="7"/>
      <c r="Z724" s="1"/>
      <c r="AA724" s="7"/>
      <c r="AB724" s="7"/>
      <c r="AC724" s="7"/>
      <c r="AD724" s="7"/>
      <c r="AE724" s="7"/>
      <c r="AF724" s="8"/>
      <c r="AG724" s="2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  <c r="EP724" s="2"/>
      <c r="EQ724" s="2"/>
      <c r="ER724" s="2"/>
      <c r="ES724" s="2"/>
      <c r="ET724" s="2"/>
      <c r="EU724" s="2"/>
      <c r="EV724" s="2"/>
      <c r="EW724" s="2"/>
      <c r="EX724" s="2"/>
      <c r="EY724" s="2"/>
      <c r="EZ724" s="2"/>
      <c r="FA724" s="2"/>
      <c r="FB724" s="2"/>
      <c r="FC724" s="2"/>
      <c r="FD724" s="2"/>
      <c r="FE724" s="2"/>
      <c r="FF724" s="2"/>
      <c r="FG724" s="2"/>
      <c r="FH724" s="2"/>
      <c r="FI724" s="2"/>
      <c r="FJ724" s="2"/>
      <c r="FK724" s="2"/>
      <c r="FL724" s="2"/>
      <c r="FM724" s="2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</row>
    <row r="725" spans="1:188" ht="15" x14ac:dyDescent="0.25">
      <c r="A725" s="63">
        <f t="shared" si="217"/>
        <v>44490</v>
      </c>
      <c r="B725" s="78">
        <f t="shared" ca="1" si="222"/>
        <v>599.70582618000003</v>
      </c>
      <c r="C725" s="65">
        <f t="shared" si="212"/>
        <v>595.23786776999998</v>
      </c>
      <c r="D725" s="10">
        <f ca="1">IF(A725&lt;$B$1,VLOOKUP(A725,[1]DI!$A$4:$B$15000,2),0)</f>
        <v>6.1499999999999999E-2</v>
      </c>
      <c r="E725" s="65">
        <f t="shared" ca="1" si="223"/>
        <v>1.0002368699999999</v>
      </c>
      <c r="F725" s="65">
        <f ca="1">(TRUNC(PRODUCT($E$12:$E724),16))</f>
        <v>1.06374633717773</v>
      </c>
      <c r="G725" s="65">
        <f t="shared" ca="1" si="224"/>
        <v>1.05947197203956</v>
      </c>
      <c r="H725" s="65">
        <f t="shared" ca="1" si="225"/>
        <v>1.0040344299999999</v>
      </c>
      <c r="I725" s="64">
        <f t="shared" si="218"/>
        <v>5.2499999999999998E-2</v>
      </c>
      <c r="J725" s="66">
        <f>IF(O724&gt;0,VLOOKUP(O724,W$12:AF$80,2),J724)</f>
        <v>44466</v>
      </c>
      <c r="K725" s="67">
        <f t="shared" si="219"/>
        <v>17</v>
      </c>
      <c r="L725" s="68">
        <f t="shared" si="213"/>
        <v>17</v>
      </c>
      <c r="M725" s="69">
        <f t="shared" si="214"/>
        <v>1.0034577929999999</v>
      </c>
      <c r="N725" s="69">
        <f t="shared" ca="1" si="215"/>
        <v>1.0075061729999999</v>
      </c>
      <c r="O725" s="68">
        <f t="shared" si="226"/>
        <v>0</v>
      </c>
      <c r="P725" s="65">
        <f t="shared" ca="1" si="220"/>
        <v>4.4679584099999996</v>
      </c>
      <c r="Q725" s="65"/>
      <c r="R725" s="11">
        <f t="shared" si="221"/>
        <v>0</v>
      </c>
      <c r="S725" s="70" t="str">
        <f>IF(O724&gt;0,VLOOKUP(O724,W$12:AF$60,10),S724)</f>
        <v>A+J=</v>
      </c>
      <c r="T725" s="66" t="e">
        <f>IF(O724&gt;0,VLOOKUP(O724,W$12:AF$60,11),T724)</f>
        <v>#REF!</v>
      </c>
      <c r="U725" s="71" t="str">
        <f t="shared" si="216"/>
        <v>-</v>
      </c>
      <c r="V725" s="126" t="s">
        <v>92</v>
      </c>
      <c r="W725" s="130">
        <v>9.9916044999999995E-2</v>
      </c>
      <c r="X725" s="7"/>
      <c r="Y725" s="7"/>
      <c r="Z725" s="1"/>
      <c r="AA725" s="7"/>
      <c r="AB725" s="7"/>
      <c r="AC725" s="7"/>
      <c r="AD725" s="7"/>
      <c r="AE725" s="7"/>
      <c r="AF725" s="8"/>
      <c r="AG725" s="2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  <c r="EO725" s="2"/>
      <c r="EP725" s="2"/>
      <c r="EQ725" s="2"/>
      <c r="ER725" s="2"/>
      <c r="ES725" s="2"/>
      <c r="ET725" s="2"/>
      <c r="EU725" s="2"/>
      <c r="EV725" s="2"/>
      <c r="EW725" s="2"/>
      <c r="EX725" s="2"/>
      <c r="EY725" s="2"/>
      <c r="EZ725" s="2"/>
      <c r="FA725" s="2"/>
      <c r="FB725" s="2"/>
      <c r="FC725" s="2"/>
      <c r="FD725" s="2"/>
      <c r="FE725" s="2"/>
      <c r="FF725" s="2"/>
      <c r="FG725" s="2"/>
      <c r="FH725" s="2"/>
      <c r="FI725" s="2"/>
      <c r="FJ725" s="2"/>
      <c r="FK725" s="2"/>
      <c r="FL725" s="2"/>
      <c r="FM725" s="2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</row>
    <row r="726" spans="1:188" ht="15" x14ac:dyDescent="0.25">
      <c r="A726" s="63">
        <f t="shared" si="217"/>
        <v>44491</v>
      </c>
      <c r="B726" s="78">
        <f t="shared" ca="1" si="222"/>
        <v>599.96969215000001</v>
      </c>
      <c r="C726" s="65">
        <f t="shared" si="212"/>
        <v>595.23786776999998</v>
      </c>
      <c r="D726" s="10">
        <f ca="1">IF(A726&lt;$B$1,VLOOKUP(A726,[1]DI!$A$4:$B$15000,2),0)</f>
        <v>6.1499999999999999E-2</v>
      </c>
      <c r="E726" s="65">
        <f t="shared" ca="1" si="223"/>
        <v>1.0002368699999999</v>
      </c>
      <c r="F726" s="65">
        <f ca="1">(TRUNC(PRODUCT($E$12:$E725),16))</f>
        <v>1.06399830677262</v>
      </c>
      <c r="G726" s="65">
        <f t="shared" ca="1" si="224"/>
        <v>1.05947197203956</v>
      </c>
      <c r="H726" s="65">
        <f t="shared" ca="1" si="225"/>
        <v>1.00427226</v>
      </c>
      <c r="I726" s="64">
        <f t="shared" si="218"/>
        <v>5.2499999999999998E-2</v>
      </c>
      <c r="J726" s="66">
        <f>IF(O725&gt;0,VLOOKUP(O725,W$12:AF$80,2),J725)</f>
        <v>44466</v>
      </c>
      <c r="K726" s="67">
        <f t="shared" si="219"/>
        <v>18</v>
      </c>
      <c r="L726" s="68">
        <f t="shared" si="213"/>
        <v>18</v>
      </c>
      <c r="M726" s="69">
        <f t="shared" si="214"/>
        <v>1.003661565</v>
      </c>
      <c r="N726" s="69">
        <f t="shared" ca="1" si="215"/>
        <v>1.0079494680000001</v>
      </c>
      <c r="O726" s="68">
        <f t="shared" si="226"/>
        <v>0</v>
      </c>
      <c r="P726" s="65">
        <f t="shared" ca="1" si="220"/>
        <v>4.7318243799999999</v>
      </c>
      <c r="Q726" s="65"/>
      <c r="R726" s="11">
        <f t="shared" si="221"/>
        <v>0</v>
      </c>
      <c r="S726" s="70" t="str">
        <f>IF(O725&gt;0,VLOOKUP(O725,W$12:AF$60,10),S725)</f>
        <v>A+J=</v>
      </c>
      <c r="T726" s="66" t="e">
        <f>IF(O725&gt;0,VLOOKUP(O725,W$12:AF$60,11),T725)</f>
        <v>#REF!</v>
      </c>
      <c r="U726" s="71" t="str">
        <f t="shared" si="216"/>
        <v>-</v>
      </c>
      <c r="V726" s="126" t="s">
        <v>93</v>
      </c>
      <c r="W726" s="130">
        <v>3.3305348333333329E-3</v>
      </c>
      <c r="X726" s="7"/>
      <c r="Y726" s="7"/>
      <c r="Z726" s="1"/>
      <c r="AA726" s="7"/>
      <c r="AB726" s="7"/>
      <c r="AC726" s="7"/>
      <c r="AD726" s="7"/>
      <c r="AE726" s="7"/>
      <c r="AF726" s="8"/>
      <c r="AG726" s="2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  <c r="EO726" s="2"/>
      <c r="EP726" s="2"/>
      <c r="EQ726" s="2"/>
      <c r="ER726" s="2"/>
      <c r="ES726" s="2"/>
      <c r="ET726" s="2"/>
      <c r="EU726" s="2"/>
      <c r="EV726" s="2"/>
      <c r="EW726" s="2"/>
      <c r="EX726" s="2"/>
      <c r="EY726" s="2"/>
      <c r="EZ726" s="2"/>
      <c r="FA726" s="2"/>
      <c r="FB726" s="2"/>
      <c r="FC726" s="2"/>
      <c r="FD726" s="2"/>
      <c r="FE726" s="2"/>
      <c r="FF726" s="2"/>
      <c r="FG726" s="2"/>
      <c r="FH726" s="2"/>
      <c r="FI726" s="2"/>
      <c r="FJ726" s="2"/>
      <c r="FK726" s="2"/>
      <c r="FL726" s="2"/>
      <c r="FM726" s="2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</row>
    <row r="727" spans="1:188" ht="15" x14ac:dyDescent="0.25">
      <c r="A727" s="63">
        <f t="shared" si="217"/>
        <v>44492</v>
      </c>
      <c r="B727" s="78">
        <f t="shared" ca="1" si="222"/>
        <v>600.23367001999998</v>
      </c>
      <c r="C727" s="65">
        <f t="shared" si="212"/>
        <v>595.23786776999998</v>
      </c>
      <c r="D727" s="10">
        <f ca="1">IF(A727&lt;$B$1,VLOOKUP(A727,[1]DI!$A$4:$B$15000,2),0)</f>
        <v>0</v>
      </c>
      <c r="E727" s="65">
        <f t="shared" ca="1" si="223"/>
        <v>1</v>
      </c>
      <c r="F727" s="65">
        <f ca="1">(TRUNC(PRODUCT($E$12:$E726),16))</f>
        <v>1.0642503360515401</v>
      </c>
      <c r="G727" s="65">
        <f t="shared" ca="1" si="224"/>
        <v>1.05947197203956</v>
      </c>
      <c r="H727" s="65">
        <f t="shared" ca="1" si="225"/>
        <v>1.0045101400000001</v>
      </c>
      <c r="I727" s="64">
        <f t="shared" si="218"/>
        <v>5.2499999999999998E-2</v>
      </c>
      <c r="J727" s="66">
        <f>IF(O726&gt;0,VLOOKUP(O726,W$12:AF$80,2),J726)</f>
        <v>44466</v>
      </c>
      <c r="K727" s="67">
        <f t="shared" si="219"/>
        <v>18</v>
      </c>
      <c r="L727" s="68">
        <f t="shared" si="213"/>
        <v>19</v>
      </c>
      <c r="M727" s="69">
        <f t="shared" si="214"/>
        <v>1.003865378</v>
      </c>
      <c r="N727" s="69">
        <f t="shared" ca="1" si="215"/>
        <v>1.008392951</v>
      </c>
      <c r="O727" s="68">
        <f t="shared" si="226"/>
        <v>0</v>
      </c>
      <c r="P727" s="65">
        <f t="shared" ca="1" si="220"/>
        <v>4.9958022499999997</v>
      </c>
      <c r="Q727" s="65"/>
      <c r="R727" s="11">
        <f t="shared" si="221"/>
        <v>0</v>
      </c>
      <c r="S727" s="70" t="str">
        <f>IF(O726&gt;0,VLOOKUP(O726,W$12:AF$60,10),S726)</f>
        <v>A+J=</v>
      </c>
      <c r="T727" s="66" t="e">
        <f>IF(O726&gt;0,VLOOKUP(O726,W$12:AF$60,11),T726)</f>
        <v>#REF!</v>
      </c>
      <c r="U727" s="71" t="str">
        <f t="shared" si="216"/>
        <v>-</v>
      </c>
      <c r="V727" s="126" t="s">
        <v>91</v>
      </c>
      <c r="W727" s="129">
        <v>0.10764374509132038</v>
      </c>
      <c r="X727" s="7"/>
      <c r="Y727" s="7"/>
      <c r="Z727" s="1"/>
      <c r="AA727" s="7"/>
      <c r="AB727" s="7"/>
      <c r="AC727" s="7"/>
      <c r="AD727" s="7"/>
      <c r="AE727" s="7"/>
      <c r="AF727" s="8"/>
      <c r="AG727" s="2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  <c r="EO727" s="2"/>
      <c r="EP727" s="2"/>
      <c r="EQ727" s="2"/>
      <c r="ER727" s="2"/>
      <c r="ES727" s="2"/>
      <c r="ET727" s="2"/>
      <c r="EU727" s="2"/>
      <c r="EV727" s="2"/>
      <c r="EW727" s="2"/>
      <c r="EX727" s="2"/>
      <c r="EY727" s="2"/>
      <c r="EZ727" s="2"/>
      <c r="FA727" s="2"/>
      <c r="FB727" s="2"/>
      <c r="FC727" s="2"/>
      <c r="FD727" s="2"/>
      <c r="FE727" s="2"/>
      <c r="FF727" s="2"/>
      <c r="FG727" s="2"/>
      <c r="FH727" s="2"/>
      <c r="FI727" s="2"/>
      <c r="FJ727" s="2"/>
      <c r="FK727" s="2"/>
      <c r="FL727" s="2"/>
      <c r="FM727" s="2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</row>
    <row r="728" spans="1:188" ht="15" x14ac:dyDescent="0.25">
      <c r="A728" s="63">
        <f t="shared" si="217"/>
        <v>44493</v>
      </c>
      <c r="B728" s="78">
        <f t="shared" ca="1" si="222"/>
        <v>600.23367001999998</v>
      </c>
      <c r="C728" s="65">
        <f t="shared" si="212"/>
        <v>595.23786776999998</v>
      </c>
      <c r="D728" s="10">
        <f ca="1">IF(A728&lt;$B$1,VLOOKUP(A728,[1]DI!$A$4:$B$15000,2),0)</f>
        <v>0</v>
      </c>
      <c r="E728" s="65">
        <f t="shared" ca="1" si="223"/>
        <v>1</v>
      </c>
      <c r="F728" s="65">
        <f ca="1">(TRUNC(PRODUCT($E$12:$E727),16))</f>
        <v>1.0642503360515401</v>
      </c>
      <c r="G728" s="65">
        <f t="shared" ca="1" si="224"/>
        <v>1.05947197203956</v>
      </c>
      <c r="H728" s="65">
        <f t="shared" ca="1" si="225"/>
        <v>1.0045101400000001</v>
      </c>
      <c r="I728" s="64">
        <f t="shared" si="218"/>
        <v>5.2499999999999998E-2</v>
      </c>
      <c r="J728" s="66">
        <f>IF(O727&gt;0,VLOOKUP(O727,W$12:AF$80,2),J727)</f>
        <v>44466</v>
      </c>
      <c r="K728" s="67">
        <f t="shared" si="219"/>
        <v>18</v>
      </c>
      <c r="L728" s="68">
        <f t="shared" si="213"/>
        <v>19</v>
      </c>
      <c r="M728" s="69">
        <f t="shared" si="214"/>
        <v>1.003865378</v>
      </c>
      <c r="N728" s="69">
        <f t="shared" ca="1" si="215"/>
        <v>1.008392951</v>
      </c>
      <c r="O728" s="68">
        <f t="shared" si="226"/>
        <v>0</v>
      </c>
      <c r="P728" s="65">
        <f t="shared" ca="1" si="220"/>
        <v>4.9958022499999997</v>
      </c>
      <c r="Q728" s="65"/>
      <c r="R728" s="11">
        <f t="shared" si="221"/>
        <v>0</v>
      </c>
      <c r="S728" s="70" t="str">
        <f>IF(O727&gt;0,VLOOKUP(O727,W$12:AF$60,10),S727)</f>
        <v>A+J=</v>
      </c>
      <c r="T728" s="66" t="e">
        <f>IF(O727&gt;0,VLOOKUP(O727,W$12:AF$60,11),T727)</f>
        <v>#REF!</v>
      </c>
      <c r="U728" s="71" t="str">
        <f t="shared" si="216"/>
        <v>-</v>
      </c>
      <c r="V728" s="126"/>
      <c r="W728" s="126"/>
      <c r="X728" s="7"/>
      <c r="Y728" s="7"/>
      <c r="Z728" s="1"/>
      <c r="AA728" s="7"/>
      <c r="AB728" s="7"/>
      <c r="AC728" s="7"/>
      <c r="AD728" s="7"/>
      <c r="AE728" s="7"/>
      <c r="AF728" s="8"/>
      <c r="AG728" s="2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  <c r="EO728" s="2"/>
      <c r="EP728" s="2"/>
      <c r="EQ728" s="2"/>
      <c r="ER728" s="2"/>
      <c r="ES728" s="2"/>
      <c r="ET728" s="2"/>
      <c r="EU728" s="2"/>
      <c r="EV728" s="2"/>
      <c r="EW728" s="2"/>
      <c r="EX728" s="2"/>
      <c r="EY728" s="2"/>
      <c r="EZ728" s="2"/>
      <c r="FA728" s="2"/>
      <c r="FB728" s="2"/>
      <c r="FC728" s="2"/>
      <c r="FD728" s="2"/>
      <c r="FE728" s="2"/>
      <c r="FF728" s="2"/>
      <c r="FG728" s="2"/>
      <c r="FH728" s="2"/>
      <c r="FI728" s="2"/>
      <c r="FJ728" s="2"/>
      <c r="FK728" s="2"/>
      <c r="FL728" s="2"/>
      <c r="FM728" s="2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</row>
    <row r="729" spans="1:188" ht="15" x14ac:dyDescent="0.25">
      <c r="A729" s="63">
        <f t="shared" si="217"/>
        <v>44494</v>
      </c>
      <c r="B729" s="78">
        <f t="shared" ca="1" si="222"/>
        <v>600.23367001999998</v>
      </c>
      <c r="C729" s="65">
        <f t="shared" si="212"/>
        <v>595.23786776999998</v>
      </c>
      <c r="D729" s="10">
        <f ca="1">IF(A729&lt;$B$1,VLOOKUP(A729,[1]DI!$A$4:$B$15000,2),0)</f>
        <v>6.1499999999999999E-2</v>
      </c>
      <c r="E729" s="65">
        <f t="shared" ca="1" si="223"/>
        <v>1.0002368699999999</v>
      </c>
      <c r="F729" s="65">
        <f ca="1">(TRUNC(PRODUCT($E$12:$E728),16))</f>
        <v>1.0642503360515401</v>
      </c>
      <c r="G729" s="65">
        <f t="shared" ca="1" si="224"/>
        <v>1.05947197203956</v>
      </c>
      <c r="H729" s="65">
        <f t="shared" ca="1" si="225"/>
        <v>1.0045101400000001</v>
      </c>
      <c r="I729" s="64">
        <f t="shared" si="218"/>
        <v>5.2499999999999998E-2</v>
      </c>
      <c r="J729" s="66">
        <f>IF(O728&gt;0,VLOOKUP(O728,W$12:AF$80,2),J728)</f>
        <v>44466</v>
      </c>
      <c r="K729" s="67">
        <f t="shared" si="219"/>
        <v>19</v>
      </c>
      <c r="L729" s="68">
        <f t="shared" si="213"/>
        <v>19</v>
      </c>
      <c r="M729" s="69">
        <f t="shared" si="214"/>
        <v>1.003865378</v>
      </c>
      <c r="N729" s="69">
        <f t="shared" ca="1" si="215"/>
        <v>1.008392951</v>
      </c>
      <c r="O729" s="68">
        <f t="shared" si="226"/>
        <v>24</v>
      </c>
      <c r="P729" s="65">
        <f t="shared" ca="1" si="220"/>
        <v>4.9958022499999997</v>
      </c>
      <c r="Q729" s="65"/>
      <c r="R729" s="11">
        <f t="shared" si="221"/>
        <v>23.809514709999998</v>
      </c>
      <c r="S729" s="70" t="str">
        <f>IF(O728&gt;0,VLOOKUP(O728,W$12:AF$60,10),S728)</f>
        <v>A+J=</v>
      </c>
      <c r="T729" s="66" t="e">
        <f>IF(O728&gt;0,VLOOKUP(O728,W$12:AF$60,11),T728)</f>
        <v>#REF!</v>
      </c>
      <c r="U729" s="71">
        <f t="shared" ca="1" si="216"/>
        <v>1728319.0175999999</v>
      </c>
      <c r="V729" s="126" t="s">
        <v>95</v>
      </c>
      <c r="W729" s="129">
        <v>29.425980477279317</v>
      </c>
      <c r="X729" s="7"/>
      <c r="Y729" s="7"/>
      <c r="Z729" s="1"/>
      <c r="AA729" s="7"/>
      <c r="AB729" s="7"/>
      <c r="AC729" s="7"/>
      <c r="AD729" s="7"/>
      <c r="AE729" s="7"/>
      <c r="AF729" s="8"/>
      <c r="AG729" s="2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  <c r="EO729" s="2"/>
      <c r="EP729" s="2"/>
      <c r="EQ729" s="2"/>
      <c r="ER729" s="2"/>
      <c r="ES729" s="2"/>
      <c r="ET729" s="2"/>
      <c r="EU729" s="2"/>
      <c r="EV729" s="2"/>
      <c r="EW729" s="2"/>
      <c r="EX729" s="2"/>
      <c r="EY729" s="2"/>
      <c r="EZ729" s="2"/>
      <c r="FA729" s="2"/>
      <c r="FB729" s="2"/>
      <c r="FC729" s="2"/>
      <c r="FD729" s="2"/>
      <c r="FE729" s="2"/>
      <c r="FF729" s="2"/>
      <c r="FG729" s="2"/>
      <c r="FH729" s="2"/>
      <c r="FI729" s="2"/>
      <c r="FJ729" s="2"/>
      <c r="FK729" s="2"/>
      <c r="FL729" s="2"/>
      <c r="FM729" s="2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</row>
    <row r="730" spans="1:188" x14ac:dyDescent="0.15">
      <c r="A730" s="63">
        <f t="shared" si="217"/>
        <v>44495</v>
      </c>
      <c r="B730" s="78">
        <f t="shared" ca="1" si="222"/>
        <v>571.67977409999992</v>
      </c>
      <c r="C730" s="65">
        <f t="shared" si="212"/>
        <v>571.42835305999995</v>
      </c>
      <c r="D730" s="10">
        <f ca="1">IF(A730&lt;$B$1,VLOOKUP(A730,[1]DI!$A$4:$B$15000,2),0)</f>
        <v>6.1499999999999999E-2</v>
      </c>
      <c r="E730" s="65">
        <f t="shared" ca="1" si="223"/>
        <v>1.0002368699999999</v>
      </c>
      <c r="F730" s="65">
        <f ca="1">(TRUNC(PRODUCT($E$12:$E729),16))</f>
        <v>1.0645024250286499</v>
      </c>
      <c r="G730" s="65">
        <f t="shared" ca="1" si="224"/>
        <v>1.0642503360515401</v>
      </c>
      <c r="H730" s="65">
        <f t="shared" ca="1" si="225"/>
        <v>1.0002368699999999</v>
      </c>
      <c r="I730" s="64">
        <f t="shared" si="218"/>
        <v>5.2499999999999998E-2</v>
      </c>
      <c r="J730" s="66">
        <f>IF(O729&gt;0,VLOOKUP(O729,W$12:AF$80,2),J729)</f>
        <v>44494</v>
      </c>
      <c r="K730" s="67">
        <f t="shared" si="219"/>
        <v>1</v>
      </c>
      <c r="L730" s="68">
        <f t="shared" si="213"/>
        <v>1</v>
      </c>
      <c r="M730" s="69">
        <f t="shared" si="214"/>
        <v>1.0002030689999999</v>
      </c>
      <c r="N730" s="69">
        <f t="shared" ca="1" si="215"/>
        <v>1.000439987</v>
      </c>
      <c r="O730" s="68">
        <f t="shared" si="226"/>
        <v>0</v>
      </c>
      <c r="P730" s="65">
        <f t="shared" ca="1" si="220"/>
        <v>0.25142103999999998</v>
      </c>
      <c r="Q730" s="65"/>
      <c r="R730" s="11">
        <f t="shared" si="221"/>
        <v>0</v>
      </c>
      <c r="S730" s="70" t="str">
        <f>IF(O729&gt;0,VLOOKUP(O729,W$12:AF$60,10),S729)</f>
        <v>J=</v>
      </c>
      <c r="T730" s="66" t="e">
        <f>IF(O729&gt;0,VLOOKUP(O729,W$12:AF$60,11),T729)</f>
        <v>#REF!</v>
      </c>
      <c r="U730" s="71" t="str">
        <f t="shared" si="216"/>
        <v>-</v>
      </c>
      <c r="X730" s="7"/>
      <c r="Y730" s="7"/>
      <c r="Z730" s="1"/>
      <c r="AA730" s="7"/>
      <c r="AB730" s="7"/>
      <c r="AC730" s="7"/>
      <c r="AD730" s="7"/>
      <c r="AE730" s="7"/>
      <c r="AF730" s="8"/>
      <c r="AG730" s="2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  <c r="EO730" s="2"/>
      <c r="EP730" s="2"/>
      <c r="EQ730" s="2"/>
      <c r="ER730" s="2"/>
      <c r="ES730" s="2"/>
      <c r="ET730" s="2"/>
      <c r="EU730" s="2"/>
      <c r="EV730" s="2"/>
      <c r="EW730" s="2"/>
      <c r="EX730" s="2"/>
      <c r="EY730" s="2"/>
      <c r="EZ730" s="2"/>
      <c r="FA730" s="2"/>
      <c r="FB730" s="2"/>
      <c r="FC730" s="2"/>
      <c r="FD730" s="2"/>
      <c r="FE730" s="2"/>
      <c r="FF730" s="2"/>
      <c r="FG730" s="2"/>
      <c r="FH730" s="2"/>
      <c r="FI730" s="2"/>
      <c r="FJ730" s="2"/>
      <c r="FK730" s="2"/>
      <c r="FL730" s="2"/>
      <c r="FM730" s="2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</row>
    <row r="731" spans="1:188" x14ac:dyDescent="0.15">
      <c r="A731" s="63">
        <f t="shared" si="217"/>
        <v>44496</v>
      </c>
      <c r="B731" s="78">
        <f t="shared" ca="1" si="222"/>
        <v>571.93130828999995</v>
      </c>
      <c r="C731" s="65">
        <f t="shared" si="212"/>
        <v>571.42835305999995</v>
      </c>
      <c r="D731" s="10">
        <f ca="1">IF(A731&lt;$B$1,VLOOKUP(A731,[1]DI!$A$4:$B$15000,2),0)</f>
        <v>6.1499999999999999E-2</v>
      </c>
      <c r="E731" s="65">
        <f t="shared" ca="1" si="223"/>
        <v>1.0002368699999999</v>
      </c>
      <c r="F731" s="65">
        <f ca="1">(TRUNC(PRODUCT($E$12:$E730),16))</f>
        <v>1.0647545737180599</v>
      </c>
      <c r="G731" s="65">
        <f t="shared" ca="1" si="224"/>
        <v>1.0642503360515401</v>
      </c>
      <c r="H731" s="65">
        <f t="shared" ca="1" si="225"/>
        <v>1.0004738</v>
      </c>
      <c r="I731" s="64">
        <f t="shared" si="218"/>
        <v>5.2499999999999998E-2</v>
      </c>
      <c r="J731" s="66">
        <f>IF(O730&gt;0,VLOOKUP(O730,W$12:AF$80,2),J730)</f>
        <v>44494</v>
      </c>
      <c r="K731" s="67">
        <f t="shared" si="219"/>
        <v>2</v>
      </c>
      <c r="L731" s="68">
        <f t="shared" si="213"/>
        <v>2</v>
      </c>
      <c r="M731" s="69">
        <f t="shared" si="214"/>
        <v>1.0004061799999999</v>
      </c>
      <c r="N731" s="69">
        <f t="shared" ca="1" si="215"/>
        <v>1.000880172</v>
      </c>
      <c r="O731" s="68">
        <f t="shared" si="226"/>
        <v>0</v>
      </c>
      <c r="P731" s="65">
        <f t="shared" ca="1" si="220"/>
        <v>0.50295522999999998</v>
      </c>
      <c r="Q731" s="65"/>
      <c r="R731" s="11">
        <f t="shared" si="221"/>
        <v>0</v>
      </c>
      <c r="S731" s="70" t="str">
        <f>IF(O730&gt;0,VLOOKUP(O730,W$12:AF$60,10),S730)</f>
        <v>J=</v>
      </c>
      <c r="T731" s="66" t="e">
        <f>IF(O730&gt;0,VLOOKUP(O730,W$12:AF$60,11),T730)</f>
        <v>#REF!</v>
      </c>
      <c r="U731" s="71" t="str">
        <f t="shared" si="216"/>
        <v>-</v>
      </c>
      <c r="X731" s="7"/>
      <c r="Y731" s="7"/>
      <c r="Z731" s="1"/>
      <c r="AA731" s="7"/>
      <c r="AB731" s="7"/>
      <c r="AC731" s="7"/>
      <c r="AD731" s="7"/>
      <c r="AE731" s="7"/>
      <c r="AF731" s="8"/>
      <c r="AG731" s="2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  <c r="EO731" s="2"/>
      <c r="EP731" s="2"/>
      <c r="EQ731" s="2"/>
      <c r="ER731" s="2"/>
      <c r="ES731" s="2"/>
      <c r="ET731" s="2"/>
      <c r="EU731" s="2"/>
      <c r="EV731" s="2"/>
      <c r="EW731" s="2"/>
      <c r="EX731" s="2"/>
      <c r="EY731" s="2"/>
      <c r="EZ731" s="2"/>
      <c r="FA731" s="2"/>
      <c r="FB731" s="2"/>
      <c r="FC731" s="2"/>
      <c r="FD731" s="2"/>
      <c r="FE731" s="2"/>
      <c r="FF731" s="2"/>
      <c r="FG731" s="2"/>
      <c r="FH731" s="2"/>
      <c r="FI731" s="2"/>
      <c r="FJ731" s="2"/>
      <c r="FK731" s="2"/>
      <c r="FL731" s="2"/>
      <c r="FM731" s="2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</row>
    <row r="732" spans="1:188" x14ac:dyDescent="0.15">
      <c r="A732" s="63">
        <f t="shared" si="217"/>
        <v>44497</v>
      </c>
      <c r="B732" s="78">
        <f t="shared" ca="1" si="222"/>
        <v>572.18294990999993</v>
      </c>
      <c r="C732" s="65">
        <f t="shared" si="212"/>
        <v>571.42835305999995</v>
      </c>
      <c r="D732" s="10">
        <f ca="1">IF(A732&lt;$B$1,VLOOKUP(A732,[1]DI!$A$4:$B$15000,2),0)</f>
        <v>7.6499999999999999E-2</v>
      </c>
      <c r="E732" s="65">
        <f t="shared" ca="1" si="223"/>
        <v>1.0002925600000001</v>
      </c>
      <c r="F732" s="65">
        <f ca="1">(TRUNC(PRODUCT($E$12:$E731),16))</f>
        <v>1.06500678213394</v>
      </c>
      <c r="G732" s="65">
        <f t="shared" ca="1" si="224"/>
        <v>1.0642503360515401</v>
      </c>
      <c r="H732" s="65">
        <f t="shared" ca="1" si="225"/>
        <v>1.0007107799999999</v>
      </c>
      <c r="I732" s="64">
        <f t="shared" si="218"/>
        <v>5.2499999999999998E-2</v>
      </c>
      <c r="J732" s="66">
        <f>IF(O731&gt;0,VLOOKUP(O731,W$12:AF$80,2),J731)</f>
        <v>44494</v>
      </c>
      <c r="K732" s="67">
        <f t="shared" si="219"/>
        <v>3</v>
      </c>
      <c r="L732" s="68">
        <f t="shared" si="213"/>
        <v>3</v>
      </c>
      <c r="M732" s="69">
        <f t="shared" si="214"/>
        <v>1.000609332</v>
      </c>
      <c r="N732" s="69">
        <f t="shared" ca="1" si="215"/>
        <v>1.001320545</v>
      </c>
      <c r="O732" s="68">
        <f t="shared" si="226"/>
        <v>0</v>
      </c>
      <c r="P732" s="65">
        <f t="shared" ca="1" si="220"/>
        <v>0.75459684999999999</v>
      </c>
      <c r="Q732" s="65"/>
      <c r="R732" s="11">
        <f t="shared" si="221"/>
        <v>0</v>
      </c>
      <c r="S732" s="70" t="str">
        <f>IF(O731&gt;0,VLOOKUP(O731,W$12:AF$60,10),S731)</f>
        <v>J=</v>
      </c>
      <c r="T732" s="66" t="e">
        <f>IF(O731&gt;0,VLOOKUP(O731,W$12:AF$60,11),T731)</f>
        <v>#REF!</v>
      </c>
      <c r="U732" s="71" t="str">
        <f t="shared" si="216"/>
        <v>-</v>
      </c>
      <c r="V732" s="7"/>
      <c r="W732" s="7"/>
      <c r="X732" s="7"/>
      <c r="Y732" s="7"/>
      <c r="Z732" s="1"/>
      <c r="AA732" s="7"/>
      <c r="AB732" s="7"/>
      <c r="AC732" s="7"/>
      <c r="AD732" s="7"/>
      <c r="AE732" s="7"/>
      <c r="AF732" s="8"/>
      <c r="AG732" s="2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  <c r="EO732" s="2"/>
      <c r="EP732" s="2"/>
      <c r="EQ732" s="2"/>
      <c r="ER732" s="2"/>
      <c r="ES732" s="2"/>
      <c r="ET732" s="2"/>
      <c r="EU732" s="2"/>
      <c r="EV732" s="2"/>
      <c r="EW732" s="2"/>
      <c r="EX732" s="2"/>
      <c r="EY732" s="2"/>
      <c r="EZ732" s="2"/>
      <c r="FA732" s="2"/>
      <c r="FB732" s="2"/>
      <c r="FC732" s="2"/>
      <c r="FD732" s="2"/>
      <c r="FE732" s="2"/>
      <c r="FF732" s="2"/>
      <c r="FG732" s="2"/>
      <c r="FH732" s="2"/>
      <c r="FI732" s="2"/>
      <c r="FJ732" s="2"/>
      <c r="FK732" s="2"/>
      <c r="FL732" s="2"/>
      <c r="FM732" s="2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</row>
    <row r="733" spans="1:188" x14ac:dyDescent="0.15">
      <c r="A733" s="63">
        <f t="shared" si="217"/>
        <v>44498</v>
      </c>
      <c r="B733" s="78">
        <f t="shared" ca="1" si="222"/>
        <v>572.46657551999999</v>
      </c>
      <c r="C733" s="65">
        <f t="shared" si="212"/>
        <v>571.42835305999995</v>
      </c>
      <c r="D733" s="10">
        <f ca="1">IF(A733&lt;$B$1,VLOOKUP(A733,[1]DI!$A$4:$B$15000,2),0)</f>
        <v>7.6499999999999999E-2</v>
      </c>
      <c r="E733" s="65">
        <f t="shared" ca="1" si="223"/>
        <v>1.0002925600000001</v>
      </c>
      <c r="F733" s="65">
        <f ca="1">(TRUNC(PRODUCT($E$12:$E732),16))</f>
        <v>1.06531836051812</v>
      </c>
      <c r="G733" s="65">
        <f t="shared" ca="1" si="224"/>
        <v>1.0642503360515401</v>
      </c>
      <c r="H733" s="65">
        <f t="shared" ca="1" si="225"/>
        <v>1.0010035500000001</v>
      </c>
      <c r="I733" s="64">
        <f t="shared" si="218"/>
        <v>5.2499999999999998E-2</v>
      </c>
      <c r="J733" s="66">
        <f>IF(O732&gt;0,VLOOKUP(O732,W$12:AF$80,2),J732)</f>
        <v>44494</v>
      </c>
      <c r="K733" s="67">
        <f t="shared" si="219"/>
        <v>4</v>
      </c>
      <c r="L733" s="68">
        <f t="shared" si="213"/>
        <v>4</v>
      </c>
      <c r="M733" s="69">
        <f t="shared" si="214"/>
        <v>1.000812525</v>
      </c>
      <c r="N733" s="69">
        <f t="shared" ca="1" si="215"/>
        <v>1.00181689</v>
      </c>
      <c r="O733" s="68">
        <f t="shared" si="226"/>
        <v>0</v>
      </c>
      <c r="P733" s="65">
        <f t="shared" ca="1" si="220"/>
        <v>1.0382224600000001</v>
      </c>
      <c r="Q733" s="65"/>
      <c r="R733" s="11">
        <f t="shared" si="221"/>
        <v>0</v>
      </c>
      <c r="S733" s="70" t="str">
        <f>IF(O732&gt;0,VLOOKUP(O732,W$12:AF$60,10),S732)</f>
        <v>J=</v>
      </c>
      <c r="T733" s="66" t="e">
        <f>IF(O732&gt;0,VLOOKUP(O732,W$12:AF$60,11),T732)</f>
        <v>#REF!</v>
      </c>
      <c r="U733" s="71" t="str">
        <f t="shared" si="216"/>
        <v>-</v>
      </c>
      <c r="V733" s="7"/>
      <c r="W733" s="7"/>
      <c r="X733" s="7"/>
      <c r="Y733" s="7"/>
      <c r="Z733" s="1"/>
      <c r="AA733" s="7"/>
      <c r="AB733" s="7"/>
      <c r="AC733" s="7"/>
      <c r="AD733" s="7"/>
      <c r="AE733" s="7"/>
      <c r="AF733" s="8"/>
      <c r="AG733" s="2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  <c r="EO733" s="2"/>
      <c r="EP733" s="2"/>
      <c r="EQ733" s="2"/>
      <c r="ER733" s="2"/>
      <c r="ES733" s="2"/>
      <c r="ET733" s="2"/>
      <c r="EU733" s="2"/>
      <c r="EV733" s="2"/>
      <c r="EW733" s="2"/>
      <c r="EX733" s="2"/>
      <c r="EY733" s="2"/>
      <c r="EZ733" s="2"/>
      <c r="FA733" s="2"/>
      <c r="FB733" s="2"/>
      <c r="FC733" s="2"/>
      <c r="FD733" s="2"/>
      <c r="FE733" s="2"/>
      <c r="FF733" s="2"/>
      <c r="FG733" s="2"/>
      <c r="FH733" s="2"/>
      <c r="FI733" s="2"/>
      <c r="FJ733" s="2"/>
      <c r="FK733" s="2"/>
      <c r="FL733" s="2"/>
      <c r="FM733" s="2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</row>
    <row r="734" spans="1:188" x14ac:dyDescent="0.15">
      <c r="A734" s="63">
        <f t="shared" si="217"/>
        <v>44499</v>
      </c>
      <c r="B734" s="78">
        <f t="shared" ca="1" si="222"/>
        <v>572.75033883999993</v>
      </c>
      <c r="C734" s="65">
        <f t="shared" si="212"/>
        <v>571.42835305999995</v>
      </c>
      <c r="D734" s="10">
        <f ca="1">IF(A734&lt;$B$1,VLOOKUP(A734,[1]DI!$A$4:$B$15000,2),0)</f>
        <v>0</v>
      </c>
      <c r="E734" s="65">
        <f t="shared" ca="1" si="223"/>
        <v>1</v>
      </c>
      <c r="F734" s="65">
        <f ca="1">(TRUNC(PRODUCT($E$12:$E733),16))</f>
        <v>1.06563003005767</v>
      </c>
      <c r="G734" s="65">
        <f t="shared" ca="1" si="224"/>
        <v>1.0642503360515401</v>
      </c>
      <c r="H734" s="65">
        <f t="shared" ca="1" si="225"/>
        <v>1.0012964</v>
      </c>
      <c r="I734" s="64">
        <f t="shared" si="218"/>
        <v>5.2499999999999998E-2</v>
      </c>
      <c r="J734" s="66">
        <f>IF(O733&gt;0,VLOOKUP(O733,W$12:AF$80,2),J733)</f>
        <v>44494</v>
      </c>
      <c r="K734" s="67">
        <f t="shared" si="219"/>
        <v>4</v>
      </c>
      <c r="L734" s="68">
        <f t="shared" si="213"/>
        <v>5</v>
      </c>
      <c r="M734" s="69">
        <f t="shared" si="214"/>
        <v>1.0010157589999999</v>
      </c>
      <c r="N734" s="69">
        <f t="shared" ca="1" si="215"/>
        <v>1.0023134760000001</v>
      </c>
      <c r="O734" s="68">
        <f t="shared" si="226"/>
        <v>0</v>
      </c>
      <c r="P734" s="65">
        <f t="shared" ca="1" si="220"/>
        <v>1.3219857800000001</v>
      </c>
      <c r="Q734" s="65"/>
      <c r="R734" s="11">
        <f t="shared" si="221"/>
        <v>0</v>
      </c>
      <c r="S734" s="70" t="str">
        <f>IF(O733&gt;0,VLOOKUP(O733,W$12:AF$60,10),S733)</f>
        <v>J=</v>
      </c>
      <c r="T734" s="66" t="e">
        <f>IF(O733&gt;0,VLOOKUP(O733,W$12:AF$60,11),T733)</f>
        <v>#REF!</v>
      </c>
      <c r="U734" s="71" t="str">
        <f t="shared" si="216"/>
        <v>-</v>
      </c>
      <c r="V734" s="7"/>
      <c r="W734" s="7"/>
      <c r="X734" s="7"/>
      <c r="Y734" s="7"/>
      <c r="Z734" s="1"/>
      <c r="AA734" s="7"/>
      <c r="AB734" s="7"/>
      <c r="AC734" s="7"/>
      <c r="AD734" s="7"/>
      <c r="AE734" s="7"/>
      <c r="AF734" s="8"/>
      <c r="AG734" s="2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  <c r="EP734" s="2"/>
      <c r="EQ734" s="2"/>
      <c r="ER734" s="2"/>
      <c r="ES734" s="2"/>
      <c r="ET734" s="2"/>
      <c r="EU734" s="2"/>
      <c r="EV734" s="2"/>
      <c r="EW734" s="2"/>
      <c r="EX734" s="2"/>
      <c r="EY734" s="2"/>
      <c r="EZ734" s="2"/>
      <c r="FA734" s="2"/>
      <c r="FB734" s="2"/>
      <c r="FC734" s="2"/>
      <c r="FD734" s="2"/>
      <c r="FE734" s="2"/>
      <c r="FF734" s="2"/>
      <c r="FG734" s="2"/>
      <c r="FH734" s="2"/>
      <c r="FI734" s="2"/>
      <c r="FJ734" s="2"/>
      <c r="FK734" s="2"/>
      <c r="FL734" s="2"/>
      <c r="FM734" s="2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</row>
    <row r="735" spans="1:188" x14ac:dyDescent="0.15">
      <c r="A735" s="63">
        <f t="shared" si="217"/>
        <v>44500</v>
      </c>
      <c r="B735" s="78">
        <f t="shared" ca="1" si="222"/>
        <v>572.75033883999993</v>
      </c>
      <c r="C735" s="65">
        <f t="shared" si="212"/>
        <v>571.42835305999995</v>
      </c>
      <c r="D735" s="10">
        <f ca="1">IF(A735&lt;$B$1,VLOOKUP(A735,[1]DI!$A$4:$B$15000,2),0)</f>
        <v>0</v>
      </c>
      <c r="E735" s="65">
        <f t="shared" ca="1" si="223"/>
        <v>1</v>
      </c>
      <c r="F735" s="65">
        <f ca="1">(TRUNC(PRODUCT($E$12:$E734),16))</f>
        <v>1.06563003005767</v>
      </c>
      <c r="G735" s="65">
        <f t="shared" ca="1" si="224"/>
        <v>1.0642503360515401</v>
      </c>
      <c r="H735" s="65">
        <f t="shared" ca="1" si="225"/>
        <v>1.0012964</v>
      </c>
      <c r="I735" s="64">
        <f t="shared" si="218"/>
        <v>5.2499999999999998E-2</v>
      </c>
      <c r="J735" s="66">
        <f>IF(O734&gt;0,VLOOKUP(O734,W$12:AF$80,2),J734)</f>
        <v>44494</v>
      </c>
      <c r="K735" s="67">
        <f t="shared" si="219"/>
        <v>4</v>
      </c>
      <c r="L735" s="68">
        <f t="shared" si="213"/>
        <v>5</v>
      </c>
      <c r="M735" s="69">
        <f t="shared" si="214"/>
        <v>1.0010157589999999</v>
      </c>
      <c r="N735" s="69">
        <f t="shared" ca="1" si="215"/>
        <v>1.0023134760000001</v>
      </c>
      <c r="O735" s="68">
        <f t="shared" si="226"/>
        <v>0</v>
      </c>
      <c r="P735" s="65">
        <f t="shared" ca="1" si="220"/>
        <v>1.3219857800000001</v>
      </c>
      <c r="Q735" s="65"/>
      <c r="R735" s="11">
        <f t="shared" si="221"/>
        <v>0</v>
      </c>
      <c r="S735" s="70" t="str">
        <f>IF(O734&gt;0,VLOOKUP(O734,W$12:AF$60,10),S734)</f>
        <v>J=</v>
      </c>
      <c r="T735" s="66" t="e">
        <f>IF(O734&gt;0,VLOOKUP(O734,W$12:AF$60,11),T734)</f>
        <v>#REF!</v>
      </c>
      <c r="U735" s="71" t="str">
        <f t="shared" si="216"/>
        <v>-</v>
      </c>
      <c r="V735" s="7"/>
      <c r="W735" s="7"/>
      <c r="X735" s="7"/>
      <c r="Y735" s="7"/>
      <c r="Z735" s="1"/>
      <c r="AA735" s="7"/>
      <c r="AB735" s="7"/>
      <c r="AC735" s="7"/>
      <c r="AD735" s="7"/>
      <c r="AE735" s="7"/>
      <c r="AF735" s="8"/>
      <c r="AG735" s="2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  <c r="EO735" s="2"/>
      <c r="EP735" s="2"/>
      <c r="EQ735" s="2"/>
      <c r="ER735" s="2"/>
      <c r="ES735" s="2"/>
      <c r="ET735" s="2"/>
      <c r="EU735" s="2"/>
      <c r="EV735" s="2"/>
      <c r="EW735" s="2"/>
      <c r="EX735" s="2"/>
      <c r="EY735" s="2"/>
      <c r="EZ735" s="2"/>
      <c r="FA735" s="2"/>
      <c r="FB735" s="2"/>
      <c r="FC735" s="2"/>
      <c r="FD735" s="2"/>
      <c r="FE735" s="2"/>
      <c r="FF735" s="2"/>
      <c r="FG735" s="2"/>
      <c r="FH735" s="2"/>
      <c r="FI735" s="2"/>
      <c r="FJ735" s="2"/>
      <c r="FK735" s="2"/>
      <c r="FL735" s="2"/>
      <c r="FM735" s="2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</row>
    <row r="736" spans="1:188" x14ac:dyDescent="0.15">
      <c r="A736" s="63">
        <f t="shared" si="217"/>
        <v>44501</v>
      </c>
      <c r="B736" s="78">
        <f t="shared" ca="1" si="222"/>
        <v>572.75033883999993</v>
      </c>
      <c r="C736" s="65">
        <f t="shared" si="212"/>
        <v>571.42835305999995</v>
      </c>
      <c r="D736" s="10">
        <f ca="1">IF(A736&lt;$B$1,VLOOKUP(A736,[1]DI!$A$4:$B$15000,2),0)</f>
        <v>7.6499999999999999E-2</v>
      </c>
      <c r="E736" s="65">
        <f t="shared" ca="1" si="223"/>
        <v>1.0002925600000001</v>
      </c>
      <c r="F736" s="65">
        <f ca="1">(TRUNC(PRODUCT($E$12:$E735),16))</f>
        <v>1.06563003005767</v>
      </c>
      <c r="G736" s="65">
        <f t="shared" ca="1" si="224"/>
        <v>1.0642503360515401</v>
      </c>
      <c r="H736" s="65">
        <f t="shared" ca="1" si="225"/>
        <v>1.0012964</v>
      </c>
      <c r="I736" s="64">
        <f t="shared" si="218"/>
        <v>5.2499999999999998E-2</v>
      </c>
      <c r="J736" s="66">
        <f>IF(O735&gt;0,VLOOKUP(O735,W$12:AF$80,2),J735)</f>
        <v>44494</v>
      </c>
      <c r="K736" s="67">
        <f t="shared" si="219"/>
        <v>5</v>
      </c>
      <c r="L736" s="68">
        <f t="shared" si="213"/>
        <v>5</v>
      </c>
      <c r="M736" s="69">
        <f t="shared" si="214"/>
        <v>1.0010157589999999</v>
      </c>
      <c r="N736" s="69">
        <f t="shared" ca="1" si="215"/>
        <v>1.0023134760000001</v>
      </c>
      <c r="O736" s="68">
        <f t="shared" si="226"/>
        <v>0</v>
      </c>
      <c r="P736" s="65">
        <f t="shared" ca="1" si="220"/>
        <v>1.3219857800000001</v>
      </c>
      <c r="Q736" s="65"/>
      <c r="R736" s="11">
        <f t="shared" si="221"/>
        <v>0</v>
      </c>
      <c r="S736" s="70" t="str">
        <f>IF(O735&gt;0,VLOOKUP(O735,W$12:AF$60,10),S735)</f>
        <v>J=</v>
      </c>
      <c r="T736" s="66" t="e">
        <f>IF(O735&gt;0,VLOOKUP(O735,W$12:AF$60,11),T735)</f>
        <v>#REF!</v>
      </c>
      <c r="U736" s="71" t="str">
        <f t="shared" si="216"/>
        <v>-</v>
      </c>
      <c r="V736" s="7"/>
      <c r="W736" s="7"/>
      <c r="X736" s="7"/>
      <c r="Y736" s="7"/>
      <c r="Z736" s="1"/>
      <c r="AA736" s="7"/>
      <c r="AB736" s="7"/>
      <c r="AC736" s="7"/>
      <c r="AD736" s="7"/>
      <c r="AE736" s="7"/>
      <c r="AF736" s="8"/>
      <c r="AG736" s="2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  <c r="EO736" s="2"/>
      <c r="EP736" s="2"/>
      <c r="EQ736" s="2"/>
      <c r="ER736" s="2"/>
      <c r="ES736" s="2"/>
      <c r="ET736" s="2"/>
      <c r="EU736" s="2"/>
      <c r="EV736" s="2"/>
      <c r="EW736" s="2"/>
      <c r="EX736" s="2"/>
      <c r="EY736" s="2"/>
      <c r="EZ736" s="2"/>
      <c r="FA736" s="2"/>
      <c r="FB736" s="2"/>
      <c r="FC736" s="2"/>
      <c r="FD736" s="2"/>
      <c r="FE736" s="2"/>
      <c r="FF736" s="2"/>
      <c r="FG736" s="2"/>
      <c r="FH736" s="2"/>
      <c r="FI736" s="2"/>
      <c r="FJ736" s="2"/>
      <c r="FK736" s="2"/>
      <c r="FL736" s="2"/>
      <c r="FM736" s="2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</row>
    <row r="737" spans="1:188" x14ac:dyDescent="0.15">
      <c r="A737" s="63">
        <f t="shared" si="217"/>
        <v>44502</v>
      </c>
      <c r="B737" s="78">
        <f t="shared" ca="1" si="222"/>
        <v>573.03424500999995</v>
      </c>
      <c r="C737" s="65">
        <f t="shared" si="212"/>
        <v>571.42835305999995</v>
      </c>
      <c r="D737" s="10">
        <f ca="1">IF(A737&lt;$B$1,VLOOKUP(A737,[1]DI!$A$4:$B$15000,2),0)</f>
        <v>0</v>
      </c>
      <c r="E737" s="65">
        <f t="shared" ca="1" si="223"/>
        <v>1</v>
      </c>
      <c r="F737" s="65">
        <f ca="1">(TRUNC(PRODUCT($E$12:$E736),16))</f>
        <v>1.0659417907792701</v>
      </c>
      <c r="G737" s="65">
        <f t="shared" ca="1" si="224"/>
        <v>1.0642503360515401</v>
      </c>
      <c r="H737" s="65">
        <f t="shared" ca="1" si="225"/>
        <v>1.00158934</v>
      </c>
      <c r="I737" s="64">
        <f t="shared" si="218"/>
        <v>5.2499999999999998E-2</v>
      </c>
      <c r="J737" s="66">
        <f>IF(O736&gt;0,VLOOKUP(O736,W$12:AF$80,2),J736)</f>
        <v>44494</v>
      </c>
      <c r="K737" s="67">
        <f t="shared" si="219"/>
        <v>5</v>
      </c>
      <c r="L737" s="68">
        <f t="shared" si="213"/>
        <v>6</v>
      </c>
      <c r="M737" s="69">
        <f t="shared" si="214"/>
        <v>1.0012190350000001</v>
      </c>
      <c r="N737" s="69">
        <f t="shared" ca="1" si="215"/>
        <v>1.002810312</v>
      </c>
      <c r="O737" s="68">
        <f t="shared" si="226"/>
        <v>0</v>
      </c>
      <c r="P737" s="65">
        <f t="shared" ca="1" si="220"/>
        <v>1.60589195</v>
      </c>
      <c r="Q737" s="65"/>
      <c r="R737" s="11">
        <f t="shared" si="221"/>
        <v>0</v>
      </c>
      <c r="S737" s="70" t="str">
        <f>IF(O736&gt;0,VLOOKUP(O736,W$12:AF$60,10),S736)</f>
        <v>J=</v>
      </c>
      <c r="T737" s="66" t="e">
        <f>IF(O736&gt;0,VLOOKUP(O736,W$12:AF$60,11),T736)</f>
        <v>#REF!</v>
      </c>
      <c r="U737" s="71" t="str">
        <f t="shared" si="216"/>
        <v>-</v>
      </c>
      <c r="V737" s="7"/>
      <c r="W737" s="7"/>
      <c r="X737" s="7"/>
      <c r="Y737" s="7"/>
      <c r="Z737" s="1"/>
      <c r="AA737" s="7"/>
      <c r="AB737" s="7"/>
      <c r="AC737" s="7"/>
      <c r="AD737" s="7"/>
      <c r="AE737" s="7"/>
      <c r="AF737" s="8"/>
      <c r="AG737" s="2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  <c r="EO737" s="2"/>
      <c r="EP737" s="2"/>
      <c r="EQ737" s="2"/>
      <c r="ER737" s="2"/>
      <c r="ES737" s="2"/>
      <c r="ET737" s="2"/>
      <c r="EU737" s="2"/>
      <c r="EV737" s="2"/>
      <c r="EW737" s="2"/>
      <c r="EX737" s="2"/>
      <c r="EY737" s="2"/>
      <c r="EZ737" s="2"/>
      <c r="FA737" s="2"/>
      <c r="FB737" s="2"/>
      <c r="FC737" s="2"/>
      <c r="FD737" s="2"/>
      <c r="FE737" s="2"/>
      <c r="FF737" s="2"/>
      <c r="FG737" s="2"/>
      <c r="FH737" s="2"/>
      <c r="FI737" s="2"/>
      <c r="FJ737" s="2"/>
      <c r="FK737" s="2"/>
      <c r="FL737" s="2"/>
      <c r="FM737" s="2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</row>
    <row r="738" spans="1:188" x14ac:dyDescent="0.15">
      <c r="A738" s="63">
        <f t="shared" si="217"/>
        <v>44503</v>
      </c>
      <c r="B738" s="78">
        <f t="shared" ca="1" si="222"/>
        <v>573.03424500999995</v>
      </c>
      <c r="C738" s="65">
        <f t="shared" si="212"/>
        <v>571.42835305999995</v>
      </c>
      <c r="D738" s="10">
        <f ca="1">IF(A738&lt;$B$1,VLOOKUP(A738,[1]DI!$A$4:$B$15000,2),0)</f>
        <v>7.6499999999999999E-2</v>
      </c>
      <c r="E738" s="65">
        <f t="shared" ca="1" si="223"/>
        <v>1.0002925600000001</v>
      </c>
      <c r="F738" s="65">
        <f ca="1">(TRUNC(PRODUCT($E$12:$E737),16))</f>
        <v>1.0659417907792701</v>
      </c>
      <c r="G738" s="65">
        <f t="shared" ca="1" si="224"/>
        <v>1.0642503360515401</v>
      </c>
      <c r="H738" s="65">
        <f t="shared" ca="1" si="225"/>
        <v>1.00158934</v>
      </c>
      <c r="I738" s="64">
        <f t="shared" si="218"/>
        <v>5.2499999999999998E-2</v>
      </c>
      <c r="J738" s="66">
        <f>IF(O737&gt;0,VLOOKUP(O737,W$12:AF$80,2),J737)</f>
        <v>44494</v>
      </c>
      <c r="K738" s="67">
        <f t="shared" si="219"/>
        <v>6</v>
      </c>
      <c r="L738" s="68">
        <f t="shared" si="213"/>
        <v>6</v>
      </c>
      <c r="M738" s="69">
        <f t="shared" si="214"/>
        <v>1.0012190350000001</v>
      </c>
      <c r="N738" s="69">
        <f t="shared" ca="1" si="215"/>
        <v>1.002810312</v>
      </c>
      <c r="O738" s="68">
        <f t="shared" si="226"/>
        <v>0</v>
      </c>
      <c r="P738" s="65">
        <f t="shared" ca="1" si="220"/>
        <v>1.60589195</v>
      </c>
      <c r="Q738" s="65"/>
      <c r="R738" s="11">
        <f t="shared" si="221"/>
        <v>0</v>
      </c>
      <c r="S738" s="70" t="str">
        <f>IF(O737&gt;0,VLOOKUP(O737,W$12:AF$60,10),S737)</f>
        <v>J=</v>
      </c>
      <c r="T738" s="66" t="e">
        <f>IF(O737&gt;0,VLOOKUP(O737,W$12:AF$60,11),T737)</f>
        <v>#REF!</v>
      </c>
      <c r="U738" s="71" t="str">
        <f t="shared" si="216"/>
        <v>-</v>
      </c>
      <c r="V738" s="7"/>
      <c r="W738" s="7"/>
      <c r="X738" s="7"/>
      <c r="Y738" s="7"/>
      <c r="Z738" s="1"/>
      <c r="AA738" s="7"/>
      <c r="AB738" s="7"/>
      <c r="AC738" s="7"/>
      <c r="AD738" s="7"/>
      <c r="AE738" s="7"/>
      <c r="AF738" s="8"/>
      <c r="AG738" s="2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  <c r="EO738" s="2"/>
      <c r="EP738" s="2"/>
      <c r="EQ738" s="2"/>
      <c r="ER738" s="2"/>
      <c r="ES738" s="2"/>
      <c r="ET738" s="2"/>
      <c r="EU738" s="2"/>
      <c r="EV738" s="2"/>
      <c r="EW738" s="2"/>
      <c r="EX738" s="2"/>
      <c r="EY738" s="2"/>
      <c r="EZ738" s="2"/>
      <c r="FA738" s="2"/>
      <c r="FB738" s="2"/>
      <c r="FC738" s="2"/>
      <c r="FD738" s="2"/>
      <c r="FE738" s="2"/>
      <c r="FF738" s="2"/>
      <c r="FG738" s="2"/>
      <c r="FH738" s="2"/>
      <c r="FI738" s="2"/>
      <c r="FJ738" s="2"/>
      <c r="FK738" s="2"/>
      <c r="FL738" s="2"/>
      <c r="FM738" s="2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</row>
    <row r="739" spans="1:188" x14ac:dyDescent="0.15">
      <c r="A739" s="63">
        <f t="shared" si="217"/>
        <v>44504</v>
      </c>
      <c r="B739" s="78">
        <f t="shared" ca="1" si="222"/>
        <v>573.31828889999997</v>
      </c>
      <c r="C739" s="65">
        <f t="shared" si="212"/>
        <v>571.42835305999995</v>
      </c>
      <c r="D739" s="10">
        <f ca="1">IF(A739&lt;$B$1,VLOOKUP(A739,[1]DI!$A$4:$B$15000,2),0)</f>
        <v>7.6499999999999999E-2</v>
      </c>
      <c r="E739" s="65">
        <f t="shared" ca="1" si="223"/>
        <v>1.0002925600000001</v>
      </c>
      <c r="F739" s="65">
        <f ca="1">(TRUNC(PRODUCT($E$12:$E738),16))</f>
        <v>1.0662536427095799</v>
      </c>
      <c r="G739" s="65">
        <f t="shared" ca="1" si="224"/>
        <v>1.0642503360515401</v>
      </c>
      <c r="H739" s="65">
        <f t="shared" ca="1" si="225"/>
        <v>1.00188236</v>
      </c>
      <c r="I739" s="64">
        <f t="shared" si="218"/>
        <v>5.2499999999999998E-2</v>
      </c>
      <c r="J739" s="66">
        <f>IF(O738&gt;0,VLOOKUP(O738,W$12:AF$80,2),J738)</f>
        <v>44494</v>
      </c>
      <c r="K739" s="67">
        <f t="shared" si="219"/>
        <v>7</v>
      </c>
      <c r="L739" s="68">
        <f t="shared" si="213"/>
        <v>7</v>
      </c>
      <c r="M739" s="69">
        <f t="shared" si="214"/>
        <v>1.0014223520000001</v>
      </c>
      <c r="N739" s="69">
        <f t="shared" ca="1" si="215"/>
        <v>1.0033073889999999</v>
      </c>
      <c r="O739" s="68">
        <f t="shared" si="226"/>
        <v>0</v>
      </c>
      <c r="P739" s="65">
        <f t="shared" ca="1" si="220"/>
        <v>1.8899358399999999</v>
      </c>
      <c r="Q739" s="65"/>
      <c r="R739" s="11">
        <f t="shared" si="221"/>
        <v>0</v>
      </c>
      <c r="S739" s="70" t="str">
        <f>IF(O738&gt;0,VLOOKUP(O738,W$12:AF$60,10),S738)</f>
        <v>J=</v>
      </c>
      <c r="T739" s="66" t="e">
        <f>IF(O738&gt;0,VLOOKUP(O738,W$12:AF$60,11),T738)</f>
        <v>#REF!</v>
      </c>
      <c r="U739" s="71" t="str">
        <f t="shared" si="216"/>
        <v>-</v>
      </c>
      <c r="V739" s="7"/>
      <c r="W739" s="7"/>
      <c r="X739" s="7"/>
      <c r="Y739" s="7"/>
      <c r="Z739" s="1"/>
      <c r="AA739" s="7"/>
      <c r="AB739" s="7"/>
      <c r="AC739" s="7"/>
      <c r="AD739" s="7"/>
      <c r="AE739" s="7"/>
      <c r="AF739" s="8"/>
      <c r="AG739" s="2"/>
      <c r="AH739" s="2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  <c r="EO739" s="2"/>
      <c r="EP739" s="2"/>
      <c r="EQ739" s="2"/>
      <c r="ER739" s="2"/>
      <c r="ES739" s="2"/>
      <c r="ET739" s="2"/>
      <c r="EU739" s="2"/>
      <c r="EV739" s="2"/>
      <c r="EW739" s="2"/>
      <c r="EX739" s="2"/>
      <c r="EY739" s="2"/>
      <c r="EZ739" s="2"/>
      <c r="FA739" s="2"/>
      <c r="FB739" s="2"/>
      <c r="FC739" s="2"/>
      <c r="FD739" s="2"/>
      <c r="FE739" s="2"/>
      <c r="FF739" s="2"/>
      <c r="FG739" s="2"/>
      <c r="FH739" s="2"/>
      <c r="FI739" s="2"/>
      <c r="FJ739" s="2"/>
      <c r="FK739" s="2"/>
      <c r="FL739" s="2"/>
      <c r="FM739" s="2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</row>
    <row r="740" spans="1:188" x14ac:dyDescent="0.15">
      <c r="A740" s="63">
        <f t="shared" si="217"/>
        <v>44505</v>
      </c>
      <c r="B740" s="78">
        <f t="shared" ca="1" si="222"/>
        <v>573.60247621999997</v>
      </c>
      <c r="C740" s="65">
        <f t="shared" si="212"/>
        <v>571.42835305999995</v>
      </c>
      <c r="D740" s="10">
        <f ca="1">IF(A740&lt;$B$1,VLOOKUP(A740,[1]DI!$A$4:$B$15000,2),0)</f>
        <v>7.6499999999999999E-2</v>
      </c>
      <c r="E740" s="65">
        <f t="shared" ca="1" si="223"/>
        <v>1.0002925600000001</v>
      </c>
      <c r="F740" s="65">
        <f ca="1">(TRUNC(PRODUCT($E$12:$E739),16))</f>
        <v>1.06656558587529</v>
      </c>
      <c r="G740" s="65">
        <f t="shared" ca="1" si="224"/>
        <v>1.0642503360515401</v>
      </c>
      <c r="H740" s="65">
        <f t="shared" ca="1" si="225"/>
        <v>1.0021754700000001</v>
      </c>
      <c r="I740" s="64">
        <f t="shared" si="218"/>
        <v>5.2499999999999998E-2</v>
      </c>
      <c r="J740" s="66">
        <f>IF(O739&gt;0,VLOOKUP(O739,W$12:AF$80,2),J739)</f>
        <v>44494</v>
      </c>
      <c r="K740" s="67">
        <f t="shared" si="219"/>
        <v>8</v>
      </c>
      <c r="L740" s="68">
        <f t="shared" si="213"/>
        <v>8</v>
      </c>
      <c r="M740" s="69">
        <f t="shared" si="214"/>
        <v>1.0016257099999999</v>
      </c>
      <c r="N740" s="69">
        <f t="shared" ca="1" si="215"/>
        <v>1.003804717</v>
      </c>
      <c r="O740" s="68">
        <f t="shared" si="226"/>
        <v>0</v>
      </c>
      <c r="P740" s="65">
        <f t="shared" ca="1" si="220"/>
        <v>2.1741231600000002</v>
      </c>
      <c r="Q740" s="65"/>
      <c r="R740" s="11">
        <f t="shared" si="221"/>
        <v>0</v>
      </c>
      <c r="S740" s="70" t="str">
        <f>IF(O739&gt;0,VLOOKUP(O739,W$12:AF$60,10),S739)</f>
        <v>J=</v>
      </c>
      <c r="T740" s="66" t="e">
        <f>IF(O739&gt;0,VLOOKUP(O739,W$12:AF$60,11),T739)</f>
        <v>#REF!</v>
      </c>
      <c r="U740" s="71" t="str">
        <f t="shared" si="216"/>
        <v>-</v>
      </c>
      <c r="V740" s="7"/>
      <c r="W740" s="7"/>
      <c r="X740" s="7"/>
      <c r="Y740" s="7"/>
      <c r="Z740" s="1"/>
      <c r="AA740" s="7"/>
      <c r="AB740" s="7"/>
      <c r="AC740" s="7"/>
      <c r="AD740" s="7"/>
      <c r="AE740" s="7"/>
      <c r="AF740" s="8"/>
      <c r="AG740" s="2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  <c r="EO740" s="2"/>
      <c r="EP740" s="2"/>
      <c r="EQ740" s="2"/>
      <c r="ER740" s="2"/>
      <c r="ES740" s="2"/>
      <c r="ET740" s="2"/>
      <c r="EU740" s="2"/>
      <c r="EV740" s="2"/>
      <c r="EW740" s="2"/>
      <c r="EX740" s="2"/>
      <c r="EY740" s="2"/>
      <c r="EZ740" s="2"/>
      <c r="FA740" s="2"/>
      <c r="FB740" s="2"/>
      <c r="FC740" s="2"/>
      <c r="FD740" s="2"/>
      <c r="FE740" s="2"/>
      <c r="FF740" s="2"/>
      <c r="FG740" s="2"/>
      <c r="FH740" s="2"/>
      <c r="FI740" s="2"/>
      <c r="FJ740" s="2"/>
      <c r="FK740" s="2"/>
      <c r="FL740" s="2"/>
      <c r="FM740" s="2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</row>
    <row r="741" spans="1:188" x14ac:dyDescent="0.15">
      <c r="A741" s="63">
        <f t="shared" si="217"/>
        <v>44506</v>
      </c>
      <c r="B741" s="78">
        <f t="shared" ca="1" si="222"/>
        <v>573.88680639999995</v>
      </c>
      <c r="C741" s="65">
        <f t="shared" si="212"/>
        <v>571.42835305999995</v>
      </c>
      <c r="D741" s="10">
        <f ca="1">IF(A741&lt;$B$1,VLOOKUP(A741,[1]DI!$A$4:$B$15000,2),0)</f>
        <v>0</v>
      </c>
      <c r="E741" s="65">
        <f t="shared" ca="1" si="223"/>
        <v>1</v>
      </c>
      <c r="F741" s="65">
        <f ca="1">(TRUNC(PRODUCT($E$12:$E740),16))</f>
        <v>1.0668776203030901</v>
      </c>
      <c r="G741" s="65">
        <f t="shared" ca="1" si="224"/>
        <v>1.0642503360515401</v>
      </c>
      <c r="H741" s="65">
        <f t="shared" ca="1" si="225"/>
        <v>1.0024686700000001</v>
      </c>
      <c r="I741" s="64">
        <f t="shared" si="218"/>
        <v>5.2499999999999998E-2</v>
      </c>
      <c r="J741" s="66">
        <f>IF(O740&gt;0,VLOOKUP(O740,W$12:AF$80,2),J740)</f>
        <v>44494</v>
      </c>
      <c r="K741" s="67">
        <f t="shared" si="219"/>
        <v>8</v>
      </c>
      <c r="L741" s="68">
        <f t="shared" si="213"/>
        <v>9</v>
      </c>
      <c r="M741" s="69">
        <f t="shared" si="214"/>
        <v>1.0018291100000001</v>
      </c>
      <c r="N741" s="69">
        <f t="shared" ca="1" si="215"/>
        <v>1.004302295</v>
      </c>
      <c r="O741" s="68">
        <f t="shared" si="226"/>
        <v>0</v>
      </c>
      <c r="P741" s="65">
        <f t="shared" ca="1" si="220"/>
        <v>2.4584533400000002</v>
      </c>
      <c r="Q741" s="65"/>
      <c r="R741" s="11">
        <f t="shared" si="221"/>
        <v>0</v>
      </c>
      <c r="S741" s="70" t="str">
        <f>IF(O740&gt;0,VLOOKUP(O740,W$12:AF$60,10),S740)</f>
        <v>J=</v>
      </c>
      <c r="T741" s="66" t="e">
        <f>IF(O740&gt;0,VLOOKUP(O740,W$12:AF$60,11),T740)</f>
        <v>#REF!</v>
      </c>
      <c r="U741" s="71" t="str">
        <f t="shared" si="216"/>
        <v>-</v>
      </c>
      <c r="V741" s="7"/>
      <c r="W741" s="7"/>
      <c r="X741" s="7"/>
      <c r="Y741" s="7"/>
      <c r="Z741" s="1"/>
      <c r="AA741" s="7"/>
      <c r="AB741" s="7"/>
      <c r="AC741" s="7"/>
      <c r="AD741" s="7"/>
      <c r="AE741" s="7"/>
      <c r="AF741" s="8"/>
      <c r="AG741" s="2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  <c r="EO741" s="2"/>
      <c r="EP741" s="2"/>
      <c r="EQ741" s="2"/>
      <c r="ER741" s="2"/>
      <c r="ES741" s="2"/>
      <c r="ET741" s="2"/>
      <c r="EU741" s="2"/>
      <c r="EV741" s="2"/>
      <c r="EW741" s="2"/>
      <c r="EX741" s="2"/>
      <c r="EY741" s="2"/>
      <c r="EZ741" s="2"/>
      <c r="FA741" s="2"/>
      <c r="FB741" s="2"/>
      <c r="FC741" s="2"/>
      <c r="FD741" s="2"/>
      <c r="FE741" s="2"/>
      <c r="FF741" s="2"/>
      <c r="FG741" s="2"/>
      <c r="FH741" s="2"/>
      <c r="FI741" s="2"/>
      <c r="FJ741" s="2"/>
      <c r="FK741" s="2"/>
      <c r="FL741" s="2"/>
      <c r="FM741" s="2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</row>
    <row r="742" spans="1:188" x14ac:dyDescent="0.15">
      <c r="A742" s="63">
        <f t="shared" si="217"/>
        <v>44507</v>
      </c>
      <c r="B742" s="78">
        <f t="shared" ca="1" si="222"/>
        <v>573.88680639999995</v>
      </c>
      <c r="C742" s="65">
        <f t="shared" si="212"/>
        <v>571.42835305999995</v>
      </c>
      <c r="D742" s="10">
        <f ca="1">IF(A742&lt;$B$1,VLOOKUP(A742,[1]DI!$A$4:$B$15000,2),0)</f>
        <v>0</v>
      </c>
      <c r="E742" s="65">
        <f t="shared" ca="1" si="223"/>
        <v>1</v>
      </c>
      <c r="F742" s="65">
        <f ca="1">(TRUNC(PRODUCT($E$12:$E741),16))</f>
        <v>1.0668776203030901</v>
      </c>
      <c r="G742" s="65">
        <f t="shared" ca="1" si="224"/>
        <v>1.0642503360515401</v>
      </c>
      <c r="H742" s="65">
        <f t="shared" ca="1" si="225"/>
        <v>1.0024686700000001</v>
      </c>
      <c r="I742" s="64">
        <f t="shared" si="218"/>
        <v>5.2499999999999998E-2</v>
      </c>
      <c r="J742" s="66">
        <f>IF(O741&gt;0,VLOOKUP(O741,W$12:AF$80,2),J741)</f>
        <v>44494</v>
      </c>
      <c r="K742" s="67">
        <f t="shared" si="219"/>
        <v>8</v>
      </c>
      <c r="L742" s="68">
        <f t="shared" si="213"/>
        <v>9</v>
      </c>
      <c r="M742" s="69">
        <f t="shared" si="214"/>
        <v>1.0018291100000001</v>
      </c>
      <c r="N742" s="69">
        <f t="shared" ca="1" si="215"/>
        <v>1.004302295</v>
      </c>
      <c r="O742" s="68">
        <f t="shared" si="226"/>
        <v>0</v>
      </c>
      <c r="P742" s="65">
        <f t="shared" ca="1" si="220"/>
        <v>2.4584533400000002</v>
      </c>
      <c r="Q742" s="65"/>
      <c r="R742" s="11">
        <f t="shared" si="221"/>
        <v>0</v>
      </c>
      <c r="S742" s="70" t="str">
        <f>IF(O741&gt;0,VLOOKUP(O741,W$12:AF$60,10),S741)</f>
        <v>J=</v>
      </c>
      <c r="T742" s="66" t="e">
        <f>IF(O741&gt;0,VLOOKUP(O741,W$12:AF$60,11),T741)</f>
        <v>#REF!</v>
      </c>
      <c r="U742" s="71" t="str">
        <f t="shared" si="216"/>
        <v>-</v>
      </c>
      <c r="V742" s="14"/>
      <c r="W742" s="14"/>
      <c r="X742" s="14"/>
      <c r="Y742" s="14"/>
      <c r="Z742" s="16"/>
      <c r="AA742" s="14"/>
      <c r="AB742" s="14"/>
      <c r="AC742" s="14"/>
      <c r="AD742" s="14"/>
      <c r="AE742" s="14"/>
      <c r="AF742" s="17"/>
      <c r="AG742" s="15"/>
      <c r="AH742" s="15"/>
      <c r="AI742" s="15"/>
      <c r="AJ742" s="15"/>
      <c r="AK742" s="15"/>
      <c r="AL742" s="15"/>
      <c r="AM742" s="15"/>
      <c r="AN742" s="15"/>
      <c r="AO742" s="15"/>
      <c r="AP742" s="15"/>
      <c r="AQ742" s="15"/>
      <c r="AR742" s="15"/>
      <c r="AS742" s="15"/>
      <c r="AT742" s="15"/>
      <c r="AU742" s="15"/>
      <c r="AV742" s="15"/>
      <c r="AW742" s="15"/>
      <c r="AX742" s="15"/>
      <c r="AY742" s="15"/>
      <c r="AZ742" s="15"/>
      <c r="BA742" s="15"/>
      <c r="BB742" s="15"/>
      <c r="BC742" s="15"/>
      <c r="BD742" s="15"/>
      <c r="BE742" s="15"/>
      <c r="BF742" s="15"/>
      <c r="BG742" s="15"/>
      <c r="BH742" s="15"/>
      <c r="BI742" s="15"/>
      <c r="BJ742" s="15"/>
      <c r="BK742" s="15"/>
      <c r="BL742" s="15"/>
      <c r="BM742" s="15"/>
      <c r="BN742" s="15"/>
      <c r="BO742" s="15"/>
      <c r="BP742" s="15"/>
      <c r="BQ742" s="15"/>
      <c r="BR742" s="15"/>
      <c r="BS742" s="15"/>
      <c r="BT742" s="15"/>
      <c r="BU742" s="15"/>
      <c r="BV742" s="15"/>
      <c r="BW742" s="15"/>
      <c r="BX742" s="15"/>
      <c r="BY742" s="15"/>
      <c r="BZ742" s="15"/>
      <c r="CA742" s="15"/>
      <c r="CB742" s="15"/>
      <c r="CC742" s="15"/>
      <c r="CD742" s="15"/>
      <c r="CE742" s="15"/>
      <c r="CF742" s="15"/>
      <c r="CG742" s="15"/>
      <c r="CH742" s="15"/>
      <c r="CI742" s="15"/>
      <c r="CJ742" s="15"/>
      <c r="CK742" s="15"/>
      <c r="CL742" s="15"/>
      <c r="CM742" s="15"/>
      <c r="CN742" s="15"/>
      <c r="CO742" s="15"/>
      <c r="CP742" s="15"/>
      <c r="CQ742" s="15"/>
      <c r="CR742" s="15"/>
      <c r="CS742" s="15"/>
      <c r="CT742" s="15"/>
      <c r="CU742" s="15"/>
      <c r="CV742" s="15"/>
      <c r="CW742" s="15"/>
      <c r="CX742" s="15"/>
      <c r="CY742" s="15"/>
      <c r="CZ742" s="15"/>
      <c r="DA742" s="15"/>
      <c r="DB742" s="15"/>
      <c r="DC742" s="15"/>
      <c r="DD742" s="15"/>
      <c r="DE742" s="15"/>
      <c r="DF742" s="15"/>
      <c r="DG742" s="15"/>
      <c r="DH742" s="15"/>
      <c r="DI742" s="15"/>
      <c r="DJ742" s="15"/>
      <c r="DK742" s="15"/>
      <c r="DL742" s="15"/>
      <c r="DM742" s="15"/>
      <c r="DN742" s="15"/>
      <c r="DO742" s="15"/>
      <c r="DP742" s="15"/>
      <c r="DQ742" s="15"/>
      <c r="DR742" s="15"/>
      <c r="DS742" s="15"/>
      <c r="DT742" s="15"/>
      <c r="DU742" s="15"/>
      <c r="DV742" s="15"/>
      <c r="DW742" s="15"/>
      <c r="DX742" s="15"/>
      <c r="DY742" s="15"/>
      <c r="DZ742" s="15"/>
      <c r="EA742" s="15"/>
      <c r="EB742" s="15"/>
      <c r="EC742" s="15"/>
      <c r="ED742" s="15"/>
      <c r="EE742" s="15"/>
      <c r="EF742" s="15"/>
      <c r="EG742" s="15"/>
      <c r="EH742" s="15"/>
      <c r="EI742" s="15"/>
      <c r="EJ742" s="15"/>
      <c r="EK742" s="15"/>
      <c r="EL742" s="15"/>
      <c r="EM742" s="15"/>
      <c r="EN742" s="15"/>
      <c r="EO742" s="15"/>
      <c r="EP742" s="15"/>
      <c r="EQ742" s="15"/>
      <c r="ER742" s="15"/>
      <c r="ES742" s="15"/>
      <c r="ET742" s="15"/>
      <c r="EU742" s="15"/>
      <c r="EV742" s="15"/>
      <c r="EW742" s="15"/>
      <c r="EX742" s="15"/>
      <c r="EY742" s="15"/>
      <c r="EZ742" s="15"/>
      <c r="FA742" s="15"/>
      <c r="FB742" s="15"/>
      <c r="FC742" s="15"/>
      <c r="FD742" s="15"/>
      <c r="FE742" s="15"/>
      <c r="FF742" s="15"/>
      <c r="FG742" s="15"/>
      <c r="FH742" s="15"/>
      <c r="FI742" s="15"/>
      <c r="FJ742" s="15"/>
      <c r="FK742" s="15"/>
      <c r="FL742" s="15"/>
      <c r="FM742" s="15"/>
      <c r="FN742" s="16"/>
      <c r="FO742" s="16"/>
      <c r="FP742" s="16"/>
      <c r="FQ742" s="16"/>
      <c r="FR742" s="16"/>
      <c r="FS742" s="16"/>
      <c r="FT742" s="16"/>
      <c r="FU742" s="16"/>
      <c r="FV742" s="16"/>
      <c r="FW742" s="16"/>
      <c r="FX742" s="16"/>
      <c r="FY742" s="16"/>
      <c r="FZ742" s="16"/>
      <c r="GA742" s="16"/>
      <c r="GB742" s="16"/>
      <c r="GC742" s="16"/>
      <c r="GD742" s="16"/>
      <c r="GE742" s="16"/>
      <c r="GF742" s="16"/>
    </row>
    <row r="743" spans="1:188" x14ac:dyDescent="0.15">
      <c r="A743" s="63">
        <f t="shared" si="217"/>
        <v>44508</v>
      </c>
      <c r="B743" s="78">
        <f t="shared" ca="1" si="222"/>
        <v>573.88680639999995</v>
      </c>
      <c r="C743" s="65">
        <f t="shared" si="212"/>
        <v>571.42835305999995</v>
      </c>
      <c r="D743" s="10">
        <f ca="1">IF(A743&lt;$B$1,VLOOKUP(A743,[1]DI!$A$4:$B$15000,2),0)</f>
        <v>7.6499999999999999E-2</v>
      </c>
      <c r="E743" s="65">
        <f t="shared" ca="1" si="223"/>
        <v>1.0002925600000001</v>
      </c>
      <c r="F743" s="65">
        <f ca="1">(TRUNC(PRODUCT($E$12:$E742),16))</f>
        <v>1.0668776203030901</v>
      </c>
      <c r="G743" s="65">
        <f t="shared" ca="1" si="224"/>
        <v>1.0642503360515401</v>
      </c>
      <c r="H743" s="65">
        <f t="shared" ca="1" si="225"/>
        <v>1.0024686700000001</v>
      </c>
      <c r="I743" s="64">
        <f t="shared" si="218"/>
        <v>5.2499999999999998E-2</v>
      </c>
      <c r="J743" s="66">
        <f>IF(O742&gt;0,VLOOKUP(O742,W$12:AF$80,2),J742)</f>
        <v>44494</v>
      </c>
      <c r="K743" s="67">
        <f t="shared" si="219"/>
        <v>9</v>
      </c>
      <c r="L743" s="68">
        <f t="shared" si="213"/>
        <v>9</v>
      </c>
      <c r="M743" s="69">
        <f t="shared" si="214"/>
        <v>1.0018291100000001</v>
      </c>
      <c r="N743" s="69">
        <f t="shared" ca="1" si="215"/>
        <v>1.004302295</v>
      </c>
      <c r="O743" s="68">
        <f t="shared" si="226"/>
        <v>0</v>
      </c>
      <c r="P743" s="65">
        <f t="shared" ca="1" si="220"/>
        <v>2.4584533400000002</v>
      </c>
      <c r="Q743" s="65"/>
      <c r="R743" s="11">
        <f t="shared" si="221"/>
        <v>0</v>
      </c>
      <c r="S743" s="70" t="str">
        <f>IF(O742&gt;0,VLOOKUP(O742,W$12:AF$60,10),S742)</f>
        <v>J=</v>
      </c>
      <c r="T743" s="66" t="e">
        <f>IF(O742&gt;0,VLOOKUP(O742,W$12:AF$60,11),T742)</f>
        <v>#REF!</v>
      </c>
      <c r="U743" s="71" t="str">
        <f t="shared" si="216"/>
        <v>-</v>
      </c>
      <c r="V743" s="14"/>
      <c r="W743" s="14"/>
      <c r="X743" s="14"/>
      <c r="Y743" s="14"/>
      <c r="Z743" s="16"/>
      <c r="AA743" s="14"/>
      <c r="AB743" s="14"/>
      <c r="AC743" s="14"/>
      <c r="AD743" s="14"/>
      <c r="AE743" s="14"/>
      <c r="AF743" s="17"/>
      <c r="AG743" s="15"/>
      <c r="AH743" s="15"/>
      <c r="AI743" s="15"/>
      <c r="AJ743" s="15"/>
      <c r="AK743" s="15"/>
      <c r="AL743" s="15"/>
      <c r="AM743" s="15"/>
      <c r="AN743" s="15"/>
      <c r="AO743" s="15"/>
      <c r="AP743" s="15"/>
      <c r="AQ743" s="15"/>
      <c r="AR743" s="15"/>
      <c r="AS743" s="15"/>
      <c r="AT743" s="15"/>
      <c r="AU743" s="15"/>
      <c r="AV743" s="15"/>
      <c r="AW743" s="15"/>
      <c r="AX743" s="15"/>
      <c r="AY743" s="15"/>
      <c r="AZ743" s="15"/>
      <c r="BA743" s="15"/>
      <c r="BB743" s="15"/>
      <c r="BC743" s="15"/>
      <c r="BD743" s="15"/>
      <c r="BE743" s="15"/>
      <c r="BF743" s="15"/>
      <c r="BG743" s="15"/>
      <c r="BH743" s="15"/>
      <c r="BI743" s="15"/>
      <c r="BJ743" s="15"/>
      <c r="BK743" s="15"/>
      <c r="BL743" s="15"/>
      <c r="BM743" s="15"/>
      <c r="BN743" s="15"/>
      <c r="BO743" s="15"/>
      <c r="BP743" s="15"/>
      <c r="BQ743" s="15"/>
      <c r="BR743" s="15"/>
      <c r="BS743" s="15"/>
      <c r="BT743" s="15"/>
      <c r="BU743" s="15"/>
      <c r="BV743" s="15"/>
      <c r="BW743" s="15"/>
      <c r="BX743" s="15"/>
      <c r="BY743" s="15"/>
      <c r="BZ743" s="15"/>
      <c r="CA743" s="15"/>
      <c r="CB743" s="15"/>
      <c r="CC743" s="15"/>
      <c r="CD743" s="15"/>
      <c r="CE743" s="15"/>
      <c r="CF743" s="15"/>
      <c r="CG743" s="15"/>
      <c r="CH743" s="15"/>
      <c r="CI743" s="15"/>
      <c r="CJ743" s="15"/>
      <c r="CK743" s="15"/>
      <c r="CL743" s="15"/>
      <c r="CM743" s="15"/>
      <c r="CN743" s="15"/>
      <c r="CO743" s="15"/>
      <c r="CP743" s="15"/>
      <c r="CQ743" s="15"/>
      <c r="CR743" s="15"/>
      <c r="CS743" s="15"/>
      <c r="CT743" s="15"/>
      <c r="CU743" s="15"/>
      <c r="CV743" s="15"/>
      <c r="CW743" s="15"/>
      <c r="CX743" s="15"/>
      <c r="CY743" s="15"/>
      <c r="CZ743" s="15"/>
      <c r="DA743" s="15"/>
      <c r="DB743" s="15"/>
      <c r="DC743" s="15"/>
      <c r="DD743" s="15"/>
      <c r="DE743" s="15"/>
      <c r="DF743" s="15"/>
      <c r="DG743" s="15"/>
      <c r="DH743" s="15"/>
      <c r="DI743" s="15"/>
      <c r="DJ743" s="15"/>
      <c r="DK743" s="15"/>
      <c r="DL743" s="15"/>
      <c r="DM743" s="15"/>
      <c r="DN743" s="15"/>
      <c r="DO743" s="15"/>
      <c r="DP743" s="15"/>
      <c r="DQ743" s="15"/>
      <c r="DR743" s="15"/>
      <c r="DS743" s="15"/>
      <c r="DT743" s="15"/>
      <c r="DU743" s="15"/>
      <c r="DV743" s="15"/>
      <c r="DW743" s="15"/>
      <c r="DX743" s="15"/>
      <c r="DY743" s="15"/>
      <c r="DZ743" s="15"/>
      <c r="EA743" s="15"/>
      <c r="EB743" s="15"/>
      <c r="EC743" s="15"/>
      <c r="ED743" s="15"/>
      <c r="EE743" s="15"/>
      <c r="EF743" s="15"/>
      <c r="EG743" s="15"/>
      <c r="EH743" s="15"/>
      <c r="EI743" s="15"/>
      <c r="EJ743" s="15"/>
      <c r="EK743" s="15"/>
      <c r="EL743" s="15"/>
      <c r="EM743" s="15"/>
      <c r="EN743" s="15"/>
      <c r="EO743" s="15"/>
      <c r="EP743" s="15"/>
      <c r="EQ743" s="15"/>
      <c r="ER743" s="15"/>
      <c r="ES743" s="15"/>
      <c r="ET743" s="15"/>
      <c r="EU743" s="15"/>
      <c r="EV743" s="15"/>
      <c r="EW743" s="15"/>
      <c r="EX743" s="15"/>
      <c r="EY743" s="15"/>
      <c r="EZ743" s="15"/>
      <c r="FA743" s="15"/>
      <c r="FB743" s="15"/>
      <c r="FC743" s="15"/>
      <c r="FD743" s="15"/>
      <c r="FE743" s="15"/>
      <c r="FF743" s="15"/>
      <c r="FG743" s="15"/>
      <c r="FH743" s="15"/>
      <c r="FI743" s="15"/>
      <c r="FJ743" s="15"/>
      <c r="FK743" s="15"/>
      <c r="FL743" s="15"/>
      <c r="FM743" s="15"/>
      <c r="FN743" s="16"/>
      <c r="FO743" s="16"/>
      <c r="FP743" s="16"/>
      <c r="FQ743" s="16"/>
      <c r="FR743" s="16"/>
      <c r="FS743" s="16"/>
      <c r="FT743" s="16"/>
      <c r="FU743" s="16"/>
      <c r="FV743" s="16"/>
      <c r="FW743" s="16"/>
      <c r="FX743" s="16"/>
      <c r="FY743" s="16"/>
      <c r="FZ743" s="16"/>
      <c r="GA743" s="16"/>
      <c r="GB743" s="16"/>
      <c r="GC743" s="16"/>
      <c r="GD743" s="16"/>
      <c r="GE743" s="16"/>
      <c r="GF743" s="16"/>
    </row>
    <row r="744" spans="1:188" x14ac:dyDescent="0.15">
      <c r="A744" s="63">
        <f t="shared" si="217"/>
        <v>44509</v>
      </c>
      <c r="B744" s="78">
        <f t="shared" ca="1" si="222"/>
        <v>574.17127428999993</v>
      </c>
      <c r="C744" s="65">
        <f t="shared" si="212"/>
        <v>571.42835305999995</v>
      </c>
      <c r="D744" s="10">
        <f ca="1">IF(A744&lt;$B$1,VLOOKUP(A744,[1]DI!$A$4:$B$15000,2),0)</f>
        <v>7.6499999999999999E-2</v>
      </c>
      <c r="E744" s="65">
        <f t="shared" ca="1" si="223"/>
        <v>1.0002925600000001</v>
      </c>
      <c r="F744" s="65">
        <f ca="1">(TRUNC(PRODUCT($E$12:$E743),16))</f>
        <v>1.06718974601969</v>
      </c>
      <c r="G744" s="65">
        <f t="shared" ca="1" si="224"/>
        <v>1.0642503360515401</v>
      </c>
      <c r="H744" s="65">
        <f t="shared" ca="1" si="225"/>
        <v>1.00276195</v>
      </c>
      <c r="I744" s="64">
        <f t="shared" si="218"/>
        <v>5.2499999999999998E-2</v>
      </c>
      <c r="J744" s="66">
        <f>IF(O743&gt;0,VLOOKUP(O743,W$12:AF$80,2),J743)</f>
        <v>44494</v>
      </c>
      <c r="K744" s="67">
        <f t="shared" si="219"/>
        <v>10</v>
      </c>
      <c r="L744" s="68">
        <f t="shared" si="213"/>
        <v>10</v>
      </c>
      <c r="M744" s="69">
        <f t="shared" si="214"/>
        <v>1.00203255</v>
      </c>
      <c r="N744" s="69">
        <f t="shared" ca="1" si="215"/>
        <v>1.004800114</v>
      </c>
      <c r="O744" s="68">
        <f t="shared" si="226"/>
        <v>0</v>
      </c>
      <c r="P744" s="65">
        <f t="shared" ca="1" si="220"/>
        <v>2.7429212299999999</v>
      </c>
      <c r="Q744" s="65"/>
      <c r="R744" s="11">
        <f t="shared" si="221"/>
        <v>0</v>
      </c>
      <c r="S744" s="70" t="str">
        <f>IF(O743&gt;0,VLOOKUP(O743,W$12:AF$60,10),S743)</f>
        <v>J=</v>
      </c>
      <c r="T744" s="66" t="e">
        <f>IF(O743&gt;0,VLOOKUP(O743,W$12:AF$60,11),T743)</f>
        <v>#REF!</v>
      </c>
      <c r="U744" s="71" t="str">
        <f t="shared" si="216"/>
        <v>-</v>
      </c>
      <c r="V744" s="14"/>
      <c r="W744" s="14"/>
      <c r="X744" s="14"/>
      <c r="Y744" s="14"/>
      <c r="Z744" s="16"/>
      <c r="AA744" s="14"/>
      <c r="AB744" s="14"/>
      <c r="AC744" s="14"/>
      <c r="AD744" s="14"/>
      <c r="AE744" s="14"/>
      <c r="AF744" s="17"/>
      <c r="AG744" s="15"/>
      <c r="AH744" s="15"/>
      <c r="AI744" s="15"/>
      <c r="AJ744" s="15"/>
      <c r="AK744" s="15"/>
      <c r="AL744" s="15"/>
      <c r="AM744" s="15"/>
      <c r="AN744" s="15"/>
      <c r="AO744" s="15"/>
      <c r="AP744" s="15"/>
      <c r="AQ744" s="15"/>
      <c r="AR744" s="15"/>
      <c r="AS744" s="15"/>
      <c r="AT744" s="15"/>
      <c r="AU744" s="15"/>
      <c r="AV744" s="15"/>
      <c r="AW744" s="15"/>
      <c r="AX744" s="15"/>
      <c r="AY744" s="15"/>
      <c r="AZ744" s="15"/>
      <c r="BA744" s="15"/>
      <c r="BB744" s="15"/>
      <c r="BC744" s="15"/>
      <c r="BD744" s="15"/>
      <c r="BE744" s="15"/>
      <c r="BF744" s="15"/>
      <c r="BG744" s="15"/>
      <c r="BH744" s="15"/>
      <c r="BI744" s="15"/>
      <c r="BJ744" s="15"/>
      <c r="BK744" s="15"/>
      <c r="BL744" s="15"/>
      <c r="BM744" s="15"/>
      <c r="BN744" s="15"/>
      <c r="BO744" s="15"/>
      <c r="BP744" s="15"/>
      <c r="BQ744" s="15"/>
      <c r="BR744" s="15"/>
      <c r="BS744" s="15"/>
      <c r="BT744" s="15"/>
      <c r="BU744" s="15"/>
      <c r="BV744" s="15"/>
      <c r="BW744" s="15"/>
      <c r="BX744" s="15"/>
      <c r="BY744" s="15"/>
      <c r="BZ744" s="15"/>
      <c r="CA744" s="15"/>
      <c r="CB744" s="15"/>
      <c r="CC744" s="15"/>
      <c r="CD744" s="15"/>
      <c r="CE744" s="15"/>
      <c r="CF744" s="15"/>
      <c r="CG744" s="15"/>
      <c r="CH744" s="15"/>
      <c r="CI744" s="15"/>
      <c r="CJ744" s="15"/>
      <c r="CK744" s="15"/>
      <c r="CL744" s="15"/>
      <c r="CM744" s="15"/>
      <c r="CN744" s="15"/>
      <c r="CO744" s="15"/>
      <c r="CP744" s="15"/>
      <c r="CQ744" s="15"/>
      <c r="CR744" s="15"/>
      <c r="CS744" s="15"/>
      <c r="CT744" s="15"/>
      <c r="CU744" s="15"/>
      <c r="CV744" s="15"/>
      <c r="CW744" s="15"/>
      <c r="CX744" s="15"/>
      <c r="CY744" s="15"/>
      <c r="CZ744" s="15"/>
      <c r="DA744" s="15"/>
      <c r="DB744" s="15"/>
      <c r="DC744" s="15"/>
      <c r="DD744" s="15"/>
      <c r="DE744" s="15"/>
      <c r="DF744" s="15"/>
      <c r="DG744" s="15"/>
      <c r="DH744" s="15"/>
      <c r="DI744" s="15"/>
      <c r="DJ744" s="15"/>
      <c r="DK744" s="15"/>
      <c r="DL744" s="15"/>
      <c r="DM744" s="15"/>
      <c r="DN744" s="15"/>
      <c r="DO744" s="15"/>
      <c r="DP744" s="15"/>
      <c r="DQ744" s="15"/>
      <c r="DR744" s="15"/>
      <c r="DS744" s="15"/>
      <c r="DT744" s="15"/>
      <c r="DU744" s="15"/>
      <c r="DV744" s="15"/>
      <c r="DW744" s="15"/>
      <c r="DX744" s="15"/>
      <c r="DY744" s="15"/>
      <c r="DZ744" s="15"/>
      <c r="EA744" s="15"/>
      <c r="EB744" s="15"/>
      <c r="EC744" s="15"/>
      <c r="ED744" s="15"/>
      <c r="EE744" s="15"/>
      <c r="EF744" s="15"/>
      <c r="EG744" s="15"/>
      <c r="EH744" s="15"/>
      <c r="EI744" s="15"/>
      <c r="EJ744" s="15"/>
      <c r="EK744" s="15"/>
      <c r="EL744" s="15"/>
      <c r="EM744" s="15"/>
      <c r="EN744" s="15"/>
      <c r="EO744" s="15"/>
      <c r="EP744" s="15"/>
      <c r="EQ744" s="15"/>
      <c r="ER744" s="15"/>
      <c r="ES744" s="15"/>
      <c r="ET744" s="15"/>
      <c r="EU744" s="15"/>
      <c r="EV744" s="15"/>
      <c r="EW744" s="15"/>
      <c r="EX744" s="15"/>
      <c r="EY744" s="15"/>
      <c r="EZ744" s="15"/>
      <c r="FA744" s="15"/>
      <c r="FB744" s="15"/>
      <c r="FC744" s="15"/>
      <c r="FD744" s="15"/>
      <c r="FE744" s="15"/>
      <c r="FF744" s="15"/>
      <c r="FG744" s="15"/>
      <c r="FH744" s="15"/>
      <c r="FI744" s="15"/>
      <c r="FJ744" s="15"/>
      <c r="FK744" s="15"/>
      <c r="FL744" s="15"/>
      <c r="FM744" s="15"/>
      <c r="FN744" s="16"/>
      <c r="FO744" s="16"/>
      <c r="FP744" s="16"/>
      <c r="FQ744" s="16"/>
      <c r="FR744" s="16"/>
      <c r="FS744" s="16"/>
      <c r="FT744" s="16"/>
      <c r="FU744" s="16"/>
      <c r="FV744" s="16"/>
      <c r="FW744" s="16"/>
      <c r="FX744" s="16"/>
      <c r="FY744" s="16"/>
      <c r="FZ744" s="16"/>
      <c r="GA744" s="16"/>
      <c r="GB744" s="16"/>
      <c r="GC744" s="16"/>
      <c r="GD744" s="16"/>
      <c r="GE744" s="16"/>
      <c r="GF744" s="16"/>
    </row>
    <row r="745" spans="1:188" x14ac:dyDescent="0.15">
      <c r="A745" s="63">
        <f t="shared" si="217"/>
        <v>44510</v>
      </c>
      <c r="B745" s="78">
        <f t="shared" ca="1" si="222"/>
        <v>574.45588617999999</v>
      </c>
      <c r="C745" s="65">
        <f t="shared" si="212"/>
        <v>571.42835305999995</v>
      </c>
      <c r="D745" s="10">
        <f ca="1">IF(A745&lt;$B$1,VLOOKUP(A745,[1]DI!$A$4:$B$15000,2),0)</f>
        <v>7.6499999999999999E-2</v>
      </c>
      <c r="E745" s="65">
        <f t="shared" ca="1" si="223"/>
        <v>1.0002925600000001</v>
      </c>
      <c r="F745" s="65">
        <f ca="1">(TRUNC(PRODUCT($E$12:$E744),16))</f>
        <v>1.0675019630517799</v>
      </c>
      <c r="G745" s="65">
        <f t="shared" ca="1" si="224"/>
        <v>1.0642503360515401</v>
      </c>
      <c r="H745" s="65">
        <f t="shared" ca="1" si="225"/>
        <v>1.0030553200000001</v>
      </c>
      <c r="I745" s="64">
        <f t="shared" si="218"/>
        <v>5.2499999999999998E-2</v>
      </c>
      <c r="J745" s="66">
        <f>IF(O744&gt;0,VLOOKUP(O744,W$12:AF$80,2),J744)</f>
        <v>44494</v>
      </c>
      <c r="K745" s="67">
        <f t="shared" si="219"/>
        <v>11</v>
      </c>
      <c r="L745" s="68">
        <f t="shared" si="213"/>
        <v>11</v>
      </c>
      <c r="M745" s="69">
        <f t="shared" si="214"/>
        <v>1.002236033</v>
      </c>
      <c r="N745" s="69">
        <f t="shared" ca="1" si="215"/>
        <v>1.005298185</v>
      </c>
      <c r="O745" s="68">
        <f t="shared" si="226"/>
        <v>0</v>
      </c>
      <c r="P745" s="65">
        <f t="shared" ca="1" si="220"/>
        <v>3.0275331200000002</v>
      </c>
      <c r="Q745" s="65"/>
      <c r="R745" s="11">
        <f t="shared" si="221"/>
        <v>0</v>
      </c>
      <c r="S745" s="70" t="str">
        <f>IF(O744&gt;0,VLOOKUP(O744,W$12:AF$60,10),S744)</f>
        <v>J=</v>
      </c>
      <c r="T745" s="66" t="e">
        <f>IF(O744&gt;0,VLOOKUP(O744,W$12:AF$60,11),T744)</f>
        <v>#REF!</v>
      </c>
      <c r="U745" s="71" t="str">
        <f t="shared" si="216"/>
        <v>-</v>
      </c>
      <c r="V745" s="7"/>
      <c r="W745" s="7"/>
      <c r="X745" s="7"/>
      <c r="Y745" s="7"/>
      <c r="Z745" s="1"/>
      <c r="AA745" s="7"/>
      <c r="AB745" s="7"/>
      <c r="AC745" s="7"/>
      <c r="AD745" s="7"/>
      <c r="AE745" s="7"/>
      <c r="AF745" s="8"/>
      <c r="AG745" s="2"/>
      <c r="AH745" s="2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  <c r="EO745" s="2"/>
      <c r="EP745" s="2"/>
      <c r="EQ745" s="2"/>
      <c r="ER745" s="2"/>
      <c r="ES745" s="2"/>
      <c r="ET745" s="2"/>
      <c r="EU745" s="2"/>
      <c r="EV745" s="2"/>
      <c r="EW745" s="2"/>
      <c r="EX745" s="2"/>
      <c r="EY745" s="2"/>
      <c r="EZ745" s="2"/>
      <c r="FA745" s="2"/>
      <c r="FB745" s="2"/>
      <c r="FC745" s="2"/>
      <c r="FD745" s="2"/>
      <c r="FE745" s="2"/>
      <c r="FF745" s="2"/>
      <c r="FG745" s="2"/>
      <c r="FH745" s="2"/>
      <c r="FI745" s="2"/>
      <c r="FJ745" s="2"/>
      <c r="FK745" s="2"/>
      <c r="FL745" s="2"/>
      <c r="FM745" s="2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</row>
    <row r="746" spans="1:188" x14ac:dyDescent="0.15">
      <c r="A746" s="63">
        <f t="shared" si="217"/>
        <v>44511</v>
      </c>
      <c r="B746" s="78">
        <f t="shared" ca="1" si="222"/>
        <v>574.74064092999993</v>
      </c>
      <c r="C746" s="65">
        <f t="shared" si="212"/>
        <v>571.42835305999995</v>
      </c>
      <c r="D746" s="10">
        <f ca="1">IF(A746&lt;$B$1,VLOOKUP(A746,[1]DI!$A$4:$B$15000,2),0)</f>
        <v>7.6499999999999999E-2</v>
      </c>
      <c r="E746" s="65">
        <f t="shared" ca="1" si="223"/>
        <v>1.0002925600000001</v>
      </c>
      <c r="F746" s="65">
        <f ca="1">(TRUNC(PRODUCT($E$12:$E745),16))</f>
        <v>1.0678142714260901</v>
      </c>
      <c r="G746" s="65">
        <f t="shared" ca="1" si="224"/>
        <v>1.0642503360515401</v>
      </c>
      <c r="H746" s="65">
        <f t="shared" ca="1" si="225"/>
        <v>1.0033487800000001</v>
      </c>
      <c r="I746" s="64">
        <f t="shared" si="218"/>
        <v>5.2499999999999998E-2</v>
      </c>
      <c r="J746" s="66">
        <f>IF(O745&gt;0,VLOOKUP(O745,W$12:AF$80,2),J745)</f>
        <v>44494</v>
      </c>
      <c r="K746" s="67">
        <f t="shared" si="219"/>
        <v>12</v>
      </c>
      <c r="L746" s="68">
        <f t="shared" si="213"/>
        <v>12</v>
      </c>
      <c r="M746" s="69">
        <f t="shared" si="214"/>
        <v>1.0024395559999999</v>
      </c>
      <c r="N746" s="69">
        <f t="shared" ca="1" si="215"/>
        <v>1.005796506</v>
      </c>
      <c r="O746" s="68">
        <f t="shared" si="226"/>
        <v>0</v>
      </c>
      <c r="P746" s="65">
        <f t="shared" ca="1" si="220"/>
        <v>3.31228787</v>
      </c>
      <c r="Q746" s="65"/>
      <c r="R746" s="11">
        <f t="shared" si="221"/>
        <v>0</v>
      </c>
      <c r="S746" s="70" t="str">
        <f>IF(O745&gt;0,VLOOKUP(O745,W$12:AF$60,10),S745)</f>
        <v>J=</v>
      </c>
      <c r="T746" s="66" t="e">
        <f>IF(O745&gt;0,VLOOKUP(O745,W$12:AF$60,11),T745)</f>
        <v>#REF!</v>
      </c>
      <c r="U746" s="71" t="str">
        <f t="shared" si="216"/>
        <v>-</v>
      </c>
      <c r="V746" s="7"/>
      <c r="W746" s="7"/>
      <c r="X746" s="7"/>
      <c r="Y746" s="7"/>
      <c r="Z746" s="1"/>
      <c r="AA746" s="7"/>
      <c r="AB746" s="7"/>
      <c r="AC746" s="7"/>
      <c r="AD746" s="7"/>
      <c r="AE746" s="7"/>
      <c r="AF746" s="8"/>
      <c r="AG746" s="2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  <c r="EO746" s="2"/>
      <c r="EP746" s="2"/>
      <c r="EQ746" s="2"/>
      <c r="ER746" s="2"/>
      <c r="ES746" s="2"/>
      <c r="ET746" s="2"/>
      <c r="EU746" s="2"/>
      <c r="EV746" s="2"/>
      <c r="EW746" s="2"/>
      <c r="EX746" s="2"/>
      <c r="EY746" s="2"/>
      <c r="EZ746" s="2"/>
      <c r="FA746" s="2"/>
      <c r="FB746" s="2"/>
      <c r="FC746" s="2"/>
      <c r="FD746" s="2"/>
      <c r="FE746" s="2"/>
      <c r="FF746" s="2"/>
      <c r="FG746" s="2"/>
      <c r="FH746" s="2"/>
      <c r="FI746" s="2"/>
      <c r="FJ746" s="2"/>
      <c r="FK746" s="2"/>
      <c r="FL746" s="2"/>
      <c r="FM746" s="2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</row>
    <row r="747" spans="1:188" x14ac:dyDescent="0.15">
      <c r="A747" s="63">
        <f t="shared" si="217"/>
        <v>44512</v>
      </c>
      <c r="B747" s="78">
        <f t="shared" ca="1" si="222"/>
        <v>575.02553338999996</v>
      </c>
      <c r="C747" s="65">
        <f t="shared" si="212"/>
        <v>571.42835305999995</v>
      </c>
      <c r="D747" s="10">
        <f ca="1">IF(A747&lt;$B$1,VLOOKUP(A747,[1]DI!$A$4:$B$15000,2),0)</f>
        <v>7.6499999999999999E-2</v>
      </c>
      <c r="E747" s="65">
        <f t="shared" ca="1" si="223"/>
        <v>1.0002925600000001</v>
      </c>
      <c r="F747" s="65">
        <f ca="1">(TRUNC(PRODUCT($E$12:$E746),16))</f>
        <v>1.06812667116934</v>
      </c>
      <c r="G747" s="65">
        <f t="shared" ca="1" si="224"/>
        <v>1.0642503360515401</v>
      </c>
      <c r="H747" s="65">
        <f t="shared" ca="1" si="225"/>
        <v>1.00364232</v>
      </c>
      <c r="I747" s="64">
        <f t="shared" si="218"/>
        <v>5.2499999999999998E-2</v>
      </c>
      <c r="J747" s="66">
        <f>IF(O746&gt;0,VLOOKUP(O746,W$12:AF$80,2),J746)</f>
        <v>44494</v>
      </c>
      <c r="K747" s="67">
        <f t="shared" si="219"/>
        <v>13</v>
      </c>
      <c r="L747" s="68">
        <f t="shared" si="213"/>
        <v>13</v>
      </c>
      <c r="M747" s="69">
        <f t="shared" si="214"/>
        <v>1.002643121</v>
      </c>
      <c r="N747" s="69">
        <f t="shared" ca="1" si="215"/>
        <v>1.006295068</v>
      </c>
      <c r="O747" s="68">
        <f t="shared" si="226"/>
        <v>0</v>
      </c>
      <c r="P747" s="65">
        <f t="shared" ca="1" si="220"/>
        <v>3.59718033</v>
      </c>
      <c r="Q747" s="65"/>
      <c r="R747" s="11">
        <f t="shared" si="221"/>
        <v>0</v>
      </c>
      <c r="S747" s="70" t="str">
        <f>IF(O746&gt;0,VLOOKUP(O746,W$12:AF$60,10),S746)</f>
        <v>J=</v>
      </c>
      <c r="T747" s="66" t="e">
        <f>IF(O746&gt;0,VLOOKUP(O746,W$12:AF$60,11),T746)</f>
        <v>#REF!</v>
      </c>
      <c r="U747" s="71" t="str">
        <f t="shared" si="216"/>
        <v>-</v>
      </c>
      <c r="V747" s="7"/>
      <c r="W747" s="7"/>
      <c r="X747" s="7"/>
      <c r="Y747" s="7"/>
      <c r="Z747" s="1"/>
      <c r="AA747" s="7"/>
      <c r="AB747" s="7"/>
      <c r="AC747" s="7"/>
      <c r="AD747" s="7"/>
      <c r="AE747" s="7"/>
      <c r="AF747" s="8"/>
      <c r="AG747" s="2"/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  <c r="EO747" s="2"/>
      <c r="EP747" s="2"/>
      <c r="EQ747" s="2"/>
      <c r="ER747" s="2"/>
      <c r="ES747" s="2"/>
      <c r="ET747" s="2"/>
      <c r="EU747" s="2"/>
      <c r="EV747" s="2"/>
      <c r="EW747" s="2"/>
      <c r="EX747" s="2"/>
      <c r="EY747" s="2"/>
      <c r="EZ747" s="2"/>
      <c r="FA747" s="2"/>
      <c r="FB747" s="2"/>
      <c r="FC747" s="2"/>
      <c r="FD747" s="2"/>
      <c r="FE747" s="2"/>
      <c r="FF747" s="2"/>
      <c r="FG747" s="2"/>
      <c r="FH747" s="2"/>
      <c r="FI747" s="2"/>
      <c r="FJ747" s="2"/>
      <c r="FK747" s="2"/>
      <c r="FL747" s="2"/>
      <c r="FM747" s="2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</row>
    <row r="748" spans="1:188" x14ac:dyDescent="0.15">
      <c r="A748" s="63">
        <f t="shared" si="217"/>
        <v>44513</v>
      </c>
      <c r="B748" s="78">
        <f t="shared" ca="1" si="222"/>
        <v>575.31056414</v>
      </c>
      <c r="C748" s="65">
        <f t="shared" si="212"/>
        <v>571.42835305999995</v>
      </c>
      <c r="D748" s="10">
        <f ca="1">IF(A748&lt;$B$1,VLOOKUP(A748,[1]DI!$A$4:$B$15000,2),0)</f>
        <v>0</v>
      </c>
      <c r="E748" s="65">
        <f t="shared" ca="1" si="223"/>
        <v>1</v>
      </c>
      <c r="F748" s="65">
        <f ca="1">(TRUNC(PRODUCT($E$12:$E747),16))</f>
        <v>1.0684391623082601</v>
      </c>
      <c r="G748" s="65">
        <f t="shared" ca="1" si="224"/>
        <v>1.0642503360515401</v>
      </c>
      <c r="H748" s="65">
        <f t="shared" ca="1" si="225"/>
        <v>1.0039359400000001</v>
      </c>
      <c r="I748" s="64">
        <f t="shared" si="218"/>
        <v>5.2499999999999998E-2</v>
      </c>
      <c r="J748" s="66">
        <f>IF(O747&gt;0,VLOOKUP(O747,W$12:AF$80,2),J747)</f>
        <v>44494</v>
      </c>
      <c r="K748" s="67">
        <f t="shared" si="219"/>
        <v>13</v>
      </c>
      <c r="L748" s="68">
        <f t="shared" si="213"/>
        <v>14</v>
      </c>
      <c r="M748" s="69">
        <f t="shared" si="214"/>
        <v>1.0028467270000001</v>
      </c>
      <c r="N748" s="69">
        <f t="shared" ca="1" si="215"/>
        <v>1.006793872</v>
      </c>
      <c r="O748" s="68">
        <f t="shared" si="226"/>
        <v>0</v>
      </c>
      <c r="P748" s="65">
        <f t="shared" ca="1" si="220"/>
        <v>3.8822110799999998</v>
      </c>
      <c r="Q748" s="65"/>
      <c r="R748" s="11">
        <f t="shared" si="221"/>
        <v>0</v>
      </c>
      <c r="S748" s="70" t="str">
        <f>IF(O747&gt;0,VLOOKUP(O747,W$12:AF$60,10),S747)</f>
        <v>J=</v>
      </c>
      <c r="T748" s="66" t="e">
        <f>IF(O747&gt;0,VLOOKUP(O747,W$12:AF$60,11),T747)</f>
        <v>#REF!</v>
      </c>
      <c r="U748" s="71" t="str">
        <f t="shared" si="216"/>
        <v>-</v>
      </c>
      <c r="V748" s="7"/>
      <c r="W748" s="7"/>
      <c r="X748" s="7"/>
      <c r="Y748" s="7"/>
      <c r="Z748" s="1"/>
      <c r="AA748" s="7"/>
      <c r="AB748" s="7"/>
      <c r="AC748" s="7"/>
      <c r="AD748" s="7"/>
      <c r="AE748" s="7"/>
      <c r="AF748" s="8"/>
      <c r="AG748" s="2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  <c r="EO748" s="2"/>
      <c r="EP748" s="2"/>
      <c r="EQ748" s="2"/>
      <c r="ER748" s="2"/>
      <c r="ES748" s="2"/>
      <c r="ET748" s="2"/>
      <c r="EU748" s="2"/>
      <c r="EV748" s="2"/>
      <c r="EW748" s="2"/>
      <c r="EX748" s="2"/>
      <c r="EY748" s="2"/>
      <c r="EZ748" s="2"/>
      <c r="FA748" s="2"/>
      <c r="FB748" s="2"/>
      <c r="FC748" s="2"/>
      <c r="FD748" s="2"/>
      <c r="FE748" s="2"/>
      <c r="FF748" s="2"/>
      <c r="FG748" s="2"/>
      <c r="FH748" s="2"/>
      <c r="FI748" s="2"/>
      <c r="FJ748" s="2"/>
      <c r="FK748" s="2"/>
      <c r="FL748" s="2"/>
      <c r="FM748" s="2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</row>
    <row r="749" spans="1:188" x14ac:dyDescent="0.15">
      <c r="A749" s="63">
        <f t="shared" si="217"/>
        <v>44514</v>
      </c>
      <c r="B749" s="78">
        <f t="shared" ca="1" si="222"/>
        <v>575.31056414</v>
      </c>
      <c r="C749" s="65">
        <f t="shared" si="212"/>
        <v>571.42835305999995</v>
      </c>
      <c r="D749" s="10">
        <f ca="1">IF(A749&lt;$B$1,VLOOKUP(A749,[1]DI!$A$4:$B$15000,2),0)</f>
        <v>0</v>
      </c>
      <c r="E749" s="65">
        <f t="shared" ca="1" si="223"/>
        <v>1</v>
      </c>
      <c r="F749" s="65">
        <f ca="1">(TRUNC(PRODUCT($E$12:$E748),16))</f>
        <v>1.0684391623082601</v>
      </c>
      <c r="G749" s="65">
        <f t="shared" ca="1" si="224"/>
        <v>1.0642503360515401</v>
      </c>
      <c r="H749" s="65">
        <f t="shared" ca="1" si="225"/>
        <v>1.0039359400000001</v>
      </c>
      <c r="I749" s="64">
        <f t="shared" si="218"/>
        <v>5.2499999999999998E-2</v>
      </c>
      <c r="J749" s="66">
        <f>IF(O748&gt;0,VLOOKUP(O748,W$12:AF$80,2),J748)</f>
        <v>44494</v>
      </c>
      <c r="K749" s="67">
        <f t="shared" si="219"/>
        <v>13</v>
      </c>
      <c r="L749" s="68">
        <f t="shared" si="213"/>
        <v>14</v>
      </c>
      <c r="M749" s="69">
        <f t="shared" si="214"/>
        <v>1.0028467270000001</v>
      </c>
      <c r="N749" s="69">
        <f t="shared" ca="1" si="215"/>
        <v>1.006793872</v>
      </c>
      <c r="O749" s="68">
        <f t="shared" si="226"/>
        <v>0</v>
      </c>
      <c r="P749" s="65">
        <f t="shared" ca="1" si="220"/>
        <v>3.8822110799999998</v>
      </c>
      <c r="Q749" s="65"/>
      <c r="R749" s="11">
        <f t="shared" si="221"/>
        <v>0</v>
      </c>
      <c r="S749" s="70" t="str">
        <f>IF(O748&gt;0,VLOOKUP(O748,W$12:AF$60,10),S748)</f>
        <v>J=</v>
      </c>
      <c r="T749" s="66" t="e">
        <f>IF(O748&gt;0,VLOOKUP(O748,W$12:AF$60,11),T748)</f>
        <v>#REF!</v>
      </c>
      <c r="U749" s="71" t="str">
        <f t="shared" si="216"/>
        <v>-</v>
      </c>
      <c r="V749" s="7"/>
      <c r="W749" s="7"/>
      <c r="X749" s="7"/>
      <c r="Y749" s="7"/>
      <c r="Z749" s="1"/>
      <c r="AA749" s="7"/>
      <c r="AB749" s="7"/>
      <c r="AC749" s="7"/>
      <c r="AD749" s="7"/>
      <c r="AE749" s="7"/>
      <c r="AF749" s="8"/>
      <c r="AG749" s="2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  <c r="EO749" s="2"/>
      <c r="EP749" s="2"/>
      <c r="EQ749" s="2"/>
      <c r="ER749" s="2"/>
      <c r="ES749" s="2"/>
      <c r="ET749" s="2"/>
      <c r="EU749" s="2"/>
      <c r="EV749" s="2"/>
      <c r="EW749" s="2"/>
      <c r="EX749" s="2"/>
      <c r="EY749" s="2"/>
      <c r="EZ749" s="2"/>
      <c r="FA749" s="2"/>
      <c r="FB749" s="2"/>
      <c r="FC749" s="2"/>
      <c r="FD749" s="2"/>
      <c r="FE749" s="2"/>
      <c r="FF749" s="2"/>
      <c r="FG749" s="2"/>
      <c r="FH749" s="2"/>
      <c r="FI749" s="2"/>
      <c r="FJ749" s="2"/>
      <c r="FK749" s="2"/>
      <c r="FL749" s="2"/>
      <c r="FM749" s="2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</row>
    <row r="750" spans="1:188" x14ac:dyDescent="0.15">
      <c r="A750" s="63">
        <f t="shared" si="217"/>
        <v>44515</v>
      </c>
      <c r="B750" s="78">
        <f t="shared" ca="1" si="222"/>
        <v>575.31056414</v>
      </c>
      <c r="C750" s="65">
        <f t="shared" si="212"/>
        <v>571.42835305999995</v>
      </c>
      <c r="D750" s="10">
        <f ca="1">IF(A750&lt;$B$1,VLOOKUP(A750,[1]DI!$A$4:$B$15000,2),0)</f>
        <v>0</v>
      </c>
      <c r="E750" s="65">
        <f t="shared" ca="1" si="223"/>
        <v>1</v>
      </c>
      <c r="F750" s="65">
        <f ca="1">(TRUNC(PRODUCT($E$12:$E749),16))</f>
        <v>1.0684391623082601</v>
      </c>
      <c r="G750" s="65">
        <f t="shared" ca="1" si="224"/>
        <v>1.0642503360515401</v>
      </c>
      <c r="H750" s="65">
        <f t="shared" ca="1" si="225"/>
        <v>1.0039359400000001</v>
      </c>
      <c r="I750" s="64">
        <f t="shared" si="218"/>
        <v>5.2499999999999998E-2</v>
      </c>
      <c r="J750" s="66">
        <f>IF(O749&gt;0,VLOOKUP(O749,W$12:AF$80,2),J749)</f>
        <v>44494</v>
      </c>
      <c r="K750" s="67">
        <f t="shared" si="219"/>
        <v>13</v>
      </c>
      <c r="L750" s="68">
        <f t="shared" si="213"/>
        <v>14</v>
      </c>
      <c r="M750" s="69">
        <f t="shared" si="214"/>
        <v>1.0028467270000001</v>
      </c>
      <c r="N750" s="69">
        <f t="shared" ca="1" si="215"/>
        <v>1.006793872</v>
      </c>
      <c r="O750" s="68">
        <f t="shared" si="226"/>
        <v>0</v>
      </c>
      <c r="P750" s="65">
        <f t="shared" ca="1" si="220"/>
        <v>3.8822110799999998</v>
      </c>
      <c r="Q750" s="65"/>
      <c r="R750" s="11">
        <f t="shared" si="221"/>
        <v>0</v>
      </c>
      <c r="S750" s="70" t="str">
        <f>IF(O749&gt;0,VLOOKUP(O749,W$12:AF$60,10),S749)</f>
        <v>J=</v>
      </c>
      <c r="T750" s="66" t="e">
        <f>IF(O749&gt;0,VLOOKUP(O749,W$12:AF$60,11),T749)</f>
        <v>#REF!</v>
      </c>
      <c r="U750" s="71" t="str">
        <f t="shared" si="216"/>
        <v>-</v>
      </c>
      <c r="V750" s="7"/>
      <c r="W750" s="7"/>
      <c r="X750" s="7"/>
      <c r="Y750" s="7"/>
      <c r="Z750" s="1"/>
      <c r="AA750" s="7"/>
      <c r="AB750" s="7"/>
      <c r="AC750" s="7"/>
      <c r="AD750" s="7"/>
      <c r="AE750" s="7"/>
      <c r="AF750" s="8"/>
      <c r="AG750" s="2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  <c r="EO750" s="2"/>
      <c r="EP750" s="2"/>
      <c r="EQ750" s="2"/>
      <c r="ER750" s="2"/>
      <c r="ES750" s="2"/>
      <c r="ET750" s="2"/>
      <c r="EU750" s="2"/>
      <c r="EV750" s="2"/>
      <c r="EW750" s="2"/>
      <c r="EX750" s="2"/>
      <c r="EY750" s="2"/>
      <c r="EZ750" s="2"/>
      <c r="FA750" s="2"/>
      <c r="FB750" s="2"/>
      <c r="FC750" s="2"/>
      <c r="FD750" s="2"/>
      <c r="FE750" s="2"/>
      <c r="FF750" s="2"/>
      <c r="FG750" s="2"/>
      <c r="FH750" s="2"/>
      <c r="FI750" s="2"/>
      <c r="FJ750" s="2"/>
      <c r="FK750" s="2"/>
      <c r="FL750" s="2"/>
      <c r="FM750" s="2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</row>
    <row r="751" spans="1:188" x14ac:dyDescent="0.15">
      <c r="A751" s="63">
        <f t="shared" si="217"/>
        <v>44516</v>
      </c>
      <c r="B751" s="78">
        <f t="shared" ca="1" si="222"/>
        <v>575.31056414</v>
      </c>
      <c r="C751" s="65">
        <f t="shared" si="212"/>
        <v>571.42835305999995</v>
      </c>
      <c r="D751" s="10">
        <f ca="1">IF(A751&lt;$B$1,VLOOKUP(A751,[1]DI!$A$4:$B$15000,2),0)</f>
        <v>7.6499999999999999E-2</v>
      </c>
      <c r="E751" s="65">
        <f t="shared" ca="1" si="223"/>
        <v>1.0002925600000001</v>
      </c>
      <c r="F751" s="65">
        <f ca="1">(TRUNC(PRODUCT($E$12:$E750),16))</f>
        <v>1.0684391623082601</v>
      </c>
      <c r="G751" s="65">
        <f t="shared" ca="1" si="224"/>
        <v>1.0642503360515401</v>
      </c>
      <c r="H751" s="65">
        <f t="shared" ca="1" si="225"/>
        <v>1.0039359400000001</v>
      </c>
      <c r="I751" s="64">
        <f t="shared" si="218"/>
        <v>5.2499999999999998E-2</v>
      </c>
      <c r="J751" s="66">
        <f>IF(O750&gt;0,VLOOKUP(O750,W$12:AF$80,2),J750)</f>
        <v>44494</v>
      </c>
      <c r="K751" s="67">
        <f t="shared" si="219"/>
        <v>14</v>
      </c>
      <c r="L751" s="68">
        <f t="shared" si="213"/>
        <v>14</v>
      </c>
      <c r="M751" s="69">
        <f t="shared" si="214"/>
        <v>1.0028467270000001</v>
      </c>
      <c r="N751" s="69">
        <f t="shared" ca="1" si="215"/>
        <v>1.006793872</v>
      </c>
      <c r="O751" s="68">
        <f t="shared" si="226"/>
        <v>0</v>
      </c>
      <c r="P751" s="65">
        <f t="shared" ca="1" si="220"/>
        <v>3.8822110799999998</v>
      </c>
      <c r="Q751" s="65"/>
      <c r="R751" s="11">
        <f t="shared" si="221"/>
        <v>0</v>
      </c>
      <c r="S751" s="70" t="str">
        <f>IF(O750&gt;0,VLOOKUP(O750,W$12:AF$60,10),S750)</f>
        <v>J=</v>
      </c>
      <c r="T751" s="66" t="e">
        <f>IF(O750&gt;0,VLOOKUP(O750,W$12:AF$60,11),T750)</f>
        <v>#REF!</v>
      </c>
      <c r="U751" s="71" t="str">
        <f t="shared" si="216"/>
        <v>-</v>
      </c>
      <c r="V751" s="7"/>
      <c r="W751" s="7"/>
      <c r="X751" s="7"/>
      <c r="Y751" s="7"/>
      <c r="Z751" s="1"/>
      <c r="AA751" s="7"/>
      <c r="AB751" s="7"/>
      <c r="AC751" s="7"/>
      <c r="AD751" s="7"/>
      <c r="AE751" s="7"/>
      <c r="AF751" s="8"/>
      <c r="AG751" s="2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  <c r="EP751" s="2"/>
      <c r="EQ751" s="2"/>
      <c r="ER751" s="2"/>
      <c r="ES751" s="2"/>
      <c r="ET751" s="2"/>
      <c r="EU751" s="2"/>
      <c r="EV751" s="2"/>
      <c r="EW751" s="2"/>
      <c r="EX751" s="2"/>
      <c r="EY751" s="2"/>
      <c r="EZ751" s="2"/>
      <c r="FA751" s="2"/>
      <c r="FB751" s="2"/>
      <c r="FC751" s="2"/>
      <c r="FD751" s="2"/>
      <c r="FE751" s="2"/>
      <c r="FF751" s="2"/>
      <c r="FG751" s="2"/>
      <c r="FH751" s="2"/>
      <c r="FI751" s="2"/>
      <c r="FJ751" s="2"/>
      <c r="FK751" s="2"/>
      <c r="FL751" s="2"/>
      <c r="FM751" s="2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</row>
    <row r="752" spans="1:188" x14ac:dyDescent="0.15">
      <c r="A752" s="63">
        <f t="shared" si="217"/>
        <v>44517</v>
      </c>
      <c r="B752" s="78">
        <f t="shared" ca="1" si="222"/>
        <v>575.5957377499999</v>
      </c>
      <c r="C752" s="65">
        <f t="shared" si="212"/>
        <v>571.42835305999995</v>
      </c>
      <c r="D752" s="10">
        <f ca="1">IF(A752&lt;$B$1,VLOOKUP(A752,[1]DI!$A$4:$B$15000,2),0)</f>
        <v>7.6499999999999999E-2</v>
      </c>
      <c r="E752" s="65">
        <f t="shared" ca="1" si="223"/>
        <v>1.0002925600000001</v>
      </c>
      <c r="F752" s="65">
        <f ca="1">(TRUNC(PRODUCT($E$12:$E751),16))</f>
        <v>1.06875174486959</v>
      </c>
      <c r="G752" s="65">
        <f t="shared" ca="1" si="224"/>
        <v>1.0642503360515401</v>
      </c>
      <c r="H752" s="65">
        <f t="shared" ca="1" si="225"/>
        <v>1.0042296500000001</v>
      </c>
      <c r="I752" s="64">
        <f t="shared" si="218"/>
        <v>5.2499999999999998E-2</v>
      </c>
      <c r="J752" s="66">
        <f>IF(O751&gt;0,VLOOKUP(O751,W$12:AF$80,2),J751)</f>
        <v>44494</v>
      </c>
      <c r="K752" s="67">
        <f t="shared" si="219"/>
        <v>15</v>
      </c>
      <c r="L752" s="68">
        <f t="shared" si="213"/>
        <v>15</v>
      </c>
      <c r="M752" s="69">
        <f t="shared" si="214"/>
        <v>1.0030503740000001</v>
      </c>
      <c r="N752" s="69">
        <f t="shared" ca="1" si="215"/>
        <v>1.0072929260000001</v>
      </c>
      <c r="O752" s="68">
        <f t="shared" si="226"/>
        <v>0</v>
      </c>
      <c r="P752" s="65">
        <f t="shared" ca="1" si="220"/>
        <v>4.1673846899999996</v>
      </c>
      <c r="Q752" s="65"/>
      <c r="R752" s="11">
        <f t="shared" si="221"/>
        <v>0</v>
      </c>
      <c r="S752" s="70" t="str">
        <f>IF(O751&gt;0,VLOOKUP(O751,W$12:AF$60,10),S751)</f>
        <v>J=</v>
      </c>
      <c r="T752" s="66" t="e">
        <f>IF(O751&gt;0,VLOOKUP(O751,W$12:AF$60,11),T751)</f>
        <v>#REF!</v>
      </c>
      <c r="U752" s="71" t="str">
        <f t="shared" si="216"/>
        <v>-</v>
      </c>
      <c r="V752" s="7"/>
      <c r="W752" s="7"/>
      <c r="X752" s="7"/>
      <c r="Y752" s="7"/>
      <c r="Z752" s="1"/>
      <c r="AA752" s="7"/>
      <c r="AB752" s="7"/>
      <c r="AC752" s="7"/>
      <c r="AD752" s="7"/>
      <c r="AE752" s="7"/>
      <c r="AF752" s="8"/>
      <c r="AG752" s="2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  <c r="EP752" s="2"/>
      <c r="EQ752" s="2"/>
      <c r="ER752" s="2"/>
      <c r="ES752" s="2"/>
      <c r="ET752" s="2"/>
      <c r="EU752" s="2"/>
      <c r="EV752" s="2"/>
      <c r="EW752" s="2"/>
      <c r="EX752" s="2"/>
      <c r="EY752" s="2"/>
      <c r="EZ752" s="2"/>
      <c r="FA752" s="2"/>
      <c r="FB752" s="2"/>
      <c r="FC752" s="2"/>
      <c r="FD752" s="2"/>
      <c r="FE752" s="2"/>
      <c r="FF752" s="2"/>
      <c r="FG752" s="2"/>
      <c r="FH752" s="2"/>
      <c r="FI752" s="2"/>
      <c r="FJ752" s="2"/>
      <c r="FK752" s="2"/>
      <c r="FL752" s="2"/>
      <c r="FM752" s="2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</row>
    <row r="753" spans="1:188" x14ac:dyDescent="0.15">
      <c r="A753" s="63">
        <f t="shared" si="217"/>
        <v>44518</v>
      </c>
      <c r="B753" s="78">
        <f t="shared" ca="1" si="222"/>
        <v>575.88105591999999</v>
      </c>
      <c r="C753" s="65">
        <f t="shared" si="212"/>
        <v>571.42835305999995</v>
      </c>
      <c r="D753" s="10">
        <f ca="1">IF(A753&lt;$B$1,VLOOKUP(A753,[1]DI!$A$4:$B$15000,2),0)</f>
        <v>7.6499999999999999E-2</v>
      </c>
      <c r="E753" s="65">
        <f t="shared" ca="1" si="223"/>
        <v>1.0002925600000001</v>
      </c>
      <c r="F753" s="65">
        <f ca="1">(TRUNC(PRODUCT($E$12:$E752),16))</f>
        <v>1.06906441888006</v>
      </c>
      <c r="G753" s="65">
        <f t="shared" ca="1" si="224"/>
        <v>1.0642503360515401</v>
      </c>
      <c r="H753" s="65">
        <f t="shared" ca="1" si="225"/>
        <v>1.00452345</v>
      </c>
      <c r="I753" s="64">
        <f t="shared" si="218"/>
        <v>5.2499999999999998E-2</v>
      </c>
      <c r="J753" s="66">
        <f>IF(O752&gt;0,VLOOKUP(O752,W$12:AF$80,2),J752)</f>
        <v>44494</v>
      </c>
      <c r="K753" s="67">
        <f t="shared" si="219"/>
        <v>16</v>
      </c>
      <c r="L753" s="68">
        <f t="shared" si="213"/>
        <v>16</v>
      </c>
      <c r="M753" s="69">
        <f t="shared" si="214"/>
        <v>1.003254063</v>
      </c>
      <c r="N753" s="69">
        <f t="shared" ca="1" si="215"/>
        <v>1.007792233</v>
      </c>
      <c r="O753" s="68">
        <f t="shared" si="226"/>
        <v>0</v>
      </c>
      <c r="P753" s="65">
        <f t="shared" ca="1" si="220"/>
        <v>4.4527028599999996</v>
      </c>
      <c r="Q753" s="65"/>
      <c r="R753" s="11">
        <f t="shared" si="221"/>
        <v>0</v>
      </c>
      <c r="S753" s="70" t="str">
        <f>IF(O752&gt;0,VLOOKUP(O752,W$12:AF$60,10),S752)</f>
        <v>J=</v>
      </c>
      <c r="T753" s="66" t="e">
        <f>IF(O752&gt;0,VLOOKUP(O752,W$12:AF$60,11),T752)</f>
        <v>#REF!</v>
      </c>
      <c r="U753" s="71" t="str">
        <f t="shared" si="216"/>
        <v>-</v>
      </c>
      <c r="V753" s="7"/>
      <c r="W753" s="7"/>
      <c r="X753" s="7"/>
      <c r="Y753" s="7"/>
      <c r="Z753" s="1"/>
      <c r="AA753" s="7"/>
      <c r="AB753" s="7"/>
      <c r="AC753" s="7"/>
      <c r="AD753" s="7"/>
      <c r="AE753" s="7"/>
      <c r="AF753" s="8"/>
      <c r="AG753" s="2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  <c r="EP753" s="2"/>
      <c r="EQ753" s="2"/>
      <c r="ER753" s="2"/>
      <c r="ES753" s="2"/>
      <c r="ET753" s="2"/>
      <c r="EU753" s="2"/>
      <c r="EV753" s="2"/>
      <c r="EW753" s="2"/>
      <c r="EX753" s="2"/>
      <c r="EY753" s="2"/>
      <c r="EZ753" s="2"/>
      <c r="FA753" s="2"/>
      <c r="FB753" s="2"/>
      <c r="FC753" s="2"/>
      <c r="FD753" s="2"/>
      <c r="FE753" s="2"/>
      <c r="FF753" s="2"/>
      <c r="FG753" s="2"/>
      <c r="FH753" s="2"/>
      <c r="FI753" s="2"/>
      <c r="FJ753" s="2"/>
      <c r="FK753" s="2"/>
      <c r="FL753" s="2"/>
      <c r="FM753" s="2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</row>
    <row r="754" spans="1:188" x14ac:dyDescent="0.15">
      <c r="A754" s="63">
        <f t="shared" si="217"/>
        <v>44519</v>
      </c>
      <c r="B754" s="78">
        <f t="shared" ca="1" si="222"/>
        <v>576.16651123999998</v>
      </c>
      <c r="C754" s="65">
        <f t="shared" si="212"/>
        <v>571.42835305999995</v>
      </c>
      <c r="D754" s="10">
        <f ca="1">IF(A754&lt;$B$1,VLOOKUP(A754,[1]DI!$A$4:$B$15000,2),0)</f>
        <v>7.6499999999999999E-2</v>
      </c>
      <c r="E754" s="65">
        <f t="shared" ca="1" si="223"/>
        <v>1.0002925600000001</v>
      </c>
      <c r="F754" s="65">
        <f ca="1">(TRUNC(PRODUCT($E$12:$E753),16))</f>
        <v>1.0693771843664499</v>
      </c>
      <c r="G754" s="65">
        <f t="shared" ca="1" si="224"/>
        <v>1.0642503360515401</v>
      </c>
      <c r="H754" s="65">
        <f t="shared" ca="1" si="225"/>
        <v>1.0048173300000001</v>
      </c>
      <c r="I754" s="64">
        <f t="shared" si="218"/>
        <v>5.2499999999999998E-2</v>
      </c>
      <c r="J754" s="66">
        <f>IF(O753&gt;0,VLOOKUP(O753,W$12:AF$80,2),J753)</f>
        <v>44494</v>
      </c>
      <c r="K754" s="67">
        <f t="shared" si="219"/>
        <v>17</v>
      </c>
      <c r="L754" s="68">
        <f t="shared" si="213"/>
        <v>17</v>
      </c>
      <c r="M754" s="69">
        <f t="shared" si="214"/>
        <v>1.0034577929999999</v>
      </c>
      <c r="N754" s="69">
        <f t="shared" ca="1" si="215"/>
        <v>1.00829178</v>
      </c>
      <c r="O754" s="68">
        <f t="shared" si="226"/>
        <v>0</v>
      </c>
      <c r="P754" s="65">
        <f t="shared" ca="1" si="220"/>
        <v>4.7381581800000001</v>
      </c>
      <c r="Q754" s="65"/>
      <c r="R754" s="11">
        <f t="shared" si="221"/>
        <v>0</v>
      </c>
      <c r="S754" s="70" t="str">
        <f>IF(O753&gt;0,VLOOKUP(O753,W$12:AF$60,10),S753)</f>
        <v>J=</v>
      </c>
      <c r="T754" s="66" t="e">
        <f>IF(O753&gt;0,VLOOKUP(O753,W$12:AF$60,11),T753)</f>
        <v>#REF!</v>
      </c>
      <c r="U754" s="71" t="str">
        <f t="shared" si="216"/>
        <v>-</v>
      </c>
      <c r="V754" s="7"/>
      <c r="W754" s="7"/>
      <c r="X754" s="7"/>
      <c r="Y754" s="7"/>
      <c r="Z754" s="1"/>
      <c r="AA754" s="7"/>
      <c r="AB754" s="7"/>
      <c r="AC754" s="7"/>
      <c r="AD754" s="7"/>
      <c r="AE754" s="7"/>
      <c r="AF754" s="8"/>
      <c r="AG754" s="2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  <c r="EP754" s="2"/>
      <c r="EQ754" s="2"/>
      <c r="ER754" s="2"/>
      <c r="ES754" s="2"/>
      <c r="ET754" s="2"/>
      <c r="EU754" s="2"/>
      <c r="EV754" s="2"/>
      <c r="EW754" s="2"/>
      <c r="EX754" s="2"/>
      <c r="EY754" s="2"/>
      <c r="EZ754" s="2"/>
      <c r="FA754" s="2"/>
      <c r="FB754" s="2"/>
      <c r="FC754" s="2"/>
      <c r="FD754" s="2"/>
      <c r="FE754" s="2"/>
      <c r="FF754" s="2"/>
      <c r="FG754" s="2"/>
      <c r="FH754" s="2"/>
      <c r="FI754" s="2"/>
      <c r="FJ754" s="2"/>
      <c r="FK754" s="2"/>
      <c r="FL754" s="2"/>
      <c r="FM754" s="2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</row>
    <row r="755" spans="1:188" x14ac:dyDescent="0.15">
      <c r="A755" s="63">
        <f t="shared" si="217"/>
        <v>44520</v>
      </c>
      <c r="B755" s="78">
        <f t="shared" ca="1" si="222"/>
        <v>576.45211113999994</v>
      </c>
      <c r="C755" s="65">
        <f t="shared" si="212"/>
        <v>571.42835305999995</v>
      </c>
      <c r="D755" s="10">
        <f ca="1">IF(A755&lt;$B$1,VLOOKUP(A755,[1]DI!$A$4:$B$15000,2),0)</f>
        <v>0</v>
      </c>
      <c r="E755" s="65">
        <f t="shared" ca="1" si="223"/>
        <v>1</v>
      </c>
      <c r="F755" s="65">
        <f ca="1">(TRUNC(PRODUCT($E$12:$E754),16))</f>
        <v>1.0696900413555099</v>
      </c>
      <c r="G755" s="65">
        <f t="shared" ca="1" si="224"/>
        <v>1.0642503360515401</v>
      </c>
      <c r="H755" s="65">
        <f t="shared" ca="1" si="225"/>
        <v>1.0051113</v>
      </c>
      <c r="I755" s="64">
        <f t="shared" si="218"/>
        <v>5.2499999999999998E-2</v>
      </c>
      <c r="J755" s="66">
        <f>IF(O754&gt;0,VLOOKUP(O754,W$12:AF$80,2),J754)</f>
        <v>44494</v>
      </c>
      <c r="K755" s="67">
        <f t="shared" si="219"/>
        <v>17</v>
      </c>
      <c r="L755" s="68">
        <f t="shared" si="213"/>
        <v>18</v>
      </c>
      <c r="M755" s="69">
        <f t="shared" si="214"/>
        <v>1.003661565</v>
      </c>
      <c r="N755" s="69">
        <f t="shared" ca="1" si="215"/>
        <v>1.00879158</v>
      </c>
      <c r="O755" s="68">
        <f t="shared" si="226"/>
        <v>0</v>
      </c>
      <c r="P755" s="65">
        <f t="shared" ca="1" si="220"/>
        <v>5.0237580800000003</v>
      </c>
      <c r="Q755" s="65"/>
      <c r="R755" s="11">
        <f t="shared" si="221"/>
        <v>0</v>
      </c>
      <c r="S755" s="70" t="str">
        <f>IF(O754&gt;0,VLOOKUP(O754,W$12:AF$60,10),S754)</f>
        <v>J=</v>
      </c>
      <c r="T755" s="66" t="e">
        <f>IF(O754&gt;0,VLOOKUP(O754,W$12:AF$60,11),T754)</f>
        <v>#REF!</v>
      </c>
      <c r="U755" s="71" t="str">
        <f t="shared" si="216"/>
        <v>-</v>
      </c>
      <c r="V755" s="7"/>
      <c r="W755" s="7"/>
      <c r="X755" s="7"/>
      <c r="Y755" s="7"/>
      <c r="Z755" s="1"/>
      <c r="AA755" s="7"/>
      <c r="AB755" s="7"/>
      <c r="AC755" s="7"/>
      <c r="AD755" s="7"/>
      <c r="AE755" s="7"/>
      <c r="AF755" s="8"/>
      <c r="AG755" s="2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  <c r="EO755" s="2"/>
      <c r="EP755" s="2"/>
      <c r="EQ755" s="2"/>
      <c r="ER755" s="2"/>
      <c r="ES755" s="2"/>
      <c r="ET755" s="2"/>
      <c r="EU755" s="2"/>
      <c r="EV755" s="2"/>
      <c r="EW755" s="2"/>
      <c r="EX755" s="2"/>
      <c r="EY755" s="2"/>
      <c r="EZ755" s="2"/>
      <c r="FA755" s="2"/>
      <c r="FB755" s="2"/>
      <c r="FC755" s="2"/>
      <c r="FD755" s="2"/>
      <c r="FE755" s="2"/>
      <c r="FF755" s="2"/>
      <c r="FG755" s="2"/>
      <c r="FH755" s="2"/>
      <c r="FI755" s="2"/>
      <c r="FJ755" s="2"/>
      <c r="FK755" s="2"/>
      <c r="FL755" s="2"/>
      <c r="FM755" s="2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</row>
    <row r="756" spans="1:188" x14ac:dyDescent="0.15">
      <c r="A756" s="63">
        <f t="shared" si="217"/>
        <v>44521</v>
      </c>
      <c r="B756" s="78">
        <f t="shared" ca="1" si="222"/>
        <v>576.45211113999994</v>
      </c>
      <c r="C756" s="65">
        <f t="shared" si="212"/>
        <v>571.42835305999995</v>
      </c>
      <c r="D756" s="10">
        <f ca="1">IF(A756&lt;$B$1,VLOOKUP(A756,[1]DI!$A$4:$B$15000,2),0)</f>
        <v>0</v>
      </c>
      <c r="E756" s="65">
        <f t="shared" ca="1" si="223"/>
        <v>1</v>
      </c>
      <c r="F756" s="65">
        <f ca="1">(TRUNC(PRODUCT($E$12:$E755),16))</f>
        <v>1.0696900413555099</v>
      </c>
      <c r="G756" s="65">
        <f t="shared" ca="1" si="224"/>
        <v>1.0642503360515401</v>
      </c>
      <c r="H756" s="65">
        <f t="shared" ca="1" si="225"/>
        <v>1.0051113</v>
      </c>
      <c r="I756" s="64">
        <f t="shared" si="218"/>
        <v>5.2499999999999998E-2</v>
      </c>
      <c r="J756" s="66">
        <f>IF(O755&gt;0,VLOOKUP(O755,W$12:AF$80,2),J755)</f>
        <v>44494</v>
      </c>
      <c r="K756" s="67">
        <f t="shared" si="219"/>
        <v>17</v>
      </c>
      <c r="L756" s="68">
        <f t="shared" si="213"/>
        <v>18</v>
      </c>
      <c r="M756" s="69">
        <f t="shared" si="214"/>
        <v>1.003661565</v>
      </c>
      <c r="N756" s="69">
        <f t="shared" ca="1" si="215"/>
        <v>1.00879158</v>
      </c>
      <c r="O756" s="68">
        <f t="shared" si="226"/>
        <v>0</v>
      </c>
      <c r="P756" s="65">
        <f t="shared" ca="1" si="220"/>
        <v>5.0237580800000003</v>
      </c>
      <c r="Q756" s="65"/>
      <c r="R756" s="11">
        <f t="shared" si="221"/>
        <v>0</v>
      </c>
      <c r="S756" s="70" t="str">
        <f>IF(O755&gt;0,VLOOKUP(O755,W$12:AF$60,10),S755)</f>
        <v>J=</v>
      </c>
      <c r="T756" s="66" t="e">
        <f>IF(O755&gt;0,VLOOKUP(O755,W$12:AF$60,11),T755)</f>
        <v>#REF!</v>
      </c>
      <c r="U756" s="71" t="str">
        <f t="shared" si="216"/>
        <v>-</v>
      </c>
      <c r="V756" s="7"/>
      <c r="W756" s="7"/>
      <c r="X756" s="7"/>
      <c r="Y756" s="7"/>
      <c r="Z756" s="1"/>
      <c r="AA756" s="7"/>
      <c r="AB756" s="7"/>
      <c r="AC756" s="7"/>
      <c r="AD756" s="7"/>
      <c r="AE756" s="7"/>
      <c r="AF756" s="8"/>
      <c r="AG756" s="2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  <c r="EO756" s="2"/>
      <c r="EP756" s="2"/>
      <c r="EQ756" s="2"/>
      <c r="ER756" s="2"/>
      <c r="ES756" s="2"/>
      <c r="ET756" s="2"/>
      <c r="EU756" s="2"/>
      <c r="EV756" s="2"/>
      <c r="EW756" s="2"/>
      <c r="EX756" s="2"/>
      <c r="EY756" s="2"/>
      <c r="EZ756" s="2"/>
      <c r="FA756" s="2"/>
      <c r="FB756" s="2"/>
      <c r="FC756" s="2"/>
      <c r="FD756" s="2"/>
      <c r="FE756" s="2"/>
      <c r="FF756" s="2"/>
      <c r="FG756" s="2"/>
      <c r="FH756" s="2"/>
      <c r="FI756" s="2"/>
      <c r="FJ756" s="2"/>
      <c r="FK756" s="2"/>
      <c r="FL756" s="2"/>
      <c r="FM756" s="2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</row>
    <row r="757" spans="1:188" x14ac:dyDescent="0.15">
      <c r="A757" s="63">
        <f t="shared" si="217"/>
        <v>44522</v>
      </c>
      <c r="B757" s="78">
        <f t="shared" ca="1" si="222"/>
        <v>576.45211113999994</v>
      </c>
      <c r="C757" s="65">
        <f t="shared" si="212"/>
        <v>571.42835305999995</v>
      </c>
      <c r="D757" s="10">
        <f ca="1">IF(A757&lt;$B$1,VLOOKUP(A757,[1]DI!$A$4:$B$15000,2),0)</f>
        <v>7.6499999999999999E-2</v>
      </c>
      <c r="E757" s="65">
        <f t="shared" ca="1" si="223"/>
        <v>1.0002925600000001</v>
      </c>
      <c r="F757" s="65">
        <f ca="1">(TRUNC(PRODUCT($E$12:$E756),16))</f>
        <v>1.0696900413555099</v>
      </c>
      <c r="G757" s="65">
        <f t="shared" ca="1" si="224"/>
        <v>1.0642503360515401</v>
      </c>
      <c r="H757" s="65">
        <f t="shared" ca="1" si="225"/>
        <v>1.0051113</v>
      </c>
      <c r="I757" s="64">
        <f t="shared" si="218"/>
        <v>5.2499999999999998E-2</v>
      </c>
      <c r="J757" s="66">
        <f>IF(O756&gt;0,VLOOKUP(O756,W$12:AF$80,2),J756)</f>
        <v>44494</v>
      </c>
      <c r="K757" s="67">
        <f t="shared" si="219"/>
        <v>18</v>
      </c>
      <c r="L757" s="68">
        <f t="shared" si="213"/>
        <v>18</v>
      </c>
      <c r="M757" s="69">
        <f t="shared" si="214"/>
        <v>1.003661565</v>
      </c>
      <c r="N757" s="69">
        <f t="shared" ca="1" si="215"/>
        <v>1.00879158</v>
      </c>
      <c r="O757" s="68">
        <f t="shared" si="226"/>
        <v>0</v>
      </c>
      <c r="P757" s="65">
        <f t="shared" ca="1" si="220"/>
        <v>5.0237580800000003</v>
      </c>
      <c r="Q757" s="65"/>
      <c r="R757" s="11">
        <f t="shared" si="221"/>
        <v>0</v>
      </c>
      <c r="S757" s="70" t="str">
        <f>IF(O756&gt;0,VLOOKUP(O756,W$12:AF$60,10),S756)</f>
        <v>J=</v>
      </c>
      <c r="T757" s="66" t="e">
        <f>IF(O756&gt;0,VLOOKUP(O756,W$12:AF$60,11),T756)</f>
        <v>#REF!</v>
      </c>
      <c r="U757" s="71" t="str">
        <f t="shared" si="216"/>
        <v>-</v>
      </c>
      <c r="V757" s="7"/>
      <c r="W757" s="7"/>
      <c r="X757" s="7"/>
      <c r="Y757" s="7"/>
      <c r="Z757" s="1"/>
      <c r="AA757" s="7"/>
      <c r="AB757" s="7"/>
      <c r="AC757" s="7"/>
      <c r="AD757" s="7"/>
      <c r="AE757" s="7"/>
      <c r="AF757" s="8"/>
      <c r="AG757" s="2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  <c r="EO757" s="2"/>
      <c r="EP757" s="2"/>
      <c r="EQ757" s="2"/>
      <c r="ER757" s="2"/>
      <c r="ES757" s="2"/>
      <c r="ET757" s="2"/>
      <c r="EU757" s="2"/>
      <c r="EV757" s="2"/>
      <c r="EW757" s="2"/>
      <c r="EX757" s="2"/>
      <c r="EY757" s="2"/>
      <c r="EZ757" s="2"/>
      <c r="FA757" s="2"/>
      <c r="FB757" s="2"/>
      <c r="FC757" s="2"/>
      <c r="FD757" s="2"/>
      <c r="FE757" s="2"/>
      <c r="FF757" s="2"/>
      <c r="FG757" s="2"/>
      <c r="FH757" s="2"/>
      <c r="FI757" s="2"/>
      <c r="FJ757" s="2"/>
      <c r="FK757" s="2"/>
      <c r="FL757" s="2"/>
      <c r="FM757" s="2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</row>
    <row r="758" spans="1:188" x14ac:dyDescent="0.15">
      <c r="A758" s="63">
        <f t="shared" si="217"/>
        <v>44523</v>
      </c>
      <c r="B758" s="78">
        <f t="shared" ca="1" si="222"/>
        <v>576.73785502999999</v>
      </c>
      <c r="C758" s="65">
        <f t="shared" si="212"/>
        <v>571.42835305999995</v>
      </c>
      <c r="D758" s="10">
        <f ca="1">IF(A758&lt;$B$1,VLOOKUP(A758,[1]DI!$A$4:$B$15000,2),0)</f>
        <v>7.6499999999999999E-2</v>
      </c>
      <c r="E758" s="65">
        <f t="shared" ca="1" si="223"/>
        <v>1.0002925600000001</v>
      </c>
      <c r="F758" s="65">
        <f ca="1">(TRUNC(PRODUCT($E$12:$E757),16))</f>
        <v>1.07000298987401</v>
      </c>
      <c r="G758" s="65">
        <f t="shared" ca="1" si="224"/>
        <v>1.0642503360515401</v>
      </c>
      <c r="H758" s="65">
        <f t="shared" ca="1" si="225"/>
        <v>1.0054053599999999</v>
      </c>
      <c r="I758" s="64">
        <f t="shared" si="218"/>
        <v>5.2499999999999998E-2</v>
      </c>
      <c r="J758" s="66">
        <f>IF(O757&gt;0,VLOOKUP(O757,W$12:AF$80,2),J757)</f>
        <v>44494</v>
      </c>
      <c r="K758" s="67">
        <f t="shared" si="219"/>
        <v>19</v>
      </c>
      <c r="L758" s="68">
        <f t="shared" si="213"/>
        <v>19</v>
      </c>
      <c r="M758" s="69">
        <f t="shared" si="214"/>
        <v>1.003865378</v>
      </c>
      <c r="N758" s="69">
        <f t="shared" ca="1" si="215"/>
        <v>1.009291632</v>
      </c>
      <c r="O758" s="68">
        <f t="shared" si="226"/>
        <v>0</v>
      </c>
      <c r="P758" s="65">
        <f t="shared" ca="1" si="220"/>
        <v>5.3095019700000003</v>
      </c>
      <c r="Q758" s="65"/>
      <c r="R758" s="11">
        <f t="shared" si="221"/>
        <v>0</v>
      </c>
      <c r="S758" s="70" t="str">
        <f>IF(O757&gt;0,VLOOKUP(O757,W$12:AF$60,10),S757)</f>
        <v>J=</v>
      </c>
      <c r="T758" s="66" t="e">
        <f>IF(O757&gt;0,VLOOKUP(O757,W$12:AF$60,11),T757)</f>
        <v>#REF!</v>
      </c>
      <c r="U758" s="71" t="str">
        <f t="shared" si="216"/>
        <v>-</v>
      </c>
      <c r="V758" s="7"/>
      <c r="W758" s="7"/>
      <c r="X758" s="7"/>
      <c r="Y758" s="7"/>
      <c r="Z758" s="1"/>
      <c r="AA758" s="7"/>
      <c r="AB758" s="7"/>
      <c r="AC758" s="7"/>
      <c r="AD758" s="7"/>
      <c r="AE758" s="7"/>
      <c r="AF758" s="8"/>
      <c r="AG758" s="2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  <c r="EP758" s="2"/>
      <c r="EQ758" s="2"/>
      <c r="ER758" s="2"/>
      <c r="ES758" s="2"/>
      <c r="ET758" s="2"/>
      <c r="EU758" s="2"/>
      <c r="EV758" s="2"/>
      <c r="EW758" s="2"/>
      <c r="EX758" s="2"/>
      <c r="EY758" s="2"/>
      <c r="EZ758" s="2"/>
      <c r="FA758" s="2"/>
      <c r="FB758" s="2"/>
      <c r="FC758" s="2"/>
      <c r="FD758" s="2"/>
      <c r="FE758" s="2"/>
      <c r="FF758" s="2"/>
      <c r="FG758" s="2"/>
      <c r="FH758" s="2"/>
      <c r="FI758" s="2"/>
      <c r="FJ758" s="2"/>
      <c r="FK758" s="2"/>
      <c r="FL758" s="2"/>
      <c r="FM758" s="2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</row>
    <row r="759" spans="1:188" x14ac:dyDescent="0.15">
      <c r="A759" s="63">
        <f t="shared" si="217"/>
        <v>44524</v>
      </c>
      <c r="B759" s="78">
        <f t="shared" ca="1" si="222"/>
        <v>577.02373662999992</v>
      </c>
      <c r="C759" s="65">
        <f t="shared" si="212"/>
        <v>571.42835305999995</v>
      </c>
      <c r="D759" s="10">
        <f ca="1">IF(A759&lt;$B$1,VLOOKUP(A759,[1]DI!$A$4:$B$15000,2),0)</f>
        <v>7.6499999999999999E-2</v>
      </c>
      <c r="E759" s="65">
        <f t="shared" ca="1" si="223"/>
        <v>1.0002925600000001</v>
      </c>
      <c r="F759" s="65">
        <f ca="1">(TRUNC(PRODUCT($E$12:$E758),16))</f>
        <v>1.07031602994873</v>
      </c>
      <c r="G759" s="65">
        <f t="shared" ca="1" si="224"/>
        <v>1.0642503360515401</v>
      </c>
      <c r="H759" s="65">
        <f t="shared" ca="1" si="225"/>
        <v>1.0056995</v>
      </c>
      <c r="I759" s="64">
        <f t="shared" si="218"/>
        <v>5.2499999999999998E-2</v>
      </c>
      <c r="J759" s="66">
        <f>IF(O758&gt;0,VLOOKUP(O758,W$12:AF$80,2),J758)</f>
        <v>44494</v>
      </c>
      <c r="K759" s="67">
        <f t="shared" si="219"/>
        <v>20</v>
      </c>
      <c r="L759" s="68">
        <f t="shared" si="213"/>
        <v>20</v>
      </c>
      <c r="M759" s="69">
        <f t="shared" si="214"/>
        <v>1.004069232</v>
      </c>
      <c r="N759" s="69">
        <f t="shared" ca="1" si="215"/>
        <v>1.009791925</v>
      </c>
      <c r="O759" s="68">
        <f t="shared" si="226"/>
        <v>0</v>
      </c>
      <c r="P759" s="65">
        <f t="shared" ca="1" si="220"/>
        <v>5.5953835700000001</v>
      </c>
      <c r="Q759" s="65"/>
      <c r="R759" s="11">
        <f t="shared" si="221"/>
        <v>0</v>
      </c>
      <c r="S759" s="70" t="str">
        <f>IF(O758&gt;0,VLOOKUP(O758,W$12:AF$60,10),S758)</f>
        <v>J=</v>
      </c>
      <c r="T759" s="66" t="e">
        <f>IF(O758&gt;0,VLOOKUP(O758,W$12:AF$60,11),T758)</f>
        <v>#REF!</v>
      </c>
      <c r="U759" s="71" t="str">
        <f t="shared" si="216"/>
        <v>-</v>
      </c>
      <c r="V759" s="7"/>
      <c r="W759" s="7"/>
      <c r="X759" s="7"/>
      <c r="Y759" s="7"/>
      <c r="Z759" s="1"/>
      <c r="AA759" s="7"/>
      <c r="AB759" s="7"/>
      <c r="AC759" s="7"/>
      <c r="AD759" s="7"/>
      <c r="AE759" s="7"/>
      <c r="AF759" s="8"/>
      <c r="AG759" s="2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  <c r="EO759" s="2"/>
      <c r="EP759" s="2"/>
      <c r="EQ759" s="2"/>
      <c r="ER759" s="2"/>
      <c r="ES759" s="2"/>
      <c r="ET759" s="2"/>
      <c r="EU759" s="2"/>
      <c r="EV759" s="2"/>
      <c r="EW759" s="2"/>
      <c r="EX759" s="2"/>
      <c r="EY759" s="2"/>
      <c r="EZ759" s="2"/>
      <c r="FA759" s="2"/>
      <c r="FB759" s="2"/>
      <c r="FC759" s="2"/>
      <c r="FD759" s="2"/>
      <c r="FE759" s="2"/>
      <c r="FF759" s="2"/>
      <c r="FG759" s="2"/>
      <c r="FH759" s="2"/>
      <c r="FI759" s="2"/>
      <c r="FJ759" s="2"/>
      <c r="FK759" s="2"/>
      <c r="FL759" s="2"/>
      <c r="FM759" s="2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</row>
    <row r="760" spans="1:188" x14ac:dyDescent="0.15">
      <c r="A760" s="63">
        <f t="shared" si="217"/>
        <v>44525</v>
      </c>
      <c r="B760" s="78">
        <f t="shared" ca="1" si="222"/>
        <v>577.30976223999994</v>
      </c>
      <c r="C760" s="65">
        <f t="shared" si="212"/>
        <v>571.42835305999995</v>
      </c>
      <c r="D760" s="10">
        <f ca="1">IF(A760&lt;$B$1,VLOOKUP(A760,[1]DI!$A$4:$B$15000,2),0)</f>
        <v>7.6499999999999999E-2</v>
      </c>
      <c r="E760" s="65">
        <f t="shared" ca="1" si="223"/>
        <v>1.0002925600000001</v>
      </c>
      <c r="F760" s="65">
        <f ca="1">(TRUNC(PRODUCT($E$12:$E759),16))</f>
        <v>1.0706291616064501</v>
      </c>
      <c r="G760" s="65">
        <f t="shared" ca="1" si="224"/>
        <v>1.0642503360515401</v>
      </c>
      <c r="H760" s="65">
        <f t="shared" ca="1" si="225"/>
        <v>1.0059937299999999</v>
      </c>
      <c r="I760" s="64">
        <f t="shared" si="218"/>
        <v>5.2499999999999998E-2</v>
      </c>
      <c r="J760" s="66">
        <f>IF(O759&gt;0,VLOOKUP(O759,W$12:AF$80,2),J759)</f>
        <v>44494</v>
      </c>
      <c r="K760" s="67">
        <f t="shared" si="219"/>
        <v>21</v>
      </c>
      <c r="L760" s="68">
        <f t="shared" si="213"/>
        <v>21</v>
      </c>
      <c r="M760" s="69">
        <f t="shared" si="214"/>
        <v>1.0042731279999999</v>
      </c>
      <c r="N760" s="69">
        <f t="shared" ca="1" si="215"/>
        <v>1.01029247</v>
      </c>
      <c r="O760" s="68">
        <f t="shared" si="226"/>
        <v>0</v>
      </c>
      <c r="P760" s="65">
        <f t="shared" ca="1" si="220"/>
        <v>5.8814091800000003</v>
      </c>
      <c r="Q760" s="65"/>
      <c r="R760" s="11">
        <f t="shared" si="221"/>
        <v>0</v>
      </c>
      <c r="S760" s="70" t="str">
        <f>IF(O759&gt;0,VLOOKUP(O759,W$12:AF$60,10),S759)</f>
        <v>J=</v>
      </c>
      <c r="T760" s="66" t="e">
        <f>IF(O759&gt;0,VLOOKUP(O759,W$12:AF$60,11),T759)</f>
        <v>#REF!</v>
      </c>
      <c r="U760" s="71" t="str">
        <f t="shared" si="216"/>
        <v>-</v>
      </c>
      <c r="V760" s="7"/>
      <c r="W760" s="7"/>
      <c r="X760" s="7"/>
      <c r="Y760" s="7"/>
      <c r="Z760" s="1"/>
      <c r="AA760" s="7"/>
      <c r="AB760" s="7"/>
      <c r="AC760" s="7"/>
      <c r="AD760" s="7"/>
      <c r="AE760" s="7"/>
      <c r="AF760" s="8"/>
      <c r="AG760" s="2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  <c r="EO760" s="2"/>
      <c r="EP760" s="2"/>
      <c r="EQ760" s="2"/>
      <c r="ER760" s="2"/>
      <c r="ES760" s="2"/>
      <c r="ET760" s="2"/>
      <c r="EU760" s="2"/>
      <c r="EV760" s="2"/>
      <c r="EW760" s="2"/>
      <c r="EX760" s="2"/>
      <c r="EY760" s="2"/>
      <c r="EZ760" s="2"/>
      <c r="FA760" s="2"/>
      <c r="FB760" s="2"/>
      <c r="FC760" s="2"/>
      <c r="FD760" s="2"/>
      <c r="FE760" s="2"/>
      <c r="FF760" s="2"/>
      <c r="FG760" s="2"/>
      <c r="FH760" s="2"/>
      <c r="FI760" s="2"/>
      <c r="FJ760" s="2"/>
      <c r="FK760" s="2"/>
      <c r="FL760" s="2"/>
      <c r="FM760" s="2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</row>
    <row r="761" spans="1:188" x14ac:dyDescent="0.15">
      <c r="A761" s="63">
        <f t="shared" si="217"/>
        <v>44526</v>
      </c>
      <c r="B761" s="78">
        <f t="shared" ca="1" si="222"/>
        <v>577.59592612999995</v>
      </c>
      <c r="C761" s="65">
        <f t="shared" si="212"/>
        <v>571.42835305999995</v>
      </c>
      <c r="D761" s="10">
        <f ca="1">IF(A761&lt;$B$1,VLOOKUP(A761,[1]DI!$A$4:$B$15000,2),0)</f>
        <v>7.6499999999999999E-2</v>
      </c>
      <c r="E761" s="65">
        <f t="shared" ca="1" si="223"/>
        <v>1.0002925600000001</v>
      </c>
      <c r="F761" s="65">
        <f ca="1">(TRUNC(PRODUCT($E$12:$E760),16))</f>
        <v>1.0709423848739701</v>
      </c>
      <c r="G761" s="65">
        <f t="shared" ca="1" si="224"/>
        <v>1.0642503360515401</v>
      </c>
      <c r="H761" s="65">
        <f t="shared" ca="1" si="225"/>
        <v>1.0062880400000001</v>
      </c>
      <c r="I761" s="64">
        <f t="shared" si="218"/>
        <v>5.2499999999999998E-2</v>
      </c>
      <c r="J761" s="66">
        <f>IF(O760&gt;0,VLOOKUP(O760,W$12:AF$80,2),J760)</f>
        <v>44494</v>
      </c>
      <c r="K761" s="67">
        <f t="shared" si="219"/>
        <v>22</v>
      </c>
      <c r="L761" s="68">
        <f t="shared" si="213"/>
        <v>22</v>
      </c>
      <c r="M761" s="69">
        <f t="shared" si="214"/>
        <v>1.0044770649999999</v>
      </c>
      <c r="N761" s="69">
        <f t="shared" ca="1" si="215"/>
        <v>1.010793257</v>
      </c>
      <c r="O761" s="68">
        <f t="shared" si="226"/>
        <v>0</v>
      </c>
      <c r="P761" s="65">
        <f t="shared" ca="1" si="220"/>
        <v>6.1675730700000004</v>
      </c>
      <c r="Q761" s="65"/>
      <c r="R761" s="11">
        <f t="shared" si="221"/>
        <v>0</v>
      </c>
      <c r="S761" s="70" t="str">
        <f>IF(O760&gt;0,VLOOKUP(O760,W$12:AF$60,10),S760)</f>
        <v>J=</v>
      </c>
      <c r="T761" s="66" t="e">
        <f>IF(O760&gt;0,VLOOKUP(O760,W$12:AF$60,11),T760)</f>
        <v>#REF!</v>
      </c>
      <c r="U761" s="71" t="str">
        <f t="shared" si="216"/>
        <v>-</v>
      </c>
      <c r="V761" s="7"/>
      <c r="W761" s="7"/>
      <c r="X761" s="7"/>
      <c r="Y761" s="7"/>
      <c r="Z761" s="1"/>
      <c r="AA761" s="7"/>
      <c r="AB761" s="7"/>
      <c r="AC761" s="7"/>
      <c r="AD761" s="7"/>
      <c r="AE761" s="7"/>
      <c r="AF761" s="8"/>
      <c r="AG761" s="2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  <c r="EP761" s="2"/>
      <c r="EQ761" s="2"/>
      <c r="ER761" s="2"/>
      <c r="ES761" s="2"/>
      <c r="ET761" s="2"/>
      <c r="EU761" s="2"/>
      <c r="EV761" s="2"/>
      <c r="EW761" s="2"/>
      <c r="EX761" s="2"/>
      <c r="EY761" s="2"/>
      <c r="EZ761" s="2"/>
      <c r="FA761" s="2"/>
      <c r="FB761" s="2"/>
      <c r="FC761" s="2"/>
      <c r="FD761" s="2"/>
      <c r="FE761" s="2"/>
      <c r="FF761" s="2"/>
      <c r="FG761" s="2"/>
      <c r="FH761" s="2"/>
      <c r="FI761" s="2"/>
      <c r="FJ761" s="2"/>
      <c r="FK761" s="2"/>
      <c r="FL761" s="2"/>
      <c r="FM761" s="2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</row>
    <row r="762" spans="1:188" x14ac:dyDescent="0.15">
      <c r="A762" s="63">
        <f t="shared" si="217"/>
        <v>44527</v>
      </c>
      <c r="B762" s="78">
        <f t="shared" ca="1" si="222"/>
        <v>577.88223401999994</v>
      </c>
      <c r="C762" s="65">
        <f t="shared" ref="C762:C825" si="227">(C761-R761)</f>
        <v>571.42835305999995</v>
      </c>
      <c r="D762" s="10">
        <f ca="1">IF(A762&lt;$B$1,VLOOKUP(A762,[1]DI!$A$4:$B$15000,2),0)</f>
        <v>0</v>
      </c>
      <c r="E762" s="65">
        <f t="shared" ca="1" si="223"/>
        <v>1</v>
      </c>
      <c r="F762" s="65">
        <f ca="1">(TRUNC(PRODUCT($E$12:$E761),16))</f>
        <v>1.07125569977809</v>
      </c>
      <c r="G762" s="65">
        <f t="shared" ca="1" si="224"/>
        <v>1.0642503360515401</v>
      </c>
      <c r="H762" s="65">
        <f t="shared" ca="1" si="225"/>
        <v>1.0065824400000001</v>
      </c>
      <c r="I762" s="64">
        <f t="shared" si="218"/>
        <v>5.2499999999999998E-2</v>
      </c>
      <c r="J762" s="66">
        <f>IF(O761&gt;0,VLOOKUP(O761,W$12:AF$80,2),J761)</f>
        <v>44494</v>
      </c>
      <c r="K762" s="67">
        <f t="shared" si="219"/>
        <v>22</v>
      </c>
      <c r="L762" s="68">
        <f t="shared" ref="L762:L825" si="228">IF(AND(K762=1,K761=1),1,IF(K762&gt;0,IF(K762=K761,K762+1,K762),0))</f>
        <v>23</v>
      </c>
      <c r="M762" s="69">
        <f t="shared" ref="M762:M825" si="229">ROUND((I762+1)^(L762/252),9)</f>
        <v>1.0046810429999999</v>
      </c>
      <c r="N762" s="69">
        <f t="shared" ref="N762:N825" ca="1" si="230">ROUND(H762*M762,9)</f>
        <v>1.011294296</v>
      </c>
      <c r="O762" s="68">
        <f t="shared" si="226"/>
        <v>0</v>
      </c>
      <c r="P762" s="65">
        <f t="shared" ca="1" si="220"/>
        <v>6.4538809600000002</v>
      </c>
      <c r="Q762" s="65"/>
      <c r="R762" s="11">
        <f t="shared" si="221"/>
        <v>0</v>
      </c>
      <c r="S762" s="70" t="str">
        <f>IF(O761&gt;0,VLOOKUP(O761,W$12:AF$60,10),S761)</f>
        <v>J=</v>
      </c>
      <c r="T762" s="66" t="e">
        <f>IF(O761&gt;0,VLOOKUP(O761,W$12:AF$60,11),T761)</f>
        <v>#REF!</v>
      </c>
      <c r="U762" s="71" t="str">
        <f t="shared" ref="U762:U825" si="231">IF(O762&gt;0,(P762+R762)*U$9,"-")</f>
        <v>-</v>
      </c>
      <c r="V762" s="7"/>
      <c r="W762" s="7"/>
      <c r="X762" s="7"/>
      <c r="Y762" s="7"/>
      <c r="Z762" s="1"/>
      <c r="AA762" s="7"/>
      <c r="AB762" s="7"/>
      <c r="AC762" s="7"/>
      <c r="AD762" s="7"/>
      <c r="AE762" s="7"/>
      <c r="AF762" s="8"/>
      <c r="AG762" s="2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  <c r="EO762" s="2"/>
      <c r="EP762" s="2"/>
      <c r="EQ762" s="2"/>
      <c r="ER762" s="2"/>
      <c r="ES762" s="2"/>
      <c r="ET762" s="2"/>
      <c r="EU762" s="2"/>
      <c r="EV762" s="2"/>
      <c r="EW762" s="2"/>
      <c r="EX762" s="2"/>
      <c r="EY762" s="2"/>
      <c r="EZ762" s="2"/>
      <c r="FA762" s="2"/>
      <c r="FB762" s="2"/>
      <c r="FC762" s="2"/>
      <c r="FD762" s="2"/>
      <c r="FE762" s="2"/>
      <c r="FF762" s="2"/>
      <c r="FG762" s="2"/>
      <c r="FH762" s="2"/>
      <c r="FI762" s="2"/>
      <c r="FJ762" s="2"/>
      <c r="FK762" s="2"/>
      <c r="FL762" s="2"/>
      <c r="FM762" s="2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</row>
    <row r="763" spans="1:188" x14ac:dyDescent="0.15">
      <c r="A763" s="63">
        <f t="shared" si="217"/>
        <v>44528</v>
      </c>
      <c r="B763" s="78">
        <f t="shared" ca="1" si="222"/>
        <v>577.88223401999994</v>
      </c>
      <c r="C763" s="65">
        <f t="shared" si="227"/>
        <v>571.42835305999995</v>
      </c>
      <c r="D763" s="10">
        <f ca="1">IF(A763&lt;$B$1,VLOOKUP(A763,[1]DI!$A$4:$B$15000,2),0)</f>
        <v>0</v>
      </c>
      <c r="E763" s="65">
        <f t="shared" ca="1" si="223"/>
        <v>1</v>
      </c>
      <c r="F763" s="65">
        <f ca="1">(TRUNC(PRODUCT($E$12:$E762),16))</f>
        <v>1.07125569977809</v>
      </c>
      <c r="G763" s="65">
        <f t="shared" ca="1" si="224"/>
        <v>1.0642503360515401</v>
      </c>
      <c r="H763" s="65">
        <f t="shared" ca="1" si="225"/>
        <v>1.0065824400000001</v>
      </c>
      <c r="I763" s="64">
        <f t="shared" si="218"/>
        <v>5.2499999999999998E-2</v>
      </c>
      <c r="J763" s="66">
        <f>IF(O762&gt;0,VLOOKUP(O762,W$12:AF$80,2),J762)</f>
        <v>44494</v>
      </c>
      <c r="K763" s="67">
        <f t="shared" si="219"/>
        <v>22</v>
      </c>
      <c r="L763" s="68">
        <f t="shared" si="228"/>
        <v>23</v>
      </c>
      <c r="M763" s="69">
        <f t="shared" si="229"/>
        <v>1.0046810429999999</v>
      </c>
      <c r="N763" s="69">
        <f t="shared" ca="1" si="230"/>
        <v>1.011294296</v>
      </c>
      <c r="O763" s="68">
        <f t="shared" si="226"/>
        <v>0</v>
      </c>
      <c r="P763" s="65">
        <f t="shared" ca="1" si="220"/>
        <v>6.4538809600000002</v>
      </c>
      <c r="Q763" s="65"/>
      <c r="R763" s="11">
        <f t="shared" si="221"/>
        <v>0</v>
      </c>
      <c r="S763" s="70" t="str">
        <f>IF(O762&gt;0,VLOOKUP(O762,W$12:AF$60,10),S762)</f>
        <v>J=</v>
      </c>
      <c r="T763" s="66" t="e">
        <f>IF(O762&gt;0,VLOOKUP(O762,W$12:AF$60,11),T762)</f>
        <v>#REF!</v>
      </c>
      <c r="U763" s="71" t="str">
        <f t="shared" si="231"/>
        <v>-</v>
      </c>
      <c r="V763" s="7"/>
      <c r="W763" s="7"/>
      <c r="X763" s="7"/>
      <c r="Y763" s="7"/>
      <c r="Z763" s="1"/>
      <c r="AA763" s="7"/>
      <c r="AB763" s="7"/>
      <c r="AC763" s="7"/>
      <c r="AD763" s="7"/>
      <c r="AE763" s="7"/>
      <c r="AF763" s="8"/>
      <c r="AG763" s="2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  <c r="EO763" s="2"/>
      <c r="EP763" s="2"/>
      <c r="EQ763" s="2"/>
      <c r="ER763" s="2"/>
      <c r="ES763" s="2"/>
      <c r="ET763" s="2"/>
      <c r="EU763" s="2"/>
      <c r="EV763" s="2"/>
      <c r="EW763" s="2"/>
      <c r="EX763" s="2"/>
      <c r="EY763" s="2"/>
      <c r="EZ763" s="2"/>
      <c r="FA763" s="2"/>
      <c r="FB763" s="2"/>
      <c r="FC763" s="2"/>
      <c r="FD763" s="2"/>
      <c r="FE763" s="2"/>
      <c r="FF763" s="2"/>
      <c r="FG763" s="2"/>
      <c r="FH763" s="2"/>
      <c r="FI763" s="2"/>
      <c r="FJ763" s="2"/>
      <c r="FK763" s="2"/>
      <c r="FL763" s="2"/>
      <c r="FM763" s="2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</row>
    <row r="764" spans="1:188" x14ac:dyDescent="0.15">
      <c r="A764" s="63">
        <f t="shared" si="217"/>
        <v>44529</v>
      </c>
      <c r="B764" s="78">
        <f t="shared" ca="1" si="222"/>
        <v>577.88223401999994</v>
      </c>
      <c r="C764" s="65">
        <f t="shared" si="227"/>
        <v>571.42835305999995</v>
      </c>
      <c r="D764" s="10">
        <f ca="1">IF(A764&lt;$B$1,VLOOKUP(A764,[1]DI!$A$4:$B$15000,2),0)</f>
        <v>7.6499999999999999E-2</v>
      </c>
      <c r="E764" s="65">
        <f t="shared" ca="1" si="223"/>
        <v>1.0002925600000001</v>
      </c>
      <c r="F764" s="65">
        <f ca="1">(TRUNC(PRODUCT($E$12:$E763),16))</f>
        <v>1.07125569977809</v>
      </c>
      <c r="G764" s="65">
        <f t="shared" ca="1" si="224"/>
        <v>1.0642503360515401</v>
      </c>
      <c r="H764" s="65">
        <f t="shared" ca="1" si="225"/>
        <v>1.0065824400000001</v>
      </c>
      <c r="I764" s="64">
        <f t="shared" si="218"/>
        <v>5.2499999999999998E-2</v>
      </c>
      <c r="J764" s="66">
        <f>IF(O763&gt;0,VLOOKUP(O763,W$12:AF$80,2),J763)</f>
        <v>44494</v>
      </c>
      <c r="K764" s="67">
        <f t="shared" si="219"/>
        <v>23</v>
      </c>
      <c r="L764" s="68">
        <f t="shared" si="228"/>
        <v>23</v>
      </c>
      <c r="M764" s="69">
        <f t="shared" si="229"/>
        <v>1.0046810429999999</v>
      </c>
      <c r="N764" s="69">
        <f t="shared" ca="1" si="230"/>
        <v>1.011294296</v>
      </c>
      <c r="O764" s="68">
        <f t="shared" si="226"/>
        <v>0</v>
      </c>
      <c r="P764" s="65">
        <f t="shared" ca="1" si="220"/>
        <v>6.4538809600000002</v>
      </c>
      <c r="Q764" s="65"/>
      <c r="R764" s="11">
        <f t="shared" si="221"/>
        <v>0</v>
      </c>
      <c r="S764" s="70" t="str">
        <f>IF(O763&gt;0,VLOOKUP(O763,W$12:AF$60,10),S763)</f>
        <v>J=</v>
      </c>
      <c r="T764" s="66" t="e">
        <f>IF(O763&gt;0,VLOOKUP(O763,W$12:AF$60,11),T763)</f>
        <v>#REF!</v>
      </c>
      <c r="U764" s="71" t="str">
        <f t="shared" si="231"/>
        <v>-</v>
      </c>
      <c r="V764" s="7"/>
      <c r="W764" s="7"/>
      <c r="X764" s="7"/>
      <c r="Y764" s="7"/>
      <c r="Z764" s="1"/>
      <c r="AA764" s="7"/>
      <c r="AB764" s="7"/>
      <c r="AC764" s="7"/>
      <c r="AD764" s="7"/>
      <c r="AE764" s="7"/>
      <c r="AF764" s="8"/>
      <c r="AG764" s="2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  <c r="EO764" s="2"/>
      <c r="EP764" s="2"/>
      <c r="EQ764" s="2"/>
      <c r="ER764" s="2"/>
      <c r="ES764" s="2"/>
      <c r="ET764" s="2"/>
      <c r="EU764" s="2"/>
      <c r="EV764" s="2"/>
      <c r="EW764" s="2"/>
      <c r="EX764" s="2"/>
      <c r="EY764" s="2"/>
      <c r="EZ764" s="2"/>
      <c r="FA764" s="2"/>
      <c r="FB764" s="2"/>
      <c r="FC764" s="2"/>
      <c r="FD764" s="2"/>
      <c r="FE764" s="2"/>
      <c r="FF764" s="2"/>
      <c r="FG764" s="2"/>
      <c r="FH764" s="2"/>
      <c r="FI764" s="2"/>
      <c r="FJ764" s="2"/>
      <c r="FK764" s="2"/>
      <c r="FL764" s="2"/>
      <c r="FM764" s="2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</row>
    <row r="765" spans="1:188" x14ac:dyDescent="0.15">
      <c r="A765" s="63">
        <f t="shared" si="217"/>
        <v>44530</v>
      </c>
      <c r="B765" s="78">
        <f t="shared" ca="1" si="222"/>
        <v>578.16868590999991</v>
      </c>
      <c r="C765" s="65">
        <f t="shared" si="227"/>
        <v>571.42835305999995</v>
      </c>
      <c r="D765" s="10">
        <f ca="1">IF(A765&lt;$B$1,VLOOKUP(A765,[1]DI!$A$4:$B$15000,2),0)</f>
        <v>7.6499999999999999E-2</v>
      </c>
      <c r="E765" s="65">
        <f t="shared" ca="1" si="223"/>
        <v>1.0002925600000001</v>
      </c>
      <c r="F765" s="65">
        <f ca="1">(TRUNC(PRODUCT($E$12:$E764),16))</f>
        <v>1.0715691063456101</v>
      </c>
      <c r="G765" s="65">
        <f t="shared" ca="1" si="224"/>
        <v>1.0642503360515401</v>
      </c>
      <c r="H765" s="65">
        <f t="shared" ca="1" si="225"/>
        <v>1.00687693</v>
      </c>
      <c r="I765" s="64">
        <f t="shared" si="218"/>
        <v>5.2499999999999998E-2</v>
      </c>
      <c r="J765" s="66">
        <f>IF(O764&gt;0,VLOOKUP(O764,W$12:AF$80,2),J764)</f>
        <v>44494</v>
      </c>
      <c r="K765" s="67">
        <f t="shared" si="219"/>
        <v>24</v>
      </c>
      <c r="L765" s="68">
        <f t="shared" si="228"/>
        <v>24</v>
      </c>
      <c r="M765" s="69">
        <f t="shared" si="229"/>
        <v>1.0048850629999999</v>
      </c>
      <c r="N765" s="69">
        <f t="shared" ca="1" si="230"/>
        <v>1.0117955869999999</v>
      </c>
      <c r="O765" s="68">
        <f t="shared" si="226"/>
        <v>0</v>
      </c>
      <c r="P765" s="65">
        <f t="shared" ca="1" si="220"/>
        <v>6.7403328499999997</v>
      </c>
      <c r="Q765" s="65"/>
      <c r="R765" s="11">
        <f t="shared" si="221"/>
        <v>0</v>
      </c>
      <c r="S765" s="70" t="str">
        <f>IF(O764&gt;0,VLOOKUP(O764,W$12:AF$60,10),S764)</f>
        <v>J=</v>
      </c>
      <c r="T765" s="66" t="e">
        <f>IF(O764&gt;0,VLOOKUP(O764,W$12:AF$60,11),T764)</f>
        <v>#REF!</v>
      </c>
      <c r="U765" s="71" t="str">
        <f t="shared" si="231"/>
        <v>-</v>
      </c>
      <c r="V765" s="7"/>
      <c r="W765" s="7"/>
      <c r="X765" s="7"/>
      <c r="Y765" s="7"/>
      <c r="Z765" s="1"/>
      <c r="AA765" s="7"/>
      <c r="AB765" s="7"/>
      <c r="AC765" s="7"/>
      <c r="AD765" s="7"/>
      <c r="AE765" s="7"/>
      <c r="AF765" s="8"/>
      <c r="AG765" s="2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  <c r="EO765" s="2"/>
      <c r="EP765" s="2"/>
      <c r="EQ765" s="2"/>
      <c r="ER765" s="2"/>
      <c r="ES765" s="2"/>
      <c r="ET765" s="2"/>
      <c r="EU765" s="2"/>
      <c r="EV765" s="2"/>
      <c r="EW765" s="2"/>
      <c r="EX765" s="2"/>
      <c r="EY765" s="2"/>
      <c r="EZ765" s="2"/>
      <c r="FA765" s="2"/>
      <c r="FB765" s="2"/>
      <c r="FC765" s="2"/>
      <c r="FD765" s="2"/>
      <c r="FE765" s="2"/>
      <c r="FF765" s="2"/>
      <c r="FG765" s="2"/>
      <c r="FH765" s="2"/>
      <c r="FI765" s="2"/>
      <c r="FJ765" s="2"/>
      <c r="FK765" s="2"/>
      <c r="FL765" s="2"/>
      <c r="FM765" s="2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</row>
    <row r="766" spans="1:188" x14ac:dyDescent="0.15">
      <c r="A766" s="63">
        <f t="shared" si="217"/>
        <v>44531</v>
      </c>
      <c r="B766" s="78">
        <f t="shared" ca="1" si="222"/>
        <v>578.45527722999998</v>
      </c>
      <c r="C766" s="65">
        <f t="shared" si="227"/>
        <v>571.42835305999995</v>
      </c>
      <c r="D766" s="10">
        <f ca="1">IF(A766&lt;$B$1,VLOOKUP(A766,[1]DI!$A$4:$B$15000,2),0)</f>
        <v>7.6499999999999999E-2</v>
      </c>
      <c r="E766" s="65">
        <f t="shared" ca="1" si="223"/>
        <v>1.0002925600000001</v>
      </c>
      <c r="F766" s="65">
        <f ca="1">(TRUNC(PRODUCT($E$12:$E765),16))</f>
        <v>1.07188260460337</v>
      </c>
      <c r="G766" s="65">
        <f t="shared" ca="1" si="224"/>
        <v>1.0642503360515401</v>
      </c>
      <c r="H766" s="65">
        <f t="shared" ca="1" si="225"/>
        <v>1.0071715000000001</v>
      </c>
      <c r="I766" s="64">
        <f t="shared" si="218"/>
        <v>5.2499999999999998E-2</v>
      </c>
      <c r="J766" s="66">
        <f>IF(O765&gt;0,VLOOKUP(O765,W$12:AF$80,2),J765)</f>
        <v>44494</v>
      </c>
      <c r="K766" s="67">
        <f t="shared" si="219"/>
        <v>25</v>
      </c>
      <c r="L766" s="68">
        <f t="shared" si="228"/>
        <v>25</v>
      </c>
      <c r="M766" s="69">
        <f t="shared" si="229"/>
        <v>1.005089125</v>
      </c>
      <c r="N766" s="69">
        <f t="shared" ca="1" si="230"/>
        <v>1.0122971220000001</v>
      </c>
      <c r="O766" s="68">
        <f t="shared" si="226"/>
        <v>0</v>
      </c>
      <c r="P766" s="65">
        <f t="shared" ca="1" si="220"/>
        <v>7.02692417</v>
      </c>
      <c r="Q766" s="65"/>
      <c r="R766" s="11">
        <f t="shared" si="221"/>
        <v>0</v>
      </c>
      <c r="S766" s="70" t="str">
        <f>IF(O765&gt;0,VLOOKUP(O765,W$12:AF$60,10),S765)</f>
        <v>J=</v>
      </c>
      <c r="T766" s="66" t="e">
        <f>IF(O765&gt;0,VLOOKUP(O765,W$12:AF$60,11),T765)</f>
        <v>#REF!</v>
      </c>
      <c r="U766" s="71" t="str">
        <f t="shared" si="231"/>
        <v>-</v>
      </c>
      <c r="V766" s="7"/>
      <c r="W766" s="7"/>
      <c r="X766" s="7"/>
      <c r="Y766" s="7"/>
      <c r="Z766" s="1"/>
      <c r="AA766" s="7"/>
      <c r="AB766" s="7"/>
      <c r="AC766" s="7"/>
      <c r="AD766" s="7"/>
      <c r="AE766" s="7"/>
      <c r="AF766" s="8"/>
      <c r="AG766" s="2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  <c r="EO766" s="2"/>
      <c r="EP766" s="2"/>
      <c r="EQ766" s="2"/>
      <c r="ER766" s="2"/>
      <c r="ES766" s="2"/>
      <c r="ET766" s="2"/>
      <c r="EU766" s="2"/>
      <c r="EV766" s="2"/>
      <c r="EW766" s="2"/>
      <c r="EX766" s="2"/>
      <c r="EY766" s="2"/>
      <c r="EZ766" s="2"/>
      <c r="FA766" s="2"/>
      <c r="FB766" s="2"/>
      <c r="FC766" s="2"/>
      <c r="FD766" s="2"/>
      <c r="FE766" s="2"/>
      <c r="FF766" s="2"/>
      <c r="FG766" s="2"/>
      <c r="FH766" s="2"/>
      <c r="FI766" s="2"/>
      <c r="FJ766" s="2"/>
      <c r="FK766" s="2"/>
      <c r="FL766" s="2"/>
      <c r="FM766" s="2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</row>
    <row r="767" spans="1:188" x14ac:dyDescent="0.15">
      <c r="A767" s="63">
        <f t="shared" si="217"/>
        <v>44532</v>
      </c>
      <c r="B767" s="78">
        <f t="shared" ca="1" si="222"/>
        <v>578.74201196999991</v>
      </c>
      <c r="C767" s="65">
        <f t="shared" si="227"/>
        <v>571.42835305999995</v>
      </c>
      <c r="D767" s="10">
        <f ca="1">IF(A767&lt;$B$1,VLOOKUP(A767,[1]DI!$A$4:$B$15000,2),0)</f>
        <v>7.6499999999999999E-2</v>
      </c>
      <c r="E767" s="65">
        <f t="shared" ca="1" si="223"/>
        <v>1.0002925600000001</v>
      </c>
      <c r="F767" s="65">
        <f ca="1">(TRUNC(PRODUCT($E$12:$E766),16))</f>
        <v>1.0721961945781699</v>
      </c>
      <c r="G767" s="65">
        <f t="shared" ca="1" si="224"/>
        <v>1.0642503360515401</v>
      </c>
      <c r="H767" s="65">
        <f t="shared" ca="1" si="225"/>
        <v>1.0074661600000001</v>
      </c>
      <c r="I767" s="64">
        <f t="shared" si="218"/>
        <v>5.2499999999999998E-2</v>
      </c>
      <c r="J767" s="66">
        <f>IF(O766&gt;0,VLOOKUP(O766,W$12:AF$80,2),J766)</f>
        <v>44494</v>
      </c>
      <c r="K767" s="67">
        <f t="shared" si="219"/>
        <v>26</v>
      </c>
      <c r="L767" s="68">
        <f t="shared" si="228"/>
        <v>26</v>
      </c>
      <c r="M767" s="69">
        <f t="shared" si="229"/>
        <v>1.005293228</v>
      </c>
      <c r="N767" s="69">
        <f t="shared" ca="1" si="230"/>
        <v>1.0127989079999999</v>
      </c>
      <c r="O767" s="68">
        <f t="shared" si="226"/>
        <v>0</v>
      </c>
      <c r="P767" s="65">
        <f t="shared" ca="1" si="220"/>
        <v>7.31365891</v>
      </c>
      <c r="Q767" s="65"/>
      <c r="R767" s="11">
        <f t="shared" si="221"/>
        <v>0</v>
      </c>
      <c r="S767" s="70" t="str">
        <f>IF(O766&gt;0,VLOOKUP(O766,W$12:AF$60,10),S766)</f>
        <v>J=</v>
      </c>
      <c r="T767" s="66" t="e">
        <f>IF(O766&gt;0,VLOOKUP(O766,W$12:AF$60,11),T766)</f>
        <v>#REF!</v>
      </c>
      <c r="U767" s="71" t="str">
        <f t="shared" si="231"/>
        <v>-</v>
      </c>
      <c r="V767" s="7"/>
      <c r="W767" s="7"/>
      <c r="X767" s="7"/>
      <c r="Y767" s="7"/>
      <c r="Z767" s="1"/>
      <c r="AA767" s="7"/>
      <c r="AB767" s="7"/>
      <c r="AC767" s="7"/>
      <c r="AD767" s="7"/>
      <c r="AE767" s="7"/>
      <c r="AF767" s="8"/>
      <c r="AG767" s="2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  <c r="EO767" s="2"/>
      <c r="EP767" s="2"/>
      <c r="EQ767" s="2"/>
      <c r="ER767" s="2"/>
      <c r="ES767" s="2"/>
      <c r="ET767" s="2"/>
      <c r="EU767" s="2"/>
      <c r="EV767" s="2"/>
      <c r="EW767" s="2"/>
      <c r="EX767" s="2"/>
      <c r="EY767" s="2"/>
      <c r="EZ767" s="2"/>
      <c r="FA767" s="2"/>
      <c r="FB767" s="2"/>
      <c r="FC767" s="2"/>
      <c r="FD767" s="2"/>
      <c r="FE767" s="2"/>
      <c r="FF767" s="2"/>
      <c r="FG767" s="2"/>
      <c r="FH767" s="2"/>
      <c r="FI767" s="2"/>
      <c r="FJ767" s="2"/>
      <c r="FK767" s="2"/>
      <c r="FL767" s="2"/>
      <c r="FM767" s="2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</row>
    <row r="768" spans="1:188" x14ac:dyDescent="0.15">
      <c r="A768" s="63">
        <f t="shared" si="217"/>
        <v>44533</v>
      </c>
      <c r="B768" s="78">
        <f t="shared" ca="1" si="222"/>
        <v>579.02888557999995</v>
      </c>
      <c r="C768" s="65">
        <f t="shared" si="227"/>
        <v>571.42835305999995</v>
      </c>
      <c r="D768" s="10">
        <f ca="1">IF(A768&lt;$B$1,VLOOKUP(A768,[1]DI!$A$4:$B$15000,2),0)</f>
        <v>7.6499999999999999E-2</v>
      </c>
      <c r="E768" s="65">
        <f t="shared" ca="1" si="223"/>
        <v>1.0002925600000001</v>
      </c>
      <c r="F768" s="65">
        <f ca="1">(TRUNC(PRODUCT($E$12:$E767),16))</f>
        <v>1.0725098762968599</v>
      </c>
      <c r="G768" s="65">
        <f t="shared" ca="1" si="224"/>
        <v>1.0642503360515401</v>
      </c>
      <c r="H768" s="65">
        <f t="shared" ca="1" si="225"/>
        <v>1.0077609000000001</v>
      </c>
      <c r="I768" s="64">
        <f t="shared" si="218"/>
        <v>5.2499999999999998E-2</v>
      </c>
      <c r="J768" s="66">
        <f>IF(O767&gt;0,VLOOKUP(O767,W$12:AF$80,2),J767)</f>
        <v>44494</v>
      </c>
      <c r="K768" s="67">
        <f t="shared" si="219"/>
        <v>27</v>
      </c>
      <c r="L768" s="68">
        <f t="shared" si="228"/>
        <v>27</v>
      </c>
      <c r="M768" s="69">
        <f t="shared" si="229"/>
        <v>1.005497372</v>
      </c>
      <c r="N768" s="69">
        <f t="shared" ca="1" si="230"/>
        <v>1.0133009369999999</v>
      </c>
      <c r="O768" s="68">
        <f t="shared" si="226"/>
        <v>0</v>
      </c>
      <c r="P768" s="65">
        <f t="shared" ca="1" si="220"/>
        <v>7.6005325199999998</v>
      </c>
      <c r="Q768" s="65"/>
      <c r="R768" s="11">
        <f t="shared" si="221"/>
        <v>0</v>
      </c>
      <c r="S768" s="70" t="str">
        <f>IF(O767&gt;0,VLOOKUP(O767,W$12:AF$60,10),S767)</f>
        <v>J=</v>
      </c>
      <c r="T768" s="66" t="e">
        <f>IF(O767&gt;0,VLOOKUP(O767,W$12:AF$60,11),T767)</f>
        <v>#REF!</v>
      </c>
      <c r="U768" s="71" t="str">
        <f t="shared" si="231"/>
        <v>-</v>
      </c>
      <c r="V768" s="7"/>
      <c r="W768" s="7"/>
      <c r="X768" s="7"/>
      <c r="Y768" s="7"/>
      <c r="Z768" s="1"/>
      <c r="AA768" s="7"/>
      <c r="AB768" s="7"/>
      <c r="AC768" s="7"/>
      <c r="AD768" s="7"/>
      <c r="AE768" s="7"/>
      <c r="AF768" s="8"/>
      <c r="AG768" s="2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  <c r="EO768" s="2"/>
      <c r="EP768" s="2"/>
      <c r="EQ768" s="2"/>
      <c r="ER768" s="2"/>
      <c r="ES768" s="2"/>
      <c r="ET768" s="2"/>
      <c r="EU768" s="2"/>
      <c r="EV768" s="2"/>
      <c r="EW768" s="2"/>
      <c r="EX768" s="2"/>
      <c r="EY768" s="2"/>
      <c r="EZ768" s="2"/>
      <c r="FA768" s="2"/>
      <c r="FB768" s="2"/>
      <c r="FC768" s="2"/>
      <c r="FD768" s="2"/>
      <c r="FE768" s="2"/>
      <c r="FF768" s="2"/>
      <c r="FG768" s="2"/>
      <c r="FH768" s="2"/>
      <c r="FI768" s="2"/>
      <c r="FJ768" s="2"/>
      <c r="FK768" s="2"/>
      <c r="FL768" s="2"/>
      <c r="FM768" s="2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</row>
    <row r="769" spans="1:188" x14ac:dyDescent="0.15">
      <c r="A769" s="63">
        <f t="shared" si="217"/>
        <v>44534</v>
      </c>
      <c r="B769" s="78">
        <f t="shared" ca="1" si="222"/>
        <v>579.31590317999996</v>
      </c>
      <c r="C769" s="65">
        <f t="shared" si="227"/>
        <v>571.42835305999995</v>
      </c>
      <c r="D769" s="10">
        <f ca="1">IF(A769&lt;$B$1,VLOOKUP(A769,[1]DI!$A$4:$B$15000,2),0)</f>
        <v>0</v>
      </c>
      <c r="E769" s="65">
        <f t="shared" ca="1" si="223"/>
        <v>1</v>
      </c>
      <c r="F769" s="65">
        <f ca="1">(TRUNC(PRODUCT($E$12:$E768),16))</f>
        <v>1.07282364978627</v>
      </c>
      <c r="G769" s="65">
        <f t="shared" ca="1" si="224"/>
        <v>1.0642503360515401</v>
      </c>
      <c r="H769" s="65">
        <f t="shared" ca="1" si="225"/>
        <v>1.0080557299999999</v>
      </c>
      <c r="I769" s="64">
        <f t="shared" si="218"/>
        <v>5.2499999999999998E-2</v>
      </c>
      <c r="J769" s="66">
        <f>IF(O768&gt;0,VLOOKUP(O768,W$12:AF$80,2),J768)</f>
        <v>44494</v>
      </c>
      <c r="K769" s="67">
        <f t="shared" si="219"/>
        <v>27</v>
      </c>
      <c r="L769" s="68">
        <f t="shared" si="228"/>
        <v>28</v>
      </c>
      <c r="M769" s="69">
        <f t="shared" si="229"/>
        <v>1.0057015579999999</v>
      </c>
      <c r="N769" s="69">
        <f t="shared" ca="1" si="230"/>
        <v>1.0138032180000001</v>
      </c>
      <c r="O769" s="68">
        <f t="shared" si="226"/>
        <v>0</v>
      </c>
      <c r="P769" s="65">
        <f t="shared" ca="1" si="220"/>
        <v>7.8875501200000002</v>
      </c>
      <c r="Q769" s="65"/>
      <c r="R769" s="11">
        <f t="shared" si="221"/>
        <v>0</v>
      </c>
      <c r="S769" s="70" t="str">
        <f>IF(O768&gt;0,VLOOKUP(O768,W$12:AF$60,10),S768)</f>
        <v>J=</v>
      </c>
      <c r="T769" s="66" t="e">
        <f>IF(O768&gt;0,VLOOKUP(O768,W$12:AF$60,11),T768)</f>
        <v>#REF!</v>
      </c>
      <c r="U769" s="71" t="str">
        <f t="shared" si="231"/>
        <v>-</v>
      </c>
      <c r="V769" s="7"/>
      <c r="W769" s="7"/>
      <c r="X769" s="7"/>
      <c r="Y769" s="7"/>
      <c r="Z769" s="1"/>
      <c r="AA769" s="7"/>
      <c r="AB769" s="7"/>
      <c r="AC769" s="7"/>
      <c r="AD769" s="7"/>
      <c r="AE769" s="7"/>
      <c r="AF769" s="8"/>
      <c r="AG769" s="2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  <c r="EO769" s="2"/>
      <c r="EP769" s="2"/>
      <c r="EQ769" s="2"/>
      <c r="ER769" s="2"/>
      <c r="ES769" s="2"/>
      <c r="ET769" s="2"/>
      <c r="EU769" s="2"/>
      <c r="EV769" s="2"/>
      <c r="EW769" s="2"/>
      <c r="EX769" s="2"/>
      <c r="EY769" s="2"/>
      <c r="EZ769" s="2"/>
      <c r="FA769" s="2"/>
      <c r="FB769" s="2"/>
      <c r="FC769" s="2"/>
      <c r="FD769" s="2"/>
      <c r="FE769" s="2"/>
      <c r="FF769" s="2"/>
      <c r="FG769" s="2"/>
      <c r="FH769" s="2"/>
      <c r="FI769" s="2"/>
      <c r="FJ769" s="2"/>
      <c r="FK769" s="2"/>
      <c r="FL769" s="2"/>
      <c r="FM769" s="2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</row>
    <row r="770" spans="1:188" x14ac:dyDescent="0.15">
      <c r="A770" s="63">
        <f t="shared" si="217"/>
        <v>44535</v>
      </c>
      <c r="B770" s="78">
        <f t="shared" ca="1" si="222"/>
        <v>579.31590317999996</v>
      </c>
      <c r="C770" s="65">
        <f t="shared" si="227"/>
        <v>571.42835305999995</v>
      </c>
      <c r="D770" s="10">
        <f ca="1">IF(A770&lt;$B$1,VLOOKUP(A770,[1]DI!$A$4:$B$15000,2),0)</f>
        <v>0</v>
      </c>
      <c r="E770" s="65">
        <f t="shared" ca="1" si="223"/>
        <v>1</v>
      </c>
      <c r="F770" s="65">
        <f ca="1">(TRUNC(PRODUCT($E$12:$E769),16))</f>
        <v>1.07282364978627</v>
      </c>
      <c r="G770" s="65">
        <f t="shared" ca="1" si="224"/>
        <v>1.0642503360515401</v>
      </c>
      <c r="H770" s="65">
        <f t="shared" ca="1" si="225"/>
        <v>1.0080557299999999</v>
      </c>
      <c r="I770" s="64">
        <f t="shared" si="218"/>
        <v>5.2499999999999998E-2</v>
      </c>
      <c r="J770" s="66">
        <f>IF(O769&gt;0,VLOOKUP(O769,W$12:AF$80,2),J769)</f>
        <v>44494</v>
      </c>
      <c r="K770" s="67">
        <f t="shared" si="219"/>
        <v>27</v>
      </c>
      <c r="L770" s="68">
        <f t="shared" si="228"/>
        <v>28</v>
      </c>
      <c r="M770" s="69">
        <f t="shared" si="229"/>
        <v>1.0057015579999999</v>
      </c>
      <c r="N770" s="69">
        <f t="shared" ca="1" si="230"/>
        <v>1.0138032180000001</v>
      </c>
      <c r="O770" s="68">
        <f t="shared" si="226"/>
        <v>0</v>
      </c>
      <c r="P770" s="65">
        <f t="shared" ca="1" si="220"/>
        <v>7.8875501200000002</v>
      </c>
      <c r="Q770" s="65"/>
      <c r="R770" s="11">
        <f t="shared" si="221"/>
        <v>0</v>
      </c>
      <c r="S770" s="70" t="str">
        <f>IF(O769&gt;0,VLOOKUP(O769,W$12:AF$60,10),S769)</f>
        <v>J=</v>
      </c>
      <c r="T770" s="66" t="e">
        <f>IF(O769&gt;0,VLOOKUP(O769,W$12:AF$60,11),T769)</f>
        <v>#REF!</v>
      </c>
      <c r="U770" s="71" t="str">
        <f t="shared" si="231"/>
        <v>-</v>
      </c>
      <c r="V770" s="7"/>
      <c r="W770" s="7"/>
      <c r="X770" s="7"/>
      <c r="Y770" s="7"/>
      <c r="Z770" s="1"/>
      <c r="AA770" s="7"/>
      <c r="AB770" s="7"/>
      <c r="AC770" s="7"/>
      <c r="AD770" s="7"/>
      <c r="AE770" s="7"/>
      <c r="AF770" s="8"/>
      <c r="AG770" s="2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  <c r="EO770" s="2"/>
      <c r="EP770" s="2"/>
      <c r="EQ770" s="2"/>
      <c r="ER770" s="2"/>
      <c r="ES770" s="2"/>
      <c r="ET770" s="2"/>
      <c r="EU770" s="2"/>
      <c r="EV770" s="2"/>
      <c r="EW770" s="2"/>
      <c r="EX770" s="2"/>
      <c r="EY770" s="2"/>
      <c r="EZ770" s="2"/>
      <c r="FA770" s="2"/>
      <c r="FB770" s="2"/>
      <c r="FC770" s="2"/>
      <c r="FD770" s="2"/>
      <c r="FE770" s="2"/>
      <c r="FF770" s="2"/>
      <c r="FG770" s="2"/>
      <c r="FH770" s="2"/>
      <c r="FI770" s="2"/>
      <c r="FJ770" s="2"/>
      <c r="FK770" s="2"/>
      <c r="FL770" s="2"/>
      <c r="FM770" s="2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</row>
    <row r="771" spans="1:188" x14ac:dyDescent="0.15">
      <c r="A771" s="63">
        <f t="shared" si="217"/>
        <v>44536</v>
      </c>
      <c r="B771" s="78">
        <f t="shared" ca="1" si="222"/>
        <v>579.31590317999996</v>
      </c>
      <c r="C771" s="65">
        <f t="shared" si="227"/>
        <v>571.42835305999995</v>
      </c>
      <c r="D771" s="10">
        <f ca="1">IF(A771&lt;$B$1,VLOOKUP(A771,[1]DI!$A$4:$B$15000,2),0)</f>
        <v>7.6499999999999999E-2</v>
      </c>
      <c r="E771" s="65">
        <f t="shared" ca="1" si="223"/>
        <v>1.0002925600000001</v>
      </c>
      <c r="F771" s="65">
        <f ca="1">(TRUNC(PRODUCT($E$12:$E770),16))</f>
        <v>1.07282364978627</v>
      </c>
      <c r="G771" s="65">
        <f t="shared" ca="1" si="224"/>
        <v>1.0642503360515401</v>
      </c>
      <c r="H771" s="65">
        <f t="shared" ca="1" si="225"/>
        <v>1.0080557299999999</v>
      </c>
      <c r="I771" s="64">
        <f t="shared" si="218"/>
        <v>5.2499999999999998E-2</v>
      </c>
      <c r="J771" s="66">
        <f>IF(O770&gt;0,VLOOKUP(O770,W$12:AF$80,2),J770)</f>
        <v>44494</v>
      </c>
      <c r="K771" s="67">
        <f t="shared" si="219"/>
        <v>28</v>
      </c>
      <c r="L771" s="68">
        <f t="shared" si="228"/>
        <v>28</v>
      </c>
      <c r="M771" s="69">
        <f t="shared" si="229"/>
        <v>1.0057015579999999</v>
      </c>
      <c r="N771" s="69">
        <f t="shared" ca="1" si="230"/>
        <v>1.0138032180000001</v>
      </c>
      <c r="O771" s="68">
        <f t="shared" si="226"/>
        <v>0</v>
      </c>
      <c r="P771" s="65">
        <f t="shared" ca="1" si="220"/>
        <v>7.8875501200000002</v>
      </c>
      <c r="Q771" s="65"/>
      <c r="R771" s="11">
        <f t="shared" si="221"/>
        <v>0</v>
      </c>
      <c r="S771" s="70" t="str">
        <f>IF(O770&gt;0,VLOOKUP(O770,W$12:AF$60,10),S770)</f>
        <v>J=</v>
      </c>
      <c r="T771" s="66" t="e">
        <f>IF(O770&gt;0,VLOOKUP(O770,W$12:AF$60,11),T770)</f>
        <v>#REF!</v>
      </c>
      <c r="U771" s="71" t="str">
        <f t="shared" si="231"/>
        <v>-</v>
      </c>
      <c r="V771" s="7"/>
      <c r="W771" s="7"/>
      <c r="X771" s="7"/>
      <c r="Y771" s="7"/>
      <c r="Z771" s="1"/>
      <c r="AA771" s="7"/>
      <c r="AB771" s="7"/>
      <c r="AC771" s="7"/>
      <c r="AD771" s="7"/>
      <c r="AE771" s="7"/>
      <c r="AF771" s="8"/>
      <c r="AG771" s="2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  <c r="EO771" s="2"/>
      <c r="EP771" s="2"/>
      <c r="EQ771" s="2"/>
      <c r="ER771" s="2"/>
      <c r="ES771" s="2"/>
      <c r="ET771" s="2"/>
      <c r="EU771" s="2"/>
      <c r="EV771" s="2"/>
      <c r="EW771" s="2"/>
      <c r="EX771" s="2"/>
      <c r="EY771" s="2"/>
      <c r="EZ771" s="2"/>
      <c r="FA771" s="2"/>
      <c r="FB771" s="2"/>
      <c r="FC771" s="2"/>
      <c r="FD771" s="2"/>
      <c r="FE771" s="2"/>
      <c r="FF771" s="2"/>
      <c r="FG771" s="2"/>
      <c r="FH771" s="2"/>
      <c r="FI771" s="2"/>
      <c r="FJ771" s="2"/>
      <c r="FK771" s="2"/>
      <c r="FL771" s="2"/>
      <c r="FM771" s="2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</row>
    <row r="772" spans="1:188" x14ac:dyDescent="0.15">
      <c r="A772" s="63">
        <f t="shared" si="217"/>
        <v>44537</v>
      </c>
      <c r="B772" s="78">
        <f t="shared" ca="1" si="222"/>
        <v>579.60306535999996</v>
      </c>
      <c r="C772" s="65">
        <f t="shared" si="227"/>
        <v>571.42835305999995</v>
      </c>
      <c r="D772" s="10">
        <f ca="1">IF(A772&lt;$B$1,VLOOKUP(A772,[1]DI!$A$4:$B$15000,2),0)</f>
        <v>7.6499999999999999E-2</v>
      </c>
      <c r="E772" s="65">
        <f t="shared" ca="1" si="223"/>
        <v>1.0002925600000001</v>
      </c>
      <c r="F772" s="65">
        <f ca="1">(TRUNC(PRODUCT($E$12:$E771),16))</f>
        <v>1.0731375150732501</v>
      </c>
      <c r="G772" s="65">
        <f t="shared" ca="1" si="224"/>
        <v>1.0642503360515401</v>
      </c>
      <c r="H772" s="65">
        <f t="shared" ca="1" si="225"/>
        <v>1.0083506499999999</v>
      </c>
      <c r="I772" s="64">
        <f t="shared" si="218"/>
        <v>5.2499999999999998E-2</v>
      </c>
      <c r="J772" s="66">
        <f>IF(O771&gt;0,VLOOKUP(O771,W$12:AF$80,2),J771)</f>
        <v>44494</v>
      </c>
      <c r="K772" s="67">
        <f t="shared" si="219"/>
        <v>29</v>
      </c>
      <c r="L772" s="68">
        <f t="shared" si="228"/>
        <v>29</v>
      </c>
      <c r="M772" s="69">
        <f t="shared" si="229"/>
        <v>1.0059057849999999</v>
      </c>
      <c r="N772" s="69">
        <f t="shared" ca="1" si="230"/>
        <v>1.0143057520000001</v>
      </c>
      <c r="O772" s="68">
        <f t="shared" si="226"/>
        <v>0</v>
      </c>
      <c r="P772" s="65">
        <f t="shared" ca="1" si="220"/>
        <v>8.1747122999999995</v>
      </c>
      <c r="Q772" s="65"/>
      <c r="R772" s="11">
        <f t="shared" si="221"/>
        <v>0</v>
      </c>
      <c r="S772" s="70" t="str">
        <f>IF(O771&gt;0,VLOOKUP(O771,W$12:AF$60,10),S771)</f>
        <v>J=</v>
      </c>
      <c r="T772" s="66" t="e">
        <f>IF(O771&gt;0,VLOOKUP(O771,W$12:AF$60,11),T771)</f>
        <v>#REF!</v>
      </c>
      <c r="U772" s="71" t="str">
        <f t="shared" si="231"/>
        <v>-</v>
      </c>
      <c r="V772" s="7"/>
      <c r="W772" s="7"/>
      <c r="X772" s="7"/>
      <c r="Y772" s="7"/>
      <c r="Z772" s="1"/>
      <c r="AA772" s="7"/>
      <c r="AB772" s="7"/>
      <c r="AC772" s="7"/>
      <c r="AD772" s="7"/>
      <c r="AE772" s="7"/>
      <c r="AF772" s="8"/>
      <c r="AG772" s="2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  <c r="EP772" s="2"/>
      <c r="EQ772" s="2"/>
      <c r="ER772" s="2"/>
      <c r="ES772" s="2"/>
      <c r="ET772" s="2"/>
      <c r="EU772" s="2"/>
      <c r="EV772" s="2"/>
      <c r="EW772" s="2"/>
      <c r="EX772" s="2"/>
      <c r="EY772" s="2"/>
      <c r="EZ772" s="2"/>
      <c r="FA772" s="2"/>
      <c r="FB772" s="2"/>
      <c r="FC772" s="2"/>
      <c r="FD772" s="2"/>
      <c r="FE772" s="2"/>
      <c r="FF772" s="2"/>
      <c r="FG772" s="2"/>
      <c r="FH772" s="2"/>
      <c r="FI772" s="2"/>
      <c r="FJ772" s="2"/>
      <c r="FK772" s="2"/>
      <c r="FL772" s="2"/>
      <c r="FM772" s="2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</row>
    <row r="773" spans="1:188" x14ac:dyDescent="0.15">
      <c r="A773" s="63">
        <f t="shared" si="217"/>
        <v>44538</v>
      </c>
      <c r="B773" s="78">
        <f t="shared" ca="1" si="222"/>
        <v>579.89036581999994</v>
      </c>
      <c r="C773" s="65">
        <f t="shared" si="227"/>
        <v>571.42835305999995</v>
      </c>
      <c r="D773" s="10">
        <f ca="1">IF(A773&lt;$B$1,VLOOKUP(A773,[1]DI!$A$4:$B$15000,2),0)</f>
        <v>7.6499999999999999E-2</v>
      </c>
      <c r="E773" s="65">
        <f t="shared" ca="1" si="223"/>
        <v>1.0002925600000001</v>
      </c>
      <c r="F773" s="65">
        <f ca="1">(TRUNC(PRODUCT($E$12:$E772),16))</f>
        <v>1.07345147218466</v>
      </c>
      <c r="G773" s="65">
        <f t="shared" ca="1" si="224"/>
        <v>1.0642503360515401</v>
      </c>
      <c r="H773" s="65">
        <f t="shared" ca="1" si="225"/>
        <v>1.0086456500000001</v>
      </c>
      <c r="I773" s="64">
        <f t="shared" si="218"/>
        <v>5.2499999999999998E-2</v>
      </c>
      <c r="J773" s="66">
        <f>IF(O772&gt;0,VLOOKUP(O772,W$12:AF$80,2),J772)</f>
        <v>44494</v>
      </c>
      <c r="K773" s="67">
        <f t="shared" si="219"/>
        <v>30</v>
      </c>
      <c r="L773" s="68">
        <f t="shared" si="228"/>
        <v>30</v>
      </c>
      <c r="M773" s="69">
        <f t="shared" si="229"/>
        <v>1.006110053</v>
      </c>
      <c r="N773" s="69">
        <f t="shared" ca="1" si="230"/>
        <v>1.0148085280000001</v>
      </c>
      <c r="O773" s="68">
        <f t="shared" si="226"/>
        <v>0</v>
      </c>
      <c r="P773" s="65">
        <f t="shared" ca="1" si="220"/>
        <v>8.4620127600000004</v>
      </c>
      <c r="Q773" s="65"/>
      <c r="R773" s="11">
        <f t="shared" si="221"/>
        <v>0</v>
      </c>
      <c r="S773" s="70" t="str">
        <f>IF(O772&gt;0,VLOOKUP(O772,W$12:AF$60,10),S772)</f>
        <v>J=</v>
      </c>
      <c r="T773" s="66" t="e">
        <f>IF(O772&gt;0,VLOOKUP(O772,W$12:AF$60,11),T772)</f>
        <v>#REF!</v>
      </c>
      <c r="U773" s="71" t="str">
        <f t="shared" si="231"/>
        <v>-</v>
      </c>
      <c r="V773" s="7"/>
      <c r="W773" s="7"/>
      <c r="X773" s="7"/>
      <c r="Y773" s="7"/>
      <c r="Z773" s="1"/>
      <c r="AA773" s="7"/>
      <c r="AB773" s="7"/>
      <c r="AC773" s="7"/>
      <c r="AD773" s="7"/>
      <c r="AE773" s="7"/>
      <c r="AF773" s="8"/>
      <c r="AG773" s="2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  <c r="EO773" s="2"/>
      <c r="EP773" s="2"/>
      <c r="EQ773" s="2"/>
      <c r="ER773" s="2"/>
      <c r="ES773" s="2"/>
      <c r="ET773" s="2"/>
      <c r="EU773" s="2"/>
      <c r="EV773" s="2"/>
      <c r="EW773" s="2"/>
      <c r="EX773" s="2"/>
      <c r="EY773" s="2"/>
      <c r="EZ773" s="2"/>
      <c r="FA773" s="2"/>
      <c r="FB773" s="2"/>
      <c r="FC773" s="2"/>
      <c r="FD773" s="2"/>
      <c r="FE773" s="2"/>
      <c r="FF773" s="2"/>
      <c r="FG773" s="2"/>
      <c r="FH773" s="2"/>
      <c r="FI773" s="2"/>
      <c r="FJ773" s="2"/>
      <c r="FK773" s="2"/>
      <c r="FL773" s="2"/>
      <c r="FM773" s="2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</row>
    <row r="774" spans="1:188" x14ac:dyDescent="0.15">
      <c r="A774" s="63">
        <f t="shared" si="217"/>
        <v>44539</v>
      </c>
      <c r="B774" s="78">
        <f t="shared" ca="1" si="222"/>
        <v>580.1778119999999</v>
      </c>
      <c r="C774" s="65">
        <f t="shared" si="227"/>
        <v>571.42835305999995</v>
      </c>
      <c r="D774" s="10">
        <f ca="1">IF(A774&lt;$B$1,VLOOKUP(A774,[1]DI!$A$4:$B$15000,2),0)</f>
        <v>9.1499999999999998E-2</v>
      </c>
      <c r="E774" s="65">
        <f t="shared" ca="1" si="223"/>
        <v>1.00034749</v>
      </c>
      <c r="F774" s="65">
        <f ca="1">(TRUNC(PRODUCT($E$12:$E773),16))</f>
        <v>1.07376552114736</v>
      </c>
      <c r="G774" s="65">
        <f t="shared" ca="1" si="224"/>
        <v>1.0642503360515401</v>
      </c>
      <c r="H774" s="65">
        <f t="shared" ca="1" si="225"/>
        <v>1.0089407399999999</v>
      </c>
      <c r="I774" s="64">
        <f t="shared" si="218"/>
        <v>5.2499999999999998E-2</v>
      </c>
      <c r="J774" s="66">
        <f>IF(O773&gt;0,VLOOKUP(O773,W$12:AF$80,2),J773)</f>
        <v>44494</v>
      </c>
      <c r="K774" s="67">
        <f t="shared" si="219"/>
        <v>31</v>
      </c>
      <c r="L774" s="68">
        <f t="shared" si="228"/>
        <v>31</v>
      </c>
      <c r="M774" s="69">
        <f t="shared" si="229"/>
        <v>1.0063143640000001</v>
      </c>
      <c r="N774" s="69">
        <f t="shared" ca="1" si="230"/>
        <v>1.0153115589999999</v>
      </c>
      <c r="O774" s="68">
        <f t="shared" si="226"/>
        <v>0</v>
      </c>
      <c r="P774" s="65">
        <f t="shared" ca="1" si="220"/>
        <v>8.7494589400000002</v>
      </c>
      <c r="Q774" s="65"/>
      <c r="R774" s="11">
        <f t="shared" si="221"/>
        <v>0</v>
      </c>
      <c r="S774" s="70" t="str">
        <f>IF(O773&gt;0,VLOOKUP(O773,W$12:AF$60,10),S773)</f>
        <v>J=</v>
      </c>
      <c r="T774" s="66" t="e">
        <f>IF(O773&gt;0,VLOOKUP(O773,W$12:AF$60,11),T773)</f>
        <v>#REF!</v>
      </c>
      <c r="U774" s="71" t="str">
        <f t="shared" si="231"/>
        <v>-</v>
      </c>
      <c r="V774" s="7"/>
      <c r="W774" s="7"/>
      <c r="X774" s="7"/>
      <c r="Y774" s="7"/>
      <c r="Z774" s="1"/>
      <c r="AA774" s="7"/>
      <c r="AB774" s="7"/>
      <c r="AC774" s="7"/>
      <c r="AD774" s="7"/>
      <c r="AE774" s="7"/>
      <c r="AF774" s="8"/>
      <c r="AG774" s="2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  <c r="EO774" s="2"/>
      <c r="EP774" s="2"/>
      <c r="EQ774" s="2"/>
      <c r="ER774" s="2"/>
      <c r="ES774" s="2"/>
      <c r="ET774" s="2"/>
      <c r="EU774" s="2"/>
      <c r="EV774" s="2"/>
      <c r="EW774" s="2"/>
      <c r="EX774" s="2"/>
      <c r="EY774" s="2"/>
      <c r="EZ774" s="2"/>
      <c r="FA774" s="2"/>
      <c r="FB774" s="2"/>
      <c r="FC774" s="2"/>
      <c r="FD774" s="2"/>
      <c r="FE774" s="2"/>
      <c r="FF774" s="2"/>
      <c r="FG774" s="2"/>
      <c r="FH774" s="2"/>
      <c r="FI774" s="2"/>
      <c r="FJ774" s="2"/>
      <c r="FK774" s="2"/>
      <c r="FL774" s="2"/>
      <c r="FM774" s="2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</row>
    <row r="775" spans="1:188" x14ac:dyDescent="0.15">
      <c r="A775" s="63">
        <f t="shared" si="217"/>
        <v>44540</v>
      </c>
      <c r="B775" s="78">
        <f t="shared" ca="1" si="222"/>
        <v>580.49727701999996</v>
      </c>
      <c r="C775" s="65">
        <f t="shared" si="227"/>
        <v>571.42835305999995</v>
      </c>
      <c r="D775" s="10">
        <f ca="1">IF(A775&lt;$B$1,VLOOKUP(A775,[1]DI!$A$4:$B$15000,2),0)</f>
        <v>9.1499999999999998E-2</v>
      </c>
      <c r="E775" s="65">
        <f t="shared" ca="1" si="223"/>
        <v>1.00034749</v>
      </c>
      <c r="F775" s="65">
        <f ca="1">(TRUNC(PRODUCT($E$12:$E774),16))</f>
        <v>1.0741386439283001</v>
      </c>
      <c r="G775" s="65">
        <f t="shared" ca="1" si="224"/>
        <v>1.0642503360515401</v>
      </c>
      <c r="H775" s="65">
        <f t="shared" ca="1" si="225"/>
        <v>1.0092913400000001</v>
      </c>
      <c r="I775" s="64">
        <f t="shared" si="218"/>
        <v>5.2499999999999998E-2</v>
      </c>
      <c r="J775" s="66">
        <f>IF(O774&gt;0,VLOOKUP(O774,W$12:AF$80,2),J774)</f>
        <v>44494</v>
      </c>
      <c r="K775" s="67">
        <f t="shared" si="219"/>
        <v>32</v>
      </c>
      <c r="L775" s="68">
        <f t="shared" si="228"/>
        <v>32</v>
      </c>
      <c r="M775" s="69">
        <f t="shared" si="229"/>
        <v>1.0065187149999999</v>
      </c>
      <c r="N775" s="69">
        <f t="shared" ca="1" si="230"/>
        <v>1.0158706230000001</v>
      </c>
      <c r="O775" s="68">
        <f t="shared" si="226"/>
        <v>0</v>
      </c>
      <c r="P775" s="65">
        <f t="shared" ca="1" si="220"/>
        <v>9.0689239599999993</v>
      </c>
      <c r="Q775" s="65"/>
      <c r="R775" s="11">
        <f t="shared" si="221"/>
        <v>0</v>
      </c>
      <c r="S775" s="70" t="str">
        <f>IF(O774&gt;0,VLOOKUP(O774,W$12:AF$60,10),S774)</f>
        <v>J=</v>
      </c>
      <c r="T775" s="66" t="e">
        <f>IF(O774&gt;0,VLOOKUP(O774,W$12:AF$60,11),T774)</f>
        <v>#REF!</v>
      </c>
      <c r="U775" s="71" t="str">
        <f t="shared" si="231"/>
        <v>-</v>
      </c>
      <c r="V775" s="7"/>
      <c r="W775" s="7"/>
      <c r="X775" s="7"/>
      <c r="Y775" s="7"/>
      <c r="Z775" s="1"/>
      <c r="AA775" s="7"/>
      <c r="AB775" s="7"/>
      <c r="AC775" s="7"/>
      <c r="AD775" s="7"/>
      <c r="AE775" s="7"/>
      <c r="AF775" s="8"/>
      <c r="AG775" s="2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  <c r="EO775" s="2"/>
      <c r="EP775" s="2"/>
      <c r="EQ775" s="2"/>
      <c r="ER775" s="2"/>
      <c r="ES775" s="2"/>
      <c r="ET775" s="2"/>
      <c r="EU775" s="2"/>
      <c r="EV775" s="2"/>
      <c r="EW775" s="2"/>
      <c r="EX775" s="2"/>
      <c r="EY775" s="2"/>
      <c r="EZ775" s="2"/>
      <c r="FA775" s="2"/>
      <c r="FB775" s="2"/>
      <c r="FC775" s="2"/>
      <c r="FD775" s="2"/>
      <c r="FE775" s="2"/>
      <c r="FF775" s="2"/>
      <c r="FG775" s="2"/>
      <c r="FH775" s="2"/>
      <c r="FI775" s="2"/>
      <c r="FJ775" s="2"/>
      <c r="FK775" s="2"/>
      <c r="FL775" s="2"/>
      <c r="FM775" s="2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</row>
    <row r="776" spans="1:188" x14ac:dyDescent="0.15">
      <c r="A776" s="63">
        <f t="shared" si="217"/>
        <v>44541</v>
      </c>
      <c r="B776" s="78">
        <f t="shared" ca="1" si="222"/>
        <v>580.81691689999991</v>
      </c>
      <c r="C776" s="65">
        <f t="shared" si="227"/>
        <v>571.42835305999995</v>
      </c>
      <c r="D776" s="10">
        <f ca="1">IF(A776&lt;$B$1,VLOOKUP(A776,[1]DI!$A$4:$B$15000,2),0)</f>
        <v>0</v>
      </c>
      <c r="E776" s="65">
        <f t="shared" ca="1" si="223"/>
        <v>1</v>
      </c>
      <c r="F776" s="65">
        <f ca="1">(TRUNC(PRODUCT($E$12:$E775),16))</f>
        <v>1.0745118963656799</v>
      </c>
      <c r="G776" s="65">
        <f t="shared" ca="1" si="224"/>
        <v>1.0642503360515401</v>
      </c>
      <c r="H776" s="65">
        <f t="shared" ca="1" si="225"/>
        <v>1.00964206</v>
      </c>
      <c r="I776" s="64">
        <f t="shared" si="218"/>
        <v>5.2499999999999998E-2</v>
      </c>
      <c r="J776" s="66">
        <f>IF(O775&gt;0,VLOOKUP(O775,W$12:AF$80,2),J775)</f>
        <v>44494</v>
      </c>
      <c r="K776" s="67">
        <f t="shared" si="219"/>
        <v>32</v>
      </c>
      <c r="L776" s="68">
        <f t="shared" si="228"/>
        <v>33</v>
      </c>
      <c r="M776" s="69">
        <f t="shared" si="229"/>
        <v>1.0067231080000001</v>
      </c>
      <c r="N776" s="69">
        <f t="shared" ca="1" si="230"/>
        <v>1.016429993</v>
      </c>
      <c r="O776" s="68">
        <f t="shared" si="226"/>
        <v>0</v>
      </c>
      <c r="P776" s="65">
        <f t="shared" ca="1" si="220"/>
        <v>9.3885638399999998</v>
      </c>
      <c r="Q776" s="65"/>
      <c r="R776" s="11">
        <f t="shared" si="221"/>
        <v>0</v>
      </c>
      <c r="S776" s="70" t="str">
        <f>IF(O775&gt;0,VLOOKUP(O775,W$12:AF$60,10),S775)</f>
        <v>J=</v>
      </c>
      <c r="T776" s="66" t="e">
        <f>IF(O775&gt;0,VLOOKUP(O775,W$12:AF$60,11),T775)</f>
        <v>#REF!</v>
      </c>
      <c r="U776" s="71" t="str">
        <f t="shared" si="231"/>
        <v>-</v>
      </c>
      <c r="V776" s="7"/>
      <c r="W776" s="7"/>
      <c r="X776" s="7"/>
      <c r="Y776" s="7"/>
      <c r="Z776" s="1"/>
      <c r="AA776" s="7"/>
      <c r="AB776" s="7"/>
      <c r="AC776" s="7"/>
      <c r="AD776" s="7"/>
      <c r="AE776" s="7"/>
      <c r="AF776" s="8"/>
      <c r="AG776" s="2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  <c r="EO776" s="2"/>
      <c r="EP776" s="2"/>
      <c r="EQ776" s="2"/>
      <c r="ER776" s="2"/>
      <c r="ES776" s="2"/>
      <c r="ET776" s="2"/>
      <c r="EU776" s="2"/>
      <c r="EV776" s="2"/>
      <c r="EW776" s="2"/>
      <c r="EX776" s="2"/>
      <c r="EY776" s="2"/>
      <c r="EZ776" s="2"/>
      <c r="FA776" s="2"/>
      <c r="FB776" s="2"/>
      <c r="FC776" s="2"/>
      <c r="FD776" s="2"/>
      <c r="FE776" s="2"/>
      <c r="FF776" s="2"/>
      <c r="FG776" s="2"/>
      <c r="FH776" s="2"/>
      <c r="FI776" s="2"/>
      <c r="FJ776" s="2"/>
      <c r="FK776" s="2"/>
      <c r="FL776" s="2"/>
      <c r="FM776" s="2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</row>
    <row r="777" spans="1:188" x14ac:dyDescent="0.15">
      <c r="A777" s="63">
        <f t="shared" si="217"/>
        <v>44542</v>
      </c>
      <c r="B777" s="78">
        <f t="shared" ca="1" si="222"/>
        <v>580.81691689999991</v>
      </c>
      <c r="C777" s="65">
        <f t="shared" si="227"/>
        <v>571.42835305999995</v>
      </c>
      <c r="D777" s="10">
        <f ca="1">IF(A777&lt;$B$1,VLOOKUP(A777,[1]DI!$A$4:$B$15000,2),0)</f>
        <v>0</v>
      </c>
      <c r="E777" s="65">
        <f t="shared" ca="1" si="223"/>
        <v>1</v>
      </c>
      <c r="F777" s="65">
        <f ca="1">(TRUNC(PRODUCT($E$12:$E776),16))</f>
        <v>1.0745118963656799</v>
      </c>
      <c r="G777" s="65">
        <f t="shared" ca="1" si="224"/>
        <v>1.0642503360515401</v>
      </c>
      <c r="H777" s="65">
        <f t="shared" ca="1" si="225"/>
        <v>1.00964206</v>
      </c>
      <c r="I777" s="64">
        <f t="shared" si="218"/>
        <v>5.2499999999999998E-2</v>
      </c>
      <c r="J777" s="66">
        <f>IF(O776&gt;0,VLOOKUP(O776,W$12:AF$80,2),J776)</f>
        <v>44494</v>
      </c>
      <c r="K777" s="67">
        <f t="shared" si="219"/>
        <v>32</v>
      </c>
      <c r="L777" s="68">
        <f t="shared" si="228"/>
        <v>33</v>
      </c>
      <c r="M777" s="69">
        <f t="shared" si="229"/>
        <v>1.0067231080000001</v>
      </c>
      <c r="N777" s="69">
        <f t="shared" ca="1" si="230"/>
        <v>1.016429993</v>
      </c>
      <c r="O777" s="68">
        <f t="shared" si="226"/>
        <v>0</v>
      </c>
      <c r="P777" s="65">
        <f t="shared" ca="1" si="220"/>
        <v>9.3885638399999998</v>
      </c>
      <c r="Q777" s="65"/>
      <c r="R777" s="11">
        <f t="shared" si="221"/>
        <v>0</v>
      </c>
      <c r="S777" s="70" t="str">
        <f>IF(O776&gt;0,VLOOKUP(O776,W$12:AF$60,10),S776)</f>
        <v>J=</v>
      </c>
      <c r="T777" s="66" t="e">
        <f>IF(O776&gt;0,VLOOKUP(O776,W$12:AF$60,11),T776)</f>
        <v>#REF!</v>
      </c>
      <c r="U777" s="71" t="str">
        <f t="shared" si="231"/>
        <v>-</v>
      </c>
      <c r="V777" s="7"/>
      <c r="W777" s="7"/>
      <c r="X777" s="7"/>
      <c r="Y777" s="7"/>
      <c r="Z777" s="1"/>
      <c r="AA777" s="7"/>
      <c r="AB777" s="7"/>
      <c r="AC777" s="7"/>
      <c r="AD777" s="7"/>
      <c r="AE777" s="7"/>
      <c r="AF777" s="8"/>
      <c r="AG777" s="2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  <c r="EO777" s="2"/>
      <c r="EP777" s="2"/>
      <c r="EQ777" s="2"/>
      <c r="ER777" s="2"/>
      <c r="ES777" s="2"/>
      <c r="ET777" s="2"/>
      <c r="EU777" s="2"/>
      <c r="EV777" s="2"/>
      <c r="EW777" s="2"/>
      <c r="EX777" s="2"/>
      <c r="EY777" s="2"/>
      <c r="EZ777" s="2"/>
      <c r="FA777" s="2"/>
      <c r="FB777" s="2"/>
      <c r="FC777" s="2"/>
      <c r="FD777" s="2"/>
      <c r="FE777" s="2"/>
      <c r="FF777" s="2"/>
      <c r="FG777" s="2"/>
      <c r="FH777" s="2"/>
      <c r="FI777" s="2"/>
      <c r="FJ777" s="2"/>
      <c r="FK777" s="2"/>
      <c r="FL777" s="2"/>
      <c r="FM777" s="2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</row>
    <row r="778" spans="1:188" x14ac:dyDescent="0.15">
      <c r="A778" s="63">
        <f t="shared" si="217"/>
        <v>44543</v>
      </c>
      <c r="B778" s="78">
        <f t="shared" ca="1" si="222"/>
        <v>580.81691689999991</v>
      </c>
      <c r="C778" s="65">
        <f t="shared" si="227"/>
        <v>571.42835305999995</v>
      </c>
      <c r="D778" s="10">
        <f ca="1">IF(A778&lt;$B$1,VLOOKUP(A778,[1]DI!$A$4:$B$15000,2),0)</f>
        <v>9.1499999999999998E-2</v>
      </c>
      <c r="E778" s="65">
        <f t="shared" ca="1" si="223"/>
        <v>1.00034749</v>
      </c>
      <c r="F778" s="65">
        <f ca="1">(TRUNC(PRODUCT($E$12:$E777),16))</f>
        <v>1.0745118963656799</v>
      </c>
      <c r="G778" s="65">
        <f t="shared" ca="1" si="224"/>
        <v>1.0642503360515401</v>
      </c>
      <c r="H778" s="65">
        <f t="shared" ca="1" si="225"/>
        <v>1.00964206</v>
      </c>
      <c r="I778" s="64">
        <f t="shared" si="218"/>
        <v>5.2499999999999998E-2</v>
      </c>
      <c r="J778" s="66">
        <f>IF(O777&gt;0,VLOOKUP(O777,W$12:AF$80,2),J777)</f>
        <v>44494</v>
      </c>
      <c r="K778" s="67">
        <f t="shared" si="219"/>
        <v>33</v>
      </c>
      <c r="L778" s="68">
        <f t="shared" si="228"/>
        <v>33</v>
      </c>
      <c r="M778" s="69">
        <f t="shared" si="229"/>
        <v>1.0067231080000001</v>
      </c>
      <c r="N778" s="69">
        <f t="shared" ca="1" si="230"/>
        <v>1.016429993</v>
      </c>
      <c r="O778" s="68">
        <f t="shared" si="226"/>
        <v>0</v>
      </c>
      <c r="P778" s="65">
        <f t="shared" ca="1" si="220"/>
        <v>9.3885638399999998</v>
      </c>
      <c r="Q778" s="65"/>
      <c r="R778" s="11">
        <f t="shared" si="221"/>
        <v>0</v>
      </c>
      <c r="S778" s="70" t="str">
        <f>IF(O777&gt;0,VLOOKUP(O777,W$12:AF$60,10),S777)</f>
        <v>J=</v>
      </c>
      <c r="T778" s="66" t="e">
        <f>IF(O777&gt;0,VLOOKUP(O777,W$12:AF$60,11),T777)</f>
        <v>#REF!</v>
      </c>
      <c r="U778" s="71" t="str">
        <f t="shared" si="231"/>
        <v>-</v>
      </c>
      <c r="V778" s="7"/>
      <c r="W778" s="7"/>
      <c r="X778" s="7"/>
      <c r="Y778" s="7"/>
      <c r="Z778" s="1"/>
      <c r="AA778" s="7"/>
      <c r="AB778" s="7"/>
      <c r="AC778" s="7"/>
      <c r="AD778" s="7"/>
      <c r="AE778" s="7"/>
      <c r="AF778" s="8"/>
      <c r="AG778" s="2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  <c r="EO778" s="2"/>
      <c r="EP778" s="2"/>
      <c r="EQ778" s="2"/>
      <c r="ER778" s="2"/>
      <c r="ES778" s="2"/>
      <c r="ET778" s="2"/>
      <c r="EU778" s="2"/>
      <c r="EV778" s="2"/>
      <c r="EW778" s="2"/>
      <c r="EX778" s="2"/>
      <c r="EY778" s="2"/>
      <c r="EZ778" s="2"/>
      <c r="FA778" s="2"/>
      <c r="FB778" s="2"/>
      <c r="FC778" s="2"/>
      <c r="FD778" s="2"/>
      <c r="FE778" s="2"/>
      <c r="FF778" s="2"/>
      <c r="FG778" s="2"/>
      <c r="FH778" s="2"/>
      <c r="FI778" s="2"/>
      <c r="FJ778" s="2"/>
      <c r="FK778" s="2"/>
      <c r="FL778" s="2"/>
      <c r="FM778" s="2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</row>
    <row r="779" spans="1:188" x14ac:dyDescent="0.15">
      <c r="A779" s="63">
        <f t="shared" si="217"/>
        <v>44544</v>
      </c>
      <c r="B779" s="78">
        <f t="shared" ca="1" si="222"/>
        <v>581.13673162999999</v>
      </c>
      <c r="C779" s="65">
        <f t="shared" si="227"/>
        <v>571.42835305999995</v>
      </c>
      <c r="D779" s="10">
        <f ca="1">IF(A779&lt;$B$1,VLOOKUP(A779,[1]DI!$A$4:$B$15000,2),0)</f>
        <v>9.1499999999999998E-2</v>
      </c>
      <c r="E779" s="65">
        <f t="shared" ca="1" si="223"/>
        <v>1.00034749</v>
      </c>
      <c r="F779" s="65">
        <f ca="1">(TRUNC(PRODUCT($E$12:$E778),16))</f>
        <v>1.07488527850455</v>
      </c>
      <c r="G779" s="65">
        <f t="shared" ca="1" si="224"/>
        <v>1.0642503360515401</v>
      </c>
      <c r="H779" s="65">
        <f t="shared" ca="1" si="225"/>
        <v>1.0099929000000001</v>
      </c>
      <c r="I779" s="64">
        <f t="shared" si="218"/>
        <v>5.2499999999999998E-2</v>
      </c>
      <c r="J779" s="66">
        <f>IF(O778&gt;0,VLOOKUP(O778,W$12:AF$80,2),J778)</f>
        <v>44494</v>
      </c>
      <c r="K779" s="67">
        <f t="shared" si="219"/>
        <v>34</v>
      </c>
      <c r="L779" s="68">
        <f t="shared" si="228"/>
        <v>34</v>
      </c>
      <c r="M779" s="69">
        <f t="shared" si="229"/>
        <v>1.006927543</v>
      </c>
      <c r="N779" s="69">
        <f t="shared" ca="1" si="230"/>
        <v>1.016989669</v>
      </c>
      <c r="O779" s="68">
        <f t="shared" si="226"/>
        <v>0</v>
      </c>
      <c r="P779" s="65">
        <f t="shared" ca="1" si="220"/>
        <v>9.7083785700000007</v>
      </c>
      <c r="Q779" s="65"/>
      <c r="R779" s="11">
        <f t="shared" si="221"/>
        <v>0</v>
      </c>
      <c r="S779" s="70" t="str">
        <f>IF(O778&gt;0,VLOOKUP(O778,W$12:AF$60,10),S778)</f>
        <v>J=</v>
      </c>
      <c r="T779" s="66" t="e">
        <f>IF(O778&gt;0,VLOOKUP(O778,W$12:AF$60,11),T778)</f>
        <v>#REF!</v>
      </c>
      <c r="U779" s="71" t="str">
        <f t="shared" si="231"/>
        <v>-</v>
      </c>
      <c r="V779" s="7"/>
      <c r="W779" s="7"/>
      <c r="X779" s="7"/>
      <c r="Y779" s="7"/>
      <c r="Z779" s="1"/>
      <c r="AA779" s="7"/>
      <c r="AB779" s="7"/>
      <c r="AC779" s="7"/>
      <c r="AD779" s="7"/>
      <c r="AE779" s="7"/>
      <c r="AF779" s="8"/>
      <c r="AG779" s="2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  <c r="EO779" s="2"/>
      <c r="EP779" s="2"/>
      <c r="EQ779" s="2"/>
      <c r="ER779" s="2"/>
      <c r="ES779" s="2"/>
      <c r="ET779" s="2"/>
      <c r="EU779" s="2"/>
      <c r="EV779" s="2"/>
      <c r="EW779" s="2"/>
      <c r="EX779" s="2"/>
      <c r="EY779" s="2"/>
      <c r="EZ779" s="2"/>
      <c r="FA779" s="2"/>
      <c r="FB779" s="2"/>
      <c r="FC779" s="2"/>
      <c r="FD779" s="2"/>
      <c r="FE779" s="2"/>
      <c r="FF779" s="2"/>
      <c r="FG779" s="2"/>
      <c r="FH779" s="2"/>
      <c r="FI779" s="2"/>
      <c r="FJ779" s="2"/>
      <c r="FK779" s="2"/>
      <c r="FL779" s="2"/>
      <c r="FM779" s="2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</row>
    <row r="780" spans="1:188" x14ac:dyDescent="0.15">
      <c r="A780" s="63">
        <f t="shared" si="217"/>
        <v>44545</v>
      </c>
      <c r="B780" s="78">
        <f t="shared" ca="1" si="222"/>
        <v>581.45672178999996</v>
      </c>
      <c r="C780" s="65">
        <f t="shared" si="227"/>
        <v>571.42835305999995</v>
      </c>
      <c r="D780" s="10">
        <f ca="1">IF(A780&lt;$B$1,VLOOKUP(A780,[1]DI!$A$4:$B$15000,2),0)</f>
        <v>9.1499999999999998E-2</v>
      </c>
      <c r="E780" s="65">
        <f t="shared" ca="1" si="223"/>
        <v>1.00034749</v>
      </c>
      <c r="F780" s="65">
        <f ca="1">(TRUNC(PRODUCT($E$12:$E779),16))</f>
        <v>1.07525879038998</v>
      </c>
      <c r="G780" s="65">
        <f t="shared" ca="1" si="224"/>
        <v>1.0642503360515401</v>
      </c>
      <c r="H780" s="65">
        <f t="shared" ca="1" si="225"/>
        <v>1.0103438600000001</v>
      </c>
      <c r="I780" s="64">
        <f t="shared" si="218"/>
        <v>5.2499999999999998E-2</v>
      </c>
      <c r="J780" s="66">
        <f>IF(O779&gt;0,VLOOKUP(O779,W$12:AF$80,2),J779)</f>
        <v>44494</v>
      </c>
      <c r="K780" s="67">
        <f t="shared" si="219"/>
        <v>35</v>
      </c>
      <c r="L780" s="68">
        <f t="shared" si="228"/>
        <v>35</v>
      </c>
      <c r="M780" s="69">
        <f t="shared" si="229"/>
        <v>1.0071320189999999</v>
      </c>
      <c r="N780" s="69">
        <f t="shared" ca="1" si="230"/>
        <v>1.017549652</v>
      </c>
      <c r="O780" s="68">
        <f t="shared" si="226"/>
        <v>0</v>
      </c>
      <c r="P780" s="65">
        <f t="shared" ca="1" si="220"/>
        <v>10.02836873</v>
      </c>
      <c r="Q780" s="65"/>
      <c r="R780" s="11">
        <f t="shared" si="221"/>
        <v>0</v>
      </c>
      <c r="S780" s="70" t="str">
        <f>IF(O779&gt;0,VLOOKUP(O779,W$12:AF$60,10),S779)</f>
        <v>J=</v>
      </c>
      <c r="T780" s="66" t="e">
        <f>IF(O779&gt;0,VLOOKUP(O779,W$12:AF$60,11),T779)</f>
        <v>#REF!</v>
      </c>
      <c r="U780" s="71" t="str">
        <f t="shared" si="231"/>
        <v>-</v>
      </c>
      <c r="V780" s="7"/>
      <c r="W780" s="7"/>
      <c r="X780" s="7"/>
      <c r="Y780" s="7"/>
      <c r="Z780" s="1"/>
      <c r="AA780" s="7"/>
      <c r="AB780" s="7"/>
      <c r="AC780" s="7"/>
      <c r="AD780" s="7"/>
      <c r="AE780" s="7"/>
      <c r="AF780" s="8"/>
      <c r="AG780" s="2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  <c r="EO780" s="2"/>
      <c r="EP780" s="2"/>
      <c r="EQ780" s="2"/>
      <c r="ER780" s="2"/>
      <c r="ES780" s="2"/>
      <c r="ET780" s="2"/>
      <c r="EU780" s="2"/>
      <c r="EV780" s="2"/>
      <c r="EW780" s="2"/>
      <c r="EX780" s="2"/>
      <c r="EY780" s="2"/>
      <c r="EZ780" s="2"/>
      <c r="FA780" s="2"/>
      <c r="FB780" s="2"/>
      <c r="FC780" s="2"/>
      <c r="FD780" s="2"/>
      <c r="FE780" s="2"/>
      <c r="FF780" s="2"/>
      <c r="FG780" s="2"/>
      <c r="FH780" s="2"/>
      <c r="FI780" s="2"/>
      <c r="FJ780" s="2"/>
      <c r="FK780" s="2"/>
      <c r="FL780" s="2"/>
      <c r="FM780" s="2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</row>
    <row r="781" spans="1:188" x14ac:dyDescent="0.15">
      <c r="A781" s="63">
        <f t="shared" ref="A781:A844" si="232">(A780+1)</f>
        <v>44546</v>
      </c>
      <c r="B781" s="78">
        <f t="shared" ca="1" si="222"/>
        <v>581.77688680999995</v>
      </c>
      <c r="C781" s="65">
        <f t="shared" si="227"/>
        <v>571.42835305999995</v>
      </c>
      <c r="D781" s="10">
        <f ca="1">IF(A781&lt;$B$1,VLOOKUP(A781,[1]DI!$A$4:$B$15000,2),0)</f>
        <v>9.1499999999999998E-2</v>
      </c>
      <c r="E781" s="65">
        <f t="shared" ca="1" si="223"/>
        <v>1.00034749</v>
      </c>
      <c r="F781" s="65">
        <f ca="1">(TRUNC(PRODUCT($E$12:$E780),16))</f>
        <v>1.0756324320670501</v>
      </c>
      <c r="G781" s="65">
        <f t="shared" ca="1" si="224"/>
        <v>1.0642503360515401</v>
      </c>
      <c r="H781" s="65">
        <f t="shared" ca="1" si="225"/>
        <v>1.01069494</v>
      </c>
      <c r="I781" s="64">
        <f t="shared" ref="I781:I844" si="233">I780</f>
        <v>5.2499999999999998E-2</v>
      </c>
      <c r="J781" s="66">
        <f>IF(O780&gt;0,VLOOKUP(O780,W$12:AF$80,2),J780)</f>
        <v>44494</v>
      </c>
      <c r="K781" s="67">
        <f t="shared" ref="K781:K844" si="234">IF(A781&gt;J781,IF(NETWORKDAYS(J781,A781,$W$120:$W$436)-1=0,1,NETWORKDAYS(J781,A781,$W$120:$W$436)-1),0)</f>
        <v>36</v>
      </c>
      <c r="L781" s="68">
        <f t="shared" si="228"/>
        <v>36</v>
      </c>
      <c r="M781" s="69">
        <f t="shared" si="229"/>
        <v>1.007336537</v>
      </c>
      <c r="N781" s="69">
        <f t="shared" ca="1" si="230"/>
        <v>1.0181099410000001</v>
      </c>
      <c r="O781" s="68">
        <f t="shared" si="226"/>
        <v>0</v>
      </c>
      <c r="P781" s="65">
        <f t="shared" ref="P781:P844" ca="1" si="235">TRUNC(((N781-1)*C781),8)</f>
        <v>10.34853375</v>
      </c>
      <c r="Q781" s="65"/>
      <c r="R781" s="11">
        <f t="shared" ref="R781:R844" si="236">IF(O781&gt;0,VLOOKUP(O781,$W$12:$AB$80,6),0)</f>
        <v>0</v>
      </c>
      <c r="S781" s="70" t="str">
        <f>IF(O780&gt;0,VLOOKUP(O780,W$12:AF$60,10),S780)</f>
        <v>J=</v>
      </c>
      <c r="T781" s="66" t="e">
        <f>IF(O780&gt;0,VLOOKUP(O780,W$12:AF$60,11),T780)</f>
        <v>#REF!</v>
      </c>
      <c r="U781" s="71" t="str">
        <f t="shared" si="231"/>
        <v>-</v>
      </c>
      <c r="V781" s="7"/>
      <c r="W781" s="7"/>
      <c r="X781" s="7"/>
      <c r="Y781" s="7"/>
      <c r="Z781" s="1"/>
      <c r="AA781" s="7"/>
      <c r="AB781" s="7"/>
      <c r="AC781" s="7"/>
      <c r="AD781" s="7"/>
      <c r="AE781" s="7"/>
      <c r="AF781" s="8"/>
      <c r="AG781" s="2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  <c r="EO781" s="2"/>
      <c r="EP781" s="2"/>
      <c r="EQ781" s="2"/>
      <c r="ER781" s="2"/>
      <c r="ES781" s="2"/>
      <c r="ET781" s="2"/>
      <c r="EU781" s="2"/>
      <c r="EV781" s="2"/>
      <c r="EW781" s="2"/>
      <c r="EX781" s="2"/>
      <c r="EY781" s="2"/>
      <c r="EZ781" s="2"/>
      <c r="FA781" s="2"/>
      <c r="FB781" s="2"/>
      <c r="FC781" s="2"/>
      <c r="FD781" s="2"/>
      <c r="FE781" s="2"/>
      <c r="FF781" s="2"/>
      <c r="FG781" s="2"/>
      <c r="FH781" s="2"/>
      <c r="FI781" s="2"/>
      <c r="FJ781" s="2"/>
      <c r="FK781" s="2"/>
      <c r="FL781" s="2"/>
      <c r="FM781" s="2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</row>
    <row r="782" spans="1:188" ht="12" thickBot="1" x14ac:dyDescent="0.2">
      <c r="A782" s="63">
        <f t="shared" si="232"/>
        <v>44547</v>
      </c>
      <c r="B782" s="78">
        <f t="shared" ref="B782:B845" ca="1" si="237">IF(A782&lt;=TODAY(),C782+P782,IF(AND(A782&gt;TODAY(),A782&lt;=$B$1),IF(VLOOKUP(TODAY(),$A$10:$D$10000,4,FALSE)=0,"n.d",C782+P782),"n.d"))</f>
        <v>582.09723240999995</v>
      </c>
      <c r="C782" s="65">
        <f t="shared" si="227"/>
        <v>571.42835305999995</v>
      </c>
      <c r="D782" s="10">
        <f ca="1">IF(A782&lt;$B$1,VLOOKUP(A782,[1]DI!$A$4:$B$15000,2),0)</f>
        <v>9.1499999999999998E-2</v>
      </c>
      <c r="E782" s="65">
        <f t="shared" ref="E782:E845" ca="1" si="238">IF(A782&lt;A$10,1,ROUND(((1+D782)^(1/252)),8))</f>
        <v>1.00034749</v>
      </c>
      <c r="F782" s="65">
        <f ca="1">(TRUNC(PRODUCT($E$12:$E781),16))</f>
        <v>1.07600620358087</v>
      </c>
      <c r="G782" s="65">
        <f t="shared" ref="G782:G845" ca="1" si="239">IF(O781&gt;0,F781,G781)</f>
        <v>1.0642503360515401</v>
      </c>
      <c r="H782" s="65">
        <f t="shared" ref="H782:H845" ca="1" si="240">ROUND(F782/G782,8)</f>
        <v>1.0110461500000001</v>
      </c>
      <c r="I782" s="64">
        <f t="shared" si="233"/>
        <v>5.2499999999999998E-2</v>
      </c>
      <c r="J782" s="66">
        <f>IF(O781&gt;0,VLOOKUP(O781,W$12:AF$80,2),J781)</f>
        <v>44494</v>
      </c>
      <c r="K782" s="67">
        <f t="shared" si="234"/>
        <v>37</v>
      </c>
      <c r="L782" s="68">
        <f t="shared" si="228"/>
        <v>37</v>
      </c>
      <c r="M782" s="69">
        <f t="shared" si="229"/>
        <v>1.007541096</v>
      </c>
      <c r="N782" s="69">
        <f t="shared" ca="1" si="230"/>
        <v>1.0186705460000001</v>
      </c>
      <c r="O782" s="68">
        <f t="shared" ref="O782:O845" si="241">IF(VLOOKUP(A782,X$12:AE$80,8)=VLOOKUP(A781,X$12:AE$80,8),0,VLOOKUP(A782,X$12:AE$80,8))</f>
        <v>0</v>
      </c>
      <c r="P782" s="65">
        <f t="shared" ca="1" si="235"/>
        <v>10.668879349999999</v>
      </c>
      <c r="Q782" s="65"/>
      <c r="R782" s="11">
        <f t="shared" si="236"/>
        <v>0</v>
      </c>
      <c r="S782" s="70" t="str">
        <f>IF(O781&gt;0,VLOOKUP(O781,W$12:AF$60,10),S781)</f>
        <v>J=</v>
      </c>
      <c r="T782" s="66" t="e">
        <f>IF(O781&gt;0,VLOOKUP(O781,W$12:AF$60,11),T781)</f>
        <v>#REF!</v>
      </c>
      <c r="U782" s="71" t="str">
        <f t="shared" si="231"/>
        <v>-</v>
      </c>
      <c r="X782" s="7"/>
      <c r="Y782" s="7"/>
      <c r="Z782" s="1"/>
      <c r="AA782" s="7"/>
      <c r="AB782" s="7"/>
      <c r="AC782" s="7"/>
      <c r="AD782" s="7"/>
      <c r="AE782" s="7"/>
      <c r="AF782" s="8"/>
      <c r="AG782" s="2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  <c r="EO782" s="2"/>
      <c r="EP782" s="2"/>
      <c r="EQ782" s="2"/>
      <c r="ER782" s="2"/>
      <c r="ES782" s="2"/>
      <c r="ET782" s="2"/>
      <c r="EU782" s="2"/>
      <c r="EV782" s="2"/>
      <c r="EW782" s="2"/>
      <c r="EX782" s="2"/>
      <c r="EY782" s="2"/>
      <c r="EZ782" s="2"/>
      <c r="FA782" s="2"/>
      <c r="FB782" s="2"/>
      <c r="FC782" s="2"/>
      <c r="FD782" s="2"/>
      <c r="FE782" s="2"/>
      <c r="FF782" s="2"/>
      <c r="FG782" s="2"/>
      <c r="FH782" s="2"/>
      <c r="FI782" s="2"/>
      <c r="FJ782" s="2"/>
      <c r="FK782" s="2"/>
      <c r="FL782" s="2"/>
      <c r="FM782" s="2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</row>
    <row r="783" spans="1:188" ht="16.5" thickTop="1" thickBot="1" x14ac:dyDescent="0.2">
      <c r="A783" s="63">
        <f t="shared" si="232"/>
        <v>44548</v>
      </c>
      <c r="B783" s="78">
        <f t="shared" ca="1" si="237"/>
        <v>582.41775342999995</v>
      </c>
      <c r="C783" s="65">
        <f t="shared" si="227"/>
        <v>571.42835305999995</v>
      </c>
      <c r="D783" s="10">
        <f ca="1">IF(A783&lt;$B$1,VLOOKUP(A783,[1]DI!$A$4:$B$15000,2),0)</f>
        <v>0</v>
      </c>
      <c r="E783" s="65">
        <f t="shared" ca="1" si="238"/>
        <v>1</v>
      </c>
      <c r="F783" s="65">
        <f ca="1">(TRUNC(PRODUCT($E$12:$E782),16))</f>
        <v>1.07638010497655</v>
      </c>
      <c r="G783" s="65">
        <f t="shared" ca="1" si="239"/>
        <v>1.0642503360515401</v>
      </c>
      <c r="H783" s="65">
        <f t="shared" ca="1" si="240"/>
        <v>1.0113974800000001</v>
      </c>
      <c r="I783" s="64">
        <f t="shared" si="233"/>
        <v>5.2499999999999998E-2</v>
      </c>
      <c r="J783" s="66">
        <f>IF(O782&gt;0,VLOOKUP(O782,W$12:AF$80,2),J782)</f>
        <v>44494</v>
      </c>
      <c r="K783" s="67">
        <f t="shared" si="234"/>
        <v>37</v>
      </c>
      <c r="L783" s="68">
        <f t="shared" si="228"/>
        <v>38</v>
      </c>
      <c r="M783" s="69">
        <f t="shared" si="229"/>
        <v>1.0077456970000001</v>
      </c>
      <c r="N783" s="69">
        <f t="shared" ca="1" si="230"/>
        <v>1.0192314579999999</v>
      </c>
      <c r="O783" s="68">
        <f t="shared" si="241"/>
        <v>0</v>
      </c>
      <c r="P783" s="65">
        <f t="shared" ca="1" si="235"/>
        <v>10.98940037</v>
      </c>
      <c r="Q783" s="65"/>
      <c r="R783" s="11">
        <f t="shared" si="236"/>
        <v>0</v>
      </c>
      <c r="S783" s="70" t="str">
        <f>IF(O782&gt;0,VLOOKUP(O782,W$12:AF$60,10),S782)</f>
        <v>J=</v>
      </c>
      <c r="T783" s="66" t="e">
        <f>IF(O782&gt;0,VLOOKUP(O782,W$12:AF$60,11),T782)</f>
        <v>#REF!</v>
      </c>
      <c r="U783" s="71" t="str">
        <f t="shared" si="231"/>
        <v>-</v>
      </c>
      <c r="V783" s="132" t="s">
        <v>94</v>
      </c>
      <c r="W783" s="134" t="s">
        <v>65</v>
      </c>
      <c r="X783" s="7"/>
      <c r="Y783" s="7"/>
      <c r="Z783" s="1"/>
      <c r="AA783" s="7"/>
      <c r="AB783" s="7"/>
      <c r="AC783" s="7"/>
      <c r="AD783" s="7"/>
      <c r="AE783" s="7"/>
      <c r="AF783" s="8"/>
      <c r="AG783" s="2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  <c r="EO783" s="2"/>
      <c r="EP783" s="2"/>
      <c r="EQ783" s="2"/>
      <c r="ER783" s="2"/>
      <c r="ES783" s="2"/>
      <c r="ET783" s="2"/>
      <c r="EU783" s="2"/>
      <c r="EV783" s="2"/>
      <c r="EW783" s="2"/>
      <c r="EX783" s="2"/>
      <c r="EY783" s="2"/>
      <c r="EZ783" s="2"/>
      <c r="FA783" s="2"/>
      <c r="FB783" s="2"/>
      <c r="FC783" s="2"/>
      <c r="FD783" s="2"/>
      <c r="FE783" s="2"/>
      <c r="FF783" s="2"/>
      <c r="FG783" s="2"/>
      <c r="FH783" s="2"/>
      <c r="FI783" s="2"/>
      <c r="FJ783" s="2"/>
      <c r="FK783" s="2"/>
      <c r="FL783" s="2"/>
      <c r="FM783" s="2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</row>
    <row r="784" spans="1:188" ht="16.5" thickTop="1" thickBot="1" x14ac:dyDescent="0.2">
      <c r="A784" s="63">
        <f t="shared" si="232"/>
        <v>44549</v>
      </c>
      <c r="B784" s="78">
        <f t="shared" ca="1" si="237"/>
        <v>582.41775342999995</v>
      </c>
      <c r="C784" s="65">
        <f t="shared" si="227"/>
        <v>571.42835305999995</v>
      </c>
      <c r="D784" s="10">
        <f ca="1">IF(A784&lt;$B$1,VLOOKUP(A784,[1]DI!$A$4:$B$15000,2),0)</f>
        <v>0</v>
      </c>
      <c r="E784" s="65">
        <f t="shared" ca="1" si="238"/>
        <v>1</v>
      </c>
      <c r="F784" s="65">
        <f ca="1">(TRUNC(PRODUCT($E$12:$E783),16))</f>
        <v>1.07638010497655</v>
      </c>
      <c r="G784" s="65">
        <f t="shared" ca="1" si="239"/>
        <v>1.0642503360515401</v>
      </c>
      <c r="H784" s="65">
        <f t="shared" ca="1" si="240"/>
        <v>1.0113974800000001</v>
      </c>
      <c r="I784" s="64">
        <f t="shared" si="233"/>
        <v>5.2499999999999998E-2</v>
      </c>
      <c r="J784" s="66">
        <f>IF(O783&gt;0,VLOOKUP(O783,W$12:AF$80,2),J783)</f>
        <v>44494</v>
      </c>
      <c r="K784" s="67">
        <f t="shared" si="234"/>
        <v>37</v>
      </c>
      <c r="L784" s="68">
        <f t="shared" si="228"/>
        <v>38</v>
      </c>
      <c r="M784" s="69">
        <f t="shared" si="229"/>
        <v>1.0077456970000001</v>
      </c>
      <c r="N784" s="69">
        <f t="shared" ca="1" si="230"/>
        <v>1.0192314579999999</v>
      </c>
      <c r="O784" s="68">
        <f t="shared" si="241"/>
        <v>0</v>
      </c>
      <c r="P784" s="65">
        <f t="shared" ca="1" si="235"/>
        <v>10.98940037</v>
      </c>
      <c r="Q784" s="65"/>
      <c r="R784" s="11">
        <f t="shared" si="236"/>
        <v>0</v>
      </c>
      <c r="S784" s="70" t="str">
        <f>IF(O783&gt;0,VLOOKUP(O783,W$12:AF$60,10),S783)</f>
        <v>J=</v>
      </c>
      <c r="T784" s="66" t="e">
        <f>IF(O783&gt;0,VLOOKUP(O783,W$12:AF$60,11),T783)</f>
        <v>#REF!</v>
      </c>
      <c r="U784" s="71" t="str">
        <f t="shared" si="231"/>
        <v>-</v>
      </c>
      <c r="V784" s="133" t="s">
        <v>87</v>
      </c>
      <c r="W784" s="135">
        <v>44557</v>
      </c>
      <c r="X784" s="7"/>
      <c r="Y784" s="7"/>
      <c r="Z784" s="1"/>
      <c r="AA784" s="7"/>
      <c r="AB784" s="7"/>
      <c r="AC784" s="7"/>
      <c r="AD784" s="7"/>
      <c r="AE784" s="7"/>
      <c r="AF784" s="8"/>
      <c r="AG784" s="2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  <c r="EO784" s="2"/>
      <c r="EP784" s="2"/>
      <c r="EQ784" s="2"/>
      <c r="ER784" s="2"/>
      <c r="ES784" s="2"/>
      <c r="ET784" s="2"/>
      <c r="EU784" s="2"/>
      <c r="EV784" s="2"/>
      <c r="EW784" s="2"/>
      <c r="EX784" s="2"/>
      <c r="EY784" s="2"/>
      <c r="EZ784" s="2"/>
      <c r="FA784" s="2"/>
      <c r="FB784" s="2"/>
      <c r="FC784" s="2"/>
      <c r="FD784" s="2"/>
      <c r="FE784" s="2"/>
      <c r="FF784" s="2"/>
      <c r="FG784" s="2"/>
      <c r="FH784" s="2"/>
      <c r="FI784" s="2"/>
      <c r="FJ784" s="2"/>
      <c r="FK784" s="2"/>
      <c r="FL784" s="2"/>
      <c r="FM784" s="2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</row>
    <row r="785" spans="1:188" ht="16.5" thickTop="1" thickBot="1" x14ac:dyDescent="0.2">
      <c r="A785" s="63">
        <f t="shared" si="232"/>
        <v>44550</v>
      </c>
      <c r="B785" s="78">
        <f t="shared" ca="1" si="237"/>
        <v>582.41775342999995</v>
      </c>
      <c r="C785" s="65">
        <f t="shared" si="227"/>
        <v>571.42835305999995</v>
      </c>
      <c r="D785" s="10">
        <f ca="1">IF(A785&lt;$B$1,VLOOKUP(A785,[1]DI!$A$4:$B$15000,2),0)</f>
        <v>9.1499999999999998E-2</v>
      </c>
      <c r="E785" s="65">
        <f t="shared" ca="1" si="238"/>
        <v>1.00034749</v>
      </c>
      <c r="F785" s="65">
        <f ca="1">(TRUNC(PRODUCT($E$12:$E784),16))</f>
        <v>1.07638010497655</v>
      </c>
      <c r="G785" s="65">
        <f t="shared" ca="1" si="239"/>
        <v>1.0642503360515401</v>
      </c>
      <c r="H785" s="65">
        <f t="shared" ca="1" si="240"/>
        <v>1.0113974800000001</v>
      </c>
      <c r="I785" s="64">
        <f t="shared" si="233"/>
        <v>5.2499999999999998E-2</v>
      </c>
      <c r="J785" s="66">
        <f>IF(O784&gt;0,VLOOKUP(O784,W$12:AF$80,2),J784)</f>
        <v>44494</v>
      </c>
      <c r="K785" s="67">
        <f t="shared" si="234"/>
        <v>38</v>
      </c>
      <c r="L785" s="68">
        <f t="shared" si="228"/>
        <v>38</v>
      </c>
      <c r="M785" s="69">
        <f t="shared" si="229"/>
        <v>1.0077456970000001</v>
      </c>
      <c r="N785" s="69">
        <f t="shared" ca="1" si="230"/>
        <v>1.0192314579999999</v>
      </c>
      <c r="O785" s="68">
        <f t="shared" si="241"/>
        <v>0</v>
      </c>
      <c r="P785" s="65">
        <f t="shared" ca="1" si="235"/>
        <v>10.98940037</v>
      </c>
      <c r="Q785" s="65"/>
      <c r="R785" s="11">
        <f t="shared" si="236"/>
        <v>0</v>
      </c>
      <c r="S785" s="70" t="str">
        <f>IF(O784&gt;0,VLOOKUP(O784,W$12:AF$60,10),S784)</f>
        <v>J=</v>
      </c>
      <c r="T785" s="66" t="e">
        <f>IF(O784&gt;0,VLOOKUP(O784,W$12:AF$60,11),T784)</f>
        <v>#REF!</v>
      </c>
      <c r="U785" s="71" t="str">
        <f t="shared" si="231"/>
        <v>-</v>
      </c>
      <c r="V785" s="133" t="s">
        <v>88</v>
      </c>
      <c r="W785" s="135">
        <v>44558</v>
      </c>
      <c r="X785" s="7"/>
      <c r="Y785" s="7"/>
      <c r="Z785" s="1"/>
      <c r="AA785" s="7"/>
      <c r="AB785" s="7"/>
      <c r="AC785" s="7"/>
      <c r="AD785" s="7"/>
      <c r="AE785" s="7"/>
      <c r="AF785" s="8"/>
      <c r="AG785" s="2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  <c r="EO785" s="2"/>
      <c r="EP785" s="2"/>
      <c r="EQ785" s="2"/>
      <c r="ER785" s="2"/>
      <c r="ES785" s="2"/>
      <c r="ET785" s="2"/>
      <c r="EU785" s="2"/>
      <c r="EV785" s="2"/>
      <c r="EW785" s="2"/>
      <c r="EX785" s="2"/>
      <c r="EY785" s="2"/>
      <c r="EZ785" s="2"/>
      <c r="FA785" s="2"/>
      <c r="FB785" s="2"/>
      <c r="FC785" s="2"/>
      <c r="FD785" s="2"/>
      <c r="FE785" s="2"/>
      <c r="FF785" s="2"/>
      <c r="FG785" s="2"/>
      <c r="FH785" s="2"/>
      <c r="FI785" s="2"/>
      <c r="FJ785" s="2"/>
      <c r="FK785" s="2"/>
      <c r="FL785" s="2"/>
      <c r="FM785" s="2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</row>
    <row r="786" spans="1:188" ht="16.5" thickTop="1" thickBot="1" x14ac:dyDescent="0.2">
      <c r="A786" s="63">
        <f t="shared" si="232"/>
        <v>44551</v>
      </c>
      <c r="B786" s="78">
        <f t="shared" ca="1" si="237"/>
        <v>582.73844987999996</v>
      </c>
      <c r="C786" s="65">
        <f t="shared" si="227"/>
        <v>571.42835305999995</v>
      </c>
      <c r="D786" s="10">
        <f ca="1">IF(A786&lt;$B$1,VLOOKUP(A786,[1]DI!$A$4:$B$15000,2),0)</f>
        <v>9.1499999999999998E-2</v>
      </c>
      <c r="E786" s="65">
        <f t="shared" ca="1" si="238"/>
        <v>1.00034749</v>
      </c>
      <c r="F786" s="65">
        <f ca="1">(TRUNC(PRODUCT($E$12:$E785),16))</f>
        <v>1.0767541362992299</v>
      </c>
      <c r="G786" s="65">
        <f t="shared" ca="1" si="239"/>
        <v>1.0642503360515401</v>
      </c>
      <c r="H786" s="65">
        <f t="shared" ca="1" si="240"/>
        <v>1.01174893</v>
      </c>
      <c r="I786" s="64">
        <f t="shared" si="233"/>
        <v>5.2499999999999998E-2</v>
      </c>
      <c r="J786" s="66">
        <f>IF(O785&gt;0,VLOOKUP(O785,W$12:AF$80,2),J785)</f>
        <v>44494</v>
      </c>
      <c r="K786" s="67">
        <f t="shared" si="234"/>
        <v>39</v>
      </c>
      <c r="L786" s="68">
        <f t="shared" si="228"/>
        <v>39</v>
      </c>
      <c r="M786" s="69">
        <f t="shared" si="229"/>
        <v>1.007950339</v>
      </c>
      <c r="N786" s="69">
        <f t="shared" ca="1" si="230"/>
        <v>1.0197926770000001</v>
      </c>
      <c r="O786" s="68">
        <f t="shared" si="241"/>
        <v>0</v>
      </c>
      <c r="P786" s="65">
        <f t="shared" ca="1" si="235"/>
        <v>11.31009682</v>
      </c>
      <c r="Q786" s="65"/>
      <c r="R786" s="11">
        <f t="shared" si="236"/>
        <v>0</v>
      </c>
      <c r="S786" s="70" t="str">
        <f>IF(O785&gt;0,VLOOKUP(O785,W$12:AF$60,10),S785)</f>
        <v>J=</v>
      </c>
      <c r="T786" s="66" t="e">
        <f>IF(O785&gt;0,VLOOKUP(O785,W$12:AF$60,11),T785)</f>
        <v>#REF!</v>
      </c>
      <c r="U786" s="71" t="str">
        <f t="shared" si="231"/>
        <v>-</v>
      </c>
      <c r="V786" s="133" t="s">
        <v>53</v>
      </c>
      <c r="W786" s="136" t="s">
        <v>10</v>
      </c>
      <c r="X786" s="7"/>
      <c r="Y786" s="7"/>
      <c r="Z786" s="1"/>
      <c r="AA786" s="7"/>
      <c r="AB786" s="7"/>
      <c r="AC786" s="7"/>
      <c r="AD786" s="7"/>
      <c r="AE786" s="7"/>
      <c r="AF786" s="8"/>
      <c r="AG786" s="2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  <c r="EO786" s="2"/>
      <c r="EP786" s="2"/>
      <c r="EQ786" s="2"/>
      <c r="ER786" s="2"/>
      <c r="ES786" s="2"/>
      <c r="ET786" s="2"/>
      <c r="EU786" s="2"/>
      <c r="EV786" s="2"/>
      <c r="EW786" s="2"/>
      <c r="EX786" s="2"/>
      <c r="EY786" s="2"/>
      <c r="EZ786" s="2"/>
      <c r="FA786" s="2"/>
      <c r="FB786" s="2"/>
      <c r="FC786" s="2"/>
      <c r="FD786" s="2"/>
      <c r="FE786" s="2"/>
      <c r="FF786" s="2"/>
      <c r="FG786" s="2"/>
      <c r="FH786" s="2"/>
      <c r="FI786" s="2"/>
      <c r="FJ786" s="2"/>
      <c r="FK786" s="2"/>
      <c r="FL786" s="2"/>
      <c r="FM786" s="2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</row>
    <row r="787" spans="1:188" ht="16.5" thickTop="1" thickBot="1" x14ac:dyDescent="0.2">
      <c r="A787" s="63">
        <f t="shared" si="232"/>
        <v>44552</v>
      </c>
      <c r="B787" s="78">
        <f t="shared" ca="1" si="237"/>
        <v>583.05932174999998</v>
      </c>
      <c r="C787" s="65">
        <f t="shared" si="227"/>
        <v>571.42835305999995</v>
      </c>
      <c r="D787" s="10">
        <f ca="1">IF(A787&lt;$B$1,VLOOKUP(A787,[1]DI!$A$4:$B$15000,2),0)</f>
        <v>9.1499999999999998E-2</v>
      </c>
      <c r="E787" s="65">
        <f t="shared" ca="1" si="238"/>
        <v>1.00034749</v>
      </c>
      <c r="F787" s="65">
        <f ca="1">(TRUNC(PRODUCT($E$12:$E786),16))</f>
        <v>1.0771282975940499</v>
      </c>
      <c r="G787" s="65">
        <f t="shared" ca="1" si="239"/>
        <v>1.0642503360515401</v>
      </c>
      <c r="H787" s="65">
        <f t="shared" ca="1" si="240"/>
        <v>1.0121005000000001</v>
      </c>
      <c r="I787" s="64">
        <f t="shared" si="233"/>
        <v>5.2499999999999998E-2</v>
      </c>
      <c r="J787" s="66">
        <f>IF(O786&gt;0,VLOOKUP(O786,W$12:AF$80,2),J786)</f>
        <v>44494</v>
      </c>
      <c r="K787" s="67">
        <f t="shared" si="234"/>
        <v>40</v>
      </c>
      <c r="L787" s="68">
        <f t="shared" si="228"/>
        <v>40</v>
      </c>
      <c r="M787" s="69">
        <f t="shared" si="229"/>
        <v>1.008155023</v>
      </c>
      <c r="N787" s="69">
        <f t="shared" ca="1" si="230"/>
        <v>1.0203542029999999</v>
      </c>
      <c r="O787" s="68">
        <f t="shared" si="241"/>
        <v>0</v>
      </c>
      <c r="P787" s="65">
        <f t="shared" ca="1" si="235"/>
        <v>11.63096869</v>
      </c>
      <c r="Q787" s="65"/>
      <c r="R787" s="11">
        <f t="shared" si="236"/>
        <v>0</v>
      </c>
      <c r="S787" s="70" t="str">
        <f>IF(O786&gt;0,VLOOKUP(O786,W$12:AF$60,10),S786)</f>
        <v>J=</v>
      </c>
      <c r="T787" s="66" t="e">
        <f>IF(O786&gt;0,VLOOKUP(O786,W$12:AF$60,11),T786)</f>
        <v>#REF!</v>
      </c>
      <c r="U787" s="71" t="str">
        <f t="shared" si="231"/>
        <v>-</v>
      </c>
      <c r="V787" s="133" t="s">
        <v>89</v>
      </c>
      <c r="W787" s="137">
        <v>12.594648319999999</v>
      </c>
      <c r="X787" s="7"/>
      <c r="Y787" s="7"/>
      <c r="Z787" s="1"/>
      <c r="AA787" s="7"/>
      <c r="AB787" s="7"/>
      <c r="AC787" s="7"/>
      <c r="AD787" s="7"/>
      <c r="AE787" s="7"/>
      <c r="AF787" s="8"/>
      <c r="AG787" s="2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  <c r="EO787" s="2"/>
      <c r="EP787" s="2"/>
      <c r="EQ787" s="2"/>
      <c r="ER787" s="2"/>
      <c r="ES787" s="2"/>
      <c r="ET787" s="2"/>
      <c r="EU787" s="2"/>
      <c r="EV787" s="2"/>
      <c r="EW787" s="2"/>
      <c r="EX787" s="2"/>
      <c r="EY787" s="2"/>
      <c r="EZ787" s="2"/>
      <c r="FA787" s="2"/>
      <c r="FB787" s="2"/>
      <c r="FC787" s="2"/>
      <c r="FD787" s="2"/>
      <c r="FE787" s="2"/>
      <c r="FF787" s="2"/>
      <c r="FG787" s="2"/>
      <c r="FH787" s="2"/>
      <c r="FI787" s="2"/>
      <c r="FJ787" s="2"/>
      <c r="FK787" s="2"/>
      <c r="FL787" s="2"/>
      <c r="FM787" s="2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</row>
    <row r="788" spans="1:188" ht="16.5" thickTop="1" thickBot="1" x14ac:dyDescent="0.2">
      <c r="A788" s="63">
        <f t="shared" si="232"/>
        <v>44553</v>
      </c>
      <c r="B788" s="78">
        <f t="shared" ca="1" si="237"/>
        <v>583.38037420000001</v>
      </c>
      <c r="C788" s="65">
        <f t="shared" si="227"/>
        <v>571.42835305999995</v>
      </c>
      <c r="D788" s="10">
        <f ca="1">IF(A788&lt;$B$1,VLOOKUP(A788,[1]DI!$A$4:$B$15000,2),0)</f>
        <v>9.1499999999999998E-2</v>
      </c>
      <c r="E788" s="65">
        <f t="shared" ca="1" si="238"/>
        <v>1.00034749</v>
      </c>
      <c r="F788" s="65">
        <f ca="1">(TRUNC(PRODUCT($E$12:$E787),16))</f>
        <v>1.07750258890618</v>
      </c>
      <c r="G788" s="65">
        <f t="shared" ca="1" si="239"/>
        <v>1.0642503360515401</v>
      </c>
      <c r="H788" s="65">
        <f t="shared" ca="1" si="240"/>
        <v>1.0124522</v>
      </c>
      <c r="I788" s="64">
        <f t="shared" si="233"/>
        <v>5.2499999999999998E-2</v>
      </c>
      <c r="J788" s="66">
        <f>IF(O787&gt;0,VLOOKUP(O787,W$12:AF$80,2),J787)</f>
        <v>44494</v>
      </c>
      <c r="K788" s="67">
        <f t="shared" si="234"/>
        <v>41</v>
      </c>
      <c r="L788" s="68">
        <f t="shared" si="228"/>
        <v>41</v>
      </c>
      <c r="M788" s="69">
        <f t="shared" si="229"/>
        <v>1.0083597479999999</v>
      </c>
      <c r="N788" s="69">
        <f t="shared" ca="1" si="230"/>
        <v>1.0209160450000001</v>
      </c>
      <c r="O788" s="68">
        <f t="shared" si="241"/>
        <v>0</v>
      </c>
      <c r="P788" s="65">
        <f t="shared" ca="1" si="235"/>
        <v>11.952021139999999</v>
      </c>
      <c r="Q788" s="65"/>
      <c r="R788" s="11">
        <f t="shared" si="236"/>
        <v>0</v>
      </c>
      <c r="S788" s="70" t="str">
        <f>IF(O787&gt;0,VLOOKUP(O787,W$12:AF$60,10),S787)</f>
        <v>J=</v>
      </c>
      <c r="T788" s="66" t="e">
        <f>IF(O787&gt;0,VLOOKUP(O787,W$12:AF$60,11),T787)</f>
        <v>#REF!</v>
      </c>
      <c r="U788" s="71" t="str">
        <f t="shared" si="231"/>
        <v>-</v>
      </c>
      <c r="V788" s="133" t="s">
        <v>90</v>
      </c>
      <c r="W788" s="137">
        <v>6.9349900000000003E-3</v>
      </c>
      <c r="X788" s="7"/>
      <c r="Y788" s="7"/>
      <c r="Z788" s="1"/>
      <c r="AA788" s="7"/>
      <c r="AB788" s="7"/>
      <c r="AC788" s="7"/>
      <c r="AD788" s="7"/>
      <c r="AE788" s="7"/>
      <c r="AF788" s="8"/>
      <c r="AG788" s="2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  <c r="EO788" s="2"/>
      <c r="EP788" s="2"/>
      <c r="EQ788" s="2"/>
      <c r="ER788" s="2"/>
      <c r="ES788" s="2"/>
      <c r="ET788" s="2"/>
      <c r="EU788" s="2"/>
      <c r="EV788" s="2"/>
      <c r="EW788" s="2"/>
      <c r="EX788" s="2"/>
      <c r="EY788" s="2"/>
      <c r="EZ788" s="2"/>
      <c r="FA788" s="2"/>
      <c r="FB788" s="2"/>
      <c r="FC788" s="2"/>
      <c r="FD788" s="2"/>
      <c r="FE788" s="2"/>
      <c r="FF788" s="2"/>
      <c r="FG788" s="2"/>
      <c r="FH788" s="2"/>
      <c r="FI788" s="2"/>
      <c r="FJ788" s="2"/>
      <c r="FK788" s="2"/>
      <c r="FL788" s="2"/>
      <c r="FM788" s="2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</row>
    <row r="789" spans="1:188" ht="16.5" thickTop="1" thickBot="1" x14ac:dyDescent="0.2">
      <c r="A789" s="63">
        <f t="shared" si="232"/>
        <v>44554</v>
      </c>
      <c r="B789" s="78">
        <f t="shared" ca="1" si="237"/>
        <v>583.70159693999994</v>
      </c>
      <c r="C789" s="65">
        <f t="shared" si="227"/>
        <v>571.42835305999995</v>
      </c>
      <c r="D789" s="10">
        <f ca="1">IF(A789&lt;$B$1,VLOOKUP(A789,[1]DI!$A$4:$B$15000,2),0)</f>
        <v>9.1499999999999998E-2</v>
      </c>
      <c r="E789" s="65">
        <f t="shared" ca="1" si="238"/>
        <v>1.00034749</v>
      </c>
      <c r="F789" s="65">
        <f ca="1">(TRUNC(PRODUCT($E$12:$E788),16))</f>
        <v>1.0778770102808</v>
      </c>
      <c r="G789" s="65">
        <f t="shared" ca="1" si="239"/>
        <v>1.0642503360515401</v>
      </c>
      <c r="H789" s="65">
        <f t="shared" ca="1" si="240"/>
        <v>1.01280401</v>
      </c>
      <c r="I789" s="64">
        <f t="shared" si="233"/>
        <v>5.2499999999999998E-2</v>
      </c>
      <c r="J789" s="66">
        <f>IF(O788&gt;0,VLOOKUP(O788,W$12:AF$80,2),J788)</f>
        <v>44494</v>
      </c>
      <c r="K789" s="67">
        <f t="shared" si="234"/>
        <v>42</v>
      </c>
      <c r="L789" s="68">
        <f t="shared" si="228"/>
        <v>42</v>
      </c>
      <c r="M789" s="69">
        <f t="shared" si="229"/>
        <v>1.008564515</v>
      </c>
      <c r="N789" s="69">
        <f t="shared" ca="1" si="230"/>
        <v>1.0214781850000001</v>
      </c>
      <c r="O789" s="68">
        <f t="shared" si="241"/>
        <v>0</v>
      </c>
      <c r="P789" s="65">
        <f t="shared" ca="1" si="235"/>
        <v>12.273243880000001</v>
      </c>
      <c r="Q789" s="65"/>
      <c r="R789" s="11">
        <f t="shared" si="236"/>
        <v>0</v>
      </c>
      <c r="S789" s="70" t="str">
        <f>IF(O788&gt;0,VLOOKUP(O788,W$12:AF$60,10),S788)</f>
        <v>J=</v>
      </c>
      <c r="T789" s="66" t="e">
        <f>IF(O788&gt;0,VLOOKUP(O788,W$12:AF$60,11),T788)</f>
        <v>#REF!</v>
      </c>
      <c r="U789" s="71" t="str">
        <f t="shared" si="231"/>
        <v>-</v>
      </c>
      <c r="V789" s="133" t="s">
        <v>92</v>
      </c>
      <c r="W789" s="137">
        <v>0.25189296999999999</v>
      </c>
      <c r="X789" s="7"/>
      <c r="Y789" s="7"/>
      <c r="Z789" s="1"/>
      <c r="AA789" s="7"/>
      <c r="AB789" s="7"/>
      <c r="AC789" s="7"/>
      <c r="AD789" s="7"/>
      <c r="AE789" s="7"/>
      <c r="AF789" s="8"/>
      <c r="AG789" s="2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  <c r="EO789" s="2"/>
      <c r="EP789" s="2"/>
      <c r="EQ789" s="2"/>
      <c r="ER789" s="2"/>
      <c r="ES789" s="2"/>
      <c r="ET789" s="2"/>
      <c r="EU789" s="2"/>
      <c r="EV789" s="2"/>
      <c r="EW789" s="2"/>
      <c r="EX789" s="2"/>
      <c r="EY789" s="2"/>
      <c r="EZ789" s="2"/>
      <c r="FA789" s="2"/>
      <c r="FB789" s="2"/>
      <c r="FC789" s="2"/>
      <c r="FD789" s="2"/>
      <c r="FE789" s="2"/>
      <c r="FF789" s="2"/>
      <c r="FG789" s="2"/>
      <c r="FH789" s="2"/>
      <c r="FI789" s="2"/>
      <c r="FJ789" s="2"/>
      <c r="FK789" s="2"/>
      <c r="FL789" s="2"/>
      <c r="FM789" s="2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</row>
    <row r="790" spans="1:188" ht="16.5" thickTop="1" thickBot="1" x14ac:dyDescent="0.2">
      <c r="A790" s="63">
        <f t="shared" si="232"/>
        <v>44555</v>
      </c>
      <c r="B790" s="78">
        <f t="shared" ca="1" si="237"/>
        <v>584.02300137999998</v>
      </c>
      <c r="C790" s="65">
        <f t="shared" si="227"/>
        <v>571.42835305999995</v>
      </c>
      <c r="D790" s="10">
        <f ca="1">IF(A790&lt;$B$1,VLOOKUP(A790,[1]DI!$A$4:$B$15000,2),0)</f>
        <v>0</v>
      </c>
      <c r="E790" s="65">
        <f t="shared" ca="1" si="238"/>
        <v>1</v>
      </c>
      <c r="F790" s="65">
        <f ca="1">(TRUNC(PRODUCT($E$12:$E789),16))</f>
        <v>1.0782515617631101</v>
      </c>
      <c r="G790" s="65">
        <f t="shared" ca="1" si="239"/>
        <v>1.0642503360515401</v>
      </c>
      <c r="H790" s="65">
        <f t="shared" ca="1" si="240"/>
        <v>1.01315595</v>
      </c>
      <c r="I790" s="64">
        <f t="shared" si="233"/>
        <v>5.2499999999999998E-2</v>
      </c>
      <c r="J790" s="66">
        <f>IF(O789&gt;0,VLOOKUP(O789,W$12:AF$80,2),J789)</f>
        <v>44494</v>
      </c>
      <c r="K790" s="67">
        <f t="shared" si="234"/>
        <v>42</v>
      </c>
      <c r="L790" s="68">
        <f t="shared" si="228"/>
        <v>43</v>
      </c>
      <c r="M790" s="69">
        <f t="shared" si="229"/>
        <v>1.008769324</v>
      </c>
      <c r="N790" s="69">
        <f t="shared" ca="1" si="230"/>
        <v>1.022040643</v>
      </c>
      <c r="O790" s="68">
        <f t="shared" si="241"/>
        <v>0</v>
      </c>
      <c r="P790" s="65">
        <f t="shared" ca="1" si="235"/>
        <v>12.594648319999999</v>
      </c>
      <c r="Q790" s="65"/>
      <c r="R790" s="11">
        <f t="shared" si="236"/>
        <v>0</v>
      </c>
      <c r="S790" s="70" t="str">
        <f>IF(O789&gt;0,VLOOKUP(O789,W$12:AF$60,10),S789)</f>
        <v>J=</v>
      </c>
      <c r="T790" s="66" t="e">
        <f>IF(O789&gt;0,VLOOKUP(O789,W$12:AF$60,11),T789)</f>
        <v>#REF!</v>
      </c>
      <c r="U790" s="71" t="str">
        <f t="shared" si="231"/>
        <v>-</v>
      </c>
      <c r="V790" s="133" t="s">
        <v>93</v>
      </c>
      <c r="W790" s="137">
        <v>4.1982199999999999E-3</v>
      </c>
      <c r="X790" s="7"/>
      <c r="Y790" s="7"/>
      <c r="Z790" s="1"/>
      <c r="AA790" s="7"/>
      <c r="AB790" s="7"/>
      <c r="AC790" s="7"/>
      <c r="AD790" s="7"/>
      <c r="AE790" s="7"/>
      <c r="AF790" s="8"/>
      <c r="AG790" s="2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  <c r="EO790" s="2"/>
      <c r="EP790" s="2"/>
      <c r="EQ790" s="2"/>
      <c r="ER790" s="2"/>
      <c r="ES790" s="2"/>
      <c r="ET790" s="2"/>
      <c r="EU790" s="2"/>
      <c r="EV790" s="2"/>
      <c r="EW790" s="2"/>
      <c r="EX790" s="2"/>
      <c r="EY790" s="2"/>
      <c r="EZ790" s="2"/>
      <c r="FA790" s="2"/>
      <c r="FB790" s="2"/>
      <c r="FC790" s="2"/>
      <c r="FD790" s="2"/>
      <c r="FE790" s="2"/>
      <c r="FF790" s="2"/>
      <c r="FG790" s="2"/>
      <c r="FH790" s="2"/>
      <c r="FI790" s="2"/>
      <c r="FJ790" s="2"/>
      <c r="FK790" s="2"/>
      <c r="FL790" s="2"/>
      <c r="FM790" s="2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</row>
    <row r="791" spans="1:188" ht="16.5" thickTop="1" thickBot="1" x14ac:dyDescent="0.2">
      <c r="A791" s="63">
        <f t="shared" si="232"/>
        <v>44556</v>
      </c>
      <c r="B791" s="78">
        <f t="shared" ca="1" si="237"/>
        <v>584.02300137999998</v>
      </c>
      <c r="C791" s="65">
        <f t="shared" si="227"/>
        <v>571.42835305999995</v>
      </c>
      <c r="D791" s="10">
        <f ca="1">IF(A791&lt;$B$1,VLOOKUP(A791,[1]DI!$A$4:$B$15000,2),0)</f>
        <v>0</v>
      </c>
      <c r="E791" s="65">
        <f t="shared" ca="1" si="238"/>
        <v>1</v>
      </c>
      <c r="F791" s="65">
        <f ca="1">(TRUNC(PRODUCT($E$12:$E790),16))</f>
        <v>1.0782515617631101</v>
      </c>
      <c r="G791" s="65">
        <f t="shared" ca="1" si="239"/>
        <v>1.0642503360515401</v>
      </c>
      <c r="H791" s="65">
        <f t="shared" ca="1" si="240"/>
        <v>1.01315595</v>
      </c>
      <c r="I791" s="64">
        <f t="shared" si="233"/>
        <v>5.2499999999999998E-2</v>
      </c>
      <c r="J791" s="66">
        <f>IF(O790&gt;0,VLOOKUP(O790,W$12:AF$80,2),J790)</f>
        <v>44494</v>
      </c>
      <c r="K791" s="67">
        <f t="shared" si="234"/>
        <v>42</v>
      </c>
      <c r="L791" s="68">
        <f t="shared" si="228"/>
        <v>43</v>
      </c>
      <c r="M791" s="69">
        <f t="shared" si="229"/>
        <v>1.008769324</v>
      </c>
      <c r="N791" s="69">
        <f t="shared" ca="1" si="230"/>
        <v>1.022040643</v>
      </c>
      <c r="O791" s="68">
        <f t="shared" si="241"/>
        <v>0</v>
      </c>
      <c r="P791" s="65">
        <f t="shared" ca="1" si="235"/>
        <v>12.594648319999999</v>
      </c>
      <c r="Q791" s="65"/>
      <c r="R791" s="11">
        <f t="shared" si="236"/>
        <v>0</v>
      </c>
      <c r="S791" s="70" t="str">
        <f>IF(O790&gt;0,VLOOKUP(O790,W$12:AF$60,10),S790)</f>
        <v>J=</v>
      </c>
      <c r="T791" s="66" t="e">
        <f>IF(O790&gt;0,VLOOKUP(O790,W$12:AF$60,11),T790)</f>
        <v>#REF!</v>
      </c>
      <c r="U791" s="71" t="str">
        <f t="shared" si="231"/>
        <v>-</v>
      </c>
      <c r="V791" s="133" t="s">
        <v>91</v>
      </c>
      <c r="W791" s="137">
        <v>0.26302617</v>
      </c>
      <c r="X791" s="7"/>
      <c r="Y791" s="7"/>
      <c r="Z791" s="1"/>
      <c r="AA791" s="7"/>
      <c r="AB791" s="7"/>
      <c r="AC791" s="7"/>
      <c r="AD791" s="7"/>
      <c r="AE791" s="7"/>
      <c r="AF791" s="8"/>
      <c r="AG791" s="2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  <c r="EO791" s="2"/>
      <c r="EP791" s="2"/>
      <c r="EQ791" s="2"/>
      <c r="ER791" s="2"/>
      <c r="ES791" s="2"/>
      <c r="ET791" s="2"/>
      <c r="EU791" s="2"/>
      <c r="EV791" s="2"/>
      <c r="EW791" s="2"/>
      <c r="EX791" s="2"/>
      <c r="EY791" s="2"/>
      <c r="EZ791" s="2"/>
      <c r="FA791" s="2"/>
      <c r="FB791" s="2"/>
      <c r="FC791" s="2"/>
      <c r="FD791" s="2"/>
      <c r="FE791" s="2"/>
      <c r="FF791" s="2"/>
      <c r="FG791" s="2"/>
      <c r="FH791" s="2"/>
      <c r="FI791" s="2"/>
      <c r="FJ791" s="2"/>
      <c r="FK791" s="2"/>
      <c r="FL791" s="2"/>
      <c r="FM791" s="2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</row>
    <row r="792" spans="1:188" ht="16.5" thickTop="1" thickBot="1" x14ac:dyDescent="0.2">
      <c r="A792" s="63">
        <f t="shared" si="232"/>
        <v>44557</v>
      </c>
      <c r="B792" s="78">
        <f t="shared" ca="1" si="237"/>
        <v>584.02300137999998</v>
      </c>
      <c r="C792" s="65">
        <f t="shared" si="227"/>
        <v>571.42835305999995</v>
      </c>
      <c r="D792" s="10">
        <f ca="1">IF(A792&lt;$B$1,VLOOKUP(A792,[1]DI!$A$4:$B$15000,2),0)</f>
        <v>9.1499999999999998E-2</v>
      </c>
      <c r="E792" s="65">
        <f t="shared" ca="1" si="238"/>
        <v>1.00034749</v>
      </c>
      <c r="F792" s="65">
        <f ca="1">(TRUNC(PRODUCT($E$12:$E791),16))</f>
        <v>1.0782515617631101</v>
      </c>
      <c r="G792" s="65">
        <f t="shared" ca="1" si="239"/>
        <v>1.0642503360515401</v>
      </c>
      <c r="H792" s="65">
        <f t="shared" ca="1" si="240"/>
        <v>1.01315595</v>
      </c>
      <c r="I792" s="64">
        <f t="shared" si="233"/>
        <v>5.2499999999999998E-2</v>
      </c>
      <c r="J792" s="66">
        <f>IF(O791&gt;0,VLOOKUP(O791,W$12:AF$80,2),J791)</f>
        <v>44494</v>
      </c>
      <c r="K792" s="67">
        <f t="shared" si="234"/>
        <v>43</v>
      </c>
      <c r="L792" s="68">
        <f t="shared" si="228"/>
        <v>43</v>
      </c>
      <c r="M792" s="69">
        <f t="shared" si="229"/>
        <v>1.008769324</v>
      </c>
      <c r="N792" s="69">
        <f t="shared" ca="1" si="230"/>
        <v>1.022040643</v>
      </c>
      <c r="O792" s="68">
        <f t="shared" si="241"/>
        <v>25</v>
      </c>
      <c r="P792" s="65">
        <f t="shared" ca="1" si="235"/>
        <v>12.594648319999999</v>
      </c>
      <c r="Q792" s="65"/>
      <c r="R792" s="11">
        <f t="shared" si="236"/>
        <v>0</v>
      </c>
      <c r="S792" s="70" t="str">
        <f>IF(O791&gt;0,VLOOKUP(O791,W$12:AF$60,10),S791)</f>
        <v>J=</v>
      </c>
      <c r="T792" s="66" t="e">
        <f>IF(O791&gt;0,VLOOKUP(O791,W$12:AF$60,11),T791)</f>
        <v>#REF!</v>
      </c>
      <c r="U792" s="71">
        <f t="shared" ca="1" si="231"/>
        <v>755678.89919999999</v>
      </c>
      <c r="V792" s="133" t="s">
        <v>96</v>
      </c>
      <c r="W792" s="137">
        <v>12.857674490000001</v>
      </c>
      <c r="X792" s="7"/>
      <c r="Y792" s="7"/>
      <c r="Z792" s="1"/>
      <c r="AA792" s="7"/>
      <c r="AB792" s="7"/>
      <c r="AC792" s="7"/>
      <c r="AD792" s="7"/>
      <c r="AE792" s="7"/>
      <c r="AF792" s="8"/>
      <c r="AG792" s="2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  <c r="EO792" s="2"/>
      <c r="EP792" s="2"/>
      <c r="EQ792" s="2"/>
      <c r="ER792" s="2"/>
      <c r="ES792" s="2"/>
      <c r="ET792" s="2"/>
      <c r="EU792" s="2"/>
      <c r="EV792" s="2"/>
      <c r="EW792" s="2"/>
      <c r="EX792" s="2"/>
      <c r="EY792" s="2"/>
      <c r="EZ792" s="2"/>
      <c r="FA792" s="2"/>
      <c r="FB792" s="2"/>
      <c r="FC792" s="2"/>
      <c r="FD792" s="2"/>
      <c r="FE792" s="2"/>
      <c r="FF792" s="2"/>
      <c r="FG792" s="2"/>
      <c r="FH792" s="2"/>
      <c r="FI792" s="2"/>
      <c r="FJ792" s="2"/>
      <c r="FK792" s="2"/>
      <c r="FL792" s="2"/>
      <c r="FM792" s="2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</row>
    <row r="793" spans="1:188" ht="12.75" thickTop="1" thickBot="1" x14ac:dyDescent="0.2">
      <c r="A793" s="63">
        <f t="shared" si="232"/>
        <v>44558</v>
      </c>
      <c r="B793" s="78">
        <f t="shared" ca="1" si="237"/>
        <v>571.74299865</v>
      </c>
      <c r="C793" s="65">
        <f t="shared" si="227"/>
        <v>571.42835305999995</v>
      </c>
      <c r="D793" s="10">
        <f ca="1">IF(A793&lt;$B$1,VLOOKUP(A793,[1]DI!$A$4:$B$15000,2),0)</f>
        <v>9.1499999999999998E-2</v>
      </c>
      <c r="E793" s="65">
        <f t="shared" ca="1" si="238"/>
        <v>1.00034749</v>
      </c>
      <c r="F793" s="65">
        <f ca="1">(TRUNC(PRODUCT($E$12:$E792),16))</f>
        <v>1.0786262433983</v>
      </c>
      <c r="G793" s="65">
        <f t="shared" ca="1" si="239"/>
        <v>1.0782515617631101</v>
      </c>
      <c r="H793" s="65">
        <f t="shared" ca="1" si="240"/>
        <v>1.00034749</v>
      </c>
      <c r="I793" s="64">
        <f t="shared" si="233"/>
        <v>5.2499999999999998E-2</v>
      </c>
      <c r="J793" s="66">
        <f>IF(O792&gt;0,VLOOKUP(O792,W$12:AF$80,2),J792)</f>
        <v>44557</v>
      </c>
      <c r="K793" s="67">
        <f t="shared" si="234"/>
        <v>1</v>
      </c>
      <c r="L793" s="68">
        <f t="shared" si="228"/>
        <v>1</v>
      </c>
      <c r="M793" s="69">
        <f t="shared" si="229"/>
        <v>1.0002030689999999</v>
      </c>
      <c r="N793" s="69">
        <f t="shared" ca="1" si="230"/>
        <v>1.00055063</v>
      </c>
      <c r="O793" s="68">
        <f t="shared" si="241"/>
        <v>0</v>
      </c>
      <c r="P793" s="65">
        <f t="shared" ca="1" si="235"/>
        <v>0.31464558999999998</v>
      </c>
      <c r="Q793" s="65"/>
      <c r="R793" s="11">
        <f t="shared" si="236"/>
        <v>0</v>
      </c>
      <c r="S793" s="70" t="str">
        <f>IF(O792&gt;0,VLOOKUP(O792,W$12:AF$60,10),S792)</f>
        <v>A+J=</v>
      </c>
      <c r="T793" s="66" t="e">
        <f>IF(O792&gt;0,VLOOKUP(O792,W$12:AF$60,11),T792)</f>
        <v>#REF!</v>
      </c>
      <c r="U793" s="71" t="str">
        <f t="shared" si="231"/>
        <v>-</v>
      </c>
      <c r="X793" s="7"/>
      <c r="Y793" s="7"/>
      <c r="Z793" s="1"/>
      <c r="AA793" s="7"/>
      <c r="AB793" s="7"/>
      <c r="AC793" s="7"/>
      <c r="AD793" s="7"/>
      <c r="AE793" s="7"/>
      <c r="AF793" s="8"/>
      <c r="AG793" s="2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  <c r="EO793" s="2"/>
      <c r="EP793" s="2"/>
      <c r="EQ793" s="2"/>
      <c r="ER793" s="2"/>
      <c r="ES793" s="2"/>
      <c r="ET793" s="2"/>
      <c r="EU793" s="2"/>
      <c r="EV793" s="2"/>
      <c r="EW793" s="2"/>
      <c r="EX793" s="2"/>
      <c r="EY793" s="2"/>
      <c r="EZ793" s="2"/>
      <c r="FA793" s="2"/>
      <c r="FB793" s="2"/>
      <c r="FC793" s="2"/>
      <c r="FD793" s="2"/>
      <c r="FE793" s="2"/>
      <c r="FF793" s="2"/>
      <c r="FG793" s="2"/>
      <c r="FH793" s="2"/>
      <c r="FI793" s="2"/>
      <c r="FJ793" s="2"/>
      <c r="FK793" s="2"/>
      <c r="FL793" s="2"/>
      <c r="FM793" s="2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</row>
    <row r="794" spans="1:188" ht="15.75" thickBot="1" x14ac:dyDescent="0.2">
      <c r="A794" s="63">
        <f t="shared" si="232"/>
        <v>44559</v>
      </c>
      <c r="B794" s="78">
        <f t="shared" ca="1" si="237"/>
        <v>572.05781680999996</v>
      </c>
      <c r="C794" s="65">
        <f t="shared" si="227"/>
        <v>571.42835305999995</v>
      </c>
      <c r="D794" s="10">
        <f ca="1">IF(A794&lt;$B$1,VLOOKUP(A794,[1]DI!$A$4:$B$15000,2),0)</f>
        <v>9.1499999999999998E-2</v>
      </c>
      <c r="E794" s="65">
        <f t="shared" ca="1" si="238"/>
        <v>1.00034749</v>
      </c>
      <c r="F794" s="65">
        <f ca="1">(TRUNC(PRODUCT($E$12:$E793),16))</f>
        <v>1.07900105523162</v>
      </c>
      <c r="G794" s="65">
        <f t="shared" ca="1" si="239"/>
        <v>1.0782515617631101</v>
      </c>
      <c r="H794" s="65">
        <f t="shared" ca="1" si="240"/>
        <v>1.0006950999999999</v>
      </c>
      <c r="I794" s="64">
        <f t="shared" si="233"/>
        <v>5.2499999999999998E-2</v>
      </c>
      <c r="J794" s="66">
        <f>IF(O793&gt;0,VLOOKUP(O793,W$12:AF$80,2),J793)</f>
        <v>44557</v>
      </c>
      <c r="K794" s="67">
        <f t="shared" si="234"/>
        <v>2</v>
      </c>
      <c r="L794" s="68">
        <f t="shared" si="228"/>
        <v>2</v>
      </c>
      <c r="M794" s="69">
        <f t="shared" si="229"/>
        <v>1.0004061799999999</v>
      </c>
      <c r="N794" s="69">
        <f t="shared" ca="1" si="230"/>
        <v>1.0011015619999999</v>
      </c>
      <c r="O794" s="68">
        <f t="shared" si="241"/>
        <v>0</v>
      </c>
      <c r="P794" s="65">
        <f t="shared" ca="1" si="235"/>
        <v>0.62946374999999999</v>
      </c>
      <c r="Q794" s="65"/>
      <c r="R794" s="11">
        <f t="shared" si="236"/>
        <v>0</v>
      </c>
      <c r="S794" s="70" t="str">
        <f>IF(O793&gt;0,VLOOKUP(O793,W$12:AF$60,10),S793)</f>
        <v>A+J=</v>
      </c>
      <c r="T794" s="66" t="e">
        <f>IF(O793&gt;0,VLOOKUP(O793,W$12:AF$60,11),T793)</f>
        <v>#REF!</v>
      </c>
      <c r="U794" s="71" t="str">
        <f t="shared" si="231"/>
        <v>-</v>
      </c>
      <c r="V794" s="138" t="s">
        <v>87</v>
      </c>
      <c r="W794" s="139">
        <v>44557</v>
      </c>
      <c r="X794" s="7"/>
      <c r="Y794" s="7"/>
      <c r="Z794" s="1"/>
      <c r="AA794" s="7"/>
      <c r="AB794" s="7"/>
      <c r="AC794" s="7"/>
      <c r="AD794" s="7"/>
      <c r="AE794" s="7"/>
      <c r="AF794" s="8"/>
      <c r="AG794" s="2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  <c r="EO794" s="2"/>
      <c r="EP794" s="2"/>
      <c r="EQ794" s="2"/>
      <c r="ER794" s="2"/>
      <c r="ES794" s="2"/>
      <c r="ET794" s="2"/>
      <c r="EU794" s="2"/>
      <c r="EV794" s="2"/>
      <c r="EW794" s="2"/>
      <c r="EX794" s="2"/>
      <c r="EY794" s="2"/>
      <c r="EZ794" s="2"/>
      <c r="FA794" s="2"/>
      <c r="FB794" s="2"/>
      <c r="FC794" s="2"/>
      <c r="FD794" s="2"/>
      <c r="FE794" s="2"/>
      <c r="FF794" s="2"/>
      <c r="FG794" s="2"/>
      <c r="FH794" s="2"/>
      <c r="FI794" s="2"/>
      <c r="FJ794" s="2"/>
      <c r="FK794" s="2"/>
      <c r="FL794" s="2"/>
      <c r="FM794" s="2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</row>
    <row r="795" spans="1:188" ht="15.75" thickBot="1" x14ac:dyDescent="0.2">
      <c r="A795" s="63">
        <f t="shared" si="232"/>
        <v>44560</v>
      </c>
      <c r="B795" s="78">
        <f t="shared" ca="1" si="237"/>
        <v>572.37280811999995</v>
      </c>
      <c r="C795" s="65">
        <f t="shared" si="227"/>
        <v>571.42835305999995</v>
      </c>
      <c r="D795" s="10">
        <f ca="1">IF(A795&lt;$B$1,VLOOKUP(A795,[1]DI!$A$4:$B$15000,2),0)</f>
        <v>9.1499999999999998E-2</v>
      </c>
      <c r="E795" s="65">
        <f t="shared" ca="1" si="238"/>
        <v>1.00034749</v>
      </c>
      <c r="F795" s="65">
        <f ca="1">(TRUNC(PRODUCT($E$12:$E794),16))</f>
        <v>1.0793759973082999</v>
      </c>
      <c r="G795" s="65">
        <f t="shared" ca="1" si="239"/>
        <v>1.0782515617631101</v>
      </c>
      <c r="H795" s="65">
        <f t="shared" ca="1" si="240"/>
        <v>1.0010428300000001</v>
      </c>
      <c r="I795" s="64">
        <f t="shared" si="233"/>
        <v>5.2499999999999998E-2</v>
      </c>
      <c r="J795" s="66">
        <f>IF(O794&gt;0,VLOOKUP(O794,W$12:AF$80,2),J794)</f>
        <v>44557</v>
      </c>
      <c r="K795" s="67">
        <f t="shared" si="234"/>
        <v>3</v>
      </c>
      <c r="L795" s="68">
        <f t="shared" si="228"/>
        <v>3</v>
      </c>
      <c r="M795" s="69">
        <f t="shared" si="229"/>
        <v>1.000609332</v>
      </c>
      <c r="N795" s="69">
        <f t="shared" ca="1" si="230"/>
        <v>1.001652797</v>
      </c>
      <c r="O795" s="68">
        <f t="shared" si="241"/>
        <v>0</v>
      </c>
      <c r="P795" s="65">
        <f t="shared" ca="1" si="235"/>
        <v>0.94445506000000001</v>
      </c>
      <c r="Q795" s="65"/>
      <c r="R795" s="11">
        <f t="shared" si="236"/>
        <v>0</v>
      </c>
      <c r="S795" s="70" t="str">
        <f>IF(O794&gt;0,VLOOKUP(O794,W$12:AF$60,10),S794)</f>
        <v>A+J=</v>
      </c>
      <c r="T795" s="66" t="e">
        <f>IF(O794&gt;0,VLOOKUP(O794,W$12:AF$60,11),T794)</f>
        <v>#REF!</v>
      </c>
      <c r="U795" s="71" t="str">
        <f t="shared" si="231"/>
        <v>-</v>
      </c>
      <c r="V795" s="138" t="s">
        <v>88</v>
      </c>
      <c r="W795" s="139">
        <v>44558</v>
      </c>
      <c r="X795" s="7"/>
      <c r="Y795" s="7"/>
      <c r="Z795" s="1"/>
      <c r="AA795" s="7"/>
      <c r="AB795" s="7"/>
      <c r="AC795" s="7"/>
      <c r="AD795" s="7"/>
      <c r="AE795" s="7"/>
      <c r="AF795" s="8"/>
      <c r="AG795" s="2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  <c r="EO795" s="2"/>
      <c r="EP795" s="2"/>
      <c r="EQ795" s="2"/>
      <c r="ER795" s="2"/>
      <c r="ES795" s="2"/>
      <c r="ET795" s="2"/>
      <c r="EU795" s="2"/>
      <c r="EV795" s="2"/>
      <c r="EW795" s="2"/>
      <c r="EX795" s="2"/>
      <c r="EY795" s="2"/>
      <c r="EZ795" s="2"/>
      <c r="FA795" s="2"/>
      <c r="FB795" s="2"/>
      <c r="FC795" s="2"/>
      <c r="FD795" s="2"/>
      <c r="FE795" s="2"/>
      <c r="FF795" s="2"/>
      <c r="FG795" s="2"/>
      <c r="FH795" s="2"/>
      <c r="FI795" s="2"/>
      <c r="FJ795" s="2"/>
      <c r="FK795" s="2"/>
      <c r="FL795" s="2"/>
      <c r="FM795" s="2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</row>
    <row r="796" spans="1:188" ht="15.75" thickBot="1" x14ac:dyDescent="0.2">
      <c r="A796" s="63">
        <f t="shared" si="232"/>
        <v>44561</v>
      </c>
      <c r="B796" s="78">
        <f t="shared" ca="1" si="237"/>
        <v>572.68797256999994</v>
      </c>
      <c r="C796" s="65">
        <f t="shared" si="227"/>
        <v>571.42835305999995</v>
      </c>
      <c r="D796" s="10">
        <f ca="1">IF(A796&lt;$B$1,VLOOKUP(A796,[1]DI!$A$4:$B$15000,2),0)</f>
        <v>9.1499999999999998E-2</v>
      </c>
      <c r="E796" s="65">
        <f t="shared" ca="1" si="238"/>
        <v>1.00034749</v>
      </c>
      <c r="F796" s="65">
        <f ca="1">(TRUNC(PRODUCT($E$12:$E795),16))</f>
        <v>1.0797510696736099</v>
      </c>
      <c r="G796" s="65">
        <f t="shared" ca="1" si="239"/>
        <v>1.0782515617631101</v>
      </c>
      <c r="H796" s="65">
        <f t="shared" ca="1" si="240"/>
        <v>1.0013906800000001</v>
      </c>
      <c r="I796" s="64">
        <f t="shared" si="233"/>
        <v>5.2499999999999998E-2</v>
      </c>
      <c r="J796" s="66">
        <f>IF(O795&gt;0,VLOOKUP(O795,W$12:AF$80,2),J795)</f>
        <v>44557</v>
      </c>
      <c r="K796" s="67">
        <f t="shared" si="234"/>
        <v>4</v>
      </c>
      <c r="L796" s="68">
        <f t="shared" si="228"/>
        <v>4</v>
      </c>
      <c r="M796" s="69">
        <f t="shared" si="229"/>
        <v>1.000812525</v>
      </c>
      <c r="N796" s="69">
        <f t="shared" ca="1" si="230"/>
        <v>1.0022043350000001</v>
      </c>
      <c r="O796" s="68">
        <f t="shared" si="241"/>
        <v>0</v>
      </c>
      <c r="P796" s="65">
        <f t="shared" ca="1" si="235"/>
        <v>1.2596195100000001</v>
      </c>
      <c r="Q796" s="65"/>
      <c r="R796" s="11">
        <f t="shared" si="236"/>
        <v>0</v>
      </c>
      <c r="S796" s="70" t="str">
        <f>IF(O795&gt;0,VLOOKUP(O795,W$12:AF$60,10),S795)</f>
        <v>A+J=</v>
      </c>
      <c r="T796" s="66" t="e">
        <f>IF(O795&gt;0,VLOOKUP(O795,W$12:AF$60,11),T795)</f>
        <v>#REF!</v>
      </c>
      <c r="U796" s="71" t="str">
        <f t="shared" si="231"/>
        <v>-</v>
      </c>
      <c r="V796" s="138" t="s">
        <v>53</v>
      </c>
      <c r="W796" s="140" t="s">
        <v>86</v>
      </c>
      <c r="X796" s="7"/>
      <c r="Y796" s="7"/>
      <c r="Z796" s="1"/>
      <c r="AA796" s="7"/>
      <c r="AB796" s="7"/>
      <c r="AC796" s="7"/>
      <c r="AD796" s="7"/>
      <c r="AE796" s="7"/>
      <c r="AF796" s="8"/>
      <c r="AG796" s="2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  <c r="EO796" s="2"/>
      <c r="EP796" s="2"/>
      <c r="EQ796" s="2"/>
      <c r="ER796" s="2"/>
      <c r="ES796" s="2"/>
      <c r="ET796" s="2"/>
      <c r="EU796" s="2"/>
      <c r="EV796" s="2"/>
      <c r="EW796" s="2"/>
      <c r="EX796" s="2"/>
      <c r="EY796" s="2"/>
      <c r="EZ796" s="2"/>
      <c r="FA796" s="2"/>
      <c r="FB796" s="2"/>
      <c r="FC796" s="2"/>
      <c r="FD796" s="2"/>
      <c r="FE796" s="2"/>
      <c r="FF796" s="2"/>
      <c r="FG796" s="2"/>
      <c r="FH796" s="2"/>
      <c r="FI796" s="2"/>
      <c r="FJ796" s="2"/>
      <c r="FK796" s="2"/>
      <c r="FL796" s="2"/>
      <c r="FM796" s="2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</row>
    <row r="797" spans="1:188" ht="15.75" thickBot="1" x14ac:dyDescent="0.2">
      <c r="A797" s="63">
        <f t="shared" si="232"/>
        <v>44562</v>
      </c>
      <c r="B797" s="78">
        <f t="shared" ca="1" si="237"/>
        <v>573.00331530999995</v>
      </c>
      <c r="C797" s="65">
        <f t="shared" si="227"/>
        <v>571.42835305999995</v>
      </c>
      <c r="D797" s="10">
        <f ca="1">IF(A797&lt;$B$1,VLOOKUP(A797,[1]DI!$A$4:$B$15000,2),0)</f>
        <v>0</v>
      </c>
      <c r="E797" s="65">
        <f t="shared" ca="1" si="238"/>
        <v>1</v>
      </c>
      <c r="F797" s="65">
        <f ca="1">(TRUNC(PRODUCT($E$12:$E796),16))</f>
        <v>1.08012627237281</v>
      </c>
      <c r="G797" s="65">
        <f t="shared" ca="1" si="239"/>
        <v>1.0782515617631101</v>
      </c>
      <c r="H797" s="65">
        <f t="shared" ca="1" si="240"/>
        <v>1.00173866</v>
      </c>
      <c r="I797" s="64">
        <f t="shared" si="233"/>
        <v>5.2499999999999998E-2</v>
      </c>
      <c r="J797" s="66">
        <f>IF(O796&gt;0,VLOOKUP(O796,W$12:AF$80,2),J796)</f>
        <v>44557</v>
      </c>
      <c r="K797" s="67">
        <f t="shared" si="234"/>
        <v>4</v>
      </c>
      <c r="L797" s="68">
        <f t="shared" si="228"/>
        <v>5</v>
      </c>
      <c r="M797" s="69">
        <f t="shared" si="229"/>
        <v>1.0010157589999999</v>
      </c>
      <c r="N797" s="69">
        <f t="shared" ca="1" si="230"/>
        <v>1.002756185</v>
      </c>
      <c r="O797" s="68">
        <f t="shared" si="241"/>
        <v>0</v>
      </c>
      <c r="P797" s="65">
        <f t="shared" ca="1" si="235"/>
        <v>1.57496225</v>
      </c>
      <c r="Q797" s="65"/>
      <c r="R797" s="11">
        <f t="shared" si="236"/>
        <v>0</v>
      </c>
      <c r="S797" s="70" t="str">
        <f>IF(O796&gt;0,VLOOKUP(O796,W$12:AF$60,10),S796)</f>
        <v>A+J=</v>
      </c>
      <c r="T797" s="66" t="e">
        <f>IF(O796&gt;0,VLOOKUP(O796,W$12:AF$60,11),T796)</f>
        <v>#REF!</v>
      </c>
      <c r="U797" s="71" t="str">
        <f t="shared" si="231"/>
        <v>-</v>
      </c>
      <c r="V797" s="138" t="s">
        <v>89</v>
      </c>
      <c r="W797" s="141">
        <v>1.55761376</v>
      </c>
      <c r="X797" s="7"/>
      <c r="Y797" s="7"/>
      <c r="Z797" s="1"/>
      <c r="AA797" s="7"/>
      <c r="AB797" s="7"/>
      <c r="AC797" s="7"/>
      <c r="AD797" s="7"/>
      <c r="AE797" s="7"/>
      <c r="AF797" s="8"/>
      <c r="AG797" s="2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  <c r="EO797" s="2"/>
      <c r="EP797" s="2"/>
      <c r="EQ797" s="2"/>
      <c r="ER797" s="2"/>
      <c r="ES797" s="2"/>
      <c r="ET797" s="2"/>
      <c r="EU797" s="2"/>
      <c r="EV797" s="2"/>
      <c r="EW797" s="2"/>
      <c r="EX797" s="2"/>
      <c r="EY797" s="2"/>
      <c r="EZ797" s="2"/>
      <c r="FA797" s="2"/>
      <c r="FB797" s="2"/>
      <c r="FC797" s="2"/>
      <c r="FD797" s="2"/>
      <c r="FE797" s="2"/>
      <c r="FF797" s="2"/>
      <c r="FG797" s="2"/>
      <c r="FH797" s="2"/>
      <c r="FI797" s="2"/>
      <c r="FJ797" s="2"/>
      <c r="FK797" s="2"/>
      <c r="FL797" s="2"/>
      <c r="FM797" s="2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</row>
    <row r="798" spans="1:188" ht="15.75" thickBot="1" x14ac:dyDescent="0.2">
      <c r="A798" s="63">
        <f t="shared" si="232"/>
        <v>44563</v>
      </c>
      <c r="B798" s="78">
        <f t="shared" ca="1" si="237"/>
        <v>573.00331530999995</v>
      </c>
      <c r="C798" s="65">
        <f t="shared" si="227"/>
        <v>571.42835305999995</v>
      </c>
      <c r="D798" s="10">
        <f ca="1">IF(A798&lt;$B$1,VLOOKUP(A798,[1]DI!$A$4:$B$15000,2),0)</f>
        <v>0</v>
      </c>
      <c r="E798" s="65">
        <f t="shared" ca="1" si="238"/>
        <v>1</v>
      </c>
      <c r="F798" s="65">
        <f ca="1">(TRUNC(PRODUCT($E$12:$E797),16))</f>
        <v>1.08012627237281</v>
      </c>
      <c r="G798" s="65">
        <f t="shared" ca="1" si="239"/>
        <v>1.0782515617631101</v>
      </c>
      <c r="H798" s="65">
        <f t="shared" ca="1" si="240"/>
        <v>1.00173866</v>
      </c>
      <c r="I798" s="64">
        <f t="shared" si="233"/>
        <v>5.2499999999999998E-2</v>
      </c>
      <c r="J798" s="66">
        <f>IF(O797&gt;0,VLOOKUP(O797,W$12:AF$80,2),J797)</f>
        <v>44557</v>
      </c>
      <c r="K798" s="67">
        <f t="shared" si="234"/>
        <v>4</v>
      </c>
      <c r="L798" s="68">
        <f t="shared" si="228"/>
        <v>5</v>
      </c>
      <c r="M798" s="69">
        <f t="shared" si="229"/>
        <v>1.0010157589999999</v>
      </c>
      <c r="N798" s="69">
        <f t="shared" ca="1" si="230"/>
        <v>1.002756185</v>
      </c>
      <c r="O798" s="68">
        <f t="shared" si="241"/>
        <v>0</v>
      </c>
      <c r="P798" s="65">
        <f t="shared" ca="1" si="235"/>
        <v>1.57496225</v>
      </c>
      <c r="Q798" s="65"/>
      <c r="R798" s="11">
        <f t="shared" si="236"/>
        <v>0</v>
      </c>
      <c r="S798" s="70" t="str">
        <f>IF(O797&gt;0,VLOOKUP(O797,W$12:AF$60,10),S797)</f>
        <v>A+J=</v>
      </c>
      <c r="T798" s="66" t="e">
        <f>IF(O797&gt;0,VLOOKUP(O797,W$12:AF$60,11),T797)</f>
        <v>#REF!</v>
      </c>
      <c r="U798" s="71" t="str">
        <f t="shared" si="231"/>
        <v>-</v>
      </c>
      <c r="V798" s="138" t="s">
        <v>90</v>
      </c>
      <c r="W798" s="141">
        <v>8.5767000000000005E-4</v>
      </c>
      <c r="X798" s="7"/>
      <c r="Y798" s="7"/>
      <c r="Z798" s="1"/>
      <c r="AA798" s="7"/>
      <c r="AB798" s="7"/>
      <c r="AC798" s="7"/>
      <c r="AD798" s="7"/>
      <c r="AE798" s="7"/>
      <c r="AF798" s="8"/>
      <c r="AG798" s="2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  <c r="EO798" s="2"/>
      <c r="EP798" s="2"/>
      <c r="EQ798" s="2"/>
      <c r="ER798" s="2"/>
      <c r="ES798" s="2"/>
      <c r="ET798" s="2"/>
      <c r="EU798" s="2"/>
      <c r="EV798" s="2"/>
      <c r="EW798" s="2"/>
      <c r="EX798" s="2"/>
      <c r="EY798" s="2"/>
      <c r="EZ798" s="2"/>
      <c r="FA798" s="2"/>
      <c r="FB798" s="2"/>
      <c r="FC798" s="2"/>
      <c r="FD798" s="2"/>
      <c r="FE798" s="2"/>
      <c r="FF798" s="2"/>
      <c r="FG798" s="2"/>
      <c r="FH798" s="2"/>
      <c r="FI798" s="2"/>
      <c r="FJ798" s="2"/>
      <c r="FK798" s="2"/>
      <c r="FL798" s="2"/>
      <c r="FM798" s="2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</row>
    <row r="799" spans="1:188" ht="15.75" thickBot="1" x14ac:dyDescent="0.2">
      <c r="A799" s="63">
        <f t="shared" si="232"/>
        <v>44564</v>
      </c>
      <c r="B799" s="78">
        <f t="shared" ca="1" si="237"/>
        <v>573.00331530999995</v>
      </c>
      <c r="C799" s="65">
        <f t="shared" si="227"/>
        <v>571.42835305999995</v>
      </c>
      <c r="D799" s="10">
        <f ca="1">IF(A799&lt;$B$1,VLOOKUP(A799,[1]DI!$A$4:$B$15000,2),0)</f>
        <v>9.1499999999999998E-2</v>
      </c>
      <c r="E799" s="65">
        <f t="shared" ca="1" si="238"/>
        <v>1.00034749</v>
      </c>
      <c r="F799" s="65">
        <f ca="1">(TRUNC(PRODUCT($E$12:$E798),16))</f>
        <v>1.08012627237281</v>
      </c>
      <c r="G799" s="65">
        <f t="shared" ca="1" si="239"/>
        <v>1.0782515617631101</v>
      </c>
      <c r="H799" s="65">
        <f t="shared" ca="1" si="240"/>
        <v>1.00173866</v>
      </c>
      <c r="I799" s="64">
        <f t="shared" si="233"/>
        <v>5.2499999999999998E-2</v>
      </c>
      <c r="J799" s="66">
        <f>IF(O798&gt;0,VLOOKUP(O798,W$12:AF$80,2),J798)</f>
        <v>44557</v>
      </c>
      <c r="K799" s="67">
        <f t="shared" si="234"/>
        <v>5</v>
      </c>
      <c r="L799" s="68">
        <f t="shared" si="228"/>
        <v>5</v>
      </c>
      <c r="M799" s="69">
        <f t="shared" si="229"/>
        <v>1.0010157589999999</v>
      </c>
      <c r="N799" s="69">
        <f t="shared" ca="1" si="230"/>
        <v>1.002756185</v>
      </c>
      <c r="O799" s="68">
        <f t="shared" si="241"/>
        <v>0</v>
      </c>
      <c r="P799" s="65">
        <f t="shared" ca="1" si="235"/>
        <v>1.57496225</v>
      </c>
      <c r="Q799" s="65"/>
      <c r="R799" s="11">
        <f t="shared" si="236"/>
        <v>0</v>
      </c>
      <c r="S799" s="70" t="str">
        <f>IF(O798&gt;0,VLOOKUP(O798,W$12:AF$60,10),S798)</f>
        <v>A+J=</v>
      </c>
      <c r="T799" s="66" t="e">
        <f>IF(O798&gt;0,VLOOKUP(O798,W$12:AF$60,11),T798)</f>
        <v>#REF!</v>
      </c>
      <c r="U799" s="71" t="str">
        <f t="shared" si="231"/>
        <v>-</v>
      </c>
      <c r="V799" s="138" t="s">
        <v>92</v>
      </c>
      <c r="W799" s="141">
        <v>3.1152280000000001E-2</v>
      </c>
      <c r="X799" s="7"/>
      <c r="Y799" s="7"/>
      <c r="Z799" s="1"/>
      <c r="AA799" s="7"/>
      <c r="AB799" s="7"/>
      <c r="AC799" s="7"/>
      <c r="AD799" s="7"/>
      <c r="AE799" s="7"/>
      <c r="AF799" s="8"/>
      <c r="AG799" s="2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  <c r="EO799" s="2"/>
      <c r="EP799" s="2"/>
      <c r="EQ799" s="2"/>
      <c r="ER799" s="2"/>
      <c r="ES799" s="2"/>
      <c r="ET799" s="2"/>
      <c r="EU799" s="2"/>
      <c r="EV799" s="2"/>
      <c r="EW799" s="2"/>
      <c r="EX799" s="2"/>
      <c r="EY799" s="2"/>
      <c r="EZ799" s="2"/>
      <c r="FA799" s="2"/>
      <c r="FB799" s="2"/>
      <c r="FC799" s="2"/>
      <c r="FD799" s="2"/>
      <c r="FE799" s="2"/>
      <c r="FF799" s="2"/>
      <c r="FG799" s="2"/>
      <c r="FH799" s="2"/>
      <c r="FI799" s="2"/>
      <c r="FJ799" s="2"/>
      <c r="FK799" s="2"/>
      <c r="FL799" s="2"/>
      <c r="FM799" s="2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</row>
    <row r="800" spans="1:188" ht="15.75" thickBot="1" x14ac:dyDescent="0.2">
      <c r="A800" s="63">
        <f t="shared" si="232"/>
        <v>44565</v>
      </c>
      <c r="B800" s="78">
        <f t="shared" ca="1" si="237"/>
        <v>573.31882604999998</v>
      </c>
      <c r="C800" s="65">
        <f t="shared" si="227"/>
        <v>571.42835305999995</v>
      </c>
      <c r="D800" s="10">
        <f ca="1">IF(A800&lt;$B$1,VLOOKUP(A800,[1]DI!$A$4:$B$15000,2),0)</f>
        <v>9.1499999999999998E-2</v>
      </c>
      <c r="E800" s="65">
        <f t="shared" ca="1" si="238"/>
        <v>1.00034749</v>
      </c>
      <c r="F800" s="65">
        <f ca="1">(TRUNC(PRODUCT($E$12:$E799),16))</f>
        <v>1.0805016054512</v>
      </c>
      <c r="G800" s="65">
        <f t="shared" ca="1" si="239"/>
        <v>1.0782515617631101</v>
      </c>
      <c r="H800" s="65">
        <f t="shared" ca="1" si="240"/>
        <v>1.0020867499999999</v>
      </c>
      <c r="I800" s="64">
        <f t="shared" si="233"/>
        <v>5.2499999999999998E-2</v>
      </c>
      <c r="J800" s="66">
        <f>IF(O799&gt;0,VLOOKUP(O799,W$12:AF$80,2),J799)</f>
        <v>44557</v>
      </c>
      <c r="K800" s="67">
        <f t="shared" si="234"/>
        <v>6</v>
      </c>
      <c r="L800" s="68">
        <f t="shared" si="228"/>
        <v>6</v>
      </c>
      <c r="M800" s="69">
        <f t="shared" si="229"/>
        <v>1.0012190350000001</v>
      </c>
      <c r="N800" s="69">
        <f t="shared" ca="1" si="230"/>
        <v>1.003308329</v>
      </c>
      <c r="O800" s="68">
        <f t="shared" si="241"/>
        <v>0</v>
      </c>
      <c r="P800" s="65">
        <f t="shared" ca="1" si="235"/>
        <v>1.8904729899999999</v>
      </c>
      <c r="Q800" s="65"/>
      <c r="R800" s="11">
        <f t="shared" si="236"/>
        <v>0</v>
      </c>
      <c r="S800" s="70" t="str">
        <f>IF(O799&gt;0,VLOOKUP(O799,W$12:AF$60,10),S799)</f>
        <v>A+J=</v>
      </c>
      <c r="T800" s="66" t="e">
        <f>IF(O799&gt;0,VLOOKUP(O799,W$12:AF$60,11),T799)</f>
        <v>#REF!</v>
      </c>
      <c r="U800" s="71" t="str">
        <f t="shared" si="231"/>
        <v>-</v>
      </c>
      <c r="V800" s="138" t="s">
        <v>93</v>
      </c>
      <c r="W800" s="141">
        <v>5.1920000000000004E-4</v>
      </c>
      <c r="X800" s="7"/>
      <c r="Y800" s="7"/>
      <c r="Z800" s="1"/>
      <c r="AA800" s="7"/>
      <c r="AB800" s="7"/>
      <c r="AC800" s="7"/>
      <c r="AD800" s="7"/>
      <c r="AE800" s="7"/>
      <c r="AF800" s="8"/>
      <c r="AG800" s="2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  <c r="EO800" s="2"/>
      <c r="EP800" s="2"/>
      <c r="EQ800" s="2"/>
      <c r="ER800" s="2"/>
      <c r="ES800" s="2"/>
      <c r="ET800" s="2"/>
      <c r="EU800" s="2"/>
      <c r="EV800" s="2"/>
      <c r="EW800" s="2"/>
      <c r="EX800" s="2"/>
      <c r="EY800" s="2"/>
      <c r="EZ800" s="2"/>
      <c r="FA800" s="2"/>
      <c r="FB800" s="2"/>
      <c r="FC800" s="2"/>
      <c r="FD800" s="2"/>
      <c r="FE800" s="2"/>
      <c r="FF800" s="2"/>
      <c r="FG800" s="2"/>
      <c r="FH800" s="2"/>
      <c r="FI800" s="2"/>
      <c r="FJ800" s="2"/>
      <c r="FK800" s="2"/>
      <c r="FL800" s="2"/>
      <c r="FM800" s="2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</row>
    <row r="801" spans="1:188" ht="15.75" thickBot="1" x14ac:dyDescent="0.2">
      <c r="A801" s="63">
        <f t="shared" si="232"/>
        <v>44566</v>
      </c>
      <c r="B801" s="78">
        <f t="shared" ca="1" si="237"/>
        <v>573.63451506999991</v>
      </c>
      <c r="C801" s="65">
        <f t="shared" si="227"/>
        <v>571.42835305999995</v>
      </c>
      <c r="D801" s="10">
        <f ca="1">IF(A801&lt;$B$1,VLOOKUP(A801,[1]DI!$A$4:$B$15000,2),0)</f>
        <v>9.1499999999999998E-2</v>
      </c>
      <c r="E801" s="65">
        <f t="shared" ca="1" si="238"/>
        <v>1.00034749</v>
      </c>
      <c r="F801" s="65">
        <f ca="1">(TRUNC(PRODUCT($E$12:$E800),16))</f>
        <v>1.0808770689540701</v>
      </c>
      <c r="G801" s="65">
        <f t="shared" ca="1" si="239"/>
        <v>1.0782515617631101</v>
      </c>
      <c r="H801" s="65">
        <f t="shared" ca="1" si="240"/>
        <v>1.0024349699999999</v>
      </c>
      <c r="I801" s="64">
        <f t="shared" si="233"/>
        <v>5.2499999999999998E-2</v>
      </c>
      <c r="J801" s="66">
        <f>IF(O800&gt;0,VLOOKUP(O800,W$12:AF$80,2),J800)</f>
        <v>44557</v>
      </c>
      <c r="K801" s="67">
        <f t="shared" si="234"/>
        <v>7</v>
      </c>
      <c r="L801" s="68">
        <f t="shared" si="228"/>
        <v>7</v>
      </c>
      <c r="M801" s="69">
        <f t="shared" si="229"/>
        <v>1.0014223520000001</v>
      </c>
      <c r="N801" s="69">
        <f t="shared" ca="1" si="230"/>
        <v>1.0038607850000001</v>
      </c>
      <c r="O801" s="68">
        <f t="shared" si="241"/>
        <v>0</v>
      </c>
      <c r="P801" s="65">
        <f t="shared" ca="1" si="235"/>
        <v>2.2061620099999999</v>
      </c>
      <c r="Q801" s="65"/>
      <c r="R801" s="11">
        <f t="shared" si="236"/>
        <v>0</v>
      </c>
      <c r="S801" s="70" t="str">
        <f>IF(O800&gt;0,VLOOKUP(O800,W$12:AF$60,10),S800)</f>
        <v>A+J=</v>
      </c>
      <c r="T801" s="66" t="e">
        <f>IF(O800&gt;0,VLOOKUP(O800,W$12:AF$60,11),T800)</f>
        <v>#REF!</v>
      </c>
      <c r="U801" s="71" t="str">
        <f t="shared" si="231"/>
        <v>-</v>
      </c>
      <c r="V801" s="138" t="s">
        <v>91</v>
      </c>
      <c r="W801" s="141">
        <v>3.252915E-2</v>
      </c>
      <c r="X801" s="7"/>
      <c r="Y801" s="7"/>
      <c r="Z801" s="1"/>
      <c r="AA801" s="7"/>
      <c r="AB801" s="7"/>
      <c r="AC801" s="7"/>
      <c r="AD801" s="7"/>
      <c r="AE801" s="7"/>
      <c r="AF801" s="8"/>
      <c r="AG801" s="2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  <c r="EO801" s="2"/>
      <c r="EP801" s="2"/>
      <c r="EQ801" s="2"/>
      <c r="ER801" s="2"/>
      <c r="ES801" s="2"/>
      <c r="ET801" s="2"/>
      <c r="EU801" s="2"/>
      <c r="EV801" s="2"/>
      <c r="EW801" s="2"/>
      <c r="EX801" s="2"/>
      <c r="EY801" s="2"/>
      <c r="EZ801" s="2"/>
      <c r="FA801" s="2"/>
      <c r="FB801" s="2"/>
      <c r="FC801" s="2"/>
      <c r="FD801" s="2"/>
      <c r="FE801" s="2"/>
      <c r="FF801" s="2"/>
      <c r="FG801" s="2"/>
      <c r="FH801" s="2"/>
      <c r="FI801" s="2"/>
      <c r="FJ801" s="2"/>
      <c r="FK801" s="2"/>
      <c r="FL801" s="2"/>
      <c r="FM801" s="2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</row>
    <row r="802" spans="1:188" ht="15.75" thickBot="1" x14ac:dyDescent="0.2">
      <c r="A802" s="63">
        <f t="shared" si="232"/>
        <v>44567</v>
      </c>
      <c r="B802" s="78">
        <f t="shared" ca="1" si="237"/>
        <v>573.95037208999997</v>
      </c>
      <c r="C802" s="65">
        <f t="shared" si="227"/>
        <v>571.42835305999995</v>
      </c>
      <c r="D802" s="10">
        <f ca="1">IF(A802&lt;$B$1,VLOOKUP(A802,[1]DI!$A$4:$B$15000,2),0)</f>
        <v>9.1499999999999998E-2</v>
      </c>
      <c r="E802" s="65">
        <f t="shared" ca="1" si="238"/>
        <v>1.00034749</v>
      </c>
      <c r="F802" s="65">
        <f ca="1">(TRUNC(PRODUCT($E$12:$E801),16))</f>
        <v>1.08125266292676</v>
      </c>
      <c r="G802" s="65">
        <f t="shared" ca="1" si="239"/>
        <v>1.0782515617631101</v>
      </c>
      <c r="H802" s="65">
        <f t="shared" ca="1" si="240"/>
        <v>1.0027832999999999</v>
      </c>
      <c r="I802" s="64">
        <f t="shared" si="233"/>
        <v>5.2499999999999998E-2</v>
      </c>
      <c r="J802" s="66">
        <f>IF(O801&gt;0,VLOOKUP(O801,W$12:AF$80,2),J801)</f>
        <v>44557</v>
      </c>
      <c r="K802" s="67">
        <f t="shared" si="234"/>
        <v>8</v>
      </c>
      <c r="L802" s="68">
        <f t="shared" si="228"/>
        <v>8</v>
      </c>
      <c r="M802" s="69">
        <f t="shared" si="229"/>
        <v>1.0016257099999999</v>
      </c>
      <c r="N802" s="69">
        <f t="shared" ca="1" si="230"/>
        <v>1.0044135350000001</v>
      </c>
      <c r="O802" s="68">
        <f t="shared" si="241"/>
        <v>0</v>
      </c>
      <c r="P802" s="65">
        <f t="shared" ca="1" si="235"/>
        <v>2.5220190300000001</v>
      </c>
      <c r="Q802" s="65"/>
      <c r="R802" s="11">
        <f t="shared" si="236"/>
        <v>0</v>
      </c>
      <c r="S802" s="70" t="str">
        <f>IF(O801&gt;0,VLOOKUP(O801,W$12:AF$60,10),S801)</f>
        <v>A+J=</v>
      </c>
      <c r="T802" s="66" t="e">
        <f>IF(O801&gt;0,VLOOKUP(O801,W$12:AF$60,11),T801)</f>
        <v>#REF!</v>
      </c>
      <c r="U802" s="71" t="str">
        <f t="shared" si="231"/>
        <v>-</v>
      </c>
      <c r="V802" s="138"/>
      <c r="W802" s="141"/>
      <c r="X802" s="7"/>
      <c r="Y802" s="7"/>
      <c r="Z802" s="1"/>
      <c r="AA802" s="7"/>
      <c r="AB802" s="7"/>
      <c r="AC802" s="7"/>
      <c r="AD802" s="7"/>
      <c r="AE802" s="7"/>
      <c r="AF802" s="8"/>
      <c r="AG802" s="2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  <c r="EO802" s="2"/>
      <c r="EP802" s="2"/>
      <c r="EQ802" s="2"/>
      <c r="ER802" s="2"/>
      <c r="ES802" s="2"/>
      <c r="ET802" s="2"/>
      <c r="EU802" s="2"/>
      <c r="EV802" s="2"/>
      <c r="EW802" s="2"/>
      <c r="EX802" s="2"/>
      <c r="EY802" s="2"/>
      <c r="EZ802" s="2"/>
      <c r="FA802" s="2"/>
      <c r="FB802" s="2"/>
      <c r="FC802" s="2"/>
      <c r="FD802" s="2"/>
      <c r="FE802" s="2"/>
      <c r="FF802" s="2"/>
      <c r="FG802" s="2"/>
      <c r="FH802" s="2"/>
      <c r="FI802" s="2"/>
      <c r="FJ802" s="2"/>
      <c r="FK802" s="2"/>
      <c r="FL802" s="2"/>
      <c r="FM802" s="2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</row>
    <row r="803" spans="1:188" ht="15.75" thickBot="1" x14ac:dyDescent="0.2">
      <c r="A803" s="63">
        <f t="shared" si="232"/>
        <v>44568</v>
      </c>
      <c r="B803" s="78">
        <f t="shared" ca="1" si="237"/>
        <v>574.26640796999993</v>
      </c>
      <c r="C803" s="65">
        <f t="shared" si="227"/>
        <v>571.42835305999995</v>
      </c>
      <c r="D803" s="10">
        <f ca="1">IF(A803&lt;$B$1,VLOOKUP(A803,[1]DI!$A$4:$B$15000,2),0)</f>
        <v>9.1499999999999998E-2</v>
      </c>
      <c r="E803" s="65">
        <f t="shared" ca="1" si="238"/>
        <v>1.00034749</v>
      </c>
      <c r="F803" s="65">
        <f ca="1">(TRUNC(PRODUCT($E$12:$E802),16))</f>
        <v>1.08162838741461</v>
      </c>
      <c r="G803" s="65">
        <f t="shared" ca="1" si="239"/>
        <v>1.0782515617631101</v>
      </c>
      <c r="H803" s="65">
        <f t="shared" ca="1" si="240"/>
        <v>1.00313176</v>
      </c>
      <c r="I803" s="64">
        <f t="shared" si="233"/>
        <v>5.2499999999999998E-2</v>
      </c>
      <c r="J803" s="66">
        <f>IF(O802&gt;0,VLOOKUP(O802,W$12:AF$80,2),J802)</f>
        <v>44557</v>
      </c>
      <c r="K803" s="67">
        <f t="shared" si="234"/>
        <v>9</v>
      </c>
      <c r="L803" s="68">
        <f t="shared" si="228"/>
        <v>9</v>
      </c>
      <c r="M803" s="69">
        <f t="shared" si="229"/>
        <v>1.0018291100000001</v>
      </c>
      <c r="N803" s="69">
        <f t="shared" ca="1" si="230"/>
        <v>1.004966598</v>
      </c>
      <c r="O803" s="68">
        <f t="shared" si="241"/>
        <v>0</v>
      </c>
      <c r="P803" s="65">
        <f t="shared" ca="1" si="235"/>
        <v>2.8380549099999999</v>
      </c>
      <c r="Q803" s="65"/>
      <c r="R803" s="11">
        <f t="shared" si="236"/>
        <v>0</v>
      </c>
      <c r="S803" s="70" t="str">
        <f>IF(O802&gt;0,VLOOKUP(O802,W$12:AF$60,10),S802)</f>
        <v>A+J=</v>
      </c>
      <c r="T803" s="66" t="e">
        <f>IF(O802&gt;0,VLOOKUP(O802,W$12:AF$60,11),T802)</f>
        <v>#REF!</v>
      </c>
      <c r="U803" s="71" t="str">
        <f t="shared" si="231"/>
        <v>-</v>
      </c>
      <c r="V803" s="138" t="s">
        <v>97</v>
      </c>
      <c r="W803" s="141">
        <v>1.59014291</v>
      </c>
      <c r="X803" s="7"/>
      <c r="Y803" s="7"/>
      <c r="Z803" s="1"/>
      <c r="AA803" s="7"/>
      <c r="AB803" s="7"/>
      <c r="AC803" s="7"/>
      <c r="AD803" s="7"/>
      <c r="AE803" s="7"/>
      <c r="AF803" s="8"/>
      <c r="AG803" s="2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  <c r="EO803" s="2"/>
      <c r="EP803" s="2"/>
      <c r="EQ803" s="2"/>
      <c r="ER803" s="2"/>
      <c r="ES803" s="2"/>
      <c r="ET803" s="2"/>
      <c r="EU803" s="2"/>
      <c r="EV803" s="2"/>
      <c r="EW803" s="2"/>
      <c r="EX803" s="2"/>
      <c r="EY803" s="2"/>
      <c r="EZ803" s="2"/>
      <c r="FA803" s="2"/>
      <c r="FB803" s="2"/>
      <c r="FC803" s="2"/>
      <c r="FD803" s="2"/>
      <c r="FE803" s="2"/>
      <c r="FF803" s="2"/>
      <c r="FG803" s="2"/>
      <c r="FH803" s="2"/>
      <c r="FI803" s="2"/>
      <c r="FJ803" s="2"/>
      <c r="FK803" s="2"/>
      <c r="FL803" s="2"/>
      <c r="FM803" s="2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</row>
    <row r="804" spans="1:188" x14ac:dyDescent="0.15">
      <c r="A804" s="63">
        <f t="shared" si="232"/>
        <v>44569</v>
      </c>
      <c r="B804" s="78">
        <f t="shared" ca="1" si="237"/>
        <v>574.58261698999991</v>
      </c>
      <c r="C804" s="65">
        <f t="shared" si="227"/>
        <v>571.42835305999995</v>
      </c>
      <c r="D804" s="10">
        <f ca="1">IF(A804&lt;$B$1,VLOOKUP(A804,[1]DI!$A$4:$B$15000,2),0)</f>
        <v>0</v>
      </c>
      <c r="E804" s="65">
        <f t="shared" ca="1" si="238"/>
        <v>1</v>
      </c>
      <c r="F804" s="65">
        <f ca="1">(TRUNC(PRODUCT($E$12:$E803),16))</f>
        <v>1.0820042424629499</v>
      </c>
      <c r="G804" s="65">
        <f t="shared" ca="1" si="239"/>
        <v>1.0782515617631101</v>
      </c>
      <c r="H804" s="65">
        <f t="shared" ca="1" si="240"/>
        <v>1.0034803400000001</v>
      </c>
      <c r="I804" s="64">
        <f t="shared" si="233"/>
        <v>5.2499999999999998E-2</v>
      </c>
      <c r="J804" s="66">
        <f>IF(O803&gt;0,VLOOKUP(O803,W$12:AF$80,2),J803)</f>
        <v>44557</v>
      </c>
      <c r="K804" s="67">
        <f t="shared" si="234"/>
        <v>9</v>
      </c>
      <c r="L804" s="68">
        <f t="shared" si="228"/>
        <v>10</v>
      </c>
      <c r="M804" s="69">
        <f t="shared" si="229"/>
        <v>1.00203255</v>
      </c>
      <c r="N804" s="69">
        <f t="shared" ca="1" si="230"/>
        <v>1.0055199640000001</v>
      </c>
      <c r="O804" s="68">
        <f t="shared" si="241"/>
        <v>0</v>
      </c>
      <c r="P804" s="65">
        <f t="shared" ca="1" si="235"/>
        <v>3.1542639299999999</v>
      </c>
      <c r="Q804" s="65"/>
      <c r="R804" s="11">
        <f t="shared" si="236"/>
        <v>0</v>
      </c>
      <c r="S804" s="70" t="str">
        <f>IF(O803&gt;0,VLOOKUP(O803,W$12:AF$60,10),S803)</f>
        <v>A+J=</v>
      </c>
      <c r="T804" s="66" t="e">
        <f>IF(O803&gt;0,VLOOKUP(O803,W$12:AF$60,11),T803)</f>
        <v>#REF!</v>
      </c>
      <c r="U804" s="71" t="str">
        <f t="shared" si="231"/>
        <v>-</v>
      </c>
      <c r="V804" s="7"/>
      <c r="W804" s="7"/>
      <c r="X804" s="7"/>
      <c r="Y804" s="7"/>
      <c r="Z804" s="1"/>
      <c r="AA804" s="7"/>
      <c r="AB804" s="7"/>
      <c r="AC804" s="7"/>
      <c r="AD804" s="7"/>
      <c r="AE804" s="7"/>
      <c r="AF804" s="8"/>
      <c r="AG804" s="2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  <c r="EO804" s="2"/>
      <c r="EP804" s="2"/>
      <c r="EQ804" s="2"/>
      <c r="ER804" s="2"/>
      <c r="ES804" s="2"/>
      <c r="ET804" s="2"/>
      <c r="EU804" s="2"/>
      <c r="EV804" s="2"/>
      <c r="EW804" s="2"/>
      <c r="EX804" s="2"/>
      <c r="EY804" s="2"/>
      <c r="EZ804" s="2"/>
      <c r="FA804" s="2"/>
      <c r="FB804" s="2"/>
      <c r="FC804" s="2"/>
      <c r="FD804" s="2"/>
      <c r="FE804" s="2"/>
      <c r="FF804" s="2"/>
      <c r="FG804" s="2"/>
      <c r="FH804" s="2"/>
      <c r="FI804" s="2"/>
      <c r="FJ804" s="2"/>
      <c r="FK804" s="2"/>
      <c r="FL804" s="2"/>
      <c r="FM804" s="2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</row>
    <row r="805" spans="1:188" x14ac:dyDescent="0.15">
      <c r="A805" s="63">
        <f t="shared" si="232"/>
        <v>44570</v>
      </c>
      <c r="B805" s="78">
        <f t="shared" ca="1" si="237"/>
        <v>574.58261698999991</v>
      </c>
      <c r="C805" s="65">
        <f t="shared" si="227"/>
        <v>571.42835305999995</v>
      </c>
      <c r="D805" s="10">
        <f ca="1">IF(A805&lt;$B$1,VLOOKUP(A805,[1]DI!$A$4:$B$15000,2),0)</f>
        <v>0</v>
      </c>
      <c r="E805" s="65">
        <f t="shared" ca="1" si="238"/>
        <v>1</v>
      </c>
      <c r="F805" s="65">
        <f ca="1">(TRUNC(PRODUCT($E$12:$E804),16))</f>
        <v>1.0820042424629499</v>
      </c>
      <c r="G805" s="65">
        <f t="shared" ca="1" si="239"/>
        <v>1.0782515617631101</v>
      </c>
      <c r="H805" s="65">
        <f t="shared" ca="1" si="240"/>
        <v>1.0034803400000001</v>
      </c>
      <c r="I805" s="64">
        <f t="shared" si="233"/>
        <v>5.2499999999999998E-2</v>
      </c>
      <c r="J805" s="66">
        <f>IF(O804&gt;0,VLOOKUP(O804,W$12:AF$80,2),J804)</f>
        <v>44557</v>
      </c>
      <c r="K805" s="67">
        <f t="shared" si="234"/>
        <v>9</v>
      </c>
      <c r="L805" s="68">
        <f t="shared" si="228"/>
        <v>10</v>
      </c>
      <c r="M805" s="69">
        <f t="shared" si="229"/>
        <v>1.00203255</v>
      </c>
      <c r="N805" s="69">
        <f t="shared" ca="1" si="230"/>
        <v>1.0055199640000001</v>
      </c>
      <c r="O805" s="68">
        <f t="shared" si="241"/>
        <v>0</v>
      </c>
      <c r="P805" s="65">
        <f t="shared" ca="1" si="235"/>
        <v>3.1542639299999999</v>
      </c>
      <c r="Q805" s="65"/>
      <c r="R805" s="11">
        <f t="shared" si="236"/>
        <v>0</v>
      </c>
      <c r="S805" s="70" t="str">
        <f>IF(O804&gt;0,VLOOKUP(O804,W$12:AF$60,10),S804)</f>
        <v>A+J=</v>
      </c>
      <c r="T805" s="66" t="e">
        <f>IF(O804&gt;0,VLOOKUP(O804,W$12:AF$60,11),T804)</f>
        <v>#REF!</v>
      </c>
      <c r="U805" s="71" t="str">
        <f t="shared" si="231"/>
        <v>-</v>
      </c>
      <c r="V805" s="7"/>
      <c r="W805" s="7"/>
      <c r="X805" s="7"/>
      <c r="Y805" s="7"/>
      <c r="Z805" s="1"/>
      <c r="AA805" s="7"/>
      <c r="AB805" s="7"/>
      <c r="AC805" s="7"/>
      <c r="AD805" s="7"/>
      <c r="AE805" s="7"/>
      <c r="AF805" s="8"/>
      <c r="AG805" s="2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  <c r="EO805" s="2"/>
      <c r="EP805" s="2"/>
      <c r="EQ805" s="2"/>
      <c r="ER805" s="2"/>
      <c r="ES805" s="2"/>
      <c r="ET805" s="2"/>
      <c r="EU805" s="2"/>
      <c r="EV805" s="2"/>
      <c r="EW805" s="2"/>
      <c r="EX805" s="2"/>
      <c r="EY805" s="2"/>
      <c r="EZ805" s="2"/>
      <c r="FA805" s="2"/>
      <c r="FB805" s="2"/>
      <c r="FC805" s="2"/>
      <c r="FD805" s="2"/>
      <c r="FE805" s="2"/>
      <c r="FF805" s="2"/>
      <c r="FG805" s="2"/>
      <c r="FH805" s="2"/>
      <c r="FI805" s="2"/>
      <c r="FJ805" s="2"/>
      <c r="FK805" s="2"/>
      <c r="FL805" s="2"/>
      <c r="FM805" s="2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</row>
    <row r="806" spans="1:188" x14ac:dyDescent="0.15">
      <c r="A806" s="63">
        <f t="shared" si="232"/>
        <v>44571</v>
      </c>
      <c r="B806" s="78">
        <f t="shared" ca="1" si="237"/>
        <v>574.58261698999991</v>
      </c>
      <c r="C806" s="65">
        <f t="shared" si="227"/>
        <v>571.42835305999995</v>
      </c>
      <c r="D806" s="10">
        <f ca="1">IF(A806&lt;$B$1,VLOOKUP(A806,[1]DI!$A$4:$B$15000,2),0)</f>
        <v>9.1499999999999998E-2</v>
      </c>
      <c r="E806" s="65">
        <f t="shared" ca="1" si="238"/>
        <v>1.00034749</v>
      </c>
      <c r="F806" s="65">
        <f ca="1">(TRUNC(PRODUCT($E$12:$E805),16))</f>
        <v>1.0820042424629499</v>
      </c>
      <c r="G806" s="65">
        <f t="shared" ca="1" si="239"/>
        <v>1.0782515617631101</v>
      </c>
      <c r="H806" s="65">
        <f t="shared" ca="1" si="240"/>
        <v>1.0034803400000001</v>
      </c>
      <c r="I806" s="64">
        <f t="shared" si="233"/>
        <v>5.2499999999999998E-2</v>
      </c>
      <c r="J806" s="66">
        <f>IF(O805&gt;0,VLOOKUP(O805,W$12:AF$80,2),J805)</f>
        <v>44557</v>
      </c>
      <c r="K806" s="67">
        <f t="shared" si="234"/>
        <v>10</v>
      </c>
      <c r="L806" s="68">
        <f t="shared" si="228"/>
        <v>10</v>
      </c>
      <c r="M806" s="69">
        <f t="shared" si="229"/>
        <v>1.00203255</v>
      </c>
      <c r="N806" s="69">
        <f t="shared" ca="1" si="230"/>
        <v>1.0055199640000001</v>
      </c>
      <c r="O806" s="68">
        <f t="shared" si="241"/>
        <v>0</v>
      </c>
      <c r="P806" s="65">
        <f t="shared" ca="1" si="235"/>
        <v>3.1542639299999999</v>
      </c>
      <c r="Q806" s="65"/>
      <c r="R806" s="11">
        <f t="shared" si="236"/>
        <v>0</v>
      </c>
      <c r="S806" s="70" t="str">
        <f>IF(O805&gt;0,VLOOKUP(O805,W$12:AF$60,10),S805)</f>
        <v>A+J=</v>
      </c>
      <c r="T806" s="66" t="e">
        <f>IF(O805&gt;0,VLOOKUP(O805,W$12:AF$60,11),T805)</f>
        <v>#REF!</v>
      </c>
      <c r="U806" s="71" t="str">
        <f t="shared" si="231"/>
        <v>-</v>
      </c>
      <c r="V806" s="7"/>
      <c r="W806" s="7"/>
      <c r="X806" s="7"/>
      <c r="Y806" s="7"/>
      <c r="Z806" s="1"/>
      <c r="AA806" s="7"/>
      <c r="AB806" s="7"/>
      <c r="AC806" s="7"/>
      <c r="AD806" s="7"/>
      <c r="AE806" s="7"/>
      <c r="AF806" s="8"/>
      <c r="AG806" s="2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  <c r="EP806" s="2"/>
      <c r="EQ806" s="2"/>
      <c r="ER806" s="2"/>
      <c r="ES806" s="2"/>
      <c r="ET806" s="2"/>
      <c r="EU806" s="2"/>
      <c r="EV806" s="2"/>
      <c r="EW806" s="2"/>
      <c r="EX806" s="2"/>
      <c r="EY806" s="2"/>
      <c r="EZ806" s="2"/>
      <c r="FA806" s="2"/>
      <c r="FB806" s="2"/>
      <c r="FC806" s="2"/>
      <c r="FD806" s="2"/>
      <c r="FE806" s="2"/>
      <c r="FF806" s="2"/>
      <c r="FG806" s="2"/>
      <c r="FH806" s="2"/>
      <c r="FI806" s="2"/>
      <c r="FJ806" s="2"/>
      <c r="FK806" s="2"/>
      <c r="FL806" s="2"/>
      <c r="FM806" s="2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</row>
    <row r="807" spans="1:188" x14ac:dyDescent="0.15">
      <c r="A807" s="63">
        <f t="shared" si="232"/>
        <v>44572</v>
      </c>
      <c r="B807" s="78">
        <f t="shared" ca="1" si="237"/>
        <v>574.8990002999999</v>
      </c>
      <c r="C807" s="65">
        <f t="shared" si="227"/>
        <v>571.42835305999995</v>
      </c>
      <c r="D807" s="10">
        <f ca="1">IF(A807&lt;$B$1,VLOOKUP(A807,[1]DI!$A$4:$B$15000,2),0)</f>
        <v>9.1499999999999998E-2</v>
      </c>
      <c r="E807" s="65">
        <f t="shared" ca="1" si="238"/>
        <v>1.00034749</v>
      </c>
      <c r="F807" s="65">
        <f ca="1">(TRUNC(PRODUCT($E$12:$E806),16))</f>
        <v>1.0823802281171599</v>
      </c>
      <c r="G807" s="65">
        <f t="shared" ca="1" si="239"/>
        <v>1.0782515617631101</v>
      </c>
      <c r="H807" s="65">
        <f t="shared" ca="1" si="240"/>
        <v>1.0038290400000001</v>
      </c>
      <c r="I807" s="64">
        <f t="shared" si="233"/>
        <v>5.2499999999999998E-2</v>
      </c>
      <c r="J807" s="66">
        <f>IF(O806&gt;0,VLOOKUP(O806,W$12:AF$80,2),J806)</f>
        <v>44557</v>
      </c>
      <c r="K807" s="67">
        <f t="shared" si="234"/>
        <v>11</v>
      </c>
      <c r="L807" s="68">
        <f t="shared" si="228"/>
        <v>11</v>
      </c>
      <c r="M807" s="69">
        <f t="shared" si="229"/>
        <v>1.002236033</v>
      </c>
      <c r="N807" s="69">
        <f t="shared" ca="1" si="230"/>
        <v>1.0060736349999999</v>
      </c>
      <c r="O807" s="68">
        <f t="shared" si="241"/>
        <v>0</v>
      </c>
      <c r="P807" s="65">
        <f t="shared" ca="1" si="235"/>
        <v>3.4706472399999999</v>
      </c>
      <c r="Q807" s="65"/>
      <c r="R807" s="11">
        <f t="shared" si="236"/>
        <v>0</v>
      </c>
      <c r="S807" s="70" t="str">
        <f>IF(O806&gt;0,VLOOKUP(O806,W$12:AF$60,10),S806)</f>
        <v>A+J=</v>
      </c>
      <c r="T807" s="66" t="e">
        <f>IF(O806&gt;0,VLOOKUP(O806,W$12:AF$60,11),T806)</f>
        <v>#REF!</v>
      </c>
      <c r="U807" s="71" t="str">
        <f t="shared" si="231"/>
        <v>-</v>
      </c>
      <c r="V807" s="7"/>
      <c r="W807" s="7"/>
      <c r="X807" s="7"/>
      <c r="Y807" s="7"/>
      <c r="Z807" s="1"/>
      <c r="AA807" s="7"/>
      <c r="AB807" s="7"/>
      <c r="AC807" s="7"/>
      <c r="AD807" s="7"/>
      <c r="AE807" s="7"/>
      <c r="AF807" s="8"/>
      <c r="AG807" s="2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  <c r="EO807" s="2"/>
      <c r="EP807" s="2"/>
      <c r="EQ807" s="2"/>
      <c r="ER807" s="2"/>
      <c r="ES807" s="2"/>
      <c r="ET807" s="2"/>
      <c r="EU807" s="2"/>
      <c r="EV807" s="2"/>
      <c r="EW807" s="2"/>
      <c r="EX807" s="2"/>
      <c r="EY807" s="2"/>
      <c r="EZ807" s="2"/>
      <c r="FA807" s="2"/>
      <c r="FB807" s="2"/>
      <c r="FC807" s="2"/>
      <c r="FD807" s="2"/>
      <c r="FE807" s="2"/>
      <c r="FF807" s="2"/>
      <c r="FG807" s="2"/>
      <c r="FH807" s="2"/>
      <c r="FI807" s="2"/>
      <c r="FJ807" s="2"/>
      <c r="FK807" s="2"/>
      <c r="FL807" s="2"/>
      <c r="FM807" s="2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</row>
    <row r="808" spans="1:188" x14ac:dyDescent="0.15">
      <c r="A808" s="63">
        <f t="shared" si="232"/>
        <v>44573</v>
      </c>
      <c r="B808" s="78">
        <f t="shared" ca="1" si="237"/>
        <v>575.21555617999991</v>
      </c>
      <c r="C808" s="65">
        <f t="shared" si="227"/>
        <v>571.42835305999995</v>
      </c>
      <c r="D808" s="10">
        <f ca="1">IF(A808&lt;$B$1,VLOOKUP(A808,[1]DI!$A$4:$B$15000,2),0)</f>
        <v>9.1499999999999998E-2</v>
      </c>
      <c r="E808" s="65">
        <f t="shared" ca="1" si="238"/>
        <v>1.00034749</v>
      </c>
      <c r="F808" s="65">
        <f ca="1">(TRUNC(PRODUCT($E$12:$E807),16))</f>
        <v>1.08275634442263</v>
      </c>
      <c r="G808" s="65">
        <f t="shared" ca="1" si="239"/>
        <v>1.0782515617631101</v>
      </c>
      <c r="H808" s="65">
        <f t="shared" ca="1" si="240"/>
        <v>1.00417786</v>
      </c>
      <c r="I808" s="64">
        <f t="shared" si="233"/>
        <v>5.2499999999999998E-2</v>
      </c>
      <c r="J808" s="66">
        <f>IF(O807&gt;0,VLOOKUP(O807,W$12:AF$80,2),J807)</f>
        <v>44557</v>
      </c>
      <c r="K808" s="67">
        <f t="shared" si="234"/>
        <v>12</v>
      </c>
      <c r="L808" s="68">
        <f t="shared" si="228"/>
        <v>12</v>
      </c>
      <c r="M808" s="69">
        <f t="shared" si="229"/>
        <v>1.0024395559999999</v>
      </c>
      <c r="N808" s="69">
        <f t="shared" ca="1" si="230"/>
        <v>1.0066276080000001</v>
      </c>
      <c r="O808" s="68">
        <f t="shared" si="241"/>
        <v>0</v>
      </c>
      <c r="P808" s="65">
        <f t="shared" ca="1" si="235"/>
        <v>3.78720312</v>
      </c>
      <c r="Q808" s="65"/>
      <c r="R808" s="11">
        <f t="shared" si="236"/>
        <v>0</v>
      </c>
      <c r="S808" s="70" t="str">
        <f>IF(O807&gt;0,VLOOKUP(O807,W$12:AF$60,10),S807)</f>
        <v>A+J=</v>
      </c>
      <c r="T808" s="66" t="e">
        <f>IF(O807&gt;0,VLOOKUP(O807,W$12:AF$60,11),T807)</f>
        <v>#REF!</v>
      </c>
      <c r="U808" s="71" t="str">
        <f t="shared" si="231"/>
        <v>-</v>
      </c>
      <c r="V808" s="7"/>
      <c r="W808" s="7"/>
      <c r="X808" s="7"/>
      <c r="Y808" s="7"/>
      <c r="Z808" s="1"/>
      <c r="AA808" s="7"/>
      <c r="AB808" s="7"/>
      <c r="AC808" s="7"/>
      <c r="AD808" s="7"/>
      <c r="AE808" s="7"/>
      <c r="AF808" s="8"/>
      <c r="AG808" s="2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  <c r="EO808" s="2"/>
      <c r="EP808" s="2"/>
      <c r="EQ808" s="2"/>
      <c r="ER808" s="2"/>
      <c r="ES808" s="2"/>
      <c r="ET808" s="2"/>
      <c r="EU808" s="2"/>
      <c r="EV808" s="2"/>
      <c r="EW808" s="2"/>
      <c r="EX808" s="2"/>
      <c r="EY808" s="2"/>
      <c r="EZ808" s="2"/>
      <c r="FA808" s="2"/>
      <c r="FB808" s="2"/>
      <c r="FC808" s="2"/>
      <c r="FD808" s="2"/>
      <c r="FE808" s="2"/>
      <c r="FF808" s="2"/>
      <c r="FG808" s="2"/>
      <c r="FH808" s="2"/>
      <c r="FI808" s="2"/>
      <c r="FJ808" s="2"/>
      <c r="FK808" s="2"/>
      <c r="FL808" s="2"/>
      <c r="FM808" s="2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</row>
    <row r="809" spans="1:188" x14ac:dyDescent="0.15">
      <c r="A809" s="63">
        <f t="shared" si="232"/>
        <v>44574</v>
      </c>
      <c r="B809" s="78">
        <f t="shared" ca="1" si="237"/>
        <v>575.53228633999993</v>
      </c>
      <c r="C809" s="65">
        <f t="shared" si="227"/>
        <v>571.42835305999995</v>
      </c>
      <c r="D809" s="10">
        <f ca="1">IF(A809&lt;$B$1,VLOOKUP(A809,[1]DI!$A$4:$B$15000,2),0)</f>
        <v>9.1499999999999998E-2</v>
      </c>
      <c r="E809" s="65">
        <f t="shared" ca="1" si="238"/>
        <v>1.00034749</v>
      </c>
      <c r="F809" s="65">
        <f ca="1">(TRUNC(PRODUCT($E$12:$E808),16))</f>
        <v>1.08313259142475</v>
      </c>
      <c r="G809" s="65">
        <f t="shared" ca="1" si="239"/>
        <v>1.0782515617631101</v>
      </c>
      <c r="H809" s="65">
        <f t="shared" ca="1" si="240"/>
        <v>1.0045268000000001</v>
      </c>
      <c r="I809" s="64">
        <f t="shared" si="233"/>
        <v>5.2499999999999998E-2</v>
      </c>
      <c r="J809" s="66">
        <f>IF(O808&gt;0,VLOOKUP(O808,W$12:AF$80,2),J808)</f>
        <v>44557</v>
      </c>
      <c r="K809" s="67">
        <f t="shared" si="234"/>
        <v>13</v>
      </c>
      <c r="L809" s="68">
        <f t="shared" si="228"/>
        <v>13</v>
      </c>
      <c r="M809" s="69">
        <f t="shared" si="229"/>
        <v>1.002643121</v>
      </c>
      <c r="N809" s="69">
        <f t="shared" ca="1" si="230"/>
        <v>1.0071818859999999</v>
      </c>
      <c r="O809" s="68">
        <f t="shared" si="241"/>
        <v>0</v>
      </c>
      <c r="P809" s="65">
        <f t="shared" ca="1" si="235"/>
        <v>4.1039332799999997</v>
      </c>
      <c r="Q809" s="65"/>
      <c r="R809" s="11">
        <f t="shared" si="236"/>
        <v>0</v>
      </c>
      <c r="S809" s="70" t="str">
        <f>IF(O808&gt;0,VLOOKUP(O808,W$12:AF$60,10),S808)</f>
        <v>A+J=</v>
      </c>
      <c r="T809" s="66" t="e">
        <f>IF(O808&gt;0,VLOOKUP(O808,W$12:AF$60,11),T808)</f>
        <v>#REF!</v>
      </c>
      <c r="U809" s="71" t="str">
        <f t="shared" si="231"/>
        <v>-</v>
      </c>
      <c r="V809" s="7"/>
      <c r="W809" s="7"/>
      <c r="X809" s="7"/>
      <c r="Y809" s="7"/>
      <c r="Z809" s="1"/>
      <c r="AA809" s="7"/>
      <c r="AB809" s="7"/>
      <c r="AC809" s="7"/>
      <c r="AD809" s="7"/>
      <c r="AE809" s="7"/>
      <c r="AF809" s="8"/>
      <c r="AG809" s="2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  <c r="EO809" s="2"/>
      <c r="EP809" s="2"/>
      <c r="EQ809" s="2"/>
      <c r="ER809" s="2"/>
      <c r="ES809" s="2"/>
      <c r="ET809" s="2"/>
      <c r="EU809" s="2"/>
      <c r="EV809" s="2"/>
      <c r="EW809" s="2"/>
      <c r="EX809" s="2"/>
      <c r="EY809" s="2"/>
      <c r="EZ809" s="2"/>
      <c r="FA809" s="2"/>
      <c r="FB809" s="2"/>
      <c r="FC809" s="2"/>
      <c r="FD809" s="2"/>
      <c r="FE809" s="2"/>
      <c r="FF809" s="2"/>
      <c r="FG809" s="2"/>
      <c r="FH809" s="2"/>
      <c r="FI809" s="2"/>
      <c r="FJ809" s="2"/>
      <c r="FK809" s="2"/>
      <c r="FL809" s="2"/>
      <c r="FM809" s="2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</row>
    <row r="810" spans="1:188" x14ac:dyDescent="0.15">
      <c r="A810" s="63">
        <f t="shared" si="232"/>
        <v>44575</v>
      </c>
      <c r="B810" s="78">
        <f t="shared" ca="1" si="237"/>
        <v>575.84918964999997</v>
      </c>
      <c r="C810" s="65">
        <f t="shared" si="227"/>
        <v>571.42835305999995</v>
      </c>
      <c r="D810" s="10">
        <f ca="1">IF(A810&lt;$B$1,VLOOKUP(A810,[1]DI!$A$4:$B$15000,2),0)</f>
        <v>9.1499999999999998E-2</v>
      </c>
      <c r="E810" s="65">
        <f t="shared" ca="1" si="238"/>
        <v>1.00034749</v>
      </c>
      <c r="F810" s="65">
        <f ca="1">(TRUNC(PRODUCT($E$12:$E809),16))</f>
        <v>1.0835089691689499</v>
      </c>
      <c r="G810" s="65">
        <f t="shared" ca="1" si="239"/>
        <v>1.0782515617631101</v>
      </c>
      <c r="H810" s="65">
        <f t="shared" ca="1" si="240"/>
        <v>1.0048758600000001</v>
      </c>
      <c r="I810" s="64">
        <f t="shared" si="233"/>
        <v>5.2499999999999998E-2</v>
      </c>
      <c r="J810" s="66">
        <f>IF(O809&gt;0,VLOOKUP(O809,W$12:AF$80,2),J809)</f>
        <v>44557</v>
      </c>
      <c r="K810" s="67">
        <f t="shared" si="234"/>
        <v>14</v>
      </c>
      <c r="L810" s="68">
        <f t="shared" si="228"/>
        <v>14</v>
      </c>
      <c r="M810" s="69">
        <f t="shared" si="229"/>
        <v>1.0028467270000001</v>
      </c>
      <c r="N810" s="69">
        <f t="shared" ca="1" si="230"/>
        <v>1.007736467</v>
      </c>
      <c r="O810" s="68">
        <f t="shared" si="241"/>
        <v>0</v>
      </c>
      <c r="P810" s="65">
        <f t="shared" ca="1" si="235"/>
        <v>4.4208365900000004</v>
      </c>
      <c r="Q810" s="65"/>
      <c r="R810" s="11">
        <f t="shared" si="236"/>
        <v>0</v>
      </c>
      <c r="S810" s="70" t="str">
        <f>IF(O809&gt;0,VLOOKUP(O809,W$12:AF$60,10),S809)</f>
        <v>A+J=</v>
      </c>
      <c r="T810" s="66" t="e">
        <f>IF(O809&gt;0,VLOOKUP(O809,W$12:AF$60,11),T809)</f>
        <v>#REF!</v>
      </c>
      <c r="U810" s="71" t="str">
        <f t="shared" si="231"/>
        <v>-</v>
      </c>
      <c r="V810" s="7"/>
      <c r="W810" s="7"/>
      <c r="X810" s="7"/>
      <c r="Y810" s="7"/>
      <c r="Z810" s="1"/>
      <c r="AA810" s="7"/>
      <c r="AB810" s="7"/>
      <c r="AC810" s="7"/>
      <c r="AD810" s="7"/>
      <c r="AE810" s="7"/>
      <c r="AF810" s="8"/>
      <c r="AG810" s="2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  <c r="EO810" s="2"/>
      <c r="EP810" s="2"/>
      <c r="EQ810" s="2"/>
      <c r="ER810" s="2"/>
      <c r="ES810" s="2"/>
      <c r="ET810" s="2"/>
      <c r="EU810" s="2"/>
      <c r="EV810" s="2"/>
      <c r="EW810" s="2"/>
      <c r="EX810" s="2"/>
      <c r="EY810" s="2"/>
      <c r="EZ810" s="2"/>
      <c r="FA810" s="2"/>
      <c r="FB810" s="2"/>
      <c r="FC810" s="2"/>
      <c r="FD810" s="2"/>
      <c r="FE810" s="2"/>
      <c r="FF810" s="2"/>
      <c r="FG810" s="2"/>
      <c r="FH810" s="2"/>
      <c r="FI810" s="2"/>
      <c r="FJ810" s="2"/>
      <c r="FK810" s="2"/>
      <c r="FL810" s="2"/>
      <c r="FM810" s="2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</row>
    <row r="811" spans="1:188" x14ac:dyDescent="0.15">
      <c r="A811" s="63">
        <f t="shared" si="232"/>
        <v>44576</v>
      </c>
      <c r="B811" s="78">
        <f t="shared" ca="1" si="237"/>
        <v>576.1662723899999</v>
      </c>
      <c r="C811" s="65">
        <f t="shared" si="227"/>
        <v>571.42835305999995</v>
      </c>
      <c r="D811" s="10">
        <f ca="1">IF(A811&lt;$B$1,VLOOKUP(A811,[1]DI!$A$4:$B$15000,2),0)</f>
        <v>0</v>
      </c>
      <c r="E811" s="65">
        <f t="shared" ca="1" si="238"/>
        <v>1</v>
      </c>
      <c r="F811" s="65">
        <f ca="1">(TRUNC(PRODUCT($E$12:$E810),16))</f>
        <v>1.0838854777006399</v>
      </c>
      <c r="G811" s="65">
        <f t="shared" ca="1" si="239"/>
        <v>1.0782515617631101</v>
      </c>
      <c r="H811" s="65">
        <f t="shared" ca="1" si="240"/>
        <v>1.00522505</v>
      </c>
      <c r="I811" s="64">
        <f t="shared" si="233"/>
        <v>5.2499999999999998E-2</v>
      </c>
      <c r="J811" s="66">
        <f>IF(O810&gt;0,VLOOKUP(O810,W$12:AF$80,2),J810)</f>
        <v>44557</v>
      </c>
      <c r="K811" s="67">
        <f t="shared" si="234"/>
        <v>14</v>
      </c>
      <c r="L811" s="68">
        <f t="shared" si="228"/>
        <v>15</v>
      </c>
      <c r="M811" s="69">
        <f t="shared" si="229"/>
        <v>1.0030503740000001</v>
      </c>
      <c r="N811" s="69">
        <f t="shared" ca="1" si="230"/>
        <v>1.008291362</v>
      </c>
      <c r="O811" s="68">
        <f t="shared" si="241"/>
        <v>0</v>
      </c>
      <c r="P811" s="65">
        <f t="shared" ca="1" si="235"/>
        <v>4.7379193300000004</v>
      </c>
      <c r="Q811" s="65"/>
      <c r="R811" s="11">
        <f t="shared" si="236"/>
        <v>0</v>
      </c>
      <c r="S811" s="70" t="str">
        <f>IF(O810&gt;0,VLOOKUP(O810,W$12:AF$60,10),S810)</f>
        <v>A+J=</v>
      </c>
      <c r="T811" s="66" t="e">
        <f>IF(O810&gt;0,VLOOKUP(O810,W$12:AF$60,11),T810)</f>
        <v>#REF!</v>
      </c>
      <c r="U811" s="71" t="str">
        <f t="shared" si="231"/>
        <v>-</v>
      </c>
      <c r="V811" s="7"/>
      <c r="W811" s="7"/>
      <c r="X811" s="7"/>
      <c r="Y811" s="7"/>
      <c r="Z811" s="1"/>
      <c r="AA811" s="7"/>
      <c r="AB811" s="7"/>
      <c r="AC811" s="7"/>
      <c r="AD811" s="7"/>
      <c r="AE811" s="7"/>
      <c r="AF811" s="8"/>
      <c r="AG811" s="2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  <c r="EP811" s="2"/>
      <c r="EQ811" s="2"/>
      <c r="ER811" s="2"/>
      <c r="ES811" s="2"/>
      <c r="ET811" s="2"/>
      <c r="EU811" s="2"/>
      <c r="EV811" s="2"/>
      <c r="EW811" s="2"/>
      <c r="EX811" s="2"/>
      <c r="EY811" s="2"/>
      <c r="EZ811" s="2"/>
      <c r="FA811" s="2"/>
      <c r="FB811" s="2"/>
      <c r="FC811" s="2"/>
      <c r="FD811" s="2"/>
      <c r="FE811" s="2"/>
      <c r="FF811" s="2"/>
      <c r="FG811" s="2"/>
      <c r="FH811" s="2"/>
      <c r="FI811" s="2"/>
      <c r="FJ811" s="2"/>
      <c r="FK811" s="2"/>
      <c r="FL811" s="2"/>
      <c r="FM811" s="2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</row>
    <row r="812" spans="1:188" x14ac:dyDescent="0.15">
      <c r="A812" s="63">
        <f t="shared" si="232"/>
        <v>44577</v>
      </c>
      <c r="B812" s="78">
        <f t="shared" ca="1" si="237"/>
        <v>576.1662723899999</v>
      </c>
      <c r="C812" s="65">
        <f t="shared" si="227"/>
        <v>571.42835305999995</v>
      </c>
      <c r="D812" s="10">
        <f ca="1">IF(A812&lt;$B$1,VLOOKUP(A812,[1]DI!$A$4:$B$15000,2),0)</f>
        <v>0</v>
      </c>
      <c r="E812" s="65">
        <f t="shared" ca="1" si="238"/>
        <v>1</v>
      </c>
      <c r="F812" s="65">
        <f ca="1">(TRUNC(PRODUCT($E$12:$E811),16))</f>
        <v>1.0838854777006399</v>
      </c>
      <c r="G812" s="65">
        <f t="shared" ca="1" si="239"/>
        <v>1.0782515617631101</v>
      </c>
      <c r="H812" s="65">
        <f t="shared" ca="1" si="240"/>
        <v>1.00522505</v>
      </c>
      <c r="I812" s="64">
        <f t="shared" si="233"/>
        <v>5.2499999999999998E-2</v>
      </c>
      <c r="J812" s="66">
        <f>IF(O811&gt;0,VLOOKUP(O811,W$12:AF$80,2),J811)</f>
        <v>44557</v>
      </c>
      <c r="K812" s="67">
        <f t="shared" si="234"/>
        <v>14</v>
      </c>
      <c r="L812" s="68">
        <f t="shared" si="228"/>
        <v>15</v>
      </c>
      <c r="M812" s="69">
        <f t="shared" si="229"/>
        <v>1.0030503740000001</v>
      </c>
      <c r="N812" s="69">
        <f t="shared" ca="1" si="230"/>
        <v>1.008291362</v>
      </c>
      <c r="O812" s="68">
        <f t="shared" si="241"/>
        <v>0</v>
      </c>
      <c r="P812" s="65">
        <f t="shared" ca="1" si="235"/>
        <v>4.7379193300000004</v>
      </c>
      <c r="Q812" s="65"/>
      <c r="R812" s="11">
        <f t="shared" si="236"/>
        <v>0</v>
      </c>
      <c r="S812" s="70" t="str">
        <f>IF(O811&gt;0,VLOOKUP(O811,W$12:AF$60,10),S811)</f>
        <v>A+J=</v>
      </c>
      <c r="T812" s="66" t="e">
        <f>IF(O811&gt;0,VLOOKUP(O811,W$12:AF$60,11),T811)</f>
        <v>#REF!</v>
      </c>
      <c r="U812" s="71" t="str">
        <f t="shared" si="231"/>
        <v>-</v>
      </c>
      <c r="V812" s="7"/>
      <c r="W812" s="7"/>
      <c r="X812" s="7"/>
      <c r="Y812" s="7"/>
      <c r="Z812" s="1"/>
      <c r="AA812" s="7"/>
      <c r="AB812" s="7"/>
      <c r="AC812" s="7"/>
      <c r="AD812" s="7"/>
      <c r="AE812" s="7"/>
      <c r="AF812" s="8"/>
      <c r="AG812" s="2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  <c r="EP812" s="2"/>
      <c r="EQ812" s="2"/>
      <c r="ER812" s="2"/>
      <c r="ES812" s="2"/>
      <c r="ET812" s="2"/>
      <c r="EU812" s="2"/>
      <c r="EV812" s="2"/>
      <c r="EW812" s="2"/>
      <c r="EX812" s="2"/>
      <c r="EY812" s="2"/>
      <c r="EZ812" s="2"/>
      <c r="FA812" s="2"/>
      <c r="FB812" s="2"/>
      <c r="FC812" s="2"/>
      <c r="FD812" s="2"/>
      <c r="FE812" s="2"/>
      <c r="FF812" s="2"/>
      <c r="FG812" s="2"/>
      <c r="FH812" s="2"/>
      <c r="FI812" s="2"/>
      <c r="FJ812" s="2"/>
      <c r="FK812" s="2"/>
      <c r="FL812" s="2"/>
      <c r="FM812" s="2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</row>
    <row r="813" spans="1:188" x14ac:dyDescent="0.15">
      <c r="A813" s="63">
        <f t="shared" si="232"/>
        <v>44578</v>
      </c>
      <c r="B813" s="78">
        <f t="shared" ca="1" si="237"/>
        <v>576.1662723899999</v>
      </c>
      <c r="C813" s="65">
        <f t="shared" si="227"/>
        <v>571.42835305999995</v>
      </c>
      <c r="D813" s="10">
        <f ca="1">IF(A813&lt;$B$1,VLOOKUP(A813,[1]DI!$A$4:$B$15000,2),0)</f>
        <v>9.1499999999999998E-2</v>
      </c>
      <c r="E813" s="65">
        <f t="shared" ca="1" si="238"/>
        <v>1.00034749</v>
      </c>
      <c r="F813" s="65">
        <f ca="1">(TRUNC(PRODUCT($E$12:$E812),16))</f>
        <v>1.0838854777006399</v>
      </c>
      <c r="G813" s="65">
        <f t="shared" ca="1" si="239"/>
        <v>1.0782515617631101</v>
      </c>
      <c r="H813" s="65">
        <f t="shared" ca="1" si="240"/>
        <v>1.00522505</v>
      </c>
      <c r="I813" s="64">
        <f t="shared" si="233"/>
        <v>5.2499999999999998E-2</v>
      </c>
      <c r="J813" s="66">
        <f>IF(O812&gt;0,VLOOKUP(O812,W$12:AF$80,2),J812)</f>
        <v>44557</v>
      </c>
      <c r="K813" s="67">
        <f t="shared" si="234"/>
        <v>15</v>
      </c>
      <c r="L813" s="68">
        <f t="shared" si="228"/>
        <v>15</v>
      </c>
      <c r="M813" s="69">
        <f t="shared" si="229"/>
        <v>1.0030503740000001</v>
      </c>
      <c r="N813" s="69">
        <f t="shared" ca="1" si="230"/>
        <v>1.008291362</v>
      </c>
      <c r="O813" s="68">
        <f t="shared" si="241"/>
        <v>0</v>
      </c>
      <c r="P813" s="65">
        <f t="shared" ca="1" si="235"/>
        <v>4.7379193300000004</v>
      </c>
      <c r="Q813" s="65"/>
      <c r="R813" s="11">
        <f t="shared" si="236"/>
        <v>0</v>
      </c>
      <c r="S813" s="70" t="str">
        <f>IF(O812&gt;0,VLOOKUP(O812,W$12:AF$60,10),S812)</f>
        <v>A+J=</v>
      </c>
      <c r="T813" s="66" t="e">
        <f>IF(O812&gt;0,VLOOKUP(O812,W$12:AF$60,11),T812)</f>
        <v>#REF!</v>
      </c>
      <c r="U813" s="71" t="str">
        <f t="shared" si="231"/>
        <v>-</v>
      </c>
      <c r="V813" s="7"/>
      <c r="W813" s="7"/>
      <c r="X813" s="7"/>
      <c r="Y813" s="7"/>
      <c r="Z813" s="1"/>
      <c r="AA813" s="7"/>
      <c r="AB813" s="7"/>
      <c r="AC813" s="7"/>
      <c r="AD813" s="7"/>
      <c r="AE813" s="7"/>
      <c r="AF813" s="8"/>
      <c r="AG813" s="2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  <c r="EP813" s="2"/>
      <c r="EQ813" s="2"/>
      <c r="ER813" s="2"/>
      <c r="ES813" s="2"/>
      <c r="ET813" s="2"/>
      <c r="EU813" s="2"/>
      <c r="EV813" s="2"/>
      <c r="EW813" s="2"/>
      <c r="EX813" s="2"/>
      <c r="EY813" s="2"/>
      <c r="EZ813" s="2"/>
      <c r="FA813" s="2"/>
      <c r="FB813" s="2"/>
      <c r="FC813" s="2"/>
      <c r="FD813" s="2"/>
      <c r="FE813" s="2"/>
      <c r="FF813" s="2"/>
      <c r="FG813" s="2"/>
      <c r="FH813" s="2"/>
      <c r="FI813" s="2"/>
      <c r="FJ813" s="2"/>
      <c r="FK813" s="2"/>
      <c r="FL813" s="2"/>
      <c r="FM813" s="2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</row>
    <row r="814" spans="1:188" x14ac:dyDescent="0.15">
      <c r="A814" s="63">
        <f t="shared" si="232"/>
        <v>44579</v>
      </c>
      <c r="B814" s="78">
        <f t="shared" ca="1" si="237"/>
        <v>576.48352368999997</v>
      </c>
      <c r="C814" s="65">
        <f t="shared" si="227"/>
        <v>571.42835305999995</v>
      </c>
      <c r="D814" s="10">
        <f ca="1">IF(A814&lt;$B$1,VLOOKUP(A814,[1]DI!$A$4:$B$15000,2),0)</f>
        <v>9.1499999999999998E-2</v>
      </c>
      <c r="E814" s="65">
        <f t="shared" ca="1" si="238"/>
        <v>1.00034749</v>
      </c>
      <c r="F814" s="65">
        <f ca="1">(TRUNC(PRODUCT($E$12:$E813),16))</f>
        <v>1.08426211706529</v>
      </c>
      <c r="G814" s="65">
        <f t="shared" ca="1" si="239"/>
        <v>1.0782515617631101</v>
      </c>
      <c r="H814" s="65">
        <f t="shared" ca="1" si="240"/>
        <v>1.0055743500000001</v>
      </c>
      <c r="I814" s="64">
        <f t="shared" si="233"/>
        <v>5.2499999999999998E-2</v>
      </c>
      <c r="J814" s="66">
        <f>IF(O813&gt;0,VLOOKUP(O813,W$12:AF$80,2),J813)</f>
        <v>44557</v>
      </c>
      <c r="K814" s="67">
        <f t="shared" si="234"/>
        <v>16</v>
      </c>
      <c r="L814" s="68">
        <f t="shared" si="228"/>
        <v>16</v>
      </c>
      <c r="M814" s="69">
        <f t="shared" si="229"/>
        <v>1.003254063</v>
      </c>
      <c r="N814" s="69">
        <f t="shared" ca="1" si="230"/>
        <v>1.0088465520000001</v>
      </c>
      <c r="O814" s="68">
        <f t="shared" si="241"/>
        <v>0</v>
      </c>
      <c r="P814" s="65">
        <f t="shared" ca="1" si="235"/>
        <v>5.0551706300000001</v>
      </c>
      <c r="Q814" s="65"/>
      <c r="R814" s="11">
        <f t="shared" si="236"/>
        <v>0</v>
      </c>
      <c r="S814" s="70" t="str">
        <f>IF(O813&gt;0,VLOOKUP(O813,W$12:AF$60,10),S813)</f>
        <v>A+J=</v>
      </c>
      <c r="T814" s="66" t="e">
        <f>IF(O813&gt;0,VLOOKUP(O813,W$12:AF$60,11),T813)</f>
        <v>#REF!</v>
      </c>
      <c r="U814" s="71" t="str">
        <f t="shared" si="231"/>
        <v>-</v>
      </c>
      <c r="V814" s="7"/>
      <c r="W814" s="7"/>
      <c r="X814" s="7"/>
      <c r="Y814" s="7"/>
      <c r="Z814" s="1"/>
      <c r="AA814" s="7"/>
      <c r="AB814" s="7"/>
      <c r="AC814" s="7"/>
      <c r="AD814" s="7"/>
      <c r="AE814" s="7"/>
      <c r="AF814" s="8"/>
      <c r="AG814" s="2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  <c r="EO814" s="2"/>
      <c r="EP814" s="2"/>
      <c r="EQ814" s="2"/>
      <c r="ER814" s="2"/>
      <c r="ES814" s="2"/>
      <c r="ET814" s="2"/>
      <c r="EU814" s="2"/>
      <c r="EV814" s="2"/>
      <c r="EW814" s="2"/>
      <c r="EX814" s="2"/>
      <c r="EY814" s="2"/>
      <c r="EZ814" s="2"/>
      <c r="FA814" s="2"/>
      <c r="FB814" s="2"/>
      <c r="FC814" s="2"/>
      <c r="FD814" s="2"/>
      <c r="FE814" s="2"/>
      <c r="FF814" s="2"/>
      <c r="FG814" s="2"/>
      <c r="FH814" s="2"/>
      <c r="FI814" s="2"/>
      <c r="FJ814" s="2"/>
      <c r="FK814" s="2"/>
      <c r="FL814" s="2"/>
      <c r="FM814" s="2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</row>
    <row r="815" spans="1:188" x14ac:dyDescent="0.15">
      <c r="A815" s="63">
        <f t="shared" si="232"/>
        <v>44580</v>
      </c>
      <c r="B815" s="78">
        <f t="shared" ca="1" si="237"/>
        <v>576.80095442999993</v>
      </c>
      <c r="C815" s="65">
        <f t="shared" si="227"/>
        <v>571.42835305999995</v>
      </c>
      <c r="D815" s="10">
        <f ca="1">IF(A815&lt;$B$1,VLOOKUP(A815,[1]DI!$A$4:$B$15000,2),0)</f>
        <v>9.1499999999999998E-2</v>
      </c>
      <c r="E815" s="65">
        <f t="shared" ca="1" si="238"/>
        <v>1.00034749</v>
      </c>
      <c r="F815" s="65">
        <f ca="1">(TRUNC(PRODUCT($E$12:$E814),16))</f>
        <v>1.0846388873083499</v>
      </c>
      <c r="G815" s="65">
        <f t="shared" ca="1" si="239"/>
        <v>1.0782515617631101</v>
      </c>
      <c r="H815" s="65">
        <f t="shared" ca="1" si="240"/>
        <v>1.00592378</v>
      </c>
      <c r="I815" s="64">
        <f t="shared" si="233"/>
        <v>5.2499999999999998E-2</v>
      </c>
      <c r="J815" s="66">
        <f>IF(O814&gt;0,VLOOKUP(O814,W$12:AF$80,2),J814)</f>
        <v>44557</v>
      </c>
      <c r="K815" s="67">
        <f t="shared" si="234"/>
        <v>17</v>
      </c>
      <c r="L815" s="68">
        <f t="shared" si="228"/>
        <v>17</v>
      </c>
      <c r="M815" s="69">
        <f t="shared" si="229"/>
        <v>1.0034577929999999</v>
      </c>
      <c r="N815" s="69">
        <f t="shared" ca="1" si="230"/>
        <v>1.0094020560000001</v>
      </c>
      <c r="O815" s="68">
        <f t="shared" si="241"/>
        <v>0</v>
      </c>
      <c r="P815" s="65">
        <f t="shared" ca="1" si="235"/>
        <v>5.3726013699999999</v>
      </c>
      <c r="Q815" s="65"/>
      <c r="R815" s="11">
        <f t="shared" si="236"/>
        <v>0</v>
      </c>
      <c r="S815" s="70" t="str">
        <f>IF(O814&gt;0,VLOOKUP(O814,W$12:AF$60,10),S814)</f>
        <v>A+J=</v>
      </c>
      <c r="T815" s="66" t="e">
        <f>IF(O814&gt;0,VLOOKUP(O814,W$12:AF$60,11),T814)</f>
        <v>#REF!</v>
      </c>
      <c r="U815" s="71" t="str">
        <f t="shared" si="231"/>
        <v>-</v>
      </c>
      <c r="V815" s="7"/>
      <c r="W815" s="7"/>
      <c r="X815" s="7"/>
      <c r="Y815" s="7"/>
      <c r="Z815" s="1"/>
      <c r="AA815" s="7"/>
      <c r="AB815" s="7"/>
      <c r="AC815" s="7"/>
      <c r="AD815" s="7"/>
      <c r="AE815" s="7"/>
      <c r="AF815" s="8"/>
      <c r="AG815" s="2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  <c r="EO815" s="2"/>
      <c r="EP815" s="2"/>
      <c r="EQ815" s="2"/>
      <c r="ER815" s="2"/>
      <c r="ES815" s="2"/>
      <c r="ET815" s="2"/>
      <c r="EU815" s="2"/>
      <c r="EV815" s="2"/>
      <c r="EW815" s="2"/>
      <c r="EX815" s="2"/>
      <c r="EY815" s="2"/>
      <c r="EZ815" s="2"/>
      <c r="FA815" s="2"/>
      <c r="FB815" s="2"/>
      <c r="FC815" s="2"/>
      <c r="FD815" s="2"/>
      <c r="FE815" s="2"/>
      <c r="FF815" s="2"/>
      <c r="FG815" s="2"/>
      <c r="FH815" s="2"/>
      <c r="FI815" s="2"/>
      <c r="FJ815" s="2"/>
      <c r="FK815" s="2"/>
      <c r="FL815" s="2"/>
      <c r="FM815" s="2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</row>
    <row r="816" spans="1:188" x14ac:dyDescent="0.15">
      <c r="A816" s="63">
        <f t="shared" si="232"/>
        <v>44581</v>
      </c>
      <c r="B816" s="78">
        <f t="shared" ca="1" si="237"/>
        <v>577.11855944999991</v>
      </c>
      <c r="C816" s="65">
        <f t="shared" si="227"/>
        <v>571.42835305999995</v>
      </c>
      <c r="D816" s="10">
        <f ca="1">IF(A816&lt;$B$1,VLOOKUP(A816,[1]DI!$A$4:$B$15000,2),0)</f>
        <v>9.1499999999999998E-2</v>
      </c>
      <c r="E816" s="65">
        <f t="shared" ca="1" si="238"/>
        <v>1.00034749</v>
      </c>
      <c r="F816" s="65">
        <f ca="1">(TRUNC(PRODUCT($E$12:$E815),16))</f>
        <v>1.0850157884753</v>
      </c>
      <c r="G816" s="65">
        <f t="shared" ca="1" si="239"/>
        <v>1.0782515617631101</v>
      </c>
      <c r="H816" s="65">
        <f t="shared" ca="1" si="240"/>
        <v>1.00627333</v>
      </c>
      <c r="I816" s="64">
        <f t="shared" si="233"/>
        <v>5.2499999999999998E-2</v>
      </c>
      <c r="J816" s="66">
        <f>IF(O815&gt;0,VLOOKUP(O815,W$12:AF$80,2),J815)</f>
        <v>44557</v>
      </c>
      <c r="K816" s="67">
        <f t="shared" si="234"/>
        <v>18</v>
      </c>
      <c r="L816" s="68">
        <f t="shared" si="228"/>
        <v>18</v>
      </c>
      <c r="M816" s="69">
        <f t="shared" si="229"/>
        <v>1.003661565</v>
      </c>
      <c r="N816" s="69">
        <f t="shared" ca="1" si="230"/>
        <v>1.0099578650000001</v>
      </c>
      <c r="O816" s="68">
        <f t="shared" si="241"/>
        <v>0</v>
      </c>
      <c r="P816" s="65">
        <f t="shared" ca="1" si="235"/>
        <v>5.6902063900000002</v>
      </c>
      <c r="Q816" s="65"/>
      <c r="R816" s="11">
        <f t="shared" si="236"/>
        <v>0</v>
      </c>
      <c r="S816" s="70" t="str">
        <f>IF(O815&gt;0,VLOOKUP(O815,W$12:AF$60,10),S815)</f>
        <v>A+J=</v>
      </c>
      <c r="T816" s="66" t="e">
        <f>IF(O815&gt;0,VLOOKUP(O815,W$12:AF$60,11),T815)</f>
        <v>#REF!</v>
      </c>
      <c r="U816" s="71" t="str">
        <f t="shared" si="231"/>
        <v>-</v>
      </c>
      <c r="V816" s="7"/>
      <c r="W816" s="7"/>
      <c r="X816" s="7"/>
      <c r="Y816" s="7"/>
      <c r="Z816" s="1"/>
      <c r="AA816" s="7"/>
      <c r="AB816" s="7"/>
      <c r="AC816" s="7"/>
      <c r="AD816" s="7"/>
      <c r="AE816" s="7"/>
      <c r="AF816" s="8"/>
      <c r="AG816" s="2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  <c r="EO816" s="2"/>
      <c r="EP816" s="2"/>
      <c r="EQ816" s="2"/>
      <c r="ER816" s="2"/>
      <c r="ES816" s="2"/>
      <c r="ET816" s="2"/>
      <c r="EU816" s="2"/>
      <c r="EV816" s="2"/>
      <c r="EW816" s="2"/>
      <c r="EX816" s="2"/>
      <c r="EY816" s="2"/>
      <c r="EZ816" s="2"/>
      <c r="FA816" s="2"/>
      <c r="FB816" s="2"/>
      <c r="FC816" s="2"/>
      <c r="FD816" s="2"/>
      <c r="FE816" s="2"/>
      <c r="FF816" s="2"/>
      <c r="FG816" s="2"/>
      <c r="FH816" s="2"/>
      <c r="FI816" s="2"/>
      <c r="FJ816" s="2"/>
      <c r="FK816" s="2"/>
      <c r="FL816" s="2"/>
      <c r="FM816" s="2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</row>
    <row r="817" spans="1:188" x14ac:dyDescent="0.15">
      <c r="A817" s="63">
        <f t="shared" si="232"/>
        <v>44582</v>
      </c>
      <c r="B817" s="78">
        <f t="shared" ca="1" si="237"/>
        <v>577.4363381899999</v>
      </c>
      <c r="C817" s="65">
        <f t="shared" si="227"/>
        <v>571.42835305999995</v>
      </c>
      <c r="D817" s="10">
        <f ca="1">IF(A817&lt;$B$1,VLOOKUP(A817,[1]DI!$A$4:$B$15000,2),0)</f>
        <v>9.1499999999999998E-2</v>
      </c>
      <c r="E817" s="65">
        <f t="shared" ca="1" si="238"/>
        <v>1.00034749</v>
      </c>
      <c r="F817" s="65">
        <f ca="1">(TRUNC(PRODUCT($E$12:$E816),16))</f>
        <v>1.0853928206116401</v>
      </c>
      <c r="G817" s="65">
        <f t="shared" ca="1" si="239"/>
        <v>1.0782515617631101</v>
      </c>
      <c r="H817" s="65">
        <f t="shared" ca="1" si="240"/>
        <v>1.006623</v>
      </c>
      <c r="I817" s="64">
        <f t="shared" si="233"/>
        <v>5.2499999999999998E-2</v>
      </c>
      <c r="J817" s="66">
        <f>IF(O816&gt;0,VLOOKUP(O816,W$12:AF$80,2),J816)</f>
        <v>44557</v>
      </c>
      <c r="K817" s="67">
        <f t="shared" si="234"/>
        <v>19</v>
      </c>
      <c r="L817" s="68">
        <f t="shared" si="228"/>
        <v>19</v>
      </c>
      <c r="M817" s="69">
        <f t="shared" si="229"/>
        <v>1.003865378</v>
      </c>
      <c r="N817" s="69">
        <f t="shared" ca="1" si="230"/>
        <v>1.0105139780000001</v>
      </c>
      <c r="O817" s="68">
        <f t="shared" si="241"/>
        <v>0</v>
      </c>
      <c r="P817" s="65">
        <f t="shared" ca="1" si="235"/>
        <v>6.0079851299999998</v>
      </c>
      <c r="Q817" s="65"/>
      <c r="R817" s="11">
        <f t="shared" si="236"/>
        <v>0</v>
      </c>
      <c r="S817" s="70" t="str">
        <f>IF(O816&gt;0,VLOOKUP(O816,W$12:AF$60,10),S816)</f>
        <v>A+J=</v>
      </c>
      <c r="T817" s="66" t="e">
        <f>IF(O816&gt;0,VLOOKUP(O816,W$12:AF$60,11),T816)</f>
        <v>#REF!</v>
      </c>
      <c r="U817" s="71" t="str">
        <f t="shared" si="231"/>
        <v>-</v>
      </c>
      <c r="V817" s="7"/>
      <c r="W817" s="7"/>
      <c r="X817" s="7"/>
      <c r="Y817" s="7"/>
      <c r="Z817" s="1"/>
      <c r="AA817" s="7"/>
      <c r="AB817" s="7"/>
      <c r="AC817" s="7"/>
      <c r="AD817" s="7"/>
      <c r="AE817" s="7"/>
      <c r="AF817" s="8"/>
      <c r="AG817" s="2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  <c r="EO817" s="2"/>
      <c r="EP817" s="2"/>
      <c r="EQ817" s="2"/>
      <c r="ER817" s="2"/>
      <c r="ES817" s="2"/>
      <c r="ET817" s="2"/>
      <c r="EU817" s="2"/>
      <c r="EV817" s="2"/>
      <c r="EW817" s="2"/>
      <c r="EX817" s="2"/>
      <c r="EY817" s="2"/>
      <c r="EZ817" s="2"/>
      <c r="FA817" s="2"/>
      <c r="FB817" s="2"/>
      <c r="FC817" s="2"/>
      <c r="FD817" s="2"/>
      <c r="FE817" s="2"/>
      <c r="FF817" s="2"/>
      <c r="FG817" s="2"/>
      <c r="FH817" s="2"/>
      <c r="FI817" s="2"/>
      <c r="FJ817" s="2"/>
      <c r="FK817" s="2"/>
      <c r="FL817" s="2"/>
      <c r="FM817" s="2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</row>
    <row r="818" spans="1:188" x14ac:dyDescent="0.15">
      <c r="A818" s="63">
        <f t="shared" si="232"/>
        <v>44583</v>
      </c>
      <c r="B818" s="78">
        <f t="shared" ca="1" si="237"/>
        <v>577.75429120999991</v>
      </c>
      <c r="C818" s="65">
        <f t="shared" si="227"/>
        <v>571.42835305999995</v>
      </c>
      <c r="D818" s="10">
        <f ca="1">IF(A818&lt;$B$1,VLOOKUP(A818,[1]DI!$A$4:$B$15000,2),0)</f>
        <v>0</v>
      </c>
      <c r="E818" s="65">
        <f t="shared" ca="1" si="238"/>
        <v>1</v>
      </c>
      <c r="F818" s="65">
        <f ca="1">(TRUNC(PRODUCT($E$12:$E817),16))</f>
        <v>1.08576998376287</v>
      </c>
      <c r="G818" s="65">
        <f t="shared" ca="1" si="239"/>
        <v>1.0782515617631101</v>
      </c>
      <c r="H818" s="65">
        <f t="shared" ca="1" si="240"/>
        <v>1.0069727900000001</v>
      </c>
      <c r="I818" s="64">
        <f t="shared" si="233"/>
        <v>5.2499999999999998E-2</v>
      </c>
      <c r="J818" s="66">
        <f>IF(O817&gt;0,VLOOKUP(O817,W$12:AF$80,2),J817)</f>
        <v>44557</v>
      </c>
      <c r="K818" s="67">
        <f t="shared" si="234"/>
        <v>19</v>
      </c>
      <c r="L818" s="68">
        <f t="shared" si="228"/>
        <v>20</v>
      </c>
      <c r="M818" s="69">
        <f t="shared" si="229"/>
        <v>1.004069232</v>
      </c>
      <c r="N818" s="69">
        <f t="shared" ca="1" si="230"/>
        <v>1.011070396</v>
      </c>
      <c r="O818" s="68">
        <f t="shared" si="241"/>
        <v>0</v>
      </c>
      <c r="P818" s="65">
        <f t="shared" ca="1" si="235"/>
        <v>6.3259381499999998</v>
      </c>
      <c r="Q818" s="65"/>
      <c r="R818" s="11">
        <f t="shared" si="236"/>
        <v>0</v>
      </c>
      <c r="S818" s="70" t="str">
        <f>IF(O817&gt;0,VLOOKUP(O817,W$12:AF$60,10),S817)</f>
        <v>A+J=</v>
      </c>
      <c r="T818" s="66" t="e">
        <f>IF(O817&gt;0,VLOOKUP(O817,W$12:AF$60,11),T817)</f>
        <v>#REF!</v>
      </c>
      <c r="U818" s="71" t="str">
        <f t="shared" si="231"/>
        <v>-</v>
      </c>
      <c r="V818" s="7"/>
      <c r="W818" s="7"/>
      <c r="X818" s="7"/>
      <c r="Y818" s="7"/>
      <c r="Z818" s="1"/>
      <c r="AA818" s="7"/>
      <c r="AB818" s="7"/>
      <c r="AC818" s="7"/>
      <c r="AD818" s="7"/>
      <c r="AE818" s="7"/>
      <c r="AF818" s="8"/>
      <c r="AG818" s="2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  <c r="EO818" s="2"/>
      <c r="EP818" s="2"/>
      <c r="EQ818" s="2"/>
      <c r="ER818" s="2"/>
      <c r="ES818" s="2"/>
      <c r="ET818" s="2"/>
      <c r="EU818" s="2"/>
      <c r="EV818" s="2"/>
      <c r="EW818" s="2"/>
      <c r="EX818" s="2"/>
      <c r="EY818" s="2"/>
      <c r="EZ818" s="2"/>
      <c r="FA818" s="2"/>
      <c r="FB818" s="2"/>
      <c r="FC818" s="2"/>
      <c r="FD818" s="2"/>
      <c r="FE818" s="2"/>
      <c r="FF818" s="2"/>
      <c r="FG818" s="2"/>
      <c r="FH818" s="2"/>
      <c r="FI818" s="2"/>
      <c r="FJ818" s="2"/>
      <c r="FK818" s="2"/>
      <c r="FL818" s="2"/>
      <c r="FM818" s="2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</row>
    <row r="819" spans="1:188" x14ac:dyDescent="0.15">
      <c r="A819" s="63">
        <f t="shared" si="232"/>
        <v>44584</v>
      </c>
      <c r="B819" s="78">
        <f t="shared" ca="1" si="237"/>
        <v>577.75429120999991</v>
      </c>
      <c r="C819" s="65">
        <f t="shared" si="227"/>
        <v>571.42835305999995</v>
      </c>
      <c r="D819" s="10">
        <f ca="1">IF(A819&lt;$B$1,VLOOKUP(A819,[1]DI!$A$4:$B$15000,2),0)</f>
        <v>0</v>
      </c>
      <c r="E819" s="65">
        <f t="shared" ca="1" si="238"/>
        <v>1</v>
      </c>
      <c r="F819" s="65">
        <f ca="1">(TRUNC(PRODUCT($E$12:$E818),16))</f>
        <v>1.08576998376287</v>
      </c>
      <c r="G819" s="65">
        <f t="shared" ca="1" si="239"/>
        <v>1.0782515617631101</v>
      </c>
      <c r="H819" s="65">
        <f t="shared" ca="1" si="240"/>
        <v>1.0069727900000001</v>
      </c>
      <c r="I819" s="64">
        <f t="shared" si="233"/>
        <v>5.2499999999999998E-2</v>
      </c>
      <c r="J819" s="66">
        <f>IF(O818&gt;0,VLOOKUP(O818,W$12:AF$80,2),J818)</f>
        <v>44557</v>
      </c>
      <c r="K819" s="67">
        <f t="shared" si="234"/>
        <v>19</v>
      </c>
      <c r="L819" s="68">
        <f t="shared" si="228"/>
        <v>20</v>
      </c>
      <c r="M819" s="69">
        <f t="shared" si="229"/>
        <v>1.004069232</v>
      </c>
      <c r="N819" s="69">
        <f t="shared" ca="1" si="230"/>
        <v>1.011070396</v>
      </c>
      <c r="O819" s="68">
        <f t="shared" si="241"/>
        <v>0</v>
      </c>
      <c r="P819" s="65">
        <f t="shared" ca="1" si="235"/>
        <v>6.3259381499999998</v>
      </c>
      <c r="Q819" s="65"/>
      <c r="R819" s="11">
        <f t="shared" si="236"/>
        <v>0</v>
      </c>
      <c r="S819" s="70" t="str">
        <f>IF(O818&gt;0,VLOOKUP(O818,W$12:AF$60,10),S818)</f>
        <v>A+J=</v>
      </c>
      <c r="T819" s="66" t="e">
        <f>IF(O818&gt;0,VLOOKUP(O818,W$12:AF$60,11),T818)</f>
        <v>#REF!</v>
      </c>
      <c r="U819" s="71" t="str">
        <f t="shared" si="231"/>
        <v>-</v>
      </c>
      <c r="V819" s="7"/>
      <c r="W819" s="7"/>
      <c r="X819" s="7"/>
      <c r="Y819" s="7"/>
      <c r="Z819" s="1"/>
      <c r="AA819" s="7"/>
      <c r="AB819" s="7"/>
      <c r="AC819" s="7"/>
      <c r="AD819" s="7"/>
      <c r="AE819" s="7"/>
      <c r="AF819" s="8"/>
      <c r="AG819" s="2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  <c r="EO819" s="2"/>
      <c r="EP819" s="2"/>
      <c r="EQ819" s="2"/>
      <c r="ER819" s="2"/>
      <c r="ES819" s="2"/>
      <c r="ET819" s="2"/>
      <c r="EU819" s="2"/>
      <c r="EV819" s="2"/>
      <c r="EW819" s="2"/>
      <c r="EX819" s="2"/>
      <c r="EY819" s="2"/>
      <c r="EZ819" s="2"/>
      <c r="FA819" s="2"/>
      <c r="FB819" s="2"/>
      <c r="FC819" s="2"/>
      <c r="FD819" s="2"/>
      <c r="FE819" s="2"/>
      <c r="FF819" s="2"/>
      <c r="FG819" s="2"/>
      <c r="FH819" s="2"/>
      <c r="FI819" s="2"/>
      <c r="FJ819" s="2"/>
      <c r="FK819" s="2"/>
      <c r="FL819" s="2"/>
      <c r="FM819" s="2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</row>
    <row r="820" spans="1:188" x14ac:dyDescent="0.15">
      <c r="A820" s="63">
        <f t="shared" si="232"/>
        <v>44585</v>
      </c>
      <c r="B820" s="78">
        <f t="shared" ca="1" si="237"/>
        <v>577.75429120999991</v>
      </c>
      <c r="C820" s="65">
        <f t="shared" si="227"/>
        <v>571.42835305999995</v>
      </c>
      <c r="D820" s="10">
        <f ca="1">IF(A820&lt;$B$1,VLOOKUP(A820,[1]DI!$A$4:$B$15000,2),0)</f>
        <v>9.1499999999999998E-2</v>
      </c>
      <c r="E820" s="65">
        <f t="shared" ca="1" si="238"/>
        <v>1.00034749</v>
      </c>
      <c r="F820" s="65">
        <f ca="1">(TRUNC(PRODUCT($E$12:$E819),16))</f>
        <v>1.08576998376287</v>
      </c>
      <c r="G820" s="65">
        <f t="shared" ca="1" si="239"/>
        <v>1.0782515617631101</v>
      </c>
      <c r="H820" s="65">
        <f t="shared" ca="1" si="240"/>
        <v>1.0069727900000001</v>
      </c>
      <c r="I820" s="64">
        <f t="shared" si="233"/>
        <v>5.2499999999999998E-2</v>
      </c>
      <c r="J820" s="66">
        <f>IF(O819&gt;0,VLOOKUP(O819,W$12:AF$80,2),J819)</f>
        <v>44557</v>
      </c>
      <c r="K820" s="67">
        <f t="shared" si="234"/>
        <v>20</v>
      </c>
      <c r="L820" s="68">
        <f t="shared" si="228"/>
        <v>20</v>
      </c>
      <c r="M820" s="69">
        <f t="shared" si="229"/>
        <v>1.004069232</v>
      </c>
      <c r="N820" s="69">
        <f t="shared" ca="1" si="230"/>
        <v>1.011070396</v>
      </c>
      <c r="O820" s="68">
        <f t="shared" si="241"/>
        <v>0</v>
      </c>
      <c r="P820" s="65">
        <f t="shared" ca="1" si="235"/>
        <v>6.3259381499999998</v>
      </c>
      <c r="Q820" s="65"/>
      <c r="R820" s="11">
        <f t="shared" si="236"/>
        <v>0</v>
      </c>
      <c r="S820" s="70" t="str">
        <f>IF(O819&gt;0,VLOOKUP(O819,W$12:AF$60,10),S819)</f>
        <v>A+J=</v>
      </c>
      <c r="T820" s="66" t="e">
        <f>IF(O819&gt;0,VLOOKUP(O819,W$12:AF$60,11),T819)</f>
        <v>#REF!</v>
      </c>
      <c r="U820" s="71" t="str">
        <f t="shared" si="231"/>
        <v>-</v>
      </c>
      <c r="V820" s="7"/>
      <c r="W820" s="7"/>
      <c r="X820" s="7"/>
      <c r="Y820" s="7"/>
      <c r="Z820" s="1"/>
      <c r="AA820" s="7"/>
      <c r="AB820" s="7"/>
      <c r="AC820" s="7"/>
      <c r="AD820" s="7"/>
      <c r="AE820" s="7"/>
      <c r="AF820" s="8"/>
      <c r="AG820" s="2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  <c r="EO820" s="2"/>
      <c r="EP820" s="2"/>
      <c r="EQ820" s="2"/>
      <c r="ER820" s="2"/>
      <c r="ES820" s="2"/>
      <c r="ET820" s="2"/>
      <c r="EU820" s="2"/>
      <c r="EV820" s="2"/>
      <c r="EW820" s="2"/>
      <c r="EX820" s="2"/>
      <c r="EY820" s="2"/>
      <c r="EZ820" s="2"/>
      <c r="FA820" s="2"/>
      <c r="FB820" s="2"/>
      <c r="FC820" s="2"/>
      <c r="FD820" s="2"/>
      <c r="FE820" s="2"/>
      <c r="FF820" s="2"/>
      <c r="FG820" s="2"/>
      <c r="FH820" s="2"/>
      <c r="FI820" s="2"/>
      <c r="FJ820" s="2"/>
      <c r="FK820" s="2"/>
      <c r="FL820" s="2"/>
      <c r="FM820" s="2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</row>
    <row r="821" spans="1:188" x14ac:dyDescent="0.15">
      <c r="A821" s="63">
        <f t="shared" si="232"/>
        <v>44586</v>
      </c>
      <c r="B821" s="78">
        <f t="shared" ca="1" si="237"/>
        <v>578.07241851999993</v>
      </c>
      <c r="C821" s="65">
        <f t="shared" si="227"/>
        <v>571.42835305999995</v>
      </c>
      <c r="D821" s="10">
        <f ca="1">IF(A821&lt;$B$1,VLOOKUP(A821,[1]DI!$A$4:$B$15000,2),0)</f>
        <v>9.1499999999999998E-2</v>
      </c>
      <c r="E821" s="65">
        <f t="shared" ca="1" si="238"/>
        <v>1.00034749</v>
      </c>
      <c r="F821" s="65">
        <f ca="1">(TRUNC(PRODUCT($E$12:$E820),16))</f>
        <v>1.08614727797453</v>
      </c>
      <c r="G821" s="65">
        <f t="shared" ca="1" si="239"/>
        <v>1.0782515617631101</v>
      </c>
      <c r="H821" s="65">
        <f t="shared" ca="1" si="240"/>
        <v>1.0073227</v>
      </c>
      <c r="I821" s="64">
        <f t="shared" si="233"/>
        <v>5.2499999999999998E-2</v>
      </c>
      <c r="J821" s="66">
        <f>IF(O820&gt;0,VLOOKUP(O820,W$12:AF$80,2),J820)</f>
        <v>44557</v>
      </c>
      <c r="K821" s="67">
        <f t="shared" si="234"/>
        <v>21</v>
      </c>
      <c r="L821" s="68">
        <f t="shared" si="228"/>
        <v>21</v>
      </c>
      <c r="M821" s="69">
        <f t="shared" si="229"/>
        <v>1.0042731279999999</v>
      </c>
      <c r="N821" s="69">
        <f t="shared" ca="1" si="230"/>
        <v>1.0116271189999999</v>
      </c>
      <c r="O821" s="68">
        <f t="shared" si="241"/>
        <v>26</v>
      </c>
      <c r="P821" s="65">
        <f t="shared" ca="1" si="235"/>
        <v>6.6440654600000002</v>
      </c>
      <c r="Q821" s="65"/>
      <c r="R821" s="11">
        <f t="shared" si="236"/>
        <v>0</v>
      </c>
      <c r="S821" s="70" t="str">
        <f>IF(O820&gt;0,VLOOKUP(O820,W$12:AF$60,10),S820)</f>
        <v>A+J=</v>
      </c>
      <c r="T821" s="66" t="e">
        <f>IF(O820&gt;0,VLOOKUP(O820,W$12:AF$60,11),T820)</f>
        <v>#REF!</v>
      </c>
      <c r="U821" s="71">
        <f t="shared" ca="1" si="231"/>
        <v>398643.9276</v>
      </c>
      <c r="V821" s="7"/>
      <c r="W821" s="7"/>
      <c r="X821" s="7"/>
      <c r="Y821" s="7"/>
      <c r="Z821" s="1"/>
      <c r="AA821" s="7"/>
      <c r="AB821" s="7"/>
      <c r="AC821" s="7"/>
      <c r="AD821" s="7"/>
      <c r="AE821" s="7"/>
      <c r="AF821" s="8"/>
      <c r="AG821" s="2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  <c r="EO821" s="2"/>
      <c r="EP821" s="2"/>
      <c r="EQ821" s="2"/>
      <c r="ER821" s="2"/>
      <c r="ES821" s="2"/>
      <c r="ET821" s="2"/>
      <c r="EU821" s="2"/>
      <c r="EV821" s="2"/>
      <c r="EW821" s="2"/>
      <c r="EX821" s="2"/>
      <c r="EY821" s="2"/>
      <c r="EZ821" s="2"/>
      <c r="FA821" s="2"/>
      <c r="FB821" s="2"/>
      <c r="FC821" s="2"/>
      <c r="FD821" s="2"/>
      <c r="FE821" s="2"/>
      <c r="FF821" s="2"/>
      <c r="FG821" s="2"/>
      <c r="FH821" s="2"/>
      <c r="FI821" s="2"/>
      <c r="FJ821" s="2"/>
      <c r="FK821" s="2"/>
      <c r="FL821" s="2"/>
      <c r="FM821" s="2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</row>
    <row r="822" spans="1:188" x14ac:dyDescent="0.15">
      <c r="A822" s="63">
        <f t="shared" si="232"/>
        <v>44587</v>
      </c>
      <c r="B822" s="78">
        <f t="shared" ca="1" si="237"/>
        <v>571.74299865</v>
      </c>
      <c r="C822" s="65">
        <f t="shared" si="227"/>
        <v>571.42835305999995</v>
      </c>
      <c r="D822" s="10">
        <f ca="1">IF(A822&lt;$B$1,VLOOKUP(A822,[1]DI!$A$4:$B$15000,2),0)</f>
        <v>9.1499999999999998E-2</v>
      </c>
      <c r="E822" s="65">
        <f t="shared" ca="1" si="238"/>
        <v>1.00034749</v>
      </c>
      <c r="F822" s="65">
        <f ca="1">(TRUNC(PRODUCT($E$12:$E821),16))</f>
        <v>1.0865247032921499</v>
      </c>
      <c r="G822" s="65">
        <f t="shared" ca="1" si="239"/>
        <v>1.08614727797453</v>
      </c>
      <c r="H822" s="65">
        <f t="shared" ca="1" si="240"/>
        <v>1.00034749</v>
      </c>
      <c r="I822" s="64">
        <f t="shared" si="233"/>
        <v>5.2499999999999998E-2</v>
      </c>
      <c r="J822" s="66">
        <f>IF(O821&gt;0,VLOOKUP(O821,W$12:AF$80,2),J821)</f>
        <v>44586</v>
      </c>
      <c r="K822" s="67">
        <f t="shared" si="234"/>
        <v>1</v>
      </c>
      <c r="L822" s="68">
        <f t="shared" si="228"/>
        <v>1</v>
      </c>
      <c r="M822" s="69">
        <f t="shared" si="229"/>
        <v>1.0002030689999999</v>
      </c>
      <c r="N822" s="69">
        <f t="shared" ca="1" si="230"/>
        <v>1.00055063</v>
      </c>
      <c r="O822" s="68">
        <f t="shared" si="241"/>
        <v>0</v>
      </c>
      <c r="P822" s="65">
        <f t="shared" ca="1" si="235"/>
        <v>0.31464558999999998</v>
      </c>
      <c r="Q822" s="65"/>
      <c r="R822" s="11">
        <f t="shared" si="236"/>
        <v>0</v>
      </c>
      <c r="S822" s="70" t="str">
        <f>IF(O821&gt;0,VLOOKUP(O821,W$12:AF$60,10),S821)</f>
        <v>A+J=</v>
      </c>
      <c r="T822" s="66" t="e">
        <f>IF(O821&gt;0,VLOOKUP(O821,W$12:AF$60,11),T821)</f>
        <v>#REF!</v>
      </c>
      <c r="U822" s="71" t="str">
        <f t="shared" si="231"/>
        <v>-</v>
      </c>
      <c r="V822" s="7"/>
      <c r="W822" s="7"/>
      <c r="X822" s="7"/>
      <c r="Y822" s="7"/>
      <c r="Z822" s="1"/>
      <c r="AA822" s="7"/>
      <c r="AB822" s="7"/>
      <c r="AC822" s="7"/>
      <c r="AD822" s="7"/>
      <c r="AE822" s="7"/>
      <c r="AF822" s="8"/>
      <c r="AG822" s="2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  <c r="EP822" s="2"/>
      <c r="EQ822" s="2"/>
      <c r="ER822" s="2"/>
      <c r="ES822" s="2"/>
      <c r="ET822" s="2"/>
      <c r="EU822" s="2"/>
      <c r="EV822" s="2"/>
      <c r="EW822" s="2"/>
      <c r="EX822" s="2"/>
      <c r="EY822" s="2"/>
      <c r="EZ822" s="2"/>
      <c r="FA822" s="2"/>
      <c r="FB822" s="2"/>
      <c r="FC822" s="2"/>
      <c r="FD822" s="2"/>
      <c r="FE822" s="2"/>
      <c r="FF822" s="2"/>
      <c r="FG822" s="2"/>
      <c r="FH822" s="2"/>
      <c r="FI822" s="2"/>
      <c r="FJ822" s="2"/>
      <c r="FK822" s="2"/>
      <c r="FL822" s="2"/>
      <c r="FM822" s="2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</row>
    <row r="823" spans="1:188" x14ac:dyDescent="0.15">
      <c r="A823" s="63">
        <f t="shared" si="232"/>
        <v>44588</v>
      </c>
      <c r="B823" s="78">
        <f t="shared" ca="1" si="237"/>
        <v>572.05781680999996</v>
      </c>
      <c r="C823" s="65">
        <f t="shared" si="227"/>
        <v>571.42835305999995</v>
      </c>
      <c r="D823" s="10">
        <f ca="1">IF(A823&lt;$B$1,VLOOKUP(A823,[1]DI!$A$4:$B$15000,2),0)</f>
        <v>9.1499999999999998E-2</v>
      </c>
      <c r="E823" s="65">
        <f t="shared" ca="1" si="238"/>
        <v>1.00034749</v>
      </c>
      <c r="F823" s="65">
        <f ca="1">(TRUNC(PRODUCT($E$12:$E822),16))</f>
        <v>1.0869022597613001</v>
      </c>
      <c r="G823" s="65">
        <f t="shared" ca="1" si="239"/>
        <v>1.08614727797453</v>
      </c>
      <c r="H823" s="65">
        <f t="shared" ca="1" si="240"/>
        <v>1.0006950999999999</v>
      </c>
      <c r="I823" s="64">
        <f t="shared" si="233"/>
        <v>5.2499999999999998E-2</v>
      </c>
      <c r="J823" s="66">
        <f>IF(O822&gt;0,VLOOKUP(O822,W$12:AF$80,2),J822)</f>
        <v>44586</v>
      </c>
      <c r="K823" s="67">
        <f t="shared" si="234"/>
        <v>2</v>
      </c>
      <c r="L823" s="68">
        <f t="shared" si="228"/>
        <v>2</v>
      </c>
      <c r="M823" s="69">
        <f t="shared" si="229"/>
        <v>1.0004061799999999</v>
      </c>
      <c r="N823" s="69">
        <f t="shared" ca="1" si="230"/>
        <v>1.0011015619999999</v>
      </c>
      <c r="O823" s="68">
        <f t="shared" si="241"/>
        <v>0</v>
      </c>
      <c r="P823" s="65">
        <f t="shared" ca="1" si="235"/>
        <v>0.62946374999999999</v>
      </c>
      <c r="Q823" s="65"/>
      <c r="R823" s="11">
        <f t="shared" si="236"/>
        <v>0</v>
      </c>
      <c r="S823" s="70" t="str">
        <f>IF(O822&gt;0,VLOOKUP(O822,W$12:AF$60,10),S822)</f>
        <v>A+J=</v>
      </c>
      <c r="T823" s="66" t="e">
        <f>IF(O822&gt;0,VLOOKUP(O822,W$12:AF$60,11),T822)</f>
        <v>#REF!</v>
      </c>
      <c r="U823" s="71" t="str">
        <f t="shared" si="231"/>
        <v>-</v>
      </c>
      <c r="V823" s="7"/>
      <c r="W823" s="7"/>
      <c r="X823" s="7"/>
      <c r="Y823" s="7"/>
      <c r="Z823" s="1"/>
      <c r="AA823" s="7"/>
      <c r="AB823" s="7"/>
      <c r="AC823" s="7"/>
      <c r="AD823" s="7"/>
      <c r="AE823" s="7"/>
      <c r="AF823" s="8"/>
      <c r="AG823" s="2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  <c r="EP823" s="2"/>
      <c r="EQ823" s="2"/>
      <c r="ER823" s="2"/>
      <c r="ES823" s="2"/>
      <c r="ET823" s="2"/>
      <c r="EU823" s="2"/>
      <c r="EV823" s="2"/>
      <c r="EW823" s="2"/>
      <c r="EX823" s="2"/>
      <c r="EY823" s="2"/>
      <c r="EZ823" s="2"/>
      <c r="FA823" s="2"/>
      <c r="FB823" s="2"/>
      <c r="FC823" s="2"/>
      <c r="FD823" s="2"/>
      <c r="FE823" s="2"/>
      <c r="FF823" s="2"/>
      <c r="FG823" s="2"/>
      <c r="FH823" s="2"/>
      <c r="FI823" s="2"/>
      <c r="FJ823" s="2"/>
      <c r="FK823" s="2"/>
      <c r="FL823" s="2"/>
      <c r="FM823" s="2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</row>
    <row r="824" spans="1:188" x14ac:dyDescent="0.15">
      <c r="A824" s="63">
        <f t="shared" si="232"/>
        <v>44589</v>
      </c>
      <c r="B824" s="78">
        <f t="shared" ca="1" si="237"/>
        <v>572.37280811999995</v>
      </c>
      <c r="C824" s="65">
        <f t="shared" si="227"/>
        <v>571.42835305999995</v>
      </c>
      <c r="D824" s="10">
        <f ca="1">IF(A824&lt;$B$1,VLOOKUP(A824,[1]DI!$A$4:$B$15000,2),0)</f>
        <v>9.1499999999999998E-2</v>
      </c>
      <c r="E824" s="65">
        <f t="shared" ca="1" si="238"/>
        <v>1.00034749</v>
      </c>
      <c r="F824" s="65">
        <f ca="1">(TRUNC(PRODUCT($E$12:$E823),16))</f>
        <v>1.0872799474275401</v>
      </c>
      <c r="G824" s="65">
        <f t="shared" ca="1" si="239"/>
        <v>1.08614727797453</v>
      </c>
      <c r="H824" s="65">
        <f t="shared" ca="1" si="240"/>
        <v>1.0010428300000001</v>
      </c>
      <c r="I824" s="64">
        <f t="shared" si="233"/>
        <v>5.2499999999999998E-2</v>
      </c>
      <c r="J824" s="66">
        <f>IF(O823&gt;0,VLOOKUP(O823,W$12:AF$80,2),J823)</f>
        <v>44586</v>
      </c>
      <c r="K824" s="67">
        <f t="shared" si="234"/>
        <v>3</v>
      </c>
      <c r="L824" s="68">
        <f t="shared" si="228"/>
        <v>3</v>
      </c>
      <c r="M824" s="69">
        <f t="shared" si="229"/>
        <v>1.000609332</v>
      </c>
      <c r="N824" s="69">
        <f t="shared" ca="1" si="230"/>
        <v>1.001652797</v>
      </c>
      <c r="O824" s="68">
        <f t="shared" si="241"/>
        <v>0</v>
      </c>
      <c r="P824" s="65">
        <f t="shared" ca="1" si="235"/>
        <v>0.94445506000000001</v>
      </c>
      <c r="Q824" s="65"/>
      <c r="R824" s="11">
        <f t="shared" si="236"/>
        <v>0</v>
      </c>
      <c r="S824" s="70" t="str">
        <f>IF(O823&gt;0,VLOOKUP(O823,W$12:AF$60,10),S823)</f>
        <v>A+J=</v>
      </c>
      <c r="T824" s="66" t="e">
        <f>IF(O823&gt;0,VLOOKUP(O823,W$12:AF$60,11),T823)</f>
        <v>#REF!</v>
      </c>
      <c r="U824" s="71" t="str">
        <f t="shared" si="231"/>
        <v>-</v>
      </c>
      <c r="V824" s="7"/>
      <c r="W824" s="7"/>
      <c r="X824" s="7"/>
      <c r="Y824" s="7"/>
      <c r="Z824" s="1"/>
      <c r="AA824" s="7"/>
      <c r="AB824" s="7"/>
      <c r="AC824" s="7"/>
      <c r="AD824" s="7"/>
      <c r="AE824" s="7"/>
      <c r="AF824" s="8"/>
      <c r="AG824" s="2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  <c r="EP824" s="2"/>
      <c r="EQ824" s="2"/>
      <c r="ER824" s="2"/>
      <c r="ES824" s="2"/>
      <c r="ET824" s="2"/>
      <c r="EU824" s="2"/>
      <c r="EV824" s="2"/>
      <c r="EW824" s="2"/>
      <c r="EX824" s="2"/>
      <c r="EY824" s="2"/>
      <c r="EZ824" s="2"/>
      <c r="FA824" s="2"/>
      <c r="FB824" s="2"/>
      <c r="FC824" s="2"/>
      <c r="FD824" s="2"/>
      <c r="FE824" s="2"/>
      <c r="FF824" s="2"/>
      <c r="FG824" s="2"/>
      <c r="FH824" s="2"/>
      <c r="FI824" s="2"/>
      <c r="FJ824" s="2"/>
      <c r="FK824" s="2"/>
      <c r="FL824" s="2"/>
      <c r="FM824" s="2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</row>
    <row r="825" spans="1:188" x14ac:dyDescent="0.15">
      <c r="A825" s="63">
        <f t="shared" si="232"/>
        <v>44590</v>
      </c>
      <c r="B825" s="78">
        <f t="shared" ca="1" si="237"/>
        <v>572.68797256999994</v>
      </c>
      <c r="C825" s="65">
        <f t="shared" si="227"/>
        <v>571.42835305999995</v>
      </c>
      <c r="D825" s="10">
        <f ca="1">IF(A825&lt;$B$1,VLOOKUP(A825,[1]DI!$A$4:$B$15000,2),0)</f>
        <v>0</v>
      </c>
      <c r="E825" s="65">
        <f t="shared" ca="1" si="238"/>
        <v>1</v>
      </c>
      <c r="F825" s="65">
        <f ca="1">(TRUNC(PRODUCT($E$12:$E824),16))</f>
        <v>1.0876577663364799</v>
      </c>
      <c r="G825" s="65">
        <f t="shared" ca="1" si="239"/>
        <v>1.08614727797453</v>
      </c>
      <c r="H825" s="65">
        <f t="shared" ca="1" si="240"/>
        <v>1.0013906800000001</v>
      </c>
      <c r="I825" s="64">
        <f t="shared" si="233"/>
        <v>5.2499999999999998E-2</v>
      </c>
      <c r="J825" s="66">
        <f>IF(O824&gt;0,VLOOKUP(O824,W$12:AF$80,2),J824)</f>
        <v>44586</v>
      </c>
      <c r="K825" s="67">
        <f t="shared" si="234"/>
        <v>3</v>
      </c>
      <c r="L825" s="68">
        <f t="shared" si="228"/>
        <v>4</v>
      </c>
      <c r="M825" s="69">
        <f t="shared" si="229"/>
        <v>1.000812525</v>
      </c>
      <c r="N825" s="69">
        <f t="shared" ca="1" si="230"/>
        <v>1.0022043350000001</v>
      </c>
      <c r="O825" s="68">
        <f t="shared" si="241"/>
        <v>0</v>
      </c>
      <c r="P825" s="65">
        <f t="shared" ca="1" si="235"/>
        <v>1.2596195100000001</v>
      </c>
      <c r="Q825" s="65"/>
      <c r="R825" s="11">
        <f t="shared" si="236"/>
        <v>0</v>
      </c>
      <c r="S825" s="70" t="str">
        <f>IF(O824&gt;0,VLOOKUP(O824,W$12:AF$60,10),S824)</f>
        <v>A+J=</v>
      </c>
      <c r="T825" s="66" t="e">
        <f>IF(O824&gt;0,VLOOKUP(O824,W$12:AF$60,11),T824)</f>
        <v>#REF!</v>
      </c>
      <c r="U825" s="71" t="str">
        <f t="shared" si="231"/>
        <v>-</v>
      </c>
      <c r="V825" s="7"/>
      <c r="W825" s="7"/>
      <c r="X825" s="7"/>
      <c r="Y825" s="7"/>
      <c r="Z825" s="1"/>
      <c r="AA825" s="7"/>
      <c r="AB825" s="7"/>
      <c r="AC825" s="7"/>
      <c r="AD825" s="7"/>
      <c r="AE825" s="7"/>
      <c r="AF825" s="8"/>
      <c r="AG825" s="2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  <c r="EP825" s="2"/>
      <c r="EQ825" s="2"/>
      <c r="ER825" s="2"/>
      <c r="ES825" s="2"/>
      <c r="ET825" s="2"/>
      <c r="EU825" s="2"/>
      <c r="EV825" s="2"/>
      <c r="EW825" s="2"/>
      <c r="EX825" s="2"/>
      <c r="EY825" s="2"/>
      <c r="EZ825" s="2"/>
      <c r="FA825" s="2"/>
      <c r="FB825" s="2"/>
      <c r="FC825" s="2"/>
      <c r="FD825" s="2"/>
      <c r="FE825" s="2"/>
      <c r="FF825" s="2"/>
      <c r="FG825" s="2"/>
      <c r="FH825" s="2"/>
      <c r="FI825" s="2"/>
      <c r="FJ825" s="2"/>
      <c r="FK825" s="2"/>
      <c r="FL825" s="2"/>
      <c r="FM825" s="2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</row>
    <row r="826" spans="1:188" x14ac:dyDescent="0.15">
      <c r="A826" s="63">
        <f t="shared" si="232"/>
        <v>44591</v>
      </c>
      <c r="B826" s="78">
        <f t="shared" ca="1" si="237"/>
        <v>572.68797256999994</v>
      </c>
      <c r="C826" s="65">
        <f t="shared" ref="C826:C889" si="242">(C825-R825)</f>
        <v>571.42835305999995</v>
      </c>
      <c r="D826" s="10">
        <f ca="1">IF(A826&lt;$B$1,VLOOKUP(A826,[1]DI!$A$4:$B$15000,2),0)</f>
        <v>0</v>
      </c>
      <c r="E826" s="65">
        <f t="shared" ca="1" si="238"/>
        <v>1</v>
      </c>
      <c r="F826" s="65">
        <f ca="1">(TRUNC(PRODUCT($E$12:$E825),16))</f>
        <v>1.0876577663364799</v>
      </c>
      <c r="G826" s="65">
        <f t="shared" ca="1" si="239"/>
        <v>1.08614727797453</v>
      </c>
      <c r="H826" s="65">
        <f t="shared" ca="1" si="240"/>
        <v>1.0013906800000001</v>
      </c>
      <c r="I826" s="64">
        <f t="shared" si="233"/>
        <v>5.2499999999999998E-2</v>
      </c>
      <c r="J826" s="66">
        <f>IF(O825&gt;0,VLOOKUP(O825,W$12:AF$80,2),J825)</f>
        <v>44586</v>
      </c>
      <c r="K826" s="67">
        <f t="shared" si="234"/>
        <v>3</v>
      </c>
      <c r="L826" s="68">
        <f t="shared" ref="L826:L889" si="243">IF(AND(K826=1,K825=1),1,IF(K826&gt;0,IF(K826=K825,K826+1,K826),0))</f>
        <v>4</v>
      </c>
      <c r="M826" s="69">
        <f t="shared" ref="M826:M889" si="244">ROUND((I826+1)^(L826/252),9)</f>
        <v>1.000812525</v>
      </c>
      <c r="N826" s="69">
        <f t="shared" ref="N826:N889" ca="1" si="245">ROUND(H826*M826,9)</f>
        <v>1.0022043350000001</v>
      </c>
      <c r="O826" s="68">
        <f t="shared" si="241"/>
        <v>0</v>
      </c>
      <c r="P826" s="65">
        <f t="shared" ca="1" si="235"/>
        <v>1.2596195100000001</v>
      </c>
      <c r="Q826" s="65"/>
      <c r="R826" s="11">
        <f t="shared" si="236"/>
        <v>0</v>
      </c>
      <c r="S826" s="70" t="str">
        <f>IF(O825&gt;0,VLOOKUP(O825,W$12:AF$60,10),S825)</f>
        <v>A+J=</v>
      </c>
      <c r="T826" s="66" t="e">
        <f>IF(O825&gt;0,VLOOKUP(O825,W$12:AF$60,11),T825)</f>
        <v>#REF!</v>
      </c>
      <c r="U826" s="71" t="str">
        <f t="shared" ref="U826:U889" si="246">IF(O826&gt;0,(P826+R826)*U$9,"-")</f>
        <v>-</v>
      </c>
      <c r="V826" s="7"/>
      <c r="W826" s="7"/>
      <c r="X826" s="7"/>
      <c r="Y826" s="7"/>
      <c r="Z826" s="1"/>
      <c r="AA826" s="7"/>
      <c r="AB826" s="7"/>
      <c r="AC826" s="7"/>
      <c r="AD826" s="7"/>
      <c r="AE826" s="7"/>
      <c r="AF826" s="8"/>
      <c r="AG826" s="2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  <c r="EP826" s="2"/>
      <c r="EQ826" s="2"/>
      <c r="ER826" s="2"/>
      <c r="ES826" s="2"/>
      <c r="ET826" s="2"/>
      <c r="EU826" s="2"/>
      <c r="EV826" s="2"/>
      <c r="EW826" s="2"/>
      <c r="EX826" s="2"/>
      <c r="EY826" s="2"/>
      <c r="EZ826" s="2"/>
      <c r="FA826" s="2"/>
      <c r="FB826" s="2"/>
      <c r="FC826" s="2"/>
      <c r="FD826" s="2"/>
      <c r="FE826" s="2"/>
      <c r="FF826" s="2"/>
      <c r="FG826" s="2"/>
      <c r="FH826" s="2"/>
      <c r="FI826" s="2"/>
      <c r="FJ826" s="2"/>
      <c r="FK826" s="2"/>
      <c r="FL826" s="2"/>
      <c r="FM826" s="2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</row>
    <row r="827" spans="1:188" x14ac:dyDescent="0.15">
      <c r="A827" s="63">
        <f t="shared" si="232"/>
        <v>44592</v>
      </c>
      <c r="B827" s="78">
        <f t="shared" ca="1" si="237"/>
        <v>572.68797256999994</v>
      </c>
      <c r="C827" s="65">
        <f t="shared" si="242"/>
        <v>571.42835305999995</v>
      </c>
      <c r="D827" s="10">
        <f ca="1">IF(A827&lt;$B$1,VLOOKUP(A827,[1]DI!$A$4:$B$15000,2),0)</f>
        <v>9.1499999999999998E-2</v>
      </c>
      <c r="E827" s="65">
        <f t="shared" ca="1" si="238"/>
        <v>1.00034749</v>
      </c>
      <c r="F827" s="65">
        <f ca="1">(TRUNC(PRODUCT($E$12:$E826),16))</f>
        <v>1.0876577663364799</v>
      </c>
      <c r="G827" s="65">
        <f t="shared" ca="1" si="239"/>
        <v>1.08614727797453</v>
      </c>
      <c r="H827" s="65">
        <f t="shared" ca="1" si="240"/>
        <v>1.0013906800000001</v>
      </c>
      <c r="I827" s="64">
        <f t="shared" si="233"/>
        <v>5.2499999999999998E-2</v>
      </c>
      <c r="J827" s="66">
        <f>IF(O826&gt;0,VLOOKUP(O826,W$12:AF$80,2),J826)</f>
        <v>44586</v>
      </c>
      <c r="K827" s="67">
        <f t="shared" si="234"/>
        <v>4</v>
      </c>
      <c r="L827" s="68">
        <f t="shared" si="243"/>
        <v>4</v>
      </c>
      <c r="M827" s="69">
        <f t="shared" si="244"/>
        <v>1.000812525</v>
      </c>
      <c r="N827" s="69">
        <f t="shared" ca="1" si="245"/>
        <v>1.0022043350000001</v>
      </c>
      <c r="O827" s="68">
        <f t="shared" si="241"/>
        <v>0</v>
      </c>
      <c r="P827" s="65">
        <f t="shared" ca="1" si="235"/>
        <v>1.2596195100000001</v>
      </c>
      <c r="Q827" s="65"/>
      <c r="R827" s="11">
        <f t="shared" si="236"/>
        <v>0</v>
      </c>
      <c r="S827" s="70" t="str">
        <f>IF(O826&gt;0,VLOOKUP(O826,W$12:AF$60,10),S826)</f>
        <v>A+J=</v>
      </c>
      <c r="T827" s="66" t="e">
        <f>IF(O826&gt;0,VLOOKUP(O826,W$12:AF$60,11),T826)</f>
        <v>#REF!</v>
      </c>
      <c r="U827" s="71" t="str">
        <f t="shared" si="246"/>
        <v>-</v>
      </c>
      <c r="V827" s="7"/>
      <c r="W827" s="7"/>
      <c r="X827" s="7"/>
      <c r="Y827" s="7"/>
      <c r="Z827" s="1"/>
      <c r="AA827" s="7"/>
      <c r="AB827" s="7"/>
      <c r="AC827" s="7"/>
      <c r="AD827" s="7"/>
      <c r="AE827" s="7"/>
      <c r="AF827" s="8"/>
      <c r="AG827" s="2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  <c r="EP827" s="2"/>
      <c r="EQ827" s="2"/>
      <c r="ER827" s="2"/>
      <c r="ES827" s="2"/>
      <c r="ET827" s="2"/>
      <c r="EU827" s="2"/>
      <c r="EV827" s="2"/>
      <c r="EW827" s="2"/>
      <c r="EX827" s="2"/>
      <c r="EY827" s="2"/>
      <c r="EZ827" s="2"/>
      <c r="FA827" s="2"/>
      <c r="FB827" s="2"/>
      <c r="FC827" s="2"/>
      <c r="FD827" s="2"/>
      <c r="FE827" s="2"/>
      <c r="FF827" s="2"/>
      <c r="FG827" s="2"/>
      <c r="FH827" s="2"/>
      <c r="FI827" s="2"/>
      <c r="FJ827" s="2"/>
      <c r="FK827" s="2"/>
      <c r="FL827" s="2"/>
      <c r="FM827" s="2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</row>
    <row r="828" spans="1:188" x14ac:dyDescent="0.15">
      <c r="A828" s="63">
        <f t="shared" si="232"/>
        <v>44593</v>
      </c>
      <c r="B828" s="78">
        <f t="shared" ca="1" si="237"/>
        <v>573.00331530999995</v>
      </c>
      <c r="C828" s="65">
        <f t="shared" si="242"/>
        <v>571.42835305999995</v>
      </c>
      <c r="D828" s="10">
        <f ca="1">IF(A828&lt;$B$1,VLOOKUP(A828,[1]DI!$A$4:$B$15000,2),0)</f>
        <v>9.1499999999999998E-2</v>
      </c>
      <c r="E828" s="65">
        <f t="shared" ca="1" si="238"/>
        <v>1.00034749</v>
      </c>
      <c r="F828" s="65">
        <f ca="1">(TRUNC(PRODUCT($E$12:$E827),16))</f>
        <v>1.0880357165337</v>
      </c>
      <c r="G828" s="65">
        <f t="shared" ca="1" si="239"/>
        <v>1.08614727797453</v>
      </c>
      <c r="H828" s="65">
        <f t="shared" ca="1" si="240"/>
        <v>1.00173866</v>
      </c>
      <c r="I828" s="64">
        <f t="shared" si="233"/>
        <v>5.2499999999999998E-2</v>
      </c>
      <c r="J828" s="66">
        <f>IF(O827&gt;0,VLOOKUP(O827,W$12:AF$80,2),J827)</f>
        <v>44586</v>
      </c>
      <c r="K828" s="67">
        <f t="shared" si="234"/>
        <v>5</v>
      </c>
      <c r="L828" s="68">
        <f t="shared" si="243"/>
        <v>5</v>
      </c>
      <c r="M828" s="69">
        <f t="shared" si="244"/>
        <v>1.0010157589999999</v>
      </c>
      <c r="N828" s="69">
        <f t="shared" ca="1" si="245"/>
        <v>1.002756185</v>
      </c>
      <c r="O828" s="68">
        <f t="shared" si="241"/>
        <v>0</v>
      </c>
      <c r="P828" s="65">
        <f t="shared" ca="1" si="235"/>
        <v>1.57496225</v>
      </c>
      <c r="Q828" s="65"/>
      <c r="R828" s="11">
        <f t="shared" si="236"/>
        <v>0</v>
      </c>
      <c r="S828" s="70" t="str">
        <f>IF(O827&gt;0,VLOOKUP(O827,W$12:AF$60,10),S827)</f>
        <v>A+J=</v>
      </c>
      <c r="T828" s="66" t="e">
        <f>IF(O827&gt;0,VLOOKUP(O827,W$12:AF$60,11),T827)</f>
        <v>#REF!</v>
      </c>
      <c r="U828" s="71" t="str">
        <f t="shared" si="246"/>
        <v>-</v>
      </c>
      <c r="V828" s="7"/>
      <c r="W828" s="7"/>
      <c r="X828" s="7"/>
      <c r="Y828" s="7"/>
      <c r="Z828" s="1"/>
      <c r="AA828" s="7"/>
      <c r="AB828" s="7"/>
      <c r="AC828" s="7"/>
      <c r="AD828" s="7"/>
      <c r="AE828" s="7"/>
      <c r="AF828" s="8"/>
      <c r="AG828" s="2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  <c r="EP828" s="2"/>
      <c r="EQ828" s="2"/>
      <c r="ER828" s="2"/>
      <c r="ES828" s="2"/>
      <c r="ET828" s="2"/>
      <c r="EU828" s="2"/>
      <c r="EV828" s="2"/>
      <c r="EW828" s="2"/>
      <c r="EX828" s="2"/>
      <c r="EY828" s="2"/>
      <c r="EZ828" s="2"/>
      <c r="FA828" s="2"/>
      <c r="FB828" s="2"/>
      <c r="FC828" s="2"/>
      <c r="FD828" s="2"/>
      <c r="FE828" s="2"/>
      <c r="FF828" s="2"/>
      <c r="FG828" s="2"/>
      <c r="FH828" s="2"/>
      <c r="FI828" s="2"/>
      <c r="FJ828" s="2"/>
      <c r="FK828" s="2"/>
      <c r="FL828" s="2"/>
      <c r="FM828" s="2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</row>
    <row r="829" spans="1:188" x14ac:dyDescent="0.15">
      <c r="A829" s="63">
        <f t="shared" si="232"/>
        <v>44594</v>
      </c>
      <c r="B829" s="78">
        <f t="shared" ca="1" si="237"/>
        <v>573.31882604999998</v>
      </c>
      <c r="C829" s="65">
        <f t="shared" si="242"/>
        <v>571.42835305999995</v>
      </c>
      <c r="D829" s="10">
        <f ca="1">IF(A829&lt;$B$1,VLOOKUP(A829,[1]DI!$A$4:$B$15000,2),0)</f>
        <v>9.1499999999999998E-2</v>
      </c>
      <c r="E829" s="65">
        <f t="shared" ca="1" si="238"/>
        <v>1.00034749</v>
      </c>
      <c r="F829" s="65">
        <f ca="1">(TRUNC(PRODUCT($E$12:$E828),16))</f>
        <v>1.0884137980648401</v>
      </c>
      <c r="G829" s="65">
        <f t="shared" ca="1" si="239"/>
        <v>1.08614727797453</v>
      </c>
      <c r="H829" s="65">
        <f t="shared" ca="1" si="240"/>
        <v>1.0020867499999999</v>
      </c>
      <c r="I829" s="64">
        <f t="shared" si="233"/>
        <v>5.2499999999999998E-2</v>
      </c>
      <c r="J829" s="66">
        <f>IF(O828&gt;0,VLOOKUP(O828,W$12:AF$80,2),J828)</f>
        <v>44586</v>
      </c>
      <c r="K829" s="67">
        <f t="shared" si="234"/>
        <v>6</v>
      </c>
      <c r="L829" s="68">
        <f t="shared" si="243"/>
        <v>6</v>
      </c>
      <c r="M829" s="69">
        <f t="shared" si="244"/>
        <v>1.0012190350000001</v>
      </c>
      <c r="N829" s="69">
        <f t="shared" ca="1" si="245"/>
        <v>1.003308329</v>
      </c>
      <c r="O829" s="68">
        <f t="shared" si="241"/>
        <v>0</v>
      </c>
      <c r="P829" s="65">
        <f t="shared" ca="1" si="235"/>
        <v>1.8904729899999999</v>
      </c>
      <c r="Q829" s="65"/>
      <c r="R829" s="11">
        <f t="shared" si="236"/>
        <v>0</v>
      </c>
      <c r="S829" s="70" t="str">
        <f>IF(O828&gt;0,VLOOKUP(O828,W$12:AF$60,10),S828)</f>
        <v>A+J=</v>
      </c>
      <c r="T829" s="66" t="e">
        <f>IF(O828&gt;0,VLOOKUP(O828,W$12:AF$60,11),T828)</f>
        <v>#REF!</v>
      </c>
      <c r="U829" s="71" t="str">
        <f t="shared" si="246"/>
        <v>-</v>
      </c>
      <c r="V829" s="7"/>
      <c r="W829" s="7"/>
      <c r="X829" s="7"/>
      <c r="Y829" s="7"/>
      <c r="Z829" s="1"/>
      <c r="AA829" s="7"/>
      <c r="AB829" s="7"/>
      <c r="AC829" s="7"/>
      <c r="AD829" s="7"/>
      <c r="AE829" s="7"/>
      <c r="AF829" s="8"/>
      <c r="AG829" s="2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  <c r="EP829" s="2"/>
      <c r="EQ829" s="2"/>
      <c r="ER829" s="2"/>
      <c r="ES829" s="2"/>
      <c r="ET829" s="2"/>
      <c r="EU829" s="2"/>
      <c r="EV829" s="2"/>
      <c r="EW829" s="2"/>
      <c r="EX829" s="2"/>
      <c r="EY829" s="2"/>
      <c r="EZ829" s="2"/>
      <c r="FA829" s="2"/>
      <c r="FB829" s="2"/>
      <c r="FC829" s="2"/>
      <c r="FD829" s="2"/>
      <c r="FE829" s="2"/>
      <c r="FF829" s="2"/>
      <c r="FG829" s="2"/>
      <c r="FH829" s="2"/>
      <c r="FI829" s="2"/>
      <c r="FJ829" s="2"/>
      <c r="FK829" s="2"/>
      <c r="FL829" s="2"/>
      <c r="FM829" s="2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</row>
    <row r="830" spans="1:188" x14ac:dyDescent="0.15">
      <c r="A830" s="63">
        <f t="shared" si="232"/>
        <v>44595</v>
      </c>
      <c r="B830" s="78">
        <f t="shared" ca="1" si="237"/>
        <v>573.63451506999991</v>
      </c>
      <c r="C830" s="65">
        <f t="shared" si="242"/>
        <v>571.42835305999995</v>
      </c>
      <c r="D830" s="10">
        <f ca="1">IF(A830&lt;$B$1,VLOOKUP(A830,[1]DI!$A$4:$B$15000,2),0)</f>
        <v>0.1065</v>
      </c>
      <c r="E830" s="65">
        <f t="shared" ca="1" si="238"/>
        <v>1.00040168</v>
      </c>
      <c r="F830" s="65">
        <f ca="1">(TRUNC(PRODUCT($E$12:$E829),16))</f>
        <v>1.08879201097553</v>
      </c>
      <c r="G830" s="65">
        <f t="shared" ca="1" si="239"/>
        <v>1.08614727797453</v>
      </c>
      <c r="H830" s="65">
        <f t="shared" ca="1" si="240"/>
        <v>1.0024349699999999</v>
      </c>
      <c r="I830" s="64">
        <f t="shared" si="233"/>
        <v>5.2499999999999998E-2</v>
      </c>
      <c r="J830" s="66">
        <f>IF(O829&gt;0,VLOOKUP(O829,W$12:AF$80,2),J829)</f>
        <v>44586</v>
      </c>
      <c r="K830" s="67">
        <f t="shared" si="234"/>
        <v>7</v>
      </c>
      <c r="L830" s="68">
        <f t="shared" si="243"/>
        <v>7</v>
      </c>
      <c r="M830" s="69">
        <f t="shared" si="244"/>
        <v>1.0014223520000001</v>
      </c>
      <c r="N830" s="69">
        <f t="shared" ca="1" si="245"/>
        <v>1.0038607850000001</v>
      </c>
      <c r="O830" s="68">
        <f t="shared" si="241"/>
        <v>0</v>
      </c>
      <c r="P830" s="65">
        <f t="shared" ca="1" si="235"/>
        <v>2.2061620099999999</v>
      </c>
      <c r="Q830" s="65"/>
      <c r="R830" s="11">
        <f t="shared" si="236"/>
        <v>0</v>
      </c>
      <c r="S830" s="70" t="str">
        <f>IF(O829&gt;0,VLOOKUP(O829,W$12:AF$60,10),S829)</f>
        <v>A+J=</v>
      </c>
      <c r="T830" s="66" t="e">
        <f>IF(O829&gt;0,VLOOKUP(O829,W$12:AF$60,11),T829)</f>
        <v>#REF!</v>
      </c>
      <c r="U830" s="71" t="str">
        <f t="shared" si="246"/>
        <v>-</v>
      </c>
      <c r="V830" s="7"/>
      <c r="W830" s="7"/>
      <c r="X830" s="7"/>
      <c r="Y830" s="7"/>
      <c r="Z830" s="1"/>
      <c r="AA830" s="7"/>
      <c r="AB830" s="7"/>
      <c r="AC830" s="7"/>
      <c r="AD830" s="7"/>
      <c r="AE830" s="7"/>
      <c r="AF830" s="8"/>
      <c r="AG830" s="2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  <c r="EO830" s="2"/>
      <c r="EP830" s="2"/>
      <c r="EQ830" s="2"/>
      <c r="ER830" s="2"/>
      <c r="ES830" s="2"/>
      <c r="ET830" s="2"/>
      <c r="EU830" s="2"/>
      <c r="EV830" s="2"/>
      <c r="EW830" s="2"/>
      <c r="EX830" s="2"/>
      <c r="EY830" s="2"/>
      <c r="EZ830" s="2"/>
      <c r="FA830" s="2"/>
      <c r="FB830" s="2"/>
      <c r="FC830" s="2"/>
      <c r="FD830" s="2"/>
      <c r="FE830" s="2"/>
      <c r="FF830" s="2"/>
      <c r="FG830" s="2"/>
      <c r="FH830" s="2"/>
      <c r="FI830" s="2"/>
      <c r="FJ830" s="2"/>
      <c r="FK830" s="2"/>
      <c r="FL830" s="2"/>
      <c r="FM830" s="2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</row>
    <row r="831" spans="1:188" x14ac:dyDescent="0.15">
      <c r="A831" s="63">
        <f t="shared" si="232"/>
        <v>44596</v>
      </c>
      <c r="B831" s="78">
        <f t="shared" ca="1" si="237"/>
        <v>573.9814680799999</v>
      </c>
      <c r="C831" s="65">
        <f t="shared" si="242"/>
        <v>571.42835305999995</v>
      </c>
      <c r="D831" s="10">
        <f ca="1">IF(A831&lt;$B$1,VLOOKUP(A831,[1]DI!$A$4:$B$15000,2),0)</f>
        <v>0.1065</v>
      </c>
      <c r="E831" s="65">
        <f t="shared" ca="1" si="238"/>
        <v>1.00040168</v>
      </c>
      <c r="F831" s="65">
        <f ca="1">(TRUNC(PRODUCT($E$12:$E830),16))</f>
        <v>1.0892293569505</v>
      </c>
      <c r="G831" s="65">
        <f t="shared" ca="1" si="239"/>
        <v>1.08614727797453</v>
      </c>
      <c r="H831" s="65">
        <f t="shared" ca="1" si="240"/>
        <v>1.0028376299999999</v>
      </c>
      <c r="I831" s="64">
        <f t="shared" si="233"/>
        <v>5.2499999999999998E-2</v>
      </c>
      <c r="J831" s="66">
        <f>IF(O830&gt;0,VLOOKUP(O830,W$12:AF$80,2),J830)</f>
        <v>44586</v>
      </c>
      <c r="K831" s="67">
        <f t="shared" si="234"/>
        <v>8</v>
      </c>
      <c r="L831" s="68">
        <f t="shared" si="243"/>
        <v>8</v>
      </c>
      <c r="M831" s="69">
        <f t="shared" si="244"/>
        <v>1.0016257099999999</v>
      </c>
      <c r="N831" s="69">
        <f t="shared" ca="1" si="245"/>
        <v>1.004467953</v>
      </c>
      <c r="O831" s="68">
        <f t="shared" si="241"/>
        <v>0</v>
      </c>
      <c r="P831" s="65">
        <f t="shared" ca="1" si="235"/>
        <v>2.5531150199999999</v>
      </c>
      <c r="Q831" s="65"/>
      <c r="R831" s="11">
        <f t="shared" si="236"/>
        <v>0</v>
      </c>
      <c r="S831" s="70" t="str">
        <f>IF(O830&gt;0,VLOOKUP(O830,W$12:AF$60,10),S830)</f>
        <v>A+J=</v>
      </c>
      <c r="T831" s="66" t="e">
        <f>IF(O830&gt;0,VLOOKUP(O830,W$12:AF$60,11),T830)</f>
        <v>#REF!</v>
      </c>
      <c r="U831" s="71" t="str">
        <f t="shared" si="246"/>
        <v>-</v>
      </c>
      <c r="V831" s="7"/>
      <c r="W831" s="7"/>
      <c r="X831" s="7"/>
      <c r="Y831" s="7"/>
      <c r="Z831" s="1"/>
      <c r="AA831" s="7"/>
      <c r="AB831" s="7"/>
      <c r="AC831" s="7"/>
      <c r="AD831" s="7"/>
      <c r="AE831" s="7"/>
      <c r="AF831" s="8"/>
      <c r="AG831" s="2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  <c r="EP831" s="2"/>
      <c r="EQ831" s="2"/>
      <c r="ER831" s="2"/>
      <c r="ES831" s="2"/>
      <c r="ET831" s="2"/>
      <c r="EU831" s="2"/>
      <c r="EV831" s="2"/>
      <c r="EW831" s="2"/>
      <c r="EX831" s="2"/>
      <c r="EY831" s="2"/>
      <c r="EZ831" s="2"/>
      <c r="FA831" s="2"/>
      <c r="FB831" s="2"/>
      <c r="FC831" s="2"/>
      <c r="FD831" s="2"/>
      <c r="FE831" s="2"/>
      <c r="FF831" s="2"/>
      <c r="FG831" s="2"/>
      <c r="FH831" s="2"/>
      <c r="FI831" s="2"/>
      <c r="FJ831" s="2"/>
      <c r="FK831" s="2"/>
      <c r="FL831" s="2"/>
      <c r="FM831" s="2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</row>
    <row r="832" spans="1:188" x14ac:dyDescent="0.15">
      <c r="A832" s="63">
        <f t="shared" si="232"/>
        <v>44597</v>
      </c>
      <c r="B832" s="78">
        <f t="shared" ca="1" si="237"/>
        <v>574.32863022999993</v>
      </c>
      <c r="C832" s="65">
        <f t="shared" si="242"/>
        <v>571.42835305999995</v>
      </c>
      <c r="D832" s="10">
        <f ca="1">IF(A832&lt;$B$1,VLOOKUP(A832,[1]DI!$A$4:$B$15000,2),0)</f>
        <v>0</v>
      </c>
      <c r="E832" s="65">
        <f t="shared" ca="1" si="238"/>
        <v>1</v>
      </c>
      <c r="F832" s="65">
        <f ca="1">(TRUNC(PRODUCT($E$12:$E831),16))</f>
        <v>1.0896668785985999</v>
      </c>
      <c r="G832" s="65">
        <f t="shared" ca="1" si="239"/>
        <v>1.08614727797453</v>
      </c>
      <c r="H832" s="65">
        <f t="shared" ca="1" si="240"/>
        <v>1.0032404500000001</v>
      </c>
      <c r="I832" s="64">
        <f t="shared" si="233"/>
        <v>5.2499999999999998E-2</v>
      </c>
      <c r="J832" s="66">
        <f>IF(O831&gt;0,VLOOKUP(O831,W$12:AF$80,2),J831)</f>
        <v>44586</v>
      </c>
      <c r="K832" s="67">
        <f t="shared" si="234"/>
        <v>8</v>
      </c>
      <c r="L832" s="68">
        <f t="shared" si="243"/>
        <v>9</v>
      </c>
      <c r="M832" s="69">
        <f t="shared" si="244"/>
        <v>1.0018291100000001</v>
      </c>
      <c r="N832" s="69">
        <f t="shared" ca="1" si="245"/>
        <v>1.005075487</v>
      </c>
      <c r="O832" s="68">
        <f t="shared" si="241"/>
        <v>0</v>
      </c>
      <c r="P832" s="65">
        <f t="shared" ca="1" si="235"/>
        <v>2.9002771699999998</v>
      </c>
      <c r="Q832" s="65"/>
      <c r="R832" s="11">
        <f t="shared" si="236"/>
        <v>0</v>
      </c>
      <c r="S832" s="70" t="str">
        <f>IF(O831&gt;0,VLOOKUP(O831,W$12:AF$60,10),S831)</f>
        <v>A+J=</v>
      </c>
      <c r="T832" s="66" t="e">
        <f>IF(O831&gt;0,VLOOKUP(O831,W$12:AF$60,11),T831)</f>
        <v>#REF!</v>
      </c>
      <c r="U832" s="71" t="str">
        <f t="shared" si="246"/>
        <v>-</v>
      </c>
      <c r="V832" s="7"/>
      <c r="W832" s="7"/>
      <c r="X832" s="7"/>
      <c r="Y832" s="7"/>
      <c r="Z832" s="1"/>
      <c r="AA832" s="7"/>
      <c r="AB832" s="7"/>
      <c r="AC832" s="7"/>
      <c r="AD832" s="7"/>
      <c r="AE832" s="7"/>
      <c r="AF832" s="8"/>
      <c r="AG832" s="2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  <c r="EP832" s="2"/>
      <c r="EQ832" s="2"/>
      <c r="ER832" s="2"/>
      <c r="ES832" s="2"/>
      <c r="ET832" s="2"/>
      <c r="EU832" s="2"/>
      <c r="EV832" s="2"/>
      <c r="EW832" s="2"/>
      <c r="EX832" s="2"/>
      <c r="EY832" s="2"/>
      <c r="EZ832" s="2"/>
      <c r="FA832" s="2"/>
      <c r="FB832" s="2"/>
      <c r="FC832" s="2"/>
      <c r="FD832" s="2"/>
      <c r="FE832" s="2"/>
      <c r="FF832" s="2"/>
      <c r="FG832" s="2"/>
      <c r="FH832" s="2"/>
      <c r="FI832" s="2"/>
      <c r="FJ832" s="2"/>
      <c r="FK832" s="2"/>
      <c r="FL832" s="2"/>
      <c r="FM832" s="2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</row>
    <row r="833" spans="1:188" x14ac:dyDescent="0.15">
      <c r="A833" s="63">
        <f t="shared" si="232"/>
        <v>44598</v>
      </c>
      <c r="B833" s="78">
        <f t="shared" ca="1" si="237"/>
        <v>574.32863022999993</v>
      </c>
      <c r="C833" s="65">
        <f t="shared" si="242"/>
        <v>571.42835305999995</v>
      </c>
      <c r="D833" s="10">
        <f ca="1">IF(A833&lt;$B$1,VLOOKUP(A833,[1]DI!$A$4:$B$15000,2),0)</f>
        <v>0</v>
      </c>
      <c r="E833" s="65">
        <f t="shared" ca="1" si="238"/>
        <v>1</v>
      </c>
      <c r="F833" s="65">
        <f ca="1">(TRUNC(PRODUCT($E$12:$E832),16))</f>
        <v>1.0896668785985999</v>
      </c>
      <c r="G833" s="65">
        <f t="shared" ca="1" si="239"/>
        <v>1.08614727797453</v>
      </c>
      <c r="H833" s="65">
        <f t="shared" ca="1" si="240"/>
        <v>1.0032404500000001</v>
      </c>
      <c r="I833" s="64">
        <f t="shared" si="233"/>
        <v>5.2499999999999998E-2</v>
      </c>
      <c r="J833" s="66">
        <f>IF(O832&gt;0,VLOOKUP(O832,W$12:AF$80,2),J832)</f>
        <v>44586</v>
      </c>
      <c r="K833" s="67">
        <f t="shared" si="234"/>
        <v>8</v>
      </c>
      <c r="L833" s="68">
        <f t="shared" si="243"/>
        <v>9</v>
      </c>
      <c r="M833" s="69">
        <f t="shared" si="244"/>
        <v>1.0018291100000001</v>
      </c>
      <c r="N833" s="69">
        <f t="shared" ca="1" si="245"/>
        <v>1.005075487</v>
      </c>
      <c r="O833" s="68">
        <f t="shared" si="241"/>
        <v>0</v>
      </c>
      <c r="P833" s="65">
        <f t="shared" ca="1" si="235"/>
        <v>2.9002771699999998</v>
      </c>
      <c r="Q833" s="65"/>
      <c r="R833" s="11">
        <f t="shared" si="236"/>
        <v>0</v>
      </c>
      <c r="S833" s="70" t="str">
        <f>IF(O832&gt;0,VLOOKUP(O832,W$12:AF$60,10),S832)</f>
        <v>A+J=</v>
      </c>
      <c r="T833" s="66" t="e">
        <f>IF(O832&gt;0,VLOOKUP(O832,W$12:AF$60,11),T832)</f>
        <v>#REF!</v>
      </c>
      <c r="U833" s="71" t="str">
        <f t="shared" si="246"/>
        <v>-</v>
      </c>
      <c r="V833" s="7"/>
      <c r="W833" s="7"/>
      <c r="X833" s="7"/>
      <c r="Y833" s="7"/>
      <c r="Z833" s="1"/>
      <c r="AA833" s="7"/>
      <c r="AB833" s="7"/>
      <c r="AC833" s="7"/>
      <c r="AD833" s="7"/>
      <c r="AE833" s="7"/>
      <c r="AF833" s="8"/>
      <c r="AG833" s="2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  <c r="EP833" s="2"/>
      <c r="EQ833" s="2"/>
      <c r="ER833" s="2"/>
      <c r="ES833" s="2"/>
      <c r="ET833" s="2"/>
      <c r="EU833" s="2"/>
      <c r="EV833" s="2"/>
      <c r="EW833" s="2"/>
      <c r="EX833" s="2"/>
      <c r="EY833" s="2"/>
      <c r="EZ833" s="2"/>
      <c r="FA833" s="2"/>
      <c r="FB833" s="2"/>
      <c r="FC833" s="2"/>
      <c r="FD833" s="2"/>
      <c r="FE833" s="2"/>
      <c r="FF833" s="2"/>
      <c r="FG833" s="2"/>
      <c r="FH833" s="2"/>
      <c r="FI833" s="2"/>
      <c r="FJ833" s="2"/>
      <c r="FK833" s="2"/>
      <c r="FL833" s="2"/>
      <c r="FM833" s="2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</row>
    <row r="834" spans="1:188" x14ac:dyDescent="0.15">
      <c r="A834" s="63">
        <f t="shared" si="232"/>
        <v>44599</v>
      </c>
      <c r="B834" s="78">
        <f t="shared" ca="1" si="237"/>
        <v>574.32863022999993</v>
      </c>
      <c r="C834" s="65">
        <f t="shared" si="242"/>
        <v>571.42835305999995</v>
      </c>
      <c r="D834" s="10">
        <f ca="1">IF(A834&lt;$B$1,VLOOKUP(A834,[1]DI!$A$4:$B$15000,2),0)</f>
        <v>0.1065</v>
      </c>
      <c r="E834" s="65">
        <f t="shared" ca="1" si="238"/>
        <v>1.00040168</v>
      </c>
      <c r="F834" s="65">
        <f ca="1">(TRUNC(PRODUCT($E$12:$E833),16))</f>
        <v>1.0896668785985999</v>
      </c>
      <c r="G834" s="65">
        <f t="shared" ca="1" si="239"/>
        <v>1.08614727797453</v>
      </c>
      <c r="H834" s="65">
        <f t="shared" ca="1" si="240"/>
        <v>1.0032404500000001</v>
      </c>
      <c r="I834" s="64">
        <f t="shared" si="233"/>
        <v>5.2499999999999998E-2</v>
      </c>
      <c r="J834" s="66">
        <f>IF(O833&gt;0,VLOOKUP(O833,W$12:AF$80,2),J833)</f>
        <v>44586</v>
      </c>
      <c r="K834" s="67">
        <f t="shared" si="234"/>
        <v>9</v>
      </c>
      <c r="L834" s="68">
        <f t="shared" si="243"/>
        <v>9</v>
      </c>
      <c r="M834" s="69">
        <f t="shared" si="244"/>
        <v>1.0018291100000001</v>
      </c>
      <c r="N834" s="69">
        <f t="shared" ca="1" si="245"/>
        <v>1.005075487</v>
      </c>
      <c r="O834" s="68">
        <f t="shared" si="241"/>
        <v>0</v>
      </c>
      <c r="P834" s="65">
        <f t="shared" ca="1" si="235"/>
        <v>2.9002771699999998</v>
      </c>
      <c r="Q834" s="65"/>
      <c r="R834" s="11">
        <f t="shared" si="236"/>
        <v>0</v>
      </c>
      <c r="S834" s="70" t="str">
        <f>IF(O833&gt;0,VLOOKUP(O833,W$12:AF$60,10),S833)</f>
        <v>A+J=</v>
      </c>
      <c r="T834" s="66" t="e">
        <f>IF(O833&gt;0,VLOOKUP(O833,W$12:AF$60,11),T833)</f>
        <v>#REF!</v>
      </c>
      <c r="U834" s="71" t="str">
        <f t="shared" si="246"/>
        <v>-</v>
      </c>
      <c r="V834" s="7"/>
      <c r="W834" s="7"/>
      <c r="X834" s="7"/>
      <c r="Y834" s="7"/>
      <c r="Z834" s="1"/>
      <c r="AA834" s="7"/>
      <c r="AB834" s="7"/>
      <c r="AC834" s="7"/>
      <c r="AD834" s="7"/>
      <c r="AE834" s="7"/>
      <c r="AF834" s="8"/>
      <c r="AG834" s="2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  <c r="EP834" s="2"/>
      <c r="EQ834" s="2"/>
      <c r="ER834" s="2"/>
      <c r="ES834" s="2"/>
      <c r="ET834" s="2"/>
      <c r="EU834" s="2"/>
      <c r="EV834" s="2"/>
      <c r="EW834" s="2"/>
      <c r="EX834" s="2"/>
      <c r="EY834" s="2"/>
      <c r="EZ834" s="2"/>
      <c r="FA834" s="2"/>
      <c r="FB834" s="2"/>
      <c r="FC834" s="2"/>
      <c r="FD834" s="2"/>
      <c r="FE834" s="2"/>
      <c r="FF834" s="2"/>
      <c r="FG834" s="2"/>
      <c r="FH834" s="2"/>
      <c r="FI834" s="2"/>
      <c r="FJ834" s="2"/>
      <c r="FK834" s="2"/>
      <c r="FL834" s="2"/>
      <c r="FM834" s="2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</row>
    <row r="835" spans="1:188" x14ac:dyDescent="0.15">
      <c r="A835" s="63">
        <f t="shared" si="232"/>
        <v>44600</v>
      </c>
      <c r="B835" s="78">
        <f t="shared" ca="1" si="237"/>
        <v>574.6760003899999</v>
      </c>
      <c r="C835" s="65">
        <f t="shared" si="242"/>
        <v>571.42835305999995</v>
      </c>
      <c r="D835" s="10">
        <f ca="1">IF(A835&lt;$B$1,VLOOKUP(A835,[1]DI!$A$4:$B$15000,2),0)</f>
        <v>0.1065</v>
      </c>
      <c r="E835" s="65">
        <f t="shared" ca="1" si="238"/>
        <v>1.00040168</v>
      </c>
      <c r="F835" s="65">
        <f ca="1">(TRUNC(PRODUCT($E$12:$E834),16))</f>
        <v>1.09010457599039</v>
      </c>
      <c r="G835" s="65">
        <f t="shared" ca="1" si="239"/>
        <v>1.08614727797453</v>
      </c>
      <c r="H835" s="65">
        <f t="shared" ca="1" si="240"/>
        <v>1.0036434299999999</v>
      </c>
      <c r="I835" s="64">
        <f t="shared" si="233"/>
        <v>5.2499999999999998E-2</v>
      </c>
      <c r="J835" s="66">
        <f>IF(O834&gt;0,VLOOKUP(O834,W$12:AF$80,2),J834)</f>
        <v>44586</v>
      </c>
      <c r="K835" s="67">
        <f t="shared" si="234"/>
        <v>10</v>
      </c>
      <c r="L835" s="68">
        <f t="shared" si="243"/>
        <v>10</v>
      </c>
      <c r="M835" s="69">
        <f t="shared" si="244"/>
        <v>1.00203255</v>
      </c>
      <c r="N835" s="69">
        <f t="shared" ca="1" si="245"/>
        <v>1.005683385</v>
      </c>
      <c r="O835" s="68">
        <f t="shared" si="241"/>
        <v>0</v>
      </c>
      <c r="P835" s="65">
        <f t="shared" ca="1" si="235"/>
        <v>3.2476473299999999</v>
      </c>
      <c r="Q835" s="65"/>
      <c r="R835" s="11">
        <f t="shared" si="236"/>
        <v>0</v>
      </c>
      <c r="S835" s="70" t="str">
        <f>IF(O834&gt;0,VLOOKUP(O834,W$12:AF$60,10),S834)</f>
        <v>A+J=</v>
      </c>
      <c r="T835" s="66" t="e">
        <f>IF(O834&gt;0,VLOOKUP(O834,W$12:AF$60,11),T834)</f>
        <v>#REF!</v>
      </c>
      <c r="U835" s="71" t="str">
        <f t="shared" si="246"/>
        <v>-</v>
      </c>
      <c r="V835" s="7"/>
      <c r="W835" s="7"/>
      <c r="X835" s="7"/>
      <c r="Y835" s="7"/>
      <c r="Z835" s="1"/>
      <c r="AA835" s="7"/>
      <c r="AB835" s="7"/>
      <c r="AC835" s="7"/>
      <c r="AD835" s="7"/>
      <c r="AE835" s="7"/>
      <c r="AF835" s="8"/>
      <c r="AG835" s="2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  <c r="EP835" s="2"/>
      <c r="EQ835" s="2"/>
      <c r="ER835" s="2"/>
      <c r="ES835" s="2"/>
      <c r="ET835" s="2"/>
      <c r="EU835" s="2"/>
      <c r="EV835" s="2"/>
      <c r="EW835" s="2"/>
      <c r="EX835" s="2"/>
      <c r="EY835" s="2"/>
      <c r="EZ835" s="2"/>
      <c r="FA835" s="2"/>
      <c r="FB835" s="2"/>
      <c r="FC835" s="2"/>
      <c r="FD835" s="2"/>
      <c r="FE835" s="2"/>
      <c r="FF835" s="2"/>
      <c r="FG835" s="2"/>
      <c r="FH835" s="2"/>
      <c r="FI835" s="2"/>
      <c r="FJ835" s="2"/>
      <c r="FK835" s="2"/>
      <c r="FL835" s="2"/>
      <c r="FM835" s="2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</row>
    <row r="836" spans="1:188" x14ac:dyDescent="0.15">
      <c r="A836" s="63">
        <f t="shared" si="232"/>
        <v>44601</v>
      </c>
      <c r="B836" s="78">
        <f t="shared" ca="1" si="237"/>
        <v>575.02358082000001</v>
      </c>
      <c r="C836" s="65">
        <f t="shared" si="242"/>
        <v>571.42835305999995</v>
      </c>
      <c r="D836" s="10">
        <f ca="1">IF(A836&lt;$B$1,VLOOKUP(A836,[1]DI!$A$4:$B$15000,2),0)</f>
        <v>0.1065</v>
      </c>
      <c r="E836" s="65">
        <f t="shared" ca="1" si="238"/>
        <v>1.00040168</v>
      </c>
      <c r="F836" s="65">
        <f ca="1">(TRUNC(PRODUCT($E$12:$E835),16))</f>
        <v>1.0905424491964799</v>
      </c>
      <c r="G836" s="65">
        <f t="shared" ca="1" si="239"/>
        <v>1.08614727797453</v>
      </c>
      <c r="H836" s="65">
        <f t="shared" ca="1" si="240"/>
        <v>1.0040465700000001</v>
      </c>
      <c r="I836" s="64">
        <f t="shared" si="233"/>
        <v>5.2499999999999998E-2</v>
      </c>
      <c r="J836" s="66">
        <f>IF(O835&gt;0,VLOOKUP(O835,W$12:AF$80,2),J835)</f>
        <v>44586</v>
      </c>
      <c r="K836" s="67">
        <f t="shared" si="234"/>
        <v>11</v>
      </c>
      <c r="L836" s="68">
        <f t="shared" si="243"/>
        <v>11</v>
      </c>
      <c r="M836" s="69">
        <f t="shared" si="244"/>
        <v>1.002236033</v>
      </c>
      <c r="N836" s="69">
        <f t="shared" ca="1" si="245"/>
        <v>1.006291651</v>
      </c>
      <c r="O836" s="68">
        <f t="shared" si="241"/>
        <v>0</v>
      </c>
      <c r="P836" s="65">
        <f t="shared" ca="1" si="235"/>
        <v>3.5952277600000002</v>
      </c>
      <c r="Q836" s="65"/>
      <c r="R836" s="11">
        <f t="shared" si="236"/>
        <v>0</v>
      </c>
      <c r="S836" s="70" t="str">
        <f>IF(O835&gt;0,VLOOKUP(O835,W$12:AF$60,10),S835)</f>
        <v>A+J=</v>
      </c>
      <c r="T836" s="66" t="e">
        <f>IF(O835&gt;0,VLOOKUP(O835,W$12:AF$60,11),T835)</f>
        <v>#REF!</v>
      </c>
      <c r="U836" s="71" t="str">
        <f t="shared" si="246"/>
        <v>-</v>
      </c>
      <c r="V836" s="7"/>
      <c r="W836" s="7"/>
      <c r="X836" s="7"/>
      <c r="Y836" s="7"/>
      <c r="Z836" s="1"/>
      <c r="AA836" s="7"/>
      <c r="AB836" s="7"/>
      <c r="AC836" s="7"/>
      <c r="AD836" s="7"/>
      <c r="AE836" s="7"/>
      <c r="AF836" s="8"/>
      <c r="AG836" s="2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  <c r="EP836" s="2"/>
      <c r="EQ836" s="2"/>
      <c r="ER836" s="2"/>
      <c r="ES836" s="2"/>
      <c r="ET836" s="2"/>
      <c r="EU836" s="2"/>
      <c r="EV836" s="2"/>
      <c r="EW836" s="2"/>
      <c r="EX836" s="2"/>
      <c r="EY836" s="2"/>
      <c r="EZ836" s="2"/>
      <c r="FA836" s="2"/>
      <c r="FB836" s="2"/>
      <c r="FC836" s="2"/>
      <c r="FD836" s="2"/>
      <c r="FE836" s="2"/>
      <c r="FF836" s="2"/>
      <c r="FG836" s="2"/>
      <c r="FH836" s="2"/>
      <c r="FI836" s="2"/>
      <c r="FJ836" s="2"/>
      <c r="FK836" s="2"/>
      <c r="FL836" s="2"/>
      <c r="FM836" s="2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</row>
    <row r="837" spans="1:188" x14ac:dyDescent="0.15">
      <c r="A837" s="63">
        <f t="shared" si="232"/>
        <v>44602</v>
      </c>
      <c r="B837" s="78">
        <f t="shared" ca="1" si="237"/>
        <v>575.37137554999993</v>
      </c>
      <c r="C837" s="65">
        <f t="shared" si="242"/>
        <v>571.42835305999995</v>
      </c>
      <c r="D837" s="10">
        <f ca="1">IF(A837&lt;$B$1,VLOOKUP(A837,[1]DI!$A$4:$B$15000,2),0)</f>
        <v>0.1065</v>
      </c>
      <c r="E837" s="65">
        <f t="shared" ca="1" si="238"/>
        <v>1.00040168</v>
      </c>
      <c r="F837" s="65">
        <f ca="1">(TRUNC(PRODUCT($E$12:$E836),16))</f>
        <v>1.09098049828747</v>
      </c>
      <c r="G837" s="65">
        <f t="shared" ca="1" si="239"/>
        <v>1.08614727797453</v>
      </c>
      <c r="H837" s="65">
        <f t="shared" ca="1" si="240"/>
        <v>1.0044498799999999</v>
      </c>
      <c r="I837" s="64">
        <f t="shared" si="233"/>
        <v>5.2499999999999998E-2</v>
      </c>
      <c r="J837" s="66">
        <f>IF(O836&gt;0,VLOOKUP(O836,W$12:AF$80,2),J836)</f>
        <v>44586</v>
      </c>
      <c r="K837" s="67">
        <f t="shared" si="234"/>
        <v>12</v>
      </c>
      <c r="L837" s="68">
        <f t="shared" si="243"/>
        <v>12</v>
      </c>
      <c r="M837" s="69">
        <f t="shared" si="244"/>
        <v>1.0024395559999999</v>
      </c>
      <c r="N837" s="69">
        <f t="shared" ca="1" si="245"/>
        <v>1.0069002920000001</v>
      </c>
      <c r="O837" s="68">
        <f t="shared" si="241"/>
        <v>0</v>
      </c>
      <c r="P837" s="65">
        <f t="shared" ca="1" si="235"/>
        <v>3.9430224900000002</v>
      </c>
      <c r="Q837" s="65"/>
      <c r="R837" s="11">
        <f t="shared" si="236"/>
        <v>0</v>
      </c>
      <c r="S837" s="70" t="str">
        <f>IF(O836&gt;0,VLOOKUP(O836,W$12:AF$60,10),S836)</f>
        <v>A+J=</v>
      </c>
      <c r="T837" s="66" t="e">
        <f>IF(O836&gt;0,VLOOKUP(O836,W$12:AF$60,11),T836)</f>
        <v>#REF!</v>
      </c>
      <c r="U837" s="71" t="str">
        <f t="shared" si="246"/>
        <v>-</v>
      </c>
      <c r="V837" s="7"/>
      <c r="W837" s="7"/>
      <c r="X837" s="7"/>
      <c r="Y837" s="7"/>
      <c r="Z837" s="1"/>
      <c r="AA837" s="7"/>
      <c r="AB837" s="7"/>
      <c r="AC837" s="7"/>
      <c r="AD837" s="7"/>
      <c r="AE837" s="7"/>
      <c r="AF837" s="8"/>
      <c r="AG837" s="2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  <c r="EP837" s="2"/>
      <c r="EQ837" s="2"/>
      <c r="ER837" s="2"/>
      <c r="ES837" s="2"/>
      <c r="ET837" s="2"/>
      <c r="EU837" s="2"/>
      <c r="EV837" s="2"/>
      <c r="EW837" s="2"/>
      <c r="EX837" s="2"/>
      <c r="EY837" s="2"/>
      <c r="EZ837" s="2"/>
      <c r="FA837" s="2"/>
      <c r="FB837" s="2"/>
      <c r="FC837" s="2"/>
      <c r="FD837" s="2"/>
      <c r="FE837" s="2"/>
      <c r="FF837" s="2"/>
      <c r="FG837" s="2"/>
      <c r="FH837" s="2"/>
      <c r="FI837" s="2"/>
      <c r="FJ837" s="2"/>
      <c r="FK837" s="2"/>
      <c r="FL837" s="2"/>
      <c r="FM837" s="2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</row>
    <row r="838" spans="1:188" x14ac:dyDescent="0.15">
      <c r="A838" s="63">
        <f t="shared" si="232"/>
        <v>44603</v>
      </c>
      <c r="B838" s="78">
        <f t="shared" ca="1" si="237"/>
        <v>575.71937370000001</v>
      </c>
      <c r="C838" s="65">
        <f t="shared" si="242"/>
        <v>571.42835305999995</v>
      </c>
      <c r="D838" s="10">
        <f ca="1">IF(A838&lt;$B$1,VLOOKUP(A838,[1]DI!$A$4:$B$15000,2),0)</f>
        <v>0.1065</v>
      </c>
      <c r="E838" s="65">
        <f t="shared" ca="1" si="238"/>
        <v>1.00040168</v>
      </c>
      <c r="F838" s="65">
        <f ca="1">(TRUNC(PRODUCT($E$12:$E837),16))</f>
        <v>1.09141872333402</v>
      </c>
      <c r="G838" s="65">
        <f t="shared" ca="1" si="239"/>
        <v>1.08614727797453</v>
      </c>
      <c r="H838" s="65">
        <f t="shared" ca="1" si="240"/>
        <v>1.0048533399999999</v>
      </c>
      <c r="I838" s="64">
        <f t="shared" si="233"/>
        <v>5.2499999999999998E-2</v>
      </c>
      <c r="J838" s="66">
        <f>IF(O837&gt;0,VLOOKUP(O837,W$12:AF$80,2),J837)</f>
        <v>44586</v>
      </c>
      <c r="K838" s="67">
        <f t="shared" si="234"/>
        <v>13</v>
      </c>
      <c r="L838" s="68">
        <f t="shared" si="243"/>
        <v>13</v>
      </c>
      <c r="M838" s="69">
        <f t="shared" si="244"/>
        <v>1.002643121</v>
      </c>
      <c r="N838" s="69">
        <f t="shared" ca="1" si="245"/>
        <v>1.0075092889999999</v>
      </c>
      <c r="O838" s="68">
        <f t="shared" si="241"/>
        <v>0</v>
      </c>
      <c r="P838" s="65">
        <f t="shared" ca="1" si="235"/>
        <v>4.2910206400000002</v>
      </c>
      <c r="Q838" s="65"/>
      <c r="R838" s="11">
        <f t="shared" si="236"/>
        <v>0</v>
      </c>
      <c r="S838" s="70" t="str">
        <f>IF(O837&gt;0,VLOOKUP(O837,W$12:AF$60,10),S837)</f>
        <v>A+J=</v>
      </c>
      <c r="T838" s="66" t="e">
        <f>IF(O837&gt;0,VLOOKUP(O837,W$12:AF$60,11),T837)</f>
        <v>#REF!</v>
      </c>
      <c r="U838" s="71" t="str">
        <f t="shared" si="246"/>
        <v>-</v>
      </c>
      <c r="V838" s="7"/>
      <c r="W838" s="7"/>
      <c r="X838" s="7"/>
      <c r="Y838" s="7"/>
      <c r="Z838" s="1"/>
      <c r="AA838" s="7"/>
      <c r="AB838" s="7"/>
      <c r="AC838" s="7"/>
      <c r="AD838" s="7"/>
      <c r="AE838" s="7"/>
      <c r="AF838" s="8"/>
      <c r="AG838" s="2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  <c r="EP838" s="2"/>
      <c r="EQ838" s="2"/>
      <c r="ER838" s="2"/>
      <c r="ES838" s="2"/>
      <c r="ET838" s="2"/>
      <c r="EU838" s="2"/>
      <c r="EV838" s="2"/>
      <c r="EW838" s="2"/>
      <c r="EX838" s="2"/>
      <c r="EY838" s="2"/>
      <c r="EZ838" s="2"/>
      <c r="FA838" s="2"/>
      <c r="FB838" s="2"/>
      <c r="FC838" s="2"/>
      <c r="FD838" s="2"/>
      <c r="FE838" s="2"/>
      <c r="FF838" s="2"/>
      <c r="FG838" s="2"/>
      <c r="FH838" s="2"/>
      <c r="FI838" s="2"/>
      <c r="FJ838" s="2"/>
      <c r="FK838" s="2"/>
      <c r="FL838" s="2"/>
      <c r="FM838" s="2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</row>
    <row r="839" spans="1:188" x14ac:dyDescent="0.15">
      <c r="A839" s="63">
        <f t="shared" si="232"/>
        <v>44604</v>
      </c>
      <c r="B839" s="78">
        <f t="shared" ca="1" si="237"/>
        <v>576.06758671</v>
      </c>
      <c r="C839" s="65">
        <f t="shared" si="242"/>
        <v>571.42835305999995</v>
      </c>
      <c r="D839" s="10">
        <f ca="1">IF(A839&lt;$B$1,VLOOKUP(A839,[1]DI!$A$4:$B$15000,2),0)</f>
        <v>0</v>
      </c>
      <c r="E839" s="65">
        <f t="shared" ca="1" si="238"/>
        <v>1</v>
      </c>
      <c r="F839" s="65">
        <f ca="1">(TRUNC(PRODUCT($E$12:$E838),16))</f>
        <v>1.09185712440681</v>
      </c>
      <c r="G839" s="65">
        <f t="shared" ca="1" si="239"/>
        <v>1.08614727797453</v>
      </c>
      <c r="H839" s="65">
        <f t="shared" ca="1" si="240"/>
        <v>1.00525697</v>
      </c>
      <c r="I839" s="64">
        <f t="shared" si="233"/>
        <v>5.2499999999999998E-2</v>
      </c>
      <c r="J839" s="66">
        <f>IF(O838&gt;0,VLOOKUP(O838,W$12:AF$80,2),J838)</f>
        <v>44586</v>
      </c>
      <c r="K839" s="67">
        <f t="shared" si="234"/>
        <v>13</v>
      </c>
      <c r="L839" s="68">
        <f t="shared" si="243"/>
        <v>14</v>
      </c>
      <c r="M839" s="69">
        <f t="shared" si="244"/>
        <v>1.0028467270000001</v>
      </c>
      <c r="N839" s="69">
        <f t="shared" ca="1" si="245"/>
        <v>1.008118662</v>
      </c>
      <c r="O839" s="68">
        <f t="shared" si="241"/>
        <v>0</v>
      </c>
      <c r="P839" s="65">
        <f t="shared" ca="1" si="235"/>
        <v>4.6392336500000004</v>
      </c>
      <c r="Q839" s="65"/>
      <c r="R839" s="11">
        <f t="shared" si="236"/>
        <v>0</v>
      </c>
      <c r="S839" s="70" t="str">
        <f>IF(O838&gt;0,VLOOKUP(O838,W$12:AF$60,10),S838)</f>
        <v>A+J=</v>
      </c>
      <c r="T839" s="66" t="e">
        <f>IF(O838&gt;0,VLOOKUP(O838,W$12:AF$60,11),T838)</f>
        <v>#REF!</v>
      </c>
      <c r="U839" s="71" t="str">
        <f t="shared" si="246"/>
        <v>-</v>
      </c>
      <c r="V839" s="7"/>
      <c r="W839" s="7"/>
      <c r="X839" s="7"/>
      <c r="Y839" s="7"/>
      <c r="Z839" s="1"/>
      <c r="AA839" s="7"/>
      <c r="AB839" s="7"/>
      <c r="AC839" s="7"/>
      <c r="AD839" s="7"/>
      <c r="AE839" s="7"/>
      <c r="AF839" s="8"/>
      <c r="AG839" s="2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  <c r="EP839" s="2"/>
      <c r="EQ839" s="2"/>
      <c r="ER839" s="2"/>
      <c r="ES839" s="2"/>
      <c r="ET839" s="2"/>
      <c r="EU839" s="2"/>
      <c r="EV839" s="2"/>
      <c r="EW839" s="2"/>
      <c r="EX839" s="2"/>
      <c r="EY839" s="2"/>
      <c r="EZ839" s="2"/>
      <c r="FA839" s="2"/>
      <c r="FB839" s="2"/>
      <c r="FC839" s="2"/>
      <c r="FD839" s="2"/>
      <c r="FE839" s="2"/>
      <c r="FF839" s="2"/>
      <c r="FG839" s="2"/>
      <c r="FH839" s="2"/>
      <c r="FI839" s="2"/>
      <c r="FJ839" s="2"/>
      <c r="FK839" s="2"/>
      <c r="FL839" s="2"/>
      <c r="FM839" s="2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</row>
    <row r="840" spans="1:188" x14ac:dyDescent="0.15">
      <c r="A840" s="63">
        <f t="shared" si="232"/>
        <v>44605</v>
      </c>
      <c r="B840" s="78">
        <f t="shared" ca="1" si="237"/>
        <v>576.06758671</v>
      </c>
      <c r="C840" s="65">
        <f t="shared" si="242"/>
        <v>571.42835305999995</v>
      </c>
      <c r="D840" s="10">
        <f ca="1">IF(A840&lt;$B$1,VLOOKUP(A840,[1]DI!$A$4:$B$15000,2),0)</f>
        <v>0</v>
      </c>
      <c r="E840" s="65">
        <f t="shared" ca="1" si="238"/>
        <v>1</v>
      </c>
      <c r="F840" s="65">
        <f ca="1">(TRUNC(PRODUCT($E$12:$E839),16))</f>
        <v>1.09185712440681</v>
      </c>
      <c r="G840" s="65">
        <f t="shared" ca="1" si="239"/>
        <v>1.08614727797453</v>
      </c>
      <c r="H840" s="65">
        <f t="shared" ca="1" si="240"/>
        <v>1.00525697</v>
      </c>
      <c r="I840" s="64">
        <f t="shared" si="233"/>
        <v>5.2499999999999998E-2</v>
      </c>
      <c r="J840" s="66">
        <f>IF(O839&gt;0,VLOOKUP(O839,W$12:AF$80,2),J839)</f>
        <v>44586</v>
      </c>
      <c r="K840" s="67">
        <f t="shared" si="234"/>
        <v>13</v>
      </c>
      <c r="L840" s="68">
        <f t="shared" si="243"/>
        <v>14</v>
      </c>
      <c r="M840" s="69">
        <f t="shared" si="244"/>
        <v>1.0028467270000001</v>
      </c>
      <c r="N840" s="69">
        <f t="shared" ca="1" si="245"/>
        <v>1.008118662</v>
      </c>
      <c r="O840" s="68">
        <f t="shared" si="241"/>
        <v>0</v>
      </c>
      <c r="P840" s="65">
        <f t="shared" ca="1" si="235"/>
        <v>4.6392336500000004</v>
      </c>
      <c r="Q840" s="65"/>
      <c r="R840" s="11">
        <f t="shared" si="236"/>
        <v>0</v>
      </c>
      <c r="S840" s="70" t="str">
        <f>IF(O839&gt;0,VLOOKUP(O839,W$12:AF$60,10),S839)</f>
        <v>A+J=</v>
      </c>
      <c r="T840" s="66" t="e">
        <f>IF(O839&gt;0,VLOOKUP(O839,W$12:AF$60,11),T839)</f>
        <v>#REF!</v>
      </c>
      <c r="U840" s="71" t="str">
        <f t="shared" si="246"/>
        <v>-</v>
      </c>
      <c r="V840" s="7"/>
      <c r="W840" s="7"/>
      <c r="X840" s="7"/>
      <c r="Y840" s="7"/>
      <c r="Z840" s="1"/>
      <c r="AA840" s="7"/>
      <c r="AB840" s="7"/>
      <c r="AC840" s="7"/>
      <c r="AD840" s="7"/>
      <c r="AE840" s="7"/>
      <c r="AF840" s="8"/>
      <c r="AG840" s="2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  <c r="EP840" s="2"/>
      <c r="EQ840" s="2"/>
      <c r="ER840" s="2"/>
      <c r="ES840" s="2"/>
      <c r="ET840" s="2"/>
      <c r="EU840" s="2"/>
      <c r="EV840" s="2"/>
      <c r="EW840" s="2"/>
      <c r="EX840" s="2"/>
      <c r="EY840" s="2"/>
      <c r="EZ840" s="2"/>
      <c r="FA840" s="2"/>
      <c r="FB840" s="2"/>
      <c r="FC840" s="2"/>
      <c r="FD840" s="2"/>
      <c r="FE840" s="2"/>
      <c r="FF840" s="2"/>
      <c r="FG840" s="2"/>
      <c r="FH840" s="2"/>
      <c r="FI840" s="2"/>
      <c r="FJ840" s="2"/>
      <c r="FK840" s="2"/>
      <c r="FL840" s="2"/>
      <c r="FM840" s="2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</row>
    <row r="841" spans="1:188" x14ac:dyDescent="0.15">
      <c r="A841" s="63">
        <f t="shared" si="232"/>
        <v>44606</v>
      </c>
      <c r="B841" s="78">
        <f t="shared" ca="1" si="237"/>
        <v>576.06758671</v>
      </c>
      <c r="C841" s="65">
        <f t="shared" si="242"/>
        <v>571.42835305999995</v>
      </c>
      <c r="D841" s="10">
        <f ca="1">IF(A841&lt;$B$1,VLOOKUP(A841,[1]DI!$A$4:$B$15000,2),0)</f>
        <v>0.1065</v>
      </c>
      <c r="E841" s="65">
        <f t="shared" ca="1" si="238"/>
        <v>1.00040168</v>
      </c>
      <c r="F841" s="65">
        <f ca="1">(TRUNC(PRODUCT($E$12:$E840),16))</f>
        <v>1.09185712440681</v>
      </c>
      <c r="G841" s="65">
        <f t="shared" ca="1" si="239"/>
        <v>1.08614727797453</v>
      </c>
      <c r="H841" s="65">
        <f t="shared" ca="1" si="240"/>
        <v>1.00525697</v>
      </c>
      <c r="I841" s="64">
        <f t="shared" si="233"/>
        <v>5.2499999999999998E-2</v>
      </c>
      <c r="J841" s="66">
        <f>IF(O840&gt;0,VLOOKUP(O840,W$12:AF$80,2),J840)</f>
        <v>44586</v>
      </c>
      <c r="K841" s="67">
        <f t="shared" si="234"/>
        <v>14</v>
      </c>
      <c r="L841" s="68">
        <f t="shared" si="243"/>
        <v>14</v>
      </c>
      <c r="M841" s="69">
        <f t="shared" si="244"/>
        <v>1.0028467270000001</v>
      </c>
      <c r="N841" s="69">
        <f t="shared" ca="1" si="245"/>
        <v>1.008118662</v>
      </c>
      <c r="O841" s="68">
        <f t="shared" si="241"/>
        <v>0</v>
      </c>
      <c r="P841" s="65">
        <f t="shared" ca="1" si="235"/>
        <v>4.6392336500000004</v>
      </c>
      <c r="Q841" s="65"/>
      <c r="R841" s="11">
        <f t="shared" si="236"/>
        <v>0</v>
      </c>
      <c r="S841" s="70" t="str">
        <f>IF(O840&gt;0,VLOOKUP(O840,W$12:AF$60,10),S840)</f>
        <v>A+J=</v>
      </c>
      <c r="T841" s="66" t="e">
        <f>IF(O840&gt;0,VLOOKUP(O840,W$12:AF$60,11),T840)</f>
        <v>#REF!</v>
      </c>
      <c r="U841" s="71" t="str">
        <f t="shared" si="246"/>
        <v>-</v>
      </c>
      <c r="V841" s="7"/>
      <c r="W841" s="7"/>
      <c r="X841" s="7"/>
      <c r="Y841" s="7"/>
      <c r="Z841" s="1"/>
      <c r="AA841" s="7"/>
      <c r="AB841" s="7"/>
      <c r="AC841" s="7"/>
      <c r="AD841" s="7"/>
      <c r="AE841" s="7"/>
      <c r="AF841" s="8"/>
      <c r="AG841" s="2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  <c r="EP841" s="2"/>
      <c r="EQ841" s="2"/>
      <c r="ER841" s="2"/>
      <c r="ES841" s="2"/>
      <c r="ET841" s="2"/>
      <c r="EU841" s="2"/>
      <c r="EV841" s="2"/>
      <c r="EW841" s="2"/>
      <c r="EX841" s="2"/>
      <c r="EY841" s="2"/>
      <c r="EZ841" s="2"/>
      <c r="FA841" s="2"/>
      <c r="FB841" s="2"/>
      <c r="FC841" s="2"/>
      <c r="FD841" s="2"/>
      <c r="FE841" s="2"/>
      <c r="FF841" s="2"/>
      <c r="FG841" s="2"/>
      <c r="FH841" s="2"/>
      <c r="FI841" s="2"/>
      <c r="FJ841" s="2"/>
      <c r="FK841" s="2"/>
      <c r="FL841" s="2"/>
      <c r="FM841" s="2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</row>
    <row r="842" spans="1:188" x14ac:dyDescent="0.15">
      <c r="A842" s="63">
        <f t="shared" si="232"/>
        <v>44607</v>
      </c>
      <c r="B842" s="78">
        <f t="shared" ca="1" si="237"/>
        <v>576.41600885999992</v>
      </c>
      <c r="C842" s="65">
        <f t="shared" si="242"/>
        <v>571.42835305999995</v>
      </c>
      <c r="D842" s="10">
        <f ca="1">IF(A842&lt;$B$1,VLOOKUP(A842,[1]DI!$A$4:$B$15000,2),0)</f>
        <v>0.1065</v>
      </c>
      <c r="E842" s="65">
        <f t="shared" ca="1" si="238"/>
        <v>1.00040168</v>
      </c>
      <c r="F842" s="65">
        <f ca="1">(TRUNC(PRODUCT($E$12:$E841),16))</f>
        <v>1.09229570157654</v>
      </c>
      <c r="G842" s="65">
        <f t="shared" ca="1" si="239"/>
        <v>1.08614727797453</v>
      </c>
      <c r="H842" s="65">
        <f t="shared" ca="1" si="240"/>
        <v>1.00566076</v>
      </c>
      <c r="I842" s="64">
        <f t="shared" si="233"/>
        <v>5.2499999999999998E-2</v>
      </c>
      <c r="J842" s="66">
        <f>IF(O841&gt;0,VLOOKUP(O841,W$12:AF$80,2),J841)</f>
        <v>44586</v>
      </c>
      <c r="K842" s="67">
        <f t="shared" si="234"/>
        <v>15</v>
      </c>
      <c r="L842" s="68">
        <f t="shared" si="243"/>
        <v>15</v>
      </c>
      <c r="M842" s="69">
        <f t="shared" si="244"/>
        <v>1.0030503740000001</v>
      </c>
      <c r="N842" s="69">
        <f t="shared" ca="1" si="245"/>
        <v>1.0087284009999999</v>
      </c>
      <c r="O842" s="68">
        <f t="shared" si="241"/>
        <v>0</v>
      </c>
      <c r="P842" s="65">
        <f t="shared" ca="1" si="235"/>
        <v>4.9876557999999998</v>
      </c>
      <c r="Q842" s="65"/>
      <c r="R842" s="11">
        <f t="shared" si="236"/>
        <v>0</v>
      </c>
      <c r="S842" s="70" t="str">
        <f>IF(O841&gt;0,VLOOKUP(O841,W$12:AF$60,10),S841)</f>
        <v>A+J=</v>
      </c>
      <c r="T842" s="66" t="e">
        <f>IF(O841&gt;0,VLOOKUP(O841,W$12:AF$60,11),T841)</f>
        <v>#REF!</v>
      </c>
      <c r="U842" s="71" t="str">
        <f t="shared" si="246"/>
        <v>-</v>
      </c>
      <c r="V842" s="7"/>
      <c r="W842" s="7"/>
      <c r="X842" s="7"/>
      <c r="Y842" s="7"/>
      <c r="Z842" s="1"/>
      <c r="AA842" s="7"/>
      <c r="AB842" s="7"/>
      <c r="AC842" s="7"/>
      <c r="AD842" s="7"/>
      <c r="AE842" s="7"/>
      <c r="AF842" s="8"/>
      <c r="AG842" s="2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  <c r="EP842" s="2"/>
      <c r="EQ842" s="2"/>
      <c r="ER842" s="2"/>
      <c r="ES842" s="2"/>
      <c r="ET842" s="2"/>
      <c r="EU842" s="2"/>
      <c r="EV842" s="2"/>
      <c r="EW842" s="2"/>
      <c r="EX842" s="2"/>
      <c r="EY842" s="2"/>
      <c r="EZ842" s="2"/>
      <c r="FA842" s="2"/>
      <c r="FB842" s="2"/>
      <c r="FC842" s="2"/>
      <c r="FD842" s="2"/>
      <c r="FE842" s="2"/>
      <c r="FF842" s="2"/>
      <c r="FG842" s="2"/>
      <c r="FH842" s="2"/>
      <c r="FI842" s="2"/>
      <c r="FJ842" s="2"/>
      <c r="FK842" s="2"/>
      <c r="FL842" s="2"/>
      <c r="FM842" s="2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</row>
    <row r="843" spans="1:188" x14ac:dyDescent="0.15">
      <c r="A843" s="63">
        <f t="shared" si="232"/>
        <v>44608</v>
      </c>
      <c r="B843" s="78">
        <f t="shared" ca="1" si="237"/>
        <v>576.76464701999998</v>
      </c>
      <c r="C843" s="65">
        <f t="shared" si="242"/>
        <v>571.42835305999995</v>
      </c>
      <c r="D843" s="10">
        <f ca="1">IF(A843&lt;$B$1,VLOOKUP(A843,[1]DI!$A$4:$B$15000,2),0)</f>
        <v>0.1065</v>
      </c>
      <c r="E843" s="65">
        <f t="shared" ca="1" si="238"/>
        <v>1.00040168</v>
      </c>
      <c r="F843" s="65">
        <f ca="1">(TRUNC(PRODUCT($E$12:$E842),16))</f>
        <v>1.0927344549139499</v>
      </c>
      <c r="G843" s="65">
        <f t="shared" ca="1" si="239"/>
        <v>1.08614727797453</v>
      </c>
      <c r="H843" s="65">
        <f t="shared" ca="1" si="240"/>
        <v>1.0060647199999999</v>
      </c>
      <c r="I843" s="64">
        <f t="shared" si="233"/>
        <v>5.2499999999999998E-2</v>
      </c>
      <c r="J843" s="66">
        <f>IF(O842&gt;0,VLOOKUP(O842,W$12:AF$80,2),J842)</f>
        <v>44586</v>
      </c>
      <c r="K843" s="67">
        <f t="shared" si="234"/>
        <v>16</v>
      </c>
      <c r="L843" s="68">
        <f t="shared" si="243"/>
        <v>16</v>
      </c>
      <c r="M843" s="69">
        <f t="shared" si="244"/>
        <v>1.003254063</v>
      </c>
      <c r="N843" s="69">
        <f t="shared" ca="1" si="245"/>
        <v>1.0093385180000001</v>
      </c>
      <c r="O843" s="68">
        <f t="shared" si="241"/>
        <v>0</v>
      </c>
      <c r="P843" s="65">
        <f t="shared" ca="1" si="235"/>
        <v>5.3362939599999999</v>
      </c>
      <c r="Q843" s="65"/>
      <c r="R843" s="11">
        <f t="shared" si="236"/>
        <v>0</v>
      </c>
      <c r="S843" s="70" t="str">
        <f>IF(O842&gt;0,VLOOKUP(O842,W$12:AF$60,10),S842)</f>
        <v>A+J=</v>
      </c>
      <c r="T843" s="66" t="e">
        <f>IF(O842&gt;0,VLOOKUP(O842,W$12:AF$60,11),T842)</f>
        <v>#REF!</v>
      </c>
      <c r="U843" s="71" t="str">
        <f t="shared" si="246"/>
        <v>-</v>
      </c>
      <c r="V843" s="7"/>
      <c r="W843" s="7"/>
      <c r="X843" s="7"/>
      <c r="Y843" s="7"/>
      <c r="Z843" s="1"/>
      <c r="AA843" s="7"/>
      <c r="AB843" s="7"/>
      <c r="AC843" s="7"/>
      <c r="AD843" s="7"/>
      <c r="AE843" s="7"/>
      <c r="AF843" s="8"/>
      <c r="AG843" s="2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  <c r="EP843" s="2"/>
      <c r="EQ843" s="2"/>
      <c r="ER843" s="2"/>
      <c r="ES843" s="2"/>
      <c r="ET843" s="2"/>
      <c r="EU843" s="2"/>
      <c r="EV843" s="2"/>
      <c r="EW843" s="2"/>
      <c r="EX843" s="2"/>
      <c r="EY843" s="2"/>
      <c r="EZ843" s="2"/>
      <c r="FA843" s="2"/>
      <c r="FB843" s="2"/>
      <c r="FC843" s="2"/>
      <c r="FD843" s="2"/>
      <c r="FE843" s="2"/>
      <c r="FF843" s="2"/>
      <c r="FG843" s="2"/>
      <c r="FH843" s="2"/>
      <c r="FI843" s="2"/>
      <c r="FJ843" s="2"/>
      <c r="FK843" s="2"/>
      <c r="FL843" s="2"/>
      <c r="FM843" s="2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</row>
    <row r="844" spans="1:188" x14ac:dyDescent="0.15">
      <c r="A844" s="63">
        <f t="shared" si="232"/>
        <v>44609</v>
      </c>
      <c r="B844" s="78">
        <f t="shared" ca="1" si="237"/>
        <v>577.11348859999998</v>
      </c>
      <c r="C844" s="65">
        <f t="shared" si="242"/>
        <v>571.42835305999995</v>
      </c>
      <c r="D844" s="10">
        <f ca="1">IF(A844&lt;$B$1,VLOOKUP(A844,[1]DI!$A$4:$B$15000,2),0)</f>
        <v>0.1065</v>
      </c>
      <c r="E844" s="65">
        <f t="shared" ca="1" si="238"/>
        <v>1.00040168</v>
      </c>
      <c r="F844" s="65">
        <f ca="1">(TRUNC(PRODUCT($E$12:$E843),16))</f>
        <v>1.0931733844897999</v>
      </c>
      <c r="G844" s="65">
        <f t="shared" ca="1" si="239"/>
        <v>1.08614727797453</v>
      </c>
      <c r="H844" s="65">
        <f t="shared" ca="1" si="240"/>
        <v>1.00646883</v>
      </c>
      <c r="I844" s="64">
        <f t="shared" si="233"/>
        <v>5.2499999999999998E-2</v>
      </c>
      <c r="J844" s="66">
        <f>IF(O843&gt;0,VLOOKUP(O843,W$12:AF$80,2),J843)</f>
        <v>44586</v>
      </c>
      <c r="K844" s="67">
        <f t="shared" si="234"/>
        <v>17</v>
      </c>
      <c r="L844" s="68">
        <f t="shared" si="243"/>
        <v>17</v>
      </c>
      <c r="M844" s="69">
        <f t="shared" si="244"/>
        <v>1.0034577929999999</v>
      </c>
      <c r="N844" s="69">
        <f t="shared" ca="1" si="245"/>
        <v>1.0099489909999999</v>
      </c>
      <c r="O844" s="68">
        <f t="shared" si="241"/>
        <v>0</v>
      </c>
      <c r="P844" s="65">
        <f t="shared" ca="1" si="235"/>
        <v>5.6851355400000001</v>
      </c>
      <c r="Q844" s="65"/>
      <c r="R844" s="11">
        <f t="shared" si="236"/>
        <v>0</v>
      </c>
      <c r="S844" s="70" t="str">
        <f>IF(O843&gt;0,VLOOKUP(O843,W$12:AF$60,10),S843)</f>
        <v>A+J=</v>
      </c>
      <c r="T844" s="66" t="e">
        <f>IF(O843&gt;0,VLOOKUP(O843,W$12:AF$60,11),T843)</f>
        <v>#REF!</v>
      </c>
      <c r="U844" s="71" t="str">
        <f t="shared" si="246"/>
        <v>-</v>
      </c>
      <c r="V844" s="7"/>
      <c r="W844" s="7"/>
      <c r="X844" s="7"/>
      <c r="Y844" s="7"/>
      <c r="Z844" s="1"/>
      <c r="AA844" s="7"/>
      <c r="AB844" s="7"/>
      <c r="AC844" s="7"/>
      <c r="AD844" s="7"/>
      <c r="AE844" s="7"/>
      <c r="AF844" s="8"/>
      <c r="AG844" s="2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  <c r="EP844" s="2"/>
      <c r="EQ844" s="2"/>
      <c r="ER844" s="2"/>
      <c r="ES844" s="2"/>
      <c r="ET844" s="2"/>
      <c r="EU844" s="2"/>
      <c r="EV844" s="2"/>
      <c r="EW844" s="2"/>
      <c r="EX844" s="2"/>
      <c r="EY844" s="2"/>
      <c r="EZ844" s="2"/>
      <c r="FA844" s="2"/>
      <c r="FB844" s="2"/>
      <c r="FC844" s="2"/>
      <c r="FD844" s="2"/>
      <c r="FE844" s="2"/>
      <c r="FF844" s="2"/>
      <c r="FG844" s="2"/>
      <c r="FH844" s="2"/>
      <c r="FI844" s="2"/>
      <c r="FJ844" s="2"/>
      <c r="FK844" s="2"/>
      <c r="FL844" s="2"/>
      <c r="FM844" s="2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</row>
    <row r="845" spans="1:188" x14ac:dyDescent="0.15">
      <c r="A845" s="63">
        <f t="shared" ref="A845:A908" si="247">(A844+1)</f>
        <v>44610</v>
      </c>
      <c r="B845" s="78">
        <f t="shared" ca="1" si="237"/>
        <v>577.46254561000001</v>
      </c>
      <c r="C845" s="65">
        <f t="shared" si="242"/>
        <v>571.42835305999995</v>
      </c>
      <c r="D845" s="10">
        <f ca="1">IF(A845&lt;$B$1,VLOOKUP(A845,[1]DI!$A$4:$B$15000,2),0)</f>
        <v>0.1065</v>
      </c>
      <c r="E845" s="65">
        <f t="shared" ca="1" si="238"/>
        <v>1.00040168</v>
      </c>
      <c r="F845" s="65">
        <f ca="1">(TRUNC(PRODUCT($E$12:$E844),16))</f>
        <v>1.0936124903748801</v>
      </c>
      <c r="G845" s="65">
        <f t="shared" ca="1" si="239"/>
        <v>1.08614727797453</v>
      </c>
      <c r="H845" s="65">
        <f t="shared" ca="1" si="240"/>
        <v>1.0068731099999999</v>
      </c>
      <c r="I845" s="64">
        <f t="shared" ref="I845:I908" si="248">I844</f>
        <v>5.2499999999999998E-2</v>
      </c>
      <c r="J845" s="66">
        <f>IF(O844&gt;0,VLOOKUP(O844,W$12:AF$80,2),J844)</f>
        <v>44586</v>
      </c>
      <c r="K845" s="67">
        <f t="shared" ref="K845:K908" si="249">IF(A845&gt;J845,IF(NETWORKDAYS(J845,A845,$W$120:$W$436)-1=0,1,NETWORKDAYS(J845,A845,$W$120:$W$436)-1),0)</f>
        <v>18</v>
      </c>
      <c r="L845" s="68">
        <f t="shared" si="243"/>
        <v>18</v>
      </c>
      <c r="M845" s="69">
        <f t="shared" si="244"/>
        <v>1.003661565</v>
      </c>
      <c r="N845" s="69">
        <f t="shared" ca="1" si="245"/>
        <v>1.0105598410000001</v>
      </c>
      <c r="O845" s="68">
        <f t="shared" si="241"/>
        <v>0</v>
      </c>
      <c r="P845" s="65">
        <f t="shared" ref="P845:P908" ca="1" si="250">TRUNC(((N845-1)*C845),8)</f>
        <v>6.0341925500000002</v>
      </c>
      <c r="Q845" s="65"/>
      <c r="R845" s="11">
        <f t="shared" ref="R845:R908" si="251">IF(O845&gt;0,VLOOKUP(O845,$W$12:$AB$80,6),0)</f>
        <v>0</v>
      </c>
      <c r="S845" s="70" t="str">
        <f>IF(O844&gt;0,VLOOKUP(O844,W$12:AF$60,10),S844)</f>
        <v>A+J=</v>
      </c>
      <c r="T845" s="66" t="e">
        <f>IF(O844&gt;0,VLOOKUP(O844,W$12:AF$60,11),T844)</f>
        <v>#REF!</v>
      </c>
      <c r="U845" s="71" t="str">
        <f t="shared" si="246"/>
        <v>-</v>
      </c>
      <c r="V845" s="7"/>
      <c r="W845" s="7"/>
      <c r="X845" s="7"/>
      <c r="Y845" s="7"/>
      <c r="Z845" s="1"/>
      <c r="AA845" s="7"/>
      <c r="AB845" s="7"/>
      <c r="AC845" s="7"/>
      <c r="AD845" s="7"/>
      <c r="AE845" s="7"/>
      <c r="AF845" s="8"/>
      <c r="AG845" s="2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  <c r="EP845" s="2"/>
      <c r="EQ845" s="2"/>
      <c r="ER845" s="2"/>
      <c r="ES845" s="2"/>
      <c r="ET845" s="2"/>
      <c r="EU845" s="2"/>
      <c r="EV845" s="2"/>
      <c r="EW845" s="2"/>
      <c r="EX845" s="2"/>
      <c r="EY845" s="2"/>
      <c r="EZ845" s="2"/>
      <c r="FA845" s="2"/>
      <c r="FB845" s="2"/>
      <c r="FC845" s="2"/>
      <c r="FD845" s="2"/>
      <c r="FE845" s="2"/>
      <c r="FF845" s="2"/>
      <c r="FG845" s="2"/>
      <c r="FH845" s="2"/>
      <c r="FI845" s="2"/>
      <c r="FJ845" s="2"/>
      <c r="FK845" s="2"/>
      <c r="FL845" s="2"/>
      <c r="FM845" s="2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</row>
    <row r="846" spans="1:188" x14ac:dyDescent="0.15">
      <c r="A846" s="63">
        <f t="shared" si="247"/>
        <v>44611</v>
      </c>
      <c r="B846" s="78">
        <f t="shared" ref="B846:B909" ca="1" si="252">IF(A846&lt;=TODAY(),C846+P846,IF(AND(A846&gt;TODAY(),A846&lt;=$B$1),IF(VLOOKUP(TODAY(),$A$10:$D$10000,4,FALSE)=0,"n.d",C846+P846),"n.d"))</f>
        <v>577.81181232999995</v>
      </c>
      <c r="C846" s="65">
        <f t="shared" si="242"/>
        <v>571.42835305999995</v>
      </c>
      <c r="D846" s="10">
        <f ca="1">IF(A846&lt;$B$1,VLOOKUP(A846,[1]DI!$A$4:$B$15000,2),0)</f>
        <v>0</v>
      </c>
      <c r="E846" s="65">
        <f t="shared" ref="E846:E909" ca="1" si="253">IF(A846&lt;A$10,1,ROUND(((1+D846)^(1/252)),8))</f>
        <v>1</v>
      </c>
      <c r="F846" s="65">
        <f ca="1">(TRUNC(PRODUCT($E$12:$E845),16))</f>
        <v>1.0940517726400201</v>
      </c>
      <c r="G846" s="65">
        <f t="shared" ref="G846:G909" ca="1" si="254">IF(O845&gt;0,F845,G845)</f>
        <v>1.08614727797453</v>
      </c>
      <c r="H846" s="65">
        <f t="shared" ref="H846:H909" ca="1" si="255">ROUND(F846/G846,8)</f>
        <v>1.00727755</v>
      </c>
      <c r="I846" s="64">
        <f t="shared" si="248"/>
        <v>5.2499999999999998E-2</v>
      </c>
      <c r="J846" s="66">
        <f>IF(O845&gt;0,VLOOKUP(O845,W$12:AF$80,2),J845)</f>
        <v>44586</v>
      </c>
      <c r="K846" s="67">
        <f t="shared" si="249"/>
        <v>18</v>
      </c>
      <c r="L846" s="68">
        <f t="shared" si="243"/>
        <v>19</v>
      </c>
      <c r="M846" s="69">
        <f t="shared" si="244"/>
        <v>1.003865378</v>
      </c>
      <c r="N846" s="69">
        <f t="shared" ca="1" si="245"/>
        <v>1.011171058</v>
      </c>
      <c r="O846" s="68">
        <f t="shared" ref="O846:O909" si="256">IF(VLOOKUP(A846,X$12:AE$80,8)=VLOOKUP(A845,X$12:AE$80,8),0,VLOOKUP(A846,X$12:AE$80,8))</f>
        <v>0</v>
      </c>
      <c r="P846" s="65">
        <f t="shared" ca="1" si="250"/>
        <v>6.3834592700000004</v>
      </c>
      <c r="Q846" s="65"/>
      <c r="R846" s="11">
        <f t="shared" si="251"/>
        <v>0</v>
      </c>
      <c r="S846" s="70" t="str">
        <f>IF(O845&gt;0,VLOOKUP(O845,W$12:AF$60,10),S845)</f>
        <v>A+J=</v>
      </c>
      <c r="T846" s="66" t="e">
        <f>IF(O845&gt;0,VLOOKUP(O845,W$12:AF$60,11),T845)</f>
        <v>#REF!</v>
      </c>
      <c r="U846" s="71" t="str">
        <f t="shared" si="246"/>
        <v>-</v>
      </c>
      <c r="V846" s="7"/>
      <c r="W846" s="7"/>
      <c r="X846" s="7"/>
      <c r="Y846" s="7"/>
      <c r="Z846" s="1"/>
      <c r="AA846" s="7"/>
      <c r="AB846" s="7"/>
      <c r="AC846" s="7"/>
      <c r="AD846" s="7"/>
      <c r="AE846" s="7"/>
      <c r="AF846" s="8"/>
      <c r="AG846" s="2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  <c r="EO846" s="2"/>
      <c r="EP846" s="2"/>
      <c r="EQ846" s="2"/>
      <c r="ER846" s="2"/>
      <c r="ES846" s="2"/>
      <c r="ET846" s="2"/>
      <c r="EU846" s="2"/>
      <c r="EV846" s="2"/>
      <c r="EW846" s="2"/>
      <c r="EX846" s="2"/>
      <c r="EY846" s="2"/>
      <c r="EZ846" s="2"/>
      <c r="FA846" s="2"/>
      <c r="FB846" s="2"/>
      <c r="FC846" s="2"/>
      <c r="FD846" s="2"/>
      <c r="FE846" s="2"/>
      <c r="FF846" s="2"/>
      <c r="FG846" s="2"/>
      <c r="FH846" s="2"/>
      <c r="FI846" s="2"/>
      <c r="FJ846" s="2"/>
      <c r="FK846" s="2"/>
      <c r="FL846" s="2"/>
      <c r="FM846" s="2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</row>
    <row r="847" spans="1:188" x14ac:dyDescent="0.15">
      <c r="A847" s="63">
        <f t="shared" si="247"/>
        <v>44612</v>
      </c>
      <c r="B847" s="78">
        <f t="shared" ca="1" si="252"/>
        <v>577.81181232999995</v>
      </c>
      <c r="C847" s="65">
        <f t="shared" si="242"/>
        <v>571.42835305999995</v>
      </c>
      <c r="D847" s="10">
        <f ca="1">IF(A847&lt;$B$1,VLOOKUP(A847,[1]DI!$A$4:$B$15000,2),0)</f>
        <v>0</v>
      </c>
      <c r="E847" s="65">
        <f t="shared" ca="1" si="253"/>
        <v>1</v>
      </c>
      <c r="F847" s="65">
        <f ca="1">(TRUNC(PRODUCT($E$12:$E846),16))</f>
        <v>1.0940517726400201</v>
      </c>
      <c r="G847" s="65">
        <f t="shared" ca="1" si="254"/>
        <v>1.08614727797453</v>
      </c>
      <c r="H847" s="65">
        <f t="shared" ca="1" si="255"/>
        <v>1.00727755</v>
      </c>
      <c r="I847" s="64">
        <f t="shared" si="248"/>
        <v>5.2499999999999998E-2</v>
      </c>
      <c r="J847" s="66">
        <f>IF(O846&gt;0,VLOOKUP(O846,W$12:AF$80,2),J846)</f>
        <v>44586</v>
      </c>
      <c r="K847" s="67">
        <f t="shared" si="249"/>
        <v>18</v>
      </c>
      <c r="L847" s="68">
        <f t="shared" si="243"/>
        <v>19</v>
      </c>
      <c r="M847" s="69">
        <f t="shared" si="244"/>
        <v>1.003865378</v>
      </c>
      <c r="N847" s="69">
        <f t="shared" ca="1" si="245"/>
        <v>1.011171058</v>
      </c>
      <c r="O847" s="68">
        <f t="shared" si="256"/>
        <v>0</v>
      </c>
      <c r="P847" s="65">
        <f t="shared" ca="1" si="250"/>
        <v>6.3834592700000004</v>
      </c>
      <c r="Q847" s="65"/>
      <c r="R847" s="11">
        <f t="shared" si="251"/>
        <v>0</v>
      </c>
      <c r="S847" s="70" t="str">
        <f>IF(O846&gt;0,VLOOKUP(O846,W$12:AF$60,10),S846)</f>
        <v>A+J=</v>
      </c>
      <c r="T847" s="66" t="e">
        <f>IF(O846&gt;0,VLOOKUP(O846,W$12:AF$60,11),T846)</f>
        <v>#REF!</v>
      </c>
      <c r="U847" s="71" t="str">
        <f t="shared" si="246"/>
        <v>-</v>
      </c>
      <c r="V847" s="7"/>
      <c r="W847" s="7"/>
      <c r="X847" s="7"/>
      <c r="Y847" s="7"/>
      <c r="Z847" s="1"/>
      <c r="AA847" s="7"/>
      <c r="AB847" s="7"/>
      <c r="AC847" s="7"/>
      <c r="AD847" s="7"/>
      <c r="AE847" s="7"/>
      <c r="AF847" s="8"/>
      <c r="AG847" s="2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  <c r="EP847" s="2"/>
      <c r="EQ847" s="2"/>
      <c r="ER847" s="2"/>
      <c r="ES847" s="2"/>
      <c r="ET847" s="2"/>
      <c r="EU847" s="2"/>
      <c r="EV847" s="2"/>
      <c r="EW847" s="2"/>
      <c r="EX847" s="2"/>
      <c r="EY847" s="2"/>
      <c r="EZ847" s="2"/>
      <c r="FA847" s="2"/>
      <c r="FB847" s="2"/>
      <c r="FC847" s="2"/>
      <c r="FD847" s="2"/>
      <c r="FE847" s="2"/>
      <c r="FF847" s="2"/>
      <c r="FG847" s="2"/>
      <c r="FH847" s="2"/>
      <c r="FI847" s="2"/>
      <c r="FJ847" s="2"/>
      <c r="FK847" s="2"/>
      <c r="FL847" s="2"/>
      <c r="FM847" s="2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</row>
    <row r="848" spans="1:188" x14ac:dyDescent="0.15">
      <c r="A848" s="63">
        <f t="shared" si="247"/>
        <v>44613</v>
      </c>
      <c r="B848" s="78">
        <f t="shared" ca="1" si="252"/>
        <v>577.81181232999995</v>
      </c>
      <c r="C848" s="65">
        <f t="shared" si="242"/>
        <v>571.42835305999995</v>
      </c>
      <c r="D848" s="10">
        <f ca="1">IF(A848&lt;$B$1,VLOOKUP(A848,[1]DI!$A$4:$B$15000,2),0)</f>
        <v>0.1065</v>
      </c>
      <c r="E848" s="65">
        <f t="shared" ca="1" si="253"/>
        <v>1.00040168</v>
      </c>
      <c r="F848" s="65">
        <f ca="1">(TRUNC(PRODUCT($E$12:$E847),16))</f>
        <v>1.0940517726400201</v>
      </c>
      <c r="G848" s="65">
        <f t="shared" ca="1" si="254"/>
        <v>1.08614727797453</v>
      </c>
      <c r="H848" s="65">
        <f t="shared" ca="1" si="255"/>
        <v>1.00727755</v>
      </c>
      <c r="I848" s="64">
        <f t="shared" si="248"/>
        <v>5.2499999999999998E-2</v>
      </c>
      <c r="J848" s="66">
        <f>IF(O847&gt;0,VLOOKUP(O847,W$12:AF$80,2),J847)</f>
        <v>44586</v>
      </c>
      <c r="K848" s="67">
        <f t="shared" si="249"/>
        <v>19</v>
      </c>
      <c r="L848" s="68">
        <f t="shared" si="243"/>
        <v>19</v>
      </c>
      <c r="M848" s="69">
        <f t="shared" si="244"/>
        <v>1.003865378</v>
      </c>
      <c r="N848" s="69">
        <f t="shared" ca="1" si="245"/>
        <v>1.011171058</v>
      </c>
      <c r="O848" s="68">
        <f t="shared" si="256"/>
        <v>0</v>
      </c>
      <c r="P848" s="65">
        <f t="shared" ca="1" si="250"/>
        <v>6.3834592700000004</v>
      </c>
      <c r="Q848" s="65"/>
      <c r="R848" s="11">
        <f t="shared" si="251"/>
        <v>0</v>
      </c>
      <c r="S848" s="70" t="str">
        <f>IF(O847&gt;0,VLOOKUP(O847,W$12:AF$60,10),S847)</f>
        <v>A+J=</v>
      </c>
      <c r="T848" s="66" t="e">
        <f>IF(O847&gt;0,VLOOKUP(O847,W$12:AF$60,11),T847)</f>
        <v>#REF!</v>
      </c>
      <c r="U848" s="71" t="str">
        <f t="shared" si="246"/>
        <v>-</v>
      </c>
      <c r="V848" s="7"/>
      <c r="W848" s="7"/>
      <c r="X848" s="7"/>
      <c r="Y848" s="7"/>
      <c r="Z848" s="1"/>
      <c r="AA848" s="7"/>
      <c r="AB848" s="7"/>
      <c r="AC848" s="7"/>
      <c r="AD848" s="7"/>
      <c r="AE848" s="7"/>
      <c r="AF848" s="8"/>
      <c r="AG848" s="2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  <c r="EP848" s="2"/>
      <c r="EQ848" s="2"/>
      <c r="ER848" s="2"/>
      <c r="ES848" s="2"/>
      <c r="ET848" s="2"/>
      <c r="EU848" s="2"/>
      <c r="EV848" s="2"/>
      <c r="EW848" s="2"/>
      <c r="EX848" s="2"/>
      <c r="EY848" s="2"/>
      <c r="EZ848" s="2"/>
      <c r="FA848" s="2"/>
      <c r="FB848" s="2"/>
      <c r="FC848" s="2"/>
      <c r="FD848" s="2"/>
      <c r="FE848" s="2"/>
      <c r="FF848" s="2"/>
      <c r="FG848" s="2"/>
      <c r="FH848" s="2"/>
      <c r="FI848" s="2"/>
      <c r="FJ848" s="2"/>
      <c r="FK848" s="2"/>
      <c r="FL848" s="2"/>
      <c r="FM848" s="2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</row>
    <row r="849" spans="1:188" x14ac:dyDescent="0.15">
      <c r="A849" s="63">
        <f t="shared" si="247"/>
        <v>44614</v>
      </c>
      <c r="B849" s="78">
        <f t="shared" ca="1" si="252"/>
        <v>578.16129447999992</v>
      </c>
      <c r="C849" s="65">
        <f t="shared" si="242"/>
        <v>571.42835305999995</v>
      </c>
      <c r="D849" s="10">
        <f ca="1">IF(A849&lt;$B$1,VLOOKUP(A849,[1]DI!$A$4:$B$15000,2),0)</f>
        <v>0.1065</v>
      </c>
      <c r="E849" s="65">
        <f t="shared" ca="1" si="253"/>
        <v>1.00040168</v>
      </c>
      <c r="F849" s="65">
        <f ca="1">(TRUNC(PRODUCT($E$12:$E848),16))</f>
        <v>1.09449123135605</v>
      </c>
      <c r="G849" s="65">
        <f t="shared" ca="1" si="254"/>
        <v>1.08614727797453</v>
      </c>
      <c r="H849" s="65">
        <f t="shared" ca="1" si="255"/>
        <v>1.0076821600000001</v>
      </c>
      <c r="I849" s="64">
        <f t="shared" si="248"/>
        <v>5.2499999999999998E-2</v>
      </c>
      <c r="J849" s="66">
        <f>IF(O848&gt;0,VLOOKUP(O848,W$12:AF$80,2),J848)</f>
        <v>44586</v>
      </c>
      <c r="K849" s="67">
        <f t="shared" si="249"/>
        <v>20</v>
      </c>
      <c r="L849" s="68">
        <f t="shared" si="243"/>
        <v>20</v>
      </c>
      <c r="M849" s="69">
        <f t="shared" si="244"/>
        <v>1.004069232</v>
      </c>
      <c r="N849" s="69">
        <f t="shared" ca="1" si="245"/>
        <v>1.0117826519999999</v>
      </c>
      <c r="O849" s="68">
        <f t="shared" si="256"/>
        <v>0</v>
      </c>
      <c r="P849" s="65">
        <f t="shared" ca="1" si="250"/>
        <v>6.7329414200000004</v>
      </c>
      <c r="Q849" s="65"/>
      <c r="R849" s="11">
        <f t="shared" si="251"/>
        <v>0</v>
      </c>
      <c r="S849" s="70" t="str">
        <f>IF(O848&gt;0,VLOOKUP(O848,W$12:AF$60,10),S848)</f>
        <v>A+J=</v>
      </c>
      <c r="T849" s="66" t="e">
        <f>IF(O848&gt;0,VLOOKUP(O848,W$12:AF$60,11),T848)</f>
        <v>#REF!</v>
      </c>
      <c r="U849" s="71" t="str">
        <f t="shared" si="246"/>
        <v>-</v>
      </c>
      <c r="V849" s="7"/>
      <c r="W849" s="7"/>
      <c r="X849" s="7"/>
      <c r="Y849" s="7"/>
      <c r="Z849" s="1"/>
      <c r="AA849" s="7"/>
      <c r="AB849" s="7"/>
      <c r="AC849" s="7"/>
      <c r="AD849" s="7"/>
      <c r="AE849" s="7"/>
      <c r="AF849" s="8"/>
      <c r="AG849" s="2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  <c r="EP849" s="2"/>
      <c r="EQ849" s="2"/>
      <c r="ER849" s="2"/>
      <c r="ES849" s="2"/>
      <c r="ET849" s="2"/>
      <c r="EU849" s="2"/>
      <c r="EV849" s="2"/>
      <c r="EW849" s="2"/>
      <c r="EX849" s="2"/>
      <c r="EY849" s="2"/>
      <c r="EZ849" s="2"/>
      <c r="FA849" s="2"/>
      <c r="FB849" s="2"/>
      <c r="FC849" s="2"/>
      <c r="FD849" s="2"/>
      <c r="FE849" s="2"/>
      <c r="FF849" s="2"/>
      <c r="FG849" s="2"/>
      <c r="FH849" s="2"/>
      <c r="FI849" s="2"/>
      <c r="FJ849" s="2"/>
      <c r="FK849" s="2"/>
      <c r="FL849" s="2"/>
      <c r="FM849" s="2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</row>
    <row r="850" spans="1:188" x14ac:dyDescent="0.15">
      <c r="A850" s="63">
        <f t="shared" si="247"/>
        <v>44615</v>
      </c>
      <c r="B850" s="78">
        <f t="shared" ca="1" si="252"/>
        <v>578.51098120999995</v>
      </c>
      <c r="C850" s="65">
        <f t="shared" si="242"/>
        <v>571.42835305999995</v>
      </c>
      <c r="D850" s="10">
        <f ca="1">IF(A850&lt;$B$1,VLOOKUP(A850,[1]DI!$A$4:$B$15000,2),0)</f>
        <v>0.1065</v>
      </c>
      <c r="E850" s="65">
        <f t="shared" ca="1" si="253"/>
        <v>1.00040168</v>
      </c>
      <c r="F850" s="65">
        <f ca="1">(TRUNC(PRODUCT($E$12:$E849),16))</f>
        <v>1.09493086659386</v>
      </c>
      <c r="G850" s="65">
        <f t="shared" ca="1" si="254"/>
        <v>1.08614727797453</v>
      </c>
      <c r="H850" s="65">
        <f t="shared" ca="1" si="255"/>
        <v>1.00808692</v>
      </c>
      <c r="I850" s="64">
        <f t="shared" si="248"/>
        <v>5.2499999999999998E-2</v>
      </c>
      <c r="J850" s="66">
        <f>IF(O849&gt;0,VLOOKUP(O849,W$12:AF$80,2),J849)</f>
        <v>44586</v>
      </c>
      <c r="K850" s="67">
        <f t="shared" si="249"/>
        <v>21</v>
      </c>
      <c r="L850" s="68">
        <f t="shared" si="243"/>
        <v>21</v>
      </c>
      <c r="M850" s="69">
        <f t="shared" si="244"/>
        <v>1.0042731279999999</v>
      </c>
      <c r="N850" s="69">
        <f t="shared" ca="1" si="245"/>
        <v>1.012394604</v>
      </c>
      <c r="O850" s="68">
        <f t="shared" si="256"/>
        <v>0</v>
      </c>
      <c r="P850" s="65">
        <f t="shared" ca="1" si="250"/>
        <v>7.0826281499999997</v>
      </c>
      <c r="Q850" s="65"/>
      <c r="R850" s="11">
        <f t="shared" si="251"/>
        <v>0</v>
      </c>
      <c r="S850" s="70" t="str">
        <f>IF(O849&gt;0,VLOOKUP(O849,W$12:AF$60,10),S849)</f>
        <v>A+J=</v>
      </c>
      <c r="T850" s="66" t="e">
        <f>IF(O849&gt;0,VLOOKUP(O849,W$12:AF$60,11),T849)</f>
        <v>#REF!</v>
      </c>
      <c r="U850" s="71" t="str">
        <f t="shared" si="246"/>
        <v>-</v>
      </c>
      <c r="V850" s="7"/>
      <c r="W850" s="7"/>
      <c r="X850" s="7"/>
      <c r="Y850" s="7"/>
      <c r="Z850" s="1"/>
      <c r="AA850" s="7"/>
      <c r="AB850" s="7"/>
      <c r="AC850" s="7"/>
      <c r="AD850" s="7"/>
      <c r="AE850" s="7"/>
      <c r="AF850" s="8"/>
      <c r="AG850" s="2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  <c r="EP850" s="2"/>
      <c r="EQ850" s="2"/>
      <c r="ER850" s="2"/>
      <c r="ES850" s="2"/>
      <c r="ET850" s="2"/>
      <c r="EU850" s="2"/>
      <c r="EV850" s="2"/>
      <c r="EW850" s="2"/>
      <c r="EX850" s="2"/>
      <c r="EY850" s="2"/>
      <c r="EZ850" s="2"/>
      <c r="FA850" s="2"/>
      <c r="FB850" s="2"/>
      <c r="FC850" s="2"/>
      <c r="FD850" s="2"/>
      <c r="FE850" s="2"/>
      <c r="FF850" s="2"/>
      <c r="FG850" s="2"/>
      <c r="FH850" s="2"/>
      <c r="FI850" s="2"/>
      <c r="FJ850" s="2"/>
      <c r="FK850" s="2"/>
      <c r="FL850" s="2"/>
      <c r="FM850" s="2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</row>
    <row r="851" spans="1:188" x14ac:dyDescent="0.15">
      <c r="A851" s="63">
        <f t="shared" si="247"/>
        <v>44616</v>
      </c>
      <c r="B851" s="78">
        <f t="shared" ca="1" si="252"/>
        <v>578.86088393</v>
      </c>
      <c r="C851" s="65">
        <f t="shared" si="242"/>
        <v>571.42835305999995</v>
      </c>
      <c r="D851" s="10">
        <f ca="1">IF(A851&lt;$B$1,VLOOKUP(A851,[1]DI!$A$4:$B$15000,2),0)</f>
        <v>0.1065</v>
      </c>
      <c r="E851" s="65">
        <f t="shared" ca="1" si="253"/>
        <v>1.00040168</v>
      </c>
      <c r="F851" s="65">
        <f ca="1">(TRUNC(PRODUCT($E$12:$E850),16))</f>
        <v>1.09537067842435</v>
      </c>
      <c r="G851" s="65">
        <f t="shared" ca="1" si="254"/>
        <v>1.08614727797453</v>
      </c>
      <c r="H851" s="65">
        <f t="shared" ca="1" si="255"/>
        <v>1.00849185</v>
      </c>
      <c r="I851" s="64">
        <f t="shared" si="248"/>
        <v>5.2499999999999998E-2</v>
      </c>
      <c r="J851" s="66">
        <f>IF(O850&gt;0,VLOOKUP(O850,W$12:AF$80,2),J850)</f>
        <v>44586</v>
      </c>
      <c r="K851" s="67">
        <f t="shared" si="249"/>
        <v>22</v>
      </c>
      <c r="L851" s="68">
        <f t="shared" si="243"/>
        <v>22</v>
      </c>
      <c r="M851" s="69">
        <f t="shared" si="244"/>
        <v>1.0044770649999999</v>
      </c>
      <c r="N851" s="69">
        <f t="shared" ca="1" si="245"/>
        <v>1.0130069340000001</v>
      </c>
      <c r="O851" s="68">
        <f t="shared" si="256"/>
        <v>0</v>
      </c>
      <c r="P851" s="65">
        <f t="shared" ca="1" si="250"/>
        <v>7.4325308699999999</v>
      </c>
      <c r="Q851" s="65"/>
      <c r="R851" s="11">
        <f t="shared" si="251"/>
        <v>0</v>
      </c>
      <c r="S851" s="70" t="str">
        <f>IF(O850&gt;0,VLOOKUP(O850,W$12:AF$60,10),S850)</f>
        <v>A+J=</v>
      </c>
      <c r="T851" s="66" t="e">
        <f>IF(O850&gt;0,VLOOKUP(O850,W$12:AF$60,11),T850)</f>
        <v>#REF!</v>
      </c>
      <c r="U851" s="71" t="str">
        <f t="shared" si="246"/>
        <v>-</v>
      </c>
      <c r="V851" s="7"/>
      <c r="W851" s="7"/>
      <c r="X851" s="7"/>
      <c r="Y851" s="7"/>
      <c r="Z851" s="1"/>
      <c r="AA851" s="7"/>
      <c r="AB851" s="7"/>
      <c r="AC851" s="7"/>
      <c r="AD851" s="7"/>
      <c r="AE851" s="7"/>
      <c r="AF851" s="8"/>
      <c r="AG851" s="2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  <c r="EP851" s="2"/>
      <c r="EQ851" s="2"/>
      <c r="ER851" s="2"/>
      <c r="ES851" s="2"/>
      <c r="ET851" s="2"/>
      <c r="EU851" s="2"/>
      <c r="EV851" s="2"/>
      <c r="EW851" s="2"/>
      <c r="EX851" s="2"/>
      <c r="EY851" s="2"/>
      <c r="EZ851" s="2"/>
      <c r="FA851" s="2"/>
      <c r="FB851" s="2"/>
      <c r="FC851" s="2"/>
      <c r="FD851" s="2"/>
      <c r="FE851" s="2"/>
      <c r="FF851" s="2"/>
      <c r="FG851" s="2"/>
      <c r="FH851" s="2"/>
      <c r="FI851" s="2"/>
      <c r="FJ851" s="2"/>
      <c r="FK851" s="2"/>
      <c r="FL851" s="2"/>
      <c r="FM851" s="2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</row>
    <row r="852" spans="1:188" x14ac:dyDescent="0.15">
      <c r="A852" s="63">
        <f t="shared" si="247"/>
        <v>44617</v>
      </c>
      <c r="B852" s="78">
        <f t="shared" ca="1" si="252"/>
        <v>579.21099579999998</v>
      </c>
      <c r="C852" s="65">
        <f t="shared" si="242"/>
        <v>571.42835305999995</v>
      </c>
      <c r="D852" s="10">
        <f ca="1">IF(A852&lt;$B$1,VLOOKUP(A852,[1]DI!$A$4:$B$15000,2),0)</f>
        <v>0.1065</v>
      </c>
      <c r="E852" s="65">
        <f t="shared" ca="1" si="253"/>
        <v>1.00040168</v>
      </c>
      <c r="F852" s="65">
        <f ca="1">(TRUNC(PRODUCT($E$12:$E851),16))</f>
        <v>1.09581066691846</v>
      </c>
      <c r="G852" s="65">
        <f t="shared" ca="1" si="254"/>
        <v>1.08614727797453</v>
      </c>
      <c r="H852" s="65">
        <f t="shared" ca="1" si="255"/>
        <v>1.0088969400000001</v>
      </c>
      <c r="I852" s="64">
        <f t="shared" si="248"/>
        <v>5.2499999999999998E-2</v>
      </c>
      <c r="J852" s="66">
        <f>IF(O851&gt;0,VLOOKUP(O851,W$12:AF$80,2),J851)</f>
        <v>44586</v>
      </c>
      <c r="K852" s="67">
        <f t="shared" si="249"/>
        <v>23</v>
      </c>
      <c r="L852" s="68">
        <f t="shared" si="243"/>
        <v>23</v>
      </c>
      <c r="M852" s="69">
        <f t="shared" si="244"/>
        <v>1.0046810429999999</v>
      </c>
      <c r="N852" s="69">
        <f t="shared" ca="1" si="245"/>
        <v>1.01361963</v>
      </c>
      <c r="O852" s="68">
        <f t="shared" si="256"/>
        <v>27</v>
      </c>
      <c r="P852" s="65">
        <f t="shared" ca="1" si="250"/>
        <v>7.78264274</v>
      </c>
      <c r="Q852" s="65"/>
      <c r="R852" s="11">
        <f t="shared" si="251"/>
        <v>0</v>
      </c>
      <c r="S852" s="70" t="str">
        <f>IF(O851&gt;0,VLOOKUP(O851,W$12:AF$60,10),S851)</f>
        <v>A+J=</v>
      </c>
      <c r="T852" s="66" t="e">
        <f>IF(O851&gt;0,VLOOKUP(O851,W$12:AF$60,11),T851)</f>
        <v>#REF!</v>
      </c>
      <c r="U852" s="71">
        <f t="shared" ca="1" si="246"/>
        <v>466958.56439999997</v>
      </c>
      <c r="V852" s="7"/>
      <c r="W852" s="7"/>
      <c r="X852" s="7"/>
      <c r="Y852" s="7"/>
      <c r="Z852" s="1"/>
      <c r="AA852" s="7"/>
      <c r="AB852" s="7"/>
      <c r="AC852" s="7"/>
      <c r="AD852" s="7"/>
      <c r="AE852" s="7"/>
      <c r="AF852" s="8"/>
      <c r="AG852" s="2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  <c r="EO852" s="2"/>
      <c r="EP852" s="2"/>
      <c r="EQ852" s="2"/>
      <c r="ER852" s="2"/>
      <c r="ES852" s="2"/>
      <c r="ET852" s="2"/>
      <c r="EU852" s="2"/>
      <c r="EV852" s="2"/>
      <c r="EW852" s="2"/>
      <c r="EX852" s="2"/>
      <c r="EY852" s="2"/>
      <c r="EZ852" s="2"/>
      <c r="FA852" s="2"/>
      <c r="FB852" s="2"/>
      <c r="FC852" s="2"/>
      <c r="FD852" s="2"/>
      <c r="FE852" s="2"/>
      <c r="FF852" s="2"/>
      <c r="FG852" s="2"/>
      <c r="FH852" s="2"/>
      <c r="FI852" s="2"/>
      <c r="FJ852" s="2"/>
      <c r="FK852" s="2"/>
      <c r="FL852" s="2"/>
      <c r="FM852" s="2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</row>
    <row r="853" spans="1:188" x14ac:dyDescent="0.15">
      <c r="A853" s="63">
        <f t="shared" si="247"/>
        <v>44618</v>
      </c>
      <c r="B853" s="78">
        <f t="shared" ca="1" si="252"/>
        <v>571.7739706399999</v>
      </c>
      <c r="C853" s="65">
        <f t="shared" si="242"/>
        <v>571.42835305999995</v>
      </c>
      <c r="D853" s="10">
        <f ca="1">IF(A853&lt;$B$1,VLOOKUP(A853,[1]DI!$A$4:$B$15000,2),0)</f>
        <v>0</v>
      </c>
      <c r="E853" s="65">
        <f t="shared" ca="1" si="253"/>
        <v>1</v>
      </c>
      <c r="F853" s="65">
        <f ca="1">(TRUNC(PRODUCT($E$12:$E852),16))</f>
        <v>1.09625083214715</v>
      </c>
      <c r="G853" s="65">
        <f t="shared" ca="1" si="254"/>
        <v>1.09581066691846</v>
      </c>
      <c r="H853" s="65">
        <f t="shared" ca="1" si="255"/>
        <v>1.00040168</v>
      </c>
      <c r="I853" s="64">
        <f t="shared" si="248"/>
        <v>5.2499999999999998E-2</v>
      </c>
      <c r="J853" s="66">
        <f>IF(O852&gt;0,VLOOKUP(O852,W$12:AF$80,2),J852)</f>
        <v>44617</v>
      </c>
      <c r="K853" s="67">
        <f t="shared" si="249"/>
        <v>1</v>
      </c>
      <c r="L853" s="68">
        <f t="shared" si="243"/>
        <v>1</v>
      </c>
      <c r="M853" s="69">
        <f t="shared" si="244"/>
        <v>1.0002030689999999</v>
      </c>
      <c r="N853" s="69">
        <f t="shared" ca="1" si="245"/>
        <v>1.000604831</v>
      </c>
      <c r="O853" s="68">
        <f t="shared" si="256"/>
        <v>0</v>
      </c>
      <c r="P853" s="65">
        <f t="shared" ca="1" si="250"/>
        <v>0.34561757999999998</v>
      </c>
      <c r="Q853" s="65"/>
      <c r="R853" s="11">
        <f t="shared" si="251"/>
        <v>0</v>
      </c>
      <c r="S853" s="70" t="str">
        <f>IF(O852&gt;0,VLOOKUP(O852,W$12:AF$60,10),S852)</f>
        <v>INCORPJ=</v>
      </c>
      <c r="T853" s="66" t="e">
        <f>IF(O852&gt;0,VLOOKUP(O852,W$12:AF$60,11),T852)</f>
        <v>#REF!</v>
      </c>
      <c r="U853" s="71" t="str">
        <f t="shared" si="246"/>
        <v>-</v>
      </c>
      <c r="V853" s="7"/>
      <c r="W853" s="7"/>
      <c r="X853" s="7"/>
      <c r="Y853" s="7"/>
      <c r="Z853" s="1"/>
      <c r="AA853" s="7"/>
      <c r="AB853" s="7"/>
      <c r="AC853" s="7"/>
      <c r="AD853" s="7"/>
      <c r="AE853" s="7"/>
      <c r="AF853" s="8"/>
      <c r="AG853" s="2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  <c r="EO853" s="2"/>
      <c r="EP853" s="2"/>
      <c r="EQ853" s="2"/>
      <c r="ER853" s="2"/>
      <c r="ES853" s="2"/>
      <c r="ET853" s="2"/>
      <c r="EU853" s="2"/>
      <c r="EV853" s="2"/>
      <c r="EW853" s="2"/>
      <c r="EX853" s="2"/>
      <c r="EY853" s="2"/>
      <c r="EZ853" s="2"/>
      <c r="FA853" s="2"/>
      <c r="FB853" s="2"/>
      <c r="FC853" s="2"/>
      <c r="FD853" s="2"/>
      <c r="FE853" s="2"/>
      <c r="FF853" s="2"/>
      <c r="FG853" s="2"/>
      <c r="FH853" s="2"/>
      <c r="FI853" s="2"/>
      <c r="FJ853" s="2"/>
      <c r="FK853" s="2"/>
      <c r="FL853" s="2"/>
      <c r="FM853" s="2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</row>
    <row r="854" spans="1:188" x14ac:dyDescent="0.15">
      <c r="A854" s="63">
        <f t="shared" si="247"/>
        <v>44619</v>
      </c>
      <c r="B854" s="78">
        <f t="shared" ca="1" si="252"/>
        <v>571.7739706399999</v>
      </c>
      <c r="C854" s="65">
        <f t="shared" si="242"/>
        <v>571.42835305999995</v>
      </c>
      <c r="D854" s="10">
        <f ca="1">IF(A854&lt;$B$1,VLOOKUP(A854,[1]DI!$A$4:$B$15000,2),0)</f>
        <v>0</v>
      </c>
      <c r="E854" s="65">
        <f t="shared" ca="1" si="253"/>
        <v>1</v>
      </c>
      <c r="F854" s="65">
        <f ca="1">(TRUNC(PRODUCT($E$12:$E853),16))</f>
        <v>1.09625083214715</v>
      </c>
      <c r="G854" s="65">
        <f t="shared" ca="1" si="254"/>
        <v>1.09581066691846</v>
      </c>
      <c r="H854" s="65">
        <f t="shared" ca="1" si="255"/>
        <v>1.00040168</v>
      </c>
      <c r="I854" s="64">
        <f t="shared" si="248"/>
        <v>5.2499999999999998E-2</v>
      </c>
      <c r="J854" s="66">
        <f>IF(O853&gt;0,VLOOKUP(O853,W$12:AF$80,2),J853)</f>
        <v>44617</v>
      </c>
      <c r="K854" s="67">
        <f t="shared" si="249"/>
        <v>1</v>
      </c>
      <c r="L854" s="68">
        <f t="shared" si="243"/>
        <v>1</v>
      </c>
      <c r="M854" s="69">
        <f t="shared" si="244"/>
        <v>1.0002030689999999</v>
      </c>
      <c r="N854" s="69">
        <f t="shared" ca="1" si="245"/>
        <v>1.000604831</v>
      </c>
      <c r="O854" s="68">
        <f t="shared" si="256"/>
        <v>0</v>
      </c>
      <c r="P854" s="65">
        <f t="shared" ca="1" si="250"/>
        <v>0.34561757999999998</v>
      </c>
      <c r="Q854" s="65"/>
      <c r="R854" s="11">
        <f t="shared" si="251"/>
        <v>0</v>
      </c>
      <c r="S854" s="70" t="str">
        <f>IF(O853&gt;0,VLOOKUP(O853,W$12:AF$60,10),S853)</f>
        <v>INCORPJ=</v>
      </c>
      <c r="T854" s="66" t="e">
        <f>IF(O853&gt;0,VLOOKUP(O853,W$12:AF$60,11),T853)</f>
        <v>#REF!</v>
      </c>
      <c r="U854" s="71" t="str">
        <f t="shared" si="246"/>
        <v>-</v>
      </c>
      <c r="V854" s="7"/>
      <c r="W854" s="7"/>
      <c r="X854" s="7"/>
      <c r="Y854" s="7"/>
      <c r="Z854" s="1"/>
      <c r="AA854" s="7"/>
      <c r="AB854" s="7"/>
      <c r="AC854" s="7"/>
      <c r="AD854" s="7"/>
      <c r="AE854" s="7"/>
      <c r="AF854" s="8"/>
      <c r="AG854" s="2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  <c r="EP854" s="2"/>
      <c r="EQ854" s="2"/>
      <c r="ER854" s="2"/>
      <c r="ES854" s="2"/>
      <c r="ET854" s="2"/>
      <c r="EU854" s="2"/>
      <c r="EV854" s="2"/>
      <c r="EW854" s="2"/>
      <c r="EX854" s="2"/>
      <c r="EY854" s="2"/>
      <c r="EZ854" s="2"/>
      <c r="FA854" s="2"/>
      <c r="FB854" s="2"/>
      <c r="FC854" s="2"/>
      <c r="FD854" s="2"/>
      <c r="FE854" s="2"/>
      <c r="FF854" s="2"/>
      <c r="FG854" s="2"/>
      <c r="FH854" s="2"/>
      <c r="FI854" s="2"/>
      <c r="FJ854" s="2"/>
      <c r="FK854" s="2"/>
      <c r="FL854" s="2"/>
      <c r="FM854" s="2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</row>
    <row r="855" spans="1:188" x14ac:dyDescent="0.15">
      <c r="A855" s="63">
        <f t="shared" si="247"/>
        <v>44620</v>
      </c>
      <c r="B855" s="78">
        <f t="shared" ca="1" si="252"/>
        <v>571.7739706399999</v>
      </c>
      <c r="C855" s="65">
        <f t="shared" si="242"/>
        <v>571.42835305999995</v>
      </c>
      <c r="D855" s="10">
        <f ca="1">IF(A855&lt;$B$1,VLOOKUP(A855,[1]DI!$A$4:$B$15000,2),0)</f>
        <v>0</v>
      </c>
      <c r="E855" s="65">
        <f t="shared" ca="1" si="253"/>
        <v>1</v>
      </c>
      <c r="F855" s="65">
        <f ca="1">(TRUNC(PRODUCT($E$12:$E854),16))</f>
        <v>1.09625083214715</v>
      </c>
      <c r="G855" s="65">
        <f t="shared" ca="1" si="254"/>
        <v>1.09581066691846</v>
      </c>
      <c r="H855" s="65">
        <f t="shared" ca="1" si="255"/>
        <v>1.00040168</v>
      </c>
      <c r="I855" s="64">
        <f t="shared" si="248"/>
        <v>5.2499999999999998E-2</v>
      </c>
      <c r="J855" s="66">
        <f>IF(O854&gt;0,VLOOKUP(O854,W$12:AF$80,2),J854)</f>
        <v>44617</v>
      </c>
      <c r="K855" s="67">
        <f t="shared" si="249"/>
        <v>1</v>
      </c>
      <c r="L855" s="68">
        <f t="shared" si="243"/>
        <v>1</v>
      </c>
      <c r="M855" s="69">
        <f t="shared" si="244"/>
        <v>1.0002030689999999</v>
      </c>
      <c r="N855" s="69">
        <f t="shared" ca="1" si="245"/>
        <v>1.000604831</v>
      </c>
      <c r="O855" s="68">
        <f t="shared" si="256"/>
        <v>0</v>
      </c>
      <c r="P855" s="65">
        <f t="shared" ca="1" si="250"/>
        <v>0.34561757999999998</v>
      </c>
      <c r="Q855" s="65"/>
      <c r="R855" s="11">
        <f t="shared" si="251"/>
        <v>0</v>
      </c>
      <c r="S855" s="70" t="str">
        <f>IF(O854&gt;0,VLOOKUP(O854,W$12:AF$60,10),S854)</f>
        <v>INCORPJ=</v>
      </c>
      <c r="T855" s="66" t="e">
        <f>IF(O854&gt;0,VLOOKUP(O854,W$12:AF$60,11),T854)</f>
        <v>#REF!</v>
      </c>
      <c r="U855" s="71" t="str">
        <f t="shared" si="246"/>
        <v>-</v>
      </c>
      <c r="V855" s="7"/>
      <c r="W855" s="7"/>
      <c r="X855" s="7"/>
      <c r="Y855" s="7"/>
      <c r="Z855" s="1"/>
      <c r="AA855" s="7"/>
      <c r="AB855" s="7"/>
      <c r="AC855" s="7"/>
      <c r="AD855" s="7"/>
      <c r="AE855" s="7"/>
      <c r="AF855" s="8"/>
      <c r="AG855" s="2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  <c r="EP855" s="2"/>
      <c r="EQ855" s="2"/>
      <c r="ER855" s="2"/>
      <c r="ES855" s="2"/>
      <c r="ET855" s="2"/>
      <c r="EU855" s="2"/>
      <c r="EV855" s="2"/>
      <c r="EW855" s="2"/>
      <c r="EX855" s="2"/>
      <c r="EY855" s="2"/>
      <c r="EZ855" s="2"/>
      <c r="FA855" s="2"/>
      <c r="FB855" s="2"/>
      <c r="FC855" s="2"/>
      <c r="FD855" s="2"/>
      <c r="FE855" s="2"/>
      <c r="FF855" s="2"/>
      <c r="FG855" s="2"/>
      <c r="FH855" s="2"/>
      <c r="FI855" s="2"/>
      <c r="FJ855" s="2"/>
      <c r="FK855" s="2"/>
      <c r="FL855" s="2"/>
      <c r="FM855" s="2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</row>
    <row r="856" spans="1:188" x14ac:dyDescent="0.15">
      <c r="A856" s="63">
        <f t="shared" si="247"/>
        <v>44621</v>
      </c>
      <c r="B856" s="78">
        <f t="shared" ca="1" si="252"/>
        <v>571.7739706399999</v>
      </c>
      <c r="C856" s="65">
        <f t="shared" si="242"/>
        <v>571.42835305999995</v>
      </c>
      <c r="D856" s="10">
        <f ca="1">IF(A856&lt;$B$1,VLOOKUP(A856,[1]DI!$A$4:$B$15000,2),0)</f>
        <v>0</v>
      </c>
      <c r="E856" s="65">
        <f t="shared" ca="1" si="253"/>
        <v>1</v>
      </c>
      <c r="F856" s="65">
        <f ca="1">(TRUNC(PRODUCT($E$12:$E855),16))</f>
        <v>1.09625083214715</v>
      </c>
      <c r="G856" s="65">
        <f t="shared" ca="1" si="254"/>
        <v>1.09581066691846</v>
      </c>
      <c r="H856" s="65">
        <f t="shared" ca="1" si="255"/>
        <v>1.00040168</v>
      </c>
      <c r="I856" s="64">
        <f t="shared" si="248"/>
        <v>5.2499999999999998E-2</v>
      </c>
      <c r="J856" s="66">
        <f>IF(O855&gt;0,VLOOKUP(O855,W$12:AF$80,2),J855)</f>
        <v>44617</v>
      </c>
      <c r="K856" s="67">
        <f t="shared" si="249"/>
        <v>1</v>
      </c>
      <c r="L856" s="68">
        <f t="shared" si="243"/>
        <v>1</v>
      </c>
      <c r="M856" s="69">
        <f t="shared" si="244"/>
        <v>1.0002030689999999</v>
      </c>
      <c r="N856" s="69">
        <f t="shared" ca="1" si="245"/>
        <v>1.000604831</v>
      </c>
      <c r="O856" s="68">
        <f t="shared" si="256"/>
        <v>0</v>
      </c>
      <c r="P856" s="65">
        <f t="shared" ca="1" si="250"/>
        <v>0.34561757999999998</v>
      </c>
      <c r="Q856" s="65"/>
      <c r="R856" s="11">
        <f t="shared" si="251"/>
        <v>0</v>
      </c>
      <c r="S856" s="70" t="str">
        <f>IF(O855&gt;0,VLOOKUP(O855,W$12:AF$60,10),S855)</f>
        <v>INCORPJ=</v>
      </c>
      <c r="T856" s="66" t="e">
        <f>IF(O855&gt;0,VLOOKUP(O855,W$12:AF$60,11),T855)</f>
        <v>#REF!</v>
      </c>
      <c r="U856" s="71" t="str">
        <f t="shared" si="246"/>
        <v>-</v>
      </c>
      <c r="V856" s="7"/>
      <c r="W856" s="7"/>
      <c r="X856" s="7"/>
      <c r="Y856" s="7"/>
      <c r="Z856" s="1"/>
      <c r="AA856" s="7"/>
      <c r="AB856" s="7"/>
      <c r="AC856" s="7"/>
      <c r="AD856" s="7"/>
      <c r="AE856" s="7"/>
      <c r="AF856" s="8"/>
      <c r="AG856" s="2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  <c r="EP856" s="2"/>
      <c r="EQ856" s="2"/>
      <c r="ER856" s="2"/>
      <c r="ES856" s="2"/>
      <c r="ET856" s="2"/>
      <c r="EU856" s="2"/>
      <c r="EV856" s="2"/>
      <c r="EW856" s="2"/>
      <c r="EX856" s="2"/>
      <c r="EY856" s="2"/>
      <c r="EZ856" s="2"/>
      <c r="FA856" s="2"/>
      <c r="FB856" s="2"/>
      <c r="FC856" s="2"/>
      <c r="FD856" s="2"/>
      <c r="FE856" s="2"/>
      <c r="FF856" s="2"/>
      <c r="FG856" s="2"/>
      <c r="FH856" s="2"/>
      <c r="FI856" s="2"/>
      <c r="FJ856" s="2"/>
      <c r="FK856" s="2"/>
      <c r="FL856" s="2"/>
      <c r="FM856" s="2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</row>
    <row r="857" spans="1:188" x14ac:dyDescent="0.15">
      <c r="A857" s="63">
        <f t="shared" si="247"/>
        <v>44622</v>
      </c>
      <c r="B857" s="78">
        <f t="shared" ca="1" si="252"/>
        <v>571.7739706399999</v>
      </c>
      <c r="C857" s="65">
        <f t="shared" si="242"/>
        <v>571.42835305999995</v>
      </c>
      <c r="D857" s="10">
        <f ca="1">IF(A857&lt;$B$1,VLOOKUP(A857,[1]DI!$A$4:$B$15000,2),0)</f>
        <v>0.1065</v>
      </c>
      <c r="E857" s="65">
        <f t="shared" ca="1" si="253"/>
        <v>1.00040168</v>
      </c>
      <c r="F857" s="65">
        <f ca="1">(TRUNC(PRODUCT($E$12:$E856),16))</f>
        <v>1.09625083214715</v>
      </c>
      <c r="G857" s="65">
        <f t="shared" ca="1" si="254"/>
        <v>1.09581066691846</v>
      </c>
      <c r="H857" s="65">
        <f t="shared" ca="1" si="255"/>
        <v>1.00040168</v>
      </c>
      <c r="I857" s="64">
        <f t="shared" si="248"/>
        <v>5.2499999999999998E-2</v>
      </c>
      <c r="J857" s="66">
        <f>IF(O856&gt;0,VLOOKUP(O856,W$12:AF$80,2),J856)</f>
        <v>44617</v>
      </c>
      <c r="K857" s="67">
        <f t="shared" si="249"/>
        <v>1</v>
      </c>
      <c r="L857" s="68">
        <f t="shared" si="243"/>
        <v>1</v>
      </c>
      <c r="M857" s="69">
        <f t="shared" si="244"/>
        <v>1.0002030689999999</v>
      </c>
      <c r="N857" s="69">
        <f t="shared" ca="1" si="245"/>
        <v>1.000604831</v>
      </c>
      <c r="O857" s="68">
        <f t="shared" si="256"/>
        <v>0</v>
      </c>
      <c r="P857" s="65">
        <f t="shared" ca="1" si="250"/>
        <v>0.34561757999999998</v>
      </c>
      <c r="Q857" s="65"/>
      <c r="R857" s="11">
        <f t="shared" si="251"/>
        <v>0</v>
      </c>
      <c r="S857" s="70" t="str">
        <f>IF(O856&gt;0,VLOOKUP(O856,W$12:AF$60,10),S856)</f>
        <v>INCORPJ=</v>
      </c>
      <c r="T857" s="66" t="e">
        <f>IF(O856&gt;0,VLOOKUP(O856,W$12:AF$60,11),T856)</f>
        <v>#REF!</v>
      </c>
      <c r="U857" s="71" t="str">
        <f t="shared" si="246"/>
        <v>-</v>
      </c>
      <c r="V857" s="7"/>
      <c r="W857" s="7"/>
      <c r="X857" s="7"/>
      <c r="Y857" s="7"/>
      <c r="Z857" s="1"/>
      <c r="AA857" s="7"/>
      <c r="AB857" s="7"/>
      <c r="AC857" s="7"/>
      <c r="AD857" s="7"/>
      <c r="AE857" s="7"/>
      <c r="AF857" s="8"/>
      <c r="AG857" s="2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  <c r="EP857" s="2"/>
      <c r="EQ857" s="2"/>
      <c r="ER857" s="2"/>
      <c r="ES857" s="2"/>
      <c r="ET857" s="2"/>
      <c r="EU857" s="2"/>
      <c r="EV857" s="2"/>
      <c r="EW857" s="2"/>
      <c r="EX857" s="2"/>
      <c r="EY857" s="2"/>
      <c r="EZ857" s="2"/>
      <c r="FA857" s="2"/>
      <c r="FB857" s="2"/>
      <c r="FC857" s="2"/>
      <c r="FD857" s="2"/>
      <c r="FE857" s="2"/>
      <c r="FF857" s="2"/>
      <c r="FG857" s="2"/>
      <c r="FH857" s="2"/>
      <c r="FI857" s="2"/>
      <c r="FJ857" s="2"/>
      <c r="FK857" s="2"/>
      <c r="FL857" s="2"/>
      <c r="FM857" s="2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</row>
    <row r="858" spans="1:188" x14ac:dyDescent="0.15">
      <c r="A858" s="63">
        <f t="shared" si="247"/>
        <v>44623</v>
      </c>
      <c r="B858" s="78">
        <f t="shared" ca="1" si="252"/>
        <v>572.1197962199999</v>
      </c>
      <c r="C858" s="65">
        <f t="shared" si="242"/>
        <v>571.42835305999995</v>
      </c>
      <c r="D858" s="10">
        <f ca="1">IF(A858&lt;$B$1,VLOOKUP(A858,[1]DI!$A$4:$B$15000,2),0)</f>
        <v>0.1065</v>
      </c>
      <c r="E858" s="65">
        <f t="shared" ca="1" si="253"/>
        <v>1.00040168</v>
      </c>
      <c r="F858" s="65">
        <f ca="1">(TRUNC(PRODUCT($E$12:$E857),16))</f>
        <v>1.09669117418141</v>
      </c>
      <c r="G858" s="65">
        <f t="shared" ca="1" si="254"/>
        <v>1.09581066691846</v>
      </c>
      <c r="H858" s="65">
        <f t="shared" ca="1" si="255"/>
        <v>1.0008035200000001</v>
      </c>
      <c r="I858" s="64">
        <f t="shared" si="248"/>
        <v>5.2499999999999998E-2</v>
      </c>
      <c r="J858" s="66">
        <f>IF(O857&gt;0,VLOOKUP(O857,W$12:AF$80,2),J857)</f>
        <v>44617</v>
      </c>
      <c r="K858" s="67">
        <f t="shared" si="249"/>
        <v>2</v>
      </c>
      <c r="L858" s="68">
        <f t="shared" si="243"/>
        <v>2</v>
      </c>
      <c r="M858" s="69">
        <f t="shared" si="244"/>
        <v>1.0004061799999999</v>
      </c>
      <c r="N858" s="69">
        <f t="shared" ca="1" si="245"/>
        <v>1.0012100260000001</v>
      </c>
      <c r="O858" s="68">
        <f t="shared" si="256"/>
        <v>0</v>
      </c>
      <c r="P858" s="65">
        <f t="shared" ca="1" si="250"/>
        <v>0.69144315999999995</v>
      </c>
      <c r="Q858" s="65"/>
      <c r="R858" s="11">
        <f t="shared" si="251"/>
        <v>0</v>
      </c>
      <c r="S858" s="70" t="str">
        <f>IF(O857&gt;0,VLOOKUP(O857,W$12:AF$60,10),S857)</f>
        <v>INCORPJ=</v>
      </c>
      <c r="T858" s="66" t="e">
        <f>IF(O857&gt;0,VLOOKUP(O857,W$12:AF$60,11),T857)</f>
        <v>#REF!</v>
      </c>
      <c r="U858" s="71" t="str">
        <f t="shared" si="246"/>
        <v>-</v>
      </c>
      <c r="V858" s="7"/>
      <c r="W858" s="7"/>
      <c r="X858" s="7"/>
      <c r="Y858" s="7"/>
      <c r="Z858" s="1"/>
      <c r="AA858" s="7"/>
      <c r="AB858" s="7"/>
      <c r="AC858" s="7"/>
      <c r="AD858" s="7"/>
      <c r="AE858" s="7"/>
      <c r="AF858" s="8"/>
      <c r="AG858" s="2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  <c r="EP858" s="2"/>
      <c r="EQ858" s="2"/>
      <c r="ER858" s="2"/>
      <c r="ES858" s="2"/>
      <c r="ET858" s="2"/>
      <c r="EU858" s="2"/>
      <c r="EV858" s="2"/>
      <c r="EW858" s="2"/>
      <c r="EX858" s="2"/>
      <c r="EY858" s="2"/>
      <c r="EZ858" s="2"/>
      <c r="FA858" s="2"/>
      <c r="FB858" s="2"/>
      <c r="FC858" s="2"/>
      <c r="FD858" s="2"/>
      <c r="FE858" s="2"/>
      <c r="FF858" s="2"/>
      <c r="FG858" s="2"/>
      <c r="FH858" s="2"/>
      <c r="FI858" s="2"/>
      <c r="FJ858" s="2"/>
      <c r="FK858" s="2"/>
      <c r="FL858" s="2"/>
      <c r="FM858" s="2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</row>
    <row r="859" spans="1:188" x14ac:dyDescent="0.15">
      <c r="A859" s="63">
        <f t="shared" si="247"/>
        <v>44624</v>
      </c>
      <c r="B859" s="78">
        <f t="shared" ca="1" si="252"/>
        <v>572.46583093999993</v>
      </c>
      <c r="C859" s="65">
        <f t="shared" si="242"/>
        <v>571.42835305999995</v>
      </c>
      <c r="D859" s="10">
        <f ca="1">IF(A859&lt;$B$1,VLOOKUP(A859,[1]DI!$A$4:$B$15000,2),0)</f>
        <v>0.1065</v>
      </c>
      <c r="E859" s="65">
        <f t="shared" ca="1" si="253"/>
        <v>1.00040168</v>
      </c>
      <c r="F859" s="65">
        <f ca="1">(TRUNC(PRODUCT($E$12:$E858),16))</f>
        <v>1.0971316930922499</v>
      </c>
      <c r="G859" s="65">
        <f t="shared" ca="1" si="254"/>
        <v>1.09581066691846</v>
      </c>
      <c r="H859" s="65">
        <f t="shared" ca="1" si="255"/>
        <v>1.0012055200000001</v>
      </c>
      <c r="I859" s="64">
        <f t="shared" si="248"/>
        <v>5.2499999999999998E-2</v>
      </c>
      <c r="J859" s="66">
        <f>IF(O858&gt;0,VLOOKUP(O858,W$12:AF$80,2),J858)</f>
        <v>44617</v>
      </c>
      <c r="K859" s="67">
        <f t="shared" si="249"/>
        <v>3</v>
      </c>
      <c r="L859" s="68">
        <f t="shared" si="243"/>
        <v>3</v>
      </c>
      <c r="M859" s="69">
        <f t="shared" si="244"/>
        <v>1.000609332</v>
      </c>
      <c r="N859" s="69">
        <f t="shared" ca="1" si="245"/>
        <v>1.0018155870000001</v>
      </c>
      <c r="O859" s="68">
        <f t="shared" si="256"/>
        <v>0</v>
      </c>
      <c r="P859" s="65">
        <f t="shared" ca="1" si="250"/>
        <v>1.03747788</v>
      </c>
      <c r="Q859" s="65"/>
      <c r="R859" s="11">
        <f t="shared" si="251"/>
        <v>0</v>
      </c>
      <c r="S859" s="70" t="str">
        <f>IF(O858&gt;0,VLOOKUP(O858,W$12:AF$60,10),S858)</f>
        <v>INCORPJ=</v>
      </c>
      <c r="T859" s="66" t="e">
        <f>IF(O858&gt;0,VLOOKUP(O858,W$12:AF$60,11),T858)</f>
        <v>#REF!</v>
      </c>
      <c r="U859" s="71" t="str">
        <f t="shared" si="246"/>
        <v>-</v>
      </c>
      <c r="V859" s="7"/>
      <c r="W859" s="7"/>
      <c r="X859" s="7"/>
      <c r="Y859" s="7"/>
      <c r="Z859" s="1"/>
      <c r="AA859" s="7"/>
      <c r="AB859" s="7"/>
      <c r="AC859" s="7"/>
      <c r="AD859" s="7"/>
      <c r="AE859" s="7"/>
      <c r="AF859" s="8"/>
      <c r="AG859" s="2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  <c r="EP859" s="2"/>
      <c r="EQ859" s="2"/>
      <c r="ER859" s="2"/>
      <c r="ES859" s="2"/>
      <c r="ET859" s="2"/>
      <c r="EU859" s="2"/>
      <c r="EV859" s="2"/>
      <c r="EW859" s="2"/>
      <c r="EX859" s="2"/>
      <c r="EY859" s="2"/>
      <c r="EZ859" s="2"/>
      <c r="FA859" s="2"/>
      <c r="FB859" s="2"/>
      <c r="FC859" s="2"/>
      <c r="FD859" s="2"/>
      <c r="FE859" s="2"/>
      <c r="FF859" s="2"/>
      <c r="FG859" s="2"/>
      <c r="FH859" s="2"/>
      <c r="FI859" s="2"/>
      <c r="FJ859" s="2"/>
      <c r="FK859" s="2"/>
      <c r="FL859" s="2"/>
      <c r="FM859" s="2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</row>
    <row r="860" spans="1:188" x14ac:dyDescent="0.15">
      <c r="A860" s="63">
        <f t="shared" si="247"/>
        <v>44625</v>
      </c>
      <c r="B860" s="78">
        <f t="shared" ca="1" si="252"/>
        <v>572.81207881</v>
      </c>
      <c r="C860" s="65">
        <f t="shared" si="242"/>
        <v>571.42835305999995</v>
      </c>
      <c r="D860" s="10">
        <f ca="1">IF(A860&lt;$B$1,VLOOKUP(A860,[1]DI!$A$4:$B$15000,2),0)</f>
        <v>0</v>
      </c>
      <c r="E860" s="65">
        <f t="shared" ca="1" si="253"/>
        <v>1</v>
      </c>
      <c r="F860" s="65">
        <f ca="1">(TRUNC(PRODUCT($E$12:$E859),16))</f>
        <v>1.0975723889507401</v>
      </c>
      <c r="G860" s="65">
        <f t="shared" ca="1" si="254"/>
        <v>1.09581066691846</v>
      </c>
      <c r="H860" s="65">
        <f t="shared" ca="1" si="255"/>
        <v>1.0016076899999999</v>
      </c>
      <c r="I860" s="64">
        <f t="shared" si="248"/>
        <v>5.2499999999999998E-2</v>
      </c>
      <c r="J860" s="66">
        <f>IF(O859&gt;0,VLOOKUP(O859,W$12:AF$80,2),J859)</f>
        <v>44617</v>
      </c>
      <c r="K860" s="67">
        <f t="shared" si="249"/>
        <v>3</v>
      </c>
      <c r="L860" s="68">
        <f t="shared" si="243"/>
        <v>4</v>
      </c>
      <c r="M860" s="69">
        <f t="shared" si="244"/>
        <v>1.000812525</v>
      </c>
      <c r="N860" s="69">
        <f t="shared" ca="1" si="245"/>
        <v>1.002421521</v>
      </c>
      <c r="O860" s="68">
        <f t="shared" si="256"/>
        <v>0</v>
      </c>
      <c r="P860" s="65">
        <f t="shared" ca="1" si="250"/>
        <v>1.38372575</v>
      </c>
      <c r="Q860" s="65"/>
      <c r="R860" s="11">
        <f t="shared" si="251"/>
        <v>0</v>
      </c>
      <c r="S860" s="70" t="str">
        <f>IF(O859&gt;0,VLOOKUP(O859,W$12:AF$60,10),S859)</f>
        <v>INCORPJ=</v>
      </c>
      <c r="T860" s="66" t="e">
        <f>IF(O859&gt;0,VLOOKUP(O859,W$12:AF$60,11),T859)</f>
        <v>#REF!</v>
      </c>
      <c r="U860" s="71" t="str">
        <f t="shared" si="246"/>
        <v>-</v>
      </c>
      <c r="V860" s="7"/>
      <c r="W860" s="7"/>
      <c r="X860" s="7"/>
      <c r="Y860" s="7"/>
      <c r="Z860" s="1"/>
      <c r="AA860" s="7"/>
      <c r="AB860" s="7"/>
      <c r="AC860" s="7"/>
      <c r="AD860" s="7"/>
      <c r="AE860" s="7"/>
      <c r="AF860" s="8"/>
      <c r="AG860" s="2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  <c r="EO860" s="2"/>
      <c r="EP860" s="2"/>
      <c r="EQ860" s="2"/>
      <c r="ER860" s="2"/>
      <c r="ES860" s="2"/>
      <c r="ET860" s="2"/>
      <c r="EU860" s="2"/>
      <c r="EV860" s="2"/>
      <c r="EW860" s="2"/>
      <c r="EX860" s="2"/>
      <c r="EY860" s="2"/>
      <c r="EZ860" s="2"/>
      <c r="FA860" s="2"/>
      <c r="FB860" s="2"/>
      <c r="FC860" s="2"/>
      <c r="FD860" s="2"/>
      <c r="FE860" s="2"/>
      <c r="FF860" s="2"/>
      <c r="FG860" s="2"/>
      <c r="FH860" s="2"/>
      <c r="FI860" s="2"/>
      <c r="FJ860" s="2"/>
      <c r="FK860" s="2"/>
      <c r="FL860" s="2"/>
      <c r="FM860" s="2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</row>
    <row r="861" spans="1:188" x14ac:dyDescent="0.15">
      <c r="A861" s="63">
        <f t="shared" si="247"/>
        <v>44626</v>
      </c>
      <c r="B861" s="78">
        <f t="shared" ca="1" si="252"/>
        <v>572.81207881</v>
      </c>
      <c r="C861" s="65">
        <f t="shared" si="242"/>
        <v>571.42835305999995</v>
      </c>
      <c r="D861" s="10">
        <f ca="1">IF(A861&lt;$B$1,VLOOKUP(A861,[1]DI!$A$4:$B$15000,2),0)</f>
        <v>0</v>
      </c>
      <c r="E861" s="65">
        <f t="shared" ca="1" si="253"/>
        <v>1</v>
      </c>
      <c r="F861" s="65">
        <f ca="1">(TRUNC(PRODUCT($E$12:$E860),16))</f>
        <v>1.0975723889507401</v>
      </c>
      <c r="G861" s="65">
        <f t="shared" ca="1" si="254"/>
        <v>1.09581066691846</v>
      </c>
      <c r="H861" s="65">
        <f t="shared" ca="1" si="255"/>
        <v>1.0016076899999999</v>
      </c>
      <c r="I861" s="64">
        <f t="shared" si="248"/>
        <v>5.2499999999999998E-2</v>
      </c>
      <c r="J861" s="66">
        <f>IF(O860&gt;0,VLOOKUP(O860,W$12:AF$80,2),J860)</f>
        <v>44617</v>
      </c>
      <c r="K861" s="67">
        <f t="shared" si="249"/>
        <v>3</v>
      </c>
      <c r="L861" s="68">
        <f t="shared" si="243"/>
        <v>4</v>
      </c>
      <c r="M861" s="69">
        <f t="shared" si="244"/>
        <v>1.000812525</v>
      </c>
      <c r="N861" s="69">
        <f t="shared" ca="1" si="245"/>
        <v>1.002421521</v>
      </c>
      <c r="O861" s="68">
        <f t="shared" si="256"/>
        <v>0</v>
      </c>
      <c r="P861" s="65">
        <f t="shared" ca="1" si="250"/>
        <v>1.38372575</v>
      </c>
      <c r="Q861" s="65"/>
      <c r="R861" s="11">
        <f t="shared" si="251"/>
        <v>0</v>
      </c>
      <c r="S861" s="70" t="str">
        <f>IF(O860&gt;0,VLOOKUP(O860,W$12:AF$60,10),S860)</f>
        <v>INCORPJ=</v>
      </c>
      <c r="T861" s="66" t="e">
        <f>IF(O860&gt;0,VLOOKUP(O860,W$12:AF$60,11),T860)</f>
        <v>#REF!</v>
      </c>
      <c r="U861" s="71" t="str">
        <f t="shared" si="246"/>
        <v>-</v>
      </c>
      <c r="V861" s="7"/>
      <c r="W861" s="7"/>
      <c r="X861" s="7"/>
      <c r="Y861" s="7"/>
      <c r="Z861" s="1"/>
      <c r="AA861" s="7"/>
      <c r="AB861" s="7"/>
      <c r="AC861" s="7"/>
      <c r="AD861" s="7"/>
      <c r="AE861" s="7"/>
      <c r="AF861" s="8"/>
      <c r="AG861" s="2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  <c r="EO861" s="2"/>
      <c r="EP861" s="2"/>
      <c r="EQ861" s="2"/>
      <c r="ER861" s="2"/>
      <c r="ES861" s="2"/>
      <c r="ET861" s="2"/>
      <c r="EU861" s="2"/>
      <c r="EV861" s="2"/>
      <c r="EW861" s="2"/>
      <c r="EX861" s="2"/>
      <c r="EY861" s="2"/>
      <c r="EZ861" s="2"/>
      <c r="FA861" s="2"/>
      <c r="FB861" s="2"/>
      <c r="FC861" s="2"/>
      <c r="FD861" s="2"/>
      <c r="FE861" s="2"/>
      <c r="FF861" s="2"/>
      <c r="FG861" s="2"/>
      <c r="FH861" s="2"/>
      <c r="FI861" s="2"/>
      <c r="FJ861" s="2"/>
      <c r="FK861" s="2"/>
      <c r="FL861" s="2"/>
      <c r="FM861" s="2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</row>
    <row r="862" spans="1:188" x14ac:dyDescent="0.15">
      <c r="A862" s="63">
        <f t="shared" si="247"/>
        <v>44627</v>
      </c>
      <c r="B862" s="78">
        <f t="shared" ca="1" si="252"/>
        <v>572.81207881</v>
      </c>
      <c r="C862" s="65">
        <f t="shared" si="242"/>
        <v>571.42835305999995</v>
      </c>
      <c r="D862" s="10">
        <f ca="1">IF(A862&lt;$B$1,VLOOKUP(A862,[1]DI!$A$4:$B$15000,2),0)</f>
        <v>0.1065</v>
      </c>
      <c r="E862" s="65">
        <f t="shared" ca="1" si="253"/>
        <v>1.00040168</v>
      </c>
      <c r="F862" s="65">
        <f ca="1">(TRUNC(PRODUCT($E$12:$E861),16))</f>
        <v>1.0975723889507401</v>
      </c>
      <c r="G862" s="65">
        <f t="shared" ca="1" si="254"/>
        <v>1.09581066691846</v>
      </c>
      <c r="H862" s="65">
        <f t="shared" ca="1" si="255"/>
        <v>1.0016076899999999</v>
      </c>
      <c r="I862" s="64">
        <f t="shared" si="248"/>
        <v>5.2499999999999998E-2</v>
      </c>
      <c r="J862" s="66">
        <f>IF(O861&gt;0,VLOOKUP(O861,W$12:AF$80,2),J861)</f>
        <v>44617</v>
      </c>
      <c r="K862" s="67">
        <f t="shared" si="249"/>
        <v>4</v>
      </c>
      <c r="L862" s="68">
        <f t="shared" si="243"/>
        <v>4</v>
      </c>
      <c r="M862" s="69">
        <f t="shared" si="244"/>
        <v>1.000812525</v>
      </c>
      <c r="N862" s="69">
        <f t="shared" ca="1" si="245"/>
        <v>1.002421521</v>
      </c>
      <c r="O862" s="68">
        <f t="shared" si="256"/>
        <v>0</v>
      </c>
      <c r="P862" s="65">
        <f t="shared" ca="1" si="250"/>
        <v>1.38372575</v>
      </c>
      <c r="Q862" s="65"/>
      <c r="R862" s="11">
        <f t="shared" si="251"/>
        <v>0</v>
      </c>
      <c r="S862" s="70" t="str">
        <f>IF(O861&gt;0,VLOOKUP(O861,W$12:AF$60,10),S861)</f>
        <v>INCORPJ=</v>
      </c>
      <c r="T862" s="66" t="e">
        <f>IF(O861&gt;0,VLOOKUP(O861,W$12:AF$60,11),T861)</f>
        <v>#REF!</v>
      </c>
      <c r="U862" s="71" t="str">
        <f t="shared" si="246"/>
        <v>-</v>
      </c>
      <c r="V862" s="7"/>
      <c r="W862" s="7"/>
      <c r="X862" s="7"/>
      <c r="Y862" s="7"/>
      <c r="Z862" s="1"/>
      <c r="AA862" s="7"/>
      <c r="AB862" s="7"/>
      <c r="AC862" s="7"/>
      <c r="AD862" s="7"/>
      <c r="AE862" s="7"/>
      <c r="AF862" s="8"/>
      <c r="AG862" s="2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  <c r="EO862" s="2"/>
      <c r="EP862" s="2"/>
      <c r="EQ862" s="2"/>
      <c r="ER862" s="2"/>
      <c r="ES862" s="2"/>
      <c r="ET862" s="2"/>
      <c r="EU862" s="2"/>
      <c r="EV862" s="2"/>
      <c r="EW862" s="2"/>
      <c r="EX862" s="2"/>
      <c r="EY862" s="2"/>
      <c r="EZ862" s="2"/>
      <c r="FA862" s="2"/>
      <c r="FB862" s="2"/>
      <c r="FC862" s="2"/>
      <c r="FD862" s="2"/>
      <c r="FE862" s="2"/>
      <c r="FF862" s="2"/>
      <c r="FG862" s="2"/>
      <c r="FH862" s="2"/>
      <c r="FI862" s="2"/>
      <c r="FJ862" s="2"/>
      <c r="FK862" s="2"/>
      <c r="FL862" s="2"/>
      <c r="FM862" s="2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</row>
    <row r="863" spans="1:188" x14ac:dyDescent="0.15">
      <c r="A863" s="63">
        <f t="shared" si="247"/>
        <v>44628</v>
      </c>
      <c r="B863" s="78">
        <f t="shared" ca="1" si="252"/>
        <v>573.1585301099999</v>
      </c>
      <c r="C863" s="65">
        <f t="shared" si="242"/>
        <v>571.42835305999995</v>
      </c>
      <c r="D863" s="10">
        <f ca="1">IF(A863&lt;$B$1,VLOOKUP(A863,[1]DI!$A$4:$B$15000,2),0)</f>
        <v>0.1065</v>
      </c>
      <c r="E863" s="65">
        <f t="shared" ca="1" si="253"/>
        <v>1.00040168</v>
      </c>
      <c r="F863" s="65">
        <f ca="1">(TRUNC(PRODUCT($E$12:$E862),16))</f>
        <v>1.0980132618279299</v>
      </c>
      <c r="G863" s="65">
        <f t="shared" ca="1" si="254"/>
        <v>1.09581066691846</v>
      </c>
      <c r="H863" s="65">
        <f t="shared" ca="1" si="255"/>
        <v>1.00201001</v>
      </c>
      <c r="I863" s="64">
        <f t="shared" si="248"/>
        <v>5.2499999999999998E-2</v>
      </c>
      <c r="J863" s="66">
        <f>IF(O862&gt;0,VLOOKUP(O862,W$12:AF$80,2),J862)</f>
        <v>44617</v>
      </c>
      <c r="K863" s="67">
        <f t="shared" si="249"/>
        <v>5</v>
      </c>
      <c r="L863" s="68">
        <f t="shared" si="243"/>
        <v>5</v>
      </c>
      <c r="M863" s="69">
        <f t="shared" si="244"/>
        <v>1.0010157589999999</v>
      </c>
      <c r="N863" s="69">
        <f t="shared" ca="1" si="245"/>
        <v>1.0030278109999999</v>
      </c>
      <c r="O863" s="68">
        <f t="shared" si="256"/>
        <v>28</v>
      </c>
      <c r="P863" s="65">
        <f t="shared" ca="1" si="250"/>
        <v>1.73017705</v>
      </c>
      <c r="Q863" s="65"/>
      <c r="R863" s="11">
        <f t="shared" si="251"/>
        <v>0</v>
      </c>
      <c r="S863" s="70" t="str">
        <f>IF(O862&gt;0,VLOOKUP(O862,W$12:AF$60,10),S862)</f>
        <v>INCORPJ=</v>
      </c>
      <c r="T863" s="66" t="e">
        <f>IF(O862&gt;0,VLOOKUP(O862,W$12:AF$60,11),T862)</f>
        <v>#REF!</v>
      </c>
      <c r="U863" s="71">
        <f t="shared" ca="1" si="246"/>
        <v>103810.62300000001</v>
      </c>
      <c r="V863" s="7"/>
      <c r="W863" s="7"/>
      <c r="X863" s="7"/>
      <c r="Y863" s="7"/>
      <c r="Z863" s="1"/>
      <c r="AA863" s="7"/>
      <c r="AB863" s="7"/>
      <c r="AC863" s="7"/>
      <c r="AD863" s="7"/>
      <c r="AE863" s="7"/>
      <c r="AF863" s="8"/>
      <c r="AG863" s="2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  <c r="EO863" s="2"/>
      <c r="EP863" s="2"/>
      <c r="EQ863" s="2"/>
      <c r="ER863" s="2"/>
      <c r="ES863" s="2"/>
      <c r="ET863" s="2"/>
      <c r="EU863" s="2"/>
      <c r="EV863" s="2"/>
      <c r="EW863" s="2"/>
      <c r="EX863" s="2"/>
      <c r="EY863" s="2"/>
      <c r="EZ863" s="2"/>
      <c r="FA863" s="2"/>
      <c r="FB863" s="2"/>
      <c r="FC863" s="2"/>
      <c r="FD863" s="2"/>
      <c r="FE863" s="2"/>
      <c r="FF863" s="2"/>
      <c r="FG863" s="2"/>
      <c r="FH863" s="2"/>
      <c r="FI863" s="2"/>
      <c r="FJ863" s="2"/>
      <c r="FK863" s="2"/>
      <c r="FL863" s="2"/>
      <c r="FM863" s="2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</row>
    <row r="864" spans="1:188" ht="18.75" x14ac:dyDescent="0.3">
      <c r="A864" s="63">
        <f t="shared" si="247"/>
        <v>44629</v>
      </c>
      <c r="B864" s="78">
        <f t="shared" ca="1" si="252"/>
        <v>573.52135435999992</v>
      </c>
      <c r="C864" s="120">
        <f ca="1">(C863-R863+P863)</f>
        <v>573.1585301099999</v>
      </c>
      <c r="D864" s="10">
        <f ca="1">IF(A864&lt;$B$1,VLOOKUP(A864,[1]DI!$A$4:$B$15000,2),0)</f>
        <v>0.1065</v>
      </c>
      <c r="E864" s="65">
        <f t="shared" ca="1" si="253"/>
        <v>1.00040168</v>
      </c>
      <c r="F864" s="65">
        <f ca="1">(TRUNC(PRODUCT($E$12:$E863),16))</f>
        <v>1.0984543117949399</v>
      </c>
      <c r="G864" s="65">
        <f t="shared" ca="1" si="254"/>
        <v>1.0980132618279299</v>
      </c>
      <c r="H864" s="65">
        <f t="shared" ca="1" si="255"/>
        <v>1.00040168</v>
      </c>
      <c r="I864" s="142">
        <v>0.06</v>
      </c>
      <c r="J864" s="66">
        <f>IF(O863&gt;0,VLOOKUP(O863,W$12:AF$80,2),J863)</f>
        <v>44628</v>
      </c>
      <c r="K864" s="67">
        <f t="shared" si="249"/>
        <v>1</v>
      </c>
      <c r="L864" s="68">
        <f t="shared" si="243"/>
        <v>1</v>
      </c>
      <c r="M864" s="69">
        <f t="shared" si="244"/>
        <v>1.0002312529999999</v>
      </c>
      <c r="N864" s="69">
        <f t="shared" ca="1" si="245"/>
        <v>1.000633026</v>
      </c>
      <c r="O864" s="68">
        <f t="shared" si="256"/>
        <v>0</v>
      </c>
      <c r="P864" s="65">
        <f t="shared" ca="1" si="250"/>
        <v>0.36282425000000001</v>
      </c>
      <c r="Q864" s="65"/>
      <c r="R864" s="11">
        <f t="shared" si="251"/>
        <v>0</v>
      </c>
      <c r="S864" s="70" t="s">
        <v>98</v>
      </c>
      <c r="T864" s="66" t="e">
        <f>IF(O863&gt;0,VLOOKUP(O863,W$12:AF$60,11),T863)</f>
        <v>#REF!</v>
      </c>
      <c r="U864" s="71" t="str">
        <f t="shared" si="246"/>
        <v>-</v>
      </c>
      <c r="V864" s="7"/>
      <c r="W864" s="7"/>
      <c r="X864" s="7"/>
      <c r="Y864" s="7"/>
      <c r="Z864" s="1"/>
      <c r="AA864" s="7"/>
      <c r="AB864" s="7"/>
      <c r="AC864" s="7"/>
      <c r="AD864" s="7"/>
      <c r="AE864" s="7"/>
      <c r="AF864" s="8"/>
      <c r="AG864" s="2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  <c r="EO864" s="2"/>
      <c r="EP864" s="2"/>
      <c r="EQ864" s="2"/>
      <c r="ER864" s="2"/>
      <c r="ES864" s="2"/>
      <c r="ET864" s="2"/>
      <c r="EU864" s="2"/>
      <c r="EV864" s="2"/>
      <c r="EW864" s="2"/>
      <c r="EX864" s="2"/>
      <c r="EY864" s="2"/>
      <c r="EZ864" s="2"/>
      <c r="FA864" s="2"/>
      <c r="FB864" s="2"/>
      <c r="FC864" s="2"/>
      <c r="FD864" s="2"/>
      <c r="FE864" s="2"/>
      <c r="FF864" s="2"/>
      <c r="FG864" s="2"/>
      <c r="FH864" s="2"/>
      <c r="FI864" s="2"/>
      <c r="FJ864" s="2"/>
      <c r="FK864" s="2"/>
      <c r="FL864" s="2"/>
      <c r="FM864" s="2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</row>
    <row r="865" spans="1:188" x14ac:dyDescent="0.15">
      <c r="A865" s="63">
        <f t="shared" si="247"/>
        <v>44630</v>
      </c>
      <c r="B865" s="78">
        <f t="shared" ca="1" si="252"/>
        <v>573.88440729999991</v>
      </c>
      <c r="C865" s="65">
        <f t="shared" ca="1" si="242"/>
        <v>573.1585301099999</v>
      </c>
      <c r="D865" s="10">
        <f ca="1">IF(A865&lt;$B$1,VLOOKUP(A865,[1]DI!$A$4:$B$15000,2),0)</f>
        <v>0.1065</v>
      </c>
      <c r="E865" s="65">
        <f t="shared" ca="1" si="253"/>
        <v>1.00040168</v>
      </c>
      <c r="F865" s="65">
        <f ca="1">(TRUNC(PRODUCT($E$12:$E864),16))</f>
        <v>1.0988955389229</v>
      </c>
      <c r="G865" s="65">
        <f t="shared" ca="1" si="254"/>
        <v>1.0980132618279299</v>
      </c>
      <c r="H865" s="65">
        <f t="shared" ca="1" si="255"/>
        <v>1.0008035200000001</v>
      </c>
      <c r="I865" s="64">
        <f t="shared" si="248"/>
        <v>0.06</v>
      </c>
      <c r="J865" s="66">
        <f>IF(O864&gt;0,VLOOKUP(O864,W$12:AF$80,2),J864)</f>
        <v>44628</v>
      </c>
      <c r="K865" s="67">
        <f t="shared" si="249"/>
        <v>2</v>
      </c>
      <c r="L865" s="68">
        <f t="shared" si="243"/>
        <v>2</v>
      </c>
      <c r="M865" s="69">
        <f t="shared" si="244"/>
        <v>1.000462559</v>
      </c>
      <c r="N865" s="69">
        <f t="shared" ca="1" si="245"/>
        <v>1.001266451</v>
      </c>
      <c r="O865" s="68">
        <f t="shared" si="256"/>
        <v>0</v>
      </c>
      <c r="P865" s="65">
        <f t="shared" ca="1" si="250"/>
        <v>0.72587718999999995</v>
      </c>
      <c r="Q865" s="65"/>
      <c r="R865" s="11">
        <f t="shared" si="251"/>
        <v>0</v>
      </c>
      <c r="S865" s="70" t="str">
        <f>IF(O864&gt;0,VLOOKUP(O864,W$12:AF$60,10),S864)</f>
        <v>INCORPJ=</v>
      </c>
      <c r="T865" s="66" t="e">
        <f>IF(O864&gt;0,VLOOKUP(O864,W$12:AF$60,11),T864)</f>
        <v>#REF!</v>
      </c>
      <c r="U865" s="71" t="str">
        <f t="shared" si="246"/>
        <v>-</v>
      </c>
      <c r="V865" s="7"/>
      <c r="W865" s="7"/>
      <c r="X865" s="7"/>
      <c r="Y865" s="7"/>
      <c r="Z865" s="1"/>
      <c r="AA865" s="7"/>
      <c r="AB865" s="7"/>
      <c r="AC865" s="7"/>
      <c r="AD865" s="7"/>
      <c r="AE865" s="7"/>
      <c r="AF865" s="8"/>
      <c r="AG865" s="2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  <c r="EO865" s="2"/>
      <c r="EP865" s="2"/>
      <c r="EQ865" s="2"/>
      <c r="ER865" s="2"/>
      <c r="ES865" s="2"/>
      <c r="ET865" s="2"/>
      <c r="EU865" s="2"/>
      <c r="EV865" s="2"/>
      <c r="EW865" s="2"/>
      <c r="EX865" s="2"/>
      <c r="EY865" s="2"/>
      <c r="EZ865" s="2"/>
      <c r="FA865" s="2"/>
      <c r="FB865" s="2"/>
      <c r="FC865" s="2"/>
      <c r="FD865" s="2"/>
      <c r="FE865" s="2"/>
      <c r="FF865" s="2"/>
      <c r="FG865" s="2"/>
      <c r="FH865" s="2"/>
      <c r="FI865" s="2"/>
      <c r="FJ865" s="2"/>
      <c r="FK865" s="2"/>
      <c r="FL865" s="2"/>
      <c r="FM865" s="2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</row>
    <row r="866" spans="1:188" x14ac:dyDescent="0.15">
      <c r="A866" s="63">
        <f t="shared" si="247"/>
        <v>44631</v>
      </c>
      <c r="B866" s="78">
        <f t="shared" ca="1" si="252"/>
        <v>574.24768892999987</v>
      </c>
      <c r="C866" s="65">
        <f t="shared" ca="1" si="242"/>
        <v>573.1585301099999</v>
      </c>
      <c r="D866" s="10">
        <f ca="1">IF(A866&lt;$B$1,VLOOKUP(A866,[1]DI!$A$4:$B$15000,2),0)</f>
        <v>0.1065</v>
      </c>
      <c r="E866" s="65">
        <f t="shared" ca="1" si="253"/>
        <v>1.00040168</v>
      </c>
      <c r="F866" s="65">
        <f ca="1">(TRUNC(PRODUCT($E$12:$E865),16))</f>
        <v>1.09933694328298</v>
      </c>
      <c r="G866" s="65">
        <f t="shared" ca="1" si="254"/>
        <v>1.0980132618279299</v>
      </c>
      <c r="H866" s="65">
        <f t="shared" ca="1" si="255"/>
        <v>1.0012055200000001</v>
      </c>
      <c r="I866" s="64">
        <f t="shared" si="248"/>
        <v>0.06</v>
      </c>
      <c r="J866" s="66">
        <f>IF(O865&gt;0,VLOOKUP(O865,W$12:AF$80,2),J865)</f>
        <v>44628</v>
      </c>
      <c r="K866" s="67">
        <f t="shared" si="249"/>
        <v>3</v>
      </c>
      <c r="L866" s="68">
        <f t="shared" si="243"/>
        <v>3</v>
      </c>
      <c r="M866" s="69">
        <f t="shared" si="244"/>
        <v>1.0006939180000001</v>
      </c>
      <c r="N866" s="69">
        <f t="shared" ca="1" si="245"/>
        <v>1.0019002749999999</v>
      </c>
      <c r="O866" s="68">
        <f t="shared" si="256"/>
        <v>0</v>
      </c>
      <c r="P866" s="65">
        <f t="shared" ca="1" si="250"/>
        <v>1.08915882</v>
      </c>
      <c r="Q866" s="65"/>
      <c r="R866" s="11">
        <f t="shared" si="251"/>
        <v>0</v>
      </c>
      <c r="S866" s="70" t="str">
        <f>IF(O865&gt;0,VLOOKUP(O865,W$12:AF$60,10),S865)</f>
        <v>INCORPJ=</v>
      </c>
      <c r="T866" s="66" t="e">
        <f>IF(O865&gt;0,VLOOKUP(O865,W$12:AF$60,11),T865)</f>
        <v>#REF!</v>
      </c>
      <c r="U866" s="71" t="str">
        <f t="shared" si="246"/>
        <v>-</v>
      </c>
      <c r="V866" s="7"/>
      <c r="W866" s="7"/>
      <c r="X866" s="7"/>
      <c r="Y866" s="7"/>
      <c r="Z866" s="1"/>
      <c r="AA866" s="7"/>
      <c r="AB866" s="7"/>
      <c r="AC866" s="7"/>
      <c r="AD866" s="7"/>
      <c r="AE866" s="7"/>
      <c r="AF866" s="8"/>
      <c r="AG866" s="2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  <c r="EO866" s="2"/>
      <c r="EP866" s="2"/>
      <c r="EQ866" s="2"/>
      <c r="ER866" s="2"/>
      <c r="ES866" s="2"/>
      <c r="ET866" s="2"/>
      <c r="EU866" s="2"/>
      <c r="EV866" s="2"/>
      <c r="EW866" s="2"/>
      <c r="EX866" s="2"/>
      <c r="EY866" s="2"/>
      <c r="EZ866" s="2"/>
      <c r="FA866" s="2"/>
      <c r="FB866" s="2"/>
      <c r="FC866" s="2"/>
      <c r="FD866" s="2"/>
      <c r="FE866" s="2"/>
      <c r="FF866" s="2"/>
      <c r="FG866" s="2"/>
      <c r="FH866" s="2"/>
      <c r="FI866" s="2"/>
      <c r="FJ866" s="2"/>
      <c r="FK866" s="2"/>
      <c r="FL866" s="2"/>
      <c r="FM866" s="2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</row>
    <row r="867" spans="1:188" x14ac:dyDescent="0.15">
      <c r="A867" s="63">
        <f t="shared" si="247"/>
        <v>44632</v>
      </c>
      <c r="B867" s="78">
        <f t="shared" ca="1" si="252"/>
        <v>574.61120555999992</v>
      </c>
      <c r="C867" s="65">
        <f t="shared" ca="1" si="242"/>
        <v>573.1585301099999</v>
      </c>
      <c r="D867" s="10">
        <f ca="1">IF(A867&lt;$B$1,VLOOKUP(A867,[1]DI!$A$4:$B$15000,2),0)</f>
        <v>0</v>
      </c>
      <c r="E867" s="65">
        <f t="shared" ca="1" si="253"/>
        <v>1</v>
      </c>
      <c r="F867" s="65">
        <f ca="1">(TRUNC(PRODUCT($E$12:$E866),16))</f>
        <v>1.0997785249463501</v>
      </c>
      <c r="G867" s="65">
        <f t="shared" ca="1" si="254"/>
        <v>1.0980132618279299</v>
      </c>
      <c r="H867" s="65">
        <f t="shared" ca="1" si="255"/>
        <v>1.0016076899999999</v>
      </c>
      <c r="I867" s="64">
        <f t="shared" si="248"/>
        <v>0.06</v>
      </c>
      <c r="J867" s="66">
        <f>IF(O866&gt;0,VLOOKUP(O866,W$12:AF$80,2),J866)</f>
        <v>44628</v>
      </c>
      <c r="K867" s="67">
        <f t="shared" si="249"/>
        <v>3</v>
      </c>
      <c r="L867" s="68">
        <f t="shared" si="243"/>
        <v>4</v>
      </c>
      <c r="M867" s="69">
        <f t="shared" si="244"/>
        <v>1.0009253309999999</v>
      </c>
      <c r="N867" s="69">
        <f t="shared" ca="1" si="245"/>
        <v>1.002534509</v>
      </c>
      <c r="O867" s="68">
        <f t="shared" si="256"/>
        <v>0</v>
      </c>
      <c r="P867" s="65">
        <f t="shared" ca="1" si="250"/>
        <v>1.4526754500000001</v>
      </c>
      <c r="Q867" s="65"/>
      <c r="R867" s="11">
        <f t="shared" si="251"/>
        <v>0</v>
      </c>
      <c r="S867" s="70" t="str">
        <f>IF(O866&gt;0,VLOOKUP(O866,W$12:AF$60,10),S866)</f>
        <v>INCORPJ=</v>
      </c>
      <c r="T867" s="66" t="e">
        <f>IF(O866&gt;0,VLOOKUP(O866,W$12:AF$60,11),T866)</f>
        <v>#REF!</v>
      </c>
      <c r="U867" s="71" t="str">
        <f t="shared" si="246"/>
        <v>-</v>
      </c>
      <c r="V867" s="7"/>
      <c r="W867" s="7"/>
      <c r="X867" s="7"/>
      <c r="Y867" s="7"/>
      <c r="Z867" s="1"/>
      <c r="AA867" s="7"/>
      <c r="AB867" s="7"/>
      <c r="AC867" s="7"/>
      <c r="AD867" s="7"/>
      <c r="AE867" s="7"/>
      <c r="AF867" s="8"/>
      <c r="AG867" s="2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  <c r="EO867" s="2"/>
      <c r="EP867" s="2"/>
      <c r="EQ867" s="2"/>
      <c r="ER867" s="2"/>
      <c r="ES867" s="2"/>
      <c r="ET867" s="2"/>
      <c r="EU867" s="2"/>
      <c r="EV867" s="2"/>
      <c r="EW867" s="2"/>
      <c r="EX867" s="2"/>
      <c r="EY867" s="2"/>
      <c r="EZ867" s="2"/>
      <c r="FA867" s="2"/>
      <c r="FB867" s="2"/>
      <c r="FC867" s="2"/>
      <c r="FD867" s="2"/>
      <c r="FE867" s="2"/>
      <c r="FF867" s="2"/>
      <c r="FG867" s="2"/>
      <c r="FH867" s="2"/>
      <c r="FI867" s="2"/>
      <c r="FJ867" s="2"/>
      <c r="FK867" s="2"/>
      <c r="FL867" s="2"/>
      <c r="FM867" s="2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</row>
    <row r="868" spans="1:188" x14ac:dyDescent="0.15">
      <c r="A868" s="63">
        <f t="shared" si="247"/>
        <v>44633</v>
      </c>
      <c r="B868" s="78">
        <f t="shared" ca="1" si="252"/>
        <v>574.61120555999992</v>
      </c>
      <c r="C868" s="65">
        <f t="shared" ca="1" si="242"/>
        <v>573.1585301099999</v>
      </c>
      <c r="D868" s="10">
        <f ca="1">IF(A868&lt;$B$1,VLOOKUP(A868,[1]DI!$A$4:$B$15000,2),0)</f>
        <v>0</v>
      </c>
      <c r="E868" s="65">
        <f t="shared" ca="1" si="253"/>
        <v>1</v>
      </c>
      <c r="F868" s="65">
        <f ca="1">(TRUNC(PRODUCT($E$12:$E867),16))</f>
        <v>1.0997785249463501</v>
      </c>
      <c r="G868" s="65">
        <f t="shared" ca="1" si="254"/>
        <v>1.0980132618279299</v>
      </c>
      <c r="H868" s="65">
        <f t="shared" ca="1" si="255"/>
        <v>1.0016076899999999</v>
      </c>
      <c r="I868" s="64">
        <f t="shared" si="248"/>
        <v>0.06</v>
      </c>
      <c r="J868" s="66">
        <f>IF(O867&gt;0,VLOOKUP(O867,W$12:AF$80,2),J867)</f>
        <v>44628</v>
      </c>
      <c r="K868" s="67">
        <f t="shared" si="249"/>
        <v>3</v>
      </c>
      <c r="L868" s="68">
        <f t="shared" si="243"/>
        <v>4</v>
      </c>
      <c r="M868" s="69">
        <f t="shared" si="244"/>
        <v>1.0009253309999999</v>
      </c>
      <c r="N868" s="69">
        <f t="shared" ca="1" si="245"/>
        <v>1.002534509</v>
      </c>
      <c r="O868" s="68">
        <f t="shared" si="256"/>
        <v>0</v>
      </c>
      <c r="P868" s="65">
        <f t="shared" ca="1" si="250"/>
        <v>1.4526754500000001</v>
      </c>
      <c r="Q868" s="65"/>
      <c r="R868" s="11">
        <f t="shared" si="251"/>
        <v>0</v>
      </c>
      <c r="S868" s="70" t="str">
        <f>IF(O867&gt;0,VLOOKUP(O867,W$12:AF$60,10),S867)</f>
        <v>INCORPJ=</v>
      </c>
      <c r="T868" s="66" t="e">
        <f>IF(O867&gt;0,VLOOKUP(O867,W$12:AF$60,11),T867)</f>
        <v>#REF!</v>
      </c>
      <c r="U868" s="71" t="str">
        <f t="shared" si="246"/>
        <v>-</v>
      </c>
      <c r="V868" s="7"/>
      <c r="W868" s="7"/>
      <c r="X868" s="7"/>
      <c r="Y868" s="7"/>
      <c r="Z868" s="1"/>
      <c r="AA868" s="7"/>
      <c r="AB868" s="7"/>
      <c r="AC868" s="7"/>
      <c r="AD868" s="7"/>
      <c r="AE868" s="7"/>
      <c r="AF868" s="8"/>
      <c r="AG868" s="2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  <c r="EO868" s="2"/>
      <c r="EP868" s="2"/>
      <c r="EQ868" s="2"/>
      <c r="ER868" s="2"/>
      <c r="ES868" s="2"/>
      <c r="ET868" s="2"/>
      <c r="EU868" s="2"/>
      <c r="EV868" s="2"/>
      <c r="EW868" s="2"/>
      <c r="EX868" s="2"/>
      <c r="EY868" s="2"/>
      <c r="EZ868" s="2"/>
      <c r="FA868" s="2"/>
      <c r="FB868" s="2"/>
      <c r="FC868" s="2"/>
      <c r="FD868" s="2"/>
      <c r="FE868" s="2"/>
      <c r="FF868" s="2"/>
      <c r="FG868" s="2"/>
      <c r="FH868" s="2"/>
      <c r="FI868" s="2"/>
      <c r="FJ868" s="2"/>
      <c r="FK868" s="2"/>
      <c r="FL868" s="2"/>
      <c r="FM868" s="2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</row>
    <row r="869" spans="1:188" x14ac:dyDescent="0.15">
      <c r="A869" s="63">
        <f t="shared" si="247"/>
        <v>44634</v>
      </c>
      <c r="B869" s="78">
        <f t="shared" ca="1" si="252"/>
        <v>574.61120555999992</v>
      </c>
      <c r="C869" s="65">
        <f t="shared" ca="1" si="242"/>
        <v>573.1585301099999</v>
      </c>
      <c r="D869" s="10">
        <f ca="1">IF(A869&lt;$B$1,VLOOKUP(A869,[1]DI!$A$4:$B$15000,2),0)</f>
        <v>0.1065</v>
      </c>
      <c r="E869" s="65">
        <f t="shared" ca="1" si="253"/>
        <v>1.00040168</v>
      </c>
      <c r="F869" s="65">
        <f ca="1">(TRUNC(PRODUCT($E$12:$E868),16))</f>
        <v>1.0997785249463501</v>
      </c>
      <c r="G869" s="65">
        <f t="shared" ca="1" si="254"/>
        <v>1.0980132618279299</v>
      </c>
      <c r="H869" s="65">
        <f t="shared" ca="1" si="255"/>
        <v>1.0016076899999999</v>
      </c>
      <c r="I869" s="64">
        <f t="shared" si="248"/>
        <v>0.06</v>
      </c>
      <c r="J869" s="66">
        <f>IF(O868&gt;0,VLOOKUP(O868,W$12:AF$80,2),J868)</f>
        <v>44628</v>
      </c>
      <c r="K869" s="67">
        <f t="shared" si="249"/>
        <v>4</v>
      </c>
      <c r="L869" s="68">
        <f t="shared" si="243"/>
        <v>4</v>
      </c>
      <c r="M869" s="69">
        <f t="shared" si="244"/>
        <v>1.0009253309999999</v>
      </c>
      <c r="N869" s="69">
        <f t="shared" ca="1" si="245"/>
        <v>1.002534509</v>
      </c>
      <c r="O869" s="68">
        <f t="shared" si="256"/>
        <v>0</v>
      </c>
      <c r="P869" s="65">
        <f t="shared" ca="1" si="250"/>
        <v>1.4526754500000001</v>
      </c>
      <c r="Q869" s="65"/>
      <c r="R869" s="11">
        <f t="shared" si="251"/>
        <v>0</v>
      </c>
      <c r="S869" s="70" t="str">
        <f>IF(O868&gt;0,VLOOKUP(O868,W$12:AF$60,10),S868)</f>
        <v>INCORPJ=</v>
      </c>
      <c r="T869" s="66" t="e">
        <f>IF(O868&gt;0,VLOOKUP(O868,W$12:AF$60,11),T868)</f>
        <v>#REF!</v>
      </c>
      <c r="U869" s="71" t="str">
        <f t="shared" si="246"/>
        <v>-</v>
      </c>
      <c r="V869" s="7"/>
      <c r="W869" s="7"/>
      <c r="X869" s="7"/>
      <c r="Y869" s="7"/>
      <c r="Z869" s="1"/>
      <c r="AA869" s="7"/>
      <c r="AB869" s="7"/>
      <c r="AC869" s="7"/>
      <c r="AD869" s="7"/>
      <c r="AE869" s="7"/>
      <c r="AF869" s="8"/>
      <c r="AG869" s="2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  <c r="EP869" s="2"/>
      <c r="EQ869" s="2"/>
      <c r="ER869" s="2"/>
      <c r="ES869" s="2"/>
      <c r="ET869" s="2"/>
      <c r="EU869" s="2"/>
      <c r="EV869" s="2"/>
      <c r="EW869" s="2"/>
      <c r="EX869" s="2"/>
      <c r="EY869" s="2"/>
      <c r="EZ869" s="2"/>
      <c r="FA869" s="2"/>
      <c r="FB869" s="2"/>
      <c r="FC869" s="2"/>
      <c r="FD869" s="2"/>
      <c r="FE869" s="2"/>
      <c r="FF869" s="2"/>
      <c r="FG869" s="2"/>
      <c r="FH869" s="2"/>
      <c r="FI869" s="2"/>
      <c r="FJ869" s="2"/>
      <c r="FK869" s="2"/>
      <c r="FL869" s="2"/>
      <c r="FM869" s="2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</row>
    <row r="870" spans="1:188" x14ac:dyDescent="0.15">
      <c r="A870" s="63">
        <f t="shared" si="247"/>
        <v>44635</v>
      </c>
      <c r="B870" s="78">
        <f t="shared" ca="1" si="252"/>
        <v>574.97494571999994</v>
      </c>
      <c r="C870" s="65">
        <f t="shared" ca="1" si="242"/>
        <v>573.1585301099999</v>
      </c>
      <c r="D870" s="10">
        <f ca="1">IF(A870&lt;$B$1,VLOOKUP(A870,[1]DI!$A$4:$B$15000,2),0)</f>
        <v>0.1065</v>
      </c>
      <c r="E870" s="65">
        <f t="shared" ca="1" si="253"/>
        <v>1.00040168</v>
      </c>
      <c r="F870" s="65">
        <f ca="1">(TRUNC(PRODUCT($E$12:$E869),16))</f>
        <v>1.1002202839842501</v>
      </c>
      <c r="G870" s="65">
        <f t="shared" ca="1" si="254"/>
        <v>1.0980132618279299</v>
      </c>
      <c r="H870" s="65">
        <f t="shared" ca="1" si="255"/>
        <v>1.00201001</v>
      </c>
      <c r="I870" s="64">
        <f t="shared" si="248"/>
        <v>0.06</v>
      </c>
      <c r="J870" s="66">
        <f>IF(O869&gt;0,VLOOKUP(O869,W$12:AF$80,2),J869)</f>
        <v>44628</v>
      </c>
      <c r="K870" s="67">
        <f t="shared" si="249"/>
        <v>5</v>
      </c>
      <c r="L870" s="68">
        <f t="shared" si="243"/>
        <v>5</v>
      </c>
      <c r="M870" s="69">
        <f t="shared" si="244"/>
        <v>1.001156798</v>
      </c>
      <c r="N870" s="69">
        <f t="shared" ca="1" si="245"/>
        <v>1.0031691330000001</v>
      </c>
      <c r="O870" s="68">
        <f t="shared" si="256"/>
        <v>0</v>
      </c>
      <c r="P870" s="65">
        <f t="shared" ca="1" si="250"/>
        <v>1.81641561</v>
      </c>
      <c r="Q870" s="65"/>
      <c r="R870" s="11">
        <f t="shared" si="251"/>
        <v>0</v>
      </c>
      <c r="S870" s="70" t="str">
        <f>IF(O869&gt;0,VLOOKUP(O869,W$12:AF$60,10),S869)</f>
        <v>INCORPJ=</v>
      </c>
      <c r="T870" s="66" t="e">
        <f>IF(O869&gt;0,VLOOKUP(O869,W$12:AF$60,11),T869)</f>
        <v>#REF!</v>
      </c>
      <c r="U870" s="71" t="str">
        <f t="shared" si="246"/>
        <v>-</v>
      </c>
      <c r="V870" s="7"/>
      <c r="W870" s="7"/>
      <c r="X870" s="7"/>
      <c r="Y870" s="7"/>
      <c r="Z870" s="1"/>
      <c r="AA870" s="7"/>
      <c r="AB870" s="7"/>
      <c r="AC870" s="7"/>
      <c r="AD870" s="7"/>
      <c r="AE870" s="7"/>
      <c r="AF870" s="8"/>
      <c r="AG870" s="2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  <c r="EP870" s="2"/>
      <c r="EQ870" s="2"/>
      <c r="ER870" s="2"/>
      <c r="ES870" s="2"/>
      <c r="ET870" s="2"/>
      <c r="EU870" s="2"/>
      <c r="EV870" s="2"/>
      <c r="EW870" s="2"/>
      <c r="EX870" s="2"/>
      <c r="EY870" s="2"/>
      <c r="EZ870" s="2"/>
      <c r="FA870" s="2"/>
      <c r="FB870" s="2"/>
      <c r="FC870" s="2"/>
      <c r="FD870" s="2"/>
      <c r="FE870" s="2"/>
      <c r="FF870" s="2"/>
      <c r="FG870" s="2"/>
      <c r="FH870" s="2"/>
      <c r="FI870" s="2"/>
      <c r="FJ870" s="2"/>
      <c r="FK870" s="2"/>
      <c r="FL870" s="2"/>
      <c r="FM870" s="2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</row>
    <row r="871" spans="1:188" x14ac:dyDescent="0.15">
      <c r="A871" s="63">
        <f t="shared" si="247"/>
        <v>44636</v>
      </c>
      <c r="B871" s="78">
        <f t="shared" ca="1" si="252"/>
        <v>575.33892086999992</v>
      </c>
      <c r="C871" s="65">
        <f t="shared" ca="1" si="242"/>
        <v>573.1585301099999</v>
      </c>
      <c r="D871" s="10">
        <f ca="1">IF(A871&lt;$B$1,VLOOKUP(A871,[1]DI!$A$4:$B$15000,2),0)</f>
        <v>0.1065</v>
      </c>
      <c r="E871" s="65">
        <f t="shared" ca="1" si="253"/>
        <v>1.00040168</v>
      </c>
      <c r="F871" s="65">
        <f ca="1">(TRUNC(PRODUCT($E$12:$E870),16))</f>
        <v>1.1006622204679299</v>
      </c>
      <c r="G871" s="65">
        <f t="shared" ca="1" si="254"/>
        <v>1.0980132618279299</v>
      </c>
      <c r="H871" s="65">
        <f t="shared" ca="1" si="255"/>
        <v>1.0024124999999999</v>
      </c>
      <c r="I871" s="64">
        <f t="shared" si="248"/>
        <v>0.06</v>
      </c>
      <c r="J871" s="66">
        <f>IF(O870&gt;0,VLOOKUP(O870,W$12:AF$80,2),J870)</f>
        <v>44628</v>
      </c>
      <c r="K871" s="67">
        <f t="shared" si="249"/>
        <v>6</v>
      </c>
      <c r="L871" s="68">
        <f t="shared" si="243"/>
        <v>6</v>
      </c>
      <c r="M871" s="69">
        <f t="shared" si="244"/>
        <v>1.0013883180000001</v>
      </c>
      <c r="N871" s="69">
        <f t="shared" ca="1" si="245"/>
        <v>1.003804167</v>
      </c>
      <c r="O871" s="68">
        <f t="shared" si="256"/>
        <v>0</v>
      </c>
      <c r="P871" s="65">
        <f t="shared" ca="1" si="250"/>
        <v>2.1803907599999999</v>
      </c>
      <c r="Q871" s="65"/>
      <c r="R871" s="11">
        <f t="shared" si="251"/>
        <v>0</v>
      </c>
      <c r="S871" s="70" t="str">
        <f>IF(O870&gt;0,VLOOKUP(O870,W$12:AF$60,10),S870)</f>
        <v>INCORPJ=</v>
      </c>
      <c r="T871" s="66" t="e">
        <f>IF(O870&gt;0,VLOOKUP(O870,W$12:AF$60,11),T870)</f>
        <v>#REF!</v>
      </c>
      <c r="U871" s="71" t="str">
        <f t="shared" si="246"/>
        <v>-</v>
      </c>
      <c r="V871" s="7"/>
      <c r="W871" s="7"/>
      <c r="X871" s="7"/>
      <c r="Y871" s="7"/>
      <c r="Z871" s="1"/>
      <c r="AA871" s="7"/>
      <c r="AB871" s="7"/>
      <c r="AC871" s="7"/>
      <c r="AD871" s="7"/>
      <c r="AE871" s="7"/>
      <c r="AF871" s="8"/>
      <c r="AG871" s="2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  <c r="EO871" s="2"/>
      <c r="EP871" s="2"/>
      <c r="EQ871" s="2"/>
      <c r="ER871" s="2"/>
      <c r="ES871" s="2"/>
      <c r="ET871" s="2"/>
      <c r="EU871" s="2"/>
      <c r="EV871" s="2"/>
      <c r="EW871" s="2"/>
      <c r="EX871" s="2"/>
      <c r="EY871" s="2"/>
      <c r="EZ871" s="2"/>
      <c r="FA871" s="2"/>
      <c r="FB871" s="2"/>
      <c r="FC871" s="2"/>
      <c r="FD871" s="2"/>
      <c r="FE871" s="2"/>
      <c r="FF871" s="2"/>
      <c r="FG871" s="2"/>
      <c r="FH871" s="2"/>
      <c r="FI871" s="2"/>
      <c r="FJ871" s="2"/>
      <c r="FK871" s="2"/>
      <c r="FL871" s="2"/>
      <c r="FM871" s="2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</row>
    <row r="872" spans="1:188" x14ac:dyDescent="0.15">
      <c r="A872" s="63">
        <f t="shared" si="247"/>
        <v>44637</v>
      </c>
      <c r="B872" s="78">
        <f t="shared" ca="1" si="252"/>
        <v>575.70312528999989</v>
      </c>
      <c r="C872" s="65">
        <f t="shared" ca="1" si="242"/>
        <v>573.1585301099999</v>
      </c>
      <c r="D872" s="10">
        <f ca="1">IF(A872&lt;$B$1,VLOOKUP(A872,[1]DI!$A$4:$B$15000,2),0)</f>
        <v>0.11649999999999999</v>
      </c>
      <c r="E872" s="65">
        <f t="shared" ca="1" si="253"/>
        <v>1.0004373900000001</v>
      </c>
      <c r="F872" s="65">
        <f ca="1">(TRUNC(PRODUCT($E$12:$E871),16))</f>
        <v>1.10110433446864</v>
      </c>
      <c r="G872" s="65">
        <f t="shared" ca="1" si="254"/>
        <v>1.0980132618279299</v>
      </c>
      <c r="H872" s="65">
        <f t="shared" ca="1" si="255"/>
        <v>1.00281515</v>
      </c>
      <c r="I872" s="64">
        <f t="shared" si="248"/>
        <v>0.06</v>
      </c>
      <c r="J872" s="66">
        <f>IF(O871&gt;0,VLOOKUP(O871,W$12:AF$80,2),J871)</f>
        <v>44628</v>
      </c>
      <c r="K872" s="67">
        <f t="shared" si="249"/>
        <v>7</v>
      </c>
      <c r="L872" s="68">
        <f t="shared" si="243"/>
        <v>7</v>
      </c>
      <c r="M872" s="69">
        <f t="shared" si="244"/>
        <v>1.001619891</v>
      </c>
      <c r="N872" s="69">
        <f t="shared" ca="1" si="245"/>
        <v>1.0044396010000001</v>
      </c>
      <c r="O872" s="68">
        <f t="shared" si="256"/>
        <v>0</v>
      </c>
      <c r="P872" s="65">
        <f t="shared" ca="1" si="250"/>
        <v>2.54459518</v>
      </c>
      <c r="Q872" s="65"/>
      <c r="R872" s="11">
        <f t="shared" si="251"/>
        <v>0</v>
      </c>
      <c r="S872" s="70" t="str">
        <f>IF(O871&gt;0,VLOOKUP(O871,W$12:AF$60,10),S871)</f>
        <v>INCORPJ=</v>
      </c>
      <c r="T872" s="66" t="e">
        <f>IF(O871&gt;0,VLOOKUP(O871,W$12:AF$60,11),T871)</f>
        <v>#REF!</v>
      </c>
      <c r="U872" s="71" t="str">
        <f t="shared" si="246"/>
        <v>-</v>
      </c>
      <c r="V872" s="7"/>
      <c r="W872" s="7"/>
      <c r="X872" s="7"/>
      <c r="Y872" s="7"/>
      <c r="Z872" s="1"/>
      <c r="AA872" s="7"/>
      <c r="AB872" s="7"/>
      <c r="AC872" s="7"/>
      <c r="AD872" s="7"/>
      <c r="AE872" s="7"/>
      <c r="AF872" s="8"/>
      <c r="AG872" s="2"/>
      <c r="AH872" s="2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  <c r="EO872" s="2"/>
      <c r="EP872" s="2"/>
      <c r="EQ872" s="2"/>
      <c r="ER872" s="2"/>
      <c r="ES872" s="2"/>
      <c r="ET872" s="2"/>
      <c r="EU872" s="2"/>
      <c r="EV872" s="2"/>
      <c r="EW872" s="2"/>
      <c r="EX872" s="2"/>
      <c r="EY872" s="2"/>
      <c r="EZ872" s="2"/>
      <c r="FA872" s="2"/>
      <c r="FB872" s="2"/>
      <c r="FC872" s="2"/>
      <c r="FD872" s="2"/>
      <c r="FE872" s="2"/>
      <c r="FF872" s="2"/>
      <c r="FG872" s="2"/>
      <c r="FH872" s="2"/>
      <c r="FI872" s="2"/>
      <c r="FJ872" s="2"/>
      <c r="FK872" s="2"/>
      <c r="FL872" s="2"/>
      <c r="FM872" s="2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</row>
    <row r="873" spans="1:188" x14ac:dyDescent="0.15">
      <c r="A873" s="63">
        <f t="shared" si="247"/>
        <v>44638</v>
      </c>
      <c r="B873" s="78">
        <f t="shared" ca="1" si="252"/>
        <v>576.08812274999991</v>
      </c>
      <c r="C873" s="65">
        <f t="shared" ca="1" si="242"/>
        <v>573.1585301099999</v>
      </c>
      <c r="D873" s="10">
        <f ca="1">IF(A873&lt;$B$1,VLOOKUP(A873,[1]DI!$A$4:$B$15000,2),0)</f>
        <v>0.11649999999999999</v>
      </c>
      <c r="E873" s="65">
        <f t="shared" ca="1" si="253"/>
        <v>1.0004373900000001</v>
      </c>
      <c r="F873" s="65">
        <f ca="1">(TRUNC(PRODUCT($E$12:$E872),16))</f>
        <v>1.1015859464935001</v>
      </c>
      <c r="G873" s="65">
        <f t="shared" ca="1" si="254"/>
        <v>1.0980132618279299</v>
      </c>
      <c r="H873" s="65">
        <f t="shared" ca="1" si="255"/>
        <v>1.0032537699999999</v>
      </c>
      <c r="I873" s="64">
        <f t="shared" si="248"/>
        <v>0.06</v>
      </c>
      <c r="J873" s="66">
        <f>IF(O872&gt;0,VLOOKUP(O872,W$12:AF$80,2),J872)</f>
        <v>44628</v>
      </c>
      <c r="K873" s="67">
        <f t="shared" si="249"/>
        <v>8</v>
      </c>
      <c r="L873" s="68">
        <f t="shared" si="243"/>
        <v>8</v>
      </c>
      <c r="M873" s="69">
        <f t="shared" si="244"/>
        <v>1.0018515189999999</v>
      </c>
      <c r="N873" s="69">
        <f t="shared" ca="1" si="245"/>
        <v>1.005111313</v>
      </c>
      <c r="O873" s="68">
        <f t="shared" si="256"/>
        <v>0</v>
      </c>
      <c r="P873" s="65">
        <f t="shared" ca="1" si="250"/>
        <v>2.9295926400000001</v>
      </c>
      <c r="Q873" s="65"/>
      <c r="R873" s="11">
        <f t="shared" si="251"/>
        <v>0</v>
      </c>
      <c r="S873" s="70" t="str">
        <f>IF(O872&gt;0,VLOOKUP(O872,W$12:AF$60,10),S872)</f>
        <v>INCORPJ=</v>
      </c>
      <c r="T873" s="66" t="e">
        <f>IF(O872&gt;0,VLOOKUP(O872,W$12:AF$60,11),T872)</f>
        <v>#REF!</v>
      </c>
      <c r="U873" s="71" t="str">
        <f t="shared" si="246"/>
        <v>-</v>
      </c>
      <c r="V873" s="7"/>
      <c r="W873" s="7"/>
      <c r="X873" s="7"/>
      <c r="Y873" s="7"/>
      <c r="Z873" s="1"/>
      <c r="AA873" s="7"/>
      <c r="AB873" s="7"/>
      <c r="AC873" s="7"/>
      <c r="AD873" s="7"/>
      <c r="AE873" s="7"/>
      <c r="AF873" s="8"/>
      <c r="AG873" s="2"/>
      <c r="AH873" s="2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  <c r="EO873" s="2"/>
      <c r="EP873" s="2"/>
      <c r="EQ873" s="2"/>
      <c r="ER873" s="2"/>
      <c r="ES873" s="2"/>
      <c r="ET873" s="2"/>
      <c r="EU873" s="2"/>
      <c r="EV873" s="2"/>
      <c r="EW873" s="2"/>
      <c r="EX873" s="2"/>
      <c r="EY873" s="2"/>
      <c r="EZ873" s="2"/>
      <c r="FA873" s="2"/>
      <c r="FB873" s="2"/>
      <c r="FC873" s="2"/>
      <c r="FD873" s="2"/>
      <c r="FE873" s="2"/>
      <c r="FF873" s="2"/>
      <c r="FG873" s="2"/>
      <c r="FH873" s="2"/>
      <c r="FI873" s="2"/>
      <c r="FJ873" s="2"/>
      <c r="FK873" s="2"/>
      <c r="FL873" s="2"/>
      <c r="FM873" s="2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</row>
    <row r="874" spans="1:188" x14ac:dyDescent="0.15">
      <c r="A874" s="63">
        <f t="shared" si="247"/>
        <v>44639</v>
      </c>
      <c r="B874" s="78">
        <f t="shared" ca="1" si="252"/>
        <v>576.4733815699999</v>
      </c>
      <c r="C874" s="65">
        <f t="shared" ca="1" si="242"/>
        <v>573.1585301099999</v>
      </c>
      <c r="D874" s="10">
        <f ca="1">IF(A874&lt;$B$1,VLOOKUP(A874,[1]DI!$A$4:$B$15000,2),0)</f>
        <v>0</v>
      </c>
      <c r="E874" s="65">
        <f t="shared" ca="1" si="253"/>
        <v>1</v>
      </c>
      <c r="F874" s="65">
        <f ca="1">(TRUNC(PRODUCT($E$12:$E873),16))</f>
        <v>1.10206776917063</v>
      </c>
      <c r="G874" s="65">
        <f t="shared" ca="1" si="254"/>
        <v>1.0980132618279299</v>
      </c>
      <c r="H874" s="65">
        <f t="shared" ca="1" si="255"/>
        <v>1.00369259</v>
      </c>
      <c r="I874" s="64">
        <f t="shared" si="248"/>
        <v>0.06</v>
      </c>
      <c r="J874" s="66">
        <f>IF(O873&gt;0,VLOOKUP(O873,W$12:AF$80,2),J873)</f>
        <v>44628</v>
      </c>
      <c r="K874" s="67">
        <f t="shared" si="249"/>
        <v>8</v>
      </c>
      <c r="L874" s="68">
        <f t="shared" si="243"/>
        <v>9</v>
      </c>
      <c r="M874" s="69">
        <f t="shared" si="244"/>
        <v>1.0020831990000001</v>
      </c>
      <c r="N874" s="69">
        <f t="shared" ca="1" si="245"/>
        <v>1.0057834809999999</v>
      </c>
      <c r="O874" s="68">
        <f t="shared" si="256"/>
        <v>0</v>
      </c>
      <c r="P874" s="65">
        <f t="shared" ca="1" si="250"/>
        <v>3.3148514599999999</v>
      </c>
      <c r="Q874" s="65"/>
      <c r="R874" s="11">
        <f t="shared" si="251"/>
        <v>0</v>
      </c>
      <c r="S874" s="70" t="str">
        <f>IF(O873&gt;0,VLOOKUP(O873,W$12:AF$60,10),S873)</f>
        <v>INCORPJ=</v>
      </c>
      <c r="T874" s="66" t="e">
        <f>IF(O873&gt;0,VLOOKUP(O873,W$12:AF$60,11),T873)</f>
        <v>#REF!</v>
      </c>
      <c r="U874" s="71" t="str">
        <f t="shared" si="246"/>
        <v>-</v>
      </c>
      <c r="V874" s="7"/>
      <c r="W874" s="7"/>
      <c r="X874" s="7"/>
      <c r="Y874" s="7"/>
      <c r="Z874" s="1"/>
      <c r="AA874" s="7"/>
      <c r="AB874" s="7"/>
      <c r="AC874" s="7"/>
      <c r="AD874" s="7"/>
      <c r="AE874" s="7"/>
      <c r="AF874" s="8"/>
      <c r="AG874" s="2"/>
      <c r="AH874" s="2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  <c r="EO874" s="2"/>
      <c r="EP874" s="2"/>
      <c r="EQ874" s="2"/>
      <c r="ER874" s="2"/>
      <c r="ES874" s="2"/>
      <c r="ET874" s="2"/>
      <c r="EU874" s="2"/>
      <c r="EV874" s="2"/>
      <c r="EW874" s="2"/>
      <c r="EX874" s="2"/>
      <c r="EY874" s="2"/>
      <c r="EZ874" s="2"/>
      <c r="FA874" s="2"/>
      <c r="FB874" s="2"/>
      <c r="FC874" s="2"/>
      <c r="FD874" s="2"/>
      <c r="FE874" s="2"/>
      <c r="FF874" s="2"/>
      <c r="FG874" s="2"/>
      <c r="FH874" s="2"/>
      <c r="FI874" s="2"/>
      <c r="FJ874" s="2"/>
      <c r="FK874" s="2"/>
      <c r="FL874" s="2"/>
      <c r="FM874" s="2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</row>
    <row r="875" spans="1:188" x14ac:dyDescent="0.15">
      <c r="A875" s="63">
        <f t="shared" si="247"/>
        <v>44640</v>
      </c>
      <c r="B875" s="78">
        <f t="shared" ca="1" si="252"/>
        <v>576.4733815699999</v>
      </c>
      <c r="C875" s="65">
        <f t="shared" ca="1" si="242"/>
        <v>573.1585301099999</v>
      </c>
      <c r="D875" s="10">
        <f ca="1">IF(A875&lt;$B$1,VLOOKUP(A875,[1]DI!$A$4:$B$15000,2),0)</f>
        <v>0</v>
      </c>
      <c r="E875" s="65">
        <f t="shared" ca="1" si="253"/>
        <v>1</v>
      </c>
      <c r="F875" s="65">
        <f ca="1">(TRUNC(PRODUCT($E$12:$E874),16))</f>
        <v>1.10206776917063</v>
      </c>
      <c r="G875" s="65">
        <f t="shared" ca="1" si="254"/>
        <v>1.0980132618279299</v>
      </c>
      <c r="H875" s="65">
        <f t="shared" ca="1" si="255"/>
        <v>1.00369259</v>
      </c>
      <c r="I875" s="64">
        <f t="shared" si="248"/>
        <v>0.06</v>
      </c>
      <c r="J875" s="66">
        <f>IF(O874&gt;0,VLOOKUP(O874,W$12:AF$80,2),J874)</f>
        <v>44628</v>
      </c>
      <c r="K875" s="67">
        <f t="shared" si="249"/>
        <v>8</v>
      </c>
      <c r="L875" s="68">
        <f t="shared" si="243"/>
        <v>9</v>
      </c>
      <c r="M875" s="69">
        <f t="shared" si="244"/>
        <v>1.0020831990000001</v>
      </c>
      <c r="N875" s="69">
        <f t="shared" ca="1" si="245"/>
        <v>1.0057834809999999</v>
      </c>
      <c r="O875" s="68">
        <f t="shared" si="256"/>
        <v>0</v>
      </c>
      <c r="P875" s="65">
        <f t="shared" ca="1" si="250"/>
        <v>3.3148514599999999</v>
      </c>
      <c r="Q875" s="65"/>
      <c r="R875" s="11">
        <f t="shared" si="251"/>
        <v>0</v>
      </c>
      <c r="S875" s="70" t="str">
        <f>IF(O874&gt;0,VLOOKUP(O874,W$12:AF$60,10),S874)</f>
        <v>INCORPJ=</v>
      </c>
      <c r="T875" s="66" t="e">
        <f>IF(O874&gt;0,VLOOKUP(O874,W$12:AF$60,11),T874)</f>
        <v>#REF!</v>
      </c>
      <c r="U875" s="71" t="str">
        <f t="shared" si="246"/>
        <v>-</v>
      </c>
      <c r="V875" s="7"/>
      <c r="W875" s="7"/>
      <c r="X875" s="7"/>
      <c r="Y875" s="7"/>
      <c r="Z875" s="1"/>
      <c r="AA875" s="7"/>
      <c r="AB875" s="7"/>
      <c r="AC875" s="7"/>
      <c r="AD875" s="7"/>
      <c r="AE875" s="7"/>
      <c r="AF875" s="8"/>
      <c r="AG875" s="2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  <c r="EO875" s="2"/>
      <c r="EP875" s="2"/>
      <c r="EQ875" s="2"/>
      <c r="ER875" s="2"/>
      <c r="ES875" s="2"/>
      <c r="ET875" s="2"/>
      <c r="EU875" s="2"/>
      <c r="EV875" s="2"/>
      <c r="EW875" s="2"/>
      <c r="EX875" s="2"/>
      <c r="EY875" s="2"/>
      <c r="EZ875" s="2"/>
      <c r="FA875" s="2"/>
      <c r="FB875" s="2"/>
      <c r="FC875" s="2"/>
      <c r="FD875" s="2"/>
      <c r="FE875" s="2"/>
      <c r="FF875" s="2"/>
      <c r="FG875" s="2"/>
      <c r="FH875" s="2"/>
      <c r="FI875" s="2"/>
      <c r="FJ875" s="2"/>
      <c r="FK875" s="2"/>
      <c r="FL875" s="2"/>
      <c r="FM875" s="2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</row>
    <row r="876" spans="1:188" x14ac:dyDescent="0.15">
      <c r="A876" s="63">
        <f t="shared" si="247"/>
        <v>44641</v>
      </c>
      <c r="B876" s="78">
        <f t="shared" ca="1" si="252"/>
        <v>576.4733815699999</v>
      </c>
      <c r="C876" s="65">
        <f t="shared" ca="1" si="242"/>
        <v>573.1585301099999</v>
      </c>
      <c r="D876" s="10">
        <f ca="1">IF(A876&lt;$B$1,VLOOKUP(A876,[1]DI!$A$4:$B$15000,2),0)</f>
        <v>0.11649999999999999</v>
      </c>
      <c r="E876" s="65">
        <f t="shared" ca="1" si="253"/>
        <v>1.0004373900000001</v>
      </c>
      <c r="F876" s="65">
        <f ca="1">(TRUNC(PRODUCT($E$12:$E875),16))</f>
        <v>1.10206776917063</v>
      </c>
      <c r="G876" s="65">
        <f t="shared" ca="1" si="254"/>
        <v>1.0980132618279299</v>
      </c>
      <c r="H876" s="65">
        <f t="shared" ca="1" si="255"/>
        <v>1.00369259</v>
      </c>
      <c r="I876" s="64">
        <f t="shared" si="248"/>
        <v>0.06</v>
      </c>
      <c r="J876" s="66">
        <f>IF(O875&gt;0,VLOOKUP(O875,W$12:AF$80,2),J875)</f>
        <v>44628</v>
      </c>
      <c r="K876" s="67">
        <f t="shared" si="249"/>
        <v>9</v>
      </c>
      <c r="L876" s="68">
        <f t="shared" si="243"/>
        <v>9</v>
      </c>
      <c r="M876" s="69">
        <f t="shared" si="244"/>
        <v>1.0020831990000001</v>
      </c>
      <c r="N876" s="69">
        <f t="shared" ca="1" si="245"/>
        <v>1.0057834809999999</v>
      </c>
      <c r="O876" s="68">
        <f t="shared" si="256"/>
        <v>0</v>
      </c>
      <c r="P876" s="65">
        <f t="shared" ca="1" si="250"/>
        <v>3.3148514599999999</v>
      </c>
      <c r="Q876" s="65"/>
      <c r="R876" s="11">
        <f t="shared" si="251"/>
        <v>0</v>
      </c>
      <c r="S876" s="70" t="str">
        <f>IF(O875&gt;0,VLOOKUP(O875,W$12:AF$60,10),S875)</f>
        <v>INCORPJ=</v>
      </c>
      <c r="T876" s="66" t="e">
        <f>IF(O875&gt;0,VLOOKUP(O875,W$12:AF$60,11),T875)</f>
        <v>#REF!</v>
      </c>
      <c r="U876" s="71" t="str">
        <f t="shared" si="246"/>
        <v>-</v>
      </c>
      <c r="V876" s="7"/>
      <c r="W876" s="7"/>
      <c r="X876" s="7"/>
      <c r="Y876" s="7"/>
      <c r="Z876" s="1"/>
      <c r="AA876" s="7"/>
      <c r="AB876" s="7"/>
      <c r="AC876" s="7"/>
      <c r="AD876" s="7"/>
      <c r="AE876" s="7"/>
      <c r="AF876" s="8"/>
      <c r="AG876" s="2"/>
      <c r="AH876" s="2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  <c r="EO876" s="2"/>
      <c r="EP876" s="2"/>
      <c r="EQ876" s="2"/>
      <c r="ER876" s="2"/>
      <c r="ES876" s="2"/>
      <c r="ET876" s="2"/>
      <c r="EU876" s="2"/>
      <c r="EV876" s="2"/>
      <c r="EW876" s="2"/>
      <c r="EX876" s="2"/>
      <c r="EY876" s="2"/>
      <c r="EZ876" s="2"/>
      <c r="FA876" s="2"/>
      <c r="FB876" s="2"/>
      <c r="FC876" s="2"/>
      <c r="FD876" s="2"/>
      <c r="FE876" s="2"/>
      <c r="FF876" s="2"/>
      <c r="FG876" s="2"/>
      <c r="FH876" s="2"/>
      <c r="FI876" s="2"/>
      <c r="FJ876" s="2"/>
      <c r="FK876" s="2"/>
      <c r="FL876" s="2"/>
      <c r="FM876" s="2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</row>
    <row r="877" spans="1:188" x14ac:dyDescent="0.15">
      <c r="A877" s="63">
        <f t="shared" si="247"/>
        <v>44642</v>
      </c>
      <c r="B877" s="78">
        <f t="shared" ca="1" si="252"/>
        <v>576.85889200999986</v>
      </c>
      <c r="C877" s="65">
        <f t="shared" ca="1" si="242"/>
        <v>573.1585301099999</v>
      </c>
      <c r="D877" s="10">
        <f ca="1">IF(A877&lt;$B$1,VLOOKUP(A877,[1]DI!$A$4:$B$15000,2),0)</f>
        <v>0.11649999999999999</v>
      </c>
      <c r="E877" s="65">
        <f t="shared" ca="1" si="253"/>
        <v>1.0004373900000001</v>
      </c>
      <c r="F877" s="65">
        <f ca="1">(TRUNC(PRODUCT($E$12:$E876),16))</f>
        <v>1.10254980259219</v>
      </c>
      <c r="G877" s="65">
        <f t="shared" ca="1" si="254"/>
        <v>1.0980132618279299</v>
      </c>
      <c r="H877" s="65">
        <f t="shared" ca="1" si="255"/>
        <v>1.0041315900000001</v>
      </c>
      <c r="I877" s="64">
        <f t="shared" si="248"/>
        <v>0.06</v>
      </c>
      <c r="J877" s="66">
        <f>IF(O876&gt;0,VLOOKUP(O876,W$12:AF$80,2),J876)</f>
        <v>44628</v>
      </c>
      <c r="K877" s="67">
        <f t="shared" si="249"/>
        <v>10</v>
      </c>
      <c r="L877" s="68">
        <f t="shared" si="243"/>
        <v>10</v>
      </c>
      <c r="M877" s="69">
        <f t="shared" si="244"/>
        <v>1.0023149339999999</v>
      </c>
      <c r="N877" s="69">
        <f t="shared" ca="1" si="245"/>
        <v>1.006456088</v>
      </c>
      <c r="O877" s="68">
        <f t="shared" si="256"/>
        <v>0</v>
      </c>
      <c r="P877" s="65">
        <f t="shared" ca="1" si="250"/>
        <v>3.7003618999999999</v>
      </c>
      <c r="Q877" s="65"/>
      <c r="R877" s="11">
        <f t="shared" si="251"/>
        <v>0</v>
      </c>
      <c r="S877" s="70" t="str">
        <f>IF(O876&gt;0,VLOOKUP(O876,W$12:AF$60,10),S876)</f>
        <v>INCORPJ=</v>
      </c>
      <c r="T877" s="66" t="e">
        <f>IF(O876&gt;0,VLOOKUP(O876,W$12:AF$60,11),T876)</f>
        <v>#REF!</v>
      </c>
      <c r="U877" s="71" t="str">
        <f t="shared" si="246"/>
        <v>-</v>
      </c>
      <c r="V877" s="7"/>
      <c r="W877" s="7"/>
      <c r="X877" s="7"/>
      <c r="Y877" s="7"/>
      <c r="Z877" s="1"/>
      <c r="AA877" s="7"/>
      <c r="AB877" s="7"/>
      <c r="AC877" s="7"/>
      <c r="AD877" s="7"/>
      <c r="AE877" s="7"/>
      <c r="AF877" s="8"/>
      <c r="AG877" s="2"/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  <c r="EO877" s="2"/>
      <c r="EP877" s="2"/>
      <c r="EQ877" s="2"/>
      <c r="ER877" s="2"/>
      <c r="ES877" s="2"/>
      <c r="ET877" s="2"/>
      <c r="EU877" s="2"/>
      <c r="EV877" s="2"/>
      <c r="EW877" s="2"/>
      <c r="EX877" s="2"/>
      <c r="EY877" s="2"/>
      <c r="EZ877" s="2"/>
      <c r="FA877" s="2"/>
      <c r="FB877" s="2"/>
      <c r="FC877" s="2"/>
      <c r="FD877" s="2"/>
      <c r="FE877" s="2"/>
      <c r="FF877" s="2"/>
      <c r="FG877" s="2"/>
      <c r="FH877" s="2"/>
      <c r="FI877" s="2"/>
      <c r="FJ877" s="2"/>
      <c r="FK877" s="2"/>
      <c r="FL877" s="2"/>
      <c r="FM877" s="2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</row>
    <row r="878" spans="1:188" x14ac:dyDescent="0.15">
      <c r="A878" s="63">
        <f t="shared" si="247"/>
        <v>44643</v>
      </c>
      <c r="B878" s="78">
        <f t="shared" ca="1" si="252"/>
        <v>577.24466438999991</v>
      </c>
      <c r="C878" s="65">
        <f t="shared" ca="1" si="242"/>
        <v>573.1585301099999</v>
      </c>
      <c r="D878" s="10">
        <f ca="1">IF(A878&lt;$B$1,VLOOKUP(A878,[1]DI!$A$4:$B$15000,2),0)</f>
        <v>0.11649999999999999</v>
      </c>
      <c r="E878" s="65">
        <f t="shared" ca="1" si="253"/>
        <v>1.0004373900000001</v>
      </c>
      <c r="F878" s="65">
        <f ca="1">(TRUNC(PRODUCT($E$12:$E877),16))</f>
        <v>1.1030320468503501</v>
      </c>
      <c r="G878" s="65">
        <f t="shared" ca="1" si="254"/>
        <v>1.0980132618279299</v>
      </c>
      <c r="H878" s="65">
        <f t="shared" ca="1" si="255"/>
        <v>1.00457079</v>
      </c>
      <c r="I878" s="64">
        <f t="shared" si="248"/>
        <v>0.06</v>
      </c>
      <c r="J878" s="66">
        <f>IF(O877&gt;0,VLOOKUP(O877,W$12:AF$80,2),J877)</f>
        <v>44628</v>
      </c>
      <c r="K878" s="67">
        <f t="shared" si="249"/>
        <v>11</v>
      </c>
      <c r="L878" s="68">
        <f t="shared" si="243"/>
        <v>11</v>
      </c>
      <c r="M878" s="69">
        <f t="shared" si="244"/>
        <v>1.0025467210000001</v>
      </c>
      <c r="N878" s="69">
        <f t="shared" ca="1" si="245"/>
        <v>1.0071291520000001</v>
      </c>
      <c r="O878" s="68">
        <f t="shared" si="256"/>
        <v>0</v>
      </c>
      <c r="P878" s="65">
        <f t="shared" ca="1" si="250"/>
        <v>4.0861342799999996</v>
      </c>
      <c r="Q878" s="65"/>
      <c r="R878" s="11">
        <f t="shared" si="251"/>
        <v>0</v>
      </c>
      <c r="S878" s="70" t="str">
        <f>IF(O877&gt;0,VLOOKUP(O877,W$12:AF$60,10),S877)</f>
        <v>INCORPJ=</v>
      </c>
      <c r="T878" s="66" t="e">
        <f>IF(O877&gt;0,VLOOKUP(O877,W$12:AF$60,11),T877)</f>
        <v>#REF!</v>
      </c>
      <c r="U878" s="71" t="str">
        <f t="shared" si="246"/>
        <v>-</v>
      </c>
      <c r="V878" s="7"/>
      <c r="W878" s="7"/>
      <c r="X878" s="7"/>
      <c r="Y878" s="7"/>
      <c r="Z878" s="1"/>
      <c r="AA878" s="7"/>
      <c r="AB878" s="7"/>
      <c r="AC878" s="7"/>
      <c r="AD878" s="7"/>
      <c r="AE878" s="7"/>
      <c r="AF878" s="8"/>
      <c r="AG878" s="2"/>
      <c r="AH878" s="2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  <c r="EO878" s="2"/>
      <c r="EP878" s="2"/>
      <c r="EQ878" s="2"/>
      <c r="ER878" s="2"/>
      <c r="ES878" s="2"/>
      <c r="ET878" s="2"/>
      <c r="EU878" s="2"/>
      <c r="EV878" s="2"/>
      <c r="EW878" s="2"/>
      <c r="EX878" s="2"/>
      <c r="EY878" s="2"/>
      <c r="EZ878" s="2"/>
      <c r="FA878" s="2"/>
      <c r="FB878" s="2"/>
      <c r="FC878" s="2"/>
      <c r="FD878" s="2"/>
      <c r="FE878" s="2"/>
      <c r="FF878" s="2"/>
      <c r="FG878" s="2"/>
      <c r="FH878" s="2"/>
      <c r="FI878" s="2"/>
      <c r="FJ878" s="2"/>
      <c r="FK878" s="2"/>
      <c r="FL878" s="2"/>
      <c r="FM878" s="2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</row>
    <row r="879" spans="1:188" x14ac:dyDescent="0.15">
      <c r="A879" s="63">
        <f t="shared" si="247"/>
        <v>44644</v>
      </c>
      <c r="B879" s="78">
        <f t="shared" ca="1" si="252"/>
        <v>577.63069352999992</v>
      </c>
      <c r="C879" s="65">
        <f t="shared" ca="1" si="242"/>
        <v>573.1585301099999</v>
      </c>
      <c r="D879" s="10">
        <f ca="1">IF(A879&lt;$B$1,VLOOKUP(A879,[1]DI!$A$4:$B$15000,2),0)</f>
        <v>0.11649999999999999</v>
      </c>
      <c r="E879" s="65">
        <f t="shared" ca="1" si="253"/>
        <v>1.0004373900000001</v>
      </c>
      <c r="F879" s="65">
        <f ca="1">(TRUNC(PRODUCT($E$12:$E878),16))</f>
        <v>1.10351450203732</v>
      </c>
      <c r="G879" s="65">
        <f t="shared" ca="1" si="254"/>
        <v>1.0980132618279299</v>
      </c>
      <c r="H879" s="65">
        <f t="shared" ca="1" si="255"/>
        <v>1.00501018</v>
      </c>
      <c r="I879" s="64">
        <f t="shared" si="248"/>
        <v>0.06</v>
      </c>
      <c r="J879" s="66">
        <f>IF(O878&gt;0,VLOOKUP(O878,W$12:AF$80,2),J878)</f>
        <v>44628</v>
      </c>
      <c r="K879" s="67">
        <f t="shared" si="249"/>
        <v>12</v>
      </c>
      <c r="L879" s="68">
        <f t="shared" si="243"/>
        <v>12</v>
      </c>
      <c r="M879" s="69">
        <f t="shared" si="244"/>
        <v>1.0027785629999999</v>
      </c>
      <c r="N879" s="69">
        <f t="shared" ca="1" si="245"/>
        <v>1.007802664</v>
      </c>
      <c r="O879" s="68">
        <f t="shared" si="256"/>
        <v>0</v>
      </c>
      <c r="P879" s="65">
        <f t="shared" ca="1" si="250"/>
        <v>4.4721634200000002</v>
      </c>
      <c r="Q879" s="65"/>
      <c r="R879" s="11">
        <f t="shared" si="251"/>
        <v>0</v>
      </c>
      <c r="S879" s="70" t="str">
        <f>IF(O878&gt;0,VLOOKUP(O878,W$12:AF$60,10),S878)</f>
        <v>INCORPJ=</v>
      </c>
      <c r="T879" s="66" t="e">
        <f>IF(O878&gt;0,VLOOKUP(O878,W$12:AF$60,11),T878)</f>
        <v>#REF!</v>
      </c>
      <c r="U879" s="71" t="str">
        <f t="shared" si="246"/>
        <v>-</v>
      </c>
      <c r="V879" s="7"/>
      <c r="W879" s="7"/>
      <c r="X879" s="7"/>
      <c r="Y879" s="7"/>
      <c r="Z879" s="1"/>
      <c r="AA879" s="7"/>
      <c r="AB879" s="7"/>
      <c r="AC879" s="7"/>
      <c r="AD879" s="7"/>
      <c r="AE879" s="7"/>
      <c r="AF879" s="8"/>
      <c r="AG879" s="2"/>
      <c r="AH879" s="2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  <c r="EO879" s="2"/>
      <c r="EP879" s="2"/>
      <c r="EQ879" s="2"/>
      <c r="ER879" s="2"/>
      <c r="ES879" s="2"/>
      <c r="ET879" s="2"/>
      <c r="EU879" s="2"/>
      <c r="EV879" s="2"/>
      <c r="EW879" s="2"/>
      <c r="EX879" s="2"/>
      <c r="EY879" s="2"/>
      <c r="EZ879" s="2"/>
      <c r="FA879" s="2"/>
      <c r="FB879" s="2"/>
      <c r="FC879" s="2"/>
      <c r="FD879" s="2"/>
      <c r="FE879" s="2"/>
      <c r="FF879" s="2"/>
      <c r="FG879" s="2"/>
      <c r="FH879" s="2"/>
      <c r="FI879" s="2"/>
      <c r="FJ879" s="2"/>
      <c r="FK879" s="2"/>
      <c r="FL879" s="2"/>
      <c r="FM879" s="2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</row>
    <row r="880" spans="1:188" x14ac:dyDescent="0.15">
      <c r="A880" s="63">
        <f t="shared" si="247"/>
        <v>44645</v>
      </c>
      <c r="B880" s="78">
        <f t="shared" ca="1" si="252"/>
        <v>578.0169794599999</v>
      </c>
      <c r="C880" s="65">
        <f t="shared" ca="1" si="242"/>
        <v>573.1585301099999</v>
      </c>
      <c r="D880" s="10">
        <f ca="1">IF(A880&lt;$B$1,VLOOKUP(A880,[1]DI!$A$4:$B$15000,2),0)</f>
        <v>0.11649999999999999</v>
      </c>
      <c r="E880" s="65">
        <f t="shared" ca="1" si="253"/>
        <v>1.0004373900000001</v>
      </c>
      <c r="F880" s="65">
        <f ca="1">(TRUNC(PRODUCT($E$12:$E879),16))</f>
        <v>1.10399716824536</v>
      </c>
      <c r="G880" s="65">
        <f t="shared" ca="1" si="254"/>
        <v>1.0980132618279299</v>
      </c>
      <c r="H880" s="65">
        <f t="shared" ca="1" si="255"/>
        <v>1.0054497600000001</v>
      </c>
      <c r="I880" s="64">
        <f t="shared" si="248"/>
        <v>0.06</v>
      </c>
      <c r="J880" s="66">
        <f>IF(O879&gt;0,VLOOKUP(O879,W$12:AF$80,2),J879)</f>
        <v>44628</v>
      </c>
      <c r="K880" s="67">
        <f t="shared" si="249"/>
        <v>13</v>
      </c>
      <c r="L880" s="68">
        <f t="shared" si="243"/>
        <v>13</v>
      </c>
      <c r="M880" s="69">
        <f t="shared" si="244"/>
        <v>1.0030104580000001</v>
      </c>
      <c r="N880" s="69">
        <f t="shared" ca="1" si="245"/>
        <v>1.008476624</v>
      </c>
      <c r="O880" s="68">
        <f t="shared" si="256"/>
        <v>0</v>
      </c>
      <c r="P880" s="65">
        <f t="shared" ca="1" si="250"/>
        <v>4.8584493499999999</v>
      </c>
      <c r="Q880" s="65"/>
      <c r="R880" s="11">
        <f t="shared" si="251"/>
        <v>0</v>
      </c>
      <c r="S880" s="70" t="str">
        <f>IF(O879&gt;0,VLOOKUP(O879,W$12:AF$60,10),S879)</f>
        <v>INCORPJ=</v>
      </c>
      <c r="T880" s="66" t="e">
        <f>IF(O879&gt;0,VLOOKUP(O879,W$12:AF$60,11),T879)</f>
        <v>#REF!</v>
      </c>
      <c r="U880" s="71" t="str">
        <f t="shared" si="246"/>
        <v>-</v>
      </c>
      <c r="V880" s="7"/>
      <c r="W880" s="7"/>
      <c r="X880" s="7"/>
      <c r="Y880" s="7"/>
      <c r="Z880" s="1"/>
      <c r="AA880" s="7"/>
      <c r="AB880" s="7"/>
      <c r="AC880" s="7"/>
      <c r="AD880" s="7"/>
      <c r="AE880" s="7"/>
      <c r="AF880" s="8"/>
      <c r="AG880" s="2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  <c r="EO880" s="2"/>
      <c r="EP880" s="2"/>
      <c r="EQ880" s="2"/>
      <c r="ER880" s="2"/>
      <c r="ES880" s="2"/>
      <c r="ET880" s="2"/>
      <c r="EU880" s="2"/>
      <c r="EV880" s="2"/>
      <c r="EW880" s="2"/>
      <c r="EX880" s="2"/>
      <c r="EY880" s="2"/>
      <c r="EZ880" s="2"/>
      <c r="FA880" s="2"/>
      <c r="FB880" s="2"/>
      <c r="FC880" s="2"/>
      <c r="FD880" s="2"/>
      <c r="FE880" s="2"/>
      <c r="FF880" s="2"/>
      <c r="FG880" s="2"/>
      <c r="FH880" s="2"/>
      <c r="FI880" s="2"/>
      <c r="FJ880" s="2"/>
      <c r="FK880" s="2"/>
      <c r="FL880" s="2"/>
      <c r="FM880" s="2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</row>
    <row r="881" spans="1:188" x14ac:dyDescent="0.15">
      <c r="A881" s="63">
        <f t="shared" si="247"/>
        <v>44646</v>
      </c>
      <c r="B881" s="78">
        <f t="shared" ca="1" si="252"/>
        <v>578.40352272999985</v>
      </c>
      <c r="C881" s="65">
        <f t="shared" ca="1" si="242"/>
        <v>573.1585301099999</v>
      </c>
      <c r="D881" s="10">
        <f ca="1">IF(A881&lt;$B$1,VLOOKUP(A881,[1]DI!$A$4:$B$15000,2),0)</f>
        <v>0</v>
      </c>
      <c r="E881" s="65">
        <f t="shared" ca="1" si="253"/>
        <v>1</v>
      </c>
      <c r="F881" s="65">
        <f ca="1">(TRUNC(PRODUCT($E$12:$E880),16))</f>
        <v>1.10448004556678</v>
      </c>
      <c r="G881" s="65">
        <f t="shared" ca="1" si="254"/>
        <v>1.0980132618279299</v>
      </c>
      <c r="H881" s="65">
        <f t="shared" ca="1" si="255"/>
        <v>1.0058895299999999</v>
      </c>
      <c r="I881" s="64">
        <f t="shared" si="248"/>
        <v>0.06</v>
      </c>
      <c r="J881" s="66">
        <f>IF(O880&gt;0,VLOOKUP(O880,W$12:AF$80,2),J880)</f>
        <v>44628</v>
      </c>
      <c r="K881" s="67">
        <f t="shared" si="249"/>
        <v>13</v>
      </c>
      <c r="L881" s="68">
        <f t="shared" si="243"/>
        <v>14</v>
      </c>
      <c r="M881" s="69">
        <f t="shared" si="244"/>
        <v>1.0032424069999999</v>
      </c>
      <c r="N881" s="69">
        <f t="shared" ca="1" si="245"/>
        <v>1.009151033</v>
      </c>
      <c r="O881" s="68">
        <f t="shared" si="256"/>
        <v>0</v>
      </c>
      <c r="P881" s="65">
        <f t="shared" ca="1" si="250"/>
        <v>5.2449926199999997</v>
      </c>
      <c r="Q881" s="65"/>
      <c r="R881" s="11">
        <f t="shared" si="251"/>
        <v>0</v>
      </c>
      <c r="S881" s="70" t="str">
        <f>IF(O880&gt;0,VLOOKUP(O880,W$12:AF$60,10),S880)</f>
        <v>INCORPJ=</v>
      </c>
      <c r="T881" s="66" t="e">
        <f>IF(O880&gt;0,VLOOKUP(O880,W$12:AF$60,11),T880)</f>
        <v>#REF!</v>
      </c>
      <c r="U881" s="71" t="str">
        <f t="shared" si="246"/>
        <v>-</v>
      </c>
      <c r="V881" s="7"/>
      <c r="W881" s="7"/>
      <c r="X881" s="7"/>
      <c r="Y881" s="7"/>
      <c r="Z881" s="1"/>
      <c r="AA881" s="7"/>
      <c r="AB881" s="7"/>
      <c r="AC881" s="7"/>
      <c r="AD881" s="7"/>
      <c r="AE881" s="7"/>
      <c r="AF881" s="8"/>
      <c r="AG881" s="2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  <c r="EO881" s="2"/>
      <c r="EP881" s="2"/>
      <c r="EQ881" s="2"/>
      <c r="ER881" s="2"/>
      <c r="ES881" s="2"/>
      <c r="ET881" s="2"/>
      <c r="EU881" s="2"/>
      <c r="EV881" s="2"/>
      <c r="EW881" s="2"/>
      <c r="EX881" s="2"/>
      <c r="EY881" s="2"/>
      <c r="EZ881" s="2"/>
      <c r="FA881" s="2"/>
      <c r="FB881" s="2"/>
      <c r="FC881" s="2"/>
      <c r="FD881" s="2"/>
      <c r="FE881" s="2"/>
      <c r="FF881" s="2"/>
      <c r="FG881" s="2"/>
      <c r="FH881" s="2"/>
      <c r="FI881" s="2"/>
      <c r="FJ881" s="2"/>
      <c r="FK881" s="2"/>
      <c r="FL881" s="2"/>
      <c r="FM881" s="2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</row>
    <row r="882" spans="1:188" x14ac:dyDescent="0.15">
      <c r="A882" s="63">
        <f t="shared" si="247"/>
        <v>44647</v>
      </c>
      <c r="B882" s="78">
        <f t="shared" ca="1" si="252"/>
        <v>578.40352272999985</v>
      </c>
      <c r="C882" s="65">
        <f t="shared" ca="1" si="242"/>
        <v>573.1585301099999</v>
      </c>
      <c r="D882" s="10">
        <f ca="1">IF(A882&lt;$B$1,VLOOKUP(A882,[1]DI!$A$4:$B$15000,2),0)</f>
        <v>0</v>
      </c>
      <c r="E882" s="65">
        <f t="shared" ca="1" si="253"/>
        <v>1</v>
      </c>
      <c r="F882" s="65">
        <f ca="1">(TRUNC(PRODUCT($E$12:$E881),16))</f>
        <v>1.10448004556678</v>
      </c>
      <c r="G882" s="65">
        <f t="shared" ca="1" si="254"/>
        <v>1.0980132618279299</v>
      </c>
      <c r="H882" s="65">
        <f t="shared" ca="1" si="255"/>
        <v>1.0058895299999999</v>
      </c>
      <c r="I882" s="64">
        <f t="shared" si="248"/>
        <v>0.06</v>
      </c>
      <c r="J882" s="66">
        <f>IF(O881&gt;0,VLOOKUP(O881,W$12:AF$80,2),J881)</f>
        <v>44628</v>
      </c>
      <c r="K882" s="67">
        <f t="shared" si="249"/>
        <v>13</v>
      </c>
      <c r="L882" s="68">
        <f t="shared" si="243"/>
        <v>14</v>
      </c>
      <c r="M882" s="69">
        <f t="shared" si="244"/>
        <v>1.0032424069999999</v>
      </c>
      <c r="N882" s="69">
        <f t="shared" ca="1" si="245"/>
        <v>1.009151033</v>
      </c>
      <c r="O882" s="68">
        <f t="shared" si="256"/>
        <v>0</v>
      </c>
      <c r="P882" s="65">
        <f t="shared" ca="1" si="250"/>
        <v>5.2449926199999997</v>
      </c>
      <c r="Q882" s="65"/>
      <c r="R882" s="11">
        <f t="shared" si="251"/>
        <v>0</v>
      </c>
      <c r="S882" s="70" t="str">
        <f>IF(O881&gt;0,VLOOKUP(O881,W$12:AF$60,10),S881)</f>
        <v>INCORPJ=</v>
      </c>
      <c r="T882" s="66" t="e">
        <f>IF(O881&gt;0,VLOOKUP(O881,W$12:AF$60,11),T881)</f>
        <v>#REF!</v>
      </c>
      <c r="U882" s="71" t="str">
        <f t="shared" si="246"/>
        <v>-</v>
      </c>
      <c r="V882" s="7"/>
      <c r="W882" s="7"/>
      <c r="X882" s="7"/>
      <c r="Y882" s="7"/>
      <c r="Z882" s="1"/>
      <c r="AA882" s="7"/>
      <c r="AB882" s="7"/>
      <c r="AC882" s="7"/>
      <c r="AD882" s="7"/>
      <c r="AE882" s="7"/>
      <c r="AF882" s="8"/>
      <c r="AG882" s="2"/>
      <c r="AH882" s="2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  <c r="EO882" s="2"/>
      <c r="EP882" s="2"/>
      <c r="EQ882" s="2"/>
      <c r="ER882" s="2"/>
      <c r="ES882" s="2"/>
      <c r="ET882" s="2"/>
      <c r="EU882" s="2"/>
      <c r="EV882" s="2"/>
      <c r="EW882" s="2"/>
      <c r="EX882" s="2"/>
      <c r="EY882" s="2"/>
      <c r="EZ882" s="2"/>
      <c r="FA882" s="2"/>
      <c r="FB882" s="2"/>
      <c r="FC882" s="2"/>
      <c r="FD882" s="2"/>
      <c r="FE882" s="2"/>
      <c r="FF882" s="2"/>
      <c r="FG882" s="2"/>
      <c r="FH882" s="2"/>
      <c r="FI882" s="2"/>
      <c r="FJ882" s="2"/>
      <c r="FK882" s="2"/>
      <c r="FL882" s="2"/>
      <c r="FM882" s="2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</row>
    <row r="883" spans="1:188" x14ac:dyDescent="0.15">
      <c r="A883" s="63">
        <f t="shared" si="247"/>
        <v>44648</v>
      </c>
      <c r="B883" s="78">
        <f t="shared" ca="1" si="252"/>
        <v>578.40352272999985</v>
      </c>
      <c r="C883" s="65">
        <f t="shared" ca="1" si="242"/>
        <v>573.1585301099999</v>
      </c>
      <c r="D883" s="10">
        <f ca="1">IF(A883&lt;$B$1,VLOOKUP(A883,[1]DI!$A$4:$B$15000,2),0)</f>
        <v>0.11649999999999999</v>
      </c>
      <c r="E883" s="65">
        <f t="shared" ca="1" si="253"/>
        <v>1.0004373900000001</v>
      </c>
      <c r="F883" s="65">
        <f ca="1">(TRUNC(PRODUCT($E$12:$E882),16))</f>
        <v>1.10448004556678</v>
      </c>
      <c r="G883" s="65">
        <f t="shared" ca="1" si="254"/>
        <v>1.0980132618279299</v>
      </c>
      <c r="H883" s="65">
        <f t="shared" ca="1" si="255"/>
        <v>1.0058895299999999</v>
      </c>
      <c r="I883" s="64">
        <f t="shared" si="248"/>
        <v>0.06</v>
      </c>
      <c r="J883" s="66">
        <f>IF(O882&gt;0,VLOOKUP(O882,W$12:AF$80,2),J882)</f>
        <v>44628</v>
      </c>
      <c r="K883" s="67">
        <f t="shared" si="249"/>
        <v>14</v>
      </c>
      <c r="L883" s="68">
        <f t="shared" si="243"/>
        <v>14</v>
      </c>
      <c r="M883" s="69">
        <f t="shared" si="244"/>
        <v>1.0032424069999999</v>
      </c>
      <c r="N883" s="69">
        <f t="shared" ca="1" si="245"/>
        <v>1.009151033</v>
      </c>
      <c r="O883" s="68">
        <f t="shared" si="256"/>
        <v>0</v>
      </c>
      <c r="P883" s="65">
        <f t="shared" ca="1" si="250"/>
        <v>5.2449926199999997</v>
      </c>
      <c r="Q883" s="65"/>
      <c r="R883" s="11">
        <f t="shared" si="251"/>
        <v>0</v>
      </c>
      <c r="S883" s="70" t="str">
        <f>IF(O882&gt;0,VLOOKUP(O882,W$12:AF$60,10),S882)</f>
        <v>INCORPJ=</v>
      </c>
      <c r="T883" s="66" t="e">
        <f>IF(O882&gt;0,VLOOKUP(O882,W$12:AF$60,11),T882)</f>
        <v>#REF!</v>
      </c>
      <c r="U883" s="71" t="str">
        <f t="shared" si="246"/>
        <v>-</v>
      </c>
      <c r="V883" s="7"/>
      <c r="W883" s="7"/>
      <c r="X883" s="7"/>
      <c r="Y883" s="7"/>
      <c r="Z883" s="1"/>
      <c r="AA883" s="7"/>
      <c r="AB883" s="7"/>
      <c r="AC883" s="7"/>
      <c r="AD883" s="7"/>
      <c r="AE883" s="7"/>
      <c r="AF883" s="8"/>
      <c r="AG883" s="2"/>
      <c r="AH883" s="2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  <c r="EO883" s="2"/>
      <c r="EP883" s="2"/>
      <c r="EQ883" s="2"/>
      <c r="ER883" s="2"/>
      <c r="ES883" s="2"/>
      <c r="ET883" s="2"/>
      <c r="EU883" s="2"/>
      <c r="EV883" s="2"/>
      <c r="EW883" s="2"/>
      <c r="EX883" s="2"/>
      <c r="EY883" s="2"/>
      <c r="EZ883" s="2"/>
      <c r="FA883" s="2"/>
      <c r="FB883" s="2"/>
      <c r="FC883" s="2"/>
      <c r="FD883" s="2"/>
      <c r="FE883" s="2"/>
      <c r="FF883" s="2"/>
      <c r="FG883" s="2"/>
      <c r="FH883" s="2"/>
      <c r="FI883" s="2"/>
      <c r="FJ883" s="2"/>
      <c r="FK883" s="2"/>
      <c r="FL883" s="2"/>
      <c r="FM883" s="2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</row>
    <row r="884" spans="1:188" x14ac:dyDescent="0.15">
      <c r="A884" s="63">
        <f t="shared" si="247"/>
        <v>44649</v>
      </c>
      <c r="B884" s="78">
        <f t="shared" ca="1" si="252"/>
        <v>578.79032850999988</v>
      </c>
      <c r="C884" s="65">
        <f t="shared" ca="1" si="242"/>
        <v>573.1585301099999</v>
      </c>
      <c r="D884" s="10">
        <f ca="1">IF(A884&lt;$B$1,VLOOKUP(A884,[1]DI!$A$4:$B$15000,2),0)</f>
        <v>0.11649999999999999</v>
      </c>
      <c r="E884" s="65">
        <f t="shared" ca="1" si="253"/>
        <v>1.0004373900000001</v>
      </c>
      <c r="F884" s="65">
        <f ca="1">(TRUNC(PRODUCT($E$12:$E883),16))</f>
        <v>1.1049631340939099</v>
      </c>
      <c r="G884" s="65">
        <f t="shared" ca="1" si="254"/>
        <v>1.0980132618279299</v>
      </c>
      <c r="H884" s="65">
        <f t="shared" ca="1" si="255"/>
        <v>1.0063295000000001</v>
      </c>
      <c r="I884" s="64">
        <f t="shared" si="248"/>
        <v>0.06</v>
      </c>
      <c r="J884" s="66">
        <f>IF(O883&gt;0,VLOOKUP(O883,W$12:AF$80,2),J883)</f>
        <v>44628</v>
      </c>
      <c r="K884" s="67">
        <f t="shared" si="249"/>
        <v>15</v>
      </c>
      <c r="L884" s="68">
        <f t="shared" si="243"/>
        <v>15</v>
      </c>
      <c r="M884" s="69">
        <f t="shared" si="244"/>
        <v>1.0034744090000001</v>
      </c>
      <c r="N884" s="69">
        <f t="shared" ca="1" si="245"/>
        <v>1.0098259000000001</v>
      </c>
      <c r="O884" s="68">
        <f t="shared" si="256"/>
        <v>0</v>
      </c>
      <c r="P884" s="65">
        <f t="shared" ca="1" si="250"/>
        <v>5.6317984000000001</v>
      </c>
      <c r="Q884" s="65"/>
      <c r="R884" s="11">
        <f t="shared" si="251"/>
        <v>0</v>
      </c>
      <c r="S884" s="70" t="str">
        <f>IF(O883&gt;0,VLOOKUP(O883,W$12:AF$60,10),S883)</f>
        <v>INCORPJ=</v>
      </c>
      <c r="T884" s="66" t="e">
        <f>IF(O883&gt;0,VLOOKUP(O883,W$12:AF$60,11),T883)</f>
        <v>#REF!</v>
      </c>
      <c r="U884" s="71" t="str">
        <f t="shared" si="246"/>
        <v>-</v>
      </c>
      <c r="V884" s="7"/>
      <c r="W884" s="7"/>
      <c r="X884" s="7"/>
      <c r="Y884" s="7"/>
      <c r="Z884" s="1"/>
      <c r="AA884" s="7"/>
      <c r="AB884" s="7"/>
      <c r="AC884" s="7"/>
      <c r="AD884" s="7"/>
      <c r="AE884" s="7"/>
      <c r="AF884" s="8"/>
      <c r="AG884" s="2"/>
      <c r="AH884" s="2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  <c r="EO884" s="2"/>
      <c r="EP884" s="2"/>
      <c r="EQ884" s="2"/>
      <c r="ER884" s="2"/>
      <c r="ES884" s="2"/>
      <c r="ET884" s="2"/>
      <c r="EU884" s="2"/>
      <c r="EV884" s="2"/>
      <c r="EW884" s="2"/>
      <c r="EX884" s="2"/>
      <c r="EY884" s="2"/>
      <c r="EZ884" s="2"/>
      <c r="FA884" s="2"/>
      <c r="FB884" s="2"/>
      <c r="FC884" s="2"/>
      <c r="FD884" s="2"/>
      <c r="FE884" s="2"/>
      <c r="FF884" s="2"/>
      <c r="FG884" s="2"/>
      <c r="FH884" s="2"/>
      <c r="FI884" s="2"/>
      <c r="FJ884" s="2"/>
      <c r="FK884" s="2"/>
      <c r="FL884" s="2"/>
      <c r="FM884" s="2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</row>
    <row r="885" spans="1:188" x14ac:dyDescent="0.15">
      <c r="A885" s="63">
        <f t="shared" si="247"/>
        <v>44650</v>
      </c>
      <c r="B885" s="78">
        <f t="shared" ca="1" si="252"/>
        <v>579.17739220999988</v>
      </c>
      <c r="C885" s="65">
        <f t="shared" ca="1" si="242"/>
        <v>573.1585301099999</v>
      </c>
      <c r="D885" s="10">
        <f ca="1">IF(A885&lt;$B$1,VLOOKUP(A885,[1]DI!$A$4:$B$15000,2),0)</f>
        <v>0.11649999999999999</v>
      </c>
      <c r="E885" s="65">
        <f t="shared" ca="1" si="253"/>
        <v>1.0004373900000001</v>
      </c>
      <c r="F885" s="65">
        <f ca="1">(TRUNC(PRODUCT($E$12:$E884),16))</f>
        <v>1.1054464339191401</v>
      </c>
      <c r="G885" s="65">
        <f t="shared" ca="1" si="254"/>
        <v>1.0980132618279299</v>
      </c>
      <c r="H885" s="65">
        <f t="shared" ca="1" si="255"/>
        <v>1.00676966</v>
      </c>
      <c r="I885" s="64">
        <f t="shared" si="248"/>
        <v>0.06</v>
      </c>
      <c r="J885" s="66">
        <f>IF(O884&gt;0,VLOOKUP(O884,W$12:AF$80,2),J884)</f>
        <v>44628</v>
      </c>
      <c r="K885" s="67">
        <f t="shared" si="249"/>
        <v>16</v>
      </c>
      <c r="L885" s="68">
        <f t="shared" si="243"/>
        <v>16</v>
      </c>
      <c r="M885" s="69">
        <f t="shared" si="244"/>
        <v>1.003706465</v>
      </c>
      <c r="N885" s="69">
        <f t="shared" ca="1" si="245"/>
        <v>1.0105012170000001</v>
      </c>
      <c r="O885" s="68">
        <f t="shared" si="256"/>
        <v>0</v>
      </c>
      <c r="P885" s="65">
        <f t="shared" ca="1" si="250"/>
        <v>6.0188620999999998</v>
      </c>
      <c r="Q885" s="65"/>
      <c r="R885" s="11">
        <f t="shared" si="251"/>
        <v>0</v>
      </c>
      <c r="S885" s="70" t="str">
        <f>IF(O884&gt;0,VLOOKUP(O884,W$12:AF$60,10),S884)</f>
        <v>INCORPJ=</v>
      </c>
      <c r="T885" s="66" t="e">
        <f>IF(O884&gt;0,VLOOKUP(O884,W$12:AF$60,11),T884)</f>
        <v>#REF!</v>
      </c>
      <c r="U885" s="71" t="str">
        <f t="shared" si="246"/>
        <v>-</v>
      </c>
      <c r="V885" s="7"/>
      <c r="W885" s="7"/>
      <c r="X885" s="7"/>
      <c r="Y885" s="7"/>
      <c r="Z885" s="1"/>
      <c r="AA885" s="7"/>
      <c r="AB885" s="7"/>
      <c r="AC885" s="7"/>
      <c r="AD885" s="7"/>
      <c r="AE885" s="7"/>
      <c r="AF885" s="8"/>
      <c r="AG885" s="2"/>
      <c r="AH885" s="2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  <c r="EO885" s="2"/>
      <c r="EP885" s="2"/>
      <c r="EQ885" s="2"/>
      <c r="ER885" s="2"/>
      <c r="ES885" s="2"/>
      <c r="ET885" s="2"/>
      <c r="EU885" s="2"/>
      <c r="EV885" s="2"/>
      <c r="EW885" s="2"/>
      <c r="EX885" s="2"/>
      <c r="EY885" s="2"/>
      <c r="EZ885" s="2"/>
      <c r="FA885" s="2"/>
      <c r="FB885" s="2"/>
      <c r="FC885" s="2"/>
      <c r="FD885" s="2"/>
      <c r="FE885" s="2"/>
      <c r="FF885" s="2"/>
      <c r="FG885" s="2"/>
      <c r="FH885" s="2"/>
      <c r="FI885" s="2"/>
      <c r="FJ885" s="2"/>
      <c r="FK885" s="2"/>
      <c r="FL885" s="2"/>
      <c r="FM885" s="2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</row>
    <row r="886" spans="1:188" x14ac:dyDescent="0.15">
      <c r="A886" s="63">
        <f t="shared" si="247"/>
        <v>44651</v>
      </c>
      <c r="B886" s="78">
        <f t="shared" ca="1" si="252"/>
        <v>579.56471267999996</v>
      </c>
      <c r="C886" s="65">
        <f t="shared" ca="1" si="242"/>
        <v>573.1585301099999</v>
      </c>
      <c r="D886" s="10">
        <f ca="1">IF(A886&lt;$B$1,VLOOKUP(A886,[1]DI!$A$4:$B$15000,2),0)</f>
        <v>0.11649999999999999</v>
      </c>
      <c r="E886" s="65">
        <f t="shared" ca="1" si="253"/>
        <v>1.0004373900000001</v>
      </c>
      <c r="F886" s="65">
        <f ca="1">(TRUNC(PRODUCT($E$12:$E885),16))</f>
        <v>1.1059299451348701</v>
      </c>
      <c r="G886" s="65">
        <f t="shared" ca="1" si="254"/>
        <v>1.0980132618279299</v>
      </c>
      <c r="H886" s="65">
        <f t="shared" ca="1" si="255"/>
        <v>1.0072100100000001</v>
      </c>
      <c r="I886" s="64">
        <f t="shared" si="248"/>
        <v>0.06</v>
      </c>
      <c r="J886" s="66">
        <f>IF(O885&gt;0,VLOOKUP(O885,W$12:AF$80,2),J885)</f>
        <v>44628</v>
      </c>
      <c r="K886" s="67">
        <f t="shared" si="249"/>
        <v>17</v>
      </c>
      <c r="L886" s="68">
        <f t="shared" si="243"/>
        <v>17</v>
      </c>
      <c r="M886" s="69">
        <f t="shared" si="244"/>
        <v>1.0039385750000001</v>
      </c>
      <c r="N886" s="69">
        <f t="shared" ca="1" si="245"/>
        <v>1.0111769820000001</v>
      </c>
      <c r="O886" s="68">
        <f t="shared" si="256"/>
        <v>0</v>
      </c>
      <c r="P886" s="65">
        <f t="shared" ca="1" si="250"/>
        <v>6.4061825700000004</v>
      </c>
      <c r="Q886" s="65"/>
      <c r="R886" s="11">
        <f t="shared" si="251"/>
        <v>0</v>
      </c>
      <c r="S886" s="70" t="str">
        <f>IF(O885&gt;0,VLOOKUP(O885,W$12:AF$60,10),S885)</f>
        <v>INCORPJ=</v>
      </c>
      <c r="T886" s="66" t="e">
        <f>IF(O885&gt;0,VLOOKUP(O885,W$12:AF$60,11),T885)</f>
        <v>#REF!</v>
      </c>
      <c r="U886" s="71" t="str">
        <f t="shared" si="246"/>
        <v>-</v>
      </c>
      <c r="V886" s="7"/>
      <c r="W886" s="7"/>
      <c r="X886" s="7"/>
      <c r="Y886" s="7"/>
      <c r="Z886" s="1"/>
      <c r="AA886" s="7"/>
      <c r="AB886" s="7"/>
      <c r="AC886" s="7"/>
      <c r="AD886" s="7"/>
      <c r="AE886" s="7"/>
      <c r="AF886" s="8"/>
      <c r="AG886" s="2"/>
      <c r="AH886" s="2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  <c r="EO886" s="2"/>
      <c r="EP886" s="2"/>
      <c r="EQ886" s="2"/>
      <c r="ER886" s="2"/>
      <c r="ES886" s="2"/>
      <c r="ET886" s="2"/>
      <c r="EU886" s="2"/>
      <c r="EV886" s="2"/>
      <c r="EW886" s="2"/>
      <c r="EX886" s="2"/>
      <c r="EY886" s="2"/>
      <c r="EZ886" s="2"/>
      <c r="FA886" s="2"/>
      <c r="FB886" s="2"/>
      <c r="FC886" s="2"/>
      <c r="FD886" s="2"/>
      <c r="FE886" s="2"/>
      <c r="FF886" s="2"/>
      <c r="FG886" s="2"/>
      <c r="FH886" s="2"/>
      <c r="FI886" s="2"/>
      <c r="FJ886" s="2"/>
      <c r="FK886" s="2"/>
      <c r="FL886" s="2"/>
      <c r="FM886" s="2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</row>
    <row r="887" spans="1:188" x14ac:dyDescent="0.15">
      <c r="A887" s="63">
        <f t="shared" si="247"/>
        <v>44652</v>
      </c>
      <c r="B887" s="78">
        <f t="shared" ca="1" si="252"/>
        <v>579.95229049999989</v>
      </c>
      <c r="C887" s="65">
        <f t="shared" ca="1" si="242"/>
        <v>573.1585301099999</v>
      </c>
      <c r="D887" s="10">
        <f ca="1">IF(A887&lt;$B$1,VLOOKUP(A887,[1]DI!$A$4:$B$15000,2),0)</f>
        <v>0.11649999999999999</v>
      </c>
      <c r="E887" s="65">
        <f t="shared" ca="1" si="253"/>
        <v>1.0004373900000001</v>
      </c>
      <c r="F887" s="65">
        <f ca="1">(TRUNC(PRODUCT($E$12:$E886),16))</f>
        <v>1.1064136678335701</v>
      </c>
      <c r="G887" s="65">
        <f t="shared" ca="1" si="254"/>
        <v>1.0980132618279299</v>
      </c>
      <c r="H887" s="65">
        <f t="shared" ca="1" si="255"/>
        <v>1.0076505499999999</v>
      </c>
      <c r="I887" s="64">
        <f t="shared" si="248"/>
        <v>0.06</v>
      </c>
      <c r="J887" s="66">
        <f>IF(O886&gt;0,VLOOKUP(O886,W$12:AF$80,2),J886)</f>
        <v>44628</v>
      </c>
      <c r="K887" s="67">
        <f t="shared" si="249"/>
        <v>18</v>
      </c>
      <c r="L887" s="68">
        <f t="shared" si="243"/>
        <v>18</v>
      </c>
      <c r="M887" s="69">
        <f t="shared" si="244"/>
        <v>1.004170738</v>
      </c>
      <c r="N887" s="69">
        <f t="shared" ca="1" si="245"/>
        <v>1.0118531959999999</v>
      </c>
      <c r="O887" s="68">
        <f t="shared" si="256"/>
        <v>0</v>
      </c>
      <c r="P887" s="65">
        <f t="shared" ca="1" si="250"/>
        <v>6.7937603900000001</v>
      </c>
      <c r="Q887" s="65"/>
      <c r="R887" s="11">
        <f t="shared" si="251"/>
        <v>0</v>
      </c>
      <c r="S887" s="70" t="str">
        <f>IF(O886&gt;0,VLOOKUP(O886,W$12:AF$60,10),S886)</f>
        <v>INCORPJ=</v>
      </c>
      <c r="T887" s="66" t="e">
        <f>IF(O886&gt;0,VLOOKUP(O886,W$12:AF$60,11),T886)</f>
        <v>#REF!</v>
      </c>
      <c r="U887" s="71" t="str">
        <f t="shared" si="246"/>
        <v>-</v>
      </c>
      <c r="V887" s="7"/>
      <c r="W887" s="7"/>
      <c r="X887" s="7"/>
      <c r="Y887" s="7"/>
      <c r="Z887" s="1"/>
      <c r="AA887" s="7"/>
      <c r="AB887" s="7"/>
      <c r="AC887" s="7"/>
      <c r="AD887" s="7"/>
      <c r="AE887" s="7"/>
      <c r="AF887" s="8"/>
      <c r="AG887" s="2"/>
      <c r="AH887" s="2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  <c r="EO887" s="2"/>
      <c r="EP887" s="2"/>
      <c r="EQ887" s="2"/>
      <c r="ER887" s="2"/>
      <c r="ES887" s="2"/>
      <c r="ET887" s="2"/>
      <c r="EU887" s="2"/>
      <c r="EV887" s="2"/>
      <c r="EW887" s="2"/>
      <c r="EX887" s="2"/>
      <c r="EY887" s="2"/>
      <c r="EZ887" s="2"/>
      <c r="FA887" s="2"/>
      <c r="FB887" s="2"/>
      <c r="FC887" s="2"/>
      <c r="FD887" s="2"/>
      <c r="FE887" s="2"/>
      <c r="FF887" s="2"/>
      <c r="FG887" s="2"/>
      <c r="FH887" s="2"/>
      <c r="FI887" s="2"/>
      <c r="FJ887" s="2"/>
      <c r="FK887" s="2"/>
      <c r="FL887" s="2"/>
      <c r="FM887" s="2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</row>
    <row r="888" spans="1:188" x14ac:dyDescent="0.15">
      <c r="A888" s="63">
        <f t="shared" si="247"/>
        <v>44653</v>
      </c>
      <c r="B888" s="78">
        <f t="shared" ca="1" si="252"/>
        <v>580.34013254999991</v>
      </c>
      <c r="C888" s="65">
        <f t="shared" ca="1" si="242"/>
        <v>573.1585301099999</v>
      </c>
      <c r="D888" s="10">
        <f ca="1">IF(A888&lt;$B$1,VLOOKUP(A888,[1]DI!$A$4:$B$15000,2),0)</f>
        <v>0</v>
      </c>
      <c r="E888" s="65">
        <f t="shared" ca="1" si="253"/>
        <v>1</v>
      </c>
      <c r="F888" s="65">
        <f ca="1">(TRUNC(PRODUCT($E$12:$E887),16))</f>
        <v>1.1068976021077399</v>
      </c>
      <c r="G888" s="65">
        <f t="shared" ca="1" si="254"/>
        <v>1.0980132618279299</v>
      </c>
      <c r="H888" s="65">
        <f t="shared" ca="1" si="255"/>
        <v>1.0080912900000001</v>
      </c>
      <c r="I888" s="64">
        <f t="shared" si="248"/>
        <v>0.06</v>
      </c>
      <c r="J888" s="66">
        <f>IF(O887&gt;0,VLOOKUP(O887,W$12:AF$80,2),J887)</f>
        <v>44628</v>
      </c>
      <c r="K888" s="67">
        <f t="shared" si="249"/>
        <v>18</v>
      </c>
      <c r="L888" s="68">
        <f t="shared" si="243"/>
        <v>19</v>
      </c>
      <c r="M888" s="69">
        <f t="shared" si="244"/>
        <v>1.004402955</v>
      </c>
      <c r="N888" s="69">
        <f t="shared" ca="1" si="245"/>
        <v>1.0125298709999999</v>
      </c>
      <c r="O888" s="68">
        <f t="shared" si="256"/>
        <v>0</v>
      </c>
      <c r="P888" s="65">
        <f t="shared" ca="1" si="250"/>
        <v>7.1816024399999998</v>
      </c>
      <c r="Q888" s="65"/>
      <c r="R888" s="11">
        <f t="shared" si="251"/>
        <v>0</v>
      </c>
      <c r="S888" s="70" t="str">
        <f>IF(O887&gt;0,VLOOKUP(O887,W$12:AF$60,10),S887)</f>
        <v>INCORPJ=</v>
      </c>
      <c r="T888" s="66" t="e">
        <f>IF(O887&gt;0,VLOOKUP(O887,W$12:AF$60,11),T887)</f>
        <v>#REF!</v>
      </c>
      <c r="U888" s="71" t="str">
        <f t="shared" si="246"/>
        <v>-</v>
      </c>
      <c r="V888" s="7"/>
      <c r="W888" s="7"/>
      <c r="X888" s="7"/>
      <c r="Y888" s="7"/>
      <c r="Z888" s="1"/>
      <c r="AA888" s="7"/>
      <c r="AB888" s="7"/>
      <c r="AC888" s="7"/>
      <c r="AD888" s="7"/>
      <c r="AE888" s="7"/>
      <c r="AF888" s="8"/>
      <c r="AG888" s="2"/>
      <c r="AH888" s="2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  <c r="EO888" s="2"/>
      <c r="EP888" s="2"/>
      <c r="EQ888" s="2"/>
      <c r="ER888" s="2"/>
      <c r="ES888" s="2"/>
      <c r="ET888" s="2"/>
      <c r="EU888" s="2"/>
      <c r="EV888" s="2"/>
      <c r="EW888" s="2"/>
      <c r="EX888" s="2"/>
      <c r="EY888" s="2"/>
      <c r="EZ888" s="2"/>
      <c r="FA888" s="2"/>
      <c r="FB888" s="2"/>
      <c r="FC888" s="2"/>
      <c r="FD888" s="2"/>
      <c r="FE888" s="2"/>
      <c r="FF888" s="2"/>
      <c r="FG888" s="2"/>
      <c r="FH888" s="2"/>
      <c r="FI888" s="2"/>
      <c r="FJ888" s="2"/>
      <c r="FK888" s="2"/>
      <c r="FL888" s="2"/>
      <c r="FM888" s="2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</row>
    <row r="889" spans="1:188" x14ac:dyDescent="0.15">
      <c r="A889" s="63">
        <f t="shared" si="247"/>
        <v>44654</v>
      </c>
      <c r="B889" s="78">
        <f t="shared" ca="1" si="252"/>
        <v>580.34013254999991</v>
      </c>
      <c r="C889" s="65">
        <f t="shared" ca="1" si="242"/>
        <v>573.1585301099999</v>
      </c>
      <c r="D889" s="10">
        <f ca="1">IF(A889&lt;$B$1,VLOOKUP(A889,[1]DI!$A$4:$B$15000,2),0)</f>
        <v>0</v>
      </c>
      <c r="E889" s="65">
        <f t="shared" ca="1" si="253"/>
        <v>1</v>
      </c>
      <c r="F889" s="65">
        <f ca="1">(TRUNC(PRODUCT($E$12:$E888),16))</f>
        <v>1.1068976021077399</v>
      </c>
      <c r="G889" s="65">
        <f t="shared" ca="1" si="254"/>
        <v>1.0980132618279299</v>
      </c>
      <c r="H889" s="65">
        <f t="shared" ca="1" si="255"/>
        <v>1.0080912900000001</v>
      </c>
      <c r="I889" s="64">
        <f t="shared" si="248"/>
        <v>0.06</v>
      </c>
      <c r="J889" s="66">
        <f>IF(O888&gt;0,VLOOKUP(O888,W$12:AF$80,2),J888)</f>
        <v>44628</v>
      </c>
      <c r="K889" s="67">
        <f t="shared" si="249"/>
        <v>18</v>
      </c>
      <c r="L889" s="68">
        <f t="shared" si="243"/>
        <v>19</v>
      </c>
      <c r="M889" s="69">
        <f t="shared" si="244"/>
        <v>1.004402955</v>
      </c>
      <c r="N889" s="69">
        <f t="shared" ca="1" si="245"/>
        <v>1.0125298709999999</v>
      </c>
      <c r="O889" s="68">
        <f t="shared" si="256"/>
        <v>0</v>
      </c>
      <c r="P889" s="65">
        <f t="shared" ca="1" si="250"/>
        <v>7.1816024399999998</v>
      </c>
      <c r="Q889" s="65"/>
      <c r="R889" s="11">
        <f t="shared" si="251"/>
        <v>0</v>
      </c>
      <c r="S889" s="70" t="str">
        <f>IF(O888&gt;0,VLOOKUP(O888,W$12:AF$60,10),S888)</f>
        <v>INCORPJ=</v>
      </c>
      <c r="T889" s="66" t="e">
        <f>IF(O888&gt;0,VLOOKUP(O888,W$12:AF$60,11),T888)</f>
        <v>#REF!</v>
      </c>
      <c r="U889" s="71" t="str">
        <f t="shared" si="246"/>
        <v>-</v>
      </c>
      <c r="V889" s="7"/>
      <c r="W889" s="7"/>
      <c r="X889" s="7"/>
      <c r="Y889" s="7"/>
      <c r="Z889" s="1"/>
      <c r="AA889" s="7"/>
      <c r="AB889" s="7"/>
      <c r="AC889" s="7"/>
      <c r="AD889" s="7"/>
      <c r="AE889" s="7"/>
      <c r="AF889" s="8"/>
      <c r="AG889" s="2"/>
      <c r="AH889" s="2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  <c r="EO889" s="2"/>
      <c r="EP889" s="2"/>
      <c r="EQ889" s="2"/>
      <c r="ER889" s="2"/>
      <c r="ES889" s="2"/>
      <c r="ET889" s="2"/>
      <c r="EU889" s="2"/>
      <c r="EV889" s="2"/>
      <c r="EW889" s="2"/>
      <c r="EX889" s="2"/>
      <c r="EY889" s="2"/>
      <c r="EZ889" s="2"/>
      <c r="FA889" s="2"/>
      <c r="FB889" s="2"/>
      <c r="FC889" s="2"/>
      <c r="FD889" s="2"/>
      <c r="FE889" s="2"/>
      <c r="FF889" s="2"/>
      <c r="FG889" s="2"/>
      <c r="FH889" s="2"/>
      <c r="FI889" s="2"/>
      <c r="FJ889" s="2"/>
      <c r="FK889" s="2"/>
      <c r="FL889" s="2"/>
      <c r="FM889" s="2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</row>
    <row r="890" spans="1:188" x14ac:dyDescent="0.15">
      <c r="A890" s="63">
        <f t="shared" si="247"/>
        <v>44655</v>
      </c>
      <c r="B890" s="78">
        <f t="shared" ca="1" si="252"/>
        <v>580.34013254999991</v>
      </c>
      <c r="C890" s="65">
        <f t="shared" ref="C890:C953" ca="1" si="257">(C889-R889)</f>
        <v>573.1585301099999</v>
      </c>
      <c r="D890" s="10">
        <f ca="1">IF(A890&lt;$B$1,VLOOKUP(A890,[1]DI!$A$4:$B$15000,2),0)</f>
        <v>0.11649999999999999</v>
      </c>
      <c r="E890" s="65">
        <f t="shared" ca="1" si="253"/>
        <v>1.0004373900000001</v>
      </c>
      <c r="F890" s="65">
        <f ca="1">(TRUNC(PRODUCT($E$12:$E889),16))</f>
        <v>1.1068976021077399</v>
      </c>
      <c r="G890" s="65">
        <f t="shared" ca="1" si="254"/>
        <v>1.0980132618279299</v>
      </c>
      <c r="H890" s="65">
        <f t="shared" ca="1" si="255"/>
        <v>1.0080912900000001</v>
      </c>
      <c r="I890" s="64">
        <f t="shared" si="248"/>
        <v>0.06</v>
      </c>
      <c r="J890" s="66">
        <f>IF(O889&gt;0,VLOOKUP(O889,W$12:AF$80,2),J889)</f>
        <v>44628</v>
      </c>
      <c r="K890" s="67">
        <f t="shared" si="249"/>
        <v>19</v>
      </c>
      <c r="L890" s="68">
        <f t="shared" ref="L890:L953" si="258">IF(AND(K890=1,K889=1),1,IF(K890&gt;0,IF(K890=K889,K890+1,K890),0))</f>
        <v>19</v>
      </c>
      <c r="M890" s="69">
        <f t="shared" ref="M890:M953" si="259">ROUND((I890+1)^(L890/252),9)</f>
        <v>1.004402955</v>
      </c>
      <c r="N890" s="69">
        <f t="shared" ref="N890:N953" ca="1" si="260">ROUND(H890*M890,9)</f>
        <v>1.0125298709999999</v>
      </c>
      <c r="O890" s="68">
        <f t="shared" si="256"/>
        <v>0</v>
      </c>
      <c r="P890" s="65">
        <f t="shared" ca="1" si="250"/>
        <v>7.1816024399999998</v>
      </c>
      <c r="Q890" s="65"/>
      <c r="R890" s="11">
        <f t="shared" si="251"/>
        <v>0</v>
      </c>
      <c r="S890" s="70" t="str">
        <f>IF(O889&gt;0,VLOOKUP(O889,W$12:AF$60,10),S889)</f>
        <v>INCORPJ=</v>
      </c>
      <c r="T890" s="66" t="e">
        <f>IF(O889&gt;0,VLOOKUP(O889,W$12:AF$60,11),T889)</f>
        <v>#REF!</v>
      </c>
      <c r="U890" s="71" t="str">
        <f t="shared" ref="U890:U953" si="261">IF(O890&gt;0,(P890+R890)*U$9,"-")</f>
        <v>-</v>
      </c>
      <c r="V890" s="7"/>
      <c r="W890" s="7"/>
      <c r="X890" s="7"/>
      <c r="Y890" s="7"/>
      <c r="Z890" s="1"/>
      <c r="AA890" s="7"/>
      <c r="AB890" s="7"/>
      <c r="AC890" s="7"/>
      <c r="AD890" s="7"/>
      <c r="AE890" s="7"/>
      <c r="AF890" s="8"/>
      <c r="AG890" s="2"/>
      <c r="AH890" s="2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  <c r="EO890" s="2"/>
      <c r="EP890" s="2"/>
      <c r="EQ890" s="2"/>
      <c r="ER890" s="2"/>
      <c r="ES890" s="2"/>
      <c r="ET890" s="2"/>
      <c r="EU890" s="2"/>
      <c r="EV890" s="2"/>
      <c r="EW890" s="2"/>
      <c r="EX890" s="2"/>
      <c r="EY890" s="2"/>
      <c r="EZ890" s="2"/>
      <c r="FA890" s="2"/>
      <c r="FB890" s="2"/>
      <c r="FC890" s="2"/>
      <c r="FD890" s="2"/>
      <c r="FE890" s="2"/>
      <c r="FF890" s="2"/>
      <c r="FG890" s="2"/>
      <c r="FH890" s="2"/>
      <c r="FI890" s="2"/>
      <c r="FJ890" s="2"/>
      <c r="FK890" s="2"/>
      <c r="FL890" s="2"/>
      <c r="FM890" s="2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</row>
    <row r="891" spans="1:188" x14ac:dyDescent="0.15">
      <c r="A891" s="63">
        <f t="shared" si="247"/>
        <v>44656</v>
      </c>
      <c r="B891" s="78">
        <f t="shared" ca="1" si="252"/>
        <v>580.72823194999989</v>
      </c>
      <c r="C891" s="65">
        <f t="shared" ca="1" si="257"/>
        <v>573.1585301099999</v>
      </c>
      <c r="D891" s="10">
        <f ca="1">IF(A891&lt;$B$1,VLOOKUP(A891,[1]DI!$A$4:$B$15000,2),0)</f>
        <v>0.11649999999999999</v>
      </c>
      <c r="E891" s="65">
        <f t="shared" ca="1" si="253"/>
        <v>1.0004373900000001</v>
      </c>
      <c r="F891" s="65">
        <f ca="1">(TRUNC(PRODUCT($E$12:$E890),16))</f>
        <v>1.1073817480499299</v>
      </c>
      <c r="G891" s="65">
        <f t="shared" ca="1" si="254"/>
        <v>1.0980132618279299</v>
      </c>
      <c r="H891" s="65">
        <f t="shared" ca="1" si="255"/>
        <v>1.00853222</v>
      </c>
      <c r="I891" s="64">
        <f t="shared" si="248"/>
        <v>0.06</v>
      </c>
      <c r="J891" s="66">
        <f>IF(O890&gt;0,VLOOKUP(O890,W$12:AF$80,2),J890)</f>
        <v>44628</v>
      </c>
      <c r="K891" s="67">
        <f t="shared" si="249"/>
        <v>20</v>
      </c>
      <c r="L891" s="68">
        <f t="shared" si="258"/>
        <v>20</v>
      </c>
      <c r="M891" s="69">
        <f t="shared" si="259"/>
        <v>1.004635226</v>
      </c>
      <c r="N891" s="69">
        <f t="shared" ca="1" si="260"/>
        <v>1.013206995</v>
      </c>
      <c r="O891" s="68">
        <f t="shared" si="256"/>
        <v>0</v>
      </c>
      <c r="P891" s="65">
        <f t="shared" ca="1" si="250"/>
        <v>7.5697018399999996</v>
      </c>
      <c r="Q891" s="65"/>
      <c r="R891" s="11">
        <f t="shared" si="251"/>
        <v>0</v>
      </c>
      <c r="S891" s="70" t="str">
        <f>IF(O890&gt;0,VLOOKUP(O890,W$12:AF$60,10),S890)</f>
        <v>INCORPJ=</v>
      </c>
      <c r="T891" s="66" t="e">
        <f>IF(O890&gt;0,VLOOKUP(O890,W$12:AF$60,11),T890)</f>
        <v>#REF!</v>
      </c>
      <c r="U891" s="71" t="str">
        <f t="shared" si="261"/>
        <v>-</v>
      </c>
      <c r="V891" s="7"/>
      <c r="W891" s="7"/>
      <c r="X891" s="7"/>
      <c r="Y891" s="7"/>
      <c r="Z891" s="1"/>
      <c r="AA891" s="7"/>
      <c r="AB891" s="7"/>
      <c r="AC891" s="7"/>
      <c r="AD891" s="7"/>
      <c r="AE891" s="7"/>
      <c r="AF891" s="8"/>
      <c r="AG891" s="2"/>
      <c r="AH891" s="2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  <c r="EO891" s="2"/>
      <c r="EP891" s="2"/>
      <c r="EQ891" s="2"/>
      <c r="ER891" s="2"/>
      <c r="ES891" s="2"/>
      <c r="ET891" s="2"/>
      <c r="EU891" s="2"/>
      <c r="EV891" s="2"/>
      <c r="EW891" s="2"/>
      <c r="EX891" s="2"/>
      <c r="EY891" s="2"/>
      <c r="EZ891" s="2"/>
      <c r="FA891" s="2"/>
      <c r="FB891" s="2"/>
      <c r="FC891" s="2"/>
      <c r="FD891" s="2"/>
      <c r="FE891" s="2"/>
      <c r="FF891" s="2"/>
      <c r="FG891" s="2"/>
      <c r="FH891" s="2"/>
      <c r="FI891" s="2"/>
      <c r="FJ891" s="2"/>
      <c r="FK891" s="2"/>
      <c r="FL891" s="2"/>
      <c r="FM891" s="2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</row>
    <row r="892" spans="1:188" x14ac:dyDescent="0.15">
      <c r="A892" s="63">
        <f t="shared" si="247"/>
        <v>44657</v>
      </c>
      <c r="B892" s="78">
        <f t="shared" ca="1" si="252"/>
        <v>581.11658925999996</v>
      </c>
      <c r="C892" s="65">
        <f t="shared" ca="1" si="257"/>
        <v>573.1585301099999</v>
      </c>
      <c r="D892" s="10">
        <f ca="1">IF(A892&lt;$B$1,VLOOKUP(A892,[1]DI!$A$4:$B$15000,2),0)</f>
        <v>0.11649999999999999</v>
      </c>
      <c r="E892" s="65">
        <f t="shared" ca="1" si="253"/>
        <v>1.0004373900000001</v>
      </c>
      <c r="F892" s="65">
        <f ca="1">(TRUNC(PRODUCT($E$12:$E891),16))</f>
        <v>1.1078661057527099</v>
      </c>
      <c r="G892" s="65">
        <f t="shared" ca="1" si="254"/>
        <v>1.0980132618279299</v>
      </c>
      <c r="H892" s="65">
        <f t="shared" ca="1" si="255"/>
        <v>1.0089733400000001</v>
      </c>
      <c r="I892" s="64">
        <f t="shared" si="248"/>
        <v>0.06</v>
      </c>
      <c r="J892" s="66">
        <f>IF(O891&gt;0,VLOOKUP(O891,W$12:AF$80,2),J891)</f>
        <v>44628</v>
      </c>
      <c r="K892" s="67">
        <f t="shared" si="249"/>
        <v>21</v>
      </c>
      <c r="L892" s="68">
        <f t="shared" si="258"/>
        <v>21</v>
      </c>
      <c r="M892" s="69">
        <f t="shared" si="259"/>
        <v>1.004867551</v>
      </c>
      <c r="N892" s="69">
        <f t="shared" ca="1" si="260"/>
        <v>1.013884569</v>
      </c>
      <c r="O892" s="68">
        <f t="shared" si="256"/>
        <v>0</v>
      </c>
      <c r="P892" s="65">
        <f t="shared" ca="1" si="250"/>
        <v>7.9580591500000004</v>
      </c>
      <c r="Q892" s="65"/>
      <c r="R892" s="11">
        <f t="shared" si="251"/>
        <v>0</v>
      </c>
      <c r="S892" s="70" t="str">
        <f>IF(O891&gt;0,VLOOKUP(O891,W$12:AF$60,10),S891)</f>
        <v>INCORPJ=</v>
      </c>
      <c r="T892" s="66" t="e">
        <f>IF(O891&gt;0,VLOOKUP(O891,W$12:AF$60,11),T891)</f>
        <v>#REF!</v>
      </c>
      <c r="U892" s="71" t="str">
        <f t="shared" si="261"/>
        <v>-</v>
      </c>
      <c r="V892" s="7"/>
      <c r="W892" s="7"/>
      <c r="X892" s="7"/>
      <c r="Y892" s="7"/>
      <c r="Z892" s="1"/>
      <c r="AA892" s="7"/>
      <c r="AB892" s="7"/>
      <c r="AC892" s="7"/>
      <c r="AD892" s="7"/>
      <c r="AE892" s="7"/>
      <c r="AF892" s="8"/>
      <c r="AG892" s="2"/>
      <c r="AH892" s="2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  <c r="EO892" s="2"/>
      <c r="EP892" s="2"/>
      <c r="EQ892" s="2"/>
      <c r="ER892" s="2"/>
      <c r="ES892" s="2"/>
      <c r="ET892" s="2"/>
      <c r="EU892" s="2"/>
      <c r="EV892" s="2"/>
      <c r="EW892" s="2"/>
      <c r="EX892" s="2"/>
      <c r="EY892" s="2"/>
      <c r="EZ892" s="2"/>
      <c r="FA892" s="2"/>
      <c r="FB892" s="2"/>
      <c r="FC892" s="2"/>
      <c r="FD892" s="2"/>
      <c r="FE892" s="2"/>
      <c r="FF892" s="2"/>
      <c r="FG892" s="2"/>
      <c r="FH892" s="2"/>
      <c r="FI892" s="2"/>
      <c r="FJ892" s="2"/>
      <c r="FK892" s="2"/>
      <c r="FL892" s="2"/>
      <c r="FM892" s="2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</row>
    <row r="893" spans="1:188" x14ac:dyDescent="0.15">
      <c r="A893" s="63">
        <f t="shared" si="247"/>
        <v>44658</v>
      </c>
      <c r="B893" s="78">
        <f t="shared" ca="1" si="252"/>
        <v>581.50520449999988</v>
      </c>
      <c r="C893" s="65">
        <f t="shared" ca="1" si="257"/>
        <v>573.1585301099999</v>
      </c>
      <c r="D893" s="10">
        <f ca="1">IF(A893&lt;$B$1,VLOOKUP(A893,[1]DI!$A$4:$B$15000,2),0)</f>
        <v>0.11649999999999999</v>
      </c>
      <c r="E893" s="65">
        <f t="shared" ca="1" si="253"/>
        <v>1.0004373900000001</v>
      </c>
      <c r="F893" s="65">
        <f ca="1">(TRUNC(PRODUCT($E$12:$E892),16))</f>
        <v>1.10835067530871</v>
      </c>
      <c r="G893" s="65">
        <f t="shared" ca="1" si="254"/>
        <v>1.0980132618279299</v>
      </c>
      <c r="H893" s="65">
        <f t="shared" ca="1" si="255"/>
        <v>1.0094146500000001</v>
      </c>
      <c r="I893" s="64">
        <f t="shared" si="248"/>
        <v>0.06</v>
      </c>
      <c r="J893" s="66">
        <f>IF(O892&gt;0,VLOOKUP(O892,W$12:AF$80,2),J892)</f>
        <v>44628</v>
      </c>
      <c r="K893" s="67">
        <f t="shared" si="249"/>
        <v>22</v>
      </c>
      <c r="L893" s="68">
        <f t="shared" si="258"/>
        <v>22</v>
      </c>
      <c r="M893" s="69">
        <f t="shared" si="259"/>
        <v>1.005099929</v>
      </c>
      <c r="N893" s="69">
        <f t="shared" ca="1" si="260"/>
        <v>1.014562593</v>
      </c>
      <c r="O893" s="68">
        <f t="shared" si="256"/>
        <v>0</v>
      </c>
      <c r="P893" s="65">
        <f t="shared" ca="1" si="250"/>
        <v>8.3466743900000004</v>
      </c>
      <c r="Q893" s="65"/>
      <c r="R893" s="11">
        <f t="shared" si="251"/>
        <v>0</v>
      </c>
      <c r="S893" s="70" t="str">
        <f>IF(O892&gt;0,VLOOKUP(O892,W$12:AF$60,10),S892)</f>
        <v>INCORPJ=</v>
      </c>
      <c r="T893" s="66" t="e">
        <f>IF(O892&gt;0,VLOOKUP(O892,W$12:AF$60,11),T892)</f>
        <v>#REF!</v>
      </c>
      <c r="U893" s="71" t="str">
        <f t="shared" si="261"/>
        <v>-</v>
      </c>
      <c r="V893" s="7"/>
      <c r="W893" s="7"/>
      <c r="X893" s="7"/>
      <c r="Y893" s="7"/>
      <c r="Z893" s="1"/>
      <c r="AA893" s="7"/>
      <c r="AB893" s="7"/>
      <c r="AC893" s="7"/>
      <c r="AD893" s="7"/>
      <c r="AE893" s="7"/>
      <c r="AF893" s="8"/>
      <c r="AG893" s="2"/>
      <c r="AH893" s="2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  <c r="EO893" s="2"/>
      <c r="EP893" s="2"/>
      <c r="EQ893" s="2"/>
      <c r="ER893" s="2"/>
      <c r="ES893" s="2"/>
      <c r="ET893" s="2"/>
      <c r="EU893" s="2"/>
      <c r="EV893" s="2"/>
      <c r="EW893" s="2"/>
      <c r="EX893" s="2"/>
      <c r="EY893" s="2"/>
      <c r="EZ893" s="2"/>
      <c r="FA893" s="2"/>
      <c r="FB893" s="2"/>
      <c r="FC893" s="2"/>
      <c r="FD893" s="2"/>
      <c r="FE893" s="2"/>
      <c r="FF893" s="2"/>
      <c r="FG893" s="2"/>
      <c r="FH893" s="2"/>
      <c r="FI893" s="2"/>
      <c r="FJ893" s="2"/>
      <c r="FK893" s="2"/>
      <c r="FL893" s="2"/>
      <c r="FM893" s="2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</row>
    <row r="894" spans="1:188" x14ac:dyDescent="0.15">
      <c r="A894" s="63">
        <f t="shared" si="247"/>
        <v>44659</v>
      </c>
      <c r="B894" s="78">
        <f t="shared" ca="1" si="252"/>
        <v>581.89408396999988</v>
      </c>
      <c r="C894" s="65">
        <f t="shared" ca="1" si="257"/>
        <v>573.1585301099999</v>
      </c>
      <c r="D894" s="10">
        <f ca="1">IF(A894&lt;$B$1,VLOOKUP(A894,[1]DI!$A$4:$B$15000,2),0)</f>
        <v>0.11649999999999999</v>
      </c>
      <c r="E894" s="65">
        <f t="shared" ca="1" si="253"/>
        <v>1.0004373900000001</v>
      </c>
      <c r="F894" s="65">
        <f ca="1">(TRUNC(PRODUCT($E$12:$E893),16))</f>
        <v>1.10883545681058</v>
      </c>
      <c r="G894" s="65">
        <f t="shared" ca="1" si="254"/>
        <v>1.0980132618279299</v>
      </c>
      <c r="H894" s="65">
        <f t="shared" ca="1" si="255"/>
        <v>1.00985616</v>
      </c>
      <c r="I894" s="64">
        <f t="shared" si="248"/>
        <v>0.06</v>
      </c>
      <c r="J894" s="66">
        <f>IF(O893&gt;0,VLOOKUP(O893,W$12:AF$80,2),J893)</f>
        <v>44628</v>
      </c>
      <c r="K894" s="67">
        <f t="shared" si="249"/>
        <v>23</v>
      </c>
      <c r="L894" s="68">
        <f t="shared" si="258"/>
        <v>23</v>
      </c>
      <c r="M894" s="69">
        <f t="shared" si="259"/>
        <v>1.005332361</v>
      </c>
      <c r="N894" s="69">
        <f t="shared" ca="1" si="260"/>
        <v>1.0152410780000001</v>
      </c>
      <c r="O894" s="68">
        <f t="shared" si="256"/>
        <v>0</v>
      </c>
      <c r="P894" s="65">
        <f t="shared" ca="1" si="250"/>
        <v>8.7355538599999996</v>
      </c>
      <c r="Q894" s="65"/>
      <c r="R894" s="11">
        <f t="shared" si="251"/>
        <v>0</v>
      </c>
      <c r="S894" s="70" t="str">
        <f>IF(O893&gt;0,VLOOKUP(O893,W$12:AF$60,10),S893)</f>
        <v>INCORPJ=</v>
      </c>
      <c r="T894" s="66" t="e">
        <f>IF(O893&gt;0,VLOOKUP(O893,W$12:AF$60,11),T893)</f>
        <v>#REF!</v>
      </c>
      <c r="U894" s="71" t="str">
        <f t="shared" si="261"/>
        <v>-</v>
      </c>
      <c r="V894" s="7"/>
      <c r="W894" s="7"/>
      <c r="X894" s="7"/>
      <c r="Y894" s="7"/>
      <c r="Z894" s="1"/>
      <c r="AA894" s="7"/>
      <c r="AB894" s="7"/>
      <c r="AC894" s="7"/>
      <c r="AD894" s="7"/>
      <c r="AE894" s="7"/>
      <c r="AF894" s="8"/>
      <c r="AG894" s="2"/>
      <c r="AH894" s="2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  <c r="EO894" s="2"/>
      <c r="EP894" s="2"/>
      <c r="EQ894" s="2"/>
      <c r="ER894" s="2"/>
      <c r="ES894" s="2"/>
      <c r="ET894" s="2"/>
      <c r="EU894" s="2"/>
      <c r="EV894" s="2"/>
      <c r="EW894" s="2"/>
      <c r="EX894" s="2"/>
      <c r="EY894" s="2"/>
      <c r="EZ894" s="2"/>
      <c r="FA894" s="2"/>
      <c r="FB894" s="2"/>
      <c r="FC894" s="2"/>
      <c r="FD894" s="2"/>
      <c r="FE894" s="2"/>
      <c r="FF894" s="2"/>
      <c r="FG894" s="2"/>
      <c r="FH894" s="2"/>
      <c r="FI894" s="2"/>
      <c r="FJ894" s="2"/>
      <c r="FK894" s="2"/>
      <c r="FL894" s="2"/>
      <c r="FM894" s="2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</row>
    <row r="895" spans="1:188" x14ac:dyDescent="0.15">
      <c r="A895" s="63">
        <f t="shared" si="247"/>
        <v>44660</v>
      </c>
      <c r="B895" s="78">
        <f t="shared" ca="1" si="252"/>
        <v>582.28322077999985</v>
      </c>
      <c r="C895" s="65">
        <f t="shared" ca="1" si="257"/>
        <v>573.1585301099999</v>
      </c>
      <c r="D895" s="10">
        <f ca="1">IF(A895&lt;$B$1,VLOOKUP(A895,[1]DI!$A$4:$B$15000,2),0)</f>
        <v>0</v>
      </c>
      <c r="E895" s="65">
        <f t="shared" ca="1" si="253"/>
        <v>1</v>
      </c>
      <c r="F895" s="65">
        <f ca="1">(TRUNC(PRODUCT($E$12:$E894),16))</f>
        <v>1.1093204503510301</v>
      </c>
      <c r="G895" s="65">
        <f t="shared" ca="1" si="254"/>
        <v>1.0980132618279299</v>
      </c>
      <c r="H895" s="65">
        <f t="shared" ca="1" si="255"/>
        <v>1.0102978600000001</v>
      </c>
      <c r="I895" s="64">
        <f t="shared" si="248"/>
        <v>0.06</v>
      </c>
      <c r="J895" s="66">
        <f>IF(O894&gt;0,VLOOKUP(O894,W$12:AF$80,2),J894)</f>
        <v>44628</v>
      </c>
      <c r="K895" s="67">
        <f t="shared" si="249"/>
        <v>23</v>
      </c>
      <c r="L895" s="68">
        <f t="shared" si="258"/>
        <v>24</v>
      </c>
      <c r="M895" s="69">
        <f t="shared" si="259"/>
        <v>1.005564846</v>
      </c>
      <c r="N895" s="69">
        <f t="shared" ca="1" si="260"/>
        <v>1.015920012</v>
      </c>
      <c r="O895" s="68">
        <f t="shared" si="256"/>
        <v>0</v>
      </c>
      <c r="P895" s="65">
        <f t="shared" ca="1" si="250"/>
        <v>9.1246906699999997</v>
      </c>
      <c r="Q895" s="65"/>
      <c r="R895" s="11">
        <f t="shared" si="251"/>
        <v>0</v>
      </c>
      <c r="S895" s="70" t="str">
        <f>IF(O894&gt;0,VLOOKUP(O894,W$12:AF$60,10),S894)</f>
        <v>INCORPJ=</v>
      </c>
      <c r="T895" s="66" t="e">
        <f>IF(O894&gt;0,VLOOKUP(O894,W$12:AF$60,11),T894)</f>
        <v>#REF!</v>
      </c>
      <c r="U895" s="71" t="str">
        <f t="shared" si="261"/>
        <v>-</v>
      </c>
      <c r="V895" s="7"/>
      <c r="W895" s="7"/>
      <c r="X895" s="7"/>
      <c r="Y895" s="7"/>
      <c r="Z895" s="1"/>
      <c r="AA895" s="7"/>
      <c r="AB895" s="7"/>
      <c r="AC895" s="7"/>
      <c r="AD895" s="7"/>
      <c r="AE895" s="7"/>
      <c r="AF895" s="8"/>
      <c r="AG895" s="2"/>
      <c r="AH895" s="2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  <c r="EO895" s="2"/>
      <c r="EP895" s="2"/>
      <c r="EQ895" s="2"/>
      <c r="ER895" s="2"/>
      <c r="ES895" s="2"/>
      <c r="ET895" s="2"/>
      <c r="EU895" s="2"/>
      <c r="EV895" s="2"/>
      <c r="EW895" s="2"/>
      <c r="EX895" s="2"/>
      <c r="EY895" s="2"/>
      <c r="EZ895" s="2"/>
      <c r="FA895" s="2"/>
      <c r="FB895" s="2"/>
      <c r="FC895" s="2"/>
      <c r="FD895" s="2"/>
      <c r="FE895" s="2"/>
      <c r="FF895" s="2"/>
      <c r="FG895" s="2"/>
      <c r="FH895" s="2"/>
      <c r="FI895" s="2"/>
      <c r="FJ895" s="2"/>
      <c r="FK895" s="2"/>
      <c r="FL895" s="2"/>
      <c r="FM895" s="2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</row>
    <row r="896" spans="1:188" x14ac:dyDescent="0.15">
      <c r="A896" s="63">
        <f t="shared" si="247"/>
        <v>44661</v>
      </c>
      <c r="B896" s="78">
        <f t="shared" ca="1" si="252"/>
        <v>582.28322077999985</v>
      </c>
      <c r="C896" s="65">
        <f t="shared" ca="1" si="257"/>
        <v>573.1585301099999</v>
      </c>
      <c r="D896" s="10">
        <f ca="1">IF(A896&lt;$B$1,VLOOKUP(A896,[1]DI!$A$4:$B$15000,2),0)</f>
        <v>0</v>
      </c>
      <c r="E896" s="65">
        <f t="shared" ca="1" si="253"/>
        <v>1</v>
      </c>
      <c r="F896" s="65">
        <f ca="1">(TRUNC(PRODUCT($E$12:$E895),16))</f>
        <v>1.1093204503510301</v>
      </c>
      <c r="G896" s="65">
        <f t="shared" ca="1" si="254"/>
        <v>1.0980132618279299</v>
      </c>
      <c r="H896" s="65">
        <f t="shared" ca="1" si="255"/>
        <v>1.0102978600000001</v>
      </c>
      <c r="I896" s="64">
        <f t="shared" si="248"/>
        <v>0.06</v>
      </c>
      <c r="J896" s="66">
        <f>IF(O895&gt;0,VLOOKUP(O895,W$12:AF$80,2),J895)</f>
        <v>44628</v>
      </c>
      <c r="K896" s="67">
        <f t="shared" si="249"/>
        <v>23</v>
      </c>
      <c r="L896" s="68">
        <f t="shared" si="258"/>
        <v>24</v>
      </c>
      <c r="M896" s="69">
        <f t="shared" si="259"/>
        <v>1.005564846</v>
      </c>
      <c r="N896" s="69">
        <f t="shared" ca="1" si="260"/>
        <v>1.015920012</v>
      </c>
      <c r="O896" s="68">
        <f t="shared" si="256"/>
        <v>0</v>
      </c>
      <c r="P896" s="65">
        <f t="shared" ca="1" si="250"/>
        <v>9.1246906699999997</v>
      </c>
      <c r="Q896" s="65"/>
      <c r="R896" s="11">
        <f t="shared" si="251"/>
        <v>0</v>
      </c>
      <c r="S896" s="70" t="str">
        <f>IF(O895&gt;0,VLOOKUP(O895,W$12:AF$60,10),S895)</f>
        <v>INCORPJ=</v>
      </c>
      <c r="T896" s="66" t="e">
        <f>IF(O895&gt;0,VLOOKUP(O895,W$12:AF$60,11),T895)</f>
        <v>#REF!</v>
      </c>
      <c r="U896" s="71" t="str">
        <f t="shared" si="261"/>
        <v>-</v>
      </c>
      <c r="V896" s="7"/>
      <c r="W896" s="7"/>
      <c r="X896" s="7"/>
      <c r="Y896" s="7"/>
      <c r="Z896" s="1"/>
      <c r="AA896" s="7"/>
      <c r="AB896" s="7"/>
      <c r="AC896" s="7"/>
      <c r="AD896" s="7"/>
      <c r="AE896" s="7"/>
      <c r="AF896" s="8"/>
      <c r="AG896" s="2"/>
      <c r="AH896" s="2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  <c r="EO896" s="2"/>
      <c r="EP896" s="2"/>
      <c r="EQ896" s="2"/>
      <c r="ER896" s="2"/>
      <c r="ES896" s="2"/>
      <c r="ET896" s="2"/>
      <c r="EU896" s="2"/>
      <c r="EV896" s="2"/>
      <c r="EW896" s="2"/>
      <c r="EX896" s="2"/>
      <c r="EY896" s="2"/>
      <c r="EZ896" s="2"/>
      <c r="FA896" s="2"/>
      <c r="FB896" s="2"/>
      <c r="FC896" s="2"/>
      <c r="FD896" s="2"/>
      <c r="FE896" s="2"/>
      <c r="FF896" s="2"/>
      <c r="FG896" s="2"/>
      <c r="FH896" s="2"/>
      <c r="FI896" s="2"/>
      <c r="FJ896" s="2"/>
      <c r="FK896" s="2"/>
      <c r="FL896" s="2"/>
      <c r="FM896" s="2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</row>
    <row r="897" spans="1:188" x14ac:dyDescent="0.15">
      <c r="A897" s="63">
        <f t="shared" si="247"/>
        <v>44662</v>
      </c>
      <c r="B897" s="78">
        <f t="shared" ca="1" si="252"/>
        <v>582.28322077999985</v>
      </c>
      <c r="C897" s="65">
        <f t="shared" ca="1" si="257"/>
        <v>573.1585301099999</v>
      </c>
      <c r="D897" s="10">
        <f ca="1">IF(A897&lt;$B$1,VLOOKUP(A897,[1]DI!$A$4:$B$15000,2),0)</f>
        <v>0.11649999999999999</v>
      </c>
      <c r="E897" s="65">
        <f t="shared" ca="1" si="253"/>
        <v>1.0004373900000001</v>
      </c>
      <c r="F897" s="65">
        <f ca="1">(TRUNC(PRODUCT($E$12:$E896),16))</f>
        <v>1.1093204503510301</v>
      </c>
      <c r="G897" s="65">
        <f t="shared" ca="1" si="254"/>
        <v>1.0980132618279299</v>
      </c>
      <c r="H897" s="65">
        <f t="shared" ca="1" si="255"/>
        <v>1.0102978600000001</v>
      </c>
      <c r="I897" s="64">
        <f t="shared" si="248"/>
        <v>0.06</v>
      </c>
      <c r="J897" s="66">
        <f>IF(O896&gt;0,VLOOKUP(O896,W$12:AF$80,2),J896)</f>
        <v>44628</v>
      </c>
      <c r="K897" s="67">
        <f t="shared" si="249"/>
        <v>24</v>
      </c>
      <c r="L897" s="68">
        <f t="shared" si="258"/>
        <v>24</v>
      </c>
      <c r="M897" s="69">
        <f t="shared" si="259"/>
        <v>1.005564846</v>
      </c>
      <c r="N897" s="69">
        <f t="shared" ca="1" si="260"/>
        <v>1.015920012</v>
      </c>
      <c r="O897" s="68">
        <f t="shared" si="256"/>
        <v>0</v>
      </c>
      <c r="P897" s="65">
        <f t="shared" ca="1" si="250"/>
        <v>9.1246906699999997</v>
      </c>
      <c r="Q897" s="65"/>
      <c r="R897" s="11">
        <f t="shared" si="251"/>
        <v>0</v>
      </c>
      <c r="S897" s="70" t="str">
        <f>IF(O896&gt;0,VLOOKUP(O896,W$12:AF$60,10),S896)</f>
        <v>INCORPJ=</v>
      </c>
      <c r="T897" s="66" t="e">
        <f>IF(O896&gt;0,VLOOKUP(O896,W$12:AF$60,11),T896)</f>
        <v>#REF!</v>
      </c>
      <c r="U897" s="71" t="str">
        <f t="shared" si="261"/>
        <v>-</v>
      </c>
      <c r="V897" s="7"/>
      <c r="W897" s="7"/>
      <c r="X897" s="7"/>
      <c r="Y897" s="7"/>
      <c r="Z897" s="1"/>
      <c r="AA897" s="7"/>
      <c r="AB897" s="7"/>
      <c r="AC897" s="7"/>
      <c r="AD897" s="7"/>
      <c r="AE897" s="7"/>
      <c r="AF897" s="8"/>
      <c r="AG897" s="2"/>
      <c r="AH897" s="2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  <c r="EO897" s="2"/>
      <c r="EP897" s="2"/>
      <c r="EQ897" s="2"/>
      <c r="ER897" s="2"/>
      <c r="ES897" s="2"/>
      <c r="ET897" s="2"/>
      <c r="EU897" s="2"/>
      <c r="EV897" s="2"/>
      <c r="EW897" s="2"/>
      <c r="EX897" s="2"/>
      <c r="EY897" s="2"/>
      <c r="EZ897" s="2"/>
      <c r="FA897" s="2"/>
      <c r="FB897" s="2"/>
      <c r="FC897" s="2"/>
      <c r="FD897" s="2"/>
      <c r="FE897" s="2"/>
      <c r="FF897" s="2"/>
      <c r="FG897" s="2"/>
      <c r="FH897" s="2"/>
      <c r="FI897" s="2"/>
      <c r="FJ897" s="2"/>
      <c r="FK897" s="2"/>
      <c r="FL897" s="2"/>
      <c r="FM897" s="2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</row>
    <row r="898" spans="1:188" x14ac:dyDescent="0.15">
      <c r="A898" s="63">
        <f t="shared" si="247"/>
        <v>44663</v>
      </c>
      <c r="B898" s="78">
        <f t="shared" ca="1" si="252"/>
        <v>582.67262296999991</v>
      </c>
      <c r="C898" s="65">
        <f t="shared" ca="1" si="257"/>
        <v>573.1585301099999</v>
      </c>
      <c r="D898" s="10">
        <f ca="1">IF(A898&lt;$B$1,VLOOKUP(A898,[1]DI!$A$4:$B$15000,2),0)</f>
        <v>0.11649999999999999</v>
      </c>
      <c r="E898" s="65">
        <f t="shared" ca="1" si="253"/>
        <v>1.0004373900000001</v>
      </c>
      <c r="F898" s="65">
        <f ca="1">(TRUNC(PRODUCT($E$12:$E897),16))</f>
        <v>1.10980565602281</v>
      </c>
      <c r="G898" s="65">
        <f t="shared" ca="1" si="254"/>
        <v>1.0980132618279299</v>
      </c>
      <c r="H898" s="65">
        <f t="shared" ca="1" si="255"/>
        <v>1.0107397600000001</v>
      </c>
      <c r="I898" s="64">
        <f t="shared" si="248"/>
        <v>0.06</v>
      </c>
      <c r="J898" s="66">
        <f>IF(O897&gt;0,VLOOKUP(O897,W$12:AF$80,2),J897)</f>
        <v>44628</v>
      </c>
      <c r="K898" s="67">
        <f t="shared" si="249"/>
        <v>25</v>
      </c>
      <c r="L898" s="68">
        <f t="shared" si="258"/>
        <v>25</v>
      </c>
      <c r="M898" s="69">
        <f t="shared" si="259"/>
        <v>1.005797386</v>
      </c>
      <c r="N898" s="69">
        <f t="shared" ca="1" si="260"/>
        <v>1.0165994089999999</v>
      </c>
      <c r="O898" s="68">
        <f t="shared" si="256"/>
        <v>0</v>
      </c>
      <c r="P898" s="65">
        <f t="shared" ca="1" si="250"/>
        <v>9.5140928599999999</v>
      </c>
      <c r="Q898" s="65"/>
      <c r="R898" s="11">
        <f t="shared" si="251"/>
        <v>0</v>
      </c>
      <c r="S898" s="70" t="str">
        <f>IF(O897&gt;0,VLOOKUP(O897,W$12:AF$60,10),S897)</f>
        <v>INCORPJ=</v>
      </c>
      <c r="T898" s="66" t="e">
        <f>IF(O897&gt;0,VLOOKUP(O897,W$12:AF$60,11),T897)</f>
        <v>#REF!</v>
      </c>
      <c r="U898" s="71" t="str">
        <f t="shared" si="261"/>
        <v>-</v>
      </c>
      <c r="V898" s="7"/>
      <c r="W898" s="7"/>
      <c r="X898" s="7"/>
      <c r="Y898" s="7"/>
      <c r="Z898" s="1"/>
      <c r="AA898" s="7"/>
      <c r="AB898" s="7"/>
      <c r="AC898" s="7"/>
      <c r="AD898" s="7"/>
      <c r="AE898" s="7"/>
      <c r="AF898" s="8"/>
      <c r="AG898" s="2"/>
      <c r="AH898" s="2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  <c r="EO898" s="2"/>
      <c r="EP898" s="2"/>
      <c r="EQ898" s="2"/>
      <c r="ER898" s="2"/>
      <c r="ES898" s="2"/>
      <c r="ET898" s="2"/>
      <c r="EU898" s="2"/>
      <c r="EV898" s="2"/>
      <c r="EW898" s="2"/>
      <c r="EX898" s="2"/>
      <c r="EY898" s="2"/>
      <c r="EZ898" s="2"/>
      <c r="FA898" s="2"/>
      <c r="FB898" s="2"/>
      <c r="FC898" s="2"/>
      <c r="FD898" s="2"/>
      <c r="FE898" s="2"/>
      <c r="FF898" s="2"/>
      <c r="FG898" s="2"/>
      <c r="FH898" s="2"/>
      <c r="FI898" s="2"/>
      <c r="FJ898" s="2"/>
      <c r="FK898" s="2"/>
      <c r="FL898" s="2"/>
      <c r="FM898" s="2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</row>
    <row r="899" spans="1:188" x14ac:dyDescent="0.15">
      <c r="A899" s="63">
        <f t="shared" si="247"/>
        <v>44664</v>
      </c>
      <c r="B899" s="78">
        <f t="shared" ca="1" si="252"/>
        <v>583.06227676999993</v>
      </c>
      <c r="C899" s="65">
        <f t="shared" ca="1" si="257"/>
        <v>573.1585301099999</v>
      </c>
      <c r="D899" s="10">
        <f ca="1">IF(A899&lt;$B$1,VLOOKUP(A899,[1]DI!$A$4:$B$15000,2),0)</f>
        <v>0.11649999999999999</v>
      </c>
      <c r="E899" s="65">
        <f t="shared" ca="1" si="253"/>
        <v>1.0004373900000001</v>
      </c>
      <c r="F899" s="65">
        <f ca="1">(TRUNC(PRODUCT($E$12:$E898),16))</f>
        <v>1.1102910739187</v>
      </c>
      <c r="G899" s="65">
        <f t="shared" ca="1" si="254"/>
        <v>1.0980132618279299</v>
      </c>
      <c r="H899" s="65">
        <f t="shared" ca="1" si="255"/>
        <v>1.0111818400000001</v>
      </c>
      <c r="I899" s="64">
        <f t="shared" si="248"/>
        <v>0.06</v>
      </c>
      <c r="J899" s="66">
        <f>IF(O898&gt;0,VLOOKUP(O898,W$12:AF$80,2),J898)</f>
        <v>44628</v>
      </c>
      <c r="K899" s="67">
        <f t="shared" si="249"/>
        <v>26</v>
      </c>
      <c r="L899" s="68">
        <f t="shared" si="258"/>
        <v>26</v>
      </c>
      <c r="M899" s="69">
        <f t="shared" si="259"/>
        <v>1.006029979</v>
      </c>
      <c r="N899" s="69">
        <f t="shared" ca="1" si="260"/>
        <v>1.0172792450000001</v>
      </c>
      <c r="O899" s="68">
        <f t="shared" si="256"/>
        <v>0</v>
      </c>
      <c r="P899" s="65">
        <f t="shared" ca="1" si="250"/>
        <v>9.9037466599999995</v>
      </c>
      <c r="Q899" s="65"/>
      <c r="R899" s="11">
        <f t="shared" si="251"/>
        <v>0</v>
      </c>
      <c r="S899" s="70" t="str">
        <f>IF(O898&gt;0,VLOOKUP(O898,W$12:AF$60,10),S898)</f>
        <v>INCORPJ=</v>
      </c>
      <c r="T899" s="66" t="e">
        <f>IF(O898&gt;0,VLOOKUP(O898,W$12:AF$60,11),T898)</f>
        <v>#REF!</v>
      </c>
      <c r="U899" s="71" t="str">
        <f t="shared" si="261"/>
        <v>-</v>
      </c>
      <c r="V899" s="7"/>
      <c r="W899" s="7"/>
      <c r="X899" s="7"/>
      <c r="Y899" s="7"/>
      <c r="Z899" s="1"/>
      <c r="AA899" s="7"/>
      <c r="AB899" s="7"/>
      <c r="AC899" s="7"/>
      <c r="AD899" s="7"/>
      <c r="AE899" s="7"/>
      <c r="AF899" s="8"/>
      <c r="AG899" s="2"/>
      <c r="AH899" s="2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  <c r="EO899" s="2"/>
      <c r="EP899" s="2"/>
      <c r="EQ899" s="2"/>
      <c r="ER899" s="2"/>
      <c r="ES899" s="2"/>
      <c r="ET899" s="2"/>
      <c r="EU899" s="2"/>
      <c r="EV899" s="2"/>
      <c r="EW899" s="2"/>
      <c r="EX899" s="2"/>
      <c r="EY899" s="2"/>
      <c r="EZ899" s="2"/>
      <c r="FA899" s="2"/>
      <c r="FB899" s="2"/>
      <c r="FC899" s="2"/>
      <c r="FD899" s="2"/>
      <c r="FE899" s="2"/>
      <c r="FF899" s="2"/>
      <c r="FG899" s="2"/>
      <c r="FH899" s="2"/>
      <c r="FI899" s="2"/>
      <c r="FJ899" s="2"/>
      <c r="FK899" s="2"/>
      <c r="FL899" s="2"/>
      <c r="FM899" s="2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</row>
    <row r="900" spans="1:188" x14ac:dyDescent="0.15">
      <c r="A900" s="63">
        <f t="shared" si="247"/>
        <v>44665</v>
      </c>
      <c r="B900" s="78">
        <f t="shared" ca="1" si="252"/>
        <v>583.45219594999992</v>
      </c>
      <c r="C900" s="65">
        <f t="shared" ca="1" si="257"/>
        <v>573.1585301099999</v>
      </c>
      <c r="D900" s="10">
        <f ca="1">IF(A900&lt;$B$1,VLOOKUP(A900,[1]DI!$A$4:$B$15000,2),0)</f>
        <v>0.11649999999999999</v>
      </c>
      <c r="E900" s="65">
        <f t="shared" ca="1" si="253"/>
        <v>1.0004373900000001</v>
      </c>
      <c r="F900" s="65">
        <f ca="1">(TRUNC(PRODUCT($E$12:$E899),16))</f>
        <v>1.11077670413152</v>
      </c>
      <c r="G900" s="65">
        <f t="shared" ca="1" si="254"/>
        <v>1.0980132618279299</v>
      </c>
      <c r="H900" s="65">
        <f t="shared" ca="1" si="255"/>
        <v>1.01162412</v>
      </c>
      <c r="I900" s="64">
        <f t="shared" si="248"/>
        <v>0.06</v>
      </c>
      <c r="J900" s="66">
        <f>IF(O899&gt;0,VLOOKUP(O899,W$12:AF$80,2),J899)</f>
        <v>44628</v>
      </c>
      <c r="K900" s="67">
        <f t="shared" si="249"/>
        <v>27</v>
      </c>
      <c r="L900" s="68">
        <f t="shared" si="258"/>
        <v>27</v>
      </c>
      <c r="M900" s="69">
        <f t="shared" si="259"/>
        <v>1.006262626</v>
      </c>
      <c r="N900" s="69">
        <f t="shared" ca="1" si="260"/>
        <v>1.017959544</v>
      </c>
      <c r="O900" s="68">
        <f t="shared" si="256"/>
        <v>0</v>
      </c>
      <c r="P900" s="65">
        <f t="shared" ca="1" si="250"/>
        <v>10.293665839999999</v>
      </c>
      <c r="Q900" s="65"/>
      <c r="R900" s="11">
        <f t="shared" si="251"/>
        <v>0</v>
      </c>
      <c r="S900" s="70" t="str">
        <f>IF(O899&gt;0,VLOOKUP(O899,W$12:AF$60,10),S899)</f>
        <v>INCORPJ=</v>
      </c>
      <c r="T900" s="66" t="e">
        <f>IF(O899&gt;0,VLOOKUP(O899,W$12:AF$60,11),T899)</f>
        <v>#REF!</v>
      </c>
      <c r="U900" s="71" t="str">
        <f t="shared" si="261"/>
        <v>-</v>
      </c>
      <c r="V900" s="7"/>
      <c r="W900" s="7"/>
      <c r="X900" s="7"/>
      <c r="Y900" s="7"/>
      <c r="Z900" s="1"/>
      <c r="AA900" s="7"/>
      <c r="AB900" s="7"/>
      <c r="AC900" s="7"/>
      <c r="AD900" s="7"/>
      <c r="AE900" s="7"/>
      <c r="AF900" s="8"/>
      <c r="AG900" s="2"/>
      <c r="AH900" s="2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  <c r="EO900" s="2"/>
      <c r="EP900" s="2"/>
      <c r="EQ900" s="2"/>
      <c r="ER900" s="2"/>
      <c r="ES900" s="2"/>
      <c r="ET900" s="2"/>
      <c r="EU900" s="2"/>
      <c r="EV900" s="2"/>
      <c r="EW900" s="2"/>
      <c r="EX900" s="2"/>
      <c r="EY900" s="2"/>
      <c r="EZ900" s="2"/>
      <c r="FA900" s="2"/>
      <c r="FB900" s="2"/>
      <c r="FC900" s="2"/>
      <c r="FD900" s="2"/>
      <c r="FE900" s="2"/>
      <c r="FF900" s="2"/>
      <c r="FG900" s="2"/>
      <c r="FH900" s="2"/>
      <c r="FI900" s="2"/>
      <c r="FJ900" s="2"/>
      <c r="FK900" s="2"/>
      <c r="FL900" s="2"/>
      <c r="FM900" s="2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</row>
    <row r="901" spans="1:188" x14ac:dyDescent="0.15">
      <c r="A901" s="63">
        <f t="shared" si="247"/>
        <v>44666</v>
      </c>
      <c r="B901" s="78">
        <f t="shared" ca="1" si="252"/>
        <v>583.84237934999987</v>
      </c>
      <c r="C901" s="65">
        <f t="shared" ca="1" si="257"/>
        <v>573.1585301099999</v>
      </c>
      <c r="D901" s="10">
        <f ca="1">IF(A901&lt;$B$1,VLOOKUP(A901,[1]DI!$A$4:$B$15000,2),0)</f>
        <v>0</v>
      </c>
      <c r="E901" s="65">
        <f t="shared" ca="1" si="253"/>
        <v>1</v>
      </c>
      <c r="F901" s="65">
        <f ca="1">(TRUNC(PRODUCT($E$12:$E900),16))</f>
        <v>1.1112625467541399</v>
      </c>
      <c r="G901" s="65">
        <f t="shared" ca="1" si="254"/>
        <v>1.0980132618279299</v>
      </c>
      <c r="H901" s="65">
        <f t="shared" ca="1" si="255"/>
        <v>1.0120666</v>
      </c>
      <c r="I901" s="64">
        <f t="shared" si="248"/>
        <v>0.06</v>
      </c>
      <c r="J901" s="66">
        <f>IF(O900&gt;0,VLOOKUP(O900,W$12:AF$80,2),J900)</f>
        <v>44628</v>
      </c>
      <c r="K901" s="67">
        <f t="shared" si="249"/>
        <v>27</v>
      </c>
      <c r="L901" s="68">
        <f t="shared" si="258"/>
        <v>28</v>
      </c>
      <c r="M901" s="69">
        <f t="shared" si="259"/>
        <v>1.0064953270000001</v>
      </c>
      <c r="N901" s="69">
        <f t="shared" ca="1" si="260"/>
        <v>1.0186403040000001</v>
      </c>
      <c r="O901" s="68">
        <f t="shared" si="256"/>
        <v>0</v>
      </c>
      <c r="P901" s="65">
        <f t="shared" ca="1" si="250"/>
        <v>10.683849240000001</v>
      </c>
      <c r="Q901" s="65"/>
      <c r="R901" s="11">
        <f t="shared" si="251"/>
        <v>0</v>
      </c>
      <c r="S901" s="70" t="str">
        <f>IF(O900&gt;0,VLOOKUP(O900,W$12:AF$60,10),S900)</f>
        <v>INCORPJ=</v>
      </c>
      <c r="T901" s="66" t="e">
        <f>IF(O900&gt;0,VLOOKUP(O900,W$12:AF$60,11),T900)</f>
        <v>#REF!</v>
      </c>
      <c r="U901" s="71" t="str">
        <f t="shared" si="261"/>
        <v>-</v>
      </c>
      <c r="V901" s="7"/>
      <c r="W901" s="7"/>
      <c r="X901" s="7"/>
      <c r="Y901" s="7"/>
      <c r="Z901" s="1"/>
      <c r="AA901" s="7"/>
      <c r="AB901" s="7"/>
      <c r="AC901" s="7"/>
      <c r="AD901" s="7"/>
      <c r="AE901" s="7"/>
      <c r="AF901" s="8"/>
      <c r="AG901" s="2"/>
      <c r="AH901" s="2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  <c r="EO901" s="2"/>
      <c r="EP901" s="2"/>
      <c r="EQ901" s="2"/>
      <c r="ER901" s="2"/>
      <c r="ES901" s="2"/>
      <c r="ET901" s="2"/>
      <c r="EU901" s="2"/>
      <c r="EV901" s="2"/>
      <c r="EW901" s="2"/>
      <c r="EX901" s="2"/>
      <c r="EY901" s="2"/>
      <c r="EZ901" s="2"/>
      <c r="FA901" s="2"/>
      <c r="FB901" s="2"/>
      <c r="FC901" s="2"/>
      <c r="FD901" s="2"/>
      <c r="FE901" s="2"/>
      <c r="FF901" s="2"/>
      <c r="FG901" s="2"/>
      <c r="FH901" s="2"/>
      <c r="FI901" s="2"/>
      <c r="FJ901" s="2"/>
      <c r="FK901" s="2"/>
      <c r="FL901" s="2"/>
      <c r="FM901" s="2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</row>
    <row r="902" spans="1:188" x14ac:dyDescent="0.15">
      <c r="A902" s="63">
        <f t="shared" si="247"/>
        <v>44667</v>
      </c>
      <c r="B902" s="78">
        <f t="shared" ca="1" si="252"/>
        <v>583.84237934999987</v>
      </c>
      <c r="C902" s="65">
        <f t="shared" ca="1" si="257"/>
        <v>573.1585301099999</v>
      </c>
      <c r="D902" s="10">
        <f ca="1">IF(A902&lt;$B$1,VLOOKUP(A902,[1]DI!$A$4:$B$15000,2),0)</f>
        <v>0</v>
      </c>
      <c r="E902" s="65">
        <f t="shared" ca="1" si="253"/>
        <v>1</v>
      </c>
      <c r="F902" s="65">
        <f ca="1">(TRUNC(PRODUCT($E$12:$E901),16))</f>
        <v>1.1112625467541399</v>
      </c>
      <c r="G902" s="65">
        <f t="shared" ca="1" si="254"/>
        <v>1.0980132618279299</v>
      </c>
      <c r="H902" s="65">
        <f t="shared" ca="1" si="255"/>
        <v>1.0120666</v>
      </c>
      <c r="I902" s="64">
        <f t="shared" si="248"/>
        <v>0.06</v>
      </c>
      <c r="J902" s="66">
        <f>IF(O901&gt;0,VLOOKUP(O901,W$12:AF$80,2),J901)</f>
        <v>44628</v>
      </c>
      <c r="K902" s="67">
        <f t="shared" si="249"/>
        <v>27</v>
      </c>
      <c r="L902" s="68">
        <f t="shared" si="258"/>
        <v>28</v>
      </c>
      <c r="M902" s="69">
        <f t="shared" si="259"/>
        <v>1.0064953270000001</v>
      </c>
      <c r="N902" s="69">
        <f t="shared" ca="1" si="260"/>
        <v>1.0186403040000001</v>
      </c>
      <c r="O902" s="68">
        <f t="shared" si="256"/>
        <v>0</v>
      </c>
      <c r="P902" s="65">
        <f t="shared" ca="1" si="250"/>
        <v>10.683849240000001</v>
      </c>
      <c r="Q902" s="65"/>
      <c r="R902" s="11">
        <f t="shared" si="251"/>
        <v>0</v>
      </c>
      <c r="S902" s="70" t="str">
        <f>IF(O901&gt;0,VLOOKUP(O901,W$12:AF$60,10),S901)</f>
        <v>INCORPJ=</v>
      </c>
      <c r="T902" s="66" t="e">
        <f>IF(O901&gt;0,VLOOKUP(O901,W$12:AF$60,11),T901)</f>
        <v>#REF!</v>
      </c>
      <c r="U902" s="71" t="str">
        <f t="shared" si="261"/>
        <v>-</v>
      </c>
      <c r="V902" s="7"/>
      <c r="W902" s="7"/>
      <c r="X902" s="7"/>
      <c r="Y902" s="7"/>
      <c r="Z902" s="1"/>
      <c r="AA902" s="7"/>
      <c r="AB902" s="7"/>
      <c r="AC902" s="7"/>
      <c r="AD902" s="7"/>
      <c r="AE902" s="7"/>
      <c r="AF902" s="8"/>
      <c r="AG902" s="2"/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  <c r="EO902" s="2"/>
      <c r="EP902" s="2"/>
      <c r="EQ902" s="2"/>
      <c r="ER902" s="2"/>
      <c r="ES902" s="2"/>
      <c r="ET902" s="2"/>
      <c r="EU902" s="2"/>
      <c r="EV902" s="2"/>
      <c r="EW902" s="2"/>
      <c r="EX902" s="2"/>
      <c r="EY902" s="2"/>
      <c r="EZ902" s="2"/>
      <c r="FA902" s="2"/>
      <c r="FB902" s="2"/>
      <c r="FC902" s="2"/>
      <c r="FD902" s="2"/>
      <c r="FE902" s="2"/>
      <c r="FF902" s="2"/>
      <c r="FG902" s="2"/>
      <c r="FH902" s="2"/>
      <c r="FI902" s="2"/>
      <c r="FJ902" s="2"/>
      <c r="FK902" s="2"/>
      <c r="FL902" s="2"/>
      <c r="FM902" s="2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</row>
    <row r="903" spans="1:188" x14ac:dyDescent="0.15">
      <c r="A903" s="63">
        <f t="shared" si="247"/>
        <v>44668</v>
      </c>
      <c r="B903" s="78">
        <f t="shared" ca="1" si="252"/>
        <v>583.84237934999987</v>
      </c>
      <c r="C903" s="65">
        <f t="shared" ca="1" si="257"/>
        <v>573.1585301099999</v>
      </c>
      <c r="D903" s="10">
        <f ca="1">IF(A903&lt;$B$1,VLOOKUP(A903,[1]DI!$A$4:$B$15000,2),0)</f>
        <v>0</v>
      </c>
      <c r="E903" s="65">
        <f t="shared" ca="1" si="253"/>
        <v>1</v>
      </c>
      <c r="F903" s="65">
        <f ca="1">(TRUNC(PRODUCT($E$12:$E902),16))</f>
        <v>1.1112625467541399</v>
      </c>
      <c r="G903" s="65">
        <f t="shared" ca="1" si="254"/>
        <v>1.0980132618279299</v>
      </c>
      <c r="H903" s="65">
        <f t="shared" ca="1" si="255"/>
        <v>1.0120666</v>
      </c>
      <c r="I903" s="64">
        <f t="shared" si="248"/>
        <v>0.06</v>
      </c>
      <c r="J903" s="66">
        <f>IF(O902&gt;0,VLOOKUP(O902,W$12:AF$80,2),J902)</f>
        <v>44628</v>
      </c>
      <c r="K903" s="67">
        <f t="shared" si="249"/>
        <v>27</v>
      </c>
      <c r="L903" s="68">
        <f t="shared" si="258"/>
        <v>28</v>
      </c>
      <c r="M903" s="69">
        <f t="shared" si="259"/>
        <v>1.0064953270000001</v>
      </c>
      <c r="N903" s="69">
        <f t="shared" ca="1" si="260"/>
        <v>1.0186403040000001</v>
      </c>
      <c r="O903" s="68">
        <f t="shared" si="256"/>
        <v>0</v>
      </c>
      <c r="P903" s="65">
        <f t="shared" ca="1" si="250"/>
        <v>10.683849240000001</v>
      </c>
      <c r="Q903" s="65"/>
      <c r="R903" s="11">
        <f t="shared" si="251"/>
        <v>0</v>
      </c>
      <c r="S903" s="70" t="str">
        <f>IF(O902&gt;0,VLOOKUP(O902,W$12:AF$60,10),S902)</f>
        <v>INCORPJ=</v>
      </c>
      <c r="T903" s="66" t="e">
        <f>IF(O902&gt;0,VLOOKUP(O902,W$12:AF$60,11),T902)</f>
        <v>#REF!</v>
      </c>
      <c r="U903" s="71" t="str">
        <f t="shared" si="261"/>
        <v>-</v>
      </c>
      <c r="V903" s="7"/>
      <c r="W903" s="7"/>
      <c r="X903" s="7"/>
      <c r="Y903" s="7"/>
      <c r="Z903" s="1"/>
      <c r="AA903" s="7"/>
      <c r="AB903" s="7"/>
      <c r="AC903" s="7"/>
      <c r="AD903" s="7"/>
      <c r="AE903" s="7"/>
      <c r="AF903" s="8"/>
      <c r="AG903" s="2"/>
      <c r="AH903" s="2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  <c r="EO903" s="2"/>
      <c r="EP903" s="2"/>
      <c r="EQ903" s="2"/>
      <c r="ER903" s="2"/>
      <c r="ES903" s="2"/>
      <c r="ET903" s="2"/>
      <c r="EU903" s="2"/>
      <c r="EV903" s="2"/>
      <c r="EW903" s="2"/>
      <c r="EX903" s="2"/>
      <c r="EY903" s="2"/>
      <c r="EZ903" s="2"/>
      <c r="FA903" s="2"/>
      <c r="FB903" s="2"/>
      <c r="FC903" s="2"/>
      <c r="FD903" s="2"/>
      <c r="FE903" s="2"/>
      <c r="FF903" s="2"/>
      <c r="FG903" s="2"/>
      <c r="FH903" s="2"/>
      <c r="FI903" s="2"/>
      <c r="FJ903" s="2"/>
      <c r="FK903" s="2"/>
      <c r="FL903" s="2"/>
      <c r="FM903" s="2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</row>
    <row r="904" spans="1:188" x14ac:dyDescent="0.15">
      <c r="A904" s="63">
        <f t="shared" si="247"/>
        <v>44669</v>
      </c>
      <c r="B904" s="78">
        <f t="shared" ca="1" si="252"/>
        <v>583.84237934999987</v>
      </c>
      <c r="C904" s="65">
        <f t="shared" ca="1" si="257"/>
        <v>573.1585301099999</v>
      </c>
      <c r="D904" s="10">
        <f ca="1">IF(A904&lt;$B$1,VLOOKUP(A904,[1]DI!$A$4:$B$15000,2),0)</f>
        <v>0.11649999999999999</v>
      </c>
      <c r="E904" s="65">
        <f t="shared" ca="1" si="253"/>
        <v>1.0004373900000001</v>
      </c>
      <c r="F904" s="65">
        <f ca="1">(TRUNC(PRODUCT($E$12:$E903),16))</f>
        <v>1.1112625467541399</v>
      </c>
      <c r="G904" s="65">
        <f t="shared" ca="1" si="254"/>
        <v>1.0980132618279299</v>
      </c>
      <c r="H904" s="65">
        <f t="shared" ca="1" si="255"/>
        <v>1.0120666</v>
      </c>
      <c r="I904" s="64">
        <f t="shared" si="248"/>
        <v>0.06</v>
      </c>
      <c r="J904" s="66">
        <f>IF(O903&gt;0,VLOOKUP(O903,W$12:AF$80,2),J903)</f>
        <v>44628</v>
      </c>
      <c r="K904" s="67">
        <f t="shared" si="249"/>
        <v>28</v>
      </c>
      <c r="L904" s="68">
        <f t="shared" si="258"/>
        <v>28</v>
      </c>
      <c r="M904" s="69">
        <f t="shared" si="259"/>
        <v>1.0064953270000001</v>
      </c>
      <c r="N904" s="69">
        <f t="shared" ca="1" si="260"/>
        <v>1.0186403040000001</v>
      </c>
      <c r="O904" s="68">
        <f t="shared" si="256"/>
        <v>0</v>
      </c>
      <c r="P904" s="65">
        <f t="shared" ca="1" si="250"/>
        <v>10.683849240000001</v>
      </c>
      <c r="Q904" s="65"/>
      <c r="R904" s="11">
        <f t="shared" si="251"/>
        <v>0</v>
      </c>
      <c r="S904" s="70" t="str">
        <f>IF(O903&gt;0,VLOOKUP(O903,W$12:AF$60,10),S903)</f>
        <v>INCORPJ=</v>
      </c>
      <c r="T904" s="66" t="e">
        <f>IF(O903&gt;0,VLOOKUP(O903,W$12:AF$60,11),T903)</f>
        <v>#REF!</v>
      </c>
      <c r="U904" s="71" t="str">
        <f t="shared" si="261"/>
        <v>-</v>
      </c>
      <c r="V904" s="7"/>
      <c r="W904" s="7"/>
      <c r="X904" s="7"/>
      <c r="Y904" s="7"/>
      <c r="Z904" s="1"/>
      <c r="AA904" s="7"/>
      <c r="AB904" s="7"/>
      <c r="AC904" s="7"/>
      <c r="AD904" s="7"/>
      <c r="AE904" s="7"/>
      <c r="AF904" s="8"/>
      <c r="AG904" s="2"/>
      <c r="AH904" s="2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  <c r="EO904" s="2"/>
      <c r="EP904" s="2"/>
      <c r="EQ904" s="2"/>
      <c r="ER904" s="2"/>
      <c r="ES904" s="2"/>
      <c r="ET904" s="2"/>
      <c r="EU904" s="2"/>
      <c r="EV904" s="2"/>
      <c r="EW904" s="2"/>
      <c r="EX904" s="2"/>
      <c r="EY904" s="2"/>
      <c r="EZ904" s="2"/>
      <c r="FA904" s="2"/>
      <c r="FB904" s="2"/>
      <c r="FC904" s="2"/>
      <c r="FD904" s="2"/>
      <c r="FE904" s="2"/>
      <c r="FF904" s="2"/>
      <c r="FG904" s="2"/>
      <c r="FH904" s="2"/>
      <c r="FI904" s="2"/>
      <c r="FJ904" s="2"/>
      <c r="FK904" s="2"/>
      <c r="FL904" s="2"/>
      <c r="FM904" s="2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</row>
    <row r="905" spans="1:188" x14ac:dyDescent="0.15">
      <c r="A905" s="63">
        <f t="shared" si="247"/>
        <v>44670</v>
      </c>
      <c r="B905" s="78">
        <f t="shared" ca="1" si="252"/>
        <v>584.23282066999991</v>
      </c>
      <c r="C905" s="65">
        <f t="shared" ca="1" si="257"/>
        <v>573.1585301099999</v>
      </c>
      <c r="D905" s="10">
        <f ca="1">IF(A905&lt;$B$1,VLOOKUP(A905,[1]DI!$A$4:$B$15000,2),0)</f>
        <v>0.11649999999999999</v>
      </c>
      <c r="E905" s="65">
        <f t="shared" ca="1" si="253"/>
        <v>1.0004373900000001</v>
      </c>
      <c r="F905" s="65">
        <f ca="1">(TRUNC(PRODUCT($E$12:$E904),16))</f>
        <v>1.11174860187947</v>
      </c>
      <c r="G905" s="65">
        <f t="shared" ca="1" si="254"/>
        <v>1.0980132618279299</v>
      </c>
      <c r="H905" s="65">
        <f t="shared" ca="1" si="255"/>
        <v>1.01250927</v>
      </c>
      <c r="I905" s="64">
        <f t="shared" si="248"/>
        <v>0.06</v>
      </c>
      <c r="J905" s="66">
        <f>IF(O904&gt;0,VLOOKUP(O904,W$12:AF$80,2),J904)</f>
        <v>44628</v>
      </c>
      <c r="K905" s="67">
        <f t="shared" si="249"/>
        <v>29</v>
      </c>
      <c r="L905" s="68">
        <f t="shared" si="258"/>
        <v>29</v>
      </c>
      <c r="M905" s="69">
        <f t="shared" si="259"/>
        <v>1.0067280810000001</v>
      </c>
      <c r="N905" s="69">
        <f t="shared" ca="1" si="260"/>
        <v>1.019321514</v>
      </c>
      <c r="O905" s="68">
        <f t="shared" si="256"/>
        <v>0</v>
      </c>
      <c r="P905" s="65">
        <f t="shared" ca="1" si="250"/>
        <v>11.07429056</v>
      </c>
      <c r="Q905" s="65"/>
      <c r="R905" s="11">
        <f t="shared" si="251"/>
        <v>0</v>
      </c>
      <c r="S905" s="70" t="str">
        <f>IF(O904&gt;0,VLOOKUP(O904,W$12:AF$60,10),S904)</f>
        <v>INCORPJ=</v>
      </c>
      <c r="T905" s="66" t="e">
        <f>IF(O904&gt;0,VLOOKUP(O904,W$12:AF$60,11),T904)</f>
        <v>#REF!</v>
      </c>
      <c r="U905" s="71" t="str">
        <f t="shared" si="261"/>
        <v>-</v>
      </c>
      <c r="V905" s="7"/>
      <c r="W905" s="7"/>
      <c r="X905" s="7"/>
      <c r="Y905" s="7"/>
      <c r="Z905" s="1"/>
      <c r="AA905" s="7"/>
      <c r="AB905" s="7"/>
      <c r="AC905" s="7"/>
      <c r="AD905" s="7"/>
      <c r="AE905" s="7"/>
      <c r="AF905" s="8"/>
      <c r="AG905" s="2"/>
      <c r="AH905" s="2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  <c r="EO905" s="2"/>
      <c r="EP905" s="2"/>
      <c r="EQ905" s="2"/>
      <c r="ER905" s="2"/>
      <c r="ES905" s="2"/>
      <c r="ET905" s="2"/>
      <c r="EU905" s="2"/>
      <c r="EV905" s="2"/>
      <c r="EW905" s="2"/>
      <c r="EX905" s="2"/>
      <c r="EY905" s="2"/>
      <c r="EZ905" s="2"/>
      <c r="FA905" s="2"/>
      <c r="FB905" s="2"/>
      <c r="FC905" s="2"/>
      <c r="FD905" s="2"/>
      <c r="FE905" s="2"/>
      <c r="FF905" s="2"/>
      <c r="FG905" s="2"/>
      <c r="FH905" s="2"/>
      <c r="FI905" s="2"/>
      <c r="FJ905" s="2"/>
      <c r="FK905" s="2"/>
      <c r="FL905" s="2"/>
      <c r="FM905" s="2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</row>
    <row r="906" spans="1:188" x14ac:dyDescent="0.15">
      <c r="A906" s="63">
        <f t="shared" si="247"/>
        <v>44671</v>
      </c>
      <c r="B906" s="78">
        <f t="shared" ca="1" si="252"/>
        <v>584.62352220999992</v>
      </c>
      <c r="C906" s="65">
        <f t="shared" ca="1" si="257"/>
        <v>573.1585301099999</v>
      </c>
      <c r="D906" s="10">
        <f ca="1">IF(A906&lt;$B$1,VLOOKUP(A906,[1]DI!$A$4:$B$15000,2),0)</f>
        <v>0.11649999999999999</v>
      </c>
      <c r="E906" s="65">
        <f t="shared" ca="1" si="253"/>
        <v>1.0004373900000001</v>
      </c>
      <c r="F906" s="65">
        <f ca="1">(TRUNC(PRODUCT($E$12:$E905),16))</f>
        <v>1.11223486960044</v>
      </c>
      <c r="G906" s="65">
        <f t="shared" ca="1" si="254"/>
        <v>1.0980132618279299</v>
      </c>
      <c r="H906" s="65">
        <f t="shared" ca="1" si="255"/>
        <v>1.01295213</v>
      </c>
      <c r="I906" s="64">
        <f t="shared" si="248"/>
        <v>0.06</v>
      </c>
      <c r="J906" s="66">
        <f>IF(O905&gt;0,VLOOKUP(O905,W$12:AF$80,2),J905)</f>
        <v>44628</v>
      </c>
      <c r="K906" s="67">
        <f t="shared" si="249"/>
        <v>30</v>
      </c>
      <c r="L906" s="68">
        <f t="shared" si="258"/>
        <v>30</v>
      </c>
      <c r="M906" s="69">
        <f t="shared" si="259"/>
        <v>1.00696089</v>
      </c>
      <c r="N906" s="69">
        <f t="shared" ca="1" si="260"/>
        <v>1.0200031780000001</v>
      </c>
      <c r="O906" s="68">
        <f t="shared" si="256"/>
        <v>0</v>
      </c>
      <c r="P906" s="65">
        <f t="shared" ca="1" si="250"/>
        <v>11.4649921</v>
      </c>
      <c r="Q906" s="65"/>
      <c r="R906" s="11">
        <f t="shared" si="251"/>
        <v>0</v>
      </c>
      <c r="S906" s="70" t="str">
        <f>IF(O905&gt;0,VLOOKUP(O905,W$12:AF$60,10),S905)</f>
        <v>INCORPJ=</v>
      </c>
      <c r="T906" s="66" t="e">
        <f>IF(O905&gt;0,VLOOKUP(O905,W$12:AF$60,11),T905)</f>
        <v>#REF!</v>
      </c>
      <c r="U906" s="71" t="str">
        <f t="shared" si="261"/>
        <v>-</v>
      </c>
      <c r="V906" s="7"/>
      <c r="W906" s="7"/>
      <c r="X906" s="7"/>
      <c r="Y906" s="7"/>
      <c r="Z906" s="1"/>
      <c r="AA906" s="7"/>
      <c r="AB906" s="7"/>
      <c r="AC906" s="7"/>
      <c r="AD906" s="7"/>
      <c r="AE906" s="7"/>
      <c r="AF906" s="8"/>
      <c r="AG906" s="2"/>
      <c r="AH906" s="2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  <c r="EO906" s="2"/>
      <c r="EP906" s="2"/>
      <c r="EQ906" s="2"/>
      <c r="ER906" s="2"/>
      <c r="ES906" s="2"/>
      <c r="ET906" s="2"/>
      <c r="EU906" s="2"/>
      <c r="EV906" s="2"/>
      <c r="EW906" s="2"/>
      <c r="EX906" s="2"/>
      <c r="EY906" s="2"/>
      <c r="EZ906" s="2"/>
      <c r="FA906" s="2"/>
      <c r="FB906" s="2"/>
      <c r="FC906" s="2"/>
      <c r="FD906" s="2"/>
      <c r="FE906" s="2"/>
      <c r="FF906" s="2"/>
      <c r="FG906" s="2"/>
      <c r="FH906" s="2"/>
      <c r="FI906" s="2"/>
      <c r="FJ906" s="2"/>
      <c r="FK906" s="2"/>
      <c r="FL906" s="2"/>
      <c r="FM906" s="2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</row>
    <row r="907" spans="1:188" x14ac:dyDescent="0.15">
      <c r="A907" s="63">
        <f t="shared" si="247"/>
        <v>44672</v>
      </c>
      <c r="B907" s="78">
        <f t="shared" ca="1" si="252"/>
        <v>585.01448280999989</v>
      </c>
      <c r="C907" s="65">
        <f t="shared" ca="1" si="257"/>
        <v>573.1585301099999</v>
      </c>
      <c r="D907" s="10">
        <f ca="1">IF(A907&lt;$B$1,VLOOKUP(A907,[1]DI!$A$4:$B$15000,2),0)</f>
        <v>0</v>
      </c>
      <c r="E907" s="65">
        <f t="shared" ca="1" si="253"/>
        <v>1</v>
      </c>
      <c r="F907" s="65">
        <f ca="1">(TRUNC(PRODUCT($E$12:$E906),16))</f>
        <v>1.1127213500100599</v>
      </c>
      <c r="G907" s="65">
        <f t="shared" ca="1" si="254"/>
        <v>1.0980132618279299</v>
      </c>
      <c r="H907" s="65">
        <f t="shared" ca="1" si="255"/>
        <v>1.0133951800000001</v>
      </c>
      <c r="I907" s="64">
        <f t="shared" si="248"/>
        <v>0.06</v>
      </c>
      <c r="J907" s="66">
        <f>IF(O906&gt;0,VLOOKUP(O906,W$12:AF$80,2),J906)</f>
        <v>44628</v>
      </c>
      <c r="K907" s="67">
        <f t="shared" si="249"/>
        <v>30</v>
      </c>
      <c r="L907" s="68">
        <f t="shared" si="258"/>
        <v>31</v>
      </c>
      <c r="M907" s="69">
        <f t="shared" si="259"/>
        <v>1.0071937520000001</v>
      </c>
      <c r="N907" s="69">
        <f t="shared" ca="1" si="260"/>
        <v>1.020685294</v>
      </c>
      <c r="O907" s="68">
        <f t="shared" si="256"/>
        <v>0</v>
      </c>
      <c r="P907" s="65">
        <f t="shared" ca="1" si="250"/>
        <v>11.8559527</v>
      </c>
      <c r="Q907" s="65"/>
      <c r="R907" s="11">
        <f t="shared" si="251"/>
        <v>0</v>
      </c>
      <c r="S907" s="70" t="str">
        <f>IF(O906&gt;0,VLOOKUP(O906,W$12:AF$60,10),S906)</f>
        <v>INCORPJ=</v>
      </c>
      <c r="T907" s="66" t="e">
        <f>IF(O906&gt;0,VLOOKUP(O906,W$12:AF$60,11),T906)</f>
        <v>#REF!</v>
      </c>
      <c r="U907" s="71" t="str">
        <f t="shared" si="261"/>
        <v>-</v>
      </c>
      <c r="V907" s="7"/>
      <c r="W907" s="7"/>
      <c r="X907" s="7"/>
      <c r="Y907" s="7"/>
      <c r="Z907" s="1"/>
      <c r="AA907" s="7"/>
      <c r="AB907" s="7"/>
      <c r="AC907" s="7"/>
      <c r="AD907" s="7"/>
      <c r="AE907" s="7"/>
      <c r="AF907" s="8"/>
      <c r="AG907" s="2"/>
      <c r="AH907" s="2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  <c r="EO907" s="2"/>
      <c r="EP907" s="2"/>
      <c r="EQ907" s="2"/>
      <c r="ER907" s="2"/>
      <c r="ES907" s="2"/>
      <c r="ET907" s="2"/>
      <c r="EU907" s="2"/>
      <c r="EV907" s="2"/>
      <c r="EW907" s="2"/>
      <c r="EX907" s="2"/>
      <c r="EY907" s="2"/>
      <c r="EZ907" s="2"/>
      <c r="FA907" s="2"/>
      <c r="FB907" s="2"/>
      <c r="FC907" s="2"/>
      <c r="FD907" s="2"/>
      <c r="FE907" s="2"/>
      <c r="FF907" s="2"/>
      <c r="FG907" s="2"/>
      <c r="FH907" s="2"/>
      <c r="FI907" s="2"/>
      <c r="FJ907" s="2"/>
      <c r="FK907" s="2"/>
      <c r="FL907" s="2"/>
      <c r="FM907" s="2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</row>
    <row r="908" spans="1:188" x14ac:dyDescent="0.15">
      <c r="A908" s="63">
        <f t="shared" si="247"/>
        <v>44673</v>
      </c>
      <c r="B908" s="78">
        <f t="shared" ca="1" si="252"/>
        <v>585.01448280999989</v>
      </c>
      <c r="C908" s="65">
        <f t="shared" ca="1" si="257"/>
        <v>573.1585301099999</v>
      </c>
      <c r="D908" s="10">
        <f ca="1">IF(A908&lt;$B$1,VLOOKUP(A908,[1]DI!$A$4:$B$15000,2),0)</f>
        <v>0.11649999999999999</v>
      </c>
      <c r="E908" s="65">
        <f t="shared" ca="1" si="253"/>
        <v>1.0004373900000001</v>
      </c>
      <c r="F908" s="65">
        <f ca="1">(TRUNC(PRODUCT($E$12:$E907),16))</f>
        <v>1.1127213500100599</v>
      </c>
      <c r="G908" s="65">
        <f t="shared" ca="1" si="254"/>
        <v>1.0980132618279299</v>
      </c>
      <c r="H908" s="65">
        <f t="shared" ca="1" si="255"/>
        <v>1.0133951800000001</v>
      </c>
      <c r="I908" s="64">
        <f t="shared" si="248"/>
        <v>0.06</v>
      </c>
      <c r="J908" s="66">
        <f>IF(O907&gt;0,VLOOKUP(O907,W$12:AF$80,2),J907)</f>
        <v>44628</v>
      </c>
      <c r="K908" s="67">
        <f t="shared" si="249"/>
        <v>31</v>
      </c>
      <c r="L908" s="68">
        <f t="shared" si="258"/>
        <v>31</v>
      </c>
      <c r="M908" s="69">
        <f t="shared" si="259"/>
        <v>1.0071937520000001</v>
      </c>
      <c r="N908" s="69">
        <f t="shared" ca="1" si="260"/>
        <v>1.020685294</v>
      </c>
      <c r="O908" s="68">
        <f t="shared" si="256"/>
        <v>0</v>
      </c>
      <c r="P908" s="65">
        <f t="shared" ca="1" si="250"/>
        <v>11.8559527</v>
      </c>
      <c r="Q908" s="65"/>
      <c r="R908" s="11">
        <f t="shared" si="251"/>
        <v>0</v>
      </c>
      <c r="S908" s="70" t="str">
        <f>IF(O907&gt;0,VLOOKUP(O907,W$12:AF$60,10),S907)</f>
        <v>INCORPJ=</v>
      </c>
      <c r="T908" s="66" t="e">
        <f>IF(O907&gt;0,VLOOKUP(O907,W$12:AF$60,11),T907)</f>
        <v>#REF!</v>
      </c>
      <c r="U908" s="71" t="str">
        <f t="shared" si="261"/>
        <v>-</v>
      </c>
      <c r="V908" s="7"/>
      <c r="W908" s="7"/>
      <c r="X908" s="7"/>
      <c r="Y908" s="7"/>
      <c r="Z908" s="1"/>
      <c r="AA908" s="7"/>
      <c r="AB908" s="7"/>
      <c r="AC908" s="7"/>
      <c r="AD908" s="7"/>
      <c r="AE908" s="7"/>
      <c r="AF908" s="8"/>
      <c r="AG908" s="2"/>
      <c r="AH908" s="2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  <c r="EO908" s="2"/>
      <c r="EP908" s="2"/>
      <c r="EQ908" s="2"/>
      <c r="ER908" s="2"/>
      <c r="ES908" s="2"/>
      <c r="ET908" s="2"/>
      <c r="EU908" s="2"/>
      <c r="EV908" s="2"/>
      <c r="EW908" s="2"/>
      <c r="EX908" s="2"/>
      <c r="EY908" s="2"/>
      <c r="EZ908" s="2"/>
      <c r="FA908" s="2"/>
      <c r="FB908" s="2"/>
      <c r="FC908" s="2"/>
      <c r="FD908" s="2"/>
      <c r="FE908" s="2"/>
      <c r="FF908" s="2"/>
      <c r="FG908" s="2"/>
      <c r="FH908" s="2"/>
      <c r="FI908" s="2"/>
      <c r="FJ908" s="2"/>
      <c r="FK908" s="2"/>
      <c r="FL908" s="2"/>
      <c r="FM908" s="2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</row>
    <row r="909" spans="1:188" x14ac:dyDescent="0.15">
      <c r="A909" s="63">
        <f t="shared" ref="A909:A972" si="262">(A908+1)</f>
        <v>44674</v>
      </c>
      <c r="B909" s="78">
        <f t="shared" ca="1" si="252"/>
        <v>585.40570763999995</v>
      </c>
      <c r="C909" s="65">
        <f t="shared" ca="1" si="257"/>
        <v>573.1585301099999</v>
      </c>
      <c r="D909" s="10">
        <f ca="1">IF(A909&lt;$B$1,VLOOKUP(A909,[1]DI!$A$4:$B$15000,2),0)</f>
        <v>0</v>
      </c>
      <c r="E909" s="65">
        <f t="shared" ca="1" si="253"/>
        <v>1</v>
      </c>
      <c r="F909" s="65">
        <f ca="1">(TRUNC(PRODUCT($E$12:$E908),16))</f>
        <v>1.11320804320134</v>
      </c>
      <c r="G909" s="65">
        <f t="shared" ca="1" si="254"/>
        <v>1.0980132618279299</v>
      </c>
      <c r="H909" s="65">
        <f t="shared" ca="1" si="255"/>
        <v>1.0138384300000001</v>
      </c>
      <c r="I909" s="64">
        <f t="shared" ref="I909:I972" si="263">I908</f>
        <v>0.06</v>
      </c>
      <c r="J909" s="66">
        <f>IF(O908&gt;0,VLOOKUP(O908,W$12:AF$80,2),J908)</f>
        <v>44628</v>
      </c>
      <c r="K909" s="67">
        <f t="shared" ref="K909:K972" si="264">IF(A909&gt;J909,IF(NETWORKDAYS(J909,A909,$W$120:$W$436)-1=0,1,NETWORKDAYS(J909,A909,$W$120:$W$436)-1),0)</f>
        <v>31</v>
      </c>
      <c r="L909" s="68">
        <f t="shared" si="258"/>
        <v>32</v>
      </c>
      <c r="M909" s="69">
        <f t="shared" si="259"/>
        <v>1.0074266679999999</v>
      </c>
      <c r="N909" s="69">
        <f t="shared" ca="1" si="260"/>
        <v>1.021367871</v>
      </c>
      <c r="O909" s="68">
        <f t="shared" si="256"/>
        <v>0</v>
      </c>
      <c r="P909" s="65">
        <f t="shared" ref="P909:P972" ca="1" si="265">TRUNC(((N909-1)*C909),8)</f>
        <v>12.24717753</v>
      </c>
      <c r="Q909" s="65"/>
      <c r="R909" s="11">
        <f t="shared" ref="R909:R972" si="266">IF(O909&gt;0,VLOOKUP(O909,$W$12:$AB$80,6),0)</f>
        <v>0</v>
      </c>
      <c r="S909" s="70" t="str">
        <f>IF(O908&gt;0,VLOOKUP(O908,W$12:AF$60,10),S908)</f>
        <v>INCORPJ=</v>
      </c>
      <c r="T909" s="66" t="e">
        <f>IF(O908&gt;0,VLOOKUP(O908,W$12:AF$60,11),T908)</f>
        <v>#REF!</v>
      </c>
      <c r="U909" s="71" t="str">
        <f t="shared" si="261"/>
        <v>-</v>
      </c>
      <c r="V909" s="7"/>
      <c r="W909" s="7"/>
      <c r="X909" s="7"/>
      <c r="Y909" s="7"/>
      <c r="Z909" s="1"/>
      <c r="AA909" s="7"/>
      <c r="AB909" s="7"/>
      <c r="AC909" s="7"/>
      <c r="AD909" s="7"/>
      <c r="AE909" s="7"/>
      <c r="AF909" s="8"/>
      <c r="AG909" s="2"/>
      <c r="AH909" s="2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  <c r="EO909" s="2"/>
      <c r="EP909" s="2"/>
      <c r="EQ909" s="2"/>
      <c r="ER909" s="2"/>
      <c r="ES909" s="2"/>
      <c r="ET909" s="2"/>
      <c r="EU909" s="2"/>
      <c r="EV909" s="2"/>
      <c r="EW909" s="2"/>
      <c r="EX909" s="2"/>
      <c r="EY909" s="2"/>
      <c r="EZ909" s="2"/>
      <c r="FA909" s="2"/>
      <c r="FB909" s="2"/>
      <c r="FC909" s="2"/>
      <c r="FD909" s="2"/>
      <c r="FE909" s="2"/>
      <c r="FF909" s="2"/>
      <c r="FG909" s="2"/>
      <c r="FH909" s="2"/>
      <c r="FI909" s="2"/>
      <c r="FJ909" s="2"/>
      <c r="FK909" s="2"/>
      <c r="FL909" s="2"/>
      <c r="FM909" s="2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</row>
    <row r="910" spans="1:188" x14ac:dyDescent="0.15">
      <c r="A910" s="63">
        <f t="shared" si="262"/>
        <v>44675</v>
      </c>
      <c r="B910" s="78">
        <f t="shared" ref="B910:B973" ca="1" si="267">IF(A910&lt;=TODAY(),C910+P910,IF(AND(A910&gt;TODAY(),A910&lt;=$B$1),IF(VLOOKUP(TODAY(),$A$10:$D$10000,4,FALSE)=0,"n.d",C910+P910),"n.d"))</f>
        <v>585.40570763999995</v>
      </c>
      <c r="C910" s="65">
        <f t="shared" ca="1" si="257"/>
        <v>573.1585301099999</v>
      </c>
      <c r="D910" s="10">
        <f ca="1">IF(A910&lt;$B$1,VLOOKUP(A910,[1]DI!$A$4:$B$15000,2),0)</f>
        <v>0</v>
      </c>
      <c r="E910" s="65">
        <f t="shared" ref="E910:E973" ca="1" si="268">IF(A910&lt;A$10,1,ROUND(((1+D910)^(1/252)),8))</f>
        <v>1</v>
      </c>
      <c r="F910" s="65">
        <f ca="1">(TRUNC(PRODUCT($E$12:$E909),16))</f>
        <v>1.11320804320134</v>
      </c>
      <c r="G910" s="65">
        <f t="shared" ref="G910:G973" ca="1" si="269">IF(O909&gt;0,F909,G909)</f>
        <v>1.0980132618279299</v>
      </c>
      <c r="H910" s="65">
        <f t="shared" ref="H910:H973" ca="1" si="270">ROUND(F910/G910,8)</f>
        <v>1.0138384300000001</v>
      </c>
      <c r="I910" s="64">
        <f t="shared" si="263"/>
        <v>0.06</v>
      </c>
      <c r="J910" s="66">
        <f>IF(O909&gt;0,VLOOKUP(O909,W$12:AF$80,2),J909)</f>
        <v>44628</v>
      </c>
      <c r="K910" s="67">
        <f t="shared" si="264"/>
        <v>31</v>
      </c>
      <c r="L910" s="68">
        <f t="shared" si="258"/>
        <v>32</v>
      </c>
      <c r="M910" s="69">
        <f t="shared" si="259"/>
        <v>1.0074266679999999</v>
      </c>
      <c r="N910" s="69">
        <f t="shared" ca="1" si="260"/>
        <v>1.021367871</v>
      </c>
      <c r="O910" s="68">
        <f t="shared" ref="O910:O973" si="271">IF(VLOOKUP(A910,X$12:AE$80,8)=VLOOKUP(A909,X$12:AE$80,8),0,VLOOKUP(A910,X$12:AE$80,8))</f>
        <v>0</v>
      </c>
      <c r="P910" s="65">
        <f t="shared" ca="1" si="265"/>
        <v>12.24717753</v>
      </c>
      <c r="Q910" s="65"/>
      <c r="R910" s="11">
        <f t="shared" si="266"/>
        <v>0</v>
      </c>
      <c r="S910" s="70" t="str">
        <f>IF(O909&gt;0,VLOOKUP(O909,W$12:AF$60,10),S909)</f>
        <v>INCORPJ=</v>
      </c>
      <c r="T910" s="66" t="e">
        <f>IF(O909&gt;0,VLOOKUP(O909,W$12:AF$60,11),T909)</f>
        <v>#REF!</v>
      </c>
      <c r="U910" s="71" t="str">
        <f t="shared" si="261"/>
        <v>-</v>
      </c>
      <c r="V910" s="7"/>
      <c r="W910" s="7"/>
      <c r="X910" s="7"/>
      <c r="Y910" s="7"/>
      <c r="Z910" s="1"/>
      <c r="AA910" s="7"/>
      <c r="AB910" s="7"/>
      <c r="AC910" s="7"/>
      <c r="AD910" s="7"/>
      <c r="AE910" s="7"/>
      <c r="AF910" s="8"/>
      <c r="AG910" s="2"/>
      <c r="AH910" s="2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  <c r="EO910" s="2"/>
      <c r="EP910" s="2"/>
      <c r="EQ910" s="2"/>
      <c r="ER910" s="2"/>
      <c r="ES910" s="2"/>
      <c r="ET910" s="2"/>
      <c r="EU910" s="2"/>
      <c r="EV910" s="2"/>
      <c r="EW910" s="2"/>
      <c r="EX910" s="2"/>
      <c r="EY910" s="2"/>
      <c r="EZ910" s="2"/>
      <c r="FA910" s="2"/>
      <c r="FB910" s="2"/>
      <c r="FC910" s="2"/>
      <c r="FD910" s="2"/>
      <c r="FE910" s="2"/>
      <c r="FF910" s="2"/>
      <c r="FG910" s="2"/>
      <c r="FH910" s="2"/>
      <c r="FI910" s="2"/>
      <c r="FJ910" s="2"/>
      <c r="FK910" s="2"/>
      <c r="FL910" s="2"/>
      <c r="FM910" s="2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</row>
    <row r="911" spans="1:188" x14ac:dyDescent="0.15">
      <c r="A911" s="63">
        <f t="shared" si="262"/>
        <v>44676</v>
      </c>
      <c r="B911" s="78">
        <f t="shared" ca="1" si="267"/>
        <v>585.40570763999995</v>
      </c>
      <c r="C911" s="65">
        <f t="shared" ca="1" si="257"/>
        <v>573.1585301099999</v>
      </c>
      <c r="D911" s="10">
        <f ca="1">IF(A911&lt;$B$1,VLOOKUP(A911,[1]DI!$A$4:$B$15000,2),0)</f>
        <v>0.11649999999999999</v>
      </c>
      <c r="E911" s="65">
        <f t="shared" ca="1" si="268"/>
        <v>1.0004373900000001</v>
      </c>
      <c r="F911" s="65">
        <f ca="1">(TRUNC(PRODUCT($E$12:$E910),16))</f>
        <v>1.11320804320134</v>
      </c>
      <c r="G911" s="65">
        <f t="shared" ca="1" si="269"/>
        <v>1.0980132618279299</v>
      </c>
      <c r="H911" s="65">
        <f t="shared" ca="1" si="270"/>
        <v>1.0138384300000001</v>
      </c>
      <c r="I911" s="64">
        <f t="shared" si="263"/>
        <v>0.06</v>
      </c>
      <c r="J911" s="66">
        <f>IF(O910&gt;0,VLOOKUP(O910,W$12:AF$80,2),J910)</f>
        <v>44628</v>
      </c>
      <c r="K911" s="67">
        <f t="shared" si="264"/>
        <v>32</v>
      </c>
      <c r="L911" s="68">
        <f t="shared" si="258"/>
        <v>32</v>
      </c>
      <c r="M911" s="69">
        <f t="shared" si="259"/>
        <v>1.0074266679999999</v>
      </c>
      <c r="N911" s="69">
        <f t="shared" ca="1" si="260"/>
        <v>1.021367871</v>
      </c>
      <c r="O911" s="68">
        <f t="shared" si="271"/>
        <v>0</v>
      </c>
      <c r="P911" s="65">
        <f t="shared" ca="1" si="265"/>
        <v>12.24717753</v>
      </c>
      <c r="Q911" s="65"/>
      <c r="R911" s="11">
        <f t="shared" si="266"/>
        <v>0</v>
      </c>
      <c r="S911" s="70" t="str">
        <f>IF(O910&gt;0,VLOOKUP(O910,W$12:AF$60,10),S910)</f>
        <v>INCORPJ=</v>
      </c>
      <c r="T911" s="66" t="e">
        <f>IF(O910&gt;0,VLOOKUP(O910,W$12:AF$60,11),T910)</f>
        <v>#REF!</v>
      </c>
      <c r="U911" s="71" t="str">
        <f t="shared" si="261"/>
        <v>-</v>
      </c>
      <c r="V911" s="7"/>
      <c r="W911" s="7"/>
      <c r="X911" s="7"/>
      <c r="Y911" s="7"/>
      <c r="Z911" s="1"/>
      <c r="AA911" s="7"/>
      <c r="AB911" s="7"/>
      <c r="AC911" s="7"/>
      <c r="AD911" s="7"/>
      <c r="AE911" s="7"/>
      <c r="AF911" s="8"/>
      <c r="AG911" s="2"/>
      <c r="AH911" s="2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  <c r="EO911" s="2"/>
      <c r="EP911" s="2"/>
      <c r="EQ911" s="2"/>
      <c r="ER911" s="2"/>
      <c r="ES911" s="2"/>
      <c r="ET911" s="2"/>
      <c r="EU911" s="2"/>
      <c r="EV911" s="2"/>
      <c r="EW911" s="2"/>
      <c r="EX911" s="2"/>
      <c r="EY911" s="2"/>
      <c r="EZ911" s="2"/>
      <c r="FA911" s="2"/>
      <c r="FB911" s="2"/>
      <c r="FC911" s="2"/>
      <c r="FD911" s="2"/>
      <c r="FE911" s="2"/>
      <c r="FF911" s="2"/>
      <c r="FG911" s="2"/>
      <c r="FH911" s="2"/>
      <c r="FI911" s="2"/>
      <c r="FJ911" s="2"/>
      <c r="FK911" s="2"/>
      <c r="FL911" s="2"/>
      <c r="FM911" s="2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</row>
    <row r="912" spans="1:188" x14ac:dyDescent="0.15">
      <c r="A912" s="63">
        <f t="shared" si="262"/>
        <v>44677</v>
      </c>
      <c r="B912" s="78">
        <f t="shared" ca="1" si="267"/>
        <v>585.79719267999985</v>
      </c>
      <c r="C912" s="65">
        <f t="shared" ca="1" si="257"/>
        <v>573.1585301099999</v>
      </c>
      <c r="D912" s="10">
        <f ca="1">IF(A912&lt;$B$1,VLOOKUP(A912,[1]DI!$A$4:$B$15000,2),0)</f>
        <v>0.11649999999999999</v>
      </c>
      <c r="E912" s="65">
        <f t="shared" ca="1" si="268"/>
        <v>1.0004373900000001</v>
      </c>
      <c r="F912" s="65">
        <f ca="1">(TRUNC(PRODUCT($E$12:$E911),16))</f>
        <v>1.11369494926735</v>
      </c>
      <c r="G912" s="65">
        <f t="shared" ca="1" si="269"/>
        <v>1.0980132618279299</v>
      </c>
      <c r="H912" s="65">
        <f t="shared" ca="1" si="270"/>
        <v>1.01428187</v>
      </c>
      <c r="I912" s="64">
        <f t="shared" si="263"/>
        <v>0.06</v>
      </c>
      <c r="J912" s="66">
        <f>IF(O911&gt;0,VLOOKUP(O911,W$12:AF$80,2),J911)</f>
        <v>44628</v>
      </c>
      <c r="K912" s="67">
        <f t="shared" si="264"/>
        <v>33</v>
      </c>
      <c r="L912" s="68">
        <f t="shared" si="258"/>
        <v>33</v>
      </c>
      <c r="M912" s="69">
        <f t="shared" si="259"/>
        <v>1.007659638</v>
      </c>
      <c r="N912" s="69">
        <f t="shared" ca="1" si="260"/>
        <v>1.0220509019999999</v>
      </c>
      <c r="O912" s="68">
        <f t="shared" si="271"/>
        <v>0</v>
      </c>
      <c r="P912" s="65">
        <f t="shared" ca="1" si="265"/>
        <v>12.638662569999999</v>
      </c>
      <c r="Q912" s="65"/>
      <c r="R912" s="11">
        <f t="shared" si="266"/>
        <v>0</v>
      </c>
      <c r="S912" s="70" t="str">
        <f>IF(O911&gt;0,VLOOKUP(O911,W$12:AF$60,10),S911)</f>
        <v>INCORPJ=</v>
      </c>
      <c r="T912" s="66" t="e">
        <f>IF(O911&gt;0,VLOOKUP(O911,W$12:AF$60,11),T911)</f>
        <v>#REF!</v>
      </c>
      <c r="U912" s="71" t="str">
        <f t="shared" si="261"/>
        <v>-</v>
      </c>
      <c r="V912" s="7"/>
      <c r="W912" s="7"/>
      <c r="X912" s="7"/>
      <c r="Y912" s="7"/>
      <c r="Z912" s="1"/>
      <c r="AA912" s="7"/>
      <c r="AB912" s="7"/>
      <c r="AC912" s="7"/>
      <c r="AD912" s="7"/>
      <c r="AE912" s="7"/>
      <c r="AF912" s="8"/>
      <c r="AG912" s="2"/>
      <c r="AH912" s="2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  <c r="EO912" s="2"/>
      <c r="EP912" s="2"/>
      <c r="EQ912" s="2"/>
      <c r="ER912" s="2"/>
      <c r="ES912" s="2"/>
      <c r="ET912" s="2"/>
      <c r="EU912" s="2"/>
      <c r="EV912" s="2"/>
      <c r="EW912" s="2"/>
      <c r="EX912" s="2"/>
      <c r="EY912" s="2"/>
      <c r="EZ912" s="2"/>
      <c r="FA912" s="2"/>
      <c r="FB912" s="2"/>
      <c r="FC912" s="2"/>
      <c r="FD912" s="2"/>
      <c r="FE912" s="2"/>
      <c r="FF912" s="2"/>
      <c r="FG912" s="2"/>
      <c r="FH912" s="2"/>
      <c r="FI912" s="2"/>
      <c r="FJ912" s="2"/>
      <c r="FK912" s="2"/>
      <c r="FL912" s="2"/>
      <c r="FM912" s="2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</row>
    <row r="913" spans="1:188" x14ac:dyDescent="0.15">
      <c r="A913" s="63">
        <f t="shared" si="262"/>
        <v>44678</v>
      </c>
      <c r="B913" s="78">
        <f t="shared" ca="1" si="267"/>
        <v>586.18894252999985</v>
      </c>
      <c r="C913" s="65">
        <f t="shared" ca="1" si="257"/>
        <v>573.1585301099999</v>
      </c>
      <c r="D913" s="10">
        <f ca="1">IF(A913&lt;$B$1,VLOOKUP(A913,[1]DI!$A$4:$B$15000,2),0)</f>
        <v>0.11649999999999999</v>
      </c>
      <c r="E913" s="65">
        <f t="shared" ca="1" si="268"/>
        <v>1.0004373900000001</v>
      </c>
      <c r="F913" s="65">
        <f ca="1">(TRUNC(PRODUCT($E$12:$E912),16))</f>
        <v>1.11418206830121</v>
      </c>
      <c r="G913" s="65">
        <f t="shared" ca="1" si="269"/>
        <v>1.0980132618279299</v>
      </c>
      <c r="H913" s="65">
        <f t="shared" ca="1" si="270"/>
        <v>1.0147255100000001</v>
      </c>
      <c r="I913" s="64">
        <f t="shared" si="263"/>
        <v>0.06</v>
      </c>
      <c r="J913" s="66">
        <f>IF(O912&gt;0,VLOOKUP(O912,W$12:AF$80,2),J912)</f>
        <v>44628</v>
      </c>
      <c r="K913" s="67">
        <f t="shared" si="264"/>
        <v>34</v>
      </c>
      <c r="L913" s="68">
        <f t="shared" si="258"/>
        <v>34</v>
      </c>
      <c r="M913" s="69">
        <f t="shared" si="259"/>
        <v>1.0078926619999999</v>
      </c>
      <c r="N913" s="69">
        <f t="shared" ca="1" si="260"/>
        <v>1.0227343950000001</v>
      </c>
      <c r="O913" s="68">
        <f t="shared" si="271"/>
        <v>0</v>
      </c>
      <c r="P913" s="65">
        <f t="shared" ca="1" si="265"/>
        <v>13.030412419999999</v>
      </c>
      <c r="Q913" s="65"/>
      <c r="R913" s="11">
        <f t="shared" si="266"/>
        <v>0</v>
      </c>
      <c r="S913" s="70" t="str">
        <f>IF(O912&gt;0,VLOOKUP(O912,W$12:AF$60,10),S912)</f>
        <v>INCORPJ=</v>
      </c>
      <c r="T913" s="66" t="e">
        <f>IF(O912&gt;0,VLOOKUP(O912,W$12:AF$60,11),T912)</f>
        <v>#REF!</v>
      </c>
      <c r="U913" s="71" t="str">
        <f t="shared" si="261"/>
        <v>-</v>
      </c>
      <c r="V913" s="7"/>
      <c r="W913" s="7"/>
      <c r="X913" s="7"/>
      <c r="Y913" s="7"/>
      <c r="Z913" s="1"/>
      <c r="AA913" s="7"/>
      <c r="AB913" s="7"/>
      <c r="AC913" s="7"/>
      <c r="AD913" s="7"/>
      <c r="AE913" s="7"/>
      <c r="AF913" s="8"/>
      <c r="AG913" s="2"/>
      <c r="AH913" s="2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  <c r="EO913" s="2"/>
      <c r="EP913" s="2"/>
      <c r="EQ913" s="2"/>
      <c r="ER913" s="2"/>
      <c r="ES913" s="2"/>
      <c r="ET913" s="2"/>
      <c r="EU913" s="2"/>
      <c r="EV913" s="2"/>
      <c r="EW913" s="2"/>
      <c r="EX913" s="2"/>
      <c r="EY913" s="2"/>
      <c r="EZ913" s="2"/>
      <c r="FA913" s="2"/>
      <c r="FB913" s="2"/>
      <c r="FC913" s="2"/>
      <c r="FD913" s="2"/>
      <c r="FE913" s="2"/>
      <c r="FF913" s="2"/>
      <c r="FG913" s="2"/>
      <c r="FH913" s="2"/>
      <c r="FI913" s="2"/>
      <c r="FJ913" s="2"/>
      <c r="FK913" s="2"/>
      <c r="FL913" s="2"/>
      <c r="FM913" s="2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</row>
    <row r="914" spans="1:188" x14ac:dyDescent="0.15">
      <c r="A914" s="63">
        <f t="shared" si="262"/>
        <v>44679</v>
      </c>
      <c r="B914" s="78">
        <f t="shared" ca="1" si="267"/>
        <v>586.58095257999992</v>
      </c>
      <c r="C914" s="65">
        <f t="shared" ca="1" si="257"/>
        <v>573.1585301099999</v>
      </c>
      <c r="D914" s="10">
        <f ca="1">IF(A914&lt;$B$1,VLOOKUP(A914,[1]DI!$A$4:$B$15000,2),0)</f>
        <v>0.11649999999999999</v>
      </c>
      <c r="E914" s="65">
        <f t="shared" ca="1" si="268"/>
        <v>1.0004373900000001</v>
      </c>
      <c r="F914" s="65">
        <f ca="1">(TRUNC(PRODUCT($E$12:$E913),16))</f>
        <v>1.11466940039607</v>
      </c>
      <c r="G914" s="65">
        <f t="shared" ca="1" si="269"/>
        <v>1.0980132618279299</v>
      </c>
      <c r="H914" s="65">
        <f t="shared" ca="1" si="270"/>
        <v>1.0151693399999999</v>
      </c>
      <c r="I914" s="64">
        <f t="shared" si="263"/>
        <v>0.06</v>
      </c>
      <c r="J914" s="66">
        <f>IF(O913&gt;0,VLOOKUP(O913,W$12:AF$80,2),J913)</f>
        <v>44628</v>
      </c>
      <c r="K914" s="67">
        <f t="shared" si="264"/>
        <v>35</v>
      </c>
      <c r="L914" s="68">
        <f t="shared" si="258"/>
        <v>35</v>
      </c>
      <c r="M914" s="69">
        <f t="shared" si="259"/>
        <v>1.0081257400000001</v>
      </c>
      <c r="N914" s="69">
        <f t="shared" ca="1" si="260"/>
        <v>1.023418342</v>
      </c>
      <c r="O914" s="68">
        <f t="shared" si="271"/>
        <v>0</v>
      </c>
      <c r="P914" s="65">
        <f t="shared" ca="1" si="265"/>
        <v>13.422422470000001</v>
      </c>
      <c r="Q914" s="65"/>
      <c r="R914" s="11">
        <f t="shared" si="266"/>
        <v>0</v>
      </c>
      <c r="S914" s="70" t="str">
        <f>IF(O913&gt;0,VLOOKUP(O913,W$12:AF$60,10),S913)</f>
        <v>INCORPJ=</v>
      </c>
      <c r="T914" s="66" t="e">
        <f>IF(O913&gt;0,VLOOKUP(O913,W$12:AF$60,11),T913)</f>
        <v>#REF!</v>
      </c>
      <c r="U914" s="71" t="str">
        <f t="shared" si="261"/>
        <v>-</v>
      </c>
      <c r="V914" s="7"/>
      <c r="W914" s="7"/>
      <c r="X914" s="7"/>
      <c r="Y914" s="7"/>
      <c r="Z914" s="1"/>
      <c r="AA914" s="7"/>
      <c r="AB914" s="7"/>
      <c r="AC914" s="7"/>
      <c r="AD914" s="7"/>
      <c r="AE914" s="7"/>
      <c r="AF914" s="8"/>
      <c r="AG914" s="2"/>
      <c r="AH914" s="2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  <c r="EK914" s="2"/>
      <c r="EL914" s="2"/>
      <c r="EM914" s="2"/>
      <c r="EN914" s="2"/>
      <c r="EO914" s="2"/>
      <c r="EP914" s="2"/>
      <c r="EQ914" s="2"/>
      <c r="ER914" s="2"/>
      <c r="ES914" s="2"/>
      <c r="ET914" s="2"/>
      <c r="EU914" s="2"/>
      <c r="EV914" s="2"/>
      <c r="EW914" s="2"/>
      <c r="EX914" s="2"/>
      <c r="EY914" s="2"/>
      <c r="EZ914" s="2"/>
      <c r="FA914" s="2"/>
      <c r="FB914" s="2"/>
      <c r="FC914" s="2"/>
      <c r="FD914" s="2"/>
      <c r="FE914" s="2"/>
      <c r="FF914" s="2"/>
      <c r="FG914" s="2"/>
      <c r="FH914" s="2"/>
      <c r="FI914" s="2"/>
      <c r="FJ914" s="2"/>
      <c r="FK914" s="2"/>
      <c r="FL914" s="2"/>
      <c r="FM914" s="2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</row>
    <row r="915" spans="1:188" x14ac:dyDescent="0.15">
      <c r="A915" s="63">
        <f t="shared" si="262"/>
        <v>44680</v>
      </c>
      <c r="B915" s="78">
        <f t="shared" ca="1" si="267"/>
        <v>586.97322800999996</v>
      </c>
      <c r="C915" s="65">
        <f t="shared" ca="1" si="257"/>
        <v>573.1585301099999</v>
      </c>
      <c r="D915" s="10">
        <f ca="1">IF(A915&lt;$B$1,VLOOKUP(A915,[1]DI!$A$4:$B$15000,2),0)</f>
        <v>0.11649999999999999</v>
      </c>
      <c r="E915" s="65">
        <f t="shared" ca="1" si="268"/>
        <v>1.0004373900000001</v>
      </c>
      <c r="F915" s="65">
        <f ca="1">(TRUNC(PRODUCT($E$12:$E914),16))</f>
        <v>1.11515694564511</v>
      </c>
      <c r="G915" s="65">
        <f t="shared" ca="1" si="269"/>
        <v>1.0980132618279299</v>
      </c>
      <c r="H915" s="65">
        <f t="shared" ca="1" si="270"/>
        <v>1.0156133700000001</v>
      </c>
      <c r="I915" s="64">
        <f t="shared" si="263"/>
        <v>0.06</v>
      </c>
      <c r="J915" s="66">
        <f>IF(O914&gt;0,VLOOKUP(O914,W$12:AF$80,2),J914)</f>
        <v>44628</v>
      </c>
      <c r="K915" s="67">
        <f t="shared" si="264"/>
        <v>36</v>
      </c>
      <c r="L915" s="68">
        <f t="shared" si="258"/>
        <v>36</v>
      </c>
      <c r="M915" s="69">
        <f t="shared" si="259"/>
        <v>1.0083588720000001</v>
      </c>
      <c r="N915" s="69">
        <f t="shared" ca="1" si="260"/>
        <v>1.0241027519999999</v>
      </c>
      <c r="O915" s="68">
        <f t="shared" si="271"/>
        <v>0</v>
      </c>
      <c r="P915" s="65">
        <f t="shared" ca="1" si="265"/>
        <v>13.814697900000001</v>
      </c>
      <c r="Q915" s="65"/>
      <c r="R915" s="11">
        <f t="shared" si="266"/>
        <v>0</v>
      </c>
      <c r="S915" s="70" t="str">
        <f>IF(O914&gt;0,VLOOKUP(O914,W$12:AF$60,10),S914)</f>
        <v>INCORPJ=</v>
      </c>
      <c r="T915" s="66" t="e">
        <f>IF(O914&gt;0,VLOOKUP(O914,W$12:AF$60,11),T914)</f>
        <v>#REF!</v>
      </c>
      <c r="U915" s="71" t="str">
        <f t="shared" si="261"/>
        <v>-</v>
      </c>
      <c r="V915" s="7"/>
      <c r="W915" s="7"/>
      <c r="X915" s="7"/>
      <c r="Y915" s="7"/>
      <c r="Z915" s="1"/>
      <c r="AA915" s="7"/>
      <c r="AB915" s="7"/>
      <c r="AC915" s="7"/>
      <c r="AD915" s="7"/>
      <c r="AE915" s="7"/>
      <c r="AF915" s="8"/>
      <c r="AG915" s="2"/>
      <c r="AH915" s="2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  <c r="EK915" s="2"/>
      <c r="EL915" s="2"/>
      <c r="EM915" s="2"/>
      <c r="EN915" s="2"/>
      <c r="EO915" s="2"/>
      <c r="EP915" s="2"/>
      <c r="EQ915" s="2"/>
      <c r="ER915" s="2"/>
      <c r="ES915" s="2"/>
      <c r="ET915" s="2"/>
      <c r="EU915" s="2"/>
      <c r="EV915" s="2"/>
      <c r="EW915" s="2"/>
      <c r="EX915" s="2"/>
      <c r="EY915" s="2"/>
      <c r="EZ915" s="2"/>
      <c r="FA915" s="2"/>
      <c r="FB915" s="2"/>
      <c r="FC915" s="2"/>
      <c r="FD915" s="2"/>
      <c r="FE915" s="2"/>
      <c r="FF915" s="2"/>
      <c r="FG915" s="2"/>
      <c r="FH915" s="2"/>
      <c r="FI915" s="2"/>
      <c r="FJ915" s="2"/>
      <c r="FK915" s="2"/>
      <c r="FL915" s="2"/>
      <c r="FM915" s="2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</row>
    <row r="916" spans="1:188" x14ac:dyDescent="0.15">
      <c r="A916" s="63">
        <f t="shared" si="262"/>
        <v>44681</v>
      </c>
      <c r="B916" s="78">
        <f t="shared" ca="1" si="267"/>
        <v>587.36576307999985</v>
      </c>
      <c r="C916" s="65">
        <f t="shared" ca="1" si="257"/>
        <v>573.1585301099999</v>
      </c>
      <c r="D916" s="10">
        <f ca="1">IF(A916&lt;$B$1,VLOOKUP(A916,[1]DI!$A$4:$B$15000,2),0)</f>
        <v>0</v>
      </c>
      <c r="E916" s="65">
        <f t="shared" ca="1" si="268"/>
        <v>1</v>
      </c>
      <c r="F916" s="65">
        <f ca="1">(TRUNC(PRODUCT($E$12:$E915),16))</f>
        <v>1.11564470414156</v>
      </c>
      <c r="G916" s="65">
        <f t="shared" ca="1" si="269"/>
        <v>1.0980132618279299</v>
      </c>
      <c r="H916" s="65">
        <f t="shared" ca="1" si="270"/>
        <v>1.01605759</v>
      </c>
      <c r="I916" s="64">
        <f t="shared" si="263"/>
        <v>0.06</v>
      </c>
      <c r="J916" s="66">
        <f>IF(O915&gt;0,VLOOKUP(O915,W$12:AF$80,2),J915)</f>
        <v>44628</v>
      </c>
      <c r="K916" s="67">
        <f t="shared" si="264"/>
        <v>36</v>
      </c>
      <c r="L916" s="68">
        <f t="shared" si="258"/>
        <v>37</v>
      </c>
      <c r="M916" s="69">
        <f t="shared" si="259"/>
        <v>1.008592057</v>
      </c>
      <c r="N916" s="69">
        <f t="shared" ca="1" si="260"/>
        <v>1.0247876149999999</v>
      </c>
      <c r="O916" s="68">
        <f t="shared" si="271"/>
        <v>0</v>
      </c>
      <c r="P916" s="65">
        <f t="shared" ca="1" si="265"/>
        <v>14.20723297</v>
      </c>
      <c r="Q916" s="65"/>
      <c r="R916" s="11">
        <f t="shared" si="266"/>
        <v>0</v>
      </c>
      <c r="S916" s="70" t="str">
        <f>IF(O915&gt;0,VLOOKUP(O915,W$12:AF$60,10),S915)</f>
        <v>INCORPJ=</v>
      </c>
      <c r="T916" s="66" t="e">
        <f>IF(O915&gt;0,VLOOKUP(O915,W$12:AF$60,11),T915)</f>
        <v>#REF!</v>
      </c>
      <c r="U916" s="71" t="str">
        <f t="shared" si="261"/>
        <v>-</v>
      </c>
      <c r="V916" s="7"/>
      <c r="W916" s="7"/>
      <c r="X916" s="7"/>
      <c r="Y916" s="7"/>
      <c r="Z916" s="1"/>
      <c r="AA916" s="7"/>
      <c r="AB916" s="7"/>
      <c r="AC916" s="7"/>
      <c r="AD916" s="7"/>
      <c r="AE916" s="7"/>
      <c r="AF916" s="8"/>
      <c r="AG916" s="2"/>
      <c r="AH916" s="2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  <c r="EA916" s="2"/>
      <c r="EB916" s="2"/>
      <c r="EC916" s="2"/>
      <c r="ED916" s="2"/>
      <c r="EE916" s="2"/>
      <c r="EF916" s="2"/>
      <c r="EG916" s="2"/>
      <c r="EH916" s="2"/>
      <c r="EI916" s="2"/>
      <c r="EJ916" s="2"/>
      <c r="EK916" s="2"/>
      <c r="EL916" s="2"/>
      <c r="EM916" s="2"/>
      <c r="EN916" s="2"/>
      <c r="EO916" s="2"/>
      <c r="EP916" s="2"/>
      <c r="EQ916" s="2"/>
      <c r="ER916" s="2"/>
      <c r="ES916" s="2"/>
      <c r="ET916" s="2"/>
      <c r="EU916" s="2"/>
      <c r="EV916" s="2"/>
      <c r="EW916" s="2"/>
      <c r="EX916" s="2"/>
      <c r="EY916" s="2"/>
      <c r="EZ916" s="2"/>
      <c r="FA916" s="2"/>
      <c r="FB916" s="2"/>
      <c r="FC916" s="2"/>
      <c r="FD916" s="2"/>
      <c r="FE916" s="2"/>
      <c r="FF916" s="2"/>
      <c r="FG916" s="2"/>
      <c r="FH916" s="2"/>
      <c r="FI916" s="2"/>
      <c r="FJ916" s="2"/>
      <c r="FK916" s="2"/>
      <c r="FL916" s="2"/>
      <c r="FM916" s="2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</row>
    <row r="917" spans="1:188" x14ac:dyDescent="0.15">
      <c r="A917" s="63">
        <f t="shared" si="262"/>
        <v>44682</v>
      </c>
      <c r="B917" s="78">
        <f t="shared" ca="1" si="267"/>
        <v>587.36576307999985</v>
      </c>
      <c r="C917" s="65">
        <f t="shared" ca="1" si="257"/>
        <v>573.1585301099999</v>
      </c>
      <c r="D917" s="10">
        <f ca="1">IF(A917&lt;$B$1,VLOOKUP(A917,[1]DI!$A$4:$B$15000,2),0)</f>
        <v>0</v>
      </c>
      <c r="E917" s="65">
        <f t="shared" ca="1" si="268"/>
        <v>1</v>
      </c>
      <c r="F917" s="65">
        <f ca="1">(TRUNC(PRODUCT($E$12:$E916),16))</f>
        <v>1.11564470414156</v>
      </c>
      <c r="G917" s="65">
        <f t="shared" ca="1" si="269"/>
        <v>1.0980132618279299</v>
      </c>
      <c r="H917" s="65">
        <f t="shared" ca="1" si="270"/>
        <v>1.01605759</v>
      </c>
      <c r="I917" s="64">
        <f t="shared" si="263"/>
        <v>0.06</v>
      </c>
      <c r="J917" s="66">
        <f>IF(O916&gt;0,VLOOKUP(O916,W$12:AF$80,2),J916)</f>
        <v>44628</v>
      </c>
      <c r="K917" s="67">
        <f t="shared" si="264"/>
        <v>36</v>
      </c>
      <c r="L917" s="68">
        <f t="shared" si="258"/>
        <v>37</v>
      </c>
      <c r="M917" s="69">
        <f t="shared" si="259"/>
        <v>1.008592057</v>
      </c>
      <c r="N917" s="69">
        <f t="shared" ca="1" si="260"/>
        <v>1.0247876149999999</v>
      </c>
      <c r="O917" s="68">
        <f t="shared" si="271"/>
        <v>0</v>
      </c>
      <c r="P917" s="65">
        <f t="shared" ca="1" si="265"/>
        <v>14.20723297</v>
      </c>
      <c r="Q917" s="65"/>
      <c r="R917" s="11">
        <f t="shared" si="266"/>
        <v>0</v>
      </c>
      <c r="S917" s="70" t="str">
        <f>IF(O916&gt;0,VLOOKUP(O916,W$12:AF$60,10),S916)</f>
        <v>INCORPJ=</v>
      </c>
      <c r="T917" s="66" t="e">
        <f>IF(O916&gt;0,VLOOKUP(O916,W$12:AF$60,11),T916)</f>
        <v>#REF!</v>
      </c>
      <c r="U917" s="71" t="str">
        <f t="shared" si="261"/>
        <v>-</v>
      </c>
      <c r="V917" s="7"/>
      <c r="W917" s="7"/>
      <c r="X917" s="7"/>
      <c r="Y917" s="7"/>
      <c r="Z917" s="1"/>
      <c r="AA917" s="7"/>
      <c r="AB917" s="7"/>
      <c r="AC917" s="7"/>
      <c r="AD917" s="7"/>
      <c r="AE917" s="7"/>
      <c r="AF917" s="8"/>
      <c r="AG917" s="2"/>
      <c r="AH917" s="2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  <c r="EA917" s="2"/>
      <c r="EB917" s="2"/>
      <c r="EC917" s="2"/>
      <c r="ED917" s="2"/>
      <c r="EE917" s="2"/>
      <c r="EF917" s="2"/>
      <c r="EG917" s="2"/>
      <c r="EH917" s="2"/>
      <c r="EI917" s="2"/>
      <c r="EJ917" s="2"/>
      <c r="EK917" s="2"/>
      <c r="EL917" s="2"/>
      <c r="EM917" s="2"/>
      <c r="EN917" s="2"/>
      <c r="EO917" s="2"/>
      <c r="EP917" s="2"/>
      <c r="EQ917" s="2"/>
      <c r="ER917" s="2"/>
      <c r="ES917" s="2"/>
      <c r="ET917" s="2"/>
      <c r="EU917" s="2"/>
      <c r="EV917" s="2"/>
      <c r="EW917" s="2"/>
      <c r="EX917" s="2"/>
      <c r="EY917" s="2"/>
      <c r="EZ917" s="2"/>
      <c r="FA917" s="2"/>
      <c r="FB917" s="2"/>
      <c r="FC917" s="2"/>
      <c r="FD917" s="2"/>
      <c r="FE917" s="2"/>
      <c r="FF917" s="2"/>
      <c r="FG917" s="2"/>
      <c r="FH917" s="2"/>
      <c r="FI917" s="2"/>
      <c r="FJ917" s="2"/>
      <c r="FK917" s="2"/>
      <c r="FL917" s="2"/>
      <c r="FM917" s="2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</row>
    <row r="918" spans="1:188" x14ac:dyDescent="0.15">
      <c r="A918" s="63">
        <f t="shared" si="262"/>
        <v>44683</v>
      </c>
      <c r="B918" s="78">
        <f t="shared" ca="1" si="267"/>
        <v>587.36576307999985</v>
      </c>
      <c r="C918" s="65">
        <f t="shared" ca="1" si="257"/>
        <v>573.1585301099999</v>
      </c>
      <c r="D918" s="10">
        <f ca="1">IF(A918&lt;$B$1,VLOOKUP(A918,[1]DI!$A$4:$B$15000,2),0)</f>
        <v>0.11649999999999999</v>
      </c>
      <c r="E918" s="65">
        <f t="shared" ca="1" si="268"/>
        <v>1.0004373900000001</v>
      </c>
      <c r="F918" s="65">
        <f ca="1">(TRUNC(PRODUCT($E$12:$E917),16))</f>
        <v>1.11564470414156</v>
      </c>
      <c r="G918" s="65">
        <f t="shared" ca="1" si="269"/>
        <v>1.0980132618279299</v>
      </c>
      <c r="H918" s="65">
        <f t="shared" ca="1" si="270"/>
        <v>1.01605759</v>
      </c>
      <c r="I918" s="64">
        <f t="shared" si="263"/>
        <v>0.06</v>
      </c>
      <c r="J918" s="66">
        <f>IF(O917&gt;0,VLOOKUP(O917,W$12:AF$80,2),J917)</f>
        <v>44628</v>
      </c>
      <c r="K918" s="67">
        <f t="shared" si="264"/>
        <v>37</v>
      </c>
      <c r="L918" s="68">
        <f t="shared" si="258"/>
        <v>37</v>
      </c>
      <c r="M918" s="69">
        <f t="shared" si="259"/>
        <v>1.008592057</v>
      </c>
      <c r="N918" s="69">
        <f t="shared" ca="1" si="260"/>
        <v>1.0247876149999999</v>
      </c>
      <c r="O918" s="68">
        <f t="shared" si="271"/>
        <v>0</v>
      </c>
      <c r="P918" s="65">
        <f t="shared" ca="1" si="265"/>
        <v>14.20723297</v>
      </c>
      <c r="Q918" s="65"/>
      <c r="R918" s="11">
        <f t="shared" si="266"/>
        <v>0</v>
      </c>
      <c r="S918" s="70" t="str">
        <f>IF(O917&gt;0,VLOOKUP(O917,W$12:AF$60,10),S917)</f>
        <v>INCORPJ=</v>
      </c>
      <c r="T918" s="66" t="e">
        <f>IF(O917&gt;0,VLOOKUP(O917,W$12:AF$60,11),T917)</f>
        <v>#REF!</v>
      </c>
      <c r="U918" s="71" t="str">
        <f t="shared" si="261"/>
        <v>-</v>
      </c>
      <c r="V918" s="7"/>
      <c r="W918" s="7"/>
      <c r="X918" s="7"/>
      <c r="Y918" s="7"/>
      <c r="Z918" s="1"/>
      <c r="AA918" s="7"/>
      <c r="AB918" s="7"/>
      <c r="AC918" s="7"/>
      <c r="AD918" s="7"/>
      <c r="AE918" s="7"/>
      <c r="AF918" s="8"/>
      <c r="AG918" s="2"/>
      <c r="AH918" s="2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  <c r="EA918" s="2"/>
      <c r="EB918" s="2"/>
      <c r="EC918" s="2"/>
      <c r="ED918" s="2"/>
      <c r="EE918" s="2"/>
      <c r="EF918" s="2"/>
      <c r="EG918" s="2"/>
      <c r="EH918" s="2"/>
      <c r="EI918" s="2"/>
      <c r="EJ918" s="2"/>
      <c r="EK918" s="2"/>
      <c r="EL918" s="2"/>
      <c r="EM918" s="2"/>
      <c r="EN918" s="2"/>
      <c r="EO918" s="2"/>
      <c r="EP918" s="2"/>
      <c r="EQ918" s="2"/>
      <c r="ER918" s="2"/>
      <c r="ES918" s="2"/>
      <c r="ET918" s="2"/>
      <c r="EU918" s="2"/>
      <c r="EV918" s="2"/>
      <c r="EW918" s="2"/>
      <c r="EX918" s="2"/>
      <c r="EY918" s="2"/>
      <c r="EZ918" s="2"/>
      <c r="FA918" s="2"/>
      <c r="FB918" s="2"/>
      <c r="FC918" s="2"/>
      <c r="FD918" s="2"/>
      <c r="FE918" s="2"/>
      <c r="FF918" s="2"/>
      <c r="FG918" s="2"/>
      <c r="FH918" s="2"/>
      <c r="FI918" s="2"/>
      <c r="FJ918" s="2"/>
      <c r="FK918" s="2"/>
      <c r="FL918" s="2"/>
      <c r="FM918" s="2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</row>
    <row r="919" spans="1:188" x14ac:dyDescent="0.15">
      <c r="A919" s="63">
        <f t="shared" si="262"/>
        <v>44684</v>
      </c>
      <c r="B919" s="78">
        <f t="shared" ca="1" si="267"/>
        <v>587.75855836999995</v>
      </c>
      <c r="C919" s="65">
        <f t="shared" ca="1" si="257"/>
        <v>573.1585301099999</v>
      </c>
      <c r="D919" s="10">
        <f ca="1">IF(A919&lt;$B$1,VLOOKUP(A919,[1]DI!$A$4:$B$15000,2),0)</f>
        <v>0.11649999999999999</v>
      </c>
      <c r="E919" s="65">
        <f t="shared" ca="1" si="268"/>
        <v>1.0004373900000001</v>
      </c>
      <c r="F919" s="65">
        <f ca="1">(TRUNC(PRODUCT($E$12:$E918),16))</f>
        <v>1.11613267597871</v>
      </c>
      <c r="G919" s="65">
        <f t="shared" ca="1" si="269"/>
        <v>1.0980132618279299</v>
      </c>
      <c r="H919" s="65">
        <f t="shared" ca="1" si="270"/>
        <v>1.016502</v>
      </c>
      <c r="I919" s="64">
        <f t="shared" si="263"/>
        <v>0.06</v>
      </c>
      <c r="J919" s="66">
        <f>IF(O918&gt;0,VLOOKUP(O918,W$12:AF$80,2),J918)</f>
        <v>44628</v>
      </c>
      <c r="K919" s="67">
        <f t="shared" si="264"/>
        <v>38</v>
      </c>
      <c r="L919" s="68">
        <f t="shared" si="258"/>
        <v>38</v>
      </c>
      <c r="M919" s="69">
        <f t="shared" si="259"/>
        <v>1.008825297</v>
      </c>
      <c r="N919" s="69">
        <f t="shared" ca="1" si="260"/>
        <v>1.025472932</v>
      </c>
      <c r="O919" s="68">
        <f t="shared" si="271"/>
        <v>0</v>
      </c>
      <c r="P919" s="65">
        <f t="shared" ca="1" si="265"/>
        <v>14.60002826</v>
      </c>
      <c r="Q919" s="65"/>
      <c r="R919" s="11">
        <f t="shared" si="266"/>
        <v>0</v>
      </c>
      <c r="S919" s="70" t="str">
        <f>IF(O918&gt;0,VLOOKUP(O918,W$12:AF$60,10),S918)</f>
        <v>INCORPJ=</v>
      </c>
      <c r="T919" s="66" t="e">
        <f>IF(O918&gt;0,VLOOKUP(O918,W$12:AF$60,11),T918)</f>
        <v>#REF!</v>
      </c>
      <c r="U919" s="71" t="str">
        <f t="shared" si="261"/>
        <v>-</v>
      </c>
      <c r="V919" s="7"/>
      <c r="W919" s="7"/>
      <c r="X919" s="7"/>
      <c r="Y919" s="7"/>
      <c r="Z919" s="1"/>
      <c r="AA919" s="7"/>
      <c r="AB919" s="7"/>
      <c r="AC919" s="7"/>
      <c r="AD919" s="7"/>
      <c r="AE919" s="7"/>
      <c r="AF919" s="8"/>
      <c r="AG919" s="2"/>
      <c r="AH919" s="2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  <c r="EA919" s="2"/>
      <c r="EB919" s="2"/>
      <c r="EC919" s="2"/>
      <c r="ED919" s="2"/>
      <c r="EE919" s="2"/>
      <c r="EF919" s="2"/>
      <c r="EG919" s="2"/>
      <c r="EH919" s="2"/>
      <c r="EI919" s="2"/>
      <c r="EJ919" s="2"/>
      <c r="EK919" s="2"/>
      <c r="EL919" s="2"/>
      <c r="EM919" s="2"/>
      <c r="EN919" s="2"/>
      <c r="EO919" s="2"/>
      <c r="EP919" s="2"/>
      <c r="EQ919" s="2"/>
      <c r="ER919" s="2"/>
      <c r="ES919" s="2"/>
      <c r="ET919" s="2"/>
      <c r="EU919" s="2"/>
      <c r="EV919" s="2"/>
      <c r="EW919" s="2"/>
      <c r="EX919" s="2"/>
      <c r="EY919" s="2"/>
      <c r="EZ919" s="2"/>
      <c r="FA919" s="2"/>
      <c r="FB919" s="2"/>
      <c r="FC919" s="2"/>
      <c r="FD919" s="2"/>
      <c r="FE919" s="2"/>
      <c r="FF919" s="2"/>
      <c r="FG919" s="2"/>
      <c r="FH919" s="2"/>
      <c r="FI919" s="2"/>
      <c r="FJ919" s="2"/>
      <c r="FK919" s="2"/>
      <c r="FL919" s="2"/>
      <c r="FM919" s="2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</row>
    <row r="920" spans="1:188" x14ac:dyDescent="0.15">
      <c r="A920" s="63">
        <f t="shared" si="262"/>
        <v>44685</v>
      </c>
      <c r="B920" s="78">
        <f t="shared" ca="1" si="267"/>
        <v>588.15161901999988</v>
      </c>
      <c r="C920" s="65">
        <f t="shared" ca="1" si="257"/>
        <v>573.1585301099999</v>
      </c>
      <c r="D920" s="10">
        <f ca="1">IF(A920&lt;$B$1,VLOOKUP(A920,[1]DI!$A$4:$B$15000,2),0)</f>
        <v>0.11649999999999999</v>
      </c>
      <c r="E920" s="65">
        <f t="shared" ca="1" si="268"/>
        <v>1.0004373900000001</v>
      </c>
      <c r="F920" s="65">
        <f ca="1">(TRUNC(PRODUCT($E$12:$E919),16))</f>
        <v>1.11662086124986</v>
      </c>
      <c r="G920" s="65">
        <f t="shared" ca="1" si="269"/>
        <v>1.0980132618279299</v>
      </c>
      <c r="H920" s="65">
        <f t="shared" ca="1" si="270"/>
        <v>1.01694661</v>
      </c>
      <c r="I920" s="64">
        <f t="shared" si="263"/>
        <v>0.06</v>
      </c>
      <c r="J920" s="66">
        <f>IF(O919&gt;0,VLOOKUP(O919,W$12:AF$80,2),J919)</f>
        <v>44628</v>
      </c>
      <c r="K920" s="67">
        <f t="shared" si="264"/>
        <v>39</v>
      </c>
      <c r="L920" s="68">
        <f t="shared" si="258"/>
        <v>39</v>
      </c>
      <c r="M920" s="69">
        <f t="shared" si="259"/>
        <v>1.00905859</v>
      </c>
      <c r="N920" s="69">
        <f t="shared" ca="1" si="260"/>
        <v>1.026158712</v>
      </c>
      <c r="O920" s="68">
        <f t="shared" si="271"/>
        <v>0</v>
      </c>
      <c r="P920" s="65">
        <f t="shared" ca="1" si="265"/>
        <v>14.993088910000001</v>
      </c>
      <c r="Q920" s="65"/>
      <c r="R920" s="11">
        <f t="shared" si="266"/>
        <v>0</v>
      </c>
      <c r="S920" s="70" t="str">
        <f>IF(O919&gt;0,VLOOKUP(O919,W$12:AF$60,10),S919)</f>
        <v>INCORPJ=</v>
      </c>
      <c r="T920" s="66" t="e">
        <f>IF(O919&gt;0,VLOOKUP(O919,W$12:AF$60,11),T919)</f>
        <v>#REF!</v>
      </c>
      <c r="U920" s="71" t="str">
        <f t="shared" si="261"/>
        <v>-</v>
      </c>
      <c r="V920" s="7"/>
      <c r="W920" s="7"/>
      <c r="X920" s="7"/>
      <c r="Y920" s="7"/>
      <c r="Z920" s="1"/>
      <c r="AA920" s="7"/>
      <c r="AB920" s="7"/>
      <c r="AC920" s="7"/>
      <c r="AD920" s="7"/>
      <c r="AE920" s="7"/>
      <c r="AF920" s="8"/>
      <c r="AG920" s="2"/>
      <c r="AH920" s="2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  <c r="EA920" s="2"/>
      <c r="EB920" s="2"/>
      <c r="EC920" s="2"/>
      <c r="ED920" s="2"/>
      <c r="EE920" s="2"/>
      <c r="EF920" s="2"/>
      <c r="EG920" s="2"/>
      <c r="EH920" s="2"/>
      <c r="EI920" s="2"/>
      <c r="EJ920" s="2"/>
      <c r="EK920" s="2"/>
      <c r="EL920" s="2"/>
      <c r="EM920" s="2"/>
      <c r="EN920" s="2"/>
      <c r="EO920" s="2"/>
      <c r="EP920" s="2"/>
      <c r="EQ920" s="2"/>
      <c r="ER920" s="2"/>
      <c r="ES920" s="2"/>
      <c r="ET920" s="2"/>
      <c r="EU920" s="2"/>
      <c r="EV920" s="2"/>
      <c r="EW920" s="2"/>
      <c r="EX920" s="2"/>
      <c r="EY920" s="2"/>
      <c r="EZ920" s="2"/>
      <c r="FA920" s="2"/>
      <c r="FB920" s="2"/>
      <c r="FC920" s="2"/>
      <c r="FD920" s="2"/>
      <c r="FE920" s="2"/>
      <c r="FF920" s="2"/>
      <c r="FG920" s="2"/>
      <c r="FH920" s="2"/>
      <c r="FI920" s="2"/>
      <c r="FJ920" s="2"/>
      <c r="FK920" s="2"/>
      <c r="FL920" s="2"/>
      <c r="FM920" s="2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</row>
    <row r="921" spans="1:188" x14ac:dyDescent="0.15">
      <c r="A921" s="63">
        <f t="shared" si="262"/>
        <v>44686</v>
      </c>
      <c r="B921" s="78">
        <f t="shared" ca="1" si="267"/>
        <v>588.54494103999991</v>
      </c>
      <c r="C921" s="65">
        <f t="shared" ca="1" si="257"/>
        <v>573.1585301099999</v>
      </c>
      <c r="D921" s="10">
        <f ca="1">IF(A921&lt;$B$1,VLOOKUP(A921,[1]DI!$A$4:$B$15000,2),0)</f>
        <v>0.1265</v>
      </c>
      <c r="E921" s="65">
        <f t="shared" ca="1" si="268"/>
        <v>1.0004727899999999</v>
      </c>
      <c r="F921" s="65">
        <f ca="1">(TRUNC(PRODUCT($E$12:$E920),16))</f>
        <v>1.1171092600483601</v>
      </c>
      <c r="G921" s="65">
        <f t="shared" ca="1" si="269"/>
        <v>1.0980132618279299</v>
      </c>
      <c r="H921" s="65">
        <f t="shared" ca="1" si="270"/>
        <v>1.0173914100000001</v>
      </c>
      <c r="I921" s="64">
        <f t="shared" si="263"/>
        <v>0.06</v>
      </c>
      <c r="J921" s="66">
        <f>IF(O920&gt;0,VLOOKUP(O920,W$12:AF$80,2),J920)</f>
        <v>44628</v>
      </c>
      <c r="K921" s="67">
        <f t="shared" si="264"/>
        <v>40</v>
      </c>
      <c r="L921" s="68">
        <f t="shared" si="258"/>
        <v>40</v>
      </c>
      <c r="M921" s="69">
        <f t="shared" si="259"/>
        <v>1.0092919380000001</v>
      </c>
      <c r="N921" s="69">
        <f t="shared" ca="1" si="260"/>
        <v>1.0268449479999999</v>
      </c>
      <c r="O921" s="68">
        <f t="shared" si="271"/>
        <v>0</v>
      </c>
      <c r="P921" s="65">
        <f t="shared" ca="1" si="265"/>
        <v>15.38641093</v>
      </c>
      <c r="Q921" s="65"/>
      <c r="R921" s="11">
        <f t="shared" si="266"/>
        <v>0</v>
      </c>
      <c r="S921" s="70" t="str">
        <f>IF(O920&gt;0,VLOOKUP(O920,W$12:AF$60,10),S920)</f>
        <v>INCORPJ=</v>
      </c>
      <c r="T921" s="66" t="e">
        <f>IF(O920&gt;0,VLOOKUP(O920,W$12:AF$60,11),T920)</f>
        <v>#REF!</v>
      </c>
      <c r="U921" s="71" t="str">
        <f t="shared" si="261"/>
        <v>-</v>
      </c>
      <c r="V921" s="7"/>
      <c r="W921" s="7"/>
      <c r="X921" s="7"/>
      <c r="Y921" s="7"/>
      <c r="Z921" s="1"/>
      <c r="AA921" s="7"/>
      <c r="AB921" s="7"/>
      <c r="AC921" s="7"/>
      <c r="AD921" s="7"/>
      <c r="AE921" s="7"/>
      <c r="AF921" s="8"/>
      <c r="AG921" s="2"/>
      <c r="AH921" s="2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  <c r="EA921" s="2"/>
      <c r="EB921" s="2"/>
      <c r="EC921" s="2"/>
      <c r="ED921" s="2"/>
      <c r="EE921" s="2"/>
      <c r="EF921" s="2"/>
      <c r="EG921" s="2"/>
      <c r="EH921" s="2"/>
      <c r="EI921" s="2"/>
      <c r="EJ921" s="2"/>
      <c r="EK921" s="2"/>
      <c r="EL921" s="2"/>
      <c r="EM921" s="2"/>
      <c r="EN921" s="2"/>
      <c r="EO921" s="2"/>
      <c r="EP921" s="2"/>
      <c r="EQ921" s="2"/>
      <c r="ER921" s="2"/>
      <c r="ES921" s="2"/>
      <c r="ET921" s="2"/>
      <c r="EU921" s="2"/>
      <c r="EV921" s="2"/>
      <c r="EW921" s="2"/>
      <c r="EX921" s="2"/>
      <c r="EY921" s="2"/>
      <c r="EZ921" s="2"/>
      <c r="FA921" s="2"/>
      <c r="FB921" s="2"/>
      <c r="FC921" s="2"/>
      <c r="FD921" s="2"/>
      <c r="FE921" s="2"/>
      <c r="FF921" s="2"/>
      <c r="FG921" s="2"/>
      <c r="FH921" s="2"/>
      <c r="FI921" s="2"/>
      <c r="FJ921" s="2"/>
      <c r="FK921" s="2"/>
      <c r="FL921" s="2"/>
      <c r="FM921" s="2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</row>
    <row r="922" spans="1:188" x14ac:dyDescent="0.15">
      <c r="A922" s="63">
        <f t="shared" si="262"/>
        <v>44687</v>
      </c>
      <c r="B922" s="78">
        <f t="shared" ca="1" si="267"/>
        <v>588.95936445999985</v>
      </c>
      <c r="C922" s="65">
        <f t="shared" ca="1" si="257"/>
        <v>573.1585301099999</v>
      </c>
      <c r="D922" s="10">
        <f ca="1">IF(A922&lt;$B$1,VLOOKUP(A922,[1]DI!$A$4:$B$15000,2),0)</f>
        <v>0.1265</v>
      </c>
      <c r="E922" s="65">
        <f t="shared" ca="1" si="268"/>
        <v>1.0004727899999999</v>
      </c>
      <c r="F922" s="65">
        <f ca="1">(TRUNC(PRODUCT($E$12:$E921),16))</f>
        <v>1.1176374181354201</v>
      </c>
      <c r="G922" s="65">
        <f t="shared" ca="1" si="269"/>
        <v>1.0980132618279299</v>
      </c>
      <c r="H922" s="65">
        <f t="shared" ca="1" si="270"/>
        <v>1.01787242</v>
      </c>
      <c r="I922" s="64">
        <f t="shared" si="263"/>
        <v>0.06</v>
      </c>
      <c r="J922" s="66">
        <f>IF(O921&gt;0,VLOOKUP(O921,W$12:AF$80,2),J921)</f>
        <v>44628</v>
      </c>
      <c r="K922" s="67">
        <f t="shared" si="264"/>
        <v>41</v>
      </c>
      <c r="L922" s="68">
        <f t="shared" si="258"/>
        <v>41</v>
      </c>
      <c r="M922" s="69">
        <f t="shared" si="259"/>
        <v>1.0095253390000001</v>
      </c>
      <c r="N922" s="69">
        <f t="shared" ca="1" si="260"/>
        <v>1.027568</v>
      </c>
      <c r="O922" s="68">
        <f t="shared" si="271"/>
        <v>0</v>
      </c>
      <c r="P922" s="65">
        <f t="shared" ca="1" si="265"/>
        <v>15.800834350000001</v>
      </c>
      <c r="Q922" s="65"/>
      <c r="R922" s="11">
        <f t="shared" si="266"/>
        <v>0</v>
      </c>
      <c r="S922" s="70" t="str">
        <f>IF(O921&gt;0,VLOOKUP(O921,W$12:AF$60,10),S921)</f>
        <v>INCORPJ=</v>
      </c>
      <c r="T922" s="66" t="e">
        <f>IF(O921&gt;0,VLOOKUP(O921,W$12:AF$60,11),T921)</f>
        <v>#REF!</v>
      </c>
      <c r="U922" s="71" t="str">
        <f t="shared" si="261"/>
        <v>-</v>
      </c>
      <c r="V922" s="7"/>
      <c r="W922" s="7"/>
      <c r="X922" s="7"/>
      <c r="Y922" s="7"/>
      <c r="Z922" s="1"/>
      <c r="AA922" s="7"/>
      <c r="AB922" s="7"/>
      <c r="AC922" s="7"/>
      <c r="AD922" s="7"/>
      <c r="AE922" s="7"/>
      <c r="AF922" s="8"/>
      <c r="AG922" s="2"/>
      <c r="AH922" s="2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  <c r="EA922" s="2"/>
      <c r="EB922" s="2"/>
      <c r="EC922" s="2"/>
      <c r="ED922" s="2"/>
      <c r="EE922" s="2"/>
      <c r="EF922" s="2"/>
      <c r="EG922" s="2"/>
      <c r="EH922" s="2"/>
      <c r="EI922" s="2"/>
      <c r="EJ922" s="2"/>
      <c r="EK922" s="2"/>
      <c r="EL922" s="2"/>
      <c r="EM922" s="2"/>
      <c r="EN922" s="2"/>
      <c r="EO922" s="2"/>
      <c r="EP922" s="2"/>
      <c r="EQ922" s="2"/>
      <c r="ER922" s="2"/>
      <c r="ES922" s="2"/>
      <c r="ET922" s="2"/>
      <c r="EU922" s="2"/>
      <c r="EV922" s="2"/>
      <c r="EW922" s="2"/>
      <c r="EX922" s="2"/>
      <c r="EY922" s="2"/>
      <c r="EZ922" s="2"/>
      <c r="FA922" s="2"/>
      <c r="FB922" s="2"/>
      <c r="FC922" s="2"/>
      <c r="FD922" s="2"/>
      <c r="FE922" s="2"/>
      <c r="FF922" s="2"/>
      <c r="FG922" s="2"/>
      <c r="FH922" s="2"/>
      <c r="FI922" s="2"/>
      <c r="FJ922" s="2"/>
      <c r="FK922" s="2"/>
      <c r="FL922" s="2"/>
      <c r="FM922" s="2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</row>
    <row r="923" spans="1:188" x14ac:dyDescent="0.15">
      <c r="A923" s="63">
        <f t="shared" si="262"/>
        <v>44688</v>
      </c>
      <c r="B923" s="78">
        <f t="shared" ca="1" si="267"/>
        <v>589.37408133999986</v>
      </c>
      <c r="C923" s="65">
        <f t="shared" ca="1" si="257"/>
        <v>573.1585301099999</v>
      </c>
      <c r="D923" s="10">
        <f ca="1">IF(A923&lt;$B$1,VLOOKUP(A923,[1]DI!$A$4:$B$15000,2),0)</f>
        <v>0</v>
      </c>
      <c r="E923" s="65">
        <f t="shared" ca="1" si="268"/>
        <v>1</v>
      </c>
      <c r="F923" s="65">
        <f ca="1">(TRUNC(PRODUCT($E$12:$E922),16))</f>
        <v>1.11816582593034</v>
      </c>
      <c r="G923" s="65">
        <f t="shared" ca="1" si="269"/>
        <v>1.0980132618279299</v>
      </c>
      <c r="H923" s="65">
        <f t="shared" ca="1" si="270"/>
        <v>1.01835366</v>
      </c>
      <c r="I923" s="64">
        <f t="shared" si="263"/>
        <v>0.06</v>
      </c>
      <c r="J923" s="66">
        <f>IF(O922&gt;0,VLOOKUP(O922,W$12:AF$80,2),J922)</f>
        <v>44628</v>
      </c>
      <c r="K923" s="67">
        <f t="shared" si="264"/>
        <v>41</v>
      </c>
      <c r="L923" s="68">
        <f t="shared" si="258"/>
        <v>42</v>
      </c>
      <c r="M923" s="69">
        <f t="shared" si="259"/>
        <v>1.0097587939999999</v>
      </c>
      <c r="N923" s="69">
        <f t="shared" ca="1" si="260"/>
        <v>1.0282915640000001</v>
      </c>
      <c r="O923" s="68">
        <f t="shared" si="271"/>
        <v>0</v>
      </c>
      <c r="P923" s="65">
        <f t="shared" ca="1" si="265"/>
        <v>16.215551229999999</v>
      </c>
      <c r="Q923" s="65"/>
      <c r="R923" s="11">
        <f t="shared" si="266"/>
        <v>0</v>
      </c>
      <c r="S923" s="70" t="str">
        <f>IF(O922&gt;0,VLOOKUP(O922,W$12:AF$60,10),S922)</f>
        <v>INCORPJ=</v>
      </c>
      <c r="T923" s="66" t="e">
        <f>IF(O922&gt;0,VLOOKUP(O922,W$12:AF$60,11),T922)</f>
        <v>#REF!</v>
      </c>
      <c r="U923" s="71" t="str">
        <f t="shared" si="261"/>
        <v>-</v>
      </c>
      <c r="V923" s="7"/>
      <c r="W923" s="7"/>
      <c r="X923" s="7"/>
      <c r="Y923" s="7"/>
      <c r="Z923" s="1"/>
      <c r="AA923" s="7"/>
      <c r="AB923" s="7"/>
      <c r="AC923" s="7"/>
      <c r="AD923" s="7"/>
      <c r="AE923" s="7"/>
      <c r="AF923" s="8"/>
      <c r="AG923" s="2"/>
      <c r="AH923" s="2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  <c r="EA923" s="2"/>
      <c r="EB923" s="2"/>
      <c r="EC923" s="2"/>
      <c r="ED923" s="2"/>
      <c r="EE923" s="2"/>
      <c r="EF923" s="2"/>
      <c r="EG923" s="2"/>
      <c r="EH923" s="2"/>
      <c r="EI923" s="2"/>
      <c r="EJ923" s="2"/>
      <c r="EK923" s="2"/>
      <c r="EL923" s="2"/>
      <c r="EM923" s="2"/>
      <c r="EN923" s="2"/>
      <c r="EO923" s="2"/>
      <c r="EP923" s="2"/>
      <c r="EQ923" s="2"/>
      <c r="ER923" s="2"/>
      <c r="ES923" s="2"/>
      <c r="ET923" s="2"/>
      <c r="EU923" s="2"/>
      <c r="EV923" s="2"/>
      <c r="EW923" s="2"/>
      <c r="EX923" s="2"/>
      <c r="EY923" s="2"/>
      <c r="EZ923" s="2"/>
      <c r="FA923" s="2"/>
      <c r="FB923" s="2"/>
      <c r="FC923" s="2"/>
      <c r="FD923" s="2"/>
      <c r="FE923" s="2"/>
      <c r="FF923" s="2"/>
      <c r="FG923" s="2"/>
      <c r="FH923" s="2"/>
      <c r="FI923" s="2"/>
      <c r="FJ923" s="2"/>
      <c r="FK923" s="2"/>
      <c r="FL923" s="2"/>
      <c r="FM923" s="2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</row>
    <row r="924" spans="1:188" x14ac:dyDescent="0.15">
      <c r="A924" s="63">
        <f t="shared" si="262"/>
        <v>44689</v>
      </c>
      <c r="B924" s="78">
        <f t="shared" ca="1" si="267"/>
        <v>589.37408133999986</v>
      </c>
      <c r="C924" s="65">
        <f t="shared" ca="1" si="257"/>
        <v>573.1585301099999</v>
      </c>
      <c r="D924" s="10">
        <f ca="1">IF(A924&lt;$B$1,VLOOKUP(A924,[1]DI!$A$4:$B$15000,2),0)</f>
        <v>0</v>
      </c>
      <c r="E924" s="65">
        <f t="shared" ca="1" si="268"/>
        <v>1</v>
      </c>
      <c r="F924" s="65">
        <f ca="1">(TRUNC(PRODUCT($E$12:$E923),16))</f>
        <v>1.11816582593034</v>
      </c>
      <c r="G924" s="65">
        <f t="shared" ca="1" si="269"/>
        <v>1.0980132618279299</v>
      </c>
      <c r="H924" s="65">
        <f t="shared" ca="1" si="270"/>
        <v>1.01835366</v>
      </c>
      <c r="I924" s="64">
        <f t="shared" si="263"/>
        <v>0.06</v>
      </c>
      <c r="J924" s="66">
        <f>IF(O923&gt;0,VLOOKUP(O923,W$12:AF$80,2),J923)</f>
        <v>44628</v>
      </c>
      <c r="K924" s="67">
        <f t="shared" si="264"/>
        <v>41</v>
      </c>
      <c r="L924" s="68">
        <f t="shared" si="258"/>
        <v>42</v>
      </c>
      <c r="M924" s="69">
        <f t="shared" si="259"/>
        <v>1.0097587939999999</v>
      </c>
      <c r="N924" s="69">
        <f t="shared" ca="1" si="260"/>
        <v>1.0282915640000001</v>
      </c>
      <c r="O924" s="68">
        <f t="shared" si="271"/>
        <v>0</v>
      </c>
      <c r="P924" s="65">
        <f t="shared" ca="1" si="265"/>
        <v>16.215551229999999</v>
      </c>
      <c r="Q924" s="65"/>
      <c r="R924" s="11">
        <f t="shared" si="266"/>
        <v>0</v>
      </c>
      <c r="S924" s="70" t="str">
        <f>IF(O923&gt;0,VLOOKUP(O923,W$12:AF$60,10),S923)</f>
        <v>INCORPJ=</v>
      </c>
      <c r="T924" s="66" t="e">
        <f>IF(O923&gt;0,VLOOKUP(O923,W$12:AF$60,11),T923)</f>
        <v>#REF!</v>
      </c>
      <c r="U924" s="71" t="str">
        <f t="shared" si="261"/>
        <v>-</v>
      </c>
      <c r="V924" s="7"/>
      <c r="W924" s="7"/>
      <c r="X924" s="7"/>
      <c r="Y924" s="7"/>
      <c r="Z924" s="1"/>
      <c r="AA924" s="7"/>
      <c r="AB924" s="7"/>
      <c r="AC924" s="7"/>
      <c r="AD924" s="7"/>
      <c r="AE924" s="7"/>
      <c r="AF924" s="8"/>
      <c r="AG924" s="2"/>
      <c r="AH924" s="2"/>
      <c r="AI924" s="2"/>
      <c r="AJ924" s="2"/>
      <c r="AK924" s="2"/>
      <c r="AL924" s="2"/>
      <c r="AM924" s="2"/>
      <c r="AN924" s="2"/>
      <c r="AO924" s="2"/>
      <c r="AP924" s="2"/>
      <c r="AQ924" s="2"/>
      <c r="AR924" s="2"/>
      <c r="AS924" s="2"/>
      <c r="AT924" s="2"/>
      <c r="AU924" s="2"/>
      <c r="AV924" s="2"/>
      <c r="AW924" s="2"/>
      <c r="AX924" s="2"/>
      <c r="AY924" s="2"/>
      <c r="AZ924" s="2"/>
      <c r="BA924" s="2"/>
      <c r="BB924" s="2"/>
      <c r="BC924" s="2"/>
      <c r="BD924" s="2"/>
      <c r="BE924" s="2"/>
      <c r="BF924" s="2"/>
      <c r="BG924" s="2"/>
      <c r="BH924" s="2"/>
      <c r="BI924" s="2"/>
      <c r="BJ924" s="2"/>
      <c r="BK924" s="2"/>
      <c r="BL924" s="2"/>
      <c r="BM924" s="2"/>
      <c r="BN924" s="2"/>
      <c r="BO924" s="2"/>
      <c r="BP924" s="2"/>
      <c r="BQ924" s="2"/>
      <c r="BR924" s="2"/>
      <c r="BS924" s="2"/>
      <c r="BT924" s="2"/>
      <c r="BU924" s="2"/>
      <c r="BV924" s="2"/>
      <c r="BW924" s="2"/>
      <c r="BX924" s="2"/>
      <c r="BY924" s="2"/>
      <c r="BZ924" s="2"/>
      <c r="CA924" s="2"/>
      <c r="CB924" s="2"/>
      <c r="CC924" s="2"/>
      <c r="CD924" s="2"/>
      <c r="CE924" s="2"/>
      <c r="CF924" s="2"/>
      <c r="CG924" s="2"/>
      <c r="CH924" s="2"/>
      <c r="CI924" s="2"/>
      <c r="CJ924" s="2"/>
      <c r="CK924" s="2"/>
      <c r="CL924" s="2"/>
      <c r="CM924" s="2"/>
      <c r="CN924" s="2"/>
      <c r="CO924" s="2"/>
      <c r="CP924" s="2"/>
      <c r="CQ924" s="2"/>
      <c r="CR924" s="2"/>
      <c r="CS924" s="2"/>
      <c r="CT924" s="2"/>
      <c r="CU924" s="2"/>
      <c r="CV924" s="2"/>
      <c r="CW924" s="2"/>
      <c r="CX924" s="2"/>
      <c r="CY924" s="2"/>
      <c r="CZ924" s="2"/>
      <c r="DA924" s="2"/>
      <c r="DB924" s="2"/>
      <c r="DC924" s="2"/>
      <c r="DD924" s="2"/>
      <c r="DE924" s="2"/>
      <c r="DF924" s="2"/>
      <c r="DG924" s="2"/>
      <c r="DH924" s="2"/>
      <c r="DI924" s="2"/>
      <c r="DJ924" s="2"/>
      <c r="DK924" s="2"/>
      <c r="DL924" s="2"/>
      <c r="DM924" s="2"/>
      <c r="DN924" s="2"/>
      <c r="DO924" s="2"/>
      <c r="DP924" s="2"/>
      <c r="DQ924" s="2"/>
      <c r="DR924" s="2"/>
      <c r="DS924" s="2"/>
      <c r="DT924" s="2"/>
      <c r="DU924" s="2"/>
      <c r="DV924" s="2"/>
      <c r="DW924" s="2"/>
      <c r="DX924" s="2"/>
      <c r="DY924" s="2"/>
      <c r="DZ924" s="2"/>
      <c r="EA924" s="2"/>
      <c r="EB924" s="2"/>
      <c r="EC924" s="2"/>
      <c r="ED924" s="2"/>
      <c r="EE924" s="2"/>
      <c r="EF924" s="2"/>
      <c r="EG924" s="2"/>
      <c r="EH924" s="2"/>
      <c r="EI924" s="2"/>
      <c r="EJ924" s="2"/>
      <c r="EK924" s="2"/>
      <c r="EL924" s="2"/>
      <c r="EM924" s="2"/>
      <c r="EN924" s="2"/>
      <c r="EO924" s="2"/>
      <c r="EP924" s="2"/>
      <c r="EQ924" s="2"/>
      <c r="ER924" s="2"/>
      <c r="ES924" s="2"/>
      <c r="ET924" s="2"/>
      <c r="EU924" s="2"/>
      <c r="EV924" s="2"/>
      <c r="EW924" s="2"/>
      <c r="EX924" s="2"/>
      <c r="EY924" s="2"/>
      <c r="EZ924" s="2"/>
      <c r="FA924" s="2"/>
      <c r="FB924" s="2"/>
      <c r="FC924" s="2"/>
      <c r="FD924" s="2"/>
      <c r="FE924" s="2"/>
      <c r="FF924" s="2"/>
      <c r="FG924" s="2"/>
      <c r="FH924" s="2"/>
      <c r="FI924" s="2"/>
      <c r="FJ924" s="2"/>
      <c r="FK924" s="2"/>
      <c r="FL924" s="2"/>
      <c r="FM924" s="2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</row>
    <row r="925" spans="1:188" x14ac:dyDescent="0.15">
      <c r="A925" s="63">
        <f t="shared" si="262"/>
        <v>44690</v>
      </c>
      <c r="B925" s="78">
        <f t="shared" ca="1" si="267"/>
        <v>589.37408133999986</v>
      </c>
      <c r="C925" s="65">
        <f t="shared" ca="1" si="257"/>
        <v>573.1585301099999</v>
      </c>
      <c r="D925" s="10">
        <f ca="1">IF(A925&lt;$B$1,VLOOKUP(A925,[1]DI!$A$4:$B$15000,2),0)</f>
        <v>0.1265</v>
      </c>
      <c r="E925" s="65">
        <f t="shared" ca="1" si="268"/>
        <v>1.0004727899999999</v>
      </c>
      <c r="F925" s="65">
        <f ca="1">(TRUNC(PRODUCT($E$12:$E924),16))</f>
        <v>1.11816582593034</v>
      </c>
      <c r="G925" s="65">
        <f t="shared" ca="1" si="269"/>
        <v>1.0980132618279299</v>
      </c>
      <c r="H925" s="65">
        <f t="shared" ca="1" si="270"/>
        <v>1.01835366</v>
      </c>
      <c r="I925" s="64">
        <f t="shared" si="263"/>
        <v>0.06</v>
      </c>
      <c r="J925" s="66">
        <f>IF(O924&gt;0,VLOOKUP(O924,W$12:AF$80,2),J924)</f>
        <v>44628</v>
      </c>
      <c r="K925" s="67">
        <f t="shared" si="264"/>
        <v>42</v>
      </c>
      <c r="L925" s="68">
        <f t="shared" si="258"/>
        <v>42</v>
      </c>
      <c r="M925" s="69">
        <f t="shared" si="259"/>
        <v>1.0097587939999999</v>
      </c>
      <c r="N925" s="69">
        <f t="shared" ca="1" si="260"/>
        <v>1.0282915640000001</v>
      </c>
      <c r="O925" s="68">
        <f t="shared" si="271"/>
        <v>0</v>
      </c>
      <c r="P925" s="65">
        <f t="shared" ca="1" si="265"/>
        <v>16.215551229999999</v>
      </c>
      <c r="Q925" s="65"/>
      <c r="R925" s="11">
        <f t="shared" si="266"/>
        <v>0</v>
      </c>
      <c r="S925" s="70" t="str">
        <f>IF(O924&gt;0,VLOOKUP(O924,W$12:AF$60,10),S924)</f>
        <v>INCORPJ=</v>
      </c>
      <c r="T925" s="66" t="e">
        <f>IF(O924&gt;0,VLOOKUP(O924,W$12:AF$60,11),T924)</f>
        <v>#REF!</v>
      </c>
      <c r="U925" s="71" t="str">
        <f t="shared" si="261"/>
        <v>-</v>
      </c>
      <c r="V925" s="14"/>
      <c r="W925" s="14"/>
      <c r="X925" s="14"/>
      <c r="Y925" s="14"/>
      <c r="Z925" s="16"/>
      <c r="AA925" s="14"/>
      <c r="AB925" s="14"/>
      <c r="AC925" s="14"/>
      <c r="AD925" s="14"/>
      <c r="AE925" s="14"/>
      <c r="AF925" s="17"/>
      <c r="AG925" s="15"/>
      <c r="AH925" s="15"/>
      <c r="AI925" s="15"/>
      <c r="AJ925" s="15"/>
      <c r="AK925" s="15"/>
      <c r="AL925" s="15"/>
      <c r="AM925" s="15"/>
      <c r="AN925" s="15"/>
      <c r="AO925" s="15"/>
      <c r="AP925" s="15"/>
      <c r="AQ925" s="15"/>
      <c r="AR925" s="15"/>
      <c r="AS925" s="15"/>
      <c r="AT925" s="15"/>
      <c r="AU925" s="15"/>
      <c r="AV925" s="15"/>
      <c r="AW925" s="15"/>
      <c r="AX925" s="15"/>
      <c r="AY925" s="15"/>
      <c r="AZ925" s="15"/>
      <c r="BA925" s="15"/>
      <c r="BB925" s="15"/>
      <c r="BC925" s="15"/>
      <c r="BD925" s="15"/>
      <c r="BE925" s="15"/>
      <c r="BF925" s="15"/>
      <c r="BG925" s="15"/>
      <c r="BH925" s="15"/>
      <c r="BI925" s="15"/>
      <c r="BJ925" s="15"/>
      <c r="BK925" s="15"/>
      <c r="BL925" s="15"/>
      <c r="BM925" s="15"/>
      <c r="BN925" s="15"/>
      <c r="BO925" s="15"/>
      <c r="BP925" s="15"/>
      <c r="BQ925" s="15"/>
      <c r="BR925" s="15"/>
      <c r="BS925" s="15"/>
      <c r="BT925" s="15"/>
      <c r="BU925" s="15"/>
      <c r="BV925" s="15"/>
      <c r="BW925" s="15"/>
      <c r="BX925" s="15"/>
      <c r="BY925" s="15"/>
      <c r="BZ925" s="15"/>
      <c r="CA925" s="15"/>
      <c r="CB925" s="15"/>
      <c r="CC925" s="15"/>
      <c r="CD925" s="15"/>
      <c r="CE925" s="15"/>
      <c r="CF925" s="15"/>
      <c r="CG925" s="15"/>
      <c r="CH925" s="15"/>
      <c r="CI925" s="15"/>
      <c r="CJ925" s="15"/>
      <c r="CK925" s="15"/>
      <c r="CL925" s="15"/>
      <c r="CM925" s="15"/>
      <c r="CN925" s="15"/>
      <c r="CO925" s="15"/>
      <c r="CP925" s="15"/>
      <c r="CQ925" s="15"/>
      <c r="CR925" s="15"/>
      <c r="CS925" s="15"/>
      <c r="CT925" s="15"/>
      <c r="CU925" s="15"/>
      <c r="CV925" s="15"/>
      <c r="CW925" s="15"/>
      <c r="CX925" s="15"/>
      <c r="CY925" s="15"/>
      <c r="CZ925" s="15"/>
      <c r="DA925" s="15"/>
      <c r="DB925" s="15"/>
      <c r="DC925" s="15"/>
      <c r="DD925" s="15"/>
      <c r="DE925" s="15"/>
      <c r="DF925" s="15"/>
      <c r="DG925" s="15"/>
      <c r="DH925" s="15"/>
      <c r="DI925" s="15"/>
      <c r="DJ925" s="15"/>
      <c r="DK925" s="15"/>
      <c r="DL925" s="15"/>
      <c r="DM925" s="15"/>
      <c r="DN925" s="15"/>
      <c r="DO925" s="15"/>
      <c r="DP925" s="15"/>
      <c r="DQ925" s="15"/>
      <c r="DR925" s="15"/>
      <c r="DS925" s="15"/>
      <c r="DT925" s="15"/>
      <c r="DU925" s="15"/>
      <c r="DV925" s="15"/>
      <c r="DW925" s="15"/>
      <c r="DX925" s="15"/>
      <c r="DY925" s="15"/>
      <c r="DZ925" s="15"/>
      <c r="EA925" s="15"/>
      <c r="EB925" s="15"/>
      <c r="EC925" s="15"/>
      <c r="ED925" s="15"/>
      <c r="EE925" s="15"/>
      <c r="EF925" s="15"/>
      <c r="EG925" s="15"/>
      <c r="EH925" s="15"/>
      <c r="EI925" s="15"/>
      <c r="EJ925" s="15"/>
      <c r="EK925" s="15"/>
      <c r="EL925" s="15"/>
      <c r="EM925" s="15"/>
      <c r="EN925" s="15"/>
      <c r="EO925" s="15"/>
      <c r="EP925" s="15"/>
      <c r="EQ925" s="15"/>
      <c r="ER925" s="15"/>
      <c r="ES925" s="15"/>
      <c r="ET925" s="15"/>
      <c r="EU925" s="15"/>
      <c r="EV925" s="15"/>
      <c r="EW925" s="15"/>
      <c r="EX925" s="15"/>
      <c r="EY925" s="15"/>
      <c r="EZ925" s="15"/>
      <c r="FA925" s="15"/>
      <c r="FB925" s="15"/>
      <c r="FC925" s="15"/>
      <c r="FD925" s="15"/>
      <c r="FE925" s="15"/>
      <c r="FF925" s="15"/>
      <c r="FG925" s="15"/>
      <c r="FH925" s="15"/>
      <c r="FI925" s="15"/>
      <c r="FJ925" s="15"/>
      <c r="FK925" s="15"/>
      <c r="FL925" s="15"/>
      <c r="FM925" s="15"/>
      <c r="FN925" s="16"/>
      <c r="FO925" s="16"/>
      <c r="FP925" s="16"/>
      <c r="FQ925" s="16"/>
      <c r="FR925" s="16"/>
      <c r="FS925" s="16"/>
      <c r="FT925" s="16"/>
      <c r="FU925" s="16"/>
      <c r="FV925" s="16"/>
      <c r="FW925" s="16"/>
      <c r="FX925" s="16"/>
      <c r="FY925" s="16"/>
      <c r="FZ925" s="16"/>
      <c r="GA925" s="16"/>
      <c r="GB925" s="16"/>
      <c r="GC925" s="16"/>
      <c r="GD925" s="16"/>
      <c r="GE925" s="16"/>
      <c r="GF925" s="16"/>
    </row>
    <row r="926" spans="1:188" x14ac:dyDescent="0.15">
      <c r="A926" s="63">
        <f t="shared" si="262"/>
        <v>44691</v>
      </c>
      <c r="B926" s="78">
        <f t="shared" ca="1" si="267"/>
        <v>589.78909109999995</v>
      </c>
      <c r="C926" s="65">
        <f t="shared" ca="1" si="257"/>
        <v>573.1585301099999</v>
      </c>
      <c r="D926" s="10">
        <f ca="1">IF(A926&lt;$B$1,VLOOKUP(A926,[1]DI!$A$4:$B$15000,2),0)</f>
        <v>0.1265</v>
      </c>
      <c r="E926" s="65">
        <f t="shared" ca="1" si="268"/>
        <v>1.0004727899999999</v>
      </c>
      <c r="F926" s="65">
        <f ca="1">(TRUNC(PRODUCT($E$12:$E925),16))</f>
        <v>1.1186944835511801</v>
      </c>
      <c r="G926" s="65">
        <f t="shared" ca="1" si="269"/>
        <v>1.0980132618279299</v>
      </c>
      <c r="H926" s="65">
        <f t="shared" ca="1" si="270"/>
        <v>1.01883513</v>
      </c>
      <c r="I926" s="64">
        <f t="shared" si="263"/>
        <v>0.06</v>
      </c>
      <c r="J926" s="66">
        <f>IF(O925&gt;0,VLOOKUP(O925,W$12:AF$80,2),J925)</f>
        <v>44628</v>
      </c>
      <c r="K926" s="67">
        <f t="shared" si="264"/>
        <v>43</v>
      </c>
      <c r="L926" s="68">
        <f t="shared" si="258"/>
        <v>43</v>
      </c>
      <c r="M926" s="69">
        <f t="shared" si="259"/>
        <v>1.009992303</v>
      </c>
      <c r="N926" s="69">
        <f t="shared" ca="1" si="260"/>
        <v>1.029015639</v>
      </c>
      <c r="O926" s="68">
        <f t="shared" si="271"/>
        <v>0</v>
      </c>
      <c r="P926" s="65">
        <f t="shared" ca="1" si="265"/>
        <v>16.630560989999999</v>
      </c>
      <c r="Q926" s="65"/>
      <c r="R926" s="11">
        <f t="shared" si="266"/>
        <v>0</v>
      </c>
      <c r="S926" s="70" t="str">
        <f>IF(O925&gt;0,VLOOKUP(O925,W$12:AF$60,10),S925)</f>
        <v>INCORPJ=</v>
      </c>
      <c r="T926" s="66" t="e">
        <f>IF(O925&gt;0,VLOOKUP(O925,W$12:AF$60,11),T925)</f>
        <v>#REF!</v>
      </c>
      <c r="U926" s="71" t="str">
        <f t="shared" si="261"/>
        <v>-</v>
      </c>
      <c r="V926" s="14"/>
      <c r="W926" s="14"/>
      <c r="X926" s="14"/>
      <c r="Y926" s="14"/>
      <c r="Z926" s="16"/>
      <c r="AA926" s="14"/>
      <c r="AB926" s="14"/>
      <c r="AC926" s="14"/>
      <c r="AD926" s="14"/>
      <c r="AE926" s="14"/>
      <c r="AF926" s="17"/>
      <c r="AG926" s="15"/>
      <c r="AH926" s="15"/>
      <c r="AI926" s="15"/>
      <c r="AJ926" s="15"/>
      <c r="AK926" s="15"/>
      <c r="AL926" s="15"/>
      <c r="AM926" s="15"/>
      <c r="AN926" s="15"/>
      <c r="AO926" s="15"/>
      <c r="AP926" s="15"/>
      <c r="AQ926" s="15"/>
      <c r="AR926" s="15"/>
      <c r="AS926" s="15"/>
      <c r="AT926" s="15"/>
      <c r="AU926" s="15"/>
      <c r="AV926" s="15"/>
      <c r="AW926" s="15"/>
      <c r="AX926" s="15"/>
      <c r="AY926" s="15"/>
      <c r="AZ926" s="15"/>
      <c r="BA926" s="15"/>
      <c r="BB926" s="15"/>
      <c r="BC926" s="15"/>
      <c r="BD926" s="15"/>
      <c r="BE926" s="15"/>
      <c r="BF926" s="15"/>
      <c r="BG926" s="15"/>
      <c r="BH926" s="15"/>
      <c r="BI926" s="15"/>
      <c r="BJ926" s="15"/>
      <c r="BK926" s="15"/>
      <c r="BL926" s="15"/>
      <c r="BM926" s="15"/>
      <c r="BN926" s="15"/>
      <c r="BO926" s="15"/>
      <c r="BP926" s="15"/>
      <c r="BQ926" s="15"/>
      <c r="BR926" s="15"/>
      <c r="BS926" s="15"/>
      <c r="BT926" s="15"/>
      <c r="BU926" s="15"/>
      <c r="BV926" s="15"/>
      <c r="BW926" s="15"/>
      <c r="BX926" s="15"/>
      <c r="BY926" s="15"/>
      <c r="BZ926" s="15"/>
      <c r="CA926" s="15"/>
      <c r="CB926" s="15"/>
      <c r="CC926" s="15"/>
      <c r="CD926" s="15"/>
      <c r="CE926" s="15"/>
      <c r="CF926" s="15"/>
      <c r="CG926" s="15"/>
      <c r="CH926" s="15"/>
      <c r="CI926" s="15"/>
      <c r="CJ926" s="15"/>
      <c r="CK926" s="15"/>
      <c r="CL926" s="15"/>
      <c r="CM926" s="15"/>
      <c r="CN926" s="15"/>
      <c r="CO926" s="15"/>
      <c r="CP926" s="15"/>
      <c r="CQ926" s="15"/>
      <c r="CR926" s="15"/>
      <c r="CS926" s="15"/>
      <c r="CT926" s="15"/>
      <c r="CU926" s="15"/>
      <c r="CV926" s="15"/>
      <c r="CW926" s="15"/>
      <c r="CX926" s="15"/>
      <c r="CY926" s="15"/>
      <c r="CZ926" s="15"/>
      <c r="DA926" s="15"/>
      <c r="DB926" s="15"/>
      <c r="DC926" s="15"/>
      <c r="DD926" s="15"/>
      <c r="DE926" s="15"/>
      <c r="DF926" s="15"/>
      <c r="DG926" s="15"/>
      <c r="DH926" s="15"/>
      <c r="DI926" s="15"/>
      <c r="DJ926" s="15"/>
      <c r="DK926" s="15"/>
      <c r="DL926" s="15"/>
      <c r="DM926" s="15"/>
      <c r="DN926" s="15"/>
      <c r="DO926" s="15"/>
      <c r="DP926" s="15"/>
      <c r="DQ926" s="15"/>
      <c r="DR926" s="15"/>
      <c r="DS926" s="15"/>
      <c r="DT926" s="15"/>
      <c r="DU926" s="15"/>
      <c r="DV926" s="15"/>
      <c r="DW926" s="15"/>
      <c r="DX926" s="15"/>
      <c r="DY926" s="15"/>
      <c r="DZ926" s="15"/>
      <c r="EA926" s="15"/>
      <c r="EB926" s="15"/>
      <c r="EC926" s="15"/>
      <c r="ED926" s="15"/>
      <c r="EE926" s="15"/>
      <c r="EF926" s="15"/>
      <c r="EG926" s="15"/>
      <c r="EH926" s="15"/>
      <c r="EI926" s="15"/>
      <c r="EJ926" s="15"/>
      <c r="EK926" s="15"/>
      <c r="EL926" s="15"/>
      <c r="EM926" s="15"/>
      <c r="EN926" s="15"/>
      <c r="EO926" s="15"/>
      <c r="EP926" s="15"/>
      <c r="EQ926" s="15"/>
      <c r="ER926" s="15"/>
      <c r="ES926" s="15"/>
      <c r="ET926" s="15"/>
      <c r="EU926" s="15"/>
      <c r="EV926" s="15"/>
      <c r="EW926" s="15"/>
      <c r="EX926" s="15"/>
      <c r="EY926" s="15"/>
      <c r="EZ926" s="15"/>
      <c r="FA926" s="15"/>
      <c r="FB926" s="15"/>
      <c r="FC926" s="15"/>
      <c r="FD926" s="15"/>
      <c r="FE926" s="15"/>
      <c r="FF926" s="15"/>
      <c r="FG926" s="15"/>
      <c r="FH926" s="15"/>
      <c r="FI926" s="15"/>
      <c r="FJ926" s="15"/>
      <c r="FK926" s="15"/>
      <c r="FL926" s="15"/>
      <c r="FM926" s="15"/>
      <c r="FN926" s="16"/>
      <c r="FO926" s="16"/>
      <c r="FP926" s="16"/>
      <c r="FQ926" s="16"/>
      <c r="FR926" s="16"/>
      <c r="FS926" s="16"/>
      <c r="FT926" s="16"/>
      <c r="FU926" s="16"/>
      <c r="FV926" s="16"/>
      <c r="FW926" s="16"/>
      <c r="FX926" s="16"/>
      <c r="FY926" s="16"/>
      <c r="FZ926" s="16"/>
      <c r="GA926" s="16"/>
      <c r="GB926" s="16"/>
      <c r="GC926" s="16"/>
      <c r="GD926" s="16"/>
      <c r="GE926" s="16"/>
      <c r="GF926" s="16"/>
    </row>
    <row r="927" spans="1:188" x14ac:dyDescent="0.15">
      <c r="A927" s="63">
        <f t="shared" si="262"/>
        <v>44692</v>
      </c>
      <c r="B927" s="78">
        <f t="shared" ca="1" si="267"/>
        <v>590.2043897399999</v>
      </c>
      <c r="C927" s="65">
        <f t="shared" ca="1" si="257"/>
        <v>573.1585301099999</v>
      </c>
      <c r="D927" s="10">
        <f ca="1">IF(A927&lt;$B$1,VLOOKUP(A927,[1]DI!$A$4:$B$15000,2),0)</f>
        <v>0.1265</v>
      </c>
      <c r="E927" s="65">
        <f t="shared" ca="1" si="268"/>
        <v>1.0004727899999999</v>
      </c>
      <c r="F927" s="65">
        <f ca="1">(TRUNC(PRODUCT($E$12:$E926),16))</f>
        <v>1.1192233911160601</v>
      </c>
      <c r="G927" s="65">
        <f t="shared" ca="1" si="269"/>
        <v>1.0980132618279299</v>
      </c>
      <c r="H927" s="65">
        <f t="shared" ca="1" si="270"/>
        <v>1.01931682</v>
      </c>
      <c r="I927" s="64">
        <f t="shared" si="263"/>
        <v>0.06</v>
      </c>
      <c r="J927" s="66">
        <f>IF(O926&gt;0,VLOOKUP(O926,W$12:AF$80,2),J926)</f>
        <v>44628</v>
      </c>
      <c r="K927" s="67">
        <f t="shared" si="264"/>
        <v>44</v>
      </c>
      <c r="L927" s="68">
        <f t="shared" si="258"/>
        <v>44</v>
      </c>
      <c r="M927" s="69">
        <f t="shared" si="259"/>
        <v>1.0102258669999999</v>
      </c>
      <c r="N927" s="69">
        <f t="shared" ca="1" si="260"/>
        <v>1.0297402179999999</v>
      </c>
      <c r="O927" s="68">
        <f t="shared" si="271"/>
        <v>0</v>
      </c>
      <c r="P927" s="65">
        <f t="shared" ca="1" si="265"/>
        <v>17.045859629999999</v>
      </c>
      <c r="Q927" s="65"/>
      <c r="R927" s="11">
        <f t="shared" si="266"/>
        <v>0</v>
      </c>
      <c r="S927" s="70" t="str">
        <f>IF(O926&gt;0,VLOOKUP(O926,W$12:AF$60,10),S926)</f>
        <v>INCORPJ=</v>
      </c>
      <c r="T927" s="66" t="e">
        <f>IF(O926&gt;0,VLOOKUP(O926,W$12:AF$60,11),T926)</f>
        <v>#REF!</v>
      </c>
      <c r="U927" s="71" t="str">
        <f t="shared" si="261"/>
        <v>-</v>
      </c>
      <c r="V927" s="7"/>
      <c r="W927" s="7"/>
      <c r="X927" s="7"/>
      <c r="Y927" s="7"/>
      <c r="Z927" s="1"/>
      <c r="AA927" s="7"/>
      <c r="AB927" s="7"/>
      <c r="AC927" s="7"/>
      <c r="AD927" s="7"/>
      <c r="AE927" s="7"/>
      <c r="AF927" s="8"/>
      <c r="AG927" s="2"/>
      <c r="AH927" s="2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  <c r="DU927" s="2"/>
      <c r="DV927" s="2"/>
      <c r="DW927" s="2"/>
      <c r="DX927" s="2"/>
      <c r="DY927" s="2"/>
      <c r="DZ927" s="2"/>
      <c r="EA927" s="2"/>
      <c r="EB927" s="2"/>
      <c r="EC927" s="2"/>
      <c r="ED927" s="2"/>
      <c r="EE927" s="2"/>
      <c r="EF927" s="2"/>
      <c r="EG927" s="2"/>
      <c r="EH927" s="2"/>
      <c r="EI927" s="2"/>
      <c r="EJ927" s="2"/>
      <c r="EK927" s="2"/>
      <c r="EL927" s="2"/>
      <c r="EM927" s="2"/>
      <c r="EN927" s="2"/>
      <c r="EO927" s="2"/>
      <c r="EP927" s="2"/>
      <c r="EQ927" s="2"/>
      <c r="ER927" s="2"/>
      <c r="ES927" s="2"/>
      <c r="ET927" s="2"/>
      <c r="EU927" s="2"/>
      <c r="EV927" s="2"/>
      <c r="EW927" s="2"/>
      <c r="EX927" s="2"/>
      <c r="EY927" s="2"/>
      <c r="EZ927" s="2"/>
      <c r="FA927" s="2"/>
      <c r="FB927" s="2"/>
      <c r="FC927" s="2"/>
      <c r="FD927" s="2"/>
      <c r="FE927" s="2"/>
      <c r="FF927" s="2"/>
      <c r="FG927" s="2"/>
      <c r="FH927" s="2"/>
      <c r="FI927" s="2"/>
      <c r="FJ927" s="2"/>
      <c r="FK927" s="2"/>
      <c r="FL927" s="2"/>
      <c r="FM927" s="2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</row>
    <row r="928" spans="1:188" x14ac:dyDescent="0.15">
      <c r="A928" s="63">
        <f t="shared" si="262"/>
        <v>44693</v>
      </c>
      <c r="B928" s="78">
        <f t="shared" ca="1" si="267"/>
        <v>590.61998755999991</v>
      </c>
      <c r="C928" s="65">
        <f t="shared" ca="1" si="257"/>
        <v>573.1585301099999</v>
      </c>
      <c r="D928" s="10">
        <f ca="1">IF(A928&lt;$B$1,VLOOKUP(A928,[1]DI!$A$4:$B$15000,2),0)</f>
        <v>0.1265</v>
      </c>
      <c r="E928" s="65">
        <f t="shared" ca="1" si="268"/>
        <v>1.0004727899999999</v>
      </c>
      <c r="F928" s="65">
        <f ca="1">(TRUNC(PRODUCT($E$12:$E927),16))</f>
        <v>1.1197525487431399</v>
      </c>
      <c r="G928" s="65">
        <f t="shared" ca="1" si="269"/>
        <v>1.0980132618279299</v>
      </c>
      <c r="H928" s="65">
        <f t="shared" ca="1" si="270"/>
        <v>1.0197987500000001</v>
      </c>
      <c r="I928" s="64">
        <f t="shared" si="263"/>
        <v>0.06</v>
      </c>
      <c r="J928" s="66">
        <f>IF(O927&gt;0,VLOOKUP(O927,W$12:AF$80,2),J927)</f>
        <v>44628</v>
      </c>
      <c r="K928" s="67">
        <f t="shared" si="264"/>
        <v>45</v>
      </c>
      <c r="L928" s="68">
        <f t="shared" si="258"/>
        <v>45</v>
      </c>
      <c r="M928" s="69">
        <f t="shared" si="259"/>
        <v>1.0104594840000001</v>
      </c>
      <c r="N928" s="69">
        <f t="shared" ca="1" si="260"/>
        <v>1.0304653189999999</v>
      </c>
      <c r="O928" s="68">
        <f t="shared" si="271"/>
        <v>0</v>
      </c>
      <c r="P928" s="65">
        <f t="shared" ca="1" si="265"/>
        <v>17.461457450000001</v>
      </c>
      <c r="Q928" s="65"/>
      <c r="R928" s="11">
        <f t="shared" si="266"/>
        <v>0</v>
      </c>
      <c r="S928" s="70" t="str">
        <f>IF(O927&gt;0,VLOOKUP(O927,W$12:AF$60,10),S927)</f>
        <v>INCORPJ=</v>
      </c>
      <c r="T928" s="66" t="e">
        <f>IF(O927&gt;0,VLOOKUP(O927,W$12:AF$60,11),T927)</f>
        <v>#REF!</v>
      </c>
      <c r="U928" s="71" t="str">
        <f t="shared" si="261"/>
        <v>-</v>
      </c>
      <c r="V928" s="7"/>
      <c r="W928" s="7"/>
      <c r="X928" s="7"/>
      <c r="Y928" s="7"/>
      <c r="Z928" s="1"/>
      <c r="AA928" s="7"/>
      <c r="AB928" s="7"/>
      <c r="AC928" s="7"/>
      <c r="AD928" s="7"/>
      <c r="AE928" s="7"/>
      <c r="AF928" s="8"/>
      <c r="AG928" s="2"/>
      <c r="AH928" s="2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  <c r="DU928" s="2"/>
      <c r="DV928" s="2"/>
      <c r="DW928" s="2"/>
      <c r="DX928" s="2"/>
      <c r="DY928" s="2"/>
      <c r="DZ928" s="2"/>
      <c r="EA928" s="2"/>
      <c r="EB928" s="2"/>
      <c r="EC928" s="2"/>
      <c r="ED928" s="2"/>
      <c r="EE928" s="2"/>
      <c r="EF928" s="2"/>
      <c r="EG928" s="2"/>
      <c r="EH928" s="2"/>
      <c r="EI928" s="2"/>
      <c r="EJ928" s="2"/>
      <c r="EK928" s="2"/>
      <c r="EL928" s="2"/>
      <c r="EM928" s="2"/>
      <c r="EN928" s="2"/>
      <c r="EO928" s="2"/>
      <c r="EP928" s="2"/>
      <c r="EQ928" s="2"/>
      <c r="ER928" s="2"/>
      <c r="ES928" s="2"/>
      <c r="ET928" s="2"/>
      <c r="EU928" s="2"/>
      <c r="EV928" s="2"/>
      <c r="EW928" s="2"/>
      <c r="EX928" s="2"/>
      <c r="EY928" s="2"/>
      <c r="EZ928" s="2"/>
      <c r="FA928" s="2"/>
      <c r="FB928" s="2"/>
      <c r="FC928" s="2"/>
      <c r="FD928" s="2"/>
      <c r="FE928" s="2"/>
      <c r="FF928" s="2"/>
      <c r="FG928" s="2"/>
      <c r="FH928" s="2"/>
      <c r="FI928" s="2"/>
      <c r="FJ928" s="2"/>
      <c r="FK928" s="2"/>
      <c r="FL928" s="2"/>
      <c r="FM928" s="2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</row>
    <row r="929" spans="1:188" x14ac:dyDescent="0.15">
      <c r="A929" s="63">
        <f t="shared" si="262"/>
        <v>44694</v>
      </c>
      <c r="B929" s="78">
        <f t="shared" ca="1" si="267"/>
        <v>591.0358731099999</v>
      </c>
      <c r="C929" s="65">
        <f t="shared" ca="1" si="257"/>
        <v>573.1585301099999</v>
      </c>
      <c r="D929" s="10">
        <f ca="1">IF(A929&lt;$B$1,VLOOKUP(A929,[1]DI!$A$4:$B$15000,2),0)</f>
        <v>0.1265</v>
      </c>
      <c r="E929" s="65">
        <f t="shared" ca="1" si="268"/>
        <v>1.0004727899999999</v>
      </c>
      <c r="F929" s="65">
        <f ca="1">(TRUNC(PRODUCT($E$12:$E928),16))</f>
        <v>1.1202819565506601</v>
      </c>
      <c r="G929" s="65">
        <f t="shared" ca="1" si="269"/>
        <v>1.0980132618279299</v>
      </c>
      <c r="H929" s="65">
        <f t="shared" ca="1" si="270"/>
        <v>1.0202808999999999</v>
      </c>
      <c r="I929" s="64">
        <f t="shared" si="263"/>
        <v>0.06</v>
      </c>
      <c r="J929" s="66">
        <f>IF(O928&gt;0,VLOOKUP(O928,W$12:AF$80,2),J928)</f>
        <v>44628</v>
      </c>
      <c r="K929" s="67">
        <f t="shared" si="264"/>
        <v>46</v>
      </c>
      <c r="L929" s="68">
        <f t="shared" si="258"/>
        <v>46</v>
      </c>
      <c r="M929" s="69">
        <f t="shared" si="259"/>
        <v>1.010693155</v>
      </c>
      <c r="N929" s="69">
        <f t="shared" ca="1" si="260"/>
        <v>1.031190922</v>
      </c>
      <c r="O929" s="68">
        <f t="shared" si="271"/>
        <v>0</v>
      </c>
      <c r="P929" s="65">
        <f t="shared" ca="1" si="265"/>
        <v>17.877343</v>
      </c>
      <c r="Q929" s="65"/>
      <c r="R929" s="11">
        <f t="shared" si="266"/>
        <v>0</v>
      </c>
      <c r="S929" s="70" t="str">
        <f>IF(O928&gt;0,VLOOKUP(O928,W$12:AF$60,10),S928)</f>
        <v>INCORPJ=</v>
      </c>
      <c r="T929" s="66" t="e">
        <f>IF(O928&gt;0,VLOOKUP(O928,W$12:AF$60,11),T928)</f>
        <v>#REF!</v>
      </c>
      <c r="U929" s="71" t="str">
        <f t="shared" si="261"/>
        <v>-</v>
      </c>
      <c r="V929" s="7"/>
      <c r="W929" s="7"/>
      <c r="X929" s="7"/>
      <c r="Y929" s="7"/>
      <c r="Z929" s="1"/>
      <c r="AA929" s="7"/>
      <c r="AB929" s="7"/>
      <c r="AC929" s="7"/>
      <c r="AD929" s="7"/>
      <c r="AE929" s="7"/>
      <c r="AF929" s="8"/>
      <c r="AG929" s="2"/>
      <c r="AH929" s="2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  <c r="EA929" s="2"/>
      <c r="EB929" s="2"/>
      <c r="EC929" s="2"/>
      <c r="ED929" s="2"/>
      <c r="EE929" s="2"/>
      <c r="EF929" s="2"/>
      <c r="EG929" s="2"/>
      <c r="EH929" s="2"/>
      <c r="EI929" s="2"/>
      <c r="EJ929" s="2"/>
      <c r="EK929" s="2"/>
      <c r="EL929" s="2"/>
      <c r="EM929" s="2"/>
      <c r="EN929" s="2"/>
      <c r="EO929" s="2"/>
      <c r="EP929" s="2"/>
      <c r="EQ929" s="2"/>
      <c r="ER929" s="2"/>
      <c r="ES929" s="2"/>
      <c r="ET929" s="2"/>
      <c r="EU929" s="2"/>
      <c r="EV929" s="2"/>
      <c r="EW929" s="2"/>
      <c r="EX929" s="2"/>
      <c r="EY929" s="2"/>
      <c r="EZ929" s="2"/>
      <c r="FA929" s="2"/>
      <c r="FB929" s="2"/>
      <c r="FC929" s="2"/>
      <c r="FD929" s="2"/>
      <c r="FE929" s="2"/>
      <c r="FF929" s="2"/>
      <c r="FG929" s="2"/>
      <c r="FH929" s="2"/>
      <c r="FI929" s="2"/>
      <c r="FJ929" s="2"/>
      <c r="FK929" s="2"/>
      <c r="FL929" s="2"/>
      <c r="FM929" s="2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</row>
    <row r="930" spans="1:188" x14ac:dyDescent="0.15">
      <c r="A930" s="63">
        <f t="shared" si="262"/>
        <v>44695</v>
      </c>
      <c r="B930" s="78">
        <f t="shared" ca="1" si="267"/>
        <v>591.45205325999996</v>
      </c>
      <c r="C930" s="65">
        <f t="shared" ca="1" si="257"/>
        <v>573.1585301099999</v>
      </c>
      <c r="D930" s="10">
        <f ca="1">IF(A930&lt;$B$1,VLOOKUP(A930,[1]DI!$A$4:$B$15000,2),0)</f>
        <v>0</v>
      </c>
      <c r="E930" s="65">
        <f t="shared" ca="1" si="268"/>
        <v>1</v>
      </c>
      <c r="F930" s="65">
        <f ca="1">(TRUNC(PRODUCT($E$12:$E929),16))</f>
        <v>1.1208116146569</v>
      </c>
      <c r="G930" s="65">
        <f t="shared" ca="1" si="269"/>
        <v>1.0980132618279299</v>
      </c>
      <c r="H930" s="65">
        <f t="shared" ca="1" si="270"/>
        <v>1.0207632799999999</v>
      </c>
      <c r="I930" s="64">
        <f t="shared" si="263"/>
        <v>0.06</v>
      </c>
      <c r="J930" s="66">
        <f>IF(O929&gt;0,VLOOKUP(O929,W$12:AF$80,2),J929)</f>
        <v>44628</v>
      </c>
      <c r="K930" s="67">
        <f t="shared" si="264"/>
        <v>46</v>
      </c>
      <c r="L930" s="68">
        <f t="shared" si="258"/>
        <v>47</v>
      </c>
      <c r="M930" s="69">
        <f t="shared" si="259"/>
        <v>1.0109268810000001</v>
      </c>
      <c r="N930" s="69">
        <f t="shared" ca="1" si="260"/>
        <v>1.0319170390000001</v>
      </c>
      <c r="O930" s="68">
        <f t="shared" si="271"/>
        <v>0</v>
      </c>
      <c r="P930" s="65">
        <f t="shared" ca="1" si="265"/>
        <v>18.293523149999999</v>
      </c>
      <c r="Q930" s="65"/>
      <c r="R930" s="11">
        <f t="shared" si="266"/>
        <v>0</v>
      </c>
      <c r="S930" s="70" t="str">
        <f>IF(O929&gt;0,VLOOKUP(O929,W$12:AF$60,10),S929)</f>
        <v>INCORPJ=</v>
      </c>
      <c r="T930" s="66" t="e">
        <f>IF(O929&gt;0,VLOOKUP(O929,W$12:AF$60,11),T929)</f>
        <v>#REF!</v>
      </c>
      <c r="U930" s="71" t="str">
        <f t="shared" si="261"/>
        <v>-</v>
      </c>
      <c r="V930" s="7"/>
      <c r="W930" s="7"/>
      <c r="X930" s="7"/>
      <c r="Y930" s="7"/>
      <c r="Z930" s="1"/>
      <c r="AA930" s="7"/>
      <c r="AB930" s="7"/>
      <c r="AC930" s="7"/>
      <c r="AD930" s="7"/>
      <c r="AE930" s="7"/>
      <c r="AF930" s="8"/>
      <c r="AG930" s="2"/>
      <c r="AH930" s="2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  <c r="EA930" s="2"/>
      <c r="EB930" s="2"/>
      <c r="EC930" s="2"/>
      <c r="ED930" s="2"/>
      <c r="EE930" s="2"/>
      <c r="EF930" s="2"/>
      <c r="EG930" s="2"/>
      <c r="EH930" s="2"/>
      <c r="EI930" s="2"/>
      <c r="EJ930" s="2"/>
      <c r="EK930" s="2"/>
      <c r="EL930" s="2"/>
      <c r="EM930" s="2"/>
      <c r="EN930" s="2"/>
      <c r="EO930" s="2"/>
      <c r="EP930" s="2"/>
      <c r="EQ930" s="2"/>
      <c r="ER930" s="2"/>
      <c r="ES930" s="2"/>
      <c r="ET930" s="2"/>
      <c r="EU930" s="2"/>
      <c r="EV930" s="2"/>
      <c r="EW930" s="2"/>
      <c r="EX930" s="2"/>
      <c r="EY930" s="2"/>
      <c r="EZ930" s="2"/>
      <c r="FA930" s="2"/>
      <c r="FB930" s="2"/>
      <c r="FC930" s="2"/>
      <c r="FD930" s="2"/>
      <c r="FE930" s="2"/>
      <c r="FF930" s="2"/>
      <c r="FG930" s="2"/>
      <c r="FH930" s="2"/>
      <c r="FI930" s="2"/>
      <c r="FJ930" s="2"/>
      <c r="FK930" s="2"/>
      <c r="FL930" s="2"/>
      <c r="FM930" s="2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</row>
    <row r="931" spans="1:188" x14ac:dyDescent="0.15">
      <c r="A931" s="63">
        <f t="shared" si="262"/>
        <v>44696</v>
      </c>
      <c r="B931" s="78">
        <f t="shared" ca="1" si="267"/>
        <v>591.45205325999996</v>
      </c>
      <c r="C931" s="65">
        <f t="shared" ca="1" si="257"/>
        <v>573.1585301099999</v>
      </c>
      <c r="D931" s="10">
        <f ca="1">IF(A931&lt;$B$1,VLOOKUP(A931,[1]DI!$A$4:$B$15000,2),0)</f>
        <v>0</v>
      </c>
      <c r="E931" s="65">
        <f t="shared" ca="1" si="268"/>
        <v>1</v>
      </c>
      <c r="F931" s="65">
        <f ca="1">(TRUNC(PRODUCT($E$12:$E930),16))</f>
        <v>1.1208116146569</v>
      </c>
      <c r="G931" s="65">
        <f t="shared" ca="1" si="269"/>
        <v>1.0980132618279299</v>
      </c>
      <c r="H931" s="65">
        <f t="shared" ca="1" si="270"/>
        <v>1.0207632799999999</v>
      </c>
      <c r="I931" s="64">
        <f t="shared" si="263"/>
        <v>0.06</v>
      </c>
      <c r="J931" s="66">
        <f>IF(O930&gt;0,VLOOKUP(O930,W$12:AF$80,2),J930)</f>
        <v>44628</v>
      </c>
      <c r="K931" s="67">
        <f t="shared" si="264"/>
        <v>46</v>
      </c>
      <c r="L931" s="68">
        <f t="shared" si="258"/>
        <v>47</v>
      </c>
      <c r="M931" s="69">
        <f t="shared" si="259"/>
        <v>1.0109268810000001</v>
      </c>
      <c r="N931" s="69">
        <f t="shared" ca="1" si="260"/>
        <v>1.0319170390000001</v>
      </c>
      <c r="O931" s="68">
        <f t="shared" si="271"/>
        <v>0</v>
      </c>
      <c r="P931" s="65">
        <f t="shared" ca="1" si="265"/>
        <v>18.293523149999999</v>
      </c>
      <c r="Q931" s="65"/>
      <c r="R931" s="11">
        <f t="shared" si="266"/>
        <v>0</v>
      </c>
      <c r="S931" s="70" t="str">
        <f>IF(O930&gt;0,VLOOKUP(O930,W$12:AF$60,10),S930)</f>
        <v>INCORPJ=</v>
      </c>
      <c r="T931" s="66" t="e">
        <f>IF(O930&gt;0,VLOOKUP(O930,W$12:AF$60,11),T930)</f>
        <v>#REF!</v>
      </c>
      <c r="U931" s="71" t="str">
        <f t="shared" si="261"/>
        <v>-</v>
      </c>
      <c r="V931" s="7"/>
      <c r="W931" s="7"/>
      <c r="X931" s="7"/>
      <c r="Y931" s="7"/>
      <c r="Z931" s="1"/>
      <c r="AA931" s="7"/>
      <c r="AB931" s="7"/>
      <c r="AC931" s="7"/>
      <c r="AD931" s="7"/>
      <c r="AE931" s="7"/>
      <c r="AF931" s="8"/>
      <c r="AG931" s="2"/>
      <c r="AH931" s="2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  <c r="EA931" s="2"/>
      <c r="EB931" s="2"/>
      <c r="EC931" s="2"/>
      <c r="ED931" s="2"/>
      <c r="EE931" s="2"/>
      <c r="EF931" s="2"/>
      <c r="EG931" s="2"/>
      <c r="EH931" s="2"/>
      <c r="EI931" s="2"/>
      <c r="EJ931" s="2"/>
      <c r="EK931" s="2"/>
      <c r="EL931" s="2"/>
      <c r="EM931" s="2"/>
      <c r="EN931" s="2"/>
      <c r="EO931" s="2"/>
      <c r="EP931" s="2"/>
      <c r="EQ931" s="2"/>
      <c r="ER931" s="2"/>
      <c r="ES931" s="2"/>
      <c r="ET931" s="2"/>
      <c r="EU931" s="2"/>
      <c r="EV931" s="2"/>
      <c r="EW931" s="2"/>
      <c r="EX931" s="2"/>
      <c r="EY931" s="2"/>
      <c r="EZ931" s="2"/>
      <c r="FA931" s="2"/>
      <c r="FB931" s="2"/>
      <c r="FC931" s="2"/>
      <c r="FD931" s="2"/>
      <c r="FE931" s="2"/>
      <c r="FF931" s="2"/>
      <c r="FG931" s="2"/>
      <c r="FH931" s="2"/>
      <c r="FI931" s="2"/>
      <c r="FJ931" s="2"/>
      <c r="FK931" s="2"/>
      <c r="FL931" s="2"/>
      <c r="FM931" s="2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</row>
    <row r="932" spans="1:188" x14ac:dyDescent="0.15">
      <c r="A932" s="63">
        <f t="shared" si="262"/>
        <v>44697</v>
      </c>
      <c r="B932" s="78">
        <f t="shared" ca="1" si="267"/>
        <v>591.45205325999996</v>
      </c>
      <c r="C932" s="65">
        <f t="shared" ca="1" si="257"/>
        <v>573.1585301099999</v>
      </c>
      <c r="D932" s="10">
        <f ca="1">IF(A932&lt;$B$1,VLOOKUP(A932,[1]DI!$A$4:$B$15000,2),0)</f>
        <v>0.1265</v>
      </c>
      <c r="E932" s="65">
        <f t="shared" ca="1" si="268"/>
        <v>1.0004727899999999</v>
      </c>
      <c r="F932" s="65">
        <f ca="1">(TRUNC(PRODUCT($E$12:$E931),16))</f>
        <v>1.1208116146569</v>
      </c>
      <c r="G932" s="65">
        <f t="shared" ca="1" si="269"/>
        <v>1.0980132618279299</v>
      </c>
      <c r="H932" s="65">
        <f t="shared" ca="1" si="270"/>
        <v>1.0207632799999999</v>
      </c>
      <c r="I932" s="64">
        <f t="shared" si="263"/>
        <v>0.06</v>
      </c>
      <c r="J932" s="66">
        <f>IF(O931&gt;0,VLOOKUP(O931,W$12:AF$80,2),J931)</f>
        <v>44628</v>
      </c>
      <c r="K932" s="67">
        <f t="shared" si="264"/>
        <v>47</v>
      </c>
      <c r="L932" s="68">
        <f t="shared" si="258"/>
        <v>47</v>
      </c>
      <c r="M932" s="69">
        <f t="shared" si="259"/>
        <v>1.0109268810000001</v>
      </c>
      <c r="N932" s="69">
        <f t="shared" ca="1" si="260"/>
        <v>1.0319170390000001</v>
      </c>
      <c r="O932" s="68">
        <f t="shared" si="271"/>
        <v>0</v>
      </c>
      <c r="P932" s="65">
        <f t="shared" ca="1" si="265"/>
        <v>18.293523149999999</v>
      </c>
      <c r="Q932" s="65"/>
      <c r="R932" s="11">
        <f t="shared" si="266"/>
        <v>0</v>
      </c>
      <c r="S932" s="70" t="str">
        <f>IF(O931&gt;0,VLOOKUP(O931,W$12:AF$60,10),S931)</f>
        <v>INCORPJ=</v>
      </c>
      <c r="T932" s="66" t="e">
        <f>IF(O931&gt;0,VLOOKUP(O931,W$12:AF$60,11),T931)</f>
        <v>#REF!</v>
      </c>
      <c r="U932" s="71" t="str">
        <f t="shared" si="261"/>
        <v>-</v>
      </c>
      <c r="V932" s="7"/>
      <c r="W932" s="7"/>
      <c r="X932" s="7"/>
      <c r="Y932" s="7"/>
      <c r="Z932" s="1"/>
      <c r="AA932" s="7"/>
      <c r="AB932" s="7"/>
      <c r="AC932" s="7"/>
      <c r="AD932" s="7"/>
      <c r="AE932" s="7"/>
      <c r="AF932" s="8"/>
      <c r="AG932" s="2"/>
      <c r="AH932" s="2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  <c r="EA932" s="2"/>
      <c r="EB932" s="2"/>
      <c r="EC932" s="2"/>
      <c r="ED932" s="2"/>
      <c r="EE932" s="2"/>
      <c r="EF932" s="2"/>
      <c r="EG932" s="2"/>
      <c r="EH932" s="2"/>
      <c r="EI932" s="2"/>
      <c r="EJ932" s="2"/>
      <c r="EK932" s="2"/>
      <c r="EL932" s="2"/>
      <c r="EM932" s="2"/>
      <c r="EN932" s="2"/>
      <c r="EO932" s="2"/>
      <c r="EP932" s="2"/>
      <c r="EQ932" s="2"/>
      <c r="ER932" s="2"/>
      <c r="ES932" s="2"/>
      <c r="ET932" s="2"/>
      <c r="EU932" s="2"/>
      <c r="EV932" s="2"/>
      <c r="EW932" s="2"/>
      <c r="EX932" s="2"/>
      <c r="EY932" s="2"/>
      <c r="EZ932" s="2"/>
      <c r="FA932" s="2"/>
      <c r="FB932" s="2"/>
      <c r="FC932" s="2"/>
      <c r="FD932" s="2"/>
      <c r="FE932" s="2"/>
      <c r="FF932" s="2"/>
      <c r="FG932" s="2"/>
      <c r="FH932" s="2"/>
      <c r="FI932" s="2"/>
      <c r="FJ932" s="2"/>
      <c r="FK932" s="2"/>
      <c r="FL932" s="2"/>
      <c r="FM932" s="2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</row>
    <row r="933" spans="1:188" x14ac:dyDescent="0.15">
      <c r="A933" s="63">
        <f t="shared" si="262"/>
        <v>44698</v>
      </c>
      <c r="B933" s="78">
        <f t="shared" ca="1" si="267"/>
        <v>591.86852113999987</v>
      </c>
      <c r="C933" s="65">
        <f t="shared" ca="1" si="257"/>
        <v>573.1585301099999</v>
      </c>
      <c r="D933" s="10">
        <f ca="1">IF(A933&lt;$B$1,VLOOKUP(A933,[1]DI!$A$4:$B$15000,2),0)</f>
        <v>0.1265</v>
      </c>
      <c r="E933" s="65">
        <f t="shared" ca="1" si="268"/>
        <v>1.0004727899999999</v>
      </c>
      <c r="F933" s="65">
        <f ca="1">(TRUNC(PRODUCT($E$12:$E932),16))</f>
        <v>1.12134152318019</v>
      </c>
      <c r="G933" s="65">
        <f t="shared" ca="1" si="269"/>
        <v>1.0980132618279299</v>
      </c>
      <c r="H933" s="65">
        <f t="shared" ca="1" si="270"/>
        <v>1.0212458799999999</v>
      </c>
      <c r="I933" s="64">
        <f t="shared" si="263"/>
        <v>0.06</v>
      </c>
      <c r="J933" s="66">
        <f>IF(O932&gt;0,VLOOKUP(O932,W$12:AF$80,2),J932)</f>
        <v>44628</v>
      </c>
      <c r="K933" s="67">
        <f t="shared" si="264"/>
        <v>48</v>
      </c>
      <c r="L933" s="68">
        <f t="shared" si="258"/>
        <v>48</v>
      </c>
      <c r="M933" s="69">
        <f t="shared" si="259"/>
        <v>1.01116066</v>
      </c>
      <c r="N933" s="69">
        <f t="shared" ca="1" si="260"/>
        <v>1.032643658</v>
      </c>
      <c r="O933" s="68">
        <f t="shared" si="271"/>
        <v>0</v>
      </c>
      <c r="P933" s="65">
        <f t="shared" ca="1" si="265"/>
        <v>18.709991030000001</v>
      </c>
      <c r="Q933" s="65"/>
      <c r="R933" s="11">
        <f t="shared" si="266"/>
        <v>0</v>
      </c>
      <c r="S933" s="70" t="str">
        <f>IF(O932&gt;0,VLOOKUP(O932,W$12:AF$60,10),S932)</f>
        <v>INCORPJ=</v>
      </c>
      <c r="T933" s="66" t="e">
        <f>IF(O932&gt;0,VLOOKUP(O932,W$12:AF$60,11),T932)</f>
        <v>#REF!</v>
      </c>
      <c r="U933" s="71" t="str">
        <f t="shared" si="261"/>
        <v>-</v>
      </c>
      <c r="V933" s="7"/>
      <c r="W933" s="7"/>
      <c r="X933" s="7"/>
      <c r="Y933" s="7"/>
      <c r="Z933" s="1"/>
      <c r="AA933" s="7"/>
      <c r="AB933" s="7"/>
      <c r="AC933" s="7"/>
      <c r="AD933" s="7"/>
      <c r="AE933" s="7"/>
      <c r="AF933" s="8"/>
      <c r="AG933" s="2"/>
      <c r="AH933" s="2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  <c r="EA933" s="2"/>
      <c r="EB933" s="2"/>
      <c r="EC933" s="2"/>
      <c r="ED933" s="2"/>
      <c r="EE933" s="2"/>
      <c r="EF933" s="2"/>
      <c r="EG933" s="2"/>
      <c r="EH933" s="2"/>
      <c r="EI933" s="2"/>
      <c r="EJ933" s="2"/>
      <c r="EK933" s="2"/>
      <c r="EL933" s="2"/>
      <c r="EM933" s="2"/>
      <c r="EN933" s="2"/>
      <c r="EO933" s="2"/>
      <c r="EP933" s="2"/>
      <c r="EQ933" s="2"/>
      <c r="ER933" s="2"/>
      <c r="ES933" s="2"/>
      <c r="ET933" s="2"/>
      <c r="EU933" s="2"/>
      <c r="EV933" s="2"/>
      <c r="EW933" s="2"/>
      <c r="EX933" s="2"/>
      <c r="EY933" s="2"/>
      <c r="EZ933" s="2"/>
      <c r="FA933" s="2"/>
      <c r="FB933" s="2"/>
      <c r="FC933" s="2"/>
      <c r="FD933" s="2"/>
      <c r="FE933" s="2"/>
      <c r="FF933" s="2"/>
      <c r="FG933" s="2"/>
      <c r="FH933" s="2"/>
      <c r="FI933" s="2"/>
      <c r="FJ933" s="2"/>
      <c r="FK933" s="2"/>
      <c r="FL933" s="2"/>
      <c r="FM933" s="2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</row>
    <row r="934" spans="1:188" x14ac:dyDescent="0.15">
      <c r="A934" s="63">
        <f t="shared" si="262"/>
        <v>44699</v>
      </c>
      <c r="B934" s="78">
        <f t="shared" ca="1" si="267"/>
        <v>592.28528992999986</v>
      </c>
      <c r="C934" s="65">
        <f t="shared" ca="1" si="257"/>
        <v>573.1585301099999</v>
      </c>
      <c r="D934" s="10">
        <f ca="1">IF(A934&lt;$B$1,VLOOKUP(A934,[1]DI!$A$4:$B$15000,2),0)</f>
        <v>0.1265</v>
      </c>
      <c r="E934" s="65">
        <f t="shared" ca="1" si="268"/>
        <v>1.0004727899999999</v>
      </c>
      <c r="F934" s="65">
        <f ca="1">(TRUNC(PRODUCT($E$12:$E933),16))</f>
        <v>1.1218716822389401</v>
      </c>
      <c r="G934" s="65">
        <f t="shared" ca="1" si="269"/>
        <v>1.0980132618279299</v>
      </c>
      <c r="H934" s="65">
        <f t="shared" ca="1" si="270"/>
        <v>1.02172872</v>
      </c>
      <c r="I934" s="64">
        <f t="shared" si="263"/>
        <v>0.06</v>
      </c>
      <c r="J934" s="66">
        <f>IF(O933&gt;0,VLOOKUP(O933,W$12:AF$80,2),J933)</f>
        <v>44628</v>
      </c>
      <c r="K934" s="67">
        <f t="shared" si="264"/>
        <v>49</v>
      </c>
      <c r="L934" s="68">
        <f t="shared" si="258"/>
        <v>49</v>
      </c>
      <c r="M934" s="69">
        <f t="shared" si="259"/>
        <v>1.0113944939999999</v>
      </c>
      <c r="N934" s="69">
        <f t="shared" ca="1" si="260"/>
        <v>1.0333708020000001</v>
      </c>
      <c r="O934" s="68">
        <f t="shared" si="271"/>
        <v>0</v>
      </c>
      <c r="P934" s="65">
        <f t="shared" ca="1" si="265"/>
        <v>19.12675982</v>
      </c>
      <c r="Q934" s="65"/>
      <c r="R934" s="11">
        <f t="shared" si="266"/>
        <v>0</v>
      </c>
      <c r="S934" s="70" t="str">
        <f>IF(O933&gt;0,VLOOKUP(O933,W$12:AF$60,10),S933)</f>
        <v>INCORPJ=</v>
      </c>
      <c r="T934" s="66" t="e">
        <f>IF(O933&gt;0,VLOOKUP(O933,W$12:AF$60,11),T933)</f>
        <v>#REF!</v>
      </c>
      <c r="U934" s="71" t="str">
        <f t="shared" si="261"/>
        <v>-</v>
      </c>
      <c r="V934" s="7"/>
      <c r="W934" s="7"/>
      <c r="X934" s="7"/>
      <c r="Y934" s="7"/>
      <c r="Z934" s="1"/>
      <c r="AA934" s="7"/>
      <c r="AB934" s="7"/>
      <c r="AC934" s="7"/>
      <c r="AD934" s="7"/>
      <c r="AE934" s="7"/>
      <c r="AF934" s="8"/>
      <c r="AG934" s="2"/>
      <c r="AH934" s="2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  <c r="EA934" s="2"/>
      <c r="EB934" s="2"/>
      <c r="EC934" s="2"/>
      <c r="ED934" s="2"/>
      <c r="EE934" s="2"/>
      <c r="EF934" s="2"/>
      <c r="EG934" s="2"/>
      <c r="EH934" s="2"/>
      <c r="EI934" s="2"/>
      <c r="EJ934" s="2"/>
      <c r="EK934" s="2"/>
      <c r="EL934" s="2"/>
      <c r="EM934" s="2"/>
      <c r="EN934" s="2"/>
      <c r="EO934" s="2"/>
      <c r="EP934" s="2"/>
      <c r="EQ934" s="2"/>
      <c r="ER934" s="2"/>
      <c r="ES934" s="2"/>
      <c r="ET934" s="2"/>
      <c r="EU934" s="2"/>
      <c r="EV934" s="2"/>
      <c r="EW934" s="2"/>
      <c r="EX934" s="2"/>
      <c r="EY934" s="2"/>
      <c r="EZ934" s="2"/>
      <c r="FA934" s="2"/>
      <c r="FB934" s="2"/>
      <c r="FC934" s="2"/>
      <c r="FD934" s="2"/>
      <c r="FE934" s="2"/>
      <c r="FF934" s="2"/>
      <c r="FG934" s="2"/>
      <c r="FH934" s="2"/>
      <c r="FI934" s="2"/>
      <c r="FJ934" s="2"/>
      <c r="FK934" s="2"/>
      <c r="FL934" s="2"/>
      <c r="FM934" s="2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</row>
    <row r="935" spans="1:188" x14ac:dyDescent="0.15">
      <c r="A935" s="63">
        <f t="shared" si="262"/>
        <v>44700</v>
      </c>
      <c r="B935" s="78">
        <f t="shared" ca="1" si="267"/>
        <v>592.70234643999993</v>
      </c>
      <c r="C935" s="65">
        <f t="shared" ca="1" si="257"/>
        <v>573.1585301099999</v>
      </c>
      <c r="D935" s="10">
        <f ca="1">IF(A935&lt;$B$1,VLOOKUP(A935,[1]DI!$A$4:$B$15000,2),0)</f>
        <v>0.1265</v>
      </c>
      <c r="E935" s="65">
        <f t="shared" ca="1" si="268"/>
        <v>1.0004727899999999</v>
      </c>
      <c r="F935" s="65">
        <f ca="1">(TRUNC(PRODUCT($E$12:$E934),16))</f>
        <v>1.12240209195158</v>
      </c>
      <c r="G935" s="65">
        <f t="shared" ca="1" si="269"/>
        <v>1.0980132618279299</v>
      </c>
      <c r="H935" s="65">
        <f t="shared" ca="1" si="270"/>
        <v>1.0222117799999999</v>
      </c>
      <c r="I935" s="64">
        <f t="shared" si="263"/>
        <v>0.06</v>
      </c>
      <c r="J935" s="66">
        <f>IF(O934&gt;0,VLOOKUP(O934,W$12:AF$80,2),J934)</f>
        <v>44628</v>
      </c>
      <c r="K935" s="67">
        <f t="shared" si="264"/>
        <v>50</v>
      </c>
      <c r="L935" s="68">
        <f t="shared" si="258"/>
        <v>50</v>
      </c>
      <c r="M935" s="69">
        <f t="shared" si="259"/>
        <v>1.011628381</v>
      </c>
      <c r="N935" s="69">
        <f t="shared" ca="1" si="260"/>
        <v>1.0340984479999999</v>
      </c>
      <c r="O935" s="68">
        <f t="shared" si="271"/>
        <v>0</v>
      </c>
      <c r="P935" s="65">
        <f t="shared" ca="1" si="265"/>
        <v>19.543816329999999</v>
      </c>
      <c r="Q935" s="65"/>
      <c r="R935" s="11">
        <f t="shared" si="266"/>
        <v>0</v>
      </c>
      <c r="S935" s="70" t="str">
        <f>IF(O934&gt;0,VLOOKUP(O934,W$12:AF$60,10),S934)</f>
        <v>INCORPJ=</v>
      </c>
      <c r="T935" s="66" t="e">
        <f>IF(O934&gt;0,VLOOKUP(O934,W$12:AF$60,11),T934)</f>
        <v>#REF!</v>
      </c>
      <c r="U935" s="71" t="str">
        <f t="shared" si="261"/>
        <v>-</v>
      </c>
      <c r="V935" s="7"/>
      <c r="W935" s="7"/>
      <c r="X935" s="7"/>
      <c r="Y935" s="7"/>
      <c r="Z935" s="1"/>
      <c r="AA935" s="7"/>
      <c r="AB935" s="7"/>
      <c r="AC935" s="7"/>
      <c r="AD935" s="7"/>
      <c r="AE935" s="7"/>
      <c r="AF935" s="8"/>
      <c r="AG935" s="2"/>
      <c r="AH935" s="2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  <c r="EA935" s="2"/>
      <c r="EB935" s="2"/>
      <c r="EC935" s="2"/>
      <c r="ED935" s="2"/>
      <c r="EE935" s="2"/>
      <c r="EF935" s="2"/>
      <c r="EG935" s="2"/>
      <c r="EH935" s="2"/>
      <c r="EI935" s="2"/>
      <c r="EJ935" s="2"/>
      <c r="EK935" s="2"/>
      <c r="EL935" s="2"/>
      <c r="EM935" s="2"/>
      <c r="EN935" s="2"/>
      <c r="EO935" s="2"/>
      <c r="EP935" s="2"/>
      <c r="EQ935" s="2"/>
      <c r="ER935" s="2"/>
      <c r="ES935" s="2"/>
      <c r="ET935" s="2"/>
      <c r="EU935" s="2"/>
      <c r="EV935" s="2"/>
      <c r="EW935" s="2"/>
      <c r="EX935" s="2"/>
      <c r="EY935" s="2"/>
      <c r="EZ935" s="2"/>
      <c r="FA935" s="2"/>
      <c r="FB935" s="2"/>
      <c r="FC935" s="2"/>
      <c r="FD935" s="2"/>
      <c r="FE935" s="2"/>
      <c r="FF935" s="2"/>
      <c r="FG935" s="2"/>
      <c r="FH935" s="2"/>
      <c r="FI935" s="2"/>
      <c r="FJ935" s="2"/>
      <c r="FK935" s="2"/>
      <c r="FL935" s="2"/>
      <c r="FM935" s="2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</row>
    <row r="936" spans="1:188" x14ac:dyDescent="0.15">
      <c r="A936" s="63">
        <f t="shared" si="262"/>
        <v>44701</v>
      </c>
      <c r="B936" s="78">
        <f t="shared" ca="1" si="267"/>
        <v>593.11969812999985</v>
      </c>
      <c r="C936" s="65">
        <f t="shared" ca="1" si="257"/>
        <v>573.1585301099999</v>
      </c>
      <c r="D936" s="10">
        <f ca="1">IF(A936&lt;$B$1,VLOOKUP(A936,[1]DI!$A$4:$B$15000,2),0)</f>
        <v>0.1265</v>
      </c>
      <c r="E936" s="65">
        <f t="shared" ca="1" si="268"/>
        <v>1.0004727899999999</v>
      </c>
      <c r="F936" s="65">
        <f ca="1">(TRUNC(PRODUCT($E$12:$E935),16))</f>
        <v>1.1229327524366399</v>
      </c>
      <c r="G936" s="65">
        <f t="shared" ca="1" si="269"/>
        <v>1.0980132618279299</v>
      </c>
      <c r="H936" s="65">
        <f t="shared" ca="1" si="270"/>
        <v>1.0226950699999999</v>
      </c>
      <c r="I936" s="64">
        <f t="shared" si="263"/>
        <v>0.06</v>
      </c>
      <c r="J936" s="66">
        <f>IF(O935&gt;0,VLOOKUP(O935,W$12:AF$80,2),J935)</f>
        <v>44628</v>
      </c>
      <c r="K936" s="67">
        <f t="shared" si="264"/>
        <v>51</v>
      </c>
      <c r="L936" s="68">
        <f t="shared" si="258"/>
        <v>51</v>
      </c>
      <c r="M936" s="69">
        <f t="shared" si="259"/>
        <v>1.0118623229999999</v>
      </c>
      <c r="N936" s="69">
        <f t="shared" ca="1" si="260"/>
        <v>1.034826609</v>
      </c>
      <c r="O936" s="68">
        <f t="shared" si="271"/>
        <v>0</v>
      </c>
      <c r="P936" s="65">
        <f t="shared" ca="1" si="265"/>
        <v>19.961168019999999</v>
      </c>
      <c r="Q936" s="65"/>
      <c r="R936" s="11">
        <f t="shared" si="266"/>
        <v>0</v>
      </c>
      <c r="S936" s="70" t="str">
        <f>IF(O935&gt;0,VLOOKUP(O935,W$12:AF$60,10),S935)</f>
        <v>INCORPJ=</v>
      </c>
      <c r="T936" s="66" t="e">
        <f>IF(O935&gt;0,VLOOKUP(O935,W$12:AF$60,11),T935)</f>
        <v>#REF!</v>
      </c>
      <c r="U936" s="71" t="str">
        <f t="shared" si="261"/>
        <v>-</v>
      </c>
      <c r="V936" s="7"/>
      <c r="W936" s="7"/>
      <c r="X936" s="7"/>
      <c r="Y936" s="7"/>
      <c r="Z936" s="1"/>
      <c r="AA936" s="7"/>
      <c r="AB936" s="7"/>
      <c r="AC936" s="7"/>
      <c r="AD936" s="7"/>
      <c r="AE936" s="7"/>
      <c r="AF936" s="8"/>
      <c r="AG936" s="2"/>
      <c r="AH936" s="2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  <c r="EA936" s="2"/>
      <c r="EB936" s="2"/>
      <c r="EC936" s="2"/>
      <c r="ED936" s="2"/>
      <c r="EE936" s="2"/>
      <c r="EF936" s="2"/>
      <c r="EG936" s="2"/>
      <c r="EH936" s="2"/>
      <c r="EI936" s="2"/>
      <c r="EJ936" s="2"/>
      <c r="EK936" s="2"/>
      <c r="EL936" s="2"/>
      <c r="EM936" s="2"/>
      <c r="EN936" s="2"/>
      <c r="EO936" s="2"/>
      <c r="EP936" s="2"/>
      <c r="EQ936" s="2"/>
      <c r="ER936" s="2"/>
      <c r="ES936" s="2"/>
      <c r="ET936" s="2"/>
      <c r="EU936" s="2"/>
      <c r="EV936" s="2"/>
      <c r="EW936" s="2"/>
      <c r="EX936" s="2"/>
      <c r="EY936" s="2"/>
      <c r="EZ936" s="2"/>
      <c r="FA936" s="2"/>
      <c r="FB936" s="2"/>
      <c r="FC936" s="2"/>
      <c r="FD936" s="2"/>
      <c r="FE936" s="2"/>
      <c r="FF936" s="2"/>
      <c r="FG936" s="2"/>
      <c r="FH936" s="2"/>
      <c r="FI936" s="2"/>
      <c r="FJ936" s="2"/>
      <c r="FK936" s="2"/>
      <c r="FL936" s="2"/>
      <c r="FM936" s="2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</row>
    <row r="937" spans="1:188" x14ac:dyDescent="0.15">
      <c r="A937" s="63">
        <f t="shared" si="262"/>
        <v>44702</v>
      </c>
      <c r="B937" s="78">
        <f t="shared" ca="1" si="267"/>
        <v>593.53734498999995</v>
      </c>
      <c r="C937" s="65">
        <f t="shared" ca="1" si="257"/>
        <v>573.1585301099999</v>
      </c>
      <c r="D937" s="10">
        <f ca="1">IF(A937&lt;$B$1,VLOOKUP(A937,[1]DI!$A$4:$B$15000,2),0)</f>
        <v>0</v>
      </c>
      <c r="E937" s="65">
        <f t="shared" ca="1" si="268"/>
        <v>1</v>
      </c>
      <c r="F937" s="65">
        <f ca="1">(TRUNC(PRODUCT($E$12:$E936),16))</f>
        <v>1.1234636638126601</v>
      </c>
      <c r="G937" s="65">
        <f t="shared" ca="1" si="269"/>
        <v>1.0980132618279299</v>
      </c>
      <c r="H937" s="65">
        <f t="shared" ca="1" si="270"/>
        <v>1.0231785900000001</v>
      </c>
      <c r="I937" s="64">
        <f t="shared" si="263"/>
        <v>0.06</v>
      </c>
      <c r="J937" s="66">
        <f>IF(O936&gt;0,VLOOKUP(O936,W$12:AF$80,2),J936)</f>
        <v>44628</v>
      </c>
      <c r="K937" s="67">
        <f t="shared" si="264"/>
        <v>51</v>
      </c>
      <c r="L937" s="68">
        <f t="shared" si="258"/>
        <v>52</v>
      </c>
      <c r="M937" s="69">
        <f t="shared" si="259"/>
        <v>1.0120963190000001</v>
      </c>
      <c r="N937" s="69">
        <f t="shared" ca="1" si="260"/>
        <v>1.035555285</v>
      </c>
      <c r="O937" s="68">
        <f t="shared" si="271"/>
        <v>0</v>
      </c>
      <c r="P937" s="65">
        <f t="shared" ca="1" si="265"/>
        <v>20.37881488</v>
      </c>
      <c r="Q937" s="65"/>
      <c r="R937" s="11">
        <f t="shared" si="266"/>
        <v>0</v>
      </c>
      <c r="S937" s="70" t="str">
        <f>IF(O936&gt;0,VLOOKUP(O936,W$12:AF$60,10),S936)</f>
        <v>INCORPJ=</v>
      </c>
      <c r="T937" s="66" t="e">
        <f>IF(O936&gt;0,VLOOKUP(O936,W$12:AF$60,11),T936)</f>
        <v>#REF!</v>
      </c>
      <c r="U937" s="71" t="str">
        <f t="shared" si="261"/>
        <v>-</v>
      </c>
      <c r="V937" s="7"/>
      <c r="W937" s="7"/>
      <c r="X937" s="7"/>
      <c r="Y937" s="7"/>
      <c r="Z937" s="1"/>
      <c r="AA937" s="7"/>
      <c r="AB937" s="7"/>
      <c r="AC937" s="7"/>
      <c r="AD937" s="7"/>
      <c r="AE937" s="7"/>
      <c r="AF937" s="8"/>
      <c r="AG937" s="2"/>
      <c r="AH937" s="2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  <c r="EA937" s="2"/>
      <c r="EB937" s="2"/>
      <c r="EC937" s="2"/>
      <c r="ED937" s="2"/>
      <c r="EE937" s="2"/>
      <c r="EF937" s="2"/>
      <c r="EG937" s="2"/>
      <c r="EH937" s="2"/>
      <c r="EI937" s="2"/>
      <c r="EJ937" s="2"/>
      <c r="EK937" s="2"/>
      <c r="EL937" s="2"/>
      <c r="EM937" s="2"/>
      <c r="EN937" s="2"/>
      <c r="EO937" s="2"/>
      <c r="EP937" s="2"/>
      <c r="EQ937" s="2"/>
      <c r="ER937" s="2"/>
      <c r="ES937" s="2"/>
      <c r="ET937" s="2"/>
      <c r="EU937" s="2"/>
      <c r="EV937" s="2"/>
      <c r="EW937" s="2"/>
      <c r="EX937" s="2"/>
      <c r="EY937" s="2"/>
      <c r="EZ937" s="2"/>
      <c r="FA937" s="2"/>
      <c r="FB937" s="2"/>
      <c r="FC937" s="2"/>
      <c r="FD937" s="2"/>
      <c r="FE937" s="2"/>
      <c r="FF937" s="2"/>
      <c r="FG937" s="2"/>
      <c r="FH937" s="2"/>
      <c r="FI937" s="2"/>
      <c r="FJ937" s="2"/>
      <c r="FK937" s="2"/>
      <c r="FL937" s="2"/>
      <c r="FM937" s="2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</row>
    <row r="938" spans="1:188" x14ac:dyDescent="0.15">
      <c r="A938" s="63">
        <f t="shared" si="262"/>
        <v>44703</v>
      </c>
      <c r="B938" s="78">
        <f t="shared" ca="1" si="267"/>
        <v>593.53734498999995</v>
      </c>
      <c r="C938" s="65">
        <f t="shared" ca="1" si="257"/>
        <v>573.1585301099999</v>
      </c>
      <c r="D938" s="10">
        <f ca="1">IF(A938&lt;$B$1,VLOOKUP(A938,[1]DI!$A$4:$B$15000,2),0)</f>
        <v>0</v>
      </c>
      <c r="E938" s="65">
        <f t="shared" ca="1" si="268"/>
        <v>1</v>
      </c>
      <c r="F938" s="65">
        <f ca="1">(TRUNC(PRODUCT($E$12:$E937),16))</f>
        <v>1.1234636638126601</v>
      </c>
      <c r="G938" s="65">
        <f t="shared" ca="1" si="269"/>
        <v>1.0980132618279299</v>
      </c>
      <c r="H938" s="65">
        <f t="shared" ca="1" si="270"/>
        <v>1.0231785900000001</v>
      </c>
      <c r="I938" s="64">
        <f t="shared" si="263"/>
        <v>0.06</v>
      </c>
      <c r="J938" s="66">
        <f>IF(O937&gt;0,VLOOKUP(O937,W$12:AF$80,2),J937)</f>
        <v>44628</v>
      </c>
      <c r="K938" s="67">
        <f t="shared" si="264"/>
        <v>51</v>
      </c>
      <c r="L938" s="68">
        <f t="shared" si="258"/>
        <v>52</v>
      </c>
      <c r="M938" s="69">
        <f t="shared" si="259"/>
        <v>1.0120963190000001</v>
      </c>
      <c r="N938" s="69">
        <f t="shared" ca="1" si="260"/>
        <v>1.035555285</v>
      </c>
      <c r="O938" s="68">
        <f t="shared" si="271"/>
        <v>0</v>
      </c>
      <c r="P938" s="65">
        <f t="shared" ca="1" si="265"/>
        <v>20.37881488</v>
      </c>
      <c r="Q938" s="65"/>
      <c r="R938" s="11">
        <f t="shared" si="266"/>
        <v>0</v>
      </c>
      <c r="S938" s="70" t="str">
        <f>IF(O937&gt;0,VLOOKUP(O937,W$12:AF$60,10),S937)</f>
        <v>INCORPJ=</v>
      </c>
      <c r="T938" s="66" t="e">
        <f>IF(O937&gt;0,VLOOKUP(O937,W$12:AF$60,11),T937)</f>
        <v>#REF!</v>
      </c>
      <c r="U938" s="71" t="str">
        <f t="shared" si="261"/>
        <v>-</v>
      </c>
      <c r="V938" s="7"/>
      <c r="W938" s="7"/>
      <c r="X938" s="7"/>
      <c r="Y938" s="7"/>
      <c r="Z938" s="1"/>
      <c r="AA938" s="7"/>
      <c r="AB938" s="7"/>
      <c r="AC938" s="7"/>
      <c r="AD938" s="7"/>
      <c r="AE938" s="7"/>
      <c r="AF938" s="8"/>
      <c r="AG938" s="2"/>
      <c r="AH938" s="2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  <c r="EA938" s="2"/>
      <c r="EB938" s="2"/>
      <c r="EC938" s="2"/>
      <c r="ED938" s="2"/>
      <c r="EE938" s="2"/>
      <c r="EF938" s="2"/>
      <c r="EG938" s="2"/>
      <c r="EH938" s="2"/>
      <c r="EI938" s="2"/>
      <c r="EJ938" s="2"/>
      <c r="EK938" s="2"/>
      <c r="EL938" s="2"/>
      <c r="EM938" s="2"/>
      <c r="EN938" s="2"/>
      <c r="EO938" s="2"/>
      <c r="EP938" s="2"/>
      <c r="EQ938" s="2"/>
      <c r="ER938" s="2"/>
      <c r="ES938" s="2"/>
      <c r="ET938" s="2"/>
      <c r="EU938" s="2"/>
      <c r="EV938" s="2"/>
      <c r="EW938" s="2"/>
      <c r="EX938" s="2"/>
      <c r="EY938" s="2"/>
      <c r="EZ938" s="2"/>
      <c r="FA938" s="2"/>
      <c r="FB938" s="2"/>
      <c r="FC938" s="2"/>
      <c r="FD938" s="2"/>
      <c r="FE938" s="2"/>
      <c r="FF938" s="2"/>
      <c r="FG938" s="2"/>
      <c r="FH938" s="2"/>
      <c r="FI938" s="2"/>
      <c r="FJ938" s="2"/>
      <c r="FK938" s="2"/>
      <c r="FL938" s="2"/>
      <c r="FM938" s="2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</row>
    <row r="939" spans="1:188" x14ac:dyDescent="0.15">
      <c r="A939" s="63">
        <f t="shared" si="262"/>
        <v>44704</v>
      </c>
      <c r="B939" s="78">
        <f t="shared" ca="1" si="267"/>
        <v>593.53734498999995</v>
      </c>
      <c r="C939" s="65">
        <f t="shared" ca="1" si="257"/>
        <v>573.1585301099999</v>
      </c>
      <c r="D939" s="10">
        <f ca="1">IF(A939&lt;$B$1,VLOOKUP(A939,[1]DI!$A$4:$B$15000,2),0)</f>
        <v>0.1265</v>
      </c>
      <c r="E939" s="65">
        <f t="shared" ca="1" si="268"/>
        <v>1.0004727899999999</v>
      </c>
      <c r="F939" s="65">
        <f ca="1">(TRUNC(PRODUCT($E$12:$E938),16))</f>
        <v>1.1234636638126601</v>
      </c>
      <c r="G939" s="65">
        <f t="shared" ca="1" si="269"/>
        <v>1.0980132618279299</v>
      </c>
      <c r="H939" s="65">
        <f t="shared" ca="1" si="270"/>
        <v>1.0231785900000001</v>
      </c>
      <c r="I939" s="64">
        <f t="shared" si="263"/>
        <v>0.06</v>
      </c>
      <c r="J939" s="66">
        <f>IF(O938&gt;0,VLOOKUP(O938,W$12:AF$80,2),J938)</f>
        <v>44628</v>
      </c>
      <c r="K939" s="67">
        <f t="shared" si="264"/>
        <v>52</v>
      </c>
      <c r="L939" s="68">
        <f t="shared" si="258"/>
        <v>52</v>
      </c>
      <c r="M939" s="69">
        <f t="shared" si="259"/>
        <v>1.0120963190000001</v>
      </c>
      <c r="N939" s="69">
        <f t="shared" ca="1" si="260"/>
        <v>1.035555285</v>
      </c>
      <c r="O939" s="68">
        <f t="shared" si="271"/>
        <v>0</v>
      </c>
      <c r="P939" s="65">
        <f t="shared" ca="1" si="265"/>
        <v>20.37881488</v>
      </c>
      <c r="Q939" s="65"/>
      <c r="R939" s="11">
        <f t="shared" si="266"/>
        <v>0</v>
      </c>
      <c r="S939" s="70" t="str">
        <f>IF(O938&gt;0,VLOOKUP(O938,W$12:AF$60,10),S938)</f>
        <v>INCORPJ=</v>
      </c>
      <c r="T939" s="66" t="e">
        <f>IF(O938&gt;0,VLOOKUP(O938,W$12:AF$60,11),T938)</f>
        <v>#REF!</v>
      </c>
      <c r="U939" s="71" t="str">
        <f t="shared" si="261"/>
        <v>-</v>
      </c>
      <c r="V939" s="7"/>
      <c r="W939" s="7"/>
      <c r="X939" s="7"/>
      <c r="Y939" s="7"/>
      <c r="Z939" s="1"/>
      <c r="AA939" s="7"/>
      <c r="AB939" s="7"/>
      <c r="AC939" s="7"/>
      <c r="AD939" s="7"/>
      <c r="AE939" s="7"/>
      <c r="AF939" s="8"/>
      <c r="AG939" s="2"/>
      <c r="AH939" s="2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  <c r="EA939" s="2"/>
      <c r="EB939" s="2"/>
      <c r="EC939" s="2"/>
      <c r="ED939" s="2"/>
      <c r="EE939" s="2"/>
      <c r="EF939" s="2"/>
      <c r="EG939" s="2"/>
      <c r="EH939" s="2"/>
      <c r="EI939" s="2"/>
      <c r="EJ939" s="2"/>
      <c r="EK939" s="2"/>
      <c r="EL939" s="2"/>
      <c r="EM939" s="2"/>
      <c r="EN939" s="2"/>
      <c r="EO939" s="2"/>
      <c r="EP939" s="2"/>
      <c r="EQ939" s="2"/>
      <c r="ER939" s="2"/>
      <c r="ES939" s="2"/>
      <c r="ET939" s="2"/>
      <c r="EU939" s="2"/>
      <c r="EV939" s="2"/>
      <c r="EW939" s="2"/>
      <c r="EX939" s="2"/>
      <c r="EY939" s="2"/>
      <c r="EZ939" s="2"/>
      <c r="FA939" s="2"/>
      <c r="FB939" s="2"/>
      <c r="FC939" s="2"/>
      <c r="FD939" s="2"/>
      <c r="FE939" s="2"/>
      <c r="FF939" s="2"/>
      <c r="FG939" s="2"/>
      <c r="FH939" s="2"/>
      <c r="FI939" s="2"/>
      <c r="FJ939" s="2"/>
      <c r="FK939" s="2"/>
      <c r="FL939" s="2"/>
      <c r="FM939" s="2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</row>
    <row r="940" spans="1:188" x14ac:dyDescent="0.15">
      <c r="A940" s="63">
        <f t="shared" si="262"/>
        <v>44705</v>
      </c>
      <c r="B940" s="78">
        <f t="shared" ca="1" si="267"/>
        <v>593.95528588999991</v>
      </c>
      <c r="C940" s="65">
        <f t="shared" ca="1" si="257"/>
        <v>573.1585301099999</v>
      </c>
      <c r="D940" s="10">
        <f ca="1">IF(A940&lt;$B$1,VLOOKUP(A940,[1]DI!$A$4:$B$15000,2),0)</f>
        <v>0.1265</v>
      </c>
      <c r="E940" s="65">
        <f t="shared" ca="1" si="268"/>
        <v>1.0004727899999999</v>
      </c>
      <c r="F940" s="65">
        <f ca="1">(TRUNC(PRODUCT($E$12:$E939),16))</f>
        <v>1.12399482619827</v>
      </c>
      <c r="G940" s="65">
        <f t="shared" ca="1" si="269"/>
        <v>1.0980132618279299</v>
      </c>
      <c r="H940" s="65">
        <f t="shared" ca="1" si="270"/>
        <v>1.02366234</v>
      </c>
      <c r="I940" s="64">
        <f t="shared" si="263"/>
        <v>0.06</v>
      </c>
      <c r="J940" s="66">
        <f>IF(O939&gt;0,VLOOKUP(O939,W$12:AF$80,2),J939)</f>
        <v>44628</v>
      </c>
      <c r="K940" s="67">
        <f t="shared" si="264"/>
        <v>53</v>
      </c>
      <c r="L940" s="68">
        <f t="shared" si="258"/>
        <v>53</v>
      </c>
      <c r="M940" s="69">
        <f t="shared" si="259"/>
        <v>1.0123303690000001</v>
      </c>
      <c r="N940" s="69">
        <f t="shared" ca="1" si="260"/>
        <v>1.0362844739999999</v>
      </c>
      <c r="O940" s="68">
        <f t="shared" si="271"/>
        <v>0</v>
      </c>
      <c r="P940" s="65">
        <f t="shared" ca="1" si="265"/>
        <v>20.796755780000002</v>
      </c>
      <c r="Q940" s="65"/>
      <c r="R940" s="11">
        <f t="shared" si="266"/>
        <v>0</v>
      </c>
      <c r="S940" s="70" t="str">
        <f>IF(O939&gt;0,VLOOKUP(O939,W$12:AF$60,10),S939)</f>
        <v>INCORPJ=</v>
      </c>
      <c r="T940" s="66" t="e">
        <f>IF(O939&gt;0,VLOOKUP(O939,W$12:AF$60,11),T939)</f>
        <v>#REF!</v>
      </c>
      <c r="U940" s="71" t="str">
        <f t="shared" si="261"/>
        <v>-</v>
      </c>
      <c r="V940" s="7"/>
      <c r="W940" s="7"/>
      <c r="X940" s="7"/>
      <c r="Y940" s="7"/>
      <c r="Z940" s="1"/>
      <c r="AA940" s="7"/>
      <c r="AB940" s="7"/>
      <c r="AC940" s="7"/>
      <c r="AD940" s="7"/>
      <c r="AE940" s="7"/>
      <c r="AF940" s="8"/>
      <c r="AG940" s="2"/>
      <c r="AH940" s="2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  <c r="EA940" s="2"/>
      <c r="EB940" s="2"/>
      <c r="EC940" s="2"/>
      <c r="ED940" s="2"/>
      <c r="EE940" s="2"/>
      <c r="EF940" s="2"/>
      <c r="EG940" s="2"/>
      <c r="EH940" s="2"/>
      <c r="EI940" s="2"/>
      <c r="EJ940" s="2"/>
      <c r="EK940" s="2"/>
      <c r="EL940" s="2"/>
      <c r="EM940" s="2"/>
      <c r="EN940" s="2"/>
      <c r="EO940" s="2"/>
      <c r="EP940" s="2"/>
      <c r="EQ940" s="2"/>
      <c r="ER940" s="2"/>
      <c r="ES940" s="2"/>
      <c r="ET940" s="2"/>
      <c r="EU940" s="2"/>
      <c r="EV940" s="2"/>
      <c r="EW940" s="2"/>
      <c r="EX940" s="2"/>
      <c r="EY940" s="2"/>
      <c r="EZ940" s="2"/>
      <c r="FA940" s="2"/>
      <c r="FB940" s="2"/>
      <c r="FC940" s="2"/>
      <c r="FD940" s="2"/>
      <c r="FE940" s="2"/>
      <c r="FF940" s="2"/>
      <c r="FG940" s="2"/>
      <c r="FH940" s="2"/>
      <c r="FI940" s="2"/>
      <c r="FJ940" s="2"/>
      <c r="FK940" s="2"/>
      <c r="FL940" s="2"/>
      <c r="FM940" s="2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</row>
    <row r="941" spans="1:188" x14ac:dyDescent="0.15">
      <c r="A941" s="63">
        <f t="shared" si="262"/>
        <v>44706</v>
      </c>
      <c r="B941" s="78">
        <f t="shared" ca="1" si="267"/>
        <v>594.37352252999995</v>
      </c>
      <c r="C941" s="65">
        <f t="shared" ca="1" si="257"/>
        <v>573.1585301099999</v>
      </c>
      <c r="D941" s="10">
        <f ca="1">IF(A941&lt;$B$1,VLOOKUP(A941,[1]DI!$A$4:$B$15000,2),0)</f>
        <v>0.1265</v>
      </c>
      <c r="E941" s="65">
        <f t="shared" ca="1" si="268"/>
        <v>1.0004727899999999</v>
      </c>
      <c r="F941" s="65">
        <f ca="1">(TRUNC(PRODUCT($E$12:$E940),16))</f>
        <v>1.12452623971215</v>
      </c>
      <c r="G941" s="65">
        <f t="shared" ca="1" si="269"/>
        <v>1.0980132618279299</v>
      </c>
      <c r="H941" s="65">
        <f t="shared" ca="1" si="270"/>
        <v>1.0241463200000001</v>
      </c>
      <c r="I941" s="64">
        <f t="shared" si="263"/>
        <v>0.06</v>
      </c>
      <c r="J941" s="66">
        <f>IF(O940&gt;0,VLOOKUP(O940,W$12:AF$80,2),J940)</f>
        <v>44628</v>
      </c>
      <c r="K941" s="67">
        <f t="shared" si="264"/>
        <v>54</v>
      </c>
      <c r="L941" s="68">
        <f t="shared" si="258"/>
        <v>54</v>
      </c>
      <c r="M941" s="69">
        <f t="shared" si="259"/>
        <v>1.0125644730000001</v>
      </c>
      <c r="N941" s="69">
        <f t="shared" ca="1" si="260"/>
        <v>1.037014179</v>
      </c>
      <c r="O941" s="68">
        <f t="shared" si="271"/>
        <v>0</v>
      </c>
      <c r="P941" s="65">
        <f t="shared" ca="1" si="265"/>
        <v>21.214992420000002</v>
      </c>
      <c r="Q941" s="65"/>
      <c r="R941" s="11">
        <f t="shared" si="266"/>
        <v>0</v>
      </c>
      <c r="S941" s="70" t="str">
        <f>IF(O940&gt;0,VLOOKUP(O940,W$12:AF$60,10),S940)</f>
        <v>INCORPJ=</v>
      </c>
      <c r="T941" s="66" t="e">
        <f>IF(O940&gt;0,VLOOKUP(O940,W$12:AF$60,11),T940)</f>
        <v>#REF!</v>
      </c>
      <c r="U941" s="71" t="str">
        <f t="shared" si="261"/>
        <v>-</v>
      </c>
      <c r="V941" s="7"/>
      <c r="W941" s="7"/>
      <c r="X941" s="7"/>
      <c r="Y941" s="7"/>
      <c r="Z941" s="1"/>
      <c r="AA941" s="7"/>
      <c r="AB941" s="7"/>
      <c r="AC941" s="7"/>
      <c r="AD941" s="7"/>
      <c r="AE941" s="7"/>
      <c r="AF941" s="8"/>
      <c r="AG941" s="2"/>
      <c r="AH941" s="2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  <c r="EA941" s="2"/>
      <c r="EB941" s="2"/>
      <c r="EC941" s="2"/>
      <c r="ED941" s="2"/>
      <c r="EE941" s="2"/>
      <c r="EF941" s="2"/>
      <c r="EG941" s="2"/>
      <c r="EH941" s="2"/>
      <c r="EI941" s="2"/>
      <c r="EJ941" s="2"/>
      <c r="EK941" s="2"/>
      <c r="EL941" s="2"/>
      <c r="EM941" s="2"/>
      <c r="EN941" s="2"/>
      <c r="EO941" s="2"/>
      <c r="EP941" s="2"/>
      <c r="EQ941" s="2"/>
      <c r="ER941" s="2"/>
      <c r="ES941" s="2"/>
      <c r="ET941" s="2"/>
      <c r="EU941" s="2"/>
      <c r="EV941" s="2"/>
      <c r="EW941" s="2"/>
      <c r="EX941" s="2"/>
      <c r="EY941" s="2"/>
      <c r="EZ941" s="2"/>
      <c r="FA941" s="2"/>
      <c r="FB941" s="2"/>
      <c r="FC941" s="2"/>
      <c r="FD941" s="2"/>
      <c r="FE941" s="2"/>
      <c r="FF941" s="2"/>
      <c r="FG941" s="2"/>
      <c r="FH941" s="2"/>
      <c r="FI941" s="2"/>
      <c r="FJ941" s="2"/>
      <c r="FK941" s="2"/>
      <c r="FL941" s="2"/>
      <c r="FM941" s="2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</row>
    <row r="942" spans="1:188" x14ac:dyDescent="0.15">
      <c r="A942" s="63">
        <f t="shared" si="262"/>
        <v>44707</v>
      </c>
      <c r="B942" s="78">
        <f t="shared" ca="1" si="267"/>
        <v>594.79204804999995</v>
      </c>
      <c r="C942" s="65">
        <f t="shared" ca="1" si="257"/>
        <v>573.1585301099999</v>
      </c>
      <c r="D942" s="10">
        <f ca="1">IF(A942&lt;$B$1,VLOOKUP(A942,[1]DI!$A$4:$B$15000,2),0)</f>
        <v>0.1265</v>
      </c>
      <c r="E942" s="65">
        <f t="shared" ca="1" si="268"/>
        <v>1.0004727899999999</v>
      </c>
      <c r="F942" s="65">
        <f ca="1">(TRUNC(PRODUCT($E$12:$E941),16))</f>
        <v>1.12505790447303</v>
      </c>
      <c r="G942" s="65">
        <f t="shared" ca="1" si="269"/>
        <v>1.0980132618279299</v>
      </c>
      <c r="H942" s="65">
        <f t="shared" ca="1" si="270"/>
        <v>1.0246305200000001</v>
      </c>
      <c r="I942" s="64">
        <f t="shared" si="263"/>
        <v>0.06</v>
      </c>
      <c r="J942" s="66">
        <f>IF(O941&gt;0,VLOOKUP(O941,W$12:AF$80,2),J941)</f>
        <v>44628</v>
      </c>
      <c r="K942" s="67">
        <f t="shared" si="264"/>
        <v>55</v>
      </c>
      <c r="L942" s="68">
        <f t="shared" si="258"/>
        <v>55</v>
      </c>
      <c r="M942" s="69">
        <f t="shared" si="259"/>
        <v>1.0127986309999999</v>
      </c>
      <c r="N942" s="69">
        <f t="shared" ca="1" si="260"/>
        <v>1.0377443879999999</v>
      </c>
      <c r="O942" s="68">
        <f t="shared" si="271"/>
        <v>0</v>
      </c>
      <c r="P942" s="65">
        <f t="shared" ca="1" si="265"/>
        <v>21.633517940000001</v>
      </c>
      <c r="Q942" s="65"/>
      <c r="R942" s="11">
        <f t="shared" si="266"/>
        <v>0</v>
      </c>
      <c r="S942" s="70" t="str">
        <f>IF(O941&gt;0,VLOOKUP(O941,W$12:AF$60,10),S941)</f>
        <v>INCORPJ=</v>
      </c>
      <c r="T942" s="66" t="e">
        <f>IF(O941&gt;0,VLOOKUP(O941,W$12:AF$60,11),T941)</f>
        <v>#REF!</v>
      </c>
      <c r="U942" s="71" t="str">
        <f t="shared" si="261"/>
        <v>-</v>
      </c>
      <c r="V942" s="7"/>
      <c r="W942" s="7"/>
      <c r="X942" s="7"/>
      <c r="Y942" s="7"/>
      <c r="Z942" s="1"/>
      <c r="AA942" s="7"/>
      <c r="AB942" s="7"/>
      <c r="AC942" s="7"/>
      <c r="AD942" s="7"/>
      <c r="AE942" s="7"/>
      <c r="AF942" s="8"/>
      <c r="AG942" s="2"/>
      <c r="AH942" s="2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  <c r="EA942" s="2"/>
      <c r="EB942" s="2"/>
      <c r="EC942" s="2"/>
      <c r="ED942" s="2"/>
      <c r="EE942" s="2"/>
      <c r="EF942" s="2"/>
      <c r="EG942" s="2"/>
      <c r="EH942" s="2"/>
      <c r="EI942" s="2"/>
      <c r="EJ942" s="2"/>
      <c r="EK942" s="2"/>
      <c r="EL942" s="2"/>
      <c r="EM942" s="2"/>
      <c r="EN942" s="2"/>
      <c r="EO942" s="2"/>
      <c r="EP942" s="2"/>
      <c r="EQ942" s="2"/>
      <c r="ER942" s="2"/>
      <c r="ES942" s="2"/>
      <c r="ET942" s="2"/>
      <c r="EU942" s="2"/>
      <c r="EV942" s="2"/>
      <c r="EW942" s="2"/>
      <c r="EX942" s="2"/>
      <c r="EY942" s="2"/>
      <c r="EZ942" s="2"/>
      <c r="FA942" s="2"/>
      <c r="FB942" s="2"/>
      <c r="FC942" s="2"/>
      <c r="FD942" s="2"/>
      <c r="FE942" s="2"/>
      <c r="FF942" s="2"/>
      <c r="FG942" s="2"/>
      <c r="FH942" s="2"/>
      <c r="FI942" s="2"/>
      <c r="FJ942" s="2"/>
      <c r="FK942" s="2"/>
      <c r="FL942" s="2"/>
      <c r="FM942" s="2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</row>
    <row r="943" spans="1:188" x14ac:dyDescent="0.15">
      <c r="A943" s="63">
        <f t="shared" si="262"/>
        <v>44708</v>
      </c>
      <c r="B943" s="78">
        <f t="shared" ca="1" si="267"/>
        <v>595.21087447999992</v>
      </c>
      <c r="C943" s="65">
        <f t="shared" ca="1" si="257"/>
        <v>573.1585301099999</v>
      </c>
      <c r="D943" s="10">
        <f ca="1">IF(A943&lt;$B$1,VLOOKUP(A943,[1]DI!$A$4:$B$15000,2),0)</f>
        <v>0.1265</v>
      </c>
      <c r="E943" s="65">
        <f t="shared" ca="1" si="268"/>
        <v>1.0004727899999999</v>
      </c>
      <c r="F943" s="65">
        <f ca="1">(TRUNC(PRODUCT($E$12:$E942),16))</f>
        <v>1.1255898205996799</v>
      </c>
      <c r="G943" s="65">
        <f t="shared" ca="1" si="269"/>
        <v>1.0980132618279299</v>
      </c>
      <c r="H943" s="65">
        <f t="shared" ca="1" si="270"/>
        <v>1.02511496</v>
      </c>
      <c r="I943" s="64">
        <f t="shared" si="263"/>
        <v>0.06</v>
      </c>
      <c r="J943" s="66">
        <f>IF(O942&gt;0,VLOOKUP(O942,W$12:AF$80,2),J942)</f>
        <v>44628</v>
      </c>
      <c r="K943" s="67">
        <f t="shared" si="264"/>
        <v>56</v>
      </c>
      <c r="L943" s="68">
        <f t="shared" si="258"/>
        <v>56</v>
      </c>
      <c r="M943" s="69">
        <f t="shared" si="259"/>
        <v>1.013032843</v>
      </c>
      <c r="N943" s="69">
        <f t="shared" ca="1" si="260"/>
        <v>1.0384751219999999</v>
      </c>
      <c r="O943" s="68">
        <f t="shared" si="271"/>
        <v>0</v>
      </c>
      <c r="P943" s="65">
        <f t="shared" ca="1" si="265"/>
        <v>22.05234437</v>
      </c>
      <c r="Q943" s="65"/>
      <c r="R943" s="11">
        <f t="shared" si="266"/>
        <v>0</v>
      </c>
      <c r="S943" s="70" t="str">
        <f>IF(O942&gt;0,VLOOKUP(O942,W$12:AF$60,10),S942)</f>
        <v>INCORPJ=</v>
      </c>
      <c r="T943" s="66" t="e">
        <f>IF(O942&gt;0,VLOOKUP(O942,W$12:AF$60,11),T942)</f>
        <v>#REF!</v>
      </c>
      <c r="U943" s="71" t="str">
        <f t="shared" si="261"/>
        <v>-</v>
      </c>
      <c r="V943" s="7"/>
      <c r="W943" s="7"/>
      <c r="X943" s="7"/>
      <c r="Y943" s="7"/>
      <c r="Z943" s="1"/>
      <c r="AA943" s="7"/>
      <c r="AB943" s="7"/>
      <c r="AC943" s="7"/>
      <c r="AD943" s="7"/>
      <c r="AE943" s="7"/>
      <c r="AF943" s="8"/>
      <c r="AG943" s="2"/>
      <c r="AH943" s="2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  <c r="EA943" s="2"/>
      <c r="EB943" s="2"/>
      <c r="EC943" s="2"/>
      <c r="ED943" s="2"/>
      <c r="EE943" s="2"/>
      <c r="EF943" s="2"/>
      <c r="EG943" s="2"/>
      <c r="EH943" s="2"/>
      <c r="EI943" s="2"/>
      <c r="EJ943" s="2"/>
      <c r="EK943" s="2"/>
      <c r="EL943" s="2"/>
      <c r="EM943" s="2"/>
      <c r="EN943" s="2"/>
      <c r="EO943" s="2"/>
      <c r="EP943" s="2"/>
      <c r="EQ943" s="2"/>
      <c r="ER943" s="2"/>
      <c r="ES943" s="2"/>
      <c r="ET943" s="2"/>
      <c r="EU943" s="2"/>
      <c r="EV943" s="2"/>
      <c r="EW943" s="2"/>
      <c r="EX943" s="2"/>
      <c r="EY943" s="2"/>
      <c r="EZ943" s="2"/>
      <c r="FA943" s="2"/>
      <c r="FB943" s="2"/>
      <c r="FC943" s="2"/>
      <c r="FD943" s="2"/>
      <c r="FE943" s="2"/>
      <c r="FF943" s="2"/>
      <c r="FG943" s="2"/>
      <c r="FH943" s="2"/>
      <c r="FI943" s="2"/>
      <c r="FJ943" s="2"/>
      <c r="FK943" s="2"/>
      <c r="FL943" s="2"/>
      <c r="FM943" s="2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</row>
    <row r="944" spans="1:188" x14ac:dyDescent="0.15">
      <c r="A944" s="63">
        <f t="shared" si="262"/>
        <v>44709</v>
      </c>
      <c r="B944" s="78">
        <f t="shared" ca="1" si="267"/>
        <v>595.62999091999995</v>
      </c>
      <c r="C944" s="65">
        <f t="shared" ca="1" si="257"/>
        <v>573.1585301099999</v>
      </c>
      <c r="D944" s="10">
        <f ca="1">IF(A944&lt;$B$1,VLOOKUP(A944,[1]DI!$A$4:$B$15000,2),0)</f>
        <v>0</v>
      </c>
      <c r="E944" s="65">
        <f t="shared" ca="1" si="268"/>
        <v>1</v>
      </c>
      <c r="F944" s="65">
        <f ca="1">(TRUNC(PRODUCT($E$12:$E943),16))</f>
        <v>1.1261219882109601</v>
      </c>
      <c r="G944" s="65">
        <f t="shared" ca="1" si="269"/>
        <v>1.0980132618279299</v>
      </c>
      <c r="H944" s="65">
        <f t="shared" ca="1" si="270"/>
        <v>1.0255996199999999</v>
      </c>
      <c r="I944" s="64">
        <f t="shared" si="263"/>
        <v>0.06</v>
      </c>
      <c r="J944" s="66">
        <f>IF(O943&gt;0,VLOOKUP(O943,W$12:AF$80,2),J943)</f>
        <v>44628</v>
      </c>
      <c r="K944" s="67">
        <f t="shared" si="264"/>
        <v>56</v>
      </c>
      <c r="L944" s="68">
        <f t="shared" si="258"/>
        <v>57</v>
      </c>
      <c r="M944" s="69">
        <f t="shared" si="259"/>
        <v>1.0132671090000001</v>
      </c>
      <c r="N944" s="69">
        <f t="shared" ca="1" si="260"/>
        <v>1.0392063620000001</v>
      </c>
      <c r="O944" s="68">
        <f t="shared" si="271"/>
        <v>0</v>
      </c>
      <c r="P944" s="65">
        <f t="shared" ca="1" si="265"/>
        <v>22.47146081</v>
      </c>
      <c r="Q944" s="65"/>
      <c r="R944" s="11">
        <f t="shared" si="266"/>
        <v>0</v>
      </c>
      <c r="S944" s="70" t="str">
        <f>IF(O943&gt;0,VLOOKUP(O943,W$12:AF$60,10),S943)</f>
        <v>INCORPJ=</v>
      </c>
      <c r="T944" s="66" t="e">
        <f>IF(O943&gt;0,VLOOKUP(O943,W$12:AF$60,11),T943)</f>
        <v>#REF!</v>
      </c>
      <c r="U944" s="71" t="str">
        <f t="shared" si="261"/>
        <v>-</v>
      </c>
      <c r="V944" s="7"/>
      <c r="W944" s="7"/>
      <c r="X944" s="7"/>
      <c r="Y944" s="7"/>
      <c r="Z944" s="1"/>
      <c r="AA944" s="7"/>
      <c r="AB944" s="7"/>
      <c r="AC944" s="7"/>
      <c r="AD944" s="7"/>
      <c r="AE944" s="7"/>
      <c r="AF944" s="8"/>
      <c r="AG944" s="2"/>
      <c r="AH944" s="2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  <c r="EA944" s="2"/>
      <c r="EB944" s="2"/>
      <c r="EC944" s="2"/>
      <c r="ED944" s="2"/>
      <c r="EE944" s="2"/>
      <c r="EF944" s="2"/>
      <c r="EG944" s="2"/>
      <c r="EH944" s="2"/>
      <c r="EI944" s="2"/>
      <c r="EJ944" s="2"/>
      <c r="EK944" s="2"/>
      <c r="EL944" s="2"/>
      <c r="EM944" s="2"/>
      <c r="EN944" s="2"/>
      <c r="EO944" s="2"/>
      <c r="EP944" s="2"/>
      <c r="EQ944" s="2"/>
      <c r="ER944" s="2"/>
      <c r="ES944" s="2"/>
      <c r="ET944" s="2"/>
      <c r="EU944" s="2"/>
      <c r="EV944" s="2"/>
      <c r="EW944" s="2"/>
      <c r="EX944" s="2"/>
      <c r="EY944" s="2"/>
      <c r="EZ944" s="2"/>
      <c r="FA944" s="2"/>
      <c r="FB944" s="2"/>
      <c r="FC944" s="2"/>
      <c r="FD944" s="2"/>
      <c r="FE944" s="2"/>
      <c r="FF944" s="2"/>
      <c r="FG944" s="2"/>
      <c r="FH944" s="2"/>
      <c r="FI944" s="2"/>
      <c r="FJ944" s="2"/>
      <c r="FK944" s="2"/>
      <c r="FL944" s="2"/>
      <c r="FM944" s="2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</row>
    <row r="945" spans="1:188" x14ac:dyDescent="0.15">
      <c r="A945" s="63">
        <f t="shared" si="262"/>
        <v>44710</v>
      </c>
      <c r="B945" s="78">
        <f t="shared" ca="1" si="267"/>
        <v>595.62999091999995</v>
      </c>
      <c r="C945" s="65">
        <f t="shared" ca="1" si="257"/>
        <v>573.1585301099999</v>
      </c>
      <c r="D945" s="10">
        <f ca="1">IF(A945&lt;$B$1,VLOOKUP(A945,[1]DI!$A$4:$B$15000,2),0)</f>
        <v>0</v>
      </c>
      <c r="E945" s="65">
        <f t="shared" ca="1" si="268"/>
        <v>1</v>
      </c>
      <c r="F945" s="65">
        <f ca="1">(TRUNC(PRODUCT($E$12:$E944),16))</f>
        <v>1.1261219882109601</v>
      </c>
      <c r="G945" s="65">
        <f t="shared" ca="1" si="269"/>
        <v>1.0980132618279299</v>
      </c>
      <c r="H945" s="65">
        <f t="shared" ca="1" si="270"/>
        <v>1.0255996199999999</v>
      </c>
      <c r="I945" s="64">
        <f t="shared" si="263"/>
        <v>0.06</v>
      </c>
      <c r="J945" s="66">
        <f>IF(O944&gt;0,VLOOKUP(O944,W$12:AF$80,2),J944)</f>
        <v>44628</v>
      </c>
      <c r="K945" s="67">
        <f t="shared" si="264"/>
        <v>56</v>
      </c>
      <c r="L945" s="68">
        <f t="shared" si="258"/>
        <v>57</v>
      </c>
      <c r="M945" s="69">
        <f t="shared" si="259"/>
        <v>1.0132671090000001</v>
      </c>
      <c r="N945" s="69">
        <f t="shared" ca="1" si="260"/>
        <v>1.0392063620000001</v>
      </c>
      <c r="O945" s="68">
        <f t="shared" si="271"/>
        <v>0</v>
      </c>
      <c r="P945" s="65">
        <f t="shared" ca="1" si="265"/>
        <v>22.47146081</v>
      </c>
      <c r="Q945" s="65"/>
      <c r="R945" s="11">
        <f t="shared" si="266"/>
        <v>0</v>
      </c>
      <c r="S945" s="70" t="str">
        <f>IF(O944&gt;0,VLOOKUP(O944,W$12:AF$60,10),S944)</f>
        <v>INCORPJ=</v>
      </c>
      <c r="T945" s="66" t="e">
        <f>IF(O944&gt;0,VLOOKUP(O944,W$12:AF$60,11),T944)</f>
        <v>#REF!</v>
      </c>
      <c r="U945" s="71" t="str">
        <f t="shared" si="261"/>
        <v>-</v>
      </c>
      <c r="V945" s="7"/>
      <c r="W945" s="7"/>
      <c r="X945" s="7"/>
      <c r="Y945" s="7"/>
      <c r="Z945" s="1"/>
      <c r="AA945" s="7"/>
      <c r="AB945" s="7"/>
      <c r="AC945" s="7"/>
      <c r="AD945" s="7"/>
      <c r="AE945" s="7"/>
      <c r="AF945" s="8"/>
      <c r="AG945" s="2"/>
      <c r="AH945" s="2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  <c r="EA945" s="2"/>
      <c r="EB945" s="2"/>
      <c r="EC945" s="2"/>
      <c r="ED945" s="2"/>
      <c r="EE945" s="2"/>
      <c r="EF945" s="2"/>
      <c r="EG945" s="2"/>
      <c r="EH945" s="2"/>
      <c r="EI945" s="2"/>
      <c r="EJ945" s="2"/>
      <c r="EK945" s="2"/>
      <c r="EL945" s="2"/>
      <c r="EM945" s="2"/>
      <c r="EN945" s="2"/>
      <c r="EO945" s="2"/>
      <c r="EP945" s="2"/>
      <c r="EQ945" s="2"/>
      <c r="ER945" s="2"/>
      <c r="ES945" s="2"/>
      <c r="ET945" s="2"/>
      <c r="EU945" s="2"/>
      <c r="EV945" s="2"/>
      <c r="EW945" s="2"/>
      <c r="EX945" s="2"/>
      <c r="EY945" s="2"/>
      <c r="EZ945" s="2"/>
      <c r="FA945" s="2"/>
      <c r="FB945" s="2"/>
      <c r="FC945" s="2"/>
      <c r="FD945" s="2"/>
      <c r="FE945" s="2"/>
      <c r="FF945" s="2"/>
      <c r="FG945" s="2"/>
      <c r="FH945" s="2"/>
      <c r="FI945" s="2"/>
      <c r="FJ945" s="2"/>
      <c r="FK945" s="2"/>
      <c r="FL945" s="2"/>
      <c r="FM945" s="2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</row>
    <row r="946" spans="1:188" x14ac:dyDescent="0.15">
      <c r="A946" s="63">
        <f t="shared" si="262"/>
        <v>44711</v>
      </c>
      <c r="B946" s="78">
        <f t="shared" ca="1" si="267"/>
        <v>595.62999091999995</v>
      </c>
      <c r="C946" s="65">
        <f t="shared" ca="1" si="257"/>
        <v>573.1585301099999</v>
      </c>
      <c r="D946" s="10">
        <f ca="1">IF(A946&lt;$B$1,VLOOKUP(A946,[1]DI!$A$4:$B$15000,2),0)</f>
        <v>0.1265</v>
      </c>
      <c r="E946" s="65">
        <f t="shared" ca="1" si="268"/>
        <v>1.0004727899999999</v>
      </c>
      <c r="F946" s="65">
        <f ca="1">(TRUNC(PRODUCT($E$12:$E945),16))</f>
        <v>1.1261219882109601</v>
      </c>
      <c r="G946" s="65">
        <f t="shared" ca="1" si="269"/>
        <v>1.0980132618279299</v>
      </c>
      <c r="H946" s="65">
        <f t="shared" ca="1" si="270"/>
        <v>1.0255996199999999</v>
      </c>
      <c r="I946" s="64">
        <f t="shared" si="263"/>
        <v>0.06</v>
      </c>
      <c r="J946" s="66">
        <f>IF(O945&gt;0,VLOOKUP(O945,W$12:AF$80,2),J945)</f>
        <v>44628</v>
      </c>
      <c r="K946" s="67">
        <f t="shared" si="264"/>
        <v>57</v>
      </c>
      <c r="L946" s="68">
        <f t="shared" si="258"/>
        <v>57</v>
      </c>
      <c r="M946" s="69">
        <f t="shared" si="259"/>
        <v>1.0132671090000001</v>
      </c>
      <c r="N946" s="69">
        <f t="shared" ca="1" si="260"/>
        <v>1.0392063620000001</v>
      </c>
      <c r="O946" s="68">
        <f t="shared" si="271"/>
        <v>0</v>
      </c>
      <c r="P946" s="65">
        <f t="shared" ca="1" si="265"/>
        <v>22.47146081</v>
      </c>
      <c r="Q946" s="65"/>
      <c r="R946" s="11">
        <f t="shared" si="266"/>
        <v>0</v>
      </c>
      <c r="S946" s="70" t="str">
        <f>IF(O945&gt;0,VLOOKUP(O945,W$12:AF$60,10),S945)</f>
        <v>INCORPJ=</v>
      </c>
      <c r="T946" s="66" t="e">
        <f>IF(O945&gt;0,VLOOKUP(O945,W$12:AF$60,11),T945)</f>
        <v>#REF!</v>
      </c>
      <c r="U946" s="71" t="str">
        <f t="shared" si="261"/>
        <v>-</v>
      </c>
      <c r="V946" s="7"/>
      <c r="W946" s="7"/>
      <c r="X946" s="7"/>
      <c r="Y946" s="7"/>
      <c r="Z946" s="1"/>
      <c r="AA946" s="7"/>
      <c r="AB946" s="7"/>
      <c r="AC946" s="7"/>
      <c r="AD946" s="7"/>
      <c r="AE946" s="7"/>
      <c r="AF946" s="8"/>
      <c r="AG946" s="2"/>
      <c r="AH946" s="2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  <c r="EA946" s="2"/>
      <c r="EB946" s="2"/>
      <c r="EC946" s="2"/>
      <c r="ED946" s="2"/>
      <c r="EE946" s="2"/>
      <c r="EF946" s="2"/>
      <c r="EG946" s="2"/>
      <c r="EH946" s="2"/>
      <c r="EI946" s="2"/>
      <c r="EJ946" s="2"/>
      <c r="EK946" s="2"/>
      <c r="EL946" s="2"/>
      <c r="EM946" s="2"/>
      <c r="EN946" s="2"/>
      <c r="EO946" s="2"/>
      <c r="EP946" s="2"/>
      <c r="EQ946" s="2"/>
      <c r="ER946" s="2"/>
      <c r="ES946" s="2"/>
      <c r="ET946" s="2"/>
      <c r="EU946" s="2"/>
      <c r="EV946" s="2"/>
      <c r="EW946" s="2"/>
      <c r="EX946" s="2"/>
      <c r="EY946" s="2"/>
      <c r="EZ946" s="2"/>
      <c r="FA946" s="2"/>
      <c r="FB946" s="2"/>
      <c r="FC946" s="2"/>
      <c r="FD946" s="2"/>
      <c r="FE946" s="2"/>
      <c r="FF946" s="2"/>
      <c r="FG946" s="2"/>
      <c r="FH946" s="2"/>
      <c r="FI946" s="2"/>
      <c r="FJ946" s="2"/>
      <c r="FK946" s="2"/>
      <c r="FL946" s="2"/>
      <c r="FM946" s="2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</row>
    <row r="947" spans="1:188" x14ac:dyDescent="0.15">
      <c r="A947" s="63">
        <f t="shared" si="262"/>
        <v>44712</v>
      </c>
      <c r="B947" s="78">
        <f t="shared" ca="1" si="267"/>
        <v>596.04940883999996</v>
      </c>
      <c r="C947" s="65">
        <f t="shared" ca="1" si="257"/>
        <v>573.1585301099999</v>
      </c>
      <c r="D947" s="10">
        <f ca="1">IF(A947&lt;$B$1,VLOOKUP(A947,[1]DI!$A$4:$B$15000,2),0)</f>
        <v>0.1265</v>
      </c>
      <c r="E947" s="65">
        <f t="shared" ca="1" si="268"/>
        <v>1.0004727899999999</v>
      </c>
      <c r="F947" s="65">
        <f ca="1">(TRUNC(PRODUCT($E$12:$E946),16))</f>
        <v>1.1266544074257701</v>
      </c>
      <c r="G947" s="65">
        <f t="shared" ca="1" si="269"/>
        <v>1.0980132618279299</v>
      </c>
      <c r="H947" s="65">
        <f t="shared" ca="1" si="270"/>
        <v>1.0260845199999999</v>
      </c>
      <c r="I947" s="64">
        <f t="shared" si="263"/>
        <v>0.06</v>
      </c>
      <c r="J947" s="66">
        <f>IF(O946&gt;0,VLOOKUP(O946,W$12:AF$80,2),J946)</f>
        <v>44628</v>
      </c>
      <c r="K947" s="67">
        <f t="shared" si="264"/>
        <v>58</v>
      </c>
      <c r="L947" s="68">
        <f t="shared" si="258"/>
        <v>58</v>
      </c>
      <c r="M947" s="69">
        <f t="shared" si="259"/>
        <v>1.01350143</v>
      </c>
      <c r="N947" s="69">
        <f t="shared" ca="1" si="260"/>
        <v>1.039938128</v>
      </c>
      <c r="O947" s="68">
        <f t="shared" si="271"/>
        <v>0</v>
      </c>
      <c r="P947" s="65">
        <f t="shared" ca="1" si="265"/>
        <v>22.890878730000001</v>
      </c>
      <c r="Q947" s="65"/>
      <c r="R947" s="11">
        <f t="shared" si="266"/>
        <v>0</v>
      </c>
      <c r="S947" s="70" t="str">
        <f>IF(O946&gt;0,VLOOKUP(O946,W$12:AF$60,10),S946)</f>
        <v>INCORPJ=</v>
      </c>
      <c r="T947" s="66" t="e">
        <f>IF(O946&gt;0,VLOOKUP(O946,W$12:AF$60,11),T946)</f>
        <v>#REF!</v>
      </c>
      <c r="U947" s="71" t="str">
        <f t="shared" si="261"/>
        <v>-</v>
      </c>
      <c r="V947" s="7"/>
      <c r="W947" s="7"/>
      <c r="X947" s="7"/>
      <c r="Y947" s="7"/>
      <c r="Z947" s="1"/>
      <c r="AA947" s="7"/>
      <c r="AB947" s="7"/>
      <c r="AC947" s="7"/>
      <c r="AD947" s="7"/>
      <c r="AE947" s="7"/>
      <c r="AF947" s="8"/>
      <c r="AG947" s="2"/>
      <c r="AH947" s="2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  <c r="EA947" s="2"/>
      <c r="EB947" s="2"/>
      <c r="EC947" s="2"/>
      <c r="ED947" s="2"/>
      <c r="EE947" s="2"/>
      <c r="EF947" s="2"/>
      <c r="EG947" s="2"/>
      <c r="EH947" s="2"/>
      <c r="EI947" s="2"/>
      <c r="EJ947" s="2"/>
      <c r="EK947" s="2"/>
      <c r="EL947" s="2"/>
      <c r="EM947" s="2"/>
      <c r="EN947" s="2"/>
      <c r="EO947" s="2"/>
      <c r="EP947" s="2"/>
      <c r="EQ947" s="2"/>
      <c r="ER947" s="2"/>
      <c r="ES947" s="2"/>
      <c r="ET947" s="2"/>
      <c r="EU947" s="2"/>
      <c r="EV947" s="2"/>
      <c r="EW947" s="2"/>
      <c r="EX947" s="2"/>
      <c r="EY947" s="2"/>
      <c r="EZ947" s="2"/>
      <c r="FA947" s="2"/>
      <c r="FB947" s="2"/>
      <c r="FC947" s="2"/>
      <c r="FD947" s="2"/>
      <c r="FE947" s="2"/>
      <c r="FF947" s="2"/>
      <c r="FG947" s="2"/>
      <c r="FH947" s="2"/>
      <c r="FI947" s="2"/>
      <c r="FJ947" s="2"/>
      <c r="FK947" s="2"/>
      <c r="FL947" s="2"/>
      <c r="FM947" s="2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</row>
    <row r="948" spans="1:188" x14ac:dyDescent="0.15">
      <c r="A948" s="63">
        <f t="shared" si="262"/>
        <v>44713</v>
      </c>
      <c r="B948" s="78">
        <f t="shared" ca="1" si="267"/>
        <v>596.46911678999993</v>
      </c>
      <c r="C948" s="65">
        <f t="shared" ca="1" si="257"/>
        <v>573.1585301099999</v>
      </c>
      <c r="D948" s="10">
        <f ca="1">IF(A948&lt;$B$1,VLOOKUP(A948,[1]DI!$A$4:$B$15000,2),0)</f>
        <v>0.1265</v>
      </c>
      <c r="E948" s="65">
        <f t="shared" ca="1" si="268"/>
        <v>1.0004727899999999</v>
      </c>
      <c r="F948" s="65">
        <f ca="1">(TRUNC(PRODUCT($E$12:$E947),16))</f>
        <v>1.12718707836306</v>
      </c>
      <c r="G948" s="65">
        <f t="shared" ca="1" si="269"/>
        <v>1.0980132618279299</v>
      </c>
      <c r="H948" s="65">
        <f t="shared" ca="1" si="270"/>
        <v>1.0265696399999999</v>
      </c>
      <c r="I948" s="64">
        <f t="shared" si="263"/>
        <v>0.06</v>
      </c>
      <c r="J948" s="66">
        <f>IF(O947&gt;0,VLOOKUP(O947,W$12:AF$80,2),J947)</f>
        <v>44628</v>
      </c>
      <c r="K948" s="67">
        <f t="shared" si="264"/>
        <v>59</v>
      </c>
      <c r="L948" s="68">
        <f t="shared" si="258"/>
        <v>59</v>
      </c>
      <c r="M948" s="69">
        <f t="shared" si="259"/>
        <v>1.013735805</v>
      </c>
      <c r="N948" s="69">
        <f t="shared" ca="1" si="260"/>
        <v>1.0406704</v>
      </c>
      <c r="O948" s="68">
        <f t="shared" si="271"/>
        <v>0</v>
      </c>
      <c r="P948" s="65">
        <f t="shared" ca="1" si="265"/>
        <v>23.31058668</v>
      </c>
      <c r="Q948" s="65"/>
      <c r="R948" s="11">
        <f t="shared" si="266"/>
        <v>0</v>
      </c>
      <c r="S948" s="70" t="str">
        <f>IF(O947&gt;0,VLOOKUP(O947,W$12:AF$60,10),S947)</f>
        <v>INCORPJ=</v>
      </c>
      <c r="T948" s="66" t="e">
        <f>IF(O947&gt;0,VLOOKUP(O947,W$12:AF$60,11),T947)</f>
        <v>#REF!</v>
      </c>
      <c r="U948" s="71" t="str">
        <f t="shared" si="261"/>
        <v>-</v>
      </c>
      <c r="V948" s="7"/>
      <c r="W948" s="7"/>
      <c r="X948" s="7"/>
      <c r="Y948" s="7"/>
      <c r="Z948" s="1"/>
      <c r="AA948" s="7"/>
      <c r="AB948" s="7"/>
      <c r="AC948" s="7"/>
      <c r="AD948" s="7"/>
      <c r="AE948" s="7"/>
      <c r="AF948" s="8"/>
      <c r="AG948" s="2"/>
      <c r="AH948" s="2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  <c r="EA948" s="2"/>
      <c r="EB948" s="2"/>
      <c r="EC948" s="2"/>
      <c r="ED948" s="2"/>
      <c r="EE948" s="2"/>
      <c r="EF948" s="2"/>
      <c r="EG948" s="2"/>
      <c r="EH948" s="2"/>
      <c r="EI948" s="2"/>
      <c r="EJ948" s="2"/>
      <c r="EK948" s="2"/>
      <c r="EL948" s="2"/>
      <c r="EM948" s="2"/>
      <c r="EN948" s="2"/>
      <c r="EO948" s="2"/>
      <c r="EP948" s="2"/>
      <c r="EQ948" s="2"/>
      <c r="ER948" s="2"/>
      <c r="ES948" s="2"/>
      <c r="ET948" s="2"/>
      <c r="EU948" s="2"/>
      <c r="EV948" s="2"/>
      <c r="EW948" s="2"/>
      <c r="EX948" s="2"/>
      <c r="EY948" s="2"/>
      <c r="EZ948" s="2"/>
      <c r="FA948" s="2"/>
      <c r="FB948" s="2"/>
      <c r="FC948" s="2"/>
      <c r="FD948" s="2"/>
      <c r="FE948" s="2"/>
      <c r="FF948" s="2"/>
      <c r="FG948" s="2"/>
      <c r="FH948" s="2"/>
      <c r="FI948" s="2"/>
      <c r="FJ948" s="2"/>
      <c r="FK948" s="2"/>
      <c r="FL948" s="2"/>
      <c r="FM948" s="2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</row>
    <row r="949" spans="1:188" x14ac:dyDescent="0.15">
      <c r="A949" s="63">
        <f t="shared" si="262"/>
        <v>44714</v>
      </c>
      <c r="B949" s="78">
        <f t="shared" ca="1" si="267"/>
        <v>596.88912104999986</v>
      </c>
      <c r="C949" s="65">
        <f t="shared" ca="1" si="257"/>
        <v>573.1585301099999</v>
      </c>
      <c r="D949" s="10">
        <f ca="1">IF(A949&lt;$B$1,VLOOKUP(A949,[1]DI!$A$4:$B$15000,2),0)</f>
        <v>0.1265</v>
      </c>
      <c r="E949" s="65">
        <f t="shared" ca="1" si="268"/>
        <v>1.0004727899999999</v>
      </c>
      <c r="F949" s="65">
        <f ca="1">(TRUNC(PRODUCT($E$12:$E948),16))</f>
        <v>1.12772000114183</v>
      </c>
      <c r="G949" s="65">
        <f t="shared" ca="1" si="269"/>
        <v>1.0980132618279299</v>
      </c>
      <c r="H949" s="65">
        <f t="shared" ca="1" si="270"/>
        <v>1.0270549899999999</v>
      </c>
      <c r="I949" s="64">
        <f t="shared" si="263"/>
        <v>0.06</v>
      </c>
      <c r="J949" s="66">
        <f>IF(O948&gt;0,VLOOKUP(O948,W$12:AF$80,2),J948)</f>
        <v>44628</v>
      </c>
      <c r="K949" s="67">
        <f t="shared" si="264"/>
        <v>60</v>
      </c>
      <c r="L949" s="68">
        <f t="shared" si="258"/>
        <v>60</v>
      </c>
      <c r="M949" s="69">
        <f t="shared" si="259"/>
        <v>1.0139702340000001</v>
      </c>
      <c r="N949" s="69">
        <f t="shared" ca="1" si="260"/>
        <v>1.041403189</v>
      </c>
      <c r="O949" s="68">
        <f t="shared" si="271"/>
        <v>0</v>
      </c>
      <c r="P949" s="65">
        <f t="shared" ca="1" si="265"/>
        <v>23.730590939999999</v>
      </c>
      <c r="Q949" s="65"/>
      <c r="R949" s="11">
        <f t="shared" si="266"/>
        <v>0</v>
      </c>
      <c r="S949" s="70" t="str">
        <f>IF(O948&gt;0,VLOOKUP(O948,W$12:AF$60,10),S948)</f>
        <v>INCORPJ=</v>
      </c>
      <c r="T949" s="66" t="e">
        <f>IF(O948&gt;0,VLOOKUP(O948,W$12:AF$60,11),T948)</f>
        <v>#REF!</v>
      </c>
      <c r="U949" s="71" t="str">
        <f t="shared" si="261"/>
        <v>-</v>
      </c>
      <c r="V949" s="7"/>
      <c r="W949" s="7"/>
      <c r="X949" s="7"/>
      <c r="Y949" s="7"/>
      <c r="Z949" s="1"/>
      <c r="AA949" s="7"/>
      <c r="AB949" s="7"/>
      <c r="AC949" s="7"/>
      <c r="AD949" s="7"/>
      <c r="AE949" s="7"/>
      <c r="AF949" s="8"/>
      <c r="AG949" s="2"/>
      <c r="AH949" s="2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  <c r="EA949" s="2"/>
      <c r="EB949" s="2"/>
      <c r="EC949" s="2"/>
      <c r="ED949" s="2"/>
      <c r="EE949" s="2"/>
      <c r="EF949" s="2"/>
      <c r="EG949" s="2"/>
      <c r="EH949" s="2"/>
      <c r="EI949" s="2"/>
      <c r="EJ949" s="2"/>
      <c r="EK949" s="2"/>
      <c r="EL949" s="2"/>
      <c r="EM949" s="2"/>
      <c r="EN949" s="2"/>
      <c r="EO949" s="2"/>
      <c r="EP949" s="2"/>
      <c r="EQ949" s="2"/>
      <c r="ER949" s="2"/>
      <c r="ES949" s="2"/>
      <c r="ET949" s="2"/>
      <c r="EU949" s="2"/>
      <c r="EV949" s="2"/>
      <c r="EW949" s="2"/>
      <c r="EX949" s="2"/>
      <c r="EY949" s="2"/>
      <c r="EZ949" s="2"/>
      <c r="FA949" s="2"/>
      <c r="FB949" s="2"/>
      <c r="FC949" s="2"/>
      <c r="FD949" s="2"/>
      <c r="FE949" s="2"/>
      <c r="FF949" s="2"/>
      <c r="FG949" s="2"/>
      <c r="FH949" s="2"/>
      <c r="FI949" s="2"/>
      <c r="FJ949" s="2"/>
      <c r="FK949" s="2"/>
      <c r="FL949" s="2"/>
      <c r="FM949" s="2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</row>
    <row r="950" spans="1:188" x14ac:dyDescent="0.15">
      <c r="A950" s="63">
        <f t="shared" si="262"/>
        <v>44715</v>
      </c>
      <c r="B950" s="78">
        <f t="shared" ca="1" si="267"/>
        <v>597.30942049999987</v>
      </c>
      <c r="C950" s="65">
        <f t="shared" ca="1" si="257"/>
        <v>573.1585301099999</v>
      </c>
      <c r="D950" s="10">
        <f ca="1">IF(A950&lt;$B$1,VLOOKUP(A950,[1]DI!$A$4:$B$15000,2),0)</f>
        <v>0.1265</v>
      </c>
      <c r="E950" s="65">
        <f t="shared" ca="1" si="268"/>
        <v>1.0004727899999999</v>
      </c>
      <c r="F950" s="65">
        <f ca="1">(TRUNC(PRODUCT($E$12:$E949),16))</f>
        <v>1.12825317588117</v>
      </c>
      <c r="G950" s="65">
        <f t="shared" ca="1" si="269"/>
        <v>1.0980132618279299</v>
      </c>
      <c r="H950" s="65">
        <f t="shared" ca="1" si="270"/>
        <v>1.02754057</v>
      </c>
      <c r="I950" s="64">
        <f t="shared" si="263"/>
        <v>0.06</v>
      </c>
      <c r="J950" s="66">
        <f>IF(O949&gt;0,VLOOKUP(O949,W$12:AF$80,2),J949)</f>
        <v>44628</v>
      </c>
      <c r="K950" s="67">
        <f t="shared" si="264"/>
        <v>61</v>
      </c>
      <c r="L950" s="68">
        <f t="shared" si="258"/>
        <v>61</v>
      </c>
      <c r="M950" s="69">
        <f t="shared" si="259"/>
        <v>1.0142047169999999</v>
      </c>
      <c r="N950" s="69">
        <f t="shared" ca="1" si="260"/>
        <v>1.0421364930000001</v>
      </c>
      <c r="O950" s="68">
        <f t="shared" si="271"/>
        <v>0</v>
      </c>
      <c r="P950" s="65">
        <f t="shared" ca="1" si="265"/>
        <v>24.150890390000001</v>
      </c>
      <c r="Q950" s="65"/>
      <c r="R950" s="11">
        <f t="shared" si="266"/>
        <v>0</v>
      </c>
      <c r="S950" s="70" t="str">
        <f>IF(O949&gt;0,VLOOKUP(O949,W$12:AF$60,10),S949)</f>
        <v>INCORPJ=</v>
      </c>
      <c r="T950" s="66" t="e">
        <f>IF(O949&gt;0,VLOOKUP(O949,W$12:AF$60,11),T949)</f>
        <v>#REF!</v>
      </c>
      <c r="U950" s="71" t="str">
        <f t="shared" si="261"/>
        <v>-</v>
      </c>
      <c r="V950" s="7"/>
      <c r="W950" s="7"/>
      <c r="X950" s="7"/>
      <c r="Y950" s="7"/>
      <c r="Z950" s="1"/>
      <c r="AA950" s="7"/>
      <c r="AB950" s="7"/>
      <c r="AC950" s="7"/>
      <c r="AD950" s="7"/>
      <c r="AE950" s="7"/>
      <c r="AF950" s="8"/>
      <c r="AG950" s="2"/>
      <c r="AH950" s="2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  <c r="EA950" s="2"/>
      <c r="EB950" s="2"/>
      <c r="EC950" s="2"/>
      <c r="ED950" s="2"/>
      <c r="EE950" s="2"/>
      <c r="EF950" s="2"/>
      <c r="EG950" s="2"/>
      <c r="EH950" s="2"/>
      <c r="EI950" s="2"/>
      <c r="EJ950" s="2"/>
      <c r="EK950" s="2"/>
      <c r="EL950" s="2"/>
      <c r="EM950" s="2"/>
      <c r="EN950" s="2"/>
      <c r="EO950" s="2"/>
      <c r="EP950" s="2"/>
      <c r="EQ950" s="2"/>
      <c r="ER950" s="2"/>
      <c r="ES950" s="2"/>
      <c r="ET950" s="2"/>
      <c r="EU950" s="2"/>
      <c r="EV950" s="2"/>
      <c r="EW950" s="2"/>
      <c r="EX950" s="2"/>
      <c r="EY950" s="2"/>
      <c r="EZ950" s="2"/>
      <c r="FA950" s="2"/>
      <c r="FB950" s="2"/>
      <c r="FC950" s="2"/>
      <c r="FD950" s="2"/>
      <c r="FE950" s="2"/>
      <c r="FF950" s="2"/>
      <c r="FG950" s="2"/>
      <c r="FH950" s="2"/>
      <c r="FI950" s="2"/>
      <c r="FJ950" s="2"/>
      <c r="FK950" s="2"/>
      <c r="FL950" s="2"/>
      <c r="FM950" s="2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</row>
    <row r="951" spans="1:188" x14ac:dyDescent="0.15">
      <c r="A951" s="63">
        <f t="shared" si="262"/>
        <v>44716</v>
      </c>
      <c r="B951" s="78">
        <f t="shared" ca="1" si="267"/>
        <v>597.73001625999996</v>
      </c>
      <c r="C951" s="65">
        <f t="shared" ca="1" si="257"/>
        <v>573.1585301099999</v>
      </c>
      <c r="D951" s="10">
        <f ca="1">IF(A951&lt;$B$1,VLOOKUP(A951,[1]DI!$A$4:$B$15000,2),0)</f>
        <v>0</v>
      </c>
      <c r="E951" s="65">
        <f t="shared" ca="1" si="268"/>
        <v>1</v>
      </c>
      <c r="F951" s="65">
        <f ca="1">(TRUNC(PRODUCT($E$12:$E950),16))</f>
        <v>1.1287866027002</v>
      </c>
      <c r="G951" s="65">
        <f t="shared" ca="1" si="269"/>
        <v>1.0980132618279299</v>
      </c>
      <c r="H951" s="65">
        <f t="shared" ca="1" si="270"/>
        <v>1.02802638</v>
      </c>
      <c r="I951" s="64">
        <f t="shared" si="263"/>
        <v>0.06</v>
      </c>
      <c r="J951" s="66">
        <f>IF(O950&gt;0,VLOOKUP(O950,W$12:AF$80,2),J950)</f>
        <v>44628</v>
      </c>
      <c r="K951" s="67">
        <f t="shared" si="264"/>
        <v>61</v>
      </c>
      <c r="L951" s="68">
        <f t="shared" si="258"/>
        <v>62</v>
      </c>
      <c r="M951" s="69">
        <f t="shared" si="259"/>
        <v>1.014439254</v>
      </c>
      <c r="N951" s="69">
        <f t="shared" ca="1" si="260"/>
        <v>1.042870314</v>
      </c>
      <c r="O951" s="68">
        <f t="shared" si="271"/>
        <v>0</v>
      </c>
      <c r="P951" s="65">
        <f t="shared" ca="1" si="265"/>
        <v>24.571486149999998</v>
      </c>
      <c r="Q951" s="65"/>
      <c r="R951" s="11">
        <f t="shared" si="266"/>
        <v>0</v>
      </c>
      <c r="S951" s="70" t="str">
        <f>IF(O950&gt;0,VLOOKUP(O950,W$12:AF$60,10),S950)</f>
        <v>INCORPJ=</v>
      </c>
      <c r="T951" s="66" t="e">
        <f>IF(O950&gt;0,VLOOKUP(O950,W$12:AF$60,11),T950)</f>
        <v>#REF!</v>
      </c>
      <c r="U951" s="71" t="str">
        <f t="shared" si="261"/>
        <v>-</v>
      </c>
      <c r="V951" s="7"/>
      <c r="W951" s="7"/>
      <c r="X951" s="7"/>
      <c r="Y951" s="7"/>
      <c r="Z951" s="1"/>
      <c r="AA951" s="7"/>
      <c r="AB951" s="7"/>
      <c r="AC951" s="7"/>
      <c r="AD951" s="7"/>
      <c r="AE951" s="7"/>
      <c r="AF951" s="8"/>
      <c r="AG951" s="2"/>
      <c r="AH951" s="2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  <c r="EA951" s="2"/>
      <c r="EB951" s="2"/>
      <c r="EC951" s="2"/>
      <c r="ED951" s="2"/>
      <c r="EE951" s="2"/>
      <c r="EF951" s="2"/>
      <c r="EG951" s="2"/>
      <c r="EH951" s="2"/>
      <c r="EI951" s="2"/>
      <c r="EJ951" s="2"/>
      <c r="EK951" s="2"/>
      <c r="EL951" s="2"/>
      <c r="EM951" s="2"/>
      <c r="EN951" s="2"/>
      <c r="EO951" s="2"/>
      <c r="EP951" s="2"/>
      <c r="EQ951" s="2"/>
      <c r="ER951" s="2"/>
      <c r="ES951" s="2"/>
      <c r="ET951" s="2"/>
      <c r="EU951" s="2"/>
      <c r="EV951" s="2"/>
      <c r="EW951" s="2"/>
      <c r="EX951" s="2"/>
      <c r="EY951" s="2"/>
      <c r="EZ951" s="2"/>
      <c r="FA951" s="2"/>
      <c r="FB951" s="2"/>
      <c r="FC951" s="2"/>
      <c r="FD951" s="2"/>
      <c r="FE951" s="2"/>
      <c r="FF951" s="2"/>
      <c r="FG951" s="2"/>
      <c r="FH951" s="2"/>
      <c r="FI951" s="2"/>
      <c r="FJ951" s="2"/>
      <c r="FK951" s="2"/>
      <c r="FL951" s="2"/>
      <c r="FM951" s="2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</row>
    <row r="952" spans="1:188" x14ac:dyDescent="0.15">
      <c r="A952" s="63">
        <f t="shared" si="262"/>
        <v>44717</v>
      </c>
      <c r="B952" s="78">
        <f t="shared" ca="1" si="267"/>
        <v>597.73001625999996</v>
      </c>
      <c r="C952" s="65">
        <f t="shared" ca="1" si="257"/>
        <v>573.1585301099999</v>
      </c>
      <c r="D952" s="10">
        <f ca="1">IF(A952&lt;$B$1,VLOOKUP(A952,[1]DI!$A$4:$B$15000,2),0)</f>
        <v>0</v>
      </c>
      <c r="E952" s="65">
        <f t="shared" ca="1" si="268"/>
        <v>1</v>
      </c>
      <c r="F952" s="65">
        <f ca="1">(TRUNC(PRODUCT($E$12:$E951),16))</f>
        <v>1.1287866027002</v>
      </c>
      <c r="G952" s="65">
        <f t="shared" ca="1" si="269"/>
        <v>1.0980132618279299</v>
      </c>
      <c r="H952" s="65">
        <f t="shared" ca="1" si="270"/>
        <v>1.02802638</v>
      </c>
      <c r="I952" s="64">
        <f t="shared" si="263"/>
        <v>0.06</v>
      </c>
      <c r="J952" s="66">
        <f>IF(O951&gt;0,VLOOKUP(O951,W$12:AF$80,2),J951)</f>
        <v>44628</v>
      </c>
      <c r="K952" s="67">
        <f t="shared" si="264"/>
        <v>61</v>
      </c>
      <c r="L952" s="68">
        <f t="shared" si="258"/>
        <v>62</v>
      </c>
      <c r="M952" s="69">
        <f t="shared" si="259"/>
        <v>1.014439254</v>
      </c>
      <c r="N952" s="69">
        <f t="shared" ca="1" si="260"/>
        <v>1.042870314</v>
      </c>
      <c r="O952" s="68">
        <f t="shared" si="271"/>
        <v>0</v>
      </c>
      <c r="P952" s="65">
        <f t="shared" ca="1" si="265"/>
        <v>24.571486149999998</v>
      </c>
      <c r="Q952" s="65"/>
      <c r="R952" s="11">
        <f t="shared" si="266"/>
        <v>0</v>
      </c>
      <c r="S952" s="70" t="str">
        <f>IF(O951&gt;0,VLOOKUP(O951,W$12:AF$60,10),S951)</f>
        <v>INCORPJ=</v>
      </c>
      <c r="T952" s="66" t="e">
        <f>IF(O951&gt;0,VLOOKUP(O951,W$12:AF$60,11),T951)</f>
        <v>#REF!</v>
      </c>
      <c r="U952" s="71" t="str">
        <f t="shared" si="261"/>
        <v>-</v>
      </c>
      <c r="V952" s="7"/>
      <c r="W952" s="7"/>
      <c r="X952" s="7"/>
      <c r="Y952" s="7"/>
      <c r="Z952" s="1"/>
      <c r="AA952" s="7"/>
      <c r="AB952" s="7"/>
      <c r="AC952" s="7"/>
      <c r="AD952" s="7"/>
      <c r="AE952" s="7"/>
      <c r="AF952" s="8"/>
      <c r="AG952" s="2"/>
      <c r="AH952" s="2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  <c r="EA952" s="2"/>
      <c r="EB952" s="2"/>
      <c r="EC952" s="2"/>
      <c r="ED952" s="2"/>
      <c r="EE952" s="2"/>
      <c r="EF952" s="2"/>
      <c r="EG952" s="2"/>
      <c r="EH952" s="2"/>
      <c r="EI952" s="2"/>
      <c r="EJ952" s="2"/>
      <c r="EK952" s="2"/>
      <c r="EL952" s="2"/>
      <c r="EM952" s="2"/>
      <c r="EN952" s="2"/>
      <c r="EO952" s="2"/>
      <c r="EP952" s="2"/>
      <c r="EQ952" s="2"/>
      <c r="ER952" s="2"/>
      <c r="ES952" s="2"/>
      <c r="ET952" s="2"/>
      <c r="EU952" s="2"/>
      <c r="EV952" s="2"/>
      <c r="EW952" s="2"/>
      <c r="EX952" s="2"/>
      <c r="EY952" s="2"/>
      <c r="EZ952" s="2"/>
      <c r="FA952" s="2"/>
      <c r="FB952" s="2"/>
      <c r="FC952" s="2"/>
      <c r="FD952" s="2"/>
      <c r="FE952" s="2"/>
      <c r="FF952" s="2"/>
      <c r="FG952" s="2"/>
      <c r="FH952" s="2"/>
      <c r="FI952" s="2"/>
      <c r="FJ952" s="2"/>
      <c r="FK952" s="2"/>
      <c r="FL952" s="2"/>
      <c r="FM952" s="2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</row>
    <row r="953" spans="1:188" x14ac:dyDescent="0.15">
      <c r="A953" s="63">
        <f t="shared" si="262"/>
        <v>44718</v>
      </c>
      <c r="B953" s="78">
        <f t="shared" ca="1" si="267"/>
        <v>597.73001625999996</v>
      </c>
      <c r="C953" s="65">
        <f t="shared" ca="1" si="257"/>
        <v>573.1585301099999</v>
      </c>
      <c r="D953" s="10">
        <f ca="1">IF(A953&lt;$B$1,VLOOKUP(A953,[1]DI!$A$4:$B$15000,2),0)</f>
        <v>0.1265</v>
      </c>
      <c r="E953" s="65">
        <f t="shared" ca="1" si="268"/>
        <v>1.0004727899999999</v>
      </c>
      <c r="F953" s="65">
        <f ca="1">(TRUNC(PRODUCT($E$12:$E952),16))</f>
        <v>1.1287866027002</v>
      </c>
      <c r="G953" s="65">
        <f t="shared" ca="1" si="269"/>
        <v>1.0980132618279299</v>
      </c>
      <c r="H953" s="65">
        <f t="shared" ca="1" si="270"/>
        <v>1.02802638</v>
      </c>
      <c r="I953" s="64">
        <f t="shared" si="263"/>
        <v>0.06</v>
      </c>
      <c r="J953" s="66">
        <f>IF(O952&gt;0,VLOOKUP(O952,W$12:AF$80,2),J952)</f>
        <v>44628</v>
      </c>
      <c r="K953" s="67">
        <f t="shared" si="264"/>
        <v>62</v>
      </c>
      <c r="L953" s="68">
        <f t="shared" si="258"/>
        <v>62</v>
      </c>
      <c r="M953" s="69">
        <f t="shared" si="259"/>
        <v>1.014439254</v>
      </c>
      <c r="N953" s="69">
        <f t="shared" ca="1" si="260"/>
        <v>1.042870314</v>
      </c>
      <c r="O953" s="68">
        <f t="shared" si="271"/>
        <v>0</v>
      </c>
      <c r="P953" s="65">
        <f t="shared" ca="1" si="265"/>
        <v>24.571486149999998</v>
      </c>
      <c r="Q953" s="65"/>
      <c r="R953" s="11">
        <f t="shared" si="266"/>
        <v>0</v>
      </c>
      <c r="S953" s="70" t="str">
        <f>IF(O952&gt;0,VLOOKUP(O952,W$12:AF$60,10),S952)</f>
        <v>INCORPJ=</v>
      </c>
      <c r="T953" s="66" t="e">
        <f>IF(O952&gt;0,VLOOKUP(O952,W$12:AF$60,11),T952)</f>
        <v>#REF!</v>
      </c>
      <c r="U953" s="71" t="str">
        <f t="shared" si="261"/>
        <v>-</v>
      </c>
      <c r="V953" s="7"/>
      <c r="W953" s="7"/>
      <c r="X953" s="7"/>
      <c r="Y953" s="7"/>
      <c r="Z953" s="1"/>
      <c r="AA953" s="7"/>
      <c r="AB953" s="7"/>
      <c r="AC953" s="7"/>
      <c r="AD953" s="7"/>
      <c r="AE953" s="7"/>
      <c r="AF953" s="8"/>
      <c r="AG953" s="2"/>
      <c r="AH953" s="2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  <c r="EA953" s="2"/>
      <c r="EB953" s="2"/>
      <c r="EC953" s="2"/>
      <c r="ED953" s="2"/>
      <c r="EE953" s="2"/>
      <c r="EF953" s="2"/>
      <c r="EG953" s="2"/>
      <c r="EH953" s="2"/>
      <c r="EI953" s="2"/>
      <c r="EJ953" s="2"/>
      <c r="EK953" s="2"/>
      <c r="EL953" s="2"/>
      <c r="EM953" s="2"/>
      <c r="EN953" s="2"/>
      <c r="EO953" s="2"/>
      <c r="EP953" s="2"/>
      <c r="EQ953" s="2"/>
      <c r="ER953" s="2"/>
      <c r="ES953" s="2"/>
      <c r="ET953" s="2"/>
      <c r="EU953" s="2"/>
      <c r="EV953" s="2"/>
      <c r="EW953" s="2"/>
      <c r="EX953" s="2"/>
      <c r="EY953" s="2"/>
      <c r="EZ953" s="2"/>
      <c r="FA953" s="2"/>
      <c r="FB953" s="2"/>
      <c r="FC953" s="2"/>
      <c r="FD953" s="2"/>
      <c r="FE953" s="2"/>
      <c r="FF953" s="2"/>
      <c r="FG953" s="2"/>
      <c r="FH953" s="2"/>
      <c r="FI953" s="2"/>
      <c r="FJ953" s="2"/>
      <c r="FK953" s="2"/>
      <c r="FL953" s="2"/>
      <c r="FM953" s="2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</row>
    <row r="954" spans="1:188" x14ac:dyDescent="0.15">
      <c r="A954" s="63">
        <f t="shared" si="262"/>
        <v>44719</v>
      </c>
      <c r="B954" s="78">
        <f t="shared" ca="1" si="267"/>
        <v>598.15090891999989</v>
      </c>
      <c r="C954" s="65">
        <f t="shared" ref="C954:C1017" ca="1" si="272">(C953-R953)</f>
        <v>573.1585301099999</v>
      </c>
      <c r="D954" s="10">
        <f ca="1">IF(A954&lt;$B$1,VLOOKUP(A954,[1]DI!$A$4:$B$15000,2),0)</f>
        <v>0.1265</v>
      </c>
      <c r="E954" s="65">
        <f t="shared" ca="1" si="268"/>
        <v>1.0004727899999999</v>
      </c>
      <c r="F954" s="65">
        <f ca="1">(TRUNC(PRODUCT($E$12:$E953),16))</f>
        <v>1.1293202817180901</v>
      </c>
      <c r="G954" s="65">
        <f t="shared" ca="1" si="269"/>
        <v>1.0980132618279299</v>
      </c>
      <c r="H954" s="65">
        <f t="shared" ca="1" si="270"/>
        <v>1.02851242</v>
      </c>
      <c r="I954" s="64">
        <f t="shared" si="263"/>
        <v>0.06</v>
      </c>
      <c r="J954" s="66">
        <f>IF(O953&gt;0,VLOOKUP(O953,W$12:AF$80,2),J953)</f>
        <v>44628</v>
      </c>
      <c r="K954" s="67">
        <f t="shared" si="264"/>
        <v>63</v>
      </c>
      <c r="L954" s="68">
        <f t="shared" ref="L954:L1017" si="273">IF(AND(K954=1,K953=1),1,IF(K954&gt;0,IF(K954=K953,K954+1,K954),0))</f>
        <v>63</v>
      </c>
      <c r="M954" s="69">
        <f t="shared" ref="M954:M1017" si="274">ROUND((I954+1)^(L954/252),9)</f>
        <v>1.014673846</v>
      </c>
      <c r="N954" s="69">
        <f t="shared" ref="N954:N1017" ca="1" si="275">ROUND(H954*M954,9)</f>
        <v>1.043604653</v>
      </c>
      <c r="O954" s="68">
        <f t="shared" si="271"/>
        <v>0</v>
      </c>
      <c r="P954" s="65">
        <f t="shared" ca="1" si="265"/>
        <v>24.992378810000002</v>
      </c>
      <c r="Q954" s="65"/>
      <c r="R954" s="11">
        <f t="shared" si="266"/>
        <v>0</v>
      </c>
      <c r="S954" s="70" t="str">
        <f>IF(O953&gt;0,VLOOKUP(O953,W$12:AF$60,10),S953)</f>
        <v>INCORPJ=</v>
      </c>
      <c r="T954" s="66" t="e">
        <f>IF(O953&gt;0,VLOOKUP(O953,W$12:AF$60,11),T953)</f>
        <v>#REF!</v>
      </c>
      <c r="U954" s="71" t="str">
        <f t="shared" ref="U954:U1017" si="276">IF(O954&gt;0,(P954+R954)*U$9,"-")</f>
        <v>-</v>
      </c>
      <c r="V954" s="7"/>
      <c r="W954" s="7"/>
      <c r="X954" s="7"/>
      <c r="Y954" s="7"/>
      <c r="Z954" s="1"/>
      <c r="AA954" s="7"/>
      <c r="AB954" s="7"/>
      <c r="AC954" s="7"/>
      <c r="AD954" s="7"/>
      <c r="AE954" s="7"/>
      <c r="AF954" s="8"/>
      <c r="AG954" s="2"/>
      <c r="AH954" s="2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  <c r="EA954" s="2"/>
      <c r="EB954" s="2"/>
      <c r="EC954" s="2"/>
      <c r="ED954" s="2"/>
      <c r="EE954" s="2"/>
      <c r="EF954" s="2"/>
      <c r="EG954" s="2"/>
      <c r="EH954" s="2"/>
      <c r="EI954" s="2"/>
      <c r="EJ954" s="2"/>
      <c r="EK954" s="2"/>
      <c r="EL954" s="2"/>
      <c r="EM954" s="2"/>
      <c r="EN954" s="2"/>
      <c r="EO954" s="2"/>
      <c r="EP954" s="2"/>
      <c r="EQ954" s="2"/>
      <c r="ER954" s="2"/>
      <c r="ES954" s="2"/>
      <c r="ET954" s="2"/>
      <c r="EU954" s="2"/>
      <c r="EV954" s="2"/>
      <c r="EW954" s="2"/>
      <c r="EX954" s="2"/>
      <c r="EY954" s="2"/>
      <c r="EZ954" s="2"/>
      <c r="FA954" s="2"/>
      <c r="FB954" s="2"/>
      <c r="FC954" s="2"/>
      <c r="FD954" s="2"/>
      <c r="FE954" s="2"/>
      <c r="FF954" s="2"/>
      <c r="FG954" s="2"/>
      <c r="FH954" s="2"/>
      <c r="FI954" s="2"/>
      <c r="FJ954" s="2"/>
      <c r="FK954" s="2"/>
      <c r="FL954" s="2"/>
      <c r="FM954" s="2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</row>
    <row r="955" spans="1:188" x14ac:dyDescent="0.15">
      <c r="A955" s="63">
        <f t="shared" si="262"/>
        <v>44720</v>
      </c>
      <c r="B955" s="78">
        <f t="shared" ca="1" si="267"/>
        <v>598.57209790999991</v>
      </c>
      <c r="C955" s="65">
        <f t="shared" ca="1" si="272"/>
        <v>573.1585301099999</v>
      </c>
      <c r="D955" s="10">
        <f ca="1">IF(A955&lt;$B$1,VLOOKUP(A955,[1]DI!$A$4:$B$15000,2),0)</f>
        <v>0.1265</v>
      </c>
      <c r="E955" s="65">
        <f t="shared" ca="1" si="268"/>
        <v>1.0004727899999999</v>
      </c>
      <c r="F955" s="65">
        <f ca="1">(TRUNC(PRODUCT($E$12:$E954),16))</f>
        <v>1.1298542130540801</v>
      </c>
      <c r="G955" s="65">
        <f t="shared" ca="1" si="269"/>
        <v>1.0980132618279299</v>
      </c>
      <c r="H955" s="65">
        <f t="shared" ca="1" si="270"/>
        <v>1.0289986900000001</v>
      </c>
      <c r="I955" s="64">
        <f t="shared" si="263"/>
        <v>0.06</v>
      </c>
      <c r="J955" s="66">
        <f>IF(O954&gt;0,VLOOKUP(O954,W$12:AF$80,2),J954)</f>
        <v>44628</v>
      </c>
      <c r="K955" s="67">
        <f t="shared" si="264"/>
        <v>64</v>
      </c>
      <c r="L955" s="68">
        <f t="shared" si="273"/>
        <v>64</v>
      </c>
      <c r="M955" s="69">
        <f t="shared" si="274"/>
        <v>1.014908492</v>
      </c>
      <c r="N955" s="69">
        <f t="shared" ca="1" si="275"/>
        <v>1.0443395090000001</v>
      </c>
      <c r="O955" s="68">
        <f t="shared" si="271"/>
        <v>0</v>
      </c>
      <c r="P955" s="65">
        <f t="shared" ca="1" si="265"/>
        <v>25.413567799999999</v>
      </c>
      <c r="Q955" s="65"/>
      <c r="R955" s="11">
        <f t="shared" si="266"/>
        <v>0</v>
      </c>
      <c r="S955" s="70" t="str">
        <f>IF(O954&gt;0,VLOOKUP(O954,W$12:AF$60,10),S954)</f>
        <v>INCORPJ=</v>
      </c>
      <c r="T955" s="66" t="e">
        <f>IF(O954&gt;0,VLOOKUP(O954,W$12:AF$60,11),T954)</f>
        <v>#REF!</v>
      </c>
      <c r="U955" s="71" t="str">
        <f t="shared" si="276"/>
        <v>-</v>
      </c>
      <c r="V955" s="7"/>
      <c r="W955" s="7"/>
      <c r="X955" s="7"/>
      <c r="Y955" s="7"/>
      <c r="Z955" s="1"/>
      <c r="AA955" s="7"/>
      <c r="AB955" s="7"/>
      <c r="AC955" s="7"/>
      <c r="AD955" s="7"/>
      <c r="AE955" s="7"/>
      <c r="AF955" s="8"/>
      <c r="AG955" s="2"/>
      <c r="AH955" s="2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  <c r="EA955" s="2"/>
      <c r="EB955" s="2"/>
      <c r="EC955" s="2"/>
      <c r="ED955" s="2"/>
      <c r="EE955" s="2"/>
      <c r="EF955" s="2"/>
      <c r="EG955" s="2"/>
      <c r="EH955" s="2"/>
      <c r="EI955" s="2"/>
      <c r="EJ955" s="2"/>
      <c r="EK955" s="2"/>
      <c r="EL955" s="2"/>
      <c r="EM955" s="2"/>
      <c r="EN955" s="2"/>
      <c r="EO955" s="2"/>
      <c r="EP955" s="2"/>
      <c r="EQ955" s="2"/>
      <c r="ER955" s="2"/>
      <c r="ES955" s="2"/>
      <c r="ET955" s="2"/>
      <c r="EU955" s="2"/>
      <c r="EV955" s="2"/>
      <c r="EW955" s="2"/>
      <c r="EX955" s="2"/>
      <c r="EY955" s="2"/>
      <c r="EZ955" s="2"/>
      <c r="FA955" s="2"/>
      <c r="FB955" s="2"/>
      <c r="FC955" s="2"/>
      <c r="FD955" s="2"/>
      <c r="FE955" s="2"/>
      <c r="FF955" s="2"/>
      <c r="FG955" s="2"/>
      <c r="FH955" s="2"/>
      <c r="FI955" s="2"/>
      <c r="FJ955" s="2"/>
      <c r="FK955" s="2"/>
      <c r="FL955" s="2"/>
      <c r="FM955" s="2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</row>
    <row r="956" spans="1:188" x14ac:dyDescent="0.15">
      <c r="A956" s="63">
        <f t="shared" si="262"/>
        <v>44721</v>
      </c>
      <c r="B956" s="78">
        <f t="shared" ca="1" si="267"/>
        <v>598.99358321999989</v>
      </c>
      <c r="C956" s="65">
        <f t="shared" ca="1" si="272"/>
        <v>573.1585301099999</v>
      </c>
      <c r="D956" s="10">
        <f ca="1">IF(A956&lt;$B$1,VLOOKUP(A956,[1]DI!$A$4:$B$15000,2),0)</f>
        <v>0.1265</v>
      </c>
      <c r="E956" s="65">
        <f t="shared" ca="1" si="268"/>
        <v>1.0004727899999999</v>
      </c>
      <c r="F956" s="65">
        <f ca="1">(TRUNC(PRODUCT($E$12:$E955),16))</f>
        <v>1.1303883968274699</v>
      </c>
      <c r="G956" s="65">
        <f t="shared" ca="1" si="269"/>
        <v>1.0980132618279299</v>
      </c>
      <c r="H956" s="65">
        <f t="shared" ca="1" si="270"/>
        <v>1.0294851899999999</v>
      </c>
      <c r="I956" s="64">
        <f t="shared" si="263"/>
        <v>0.06</v>
      </c>
      <c r="J956" s="66">
        <f>IF(O955&gt;0,VLOOKUP(O955,W$12:AF$80,2),J955)</f>
        <v>44628</v>
      </c>
      <c r="K956" s="67">
        <f t="shared" si="264"/>
        <v>65</v>
      </c>
      <c r="L956" s="68">
        <f t="shared" si="273"/>
        <v>65</v>
      </c>
      <c r="M956" s="69">
        <f t="shared" si="274"/>
        <v>1.015143192</v>
      </c>
      <c r="N956" s="69">
        <f t="shared" ca="1" si="275"/>
        <v>1.045074882</v>
      </c>
      <c r="O956" s="68">
        <f t="shared" si="271"/>
        <v>0</v>
      </c>
      <c r="P956" s="65">
        <f t="shared" ca="1" si="265"/>
        <v>25.83505311</v>
      </c>
      <c r="Q956" s="65"/>
      <c r="R956" s="11">
        <f t="shared" si="266"/>
        <v>0</v>
      </c>
      <c r="S956" s="70" t="str">
        <f>IF(O955&gt;0,VLOOKUP(O955,W$12:AF$60,10),S955)</f>
        <v>INCORPJ=</v>
      </c>
      <c r="T956" s="66" t="e">
        <f>IF(O955&gt;0,VLOOKUP(O955,W$12:AF$60,11),T955)</f>
        <v>#REF!</v>
      </c>
      <c r="U956" s="71" t="str">
        <f t="shared" si="276"/>
        <v>-</v>
      </c>
      <c r="V956" s="7"/>
      <c r="W956" s="7"/>
      <c r="X956" s="7"/>
      <c r="Y956" s="7"/>
      <c r="Z956" s="1"/>
      <c r="AA956" s="7"/>
      <c r="AB956" s="7"/>
      <c r="AC956" s="7"/>
      <c r="AD956" s="7"/>
      <c r="AE956" s="7"/>
      <c r="AF956" s="8"/>
      <c r="AG956" s="2"/>
      <c r="AH956" s="2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  <c r="EA956" s="2"/>
      <c r="EB956" s="2"/>
      <c r="EC956" s="2"/>
      <c r="ED956" s="2"/>
      <c r="EE956" s="2"/>
      <c r="EF956" s="2"/>
      <c r="EG956" s="2"/>
      <c r="EH956" s="2"/>
      <c r="EI956" s="2"/>
      <c r="EJ956" s="2"/>
      <c r="EK956" s="2"/>
      <c r="EL956" s="2"/>
      <c r="EM956" s="2"/>
      <c r="EN956" s="2"/>
      <c r="EO956" s="2"/>
      <c r="EP956" s="2"/>
      <c r="EQ956" s="2"/>
      <c r="ER956" s="2"/>
      <c r="ES956" s="2"/>
      <c r="ET956" s="2"/>
      <c r="EU956" s="2"/>
      <c r="EV956" s="2"/>
      <c r="EW956" s="2"/>
      <c r="EX956" s="2"/>
      <c r="EY956" s="2"/>
      <c r="EZ956" s="2"/>
      <c r="FA956" s="2"/>
      <c r="FB956" s="2"/>
      <c r="FC956" s="2"/>
      <c r="FD956" s="2"/>
      <c r="FE956" s="2"/>
      <c r="FF956" s="2"/>
      <c r="FG956" s="2"/>
      <c r="FH956" s="2"/>
      <c r="FI956" s="2"/>
      <c r="FJ956" s="2"/>
      <c r="FK956" s="2"/>
      <c r="FL956" s="2"/>
      <c r="FM956" s="2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</row>
    <row r="957" spans="1:188" x14ac:dyDescent="0.15">
      <c r="A957" s="63">
        <f t="shared" si="262"/>
        <v>44722</v>
      </c>
      <c r="B957" s="78">
        <f t="shared" ca="1" si="267"/>
        <v>599.41537172999995</v>
      </c>
      <c r="C957" s="65">
        <f t="shared" ca="1" si="272"/>
        <v>573.1585301099999</v>
      </c>
      <c r="D957" s="10">
        <f ca="1">IF(A957&lt;$B$1,VLOOKUP(A957,[1]DI!$A$4:$B$15000,2),0)</f>
        <v>0.1265</v>
      </c>
      <c r="E957" s="65">
        <f t="shared" ca="1" si="268"/>
        <v>1.0004727899999999</v>
      </c>
      <c r="F957" s="65">
        <f ca="1">(TRUNC(PRODUCT($E$12:$E956),16))</f>
        <v>1.13092283315761</v>
      </c>
      <c r="G957" s="65">
        <f t="shared" ca="1" si="269"/>
        <v>1.0980132618279299</v>
      </c>
      <c r="H957" s="65">
        <f t="shared" ca="1" si="270"/>
        <v>1.0299719300000001</v>
      </c>
      <c r="I957" s="64">
        <f t="shared" si="263"/>
        <v>0.06</v>
      </c>
      <c r="J957" s="66">
        <f>IF(O956&gt;0,VLOOKUP(O956,W$12:AF$80,2),J956)</f>
        <v>44628</v>
      </c>
      <c r="K957" s="67">
        <f t="shared" si="264"/>
        <v>66</v>
      </c>
      <c r="L957" s="68">
        <f t="shared" si="273"/>
        <v>66</v>
      </c>
      <c r="M957" s="69">
        <f t="shared" si="274"/>
        <v>1.0153779469999999</v>
      </c>
      <c r="N957" s="69">
        <f t="shared" ca="1" si="275"/>
        <v>1.0458107839999999</v>
      </c>
      <c r="O957" s="68">
        <f t="shared" si="271"/>
        <v>0</v>
      </c>
      <c r="P957" s="65">
        <f t="shared" ca="1" si="265"/>
        <v>26.256841619999999</v>
      </c>
      <c r="Q957" s="65"/>
      <c r="R957" s="11">
        <f t="shared" si="266"/>
        <v>0</v>
      </c>
      <c r="S957" s="70" t="str">
        <f>IF(O956&gt;0,VLOOKUP(O956,W$12:AF$60,10),S956)</f>
        <v>INCORPJ=</v>
      </c>
      <c r="T957" s="66" t="e">
        <f>IF(O956&gt;0,VLOOKUP(O956,W$12:AF$60,11),T956)</f>
        <v>#REF!</v>
      </c>
      <c r="U957" s="71" t="str">
        <f t="shared" si="276"/>
        <v>-</v>
      </c>
      <c r="V957" s="7"/>
      <c r="W957" s="7"/>
      <c r="X957" s="7"/>
      <c r="Y957" s="7"/>
      <c r="Z957" s="1"/>
      <c r="AA957" s="7"/>
      <c r="AB957" s="7"/>
      <c r="AC957" s="7"/>
      <c r="AD957" s="7"/>
      <c r="AE957" s="7"/>
      <c r="AF957" s="8"/>
      <c r="AG957" s="2"/>
      <c r="AH957" s="2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  <c r="EA957" s="2"/>
      <c r="EB957" s="2"/>
      <c r="EC957" s="2"/>
      <c r="ED957" s="2"/>
      <c r="EE957" s="2"/>
      <c r="EF957" s="2"/>
      <c r="EG957" s="2"/>
      <c r="EH957" s="2"/>
      <c r="EI957" s="2"/>
      <c r="EJ957" s="2"/>
      <c r="EK957" s="2"/>
      <c r="EL957" s="2"/>
      <c r="EM957" s="2"/>
      <c r="EN957" s="2"/>
      <c r="EO957" s="2"/>
      <c r="EP957" s="2"/>
      <c r="EQ957" s="2"/>
      <c r="ER957" s="2"/>
      <c r="ES957" s="2"/>
      <c r="ET957" s="2"/>
      <c r="EU957" s="2"/>
      <c r="EV957" s="2"/>
      <c r="EW957" s="2"/>
      <c r="EX957" s="2"/>
      <c r="EY957" s="2"/>
      <c r="EZ957" s="2"/>
      <c r="FA957" s="2"/>
      <c r="FB957" s="2"/>
      <c r="FC957" s="2"/>
      <c r="FD957" s="2"/>
      <c r="FE957" s="2"/>
      <c r="FF957" s="2"/>
      <c r="FG957" s="2"/>
      <c r="FH957" s="2"/>
      <c r="FI957" s="2"/>
      <c r="FJ957" s="2"/>
      <c r="FK957" s="2"/>
      <c r="FL957" s="2"/>
      <c r="FM957" s="2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</row>
    <row r="958" spans="1:188" x14ac:dyDescent="0.15">
      <c r="A958" s="63">
        <f t="shared" si="262"/>
        <v>44723</v>
      </c>
      <c r="B958" s="78">
        <f t="shared" ca="1" si="267"/>
        <v>599.83745024999985</v>
      </c>
      <c r="C958" s="65">
        <f t="shared" ca="1" si="272"/>
        <v>573.1585301099999</v>
      </c>
      <c r="D958" s="10">
        <f ca="1">IF(A958&lt;$B$1,VLOOKUP(A958,[1]DI!$A$4:$B$15000,2),0)</f>
        <v>0</v>
      </c>
      <c r="E958" s="65">
        <f t="shared" ca="1" si="268"/>
        <v>1</v>
      </c>
      <c r="F958" s="65">
        <f ca="1">(TRUNC(PRODUCT($E$12:$E957),16))</f>
        <v>1.1314575221639001</v>
      </c>
      <c r="G958" s="65">
        <f t="shared" ca="1" si="269"/>
        <v>1.0980132618279299</v>
      </c>
      <c r="H958" s="65">
        <f t="shared" ca="1" si="270"/>
        <v>1.03045889</v>
      </c>
      <c r="I958" s="64">
        <f t="shared" si="263"/>
        <v>0.06</v>
      </c>
      <c r="J958" s="66">
        <f>IF(O957&gt;0,VLOOKUP(O957,W$12:AF$80,2),J957)</f>
        <v>44628</v>
      </c>
      <c r="K958" s="67">
        <f t="shared" si="264"/>
        <v>66</v>
      </c>
      <c r="L958" s="68">
        <f t="shared" si="273"/>
        <v>67</v>
      </c>
      <c r="M958" s="69">
        <f t="shared" si="274"/>
        <v>1.015612755</v>
      </c>
      <c r="N958" s="69">
        <f t="shared" ca="1" si="275"/>
        <v>1.046547192</v>
      </c>
      <c r="O958" s="68">
        <f t="shared" si="271"/>
        <v>0</v>
      </c>
      <c r="P958" s="65">
        <f t="shared" ca="1" si="265"/>
        <v>26.678920139999999</v>
      </c>
      <c r="Q958" s="65"/>
      <c r="R958" s="11">
        <f t="shared" si="266"/>
        <v>0</v>
      </c>
      <c r="S958" s="70" t="str">
        <f>IF(O957&gt;0,VLOOKUP(O957,W$12:AF$60,10),S957)</f>
        <v>INCORPJ=</v>
      </c>
      <c r="T958" s="66" t="e">
        <f>IF(O957&gt;0,VLOOKUP(O957,W$12:AF$60,11),T957)</f>
        <v>#REF!</v>
      </c>
      <c r="U958" s="71" t="str">
        <f t="shared" si="276"/>
        <v>-</v>
      </c>
      <c r="V958" s="7"/>
      <c r="W958" s="7"/>
      <c r="X958" s="7"/>
      <c r="Y958" s="7"/>
      <c r="Z958" s="1"/>
      <c r="AA958" s="7"/>
      <c r="AB958" s="7"/>
      <c r="AC958" s="7"/>
      <c r="AD958" s="7"/>
      <c r="AE958" s="7"/>
      <c r="AF958" s="8"/>
      <c r="AG958" s="2"/>
      <c r="AH958" s="2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  <c r="EE958" s="2"/>
      <c r="EF958" s="2"/>
      <c r="EG958" s="2"/>
      <c r="EH958" s="2"/>
      <c r="EI958" s="2"/>
      <c r="EJ958" s="2"/>
      <c r="EK958" s="2"/>
      <c r="EL958" s="2"/>
      <c r="EM958" s="2"/>
      <c r="EN958" s="2"/>
      <c r="EO958" s="2"/>
      <c r="EP958" s="2"/>
      <c r="EQ958" s="2"/>
      <c r="ER958" s="2"/>
      <c r="ES958" s="2"/>
      <c r="ET958" s="2"/>
      <c r="EU958" s="2"/>
      <c r="EV958" s="2"/>
      <c r="EW958" s="2"/>
      <c r="EX958" s="2"/>
      <c r="EY958" s="2"/>
      <c r="EZ958" s="2"/>
      <c r="FA958" s="2"/>
      <c r="FB958" s="2"/>
      <c r="FC958" s="2"/>
      <c r="FD958" s="2"/>
      <c r="FE958" s="2"/>
      <c r="FF958" s="2"/>
      <c r="FG958" s="2"/>
      <c r="FH958" s="2"/>
      <c r="FI958" s="2"/>
      <c r="FJ958" s="2"/>
      <c r="FK958" s="2"/>
      <c r="FL958" s="2"/>
      <c r="FM958" s="2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</row>
    <row r="959" spans="1:188" x14ac:dyDescent="0.15">
      <c r="A959" s="63">
        <f t="shared" si="262"/>
        <v>44724</v>
      </c>
      <c r="B959" s="78">
        <f t="shared" ca="1" si="267"/>
        <v>599.83745024999985</v>
      </c>
      <c r="C959" s="65">
        <f t="shared" ca="1" si="272"/>
        <v>573.1585301099999</v>
      </c>
      <c r="D959" s="10">
        <f ca="1">IF(A959&lt;$B$1,VLOOKUP(A959,[1]DI!$A$4:$B$15000,2),0)</f>
        <v>0</v>
      </c>
      <c r="E959" s="65">
        <f t="shared" ca="1" si="268"/>
        <v>1</v>
      </c>
      <c r="F959" s="65">
        <f ca="1">(TRUNC(PRODUCT($E$12:$E958),16))</f>
        <v>1.1314575221639001</v>
      </c>
      <c r="G959" s="65">
        <f t="shared" ca="1" si="269"/>
        <v>1.0980132618279299</v>
      </c>
      <c r="H959" s="65">
        <f t="shared" ca="1" si="270"/>
        <v>1.03045889</v>
      </c>
      <c r="I959" s="64">
        <f t="shared" si="263"/>
        <v>0.06</v>
      </c>
      <c r="J959" s="66">
        <f>IF(O958&gt;0,VLOOKUP(O958,W$12:AF$80,2),J958)</f>
        <v>44628</v>
      </c>
      <c r="K959" s="67">
        <f t="shared" si="264"/>
        <v>66</v>
      </c>
      <c r="L959" s="68">
        <f t="shared" si="273"/>
        <v>67</v>
      </c>
      <c r="M959" s="69">
        <f t="shared" si="274"/>
        <v>1.015612755</v>
      </c>
      <c r="N959" s="69">
        <f t="shared" ca="1" si="275"/>
        <v>1.046547192</v>
      </c>
      <c r="O959" s="68">
        <f t="shared" si="271"/>
        <v>0</v>
      </c>
      <c r="P959" s="65">
        <f t="shared" ca="1" si="265"/>
        <v>26.678920139999999</v>
      </c>
      <c r="Q959" s="65"/>
      <c r="R959" s="11">
        <f t="shared" si="266"/>
        <v>0</v>
      </c>
      <c r="S959" s="70" t="str">
        <f>IF(O958&gt;0,VLOOKUP(O958,W$12:AF$60,10),S958)</f>
        <v>INCORPJ=</v>
      </c>
      <c r="T959" s="66" t="e">
        <f>IF(O958&gt;0,VLOOKUP(O958,W$12:AF$60,11),T958)</f>
        <v>#REF!</v>
      </c>
      <c r="U959" s="71" t="str">
        <f t="shared" si="276"/>
        <v>-</v>
      </c>
      <c r="V959" s="7"/>
      <c r="W959" s="7"/>
      <c r="X959" s="7"/>
      <c r="Y959" s="7"/>
      <c r="Z959" s="1"/>
      <c r="AA959" s="7"/>
      <c r="AB959" s="7"/>
      <c r="AC959" s="7"/>
      <c r="AD959" s="7"/>
      <c r="AE959" s="7"/>
      <c r="AF959" s="8"/>
      <c r="AG959" s="2"/>
      <c r="AH959" s="2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  <c r="EA959" s="2"/>
      <c r="EB959" s="2"/>
      <c r="EC959" s="2"/>
      <c r="ED959" s="2"/>
      <c r="EE959" s="2"/>
      <c r="EF959" s="2"/>
      <c r="EG959" s="2"/>
      <c r="EH959" s="2"/>
      <c r="EI959" s="2"/>
      <c r="EJ959" s="2"/>
      <c r="EK959" s="2"/>
      <c r="EL959" s="2"/>
      <c r="EM959" s="2"/>
      <c r="EN959" s="2"/>
      <c r="EO959" s="2"/>
      <c r="EP959" s="2"/>
      <c r="EQ959" s="2"/>
      <c r="ER959" s="2"/>
      <c r="ES959" s="2"/>
      <c r="ET959" s="2"/>
      <c r="EU959" s="2"/>
      <c r="EV959" s="2"/>
      <c r="EW959" s="2"/>
      <c r="EX959" s="2"/>
      <c r="EY959" s="2"/>
      <c r="EZ959" s="2"/>
      <c r="FA959" s="2"/>
      <c r="FB959" s="2"/>
      <c r="FC959" s="2"/>
      <c r="FD959" s="2"/>
      <c r="FE959" s="2"/>
      <c r="FF959" s="2"/>
      <c r="FG959" s="2"/>
      <c r="FH959" s="2"/>
      <c r="FI959" s="2"/>
      <c r="FJ959" s="2"/>
      <c r="FK959" s="2"/>
      <c r="FL959" s="2"/>
      <c r="FM959" s="2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</row>
    <row r="960" spans="1:188" x14ac:dyDescent="0.15">
      <c r="A960" s="63">
        <f t="shared" si="262"/>
        <v>44725</v>
      </c>
      <c r="B960" s="78">
        <f t="shared" ca="1" si="267"/>
        <v>599.83745024999985</v>
      </c>
      <c r="C960" s="65">
        <f t="shared" ca="1" si="272"/>
        <v>573.1585301099999</v>
      </c>
      <c r="D960" s="10">
        <f ca="1">IF(A960&lt;$B$1,VLOOKUP(A960,[1]DI!$A$4:$B$15000,2),0)</f>
        <v>0.1265</v>
      </c>
      <c r="E960" s="65">
        <f t="shared" ca="1" si="268"/>
        <v>1.0004727899999999</v>
      </c>
      <c r="F960" s="65">
        <f ca="1">(TRUNC(PRODUCT($E$12:$E959),16))</f>
        <v>1.1314575221639001</v>
      </c>
      <c r="G960" s="65">
        <f t="shared" ca="1" si="269"/>
        <v>1.0980132618279299</v>
      </c>
      <c r="H960" s="65">
        <f t="shared" ca="1" si="270"/>
        <v>1.03045889</v>
      </c>
      <c r="I960" s="64">
        <f t="shared" si="263"/>
        <v>0.06</v>
      </c>
      <c r="J960" s="66">
        <f>IF(O959&gt;0,VLOOKUP(O959,W$12:AF$80,2),J959)</f>
        <v>44628</v>
      </c>
      <c r="K960" s="67">
        <f t="shared" si="264"/>
        <v>67</v>
      </c>
      <c r="L960" s="68">
        <f t="shared" si="273"/>
        <v>67</v>
      </c>
      <c r="M960" s="69">
        <f t="shared" si="274"/>
        <v>1.015612755</v>
      </c>
      <c r="N960" s="69">
        <f t="shared" ca="1" si="275"/>
        <v>1.046547192</v>
      </c>
      <c r="O960" s="68">
        <f t="shared" si="271"/>
        <v>0</v>
      </c>
      <c r="P960" s="65">
        <f t="shared" ca="1" si="265"/>
        <v>26.678920139999999</v>
      </c>
      <c r="Q960" s="65"/>
      <c r="R960" s="11">
        <f t="shared" si="266"/>
        <v>0</v>
      </c>
      <c r="S960" s="70" t="str">
        <f>IF(O959&gt;0,VLOOKUP(O959,W$12:AF$60,10),S959)</f>
        <v>INCORPJ=</v>
      </c>
      <c r="T960" s="66" t="e">
        <f>IF(O959&gt;0,VLOOKUP(O959,W$12:AF$60,11),T959)</f>
        <v>#REF!</v>
      </c>
      <c r="U960" s="71" t="str">
        <f t="shared" si="276"/>
        <v>-</v>
      </c>
      <c r="V960" s="7"/>
      <c r="W960" s="7"/>
      <c r="X960" s="7"/>
      <c r="Y960" s="7"/>
      <c r="Z960" s="1"/>
      <c r="AA960" s="7"/>
      <c r="AB960" s="7"/>
      <c r="AC960" s="7"/>
      <c r="AD960" s="7"/>
      <c r="AE960" s="7"/>
      <c r="AF960" s="8"/>
      <c r="AG960" s="2"/>
      <c r="AH960" s="2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  <c r="EA960" s="2"/>
      <c r="EB960" s="2"/>
      <c r="EC960" s="2"/>
      <c r="ED960" s="2"/>
      <c r="EE960" s="2"/>
      <c r="EF960" s="2"/>
      <c r="EG960" s="2"/>
      <c r="EH960" s="2"/>
      <c r="EI960" s="2"/>
      <c r="EJ960" s="2"/>
      <c r="EK960" s="2"/>
      <c r="EL960" s="2"/>
      <c r="EM960" s="2"/>
      <c r="EN960" s="2"/>
      <c r="EO960" s="2"/>
      <c r="EP960" s="2"/>
      <c r="EQ960" s="2"/>
      <c r="ER960" s="2"/>
      <c r="ES960" s="2"/>
      <c r="ET960" s="2"/>
      <c r="EU960" s="2"/>
      <c r="EV960" s="2"/>
      <c r="EW960" s="2"/>
      <c r="EX960" s="2"/>
      <c r="EY960" s="2"/>
      <c r="EZ960" s="2"/>
      <c r="FA960" s="2"/>
      <c r="FB960" s="2"/>
      <c r="FC960" s="2"/>
      <c r="FD960" s="2"/>
      <c r="FE960" s="2"/>
      <c r="FF960" s="2"/>
      <c r="FG960" s="2"/>
      <c r="FH960" s="2"/>
      <c r="FI960" s="2"/>
      <c r="FJ960" s="2"/>
      <c r="FK960" s="2"/>
      <c r="FL960" s="2"/>
      <c r="FM960" s="2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</row>
    <row r="961" spans="1:188" x14ac:dyDescent="0.15">
      <c r="A961" s="63">
        <f t="shared" si="262"/>
        <v>44726</v>
      </c>
      <c r="B961" s="78">
        <f t="shared" ca="1" si="267"/>
        <v>600.25982738999994</v>
      </c>
      <c r="C961" s="65">
        <f t="shared" ca="1" si="272"/>
        <v>573.1585301099999</v>
      </c>
      <c r="D961" s="10">
        <f ca="1">IF(A961&lt;$B$1,VLOOKUP(A961,[1]DI!$A$4:$B$15000,2),0)</f>
        <v>0.1265</v>
      </c>
      <c r="E961" s="65">
        <f t="shared" ca="1" si="268"/>
        <v>1.0004727899999999</v>
      </c>
      <c r="F961" s="65">
        <f ca="1">(TRUNC(PRODUCT($E$12:$E960),16))</f>
        <v>1.1319924639658001</v>
      </c>
      <c r="G961" s="65">
        <f t="shared" ca="1" si="269"/>
        <v>1.0980132618279299</v>
      </c>
      <c r="H961" s="65">
        <f t="shared" ca="1" si="270"/>
        <v>1.0309460800000001</v>
      </c>
      <c r="I961" s="64">
        <f t="shared" si="263"/>
        <v>0.06</v>
      </c>
      <c r="J961" s="66">
        <f>IF(O960&gt;0,VLOOKUP(O960,W$12:AF$80,2),J960)</f>
        <v>44628</v>
      </c>
      <c r="K961" s="67">
        <f t="shared" si="264"/>
        <v>68</v>
      </c>
      <c r="L961" s="68">
        <f t="shared" si="273"/>
        <v>68</v>
      </c>
      <c r="M961" s="69">
        <f t="shared" si="274"/>
        <v>1.0158476190000001</v>
      </c>
      <c r="N961" s="69">
        <f t="shared" ca="1" si="275"/>
        <v>1.0472841209999999</v>
      </c>
      <c r="O961" s="68">
        <f t="shared" si="271"/>
        <v>0</v>
      </c>
      <c r="P961" s="65">
        <f t="shared" ca="1" si="265"/>
        <v>27.101297280000001</v>
      </c>
      <c r="Q961" s="65"/>
      <c r="R961" s="11">
        <f t="shared" si="266"/>
        <v>0</v>
      </c>
      <c r="S961" s="70" t="str">
        <f>IF(O960&gt;0,VLOOKUP(O960,W$12:AF$60,10),S960)</f>
        <v>INCORPJ=</v>
      </c>
      <c r="T961" s="66" t="e">
        <f>IF(O960&gt;0,VLOOKUP(O960,W$12:AF$60,11),T960)</f>
        <v>#REF!</v>
      </c>
      <c r="U961" s="71" t="str">
        <f t="shared" si="276"/>
        <v>-</v>
      </c>
      <c r="V961" s="7"/>
      <c r="W961" s="7"/>
      <c r="X961" s="7"/>
      <c r="Y961" s="7"/>
      <c r="Z961" s="1"/>
      <c r="AA961" s="7"/>
      <c r="AB961" s="7"/>
      <c r="AC961" s="7"/>
      <c r="AD961" s="7"/>
      <c r="AE961" s="7"/>
      <c r="AF961" s="8"/>
      <c r="AG961" s="2"/>
      <c r="AH961" s="2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  <c r="EA961" s="2"/>
      <c r="EB961" s="2"/>
      <c r="EC961" s="2"/>
      <c r="ED961" s="2"/>
      <c r="EE961" s="2"/>
      <c r="EF961" s="2"/>
      <c r="EG961" s="2"/>
      <c r="EH961" s="2"/>
      <c r="EI961" s="2"/>
      <c r="EJ961" s="2"/>
      <c r="EK961" s="2"/>
      <c r="EL961" s="2"/>
      <c r="EM961" s="2"/>
      <c r="EN961" s="2"/>
      <c r="EO961" s="2"/>
      <c r="EP961" s="2"/>
      <c r="EQ961" s="2"/>
      <c r="ER961" s="2"/>
      <c r="ES961" s="2"/>
      <c r="ET961" s="2"/>
      <c r="EU961" s="2"/>
      <c r="EV961" s="2"/>
      <c r="EW961" s="2"/>
      <c r="EX961" s="2"/>
      <c r="EY961" s="2"/>
      <c r="EZ961" s="2"/>
      <c r="FA961" s="2"/>
      <c r="FB961" s="2"/>
      <c r="FC961" s="2"/>
      <c r="FD961" s="2"/>
      <c r="FE961" s="2"/>
      <c r="FF961" s="2"/>
      <c r="FG961" s="2"/>
      <c r="FH961" s="2"/>
      <c r="FI961" s="2"/>
      <c r="FJ961" s="2"/>
      <c r="FK961" s="2"/>
      <c r="FL961" s="2"/>
      <c r="FM961" s="2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</row>
    <row r="962" spans="1:188" x14ac:dyDescent="0.15">
      <c r="A962" s="63">
        <f t="shared" si="262"/>
        <v>44727</v>
      </c>
      <c r="B962" s="78">
        <f t="shared" ca="1" si="267"/>
        <v>600.68250028999989</v>
      </c>
      <c r="C962" s="65">
        <f t="shared" ca="1" si="272"/>
        <v>573.1585301099999</v>
      </c>
      <c r="D962" s="10">
        <f ca="1">IF(A962&lt;$B$1,VLOOKUP(A962,[1]DI!$A$4:$B$15000,2),0)</f>
        <v>0.1265</v>
      </c>
      <c r="E962" s="65">
        <f t="shared" ca="1" si="268"/>
        <v>1.0004727899999999</v>
      </c>
      <c r="F962" s="65">
        <f ca="1">(TRUNC(PRODUCT($E$12:$E961),16))</f>
        <v>1.1325276586828401</v>
      </c>
      <c r="G962" s="65">
        <f t="shared" ca="1" si="269"/>
        <v>1.0980132618279299</v>
      </c>
      <c r="H962" s="65">
        <f t="shared" ca="1" si="270"/>
        <v>1.0314334999999999</v>
      </c>
      <c r="I962" s="64">
        <f t="shared" si="263"/>
        <v>0.06</v>
      </c>
      <c r="J962" s="66">
        <f>IF(O961&gt;0,VLOOKUP(O961,W$12:AF$80,2),J961)</f>
        <v>44628</v>
      </c>
      <c r="K962" s="67">
        <f t="shared" si="264"/>
        <v>69</v>
      </c>
      <c r="L962" s="68">
        <f t="shared" si="273"/>
        <v>69</v>
      </c>
      <c r="M962" s="69">
        <f t="shared" si="274"/>
        <v>1.0160825360000001</v>
      </c>
      <c r="N962" s="69">
        <f t="shared" ca="1" si="275"/>
        <v>1.0480215660000001</v>
      </c>
      <c r="O962" s="68">
        <f t="shared" si="271"/>
        <v>0</v>
      </c>
      <c r="P962" s="65">
        <f t="shared" ca="1" si="265"/>
        <v>27.523970179999999</v>
      </c>
      <c r="Q962" s="65"/>
      <c r="R962" s="11">
        <f t="shared" si="266"/>
        <v>0</v>
      </c>
      <c r="S962" s="70" t="str">
        <f>IF(O961&gt;0,VLOOKUP(O961,W$12:AF$60,10),S961)</f>
        <v>INCORPJ=</v>
      </c>
      <c r="T962" s="66" t="e">
        <f>IF(O961&gt;0,VLOOKUP(O961,W$12:AF$60,11),T961)</f>
        <v>#REF!</v>
      </c>
      <c r="U962" s="71" t="str">
        <f t="shared" si="276"/>
        <v>-</v>
      </c>
      <c r="V962" s="7"/>
      <c r="W962" s="7"/>
      <c r="X962" s="7"/>
      <c r="Y962" s="7"/>
      <c r="Z962" s="1"/>
      <c r="AA962" s="7"/>
      <c r="AB962" s="7"/>
      <c r="AC962" s="7"/>
      <c r="AD962" s="7"/>
      <c r="AE962" s="7"/>
      <c r="AF962" s="8"/>
      <c r="AG962" s="2"/>
      <c r="AH962" s="2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  <c r="EA962" s="2"/>
      <c r="EB962" s="2"/>
      <c r="EC962" s="2"/>
      <c r="ED962" s="2"/>
      <c r="EE962" s="2"/>
      <c r="EF962" s="2"/>
      <c r="EG962" s="2"/>
      <c r="EH962" s="2"/>
      <c r="EI962" s="2"/>
      <c r="EJ962" s="2"/>
      <c r="EK962" s="2"/>
      <c r="EL962" s="2"/>
      <c r="EM962" s="2"/>
      <c r="EN962" s="2"/>
      <c r="EO962" s="2"/>
      <c r="EP962" s="2"/>
      <c r="EQ962" s="2"/>
      <c r="ER962" s="2"/>
      <c r="ES962" s="2"/>
      <c r="ET962" s="2"/>
      <c r="EU962" s="2"/>
      <c r="EV962" s="2"/>
      <c r="EW962" s="2"/>
      <c r="EX962" s="2"/>
      <c r="EY962" s="2"/>
      <c r="EZ962" s="2"/>
      <c r="FA962" s="2"/>
      <c r="FB962" s="2"/>
      <c r="FC962" s="2"/>
      <c r="FD962" s="2"/>
      <c r="FE962" s="2"/>
      <c r="FF962" s="2"/>
      <c r="FG962" s="2"/>
      <c r="FH962" s="2"/>
      <c r="FI962" s="2"/>
      <c r="FJ962" s="2"/>
      <c r="FK962" s="2"/>
      <c r="FL962" s="2"/>
      <c r="FM962" s="2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</row>
    <row r="963" spans="1:188" x14ac:dyDescent="0.15">
      <c r="A963" s="63">
        <f t="shared" si="262"/>
        <v>44728</v>
      </c>
      <c r="B963" s="78">
        <f t="shared" ca="1" si="267"/>
        <v>601.10547178999991</v>
      </c>
      <c r="C963" s="65">
        <f t="shared" ca="1" si="272"/>
        <v>573.1585301099999</v>
      </c>
      <c r="D963" s="10">
        <f ca="1">IF(A963&lt;$B$1,VLOOKUP(A963,[1]DI!$A$4:$B$15000,2),0)</f>
        <v>0</v>
      </c>
      <c r="E963" s="65">
        <f t="shared" ca="1" si="268"/>
        <v>1</v>
      </c>
      <c r="F963" s="65">
        <f ca="1">(TRUNC(PRODUCT($E$12:$E962),16))</f>
        <v>1.13306310643459</v>
      </c>
      <c r="G963" s="65">
        <f t="shared" ca="1" si="269"/>
        <v>1.0980132618279299</v>
      </c>
      <c r="H963" s="65">
        <f t="shared" ca="1" si="270"/>
        <v>1.0319211500000001</v>
      </c>
      <c r="I963" s="64">
        <f t="shared" si="263"/>
        <v>0.06</v>
      </c>
      <c r="J963" s="66">
        <f>IF(O962&gt;0,VLOOKUP(O962,W$12:AF$80,2),J962)</f>
        <v>44628</v>
      </c>
      <c r="K963" s="67">
        <f t="shared" si="264"/>
        <v>69</v>
      </c>
      <c r="L963" s="68">
        <f t="shared" si="273"/>
        <v>70</v>
      </c>
      <c r="M963" s="69">
        <f t="shared" si="274"/>
        <v>1.016317508</v>
      </c>
      <c r="N963" s="69">
        <f t="shared" ca="1" si="275"/>
        <v>1.048759532</v>
      </c>
      <c r="O963" s="68">
        <f t="shared" si="271"/>
        <v>0</v>
      </c>
      <c r="P963" s="65">
        <f t="shared" ca="1" si="265"/>
        <v>27.946941679999998</v>
      </c>
      <c r="Q963" s="65"/>
      <c r="R963" s="11">
        <f t="shared" si="266"/>
        <v>0</v>
      </c>
      <c r="S963" s="70" t="str">
        <f>IF(O962&gt;0,VLOOKUP(O962,W$12:AF$60,10),S962)</f>
        <v>INCORPJ=</v>
      </c>
      <c r="T963" s="66" t="e">
        <f>IF(O962&gt;0,VLOOKUP(O962,W$12:AF$60,11),T962)</f>
        <v>#REF!</v>
      </c>
      <c r="U963" s="71" t="str">
        <f t="shared" si="276"/>
        <v>-</v>
      </c>
      <c r="V963" s="7"/>
      <c r="W963" s="7"/>
      <c r="X963" s="7"/>
      <c r="Y963" s="7"/>
      <c r="Z963" s="1"/>
      <c r="AA963" s="7"/>
      <c r="AB963" s="7"/>
      <c r="AC963" s="7"/>
      <c r="AD963" s="7"/>
      <c r="AE963" s="7"/>
      <c r="AF963" s="8"/>
      <c r="AG963" s="2"/>
      <c r="AH963" s="2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  <c r="EA963" s="2"/>
      <c r="EB963" s="2"/>
      <c r="EC963" s="2"/>
      <c r="ED963" s="2"/>
      <c r="EE963" s="2"/>
      <c r="EF963" s="2"/>
      <c r="EG963" s="2"/>
      <c r="EH963" s="2"/>
      <c r="EI963" s="2"/>
      <c r="EJ963" s="2"/>
      <c r="EK963" s="2"/>
      <c r="EL963" s="2"/>
      <c r="EM963" s="2"/>
      <c r="EN963" s="2"/>
      <c r="EO963" s="2"/>
      <c r="EP963" s="2"/>
      <c r="EQ963" s="2"/>
      <c r="ER963" s="2"/>
      <c r="ES963" s="2"/>
      <c r="ET963" s="2"/>
      <c r="EU963" s="2"/>
      <c r="EV963" s="2"/>
      <c r="EW963" s="2"/>
      <c r="EX963" s="2"/>
      <c r="EY963" s="2"/>
      <c r="EZ963" s="2"/>
      <c r="FA963" s="2"/>
      <c r="FB963" s="2"/>
      <c r="FC963" s="2"/>
      <c r="FD963" s="2"/>
      <c r="FE963" s="2"/>
      <c r="FF963" s="2"/>
      <c r="FG963" s="2"/>
      <c r="FH963" s="2"/>
      <c r="FI963" s="2"/>
      <c r="FJ963" s="2"/>
      <c r="FK963" s="2"/>
      <c r="FL963" s="2"/>
      <c r="FM963" s="2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</row>
    <row r="964" spans="1:188" x14ac:dyDescent="0.15">
      <c r="A964" s="63">
        <f t="shared" si="262"/>
        <v>44729</v>
      </c>
      <c r="B964" s="78">
        <f t="shared" ca="1" si="267"/>
        <v>601.10547178999991</v>
      </c>
      <c r="C964" s="65">
        <f t="shared" ca="1" si="272"/>
        <v>573.1585301099999</v>
      </c>
      <c r="D964" s="10">
        <f ca="1">IF(A964&lt;$B$1,VLOOKUP(A964,[1]DI!$A$4:$B$15000,2),0)</f>
        <v>0.13150000000000001</v>
      </c>
      <c r="E964" s="65">
        <f t="shared" ca="1" si="268"/>
        <v>1.0004903700000001</v>
      </c>
      <c r="F964" s="65">
        <f ca="1">(TRUNC(PRODUCT($E$12:$E963),16))</f>
        <v>1.13306310643459</v>
      </c>
      <c r="G964" s="65">
        <f t="shared" ca="1" si="269"/>
        <v>1.0980132618279299</v>
      </c>
      <c r="H964" s="65">
        <f t="shared" ca="1" si="270"/>
        <v>1.0319211500000001</v>
      </c>
      <c r="I964" s="64">
        <f t="shared" si="263"/>
        <v>0.06</v>
      </c>
      <c r="J964" s="66">
        <f>IF(O963&gt;0,VLOOKUP(O963,W$12:AF$80,2),J963)</f>
        <v>44628</v>
      </c>
      <c r="K964" s="67">
        <f t="shared" si="264"/>
        <v>70</v>
      </c>
      <c r="L964" s="68">
        <f t="shared" si="273"/>
        <v>70</v>
      </c>
      <c r="M964" s="69">
        <f t="shared" si="274"/>
        <v>1.016317508</v>
      </c>
      <c r="N964" s="69">
        <f t="shared" ca="1" si="275"/>
        <v>1.048759532</v>
      </c>
      <c r="O964" s="68">
        <f t="shared" si="271"/>
        <v>0</v>
      </c>
      <c r="P964" s="65">
        <f t="shared" ca="1" si="265"/>
        <v>27.946941679999998</v>
      </c>
      <c r="Q964" s="65"/>
      <c r="R964" s="11">
        <f t="shared" si="266"/>
        <v>0</v>
      </c>
      <c r="S964" s="70" t="str">
        <f>IF(O963&gt;0,VLOOKUP(O963,W$12:AF$60,10),S963)</f>
        <v>INCORPJ=</v>
      </c>
      <c r="T964" s="66" t="e">
        <f>IF(O963&gt;0,VLOOKUP(O963,W$12:AF$60,11),T963)</f>
        <v>#REF!</v>
      </c>
      <c r="U964" s="71" t="str">
        <f t="shared" si="276"/>
        <v>-</v>
      </c>
      <c r="V964" s="7"/>
      <c r="W964" s="7"/>
      <c r="X964" s="7"/>
      <c r="Y964" s="7"/>
      <c r="Z964" s="1"/>
      <c r="AA964" s="7"/>
      <c r="AB964" s="7"/>
      <c r="AC964" s="7"/>
      <c r="AD964" s="7"/>
      <c r="AE964" s="7"/>
      <c r="AF964" s="8"/>
      <c r="AG964" s="2"/>
      <c r="AH964" s="2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  <c r="EA964" s="2"/>
      <c r="EB964" s="2"/>
      <c r="EC964" s="2"/>
      <c r="ED964" s="2"/>
      <c r="EE964" s="2"/>
      <c r="EF964" s="2"/>
      <c r="EG964" s="2"/>
      <c r="EH964" s="2"/>
      <c r="EI964" s="2"/>
      <c r="EJ964" s="2"/>
      <c r="EK964" s="2"/>
      <c r="EL964" s="2"/>
      <c r="EM964" s="2"/>
      <c r="EN964" s="2"/>
      <c r="EO964" s="2"/>
      <c r="EP964" s="2"/>
      <c r="EQ964" s="2"/>
      <c r="ER964" s="2"/>
      <c r="ES964" s="2"/>
      <c r="ET964" s="2"/>
      <c r="EU964" s="2"/>
      <c r="EV964" s="2"/>
      <c r="EW964" s="2"/>
      <c r="EX964" s="2"/>
      <c r="EY964" s="2"/>
      <c r="EZ964" s="2"/>
      <c r="FA964" s="2"/>
      <c r="FB964" s="2"/>
      <c r="FC964" s="2"/>
      <c r="FD964" s="2"/>
      <c r="FE964" s="2"/>
      <c r="FF964" s="2"/>
      <c r="FG964" s="2"/>
      <c r="FH964" s="2"/>
      <c r="FI964" s="2"/>
      <c r="FJ964" s="2"/>
      <c r="FK964" s="2"/>
      <c r="FL964" s="2"/>
      <c r="FM964" s="2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</row>
    <row r="965" spans="1:188" x14ac:dyDescent="0.15">
      <c r="A965" s="63">
        <f t="shared" si="262"/>
        <v>44730</v>
      </c>
      <c r="B965" s="78">
        <f t="shared" ca="1" si="267"/>
        <v>601.53930923999985</v>
      </c>
      <c r="C965" s="65">
        <f t="shared" ca="1" si="272"/>
        <v>573.1585301099999</v>
      </c>
      <c r="D965" s="10">
        <f ca="1">IF(A965&lt;$B$1,VLOOKUP(A965,[1]DI!$A$4:$B$15000,2),0)</f>
        <v>0</v>
      </c>
      <c r="E965" s="65">
        <f t="shared" ca="1" si="268"/>
        <v>1</v>
      </c>
      <c r="F965" s="65">
        <f ca="1">(TRUNC(PRODUCT($E$12:$E964),16))</f>
        <v>1.1336187265900901</v>
      </c>
      <c r="G965" s="65">
        <f t="shared" ca="1" si="269"/>
        <v>1.0980132618279299</v>
      </c>
      <c r="H965" s="65">
        <f t="shared" ca="1" si="270"/>
        <v>1.0324271700000001</v>
      </c>
      <c r="I965" s="64">
        <f t="shared" si="263"/>
        <v>0.06</v>
      </c>
      <c r="J965" s="66">
        <f>IF(O964&gt;0,VLOOKUP(O964,W$12:AF$80,2),J964)</f>
        <v>44628</v>
      </c>
      <c r="K965" s="67">
        <f t="shared" si="264"/>
        <v>70</v>
      </c>
      <c r="L965" s="68">
        <f t="shared" si="273"/>
        <v>71</v>
      </c>
      <c r="M965" s="69">
        <f t="shared" si="274"/>
        <v>1.0165525339999999</v>
      </c>
      <c r="N965" s="69">
        <f t="shared" ca="1" si="275"/>
        <v>1.0495164560000001</v>
      </c>
      <c r="O965" s="68">
        <f t="shared" si="271"/>
        <v>0</v>
      </c>
      <c r="P965" s="65">
        <f t="shared" ca="1" si="265"/>
        <v>28.380779130000001</v>
      </c>
      <c r="Q965" s="65"/>
      <c r="R965" s="11">
        <f t="shared" si="266"/>
        <v>0</v>
      </c>
      <c r="S965" s="70" t="str">
        <f>IF(O964&gt;0,VLOOKUP(O964,W$12:AF$60,10),S964)</f>
        <v>INCORPJ=</v>
      </c>
      <c r="T965" s="66" t="e">
        <f>IF(O964&gt;0,VLOOKUP(O964,W$12:AF$60,11),T964)</f>
        <v>#REF!</v>
      </c>
      <c r="U965" s="71" t="str">
        <f t="shared" si="276"/>
        <v>-</v>
      </c>
      <c r="V965" s="7"/>
      <c r="W965" s="7"/>
      <c r="X965" s="7"/>
      <c r="Y965" s="7"/>
      <c r="Z965" s="1"/>
      <c r="AA965" s="7"/>
      <c r="AB965" s="7"/>
      <c r="AC965" s="7"/>
      <c r="AD965" s="7"/>
      <c r="AE965" s="7"/>
      <c r="AF965" s="8"/>
      <c r="AG965" s="2"/>
      <c r="AH965" s="2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  <c r="EA965" s="2"/>
      <c r="EB965" s="2"/>
      <c r="EC965" s="2"/>
      <c r="ED965" s="2"/>
      <c r="EE965" s="2"/>
      <c r="EF965" s="2"/>
      <c r="EG965" s="2"/>
      <c r="EH965" s="2"/>
      <c r="EI965" s="2"/>
      <c r="EJ965" s="2"/>
      <c r="EK965" s="2"/>
      <c r="EL965" s="2"/>
      <c r="EM965" s="2"/>
      <c r="EN965" s="2"/>
      <c r="EO965" s="2"/>
      <c r="EP965" s="2"/>
      <c r="EQ965" s="2"/>
      <c r="ER965" s="2"/>
      <c r="ES965" s="2"/>
      <c r="ET965" s="2"/>
      <c r="EU965" s="2"/>
      <c r="EV965" s="2"/>
      <c r="EW965" s="2"/>
      <c r="EX965" s="2"/>
      <c r="EY965" s="2"/>
      <c r="EZ965" s="2"/>
      <c r="FA965" s="2"/>
      <c r="FB965" s="2"/>
      <c r="FC965" s="2"/>
      <c r="FD965" s="2"/>
      <c r="FE965" s="2"/>
      <c r="FF965" s="2"/>
      <c r="FG965" s="2"/>
      <c r="FH965" s="2"/>
      <c r="FI965" s="2"/>
      <c r="FJ965" s="2"/>
      <c r="FK965" s="2"/>
      <c r="FL965" s="2"/>
      <c r="FM965" s="2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</row>
    <row r="966" spans="1:188" x14ac:dyDescent="0.15">
      <c r="A966" s="63">
        <f t="shared" si="262"/>
        <v>44731</v>
      </c>
      <c r="B966" s="78">
        <f t="shared" ca="1" si="267"/>
        <v>601.53930923999985</v>
      </c>
      <c r="C966" s="65">
        <f t="shared" ca="1" si="272"/>
        <v>573.1585301099999</v>
      </c>
      <c r="D966" s="10">
        <f ca="1">IF(A966&lt;$B$1,VLOOKUP(A966,[1]DI!$A$4:$B$15000,2),0)</f>
        <v>0</v>
      </c>
      <c r="E966" s="65">
        <f t="shared" ca="1" si="268"/>
        <v>1</v>
      </c>
      <c r="F966" s="65">
        <f ca="1">(TRUNC(PRODUCT($E$12:$E965),16))</f>
        <v>1.1336187265900901</v>
      </c>
      <c r="G966" s="65">
        <f t="shared" ca="1" si="269"/>
        <v>1.0980132618279299</v>
      </c>
      <c r="H966" s="65">
        <f t="shared" ca="1" si="270"/>
        <v>1.0324271700000001</v>
      </c>
      <c r="I966" s="64">
        <f t="shared" si="263"/>
        <v>0.06</v>
      </c>
      <c r="J966" s="66">
        <f>IF(O965&gt;0,VLOOKUP(O965,W$12:AF$80,2),J965)</f>
        <v>44628</v>
      </c>
      <c r="K966" s="67">
        <f t="shared" si="264"/>
        <v>70</v>
      </c>
      <c r="L966" s="68">
        <f t="shared" si="273"/>
        <v>71</v>
      </c>
      <c r="M966" s="69">
        <f t="shared" si="274"/>
        <v>1.0165525339999999</v>
      </c>
      <c r="N966" s="69">
        <f t="shared" ca="1" si="275"/>
        <v>1.0495164560000001</v>
      </c>
      <c r="O966" s="68">
        <f t="shared" si="271"/>
        <v>0</v>
      </c>
      <c r="P966" s="65">
        <f t="shared" ca="1" si="265"/>
        <v>28.380779130000001</v>
      </c>
      <c r="Q966" s="65"/>
      <c r="R966" s="11">
        <f t="shared" si="266"/>
        <v>0</v>
      </c>
      <c r="S966" s="70" t="str">
        <f>IF(O965&gt;0,VLOOKUP(O965,W$12:AF$60,10),S965)</f>
        <v>INCORPJ=</v>
      </c>
      <c r="T966" s="66" t="e">
        <f>IF(O965&gt;0,VLOOKUP(O965,W$12:AF$60,11),T965)</f>
        <v>#REF!</v>
      </c>
      <c r="U966" s="71" t="str">
        <f t="shared" si="276"/>
        <v>-</v>
      </c>
      <c r="V966" s="7"/>
      <c r="W966" s="7"/>
      <c r="X966" s="7"/>
      <c r="Y966" s="7"/>
      <c r="Z966" s="1"/>
      <c r="AA966" s="7"/>
      <c r="AB966" s="7"/>
      <c r="AC966" s="7"/>
      <c r="AD966" s="7"/>
      <c r="AE966" s="7"/>
      <c r="AF966" s="8"/>
      <c r="AG966" s="2"/>
      <c r="AH966" s="2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  <c r="EA966" s="2"/>
      <c r="EB966" s="2"/>
      <c r="EC966" s="2"/>
      <c r="ED966" s="2"/>
      <c r="EE966" s="2"/>
      <c r="EF966" s="2"/>
      <c r="EG966" s="2"/>
      <c r="EH966" s="2"/>
      <c r="EI966" s="2"/>
      <c r="EJ966" s="2"/>
      <c r="EK966" s="2"/>
      <c r="EL966" s="2"/>
      <c r="EM966" s="2"/>
      <c r="EN966" s="2"/>
      <c r="EO966" s="2"/>
      <c r="EP966" s="2"/>
      <c r="EQ966" s="2"/>
      <c r="ER966" s="2"/>
      <c r="ES966" s="2"/>
      <c r="ET966" s="2"/>
      <c r="EU966" s="2"/>
      <c r="EV966" s="2"/>
      <c r="EW966" s="2"/>
      <c r="EX966" s="2"/>
      <c r="EY966" s="2"/>
      <c r="EZ966" s="2"/>
      <c r="FA966" s="2"/>
      <c r="FB966" s="2"/>
      <c r="FC966" s="2"/>
      <c r="FD966" s="2"/>
      <c r="FE966" s="2"/>
      <c r="FF966" s="2"/>
      <c r="FG966" s="2"/>
      <c r="FH966" s="2"/>
      <c r="FI966" s="2"/>
      <c r="FJ966" s="2"/>
      <c r="FK966" s="2"/>
      <c r="FL966" s="2"/>
      <c r="FM966" s="2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</row>
    <row r="967" spans="1:188" x14ac:dyDescent="0.15">
      <c r="A967" s="63">
        <f t="shared" si="262"/>
        <v>44732</v>
      </c>
      <c r="B967" s="78">
        <f t="shared" ca="1" si="267"/>
        <v>601.53930923999985</v>
      </c>
      <c r="C967" s="65">
        <f t="shared" ca="1" si="272"/>
        <v>573.1585301099999</v>
      </c>
      <c r="D967" s="10">
        <f ca="1">IF(A967&lt;$B$1,VLOOKUP(A967,[1]DI!$A$4:$B$15000,2),0)</f>
        <v>0.13150000000000001</v>
      </c>
      <c r="E967" s="65">
        <f t="shared" ca="1" si="268"/>
        <v>1.0004903700000001</v>
      </c>
      <c r="F967" s="65">
        <f ca="1">(TRUNC(PRODUCT($E$12:$E966),16))</f>
        <v>1.1336187265900901</v>
      </c>
      <c r="G967" s="65">
        <f t="shared" ca="1" si="269"/>
        <v>1.0980132618279299</v>
      </c>
      <c r="H967" s="65">
        <f t="shared" ca="1" si="270"/>
        <v>1.0324271700000001</v>
      </c>
      <c r="I967" s="64">
        <f t="shared" si="263"/>
        <v>0.06</v>
      </c>
      <c r="J967" s="66">
        <f>IF(O966&gt;0,VLOOKUP(O966,W$12:AF$80,2),J966)</f>
        <v>44628</v>
      </c>
      <c r="K967" s="67">
        <f t="shared" si="264"/>
        <v>71</v>
      </c>
      <c r="L967" s="68">
        <f t="shared" si="273"/>
        <v>71</v>
      </c>
      <c r="M967" s="69">
        <f t="shared" si="274"/>
        <v>1.0165525339999999</v>
      </c>
      <c r="N967" s="69">
        <f t="shared" ca="1" si="275"/>
        <v>1.0495164560000001</v>
      </c>
      <c r="O967" s="68">
        <f t="shared" si="271"/>
        <v>0</v>
      </c>
      <c r="P967" s="65">
        <f t="shared" ca="1" si="265"/>
        <v>28.380779130000001</v>
      </c>
      <c r="Q967" s="65"/>
      <c r="R967" s="11">
        <f t="shared" si="266"/>
        <v>0</v>
      </c>
      <c r="S967" s="70" t="str">
        <f>IF(O966&gt;0,VLOOKUP(O966,W$12:AF$60,10),S966)</f>
        <v>INCORPJ=</v>
      </c>
      <c r="T967" s="66" t="e">
        <f>IF(O966&gt;0,VLOOKUP(O966,W$12:AF$60,11),T966)</f>
        <v>#REF!</v>
      </c>
      <c r="U967" s="71" t="str">
        <f t="shared" si="276"/>
        <v>-</v>
      </c>
      <c r="V967" s="7"/>
      <c r="W967" s="7"/>
      <c r="X967" s="7"/>
      <c r="Y967" s="7"/>
      <c r="Z967" s="1"/>
      <c r="AA967" s="7"/>
      <c r="AB967" s="7"/>
      <c r="AC967" s="7"/>
      <c r="AD967" s="7"/>
      <c r="AE967" s="7"/>
      <c r="AF967" s="8"/>
      <c r="AG967" s="2"/>
      <c r="AH967" s="2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  <c r="EA967" s="2"/>
      <c r="EB967" s="2"/>
      <c r="EC967" s="2"/>
      <c r="ED967" s="2"/>
      <c r="EE967" s="2"/>
      <c r="EF967" s="2"/>
      <c r="EG967" s="2"/>
      <c r="EH967" s="2"/>
      <c r="EI967" s="2"/>
      <c r="EJ967" s="2"/>
      <c r="EK967" s="2"/>
      <c r="EL967" s="2"/>
      <c r="EM967" s="2"/>
      <c r="EN967" s="2"/>
      <c r="EO967" s="2"/>
      <c r="EP967" s="2"/>
      <c r="EQ967" s="2"/>
      <c r="ER967" s="2"/>
      <c r="ES967" s="2"/>
      <c r="ET967" s="2"/>
      <c r="EU967" s="2"/>
      <c r="EV967" s="2"/>
      <c r="EW967" s="2"/>
      <c r="EX967" s="2"/>
      <c r="EY967" s="2"/>
      <c r="EZ967" s="2"/>
      <c r="FA967" s="2"/>
      <c r="FB967" s="2"/>
      <c r="FC967" s="2"/>
      <c r="FD967" s="2"/>
      <c r="FE967" s="2"/>
      <c r="FF967" s="2"/>
      <c r="FG967" s="2"/>
      <c r="FH967" s="2"/>
      <c r="FI967" s="2"/>
      <c r="FJ967" s="2"/>
      <c r="FK967" s="2"/>
      <c r="FL967" s="2"/>
      <c r="FM967" s="2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</row>
    <row r="968" spans="1:188" x14ac:dyDescent="0.15">
      <c r="A968" s="63">
        <f t="shared" si="262"/>
        <v>44733</v>
      </c>
      <c r="B968" s="78">
        <f t="shared" ca="1" si="267"/>
        <v>601.97346077999987</v>
      </c>
      <c r="C968" s="65">
        <f t="shared" ca="1" si="272"/>
        <v>573.1585301099999</v>
      </c>
      <c r="D968" s="10">
        <f ca="1">IF(A968&lt;$B$1,VLOOKUP(A968,[1]DI!$A$4:$B$15000,2),0)</f>
        <v>0.13150000000000001</v>
      </c>
      <c r="E968" s="65">
        <f t="shared" ca="1" si="268"/>
        <v>1.0004903700000001</v>
      </c>
      <c r="F968" s="65">
        <f ca="1">(TRUNC(PRODUCT($E$12:$E967),16))</f>
        <v>1.1341746192050499</v>
      </c>
      <c r="G968" s="65">
        <f t="shared" ca="1" si="269"/>
        <v>1.0980132618279299</v>
      </c>
      <c r="H968" s="65">
        <f t="shared" ca="1" si="270"/>
        <v>1.0329334400000001</v>
      </c>
      <c r="I968" s="64">
        <f t="shared" si="263"/>
        <v>0.06</v>
      </c>
      <c r="J968" s="66">
        <f>IF(O967&gt;0,VLOOKUP(O967,W$12:AF$80,2),J967)</f>
        <v>44628</v>
      </c>
      <c r="K968" s="67">
        <f t="shared" si="264"/>
        <v>72</v>
      </c>
      <c r="L968" s="68">
        <f t="shared" si="273"/>
        <v>72</v>
      </c>
      <c r="M968" s="69">
        <f t="shared" si="274"/>
        <v>1.0167876140000001</v>
      </c>
      <c r="N968" s="69">
        <f t="shared" ca="1" si="275"/>
        <v>1.050273928</v>
      </c>
      <c r="O968" s="68">
        <f t="shared" si="271"/>
        <v>0</v>
      </c>
      <c r="P968" s="65">
        <f t="shared" ca="1" si="265"/>
        <v>28.814930669999999</v>
      </c>
      <c r="Q968" s="65"/>
      <c r="R968" s="11">
        <f t="shared" si="266"/>
        <v>0</v>
      </c>
      <c r="S968" s="70" t="str">
        <f>IF(O967&gt;0,VLOOKUP(O967,W$12:AF$60,10),S967)</f>
        <v>INCORPJ=</v>
      </c>
      <c r="T968" s="66" t="e">
        <f>IF(O967&gt;0,VLOOKUP(O967,W$12:AF$60,11),T967)</f>
        <v>#REF!</v>
      </c>
      <c r="U968" s="71" t="str">
        <f t="shared" si="276"/>
        <v>-</v>
      </c>
      <c r="V968" s="7"/>
      <c r="W968" s="7"/>
      <c r="X968" s="7"/>
      <c r="Y968" s="7"/>
      <c r="Z968" s="1"/>
      <c r="AA968" s="7"/>
      <c r="AB968" s="7"/>
      <c r="AC968" s="7"/>
      <c r="AD968" s="7"/>
      <c r="AE968" s="7"/>
      <c r="AF968" s="8"/>
      <c r="AG968" s="2"/>
      <c r="AH968" s="2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  <c r="EA968" s="2"/>
      <c r="EB968" s="2"/>
      <c r="EC968" s="2"/>
      <c r="ED968" s="2"/>
      <c r="EE968" s="2"/>
      <c r="EF968" s="2"/>
      <c r="EG968" s="2"/>
      <c r="EH968" s="2"/>
      <c r="EI968" s="2"/>
      <c r="EJ968" s="2"/>
      <c r="EK968" s="2"/>
      <c r="EL968" s="2"/>
      <c r="EM968" s="2"/>
      <c r="EN968" s="2"/>
      <c r="EO968" s="2"/>
      <c r="EP968" s="2"/>
      <c r="EQ968" s="2"/>
      <c r="ER968" s="2"/>
      <c r="ES968" s="2"/>
      <c r="ET968" s="2"/>
      <c r="EU968" s="2"/>
      <c r="EV968" s="2"/>
      <c r="EW968" s="2"/>
      <c r="EX968" s="2"/>
      <c r="EY968" s="2"/>
      <c r="EZ968" s="2"/>
      <c r="FA968" s="2"/>
      <c r="FB968" s="2"/>
      <c r="FC968" s="2"/>
      <c r="FD968" s="2"/>
      <c r="FE968" s="2"/>
      <c r="FF968" s="2"/>
      <c r="FG968" s="2"/>
      <c r="FH968" s="2"/>
      <c r="FI968" s="2"/>
      <c r="FJ968" s="2"/>
      <c r="FK968" s="2"/>
      <c r="FL968" s="2"/>
      <c r="FM968" s="2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</row>
    <row r="969" spans="1:188" x14ac:dyDescent="0.15">
      <c r="A969" s="63">
        <f t="shared" si="262"/>
        <v>44734</v>
      </c>
      <c r="B969" s="78">
        <f t="shared" ca="1" si="267"/>
        <v>602.40792697999996</v>
      </c>
      <c r="C969" s="65">
        <f t="shared" ca="1" si="272"/>
        <v>573.1585301099999</v>
      </c>
      <c r="D969" s="10">
        <f ca="1">IF(A969&lt;$B$1,VLOOKUP(A969,[1]DI!$A$4:$B$15000,2),0)</f>
        <v>0.13150000000000001</v>
      </c>
      <c r="E969" s="65">
        <f t="shared" ca="1" si="268"/>
        <v>1.0004903700000001</v>
      </c>
      <c r="F969" s="65">
        <f ca="1">(TRUNC(PRODUCT($E$12:$E968),16))</f>
        <v>1.1347307844130701</v>
      </c>
      <c r="G969" s="65">
        <f t="shared" ca="1" si="269"/>
        <v>1.0980132618279299</v>
      </c>
      <c r="H969" s="65">
        <f t="shared" ca="1" si="270"/>
        <v>1.0334399599999999</v>
      </c>
      <c r="I969" s="64">
        <f t="shared" si="263"/>
        <v>0.06</v>
      </c>
      <c r="J969" s="66">
        <f>IF(O968&gt;0,VLOOKUP(O968,W$12:AF$80,2),J968)</f>
        <v>44628</v>
      </c>
      <c r="K969" s="67">
        <f t="shared" si="264"/>
        <v>73</v>
      </c>
      <c r="L969" s="68">
        <f t="shared" si="273"/>
        <v>73</v>
      </c>
      <c r="M969" s="69">
        <f t="shared" si="274"/>
        <v>1.0170227489999999</v>
      </c>
      <c r="N969" s="69">
        <f t="shared" ca="1" si="275"/>
        <v>1.051031949</v>
      </c>
      <c r="O969" s="68">
        <f t="shared" si="271"/>
        <v>0</v>
      </c>
      <c r="P969" s="65">
        <f t="shared" ca="1" si="265"/>
        <v>29.249396870000002</v>
      </c>
      <c r="Q969" s="65"/>
      <c r="R969" s="11">
        <f t="shared" si="266"/>
        <v>0</v>
      </c>
      <c r="S969" s="70" t="str">
        <f>IF(O968&gt;0,VLOOKUP(O968,W$12:AF$60,10),S968)</f>
        <v>INCORPJ=</v>
      </c>
      <c r="T969" s="66" t="e">
        <f>IF(O968&gt;0,VLOOKUP(O968,W$12:AF$60,11),T968)</f>
        <v>#REF!</v>
      </c>
      <c r="U969" s="71" t="str">
        <f t="shared" si="276"/>
        <v>-</v>
      </c>
      <c r="V969" s="7"/>
      <c r="W969" s="7"/>
      <c r="X969" s="7"/>
      <c r="Y969" s="7"/>
      <c r="Z969" s="1"/>
      <c r="AA969" s="7"/>
      <c r="AB969" s="7"/>
      <c r="AC969" s="7"/>
      <c r="AD969" s="7"/>
      <c r="AE969" s="7"/>
      <c r="AF969" s="8"/>
      <c r="AG969" s="2"/>
      <c r="AH969" s="2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  <c r="EA969" s="2"/>
      <c r="EB969" s="2"/>
      <c r="EC969" s="2"/>
      <c r="ED969" s="2"/>
      <c r="EE969" s="2"/>
      <c r="EF969" s="2"/>
      <c r="EG969" s="2"/>
      <c r="EH969" s="2"/>
      <c r="EI969" s="2"/>
      <c r="EJ969" s="2"/>
      <c r="EK969" s="2"/>
      <c r="EL969" s="2"/>
      <c r="EM969" s="2"/>
      <c r="EN969" s="2"/>
      <c r="EO969" s="2"/>
      <c r="EP969" s="2"/>
      <c r="EQ969" s="2"/>
      <c r="ER969" s="2"/>
      <c r="ES969" s="2"/>
      <c r="ET969" s="2"/>
      <c r="EU969" s="2"/>
      <c r="EV969" s="2"/>
      <c r="EW969" s="2"/>
      <c r="EX969" s="2"/>
      <c r="EY969" s="2"/>
      <c r="EZ969" s="2"/>
      <c r="FA969" s="2"/>
      <c r="FB969" s="2"/>
      <c r="FC969" s="2"/>
      <c r="FD969" s="2"/>
      <c r="FE969" s="2"/>
      <c r="FF969" s="2"/>
      <c r="FG969" s="2"/>
      <c r="FH969" s="2"/>
      <c r="FI969" s="2"/>
      <c r="FJ969" s="2"/>
      <c r="FK969" s="2"/>
      <c r="FL969" s="2"/>
      <c r="FM969" s="2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</row>
    <row r="970" spans="1:188" x14ac:dyDescent="0.15">
      <c r="A970" s="63">
        <f t="shared" si="262"/>
        <v>44735</v>
      </c>
      <c r="B970" s="78">
        <f t="shared" ca="1" si="267"/>
        <v>602.8427078499999</v>
      </c>
      <c r="C970" s="65">
        <f t="shared" ca="1" si="272"/>
        <v>573.1585301099999</v>
      </c>
      <c r="D970" s="10">
        <f ca="1">IF(A970&lt;$B$1,VLOOKUP(A970,[1]DI!$A$4:$B$15000,2),0)</f>
        <v>0.13150000000000001</v>
      </c>
      <c r="E970" s="65">
        <f t="shared" ca="1" si="268"/>
        <v>1.0004903700000001</v>
      </c>
      <c r="F970" s="65">
        <f ca="1">(TRUNC(PRODUCT($E$12:$E969),16))</f>
        <v>1.1352872223478201</v>
      </c>
      <c r="G970" s="65">
        <f t="shared" ca="1" si="269"/>
        <v>1.0980132618279299</v>
      </c>
      <c r="H970" s="65">
        <f t="shared" ca="1" si="270"/>
        <v>1.03394673</v>
      </c>
      <c r="I970" s="64">
        <f t="shared" si="263"/>
        <v>0.06</v>
      </c>
      <c r="J970" s="66">
        <f>IF(O969&gt;0,VLOOKUP(O969,W$12:AF$80,2),J969)</f>
        <v>44628</v>
      </c>
      <c r="K970" s="67">
        <f t="shared" si="264"/>
        <v>74</v>
      </c>
      <c r="L970" s="68">
        <f t="shared" si="273"/>
        <v>74</v>
      </c>
      <c r="M970" s="69">
        <f t="shared" si="274"/>
        <v>1.017257938</v>
      </c>
      <c r="N970" s="69">
        <f t="shared" ca="1" si="275"/>
        <v>1.0517905190000001</v>
      </c>
      <c r="O970" s="68">
        <f t="shared" si="271"/>
        <v>0</v>
      </c>
      <c r="P970" s="65">
        <f t="shared" ca="1" si="265"/>
        <v>29.684177739999999</v>
      </c>
      <c r="Q970" s="65"/>
      <c r="R970" s="11">
        <f t="shared" si="266"/>
        <v>0</v>
      </c>
      <c r="S970" s="70" t="str">
        <f>IF(O969&gt;0,VLOOKUP(O969,W$12:AF$60,10),S969)</f>
        <v>INCORPJ=</v>
      </c>
      <c r="T970" s="66" t="e">
        <f>IF(O969&gt;0,VLOOKUP(O969,W$12:AF$60,11),T969)</f>
        <v>#REF!</v>
      </c>
      <c r="U970" s="71" t="str">
        <f t="shared" si="276"/>
        <v>-</v>
      </c>
      <c r="V970" s="7"/>
      <c r="W970" s="7"/>
      <c r="X970" s="7"/>
      <c r="Y970" s="7"/>
      <c r="Z970" s="1"/>
      <c r="AA970" s="7"/>
      <c r="AB970" s="7"/>
      <c r="AC970" s="7"/>
      <c r="AD970" s="7"/>
      <c r="AE970" s="7"/>
      <c r="AF970" s="8"/>
      <c r="AG970" s="2"/>
      <c r="AH970" s="2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  <c r="EA970" s="2"/>
      <c r="EB970" s="2"/>
      <c r="EC970" s="2"/>
      <c r="ED970" s="2"/>
      <c r="EE970" s="2"/>
      <c r="EF970" s="2"/>
      <c r="EG970" s="2"/>
      <c r="EH970" s="2"/>
      <c r="EI970" s="2"/>
      <c r="EJ970" s="2"/>
      <c r="EK970" s="2"/>
      <c r="EL970" s="2"/>
      <c r="EM970" s="2"/>
      <c r="EN970" s="2"/>
      <c r="EO970" s="2"/>
      <c r="EP970" s="2"/>
      <c r="EQ970" s="2"/>
      <c r="ER970" s="2"/>
      <c r="ES970" s="2"/>
      <c r="ET970" s="2"/>
      <c r="EU970" s="2"/>
      <c r="EV970" s="2"/>
      <c r="EW970" s="2"/>
      <c r="EX970" s="2"/>
      <c r="EY970" s="2"/>
      <c r="EZ970" s="2"/>
      <c r="FA970" s="2"/>
      <c r="FB970" s="2"/>
      <c r="FC970" s="2"/>
      <c r="FD970" s="2"/>
      <c r="FE970" s="2"/>
      <c r="FF970" s="2"/>
      <c r="FG970" s="2"/>
      <c r="FH970" s="2"/>
      <c r="FI970" s="2"/>
      <c r="FJ970" s="2"/>
      <c r="FK970" s="2"/>
      <c r="FL970" s="2"/>
      <c r="FM970" s="2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</row>
    <row r="971" spans="1:188" x14ac:dyDescent="0.15">
      <c r="A971" s="63">
        <f t="shared" si="262"/>
        <v>44736</v>
      </c>
      <c r="B971" s="78">
        <f t="shared" ca="1" si="267"/>
        <v>603.27780280999991</v>
      </c>
      <c r="C971" s="65">
        <f t="shared" ca="1" si="272"/>
        <v>573.1585301099999</v>
      </c>
      <c r="D971" s="10">
        <f ca="1">IF(A971&lt;$B$1,VLOOKUP(A971,[1]DI!$A$4:$B$15000,2),0)</f>
        <v>0.13150000000000001</v>
      </c>
      <c r="E971" s="65">
        <f t="shared" ca="1" si="268"/>
        <v>1.0004903700000001</v>
      </c>
      <c r="F971" s="65">
        <f ca="1">(TRUNC(PRODUCT($E$12:$E970),16))</f>
        <v>1.1358439331430401</v>
      </c>
      <c r="G971" s="65">
        <f t="shared" ca="1" si="269"/>
        <v>1.0980132618279299</v>
      </c>
      <c r="H971" s="65">
        <f t="shared" ca="1" si="270"/>
        <v>1.0344537499999999</v>
      </c>
      <c r="I971" s="64">
        <f t="shared" si="263"/>
        <v>0.06</v>
      </c>
      <c r="J971" s="66">
        <f>IF(O970&gt;0,VLOOKUP(O970,W$12:AF$80,2),J970)</f>
        <v>44628</v>
      </c>
      <c r="K971" s="67">
        <f t="shared" si="264"/>
        <v>75</v>
      </c>
      <c r="L971" s="68">
        <f t="shared" si="273"/>
        <v>75</v>
      </c>
      <c r="M971" s="69">
        <f t="shared" si="274"/>
        <v>1.0174931810000001</v>
      </c>
      <c r="N971" s="69">
        <f t="shared" ca="1" si="275"/>
        <v>1.052549637</v>
      </c>
      <c r="O971" s="68">
        <f t="shared" si="271"/>
        <v>0</v>
      </c>
      <c r="P971" s="65">
        <f t="shared" ca="1" si="265"/>
        <v>30.1192727</v>
      </c>
      <c r="Q971" s="65"/>
      <c r="R971" s="11">
        <f t="shared" si="266"/>
        <v>0</v>
      </c>
      <c r="S971" s="70" t="str">
        <f>IF(O970&gt;0,VLOOKUP(O970,W$12:AF$60,10),S970)</f>
        <v>INCORPJ=</v>
      </c>
      <c r="T971" s="66" t="e">
        <f>IF(O970&gt;0,VLOOKUP(O970,W$12:AF$60,11),T970)</f>
        <v>#REF!</v>
      </c>
      <c r="U971" s="71" t="str">
        <f t="shared" si="276"/>
        <v>-</v>
      </c>
      <c r="V971" s="7"/>
      <c r="W971" s="7"/>
      <c r="X971" s="7"/>
      <c r="Y971" s="7"/>
      <c r="Z971" s="1"/>
      <c r="AA971" s="7"/>
      <c r="AB971" s="7"/>
      <c r="AC971" s="7"/>
      <c r="AD971" s="7"/>
      <c r="AE971" s="7"/>
      <c r="AF971" s="8"/>
      <c r="AG971" s="2"/>
      <c r="AH971" s="2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  <c r="EA971" s="2"/>
      <c r="EB971" s="2"/>
      <c r="EC971" s="2"/>
      <c r="ED971" s="2"/>
      <c r="EE971" s="2"/>
      <c r="EF971" s="2"/>
      <c r="EG971" s="2"/>
      <c r="EH971" s="2"/>
      <c r="EI971" s="2"/>
      <c r="EJ971" s="2"/>
      <c r="EK971" s="2"/>
      <c r="EL971" s="2"/>
      <c r="EM971" s="2"/>
      <c r="EN971" s="2"/>
      <c r="EO971" s="2"/>
      <c r="EP971" s="2"/>
      <c r="EQ971" s="2"/>
      <c r="ER971" s="2"/>
      <c r="ES971" s="2"/>
      <c r="ET971" s="2"/>
      <c r="EU971" s="2"/>
      <c r="EV971" s="2"/>
      <c r="EW971" s="2"/>
      <c r="EX971" s="2"/>
      <c r="EY971" s="2"/>
      <c r="EZ971" s="2"/>
      <c r="FA971" s="2"/>
      <c r="FB971" s="2"/>
      <c r="FC971" s="2"/>
      <c r="FD971" s="2"/>
      <c r="FE971" s="2"/>
      <c r="FF971" s="2"/>
      <c r="FG971" s="2"/>
      <c r="FH971" s="2"/>
      <c r="FI971" s="2"/>
      <c r="FJ971" s="2"/>
      <c r="FK971" s="2"/>
      <c r="FL971" s="2"/>
      <c r="FM971" s="2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</row>
    <row r="972" spans="1:188" x14ac:dyDescent="0.15">
      <c r="A972" s="63">
        <f t="shared" si="262"/>
        <v>44737</v>
      </c>
      <c r="B972" s="78">
        <f t="shared" ca="1" si="267"/>
        <v>603.71320726999988</v>
      </c>
      <c r="C972" s="65">
        <f t="shared" ca="1" si="272"/>
        <v>573.1585301099999</v>
      </c>
      <c r="D972" s="10">
        <f ca="1">IF(A972&lt;$B$1,VLOOKUP(A972,[1]DI!$A$4:$B$15000,2),0)</f>
        <v>0</v>
      </c>
      <c r="E972" s="65">
        <f t="shared" ca="1" si="268"/>
        <v>1</v>
      </c>
      <c r="F972" s="65">
        <f ca="1">(TRUNC(PRODUCT($E$12:$E971),16))</f>
        <v>1.13640091693254</v>
      </c>
      <c r="G972" s="65">
        <f t="shared" ca="1" si="269"/>
        <v>1.0980132618279299</v>
      </c>
      <c r="H972" s="65">
        <f t="shared" ca="1" si="270"/>
        <v>1.03496101</v>
      </c>
      <c r="I972" s="64">
        <f t="shared" si="263"/>
        <v>0.06</v>
      </c>
      <c r="J972" s="66">
        <f>IF(O971&gt;0,VLOOKUP(O971,W$12:AF$80,2),J971)</f>
        <v>44628</v>
      </c>
      <c r="K972" s="67">
        <f t="shared" si="264"/>
        <v>75</v>
      </c>
      <c r="L972" s="68">
        <f t="shared" si="273"/>
        <v>76</v>
      </c>
      <c r="M972" s="69">
        <f t="shared" si="274"/>
        <v>1.0177284790000001</v>
      </c>
      <c r="N972" s="69">
        <f t="shared" ca="1" si="275"/>
        <v>1.053309295</v>
      </c>
      <c r="O972" s="68">
        <f t="shared" si="271"/>
        <v>0</v>
      </c>
      <c r="P972" s="65">
        <f t="shared" ca="1" si="265"/>
        <v>30.554677160000001</v>
      </c>
      <c r="Q972" s="65"/>
      <c r="R972" s="11">
        <f t="shared" si="266"/>
        <v>0</v>
      </c>
      <c r="S972" s="70" t="str">
        <f>IF(O971&gt;0,VLOOKUP(O971,W$12:AF$60,10),S971)</f>
        <v>INCORPJ=</v>
      </c>
      <c r="T972" s="66" t="e">
        <f>IF(O971&gt;0,VLOOKUP(O971,W$12:AF$60,11),T971)</f>
        <v>#REF!</v>
      </c>
      <c r="U972" s="71" t="str">
        <f t="shared" si="276"/>
        <v>-</v>
      </c>
      <c r="V972" s="7"/>
      <c r="W972" s="7"/>
      <c r="X972" s="7"/>
      <c r="Y972" s="7"/>
      <c r="Z972" s="1"/>
      <c r="AA972" s="7"/>
      <c r="AB972" s="7"/>
      <c r="AC972" s="7"/>
      <c r="AD972" s="7"/>
      <c r="AE972" s="7"/>
      <c r="AF972" s="8"/>
      <c r="AG972" s="2"/>
      <c r="AH972" s="2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  <c r="EA972" s="2"/>
      <c r="EB972" s="2"/>
      <c r="EC972" s="2"/>
      <c r="ED972" s="2"/>
      <c r="EE972" s="2"/>
      <c r="EF972" s="2"/>
      <c r="EG972" s="2"/>
      <c r="EH972" s="2"/>
      <c r="EI972" s="2"/>
      <c r="EJ972" s="2"/>
      <c r="EK972" s="2"/>
      <c r="EL972" s="2"/>
      <c r="EM972" s="2"/>
      <c r="EN972" s="2"/>
      <c r="EO972" s="2"/>
      <c r="EP972" s="2"/>
      <c r="EQ972" s="2"/>
      <c r="ER972" s="2"/>
      <c r="ES972" s="2"/>
      <c r="ET972" s="2"/>
      <c r="EU972" s="2"/>
      <c r="EV972" s="2"/>
      <c r="EW972" s="2"/>
      <c r="EX972" s="2"/>
      <c r="EY972" s="2"/>
      <c r="EZ972" s="2"/>
      <c r="FA972" s="2"/>
      <c r="FB972" s="2"/>
      <c r="FC972" s="2"/>
      <c r="FD972" s="2"/>
      <c r="FE972" s="2"/>
      <c r="FF972" s="2"/>
      <c r="FG972" s="2"/>
      <c r="FH972" s="2"/>
      <c r="FI972" s="2"/>
      <c r="FJ972" s="2"/>
      <c r="FK972" s="2"/>
      <c r="FL972" s="2"/>
      <c r="FM972" s="2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</row>
    <row r="973" spans="1:188" x14ac:dyDescent="0.15">
      <c r="A973" s="63">
        <f t="shared" ref="A973:A1036" si="277">(A972+1)</f>
        <v>44738</v>
      </c>
      <c r="B973" s="78">
        <f t="shared" ca="1" si="267"/>
        <v>603.71320726999988</v>
      </c>
      <c r="C973" s="65">
        <f t="shared" ca="1" si="272"/>
        <v>573.1585301099999</v>
      </c>
      <c r="D973" s="10">
        <f ca="1">IF(A973&lt;$B$1,VLOOKUP(A973,[1]DI!$A$4:$B$15000,2),0)</f>
        <v>0</v>
      </c>
      <c r="E973" s="65">
        <f t="shared" ca="1" si="268"/>
        <v>1</v>
      </c>
      <c r="F973" s="65">
        <f ca="1">(TRUNC(PRODUCT($E$12:$E972),16))</f>
        <v>1.13640091693254</v>
      </c>
      <c r="G973" s="65">
        <f t="shared" ca="1" si="269"/>
        <v>1.0980132618279299</v>
      </c>
      <c r="H973" s="65">
        <f t="shared" ca="1" si="270"/>
        <v>1.03496101</v>
      </c>
      <c r="I973" s="64">
        <f t="shared" ref="I973:I1036" si="278">I972</f>
        <v>0.06</v>
      </c>
      <c r="J973" s="66">
        <f>IF(O972&gt;0,VLOOKUP(O972,W$12:AF$80,2),J972)</f>
        <v>44628</v>
      </c>
      <c r="K973" s="67">
        <f t="shared" ref="K973:K1036" si="279">IF(A973&gt;J973,IF(NETWORKDAYS(J973,A973,$W$120:$W$436)-1=0,1,NETWORKDAYS(J973,A973,$W$120:$W$436)-1),0)</f>
        <v>75</v>
      </c>
      <c r="L973" s="68">
        <f t="shared" si="273"/>
        <v>76</v>
      </c>
      <c r="M973" s="69">
        <f t="shared" si="274"/>
        <v>1.0177284790000001</v>
      </c>
      <c r="N973" s="69">
        <f t="shared" ca="1" si="275"/>
        <v>1.053309295</v>
      </c>
      <c r="O973" s="68">
        <f t="shared" si="271"/>
        <v>0</v>
      </c>
      <c r="P973" s="65">
        <f t="shared" ref="P973:P1036" ca="1" si="280">TRUNC(((N973-1)*C973),8)</f>
        <v>30.554677160000001</v>
      </c>
      <c r="Q973" s="65"/>
      <c r="R973" s="11">
        <f t="shared" ref="R973:R1036" si="281">IF(O973&gt;0,VLOOKUP(O973,$W$12:$AB$80,6),0)</f>
        <v>0</v>
      </c>
      <c r="S973" s="70" t="str">
        <f>IF(O972&gt;0,VLOOKUP(O972,W$12:AF$60,10),S972)</f>
        <v>INCORPJ=</v>
      </c>
      <c r="T973" s="66" t="e">
        <f>IF(O972&gt;0,VLOOKUP(O972,W$12:AF$60,11),T972)</f>
        <v>#REF!</v>
      </c>
      <c r="U973" s="71" t="str">
        <f t="shared" si="276"/>
        <v>-</v>
      </c>
      <c r="V973" s="7"/>
      <c r="W973" s="7"/>
      <c r="X973" s="7"/>
      <c r="Y973" s="7"/>
      <c r="Z973" s="1"/>
      <c r="AA973" s="7"/>
      <c r="AB973" s="7"/>
      <c r="AC973" s="7"/>
      <c r="AD973" s="7"/>
      <c r="AE973" s="7"/>
      <c r="AF973" s="8"/>
      <c r="AG973" s="2"/>
      <c r="AH973" s="2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  <c r="EA973" s="2"/>
      <c r="EB973" s="2"/>
      <c r="EC973" s="2"/>
      <c r="ED973" s="2"/>
      <c r="EE973" s="2"/>
      <c r="EF973" s="2"/>
      <c r="EG973" s="2"/>
      <c r="EH973" s="2"/>
      <c r="EI973" s="2"/>
      <c r="EJ973" s="2"/>
      <c r="EK973" s="2"/>
      <c r="EL973" s="2"/>
      <c r="EM973" s="2"/>
      <c r="EN973" s="2"/>
      <c r="EO973" s="2"/>
      <c r="EP973" s="2"/>
      <c r="EQ973" s="2"/>
      <c r="ER973" s="2"/>
      <c r="ES973" s="2"/>
      <c r="ET973" s="2"/>
      <c r="EU973" s="2"/>
      <c r="EV973" s="2"/>
      <c r="EW973" s="2"/>
      <c r="EX973" s="2"/>
      <c r="EY973" s="2"/>
      <c r="EZ973" s="2"/>
      <c r="FA973" s="2"/>
      <c r="FB973" s="2"/>
      <c r="FC973" s="2"/>
      <c r="FD973" s="2"/>
      <c r="FE973" s="2"/>
      <c r="FF973" s="2"/>
      <c r="FG973" s="2"/>
      <c r="FH973" s="2"/>
      <c r="FI973" s="2"/>
      <c r="FJ973" s="2"/>
      <c r="FK973" s="2"/>
      <c r="FL973" s="2"/>
      <c r="FM973" s="2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</row>
    <row r="974" spans="1:188" x14ac:dyDescent="0.15">
      <c r="A974" s="63">
        <f t="shared" si="277"/>
        <v>44739</v>
      </c>
      <c r="B974" s="78">
        <f t="shared" ref="B974:B1037" ca="1" si="282">IF(A974&lt;=TODAY(),C974+P974,IF(AND(A974&gt;TODAY(),A974&lt;=$B$1),IF(VLOOKUP(TODAY(),$A$10:$D$10000,4,FALSE)=0,"n.d",C974+P974),"n.d"))</f>
        <v>603.71320726999988</v>
      </c>
      <c r="C974" s="65">
        <f t="shared" ca="1" si="272"/>
        <v>573.1585301099999</v>
      </c>
      <c r="D974" s="10">
        <f ca="1">IF(A974&lt;$B$1,VLOOKUP(A974,[1]DI!$A$4:$B$15000,2),0)</f>
        <v>0.13150000000000001</v>
      </c>
      <c r="E974" s="65">
        <f t="shared" ref="E974:E1037" ca="1" si="283">IF(A974&lt;A$10,1,ROUND(((1+D974)^(1/252)),8))</f>
        <v>1.0004903700000001</v>
      </c>
      <c r="F974" s="65">
        <f ca="1">(TRUNC(PRODUCT($E$12:$E973),16))</f>
        <v>1.13640091693254</v>
      </c>
      <c r="G974" s="65">
        <f t="shared" ref="G974:G1037" ca="1" si="284">IF(O973&gt;0,F973,G973)</f>
        <v>1.0980132618279299</v>
      </c>
      <c r="H974" s="65">
        <f t="shared" ref="H974:H1037" ca="1" si="285">ROUND(F974/G974,8)</f>
        <v>1.03496101</v>
      </c>
      <c r="I974" s="64">
        <f t="shared" si="278"/>
        <v>0.06</v>
      </c>
      <c r="J974" s="66">
        <f>IF(O973&gt;0,VLOOKUP(O973,W$12:AF$80,2),J973)</f>
        <v>44628</v>
      </c>
      <c r="K974" s="67">
        <f t="shared" si="279"/>
        <v>76</v>
      </c>
      <c r="L974" s="68">
        <f t="shared" si="273"/>
        <v>76</v>
      </c>
      <c r="M974" s="69">
        <f t="shared" si="274"/>
        <v>1.0177284790000001</v>
      </c>
      <c r="N974" s="69">
        <f t="shared" ca="1" si="275"/>
        <v>1.053309295</v>
      </c>
      <c r="O974" s="68">
        <f t="shared" ref="O974:O1037" si="286">IF(VLOOKUP(A974,X$12:AE$80,8)=VLOOKUP(A973,X$12:AE$80,8),0,VLOOKUP(A974,X$12:AE$80,8))</f>
        <v>0</v>
      </c>
      <c r="P974" s="65">
        <f t="shared" ca="1" si="280"/>
        <v>30.554677160000001</v>
      </c>
      <c r="Q974" s="65"/>
      <c r="R974" s="11">
        <f t="shared" si="281"/>
        <v>0</v>
      </c>
      <c r="S974" s="70" t="str">
        <f>IF(O973&gt;0,VLOOKUP(O973,W$12:AF$60,10),S973)</f>
        <v>INCORPJ=</v>
      </c>
      <c r="T974" s="66" t="e">
        <f>IF(O973&gt;0,VLOOKUP(O973,W$12:AF$60,11),T973)</f>
        <v>#REF!</v>
      </c>
      <c r="U974" s="71" t="str">
        <f t="shared" si="276"/>
        <v>-</v>
      </c>
      <c r="V974" s="7"/>
      <c r="W974" s="7"/>
      <c r="X974" s="7"/>
      <c r="Y974" s="7"/>
      <c r="Z974" s="1"/>
      <c r="AA974" s="7"/>
      <c r="AB974" s="7"/>
      <c r="AC974" s="7"/>
      <c r="AD974" s="7"/>
      <c r="AE974" s="7"/>
      <c r="AF974" s="8"/>
      <c r="AG974" s="2"/>
      <c r="AH974" s="2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  <c r="EA974" s="2"/>
      <c r="EB974" s="2"/>
      <c r="EC974" s="2"/>
      <c r="ED974" s="2"/>
      <c r="EE974" s="2"/>
      <c r="EF974" s="2"/>
      <c r="EG974" s="2"/>
      <c r="EH974" s="2"/>
      <c r="EI974" s="2"/>
      <c r="EJ974" s="2"/>
      <c r="EK974" s="2"/>
      <c r="EL974" s="2"/>
      <c r="EM974" s="2"/>
      <c r="EN974" s="2"/>
      <c r="EO974" s="2"/>
      <c r="EP974" s="2"/>
      <c r="EQ974" s="2"/>
      <c r="ER974" s="2"/>
      <c r="ES974" s="2"/>
      <c r="ET974" s="2"/>
      <c r="EU974" s="2"/>
      <c r="EV974" s="2"/>
      <c r="EW974" s="2"/>
      <c r="EX974" s="2"/>
      <c r="EY974" s="2"/>
      <c r="EZ974" s="2"/>
      <c r="FA974" s="2"/>
      <c r="FB974" s="2"/>
      <c r="FC974" s="2"/>
      <c r="FD974" s="2"/>
      <c r="FE974" s="2"/>
      <c r="FF974" s="2"/>
      <c r="FG974" s="2"/>
      <c r="FH974" s="2"/>
      <c r="FI974" s="2"/>
      <c r="FJ974" s="2"/>
      <c r="FK974" s="2"/>
      <c r="FL974" s="2"/>
      <c r="FM974" s="2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</row>
    <row r="975" spans="1:188" x14ac:dyDescent="0.15">
      <c r="A975" s="63">
        <f t="shared" si="277"/>
        <v>44740</v>
      </c>
      <c r="B975" s="78">
        <f t="shared" ca="1" si="282"/>
        <v>604.14893269999993</v>
      </c>
      <c r="C975" s="65">
        <f t="shared" ca="1" si="272"/>
        <v>573.1585301099999</v>
      </c>
      <c r="D975" s="10">
        <f ca="1">IF(A975&lt;$B$1,VLOOKUP(A975,[1]DI!$A$4:$B$15000,2),0)</f>
        <v>0.13150000000000001</v>
      </c>
      <c r="E975" s="65">
        <f t="shared" ca="1" si="283"/>
        <v>1.0004903700000001</v>
      </c>
      <c r="F975" s="65">
        <f ca="1">(TRUNC(PRODUCT($E$12:$E974),16))</f>
        <v>1.13695817385017</v>
      </c>
      <c r="G975" s="65">
        <f t="shared" ca="1" si="284"/>
        <v>1.0980132618279299</v>
      </c>
      <c r="H975" s="65">
        <f t="shared" ca="1" si="285"/>
        <v>1.0354685299999999</v>
      </c>
      <c r="I975" s="64">
        <f t="shared" si="278"/>
        <v>0.06</v>
      </c>
      <c r="J975" s="66">
        <f>IF(O974&gt;0,VLOOKUP(O974,W$12:AF$80,2),J974)</f>
        <v>44628</v>
      </c>
      <c r="K975" s="67">
        <f t="shared" si="279"/>
        <v>77</v>
      </c>
      <c r="L975" s="68">
        <f t="shared" si="273"/>
        <v>77</v>
      </c>
      <c r="M975" s="69">
        <f t="shared" si="274"/>
        <v>1.017963832</v>
      </c>
      <c r="N975" s="69">
        <f t="shared" ca="1" si="275"/>
        <v>1.054069513</v>
      </c>
      <c r="O975" s="68">
        <f t="shared" si="286"/>
        <v>0</v>
      </c>
      <c r="P975" s="65">
        <f t="shared" ca="1" si="280"/>
        <v>30.990402589999999</v>
      </c>
      <c r="Q975" s="65"/>
      <c r="R975" s="11">
        <f t="shared" si="281"/>
        <v>0</v>
      </c>
      <c r="S975" s="70" t="str">
        <f>IF(O974&gt;0,VLOOKUP(O974,W$12:AF$60,10),S974)</f>
        <v>INCORPJ=</v>
      </c>
      <c r="T975" s="66" t="e">
        <f>IF(O974&gt;0,VLOOKUP(O974,W$12:AF$60,11),T974)</f>
        <v>#REF!</v>
      </c>
      <c r="U975" s="71" t="str">
        <f t="shared" si="276"/>
        <v>-</v>
      </c>
      <c r="V975" s="7"/>
      <c r="W975" s="7"/>
      <c r="X975" s="7"/>
      <c r="Y975" s="7"/>
      <c r="Z975" s="1"/>
      <c r="AA975" s="7"/>
      <c r="AB975" s="7"/>
      <c r="AC975" s="7"/>
      <c r="AD975" s="7"/>
      <c r="AE975" s="7"/>
      <c r="AF975" s="8"/>
      <c r="AG975" s="2"/>
      <c r="AH975" s="2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  <c r="EA975" s="2"/>
      <c r="EB975" s="2"/>
      <c r="EC975" s="2"/>
      <c r="ED975" s="2"/>
      <c r="EE975" s="2"/>
      <c r="EF975" s="2"/>
      <c r="EG975" s="2"/>
      <c r="EH975" s="2"/>
      <c r="EI975" s="2"/>
      <c r="EJ975" s="2"/>
      <c r="EK975" s="2"/>
      <c r="EL975" s="2"/>
      <c r="EM975" s="2"/>
      <c r="EN975" s="2"/>
      <c r="EO975" s="2"/>
      <c r="EP975" s="2"/>
      <c r="EQ975" s="2"/>
      <c r="ER975" s="2"/>
      <c r="ES975" s="2"/>
      <c r="ET975" s="2"/>
      <c r="EU975" s="2"/>
      <c r="EV975" s="2"/>
      <c r="EW975" s="2"/>
      <c r="EX975" s="2"/>
      <c r="EY975" s="2"/>
      <c r="EZ975" s="2"/>
      <c r="FA975" s="2"/>
      <c r="FB975" s="2"/>
      <c r="FC975" s="2"/>
      <c r="FD975" s="2"/>
      <c r="FE975" s="2"/>
      <c r="FF975" s="2"/>
      <c r="FG975" s="2"/>
      <c r="FH975" s="2"/>
      <c r="FI975" s="2"/>
      <c r="FJ975" s="2"/>
      <c r="FK975" s="2"/>
      <c r="FL975" s="2"/>
      <c r="FM975" s="2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</row>
    <row r="976" spans="1:188" x14ac:dyDescent="0.15">
      <c r="A976" s="63">
        <f t="shared" si="277"/>
        <v>44741</v>
      </c>
      <c r="B976" s="78">
        <f t="shared" ca="1" si="282"/>
        <v>604.58496648999994</v>
      </c>
      <c r="C976" s="65">
        <f t="shared" ca="1" si="272"/>
        <v>573.1585301099999</v>
      </c>
      <c r="D976" s="10">
        <f ca="1">IF(A976&lt;$B$1,VLOOKUP(A976,[1]DI!$A$4:$B$15000,2),0)</f>
        <v>0.13150000000000001</v>
      </c>
      <c r="E976" s="65">
        <f t="shared" ca="1" si="283"/>
        <v>1.0004903700000001</v>
      </c>
      <c r="F976" s="65">
        <f ca="1">(TRUNC(PRODUCT($E$12:$E975),16))</f>
        <v>1.13751570402989</v>
      </c>
      <c r="G976" s="65">
        <f t="shared" ca="1" si="284"/>
        <v>1.0980132618279299</v>
      </c>
      <c r="H976" s="65">
        <f t="shared" ca="1" si="285"/>
        <v>1.03597629</v>
      </c>
      <c r="I976" s="64">
        <f t="shared" si="278"/>
        <v>0.06</v>
      </c>
      <c r="J976" s="66">
        <f>IF(O975&gt;0,VLOOKUP(O975,W$12:AF$80,2),J975)</f>
        <v>44628</v>
      </c>
      <c r="K976" s="67">
        <f t="shared" si="279"/>
        <v>78</v>
      </c>
      <c r="L976" s="68">
        <f t="shared" si="273"/>
        <v>78</v>
      </c>
      <c r="M976" s="69">
        <f t="shared" si="274"/>
        <v>1.018199238</v>
      </c>
      <c r="N976" s="69">
        <f t="shared" ca="1" si="275"/>
        <v>1.054830269</v>
      </c>
      <c r="O976" s="68">
        <f t="shared" si="286"/>
        <v>0</v>
      </c>
      <c r="P976" s="65">
        <f t="shared" ca="1" si="280"/>
        <v>31.426436379999998</v>
      </c>
      <c r="Q976" s="65"/>
      <c r="R976" s="11">
        <f t="shared" si="281"/>
        <v>0</v>
      </c>
      <c r="S976" s="70" t="str">
        <f>IF(O975&gt;0,VLOOKUP(O975,W$12:AF$60,10),S975)</f>
        <v>INCORPJ=</v>
      </c>
      <c r="T976" s="66" t="e">
        <f>IF(O975&gt;0,VLOOKUP(O975,W$12:AF$60,11),T975)</f>
        <v>#REF!</v>
      </c>
      <c r="U976" s="71" t="str">
        <f t="shared" si="276"/>
        <v>-</v>
      </c>
      <c r="V976" s="7"/>
      <c r="W976" s="7"/>
      <c r="X976" s="7"/>
      <c r="Y976" s="7"/>
      <c r="Z976" s="1"/>
      <c r="AA976" s="7"/>
      <c r="AB976" s="7"/>
      <c r="AC976" s="7"/>
      <c r="AD976" s="7"/>
      <c r="AE976" s="7"/>
      <c r="AF976" s="8"/>
      <c r="AG976" s="2"/>
      <c r="AH976" s="2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  <c r="EA976" s="2"/>
      <c r="EB976" s="2"/>
      <c r="EC976" s="2"/>
      <c r="ED976" s="2"/>
      <c r="EE976" s="2"/>
      <c r="EF976" s="2"/>
      <c r="EG976" s="2"/>
      <c r="EH976" s="2"/>
      <c r="EI976" s="2"/>
      <c r="EJ976" s="2"/>
      <c r="EK976" s="2"/>
      <c r="EL976" s="2"/>
      <c r="EM976" s="2"/>
      <c r="EN976" s="2"/>
      <c r="EO976" s="2"/>
      <c r="EP976" s="2"/>
      <c r="EQ976" s="2"/>
      <c r="ER976" s="2"/>
      <c r="ES976" s="2"/>
      <c r="ET976" s="2"/>
      <c r="EU976" s="2"/>
      <c r="EV976" s="2"/>
      <c r="EW976" s="2"/>
      <c r="EX976" s="2"/>
      <c r="EY976" s="2"/>
      <c r="EZ976" s="2"/>
      <c r="FA976" s="2"/>
      <c r="FB976" s="2"/>
      <c r="FC976" s="2"/>
      <c r="FD976" s="2"/>
      <c r="FE976" s="2"/>
      <c r="FF976" s="2"/>
      <c r="FG976" s="2"/>
      <c r="FH976" s="2"/>
      <c r="FI976" s="2"/>
      <c r="FJ976" s="2"/>
      <c r="FK976" s="2"/>
      <c r="FL976" s="2"/>
      <c r="FM976" s="2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</row>
    <row r="977" spans="1:188" x14ac:dyDescent="0.15">
      <c r="A977" s="63">
        <f t="shared" si="277"/>
        <v>44742</v>
      </c>
      <c r="B977" s="78">
        <f t="shared" ca="1" si="282"/>
        <v>605.02131608999991</v>
      </c>
      <c r="C977" s="65">
        <f t="shared" ca="1" si="272"/>
        <v>573.1585301099999</v>
      </c>
      <c r="D977" s="10">
        <f ca="1">IF(A977&lt;$B$1,VLOOKUP(A977,[1]DI!$A$4:$B$15000,2),0)</f>
        <v>0.13150000000000001</v>
      </c>
      <c r="E977" s="65">
        <f t="shared" ca="1" si="283"/>
        <v>1.0004903700000001</v>
      </c>
      <c r="F977" s="65">
        <f ca="1">(TRUNC(PRODUCT($E$12:$E976),16))</f>
        <v>1.1380735076056701</v>
      </c>
      <c r="G977" s="65">
        <f t="shared" ca="1" si="284"/>
        <v>1.0980132618279299</v>
      </c>
      <c r="H977" s="65">
        <f t="shared" ca="1" si="285"/>
        <v>1.0364842999999999</v>
      </c>
      <c r="I977" s="64">
        <f t="shared" si="278"/>
        <v>0.06</v>
      </c>
      <c r="J977" s="66">
        <f>IF(O976&gt;0,VLOOKUP(O976,W$12:AF$80,2),J976)</f>
        <v>44628</v>
      </c>
      <c r="K977" s="67">
        <f t="shared" si="279"/>
        <v>79</v>
      </c>
      <c r="L977" s="68">
        <f t="shared" si="273"/>
        <v>79</v>
      </c>
      <c r="M977" s="69">
        <f t="shared" si="274"/>
        <v>1.0184346989999999</v>
      </c>
      <c r="N977" s="69">
        <f t="shared" ca="1" si="275"/>
        <v>1.0555915760000001</v>
      </c>
      <c r="O977" s="68">
        <f t="shared" si="286"/>
        <v>0</v>
      </c>
      <c r="P977" s="65">
        <f t="shared" ca="1" si="280"/>
        <v>31.862785980000002</v>
      </c>
      <c r="Q977" s="65"/>
      <c r="R977" s="11">
        <f t="shared" si="281"/>
        <v>0</v>
      </c>
      <c r="S977" s="70" t="str">
        <f>IF(O976&gt;0,VLOOKUP(O976,W$12:AF$60,10),S976)</f>
        <v>INCORPJ=</v>
      </c>
      <c r="T977" s="66" t="e">
        <f>IF(O976&gt;0,VLOOKUP(O976,W$12:AF$60,11),T976)</f>
        <v>#REF!</v>
      </c>
      <c r="U977" s="71" t="str">
        <f t="shared" si="276"/>
        <v>-</v>
      </c>
      <c r="V977" s="7"/>
      <c r="W977" s="7"/>
      <c r="X977" s="7"/>
      <c r="Y977" s="7"/>
      <c r="Z977" s="1"/>
      <c r="AA977" s="7"/>
      <c r="AB977" s="7"/>
      <c r="AC977" s="7"/>
      <c r="AD977" s="7"/>
      <c r="AE977" s="7"/>
      <c r="AF977" s="8"/>
      <c r="AG977" s="2"/>
      <c r="AH977" s="2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  <c r="EA977" s="2"/>
      <c r="EB977" s="2"/>
      <c r="EC977" s="2"/>
      <c r="ED977" s="2"/>
      <c r="EE977" s="2"/>
      <c r="EF977" s="2"/>
      <c r="EG977" s="2"/>
      <c r="EH977" s="2"/>
      <c r="EI977" s="2"/>
      <c r="EJ977" s="2"/>
      <c r="EK977" s="2"/>
      <c r="EL977" s="2"/>
      <c r="EM977" s="2"/>
      <c r="EN977" s="2"/>
      <c r="EO977" s="2"/>
      <c r="EP977" s="2"/>
      <c r="EQ977" s="2"/>
      <c r="ER977" s="2"/>
      <c r="ES977" s="2"/>
      <c r="ET977" s="2"/>
      <c r="EU977" s="2"/>
      <c r="EV977" s="2"/>
      <c r="EW977" s="2"/>
      <c r="EX977" s="2"/>
      <c r="EY977" s="2"/>
      <c r="EZ977" s="2"/>
      <c r="FA977" s="2"/>
      <c r="FB977" s="2"/>
      <c r="FC977" s="2"/>
      <c r="FD977" s="2"/>
      <c r="FE977" s="2"/>
      <c r="FF977" s="2"/>
      <c r="FG977" s="2"/>
      <c r="FH977" s="2"/>
      <c r="FI977" s="2"/>
      <c r="FJ977" s="2"/>
      <c r="FK977" s="2"/>
      <c r="FL977" s="2"/>
      <c r="FM977" s="2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</row>
    <row r="978" spans="1:188" x14ac:dyDescent="0.15">
      <c r="A978" s="63">
        <f t="shared" si="277"/>
        <v>44743</v>
      </c>
      <c r="B978" s="78">
        <f t="shared" ca="1" si="282"/>
        <v>605.45798149999996</v>
      </c>
      <c r="C978" s="65">
        <f t="shared" ca="1" si="272"/>
        <v>573.1585301099999</v>
      </c>
      <c r="D978" s="10">
        <f ca="1">IF(A978&lt;$B$1,VLOOKUP(A978,[1]DI!$A$4:$B$15000,2),0)</f>
        <v>0.13150000000000001</v>
      </c>
      <c r="E978" s="65">
        <f t="shared" ca="1" si="283"/>
        <v>1.0004903700000001</v>
      </c>
      <c r="F978" s="65">
        <f ca="1">(TRUNC(PRODUCT($E$12:$E977),16))</f>
        <v>1.1386315847116</v>
      </c>
      <c r="G978" s="65">
        <f t="shared" ca="1" si="284"/>
        <v>1.0980132618279299</v>
      </c>
      <c r="H978" s="65">
        <f t="shared" ca="1" si="285"/>
        <v>1.0369925600000001</v>
      </c>
      <c r="I978" s="64">
        <f t="shared" si="278"/>
        <v>0.06</v>
      </c>
      <c r="J978" s="66">
        <f>IF(O977&gt;0,VLOOKUP(O977,W$12:AF$80,2),J977)</f>
        <v>44628</v>
      </c>
      <c r="K978" s="67">
        <f t="shared" si="279"/>
        <v>80</v>
      </c>
      <c r="L978" s="68">
        <f t="shared" si="273"/>
        <v>80</v>
      </c>
      <c r="M978" s="69">
        <f t="shared" si="274"/>
        <v>1.018670215</v>
      </c>
      <c r="N978" s="69">
        <f t="shared" ca="1" si="275"/>
        <v>1.056353434</v>
      </c>
      <c r="O978" s="68">
        <f t="shared" si="286"/>
        <v>0</v>
      </c>
      <c r="P978" s="65">
        <f t="shared" ca="1" si="280"/>
        <v>32.299451390000002</v>
      </c>
      <c r="Q978" s="65"/>
      <c r="R978" s="11">
        <f t="shared" si="281"/>
        <v>0</v>
      </c>
      <c r="S978" s="70" t="str">
        <f>IF(O977&gt;0,VLOOKUP(O977,W$12:AF$60,10),S977)</f>
        <v>INCORPJ=</v>
      </c>
      <c r="T978" s="66" t="e">
        <f>IF(O977&gt;0,VLOOKUP(O977,W$12:AF$60,11),T977)</f>
        <v>#REF!</v>
      </c>
      <c r="U978" s="71" t="str">
        <f t="shared" si="276"/>
        <v>-</v>
      </c>
      <c r="V978" s="7"/>
      <c r="W978" s="7"/>
      <c r="X978" s="7"/>
      <c r="Y978" s="7"/>
      <c r="Z978" s="1"/>
      <c r="AA978" s="7"/>
      <c r="AB978" s="7"/>
      <c r="AC978" s="7"/>
      <c r="AD978" s="7"/>
      <c r="AE978" s="7"/>
      <c r="AF978" s="8"/>
      <c r="AG978" s="2"/>
      <c r="AH978" s="2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  <c r="EA978" s="2"/>
      <c r="EB978" s="2"/>
      <c r="EC978" s="2"/>
      <c r="ED978" s="2"/>
      <c r="EE978" s="2"/>
      <c r="EF978" s="2"/>
      <c r="EG978" s="2"/>
      <c r="EH978" s="2"/>
      <c r="EI978" s="2"/>
      <c r="EJ978" s="2"/>
      <c r="EK978" s="2"/>
      <c r="EL978" s="2"/>
      <c r="EM978" s="2"/>
      <c r="EN978" s="2"/>
      <c r="EO978" s="2"/>
      <c r="EP978" s="2"/>
      <c r="EQ978" s="2"/>
      <c r="ER978" s="2"/>
      <c r="ES978" s="2"/>
      <c r="ET978" s="2"/>
      <c r="EU978" s="2"/>
      <c r="EV978" s="2"/>
      <c r="EW978" s="2"/>
      <c r="EX978" s="2"/>
      <c r="EY978" s="2"/>
      <c r="EZ978" s="2"/>
      <c r="FA978" s="2"/>
      <c r="FB978" s="2"/>
      <c r="FC978" s="2"/>
      <c r="FD978" s="2"/>
      <c r="FE978" s="2"/>
      <c r="FF978" s="2"/>
      <c r="FG978" s="2"/>
      <c r="FH978" s="2"/>
      <c r="FI978" s="2"/>
      <c r="FJ978" s="2"/>
      <c r="FK978" s="2"/>
      <c r="FL978" s="2"/>
      <c r="FM978" s="2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</row>
    <row r="979" spans="1:188" x14ac:dyDescent="0.15">
      <c r="A979" s="63">
        <f t="shared" si="277"/>
        <v>44744</v>
      </c>
      <c r="B979" s="78">
        <f t="shared" ca="1" si="282"/>
        <v>605.89496214999986</v>
      </c>
      <c r="C979" s="65">
        <f t="shared" ca="1" si="272"/>
        <v>573.1585301099999</v>
      </c>
      <c r="D979" s="10">
        <f ca="1">IF(A979&lt;$B$1,VLOOKUP(A979,[1]DI!$A$4:$B$15000,2),0)</f>
        <v>0</v>
      </c>
      <c r="E979" s="65">
        <f t="shared" ca="1" si="283"/>
        <v>1</v>
      </c>
      <c r="F979" s="65">
        <f ca="1">(TRUNC(PRODUCT($E$12:$E978),16))</f>
        <v>1.13918993548179</v>
      </c>
      <c r="G979" s="65">
        <f t="shared" ca="1" si="284"/>
        <v>1.0980132618279299</v>
      </c>
      <c r="H979" s="65">
        <f t="shared" ca="1" si="285"/>
        <v>1.03750107</v>
      </c>
      <c r="I979" s="64">
        <f t="shared" si="278"/>
        <v>0.06</v>
      </c>
      <c r="J979" s="66">
        <f>IF(O978&gt;0,VLOOKUP(O978,W$12:AF$80,2),J978)</f>
        <v>44628</v>
      </c>
      <c r="K979" s="67">
        <f t="shared" si="279"/>
        <v>80</v>
      </c>
      <c r="L979" s="68">
        <f t="shared" si="273"/>
        <v>81</v>
      </c>
      <c r="M979" s="69">
        <f t="shared" si="274"/>
        <v>1.0189057850000001</v>
      </c>
      <c r="N979" s="69">
        <f t="shared" ca="1" si="275"/>
        <v>1.057115842</v>
      </c>
      <c r="O979" s="68">
        <f t="shared" si="286"/>
        <v>0</v>
      </c>
      <c r="P979" s="65">
        <f t="shared" ca="1" si="280"/>
        <v>32.736432039999997</v>
      </c>
      <c r="Q979" s="65"/>
      <c r="R979" s="11">
        <f t="shared" si="281"/>
        <v>0</v>
      </c>
      <c r="S979" s="70" t="str">
        <f>IF(O978&gt;0,VLOOKUP(O978,W$12:AF$60,10),S978)</f>
        <v>INCORPJ=</v>
      </c>
      <c r="T979" s="66" t="e">
        <f>IF(O978&gt;0,VLOOKUP(O978,W$12:AF$60,11),T978)</f>
        <v>#REF!</v>
      </c>
      <c r="U979" s="71" t="str">
        <f t="shared" si="276"/>
        <v>-</v>
      </c>
      <c r="V979" s="7"/>
      <c r="W979" s="7"/>
      <c r="X979" s="7"/>
      <c r="Y979" s="7"/>
      <c r="Z979" s="1"/>
      <c r="AA979" s="7"/>
      <c r="AB979" s="7"/>
      <c r="AC979" s="7"/>
      <c r="AD979" s="7"/>
      <c r="AE979" s="7"/>
      <c r="AF979" s="8"/>
      <c r="AG979" s="2"/>
      <c r="AH979" s="2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  <c r="EA979" s="2"/>
      <c r="EB979" s="2"/>
      <c r="EC979" s="2"/>
      <c r="ED979" s="2"/>
      <c r="EE979" s="2"/>
      <c r="EF979" s="2"/>
      <c r="EG979" s="2"/>
      <c r="EH979" s="2"/>
      <c r="EI979" s="2"/>
      <c r="EJ979" s="2"/>
      <c r="EK979" s="2"/>
      <c r="EL979" s="2"/>
      <c r="EM979" s="2"/>
      <c r="EN979" s="2"/>
      <c r="EO979" s="2"/>
      <c r="EP979" s="2"/>
      <c r="EQ979" s="2"/>
      <c r="ER979" s="2"/>
      <c r="ES979" s="2"/>
      <c r="ET979" s="2"/>
      <c r="EU979" s="2"/>
      <c r="EV979" s="2"/>
      <c r="EW979" s="2"/>
      <c r="EX979" s="2"/>
      <c r="EY979" s="2"/>
      <c r="EZ979" s="2"/>
      <c r="FA979" s="2"/>
      <c r="FB979" s="2"/>
      <c r="FC979" s="2"/>
      <c r="FD979" s="2"/>
      <c r="FE979" s="2"/>
      <c r="FF979" s="2"/>
      <c r="FG979" s="2"/>
      <c r="FH979" s="2"/>
      <c r="FI979" s="2"/>
      <c r="FJ979" s="2"/>
      <c r="FK979" s="2"/>
      <c r="FL979" s="2"/>
      <c r="FM979" s="2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</row>
    <row r="980" spans="1:188" x14ac:dyDescent="0.15">
      <c r="A980" s="63">
        <f t="shared" si="277"/>
        <v>44745</v>
      </c>
      <c r="B980" s="78">
        <f t="shared" ca="1" si="282"/>
        <v>605.89496214999986</v>
      </c>
      <c r="C980" s="65">
        <f t="shared" ca="1" si="272"/>
        <v>573.1585301099999</v>
      </c>
      <c r="D980" s="10">
        <f ca="1">IF(A980&lt;$B$1,VLOOKUP(A980,[1]DI!$A$4:$B$15000,2),0)</f>
        <v>0</v>
      </c>
      <c r="E980" s="65">
        <f t="shared" ca="1" si="283"/>
        <v>1</v>
      </c>
      <c r="F980" s="65">
        <f ca="1">(TRUNC(PRODUCT($E$12:$E979),16))</f>
        <v>1.13918993548179</v>
      </c>
      <c r="G980" s="65">
        <f t="shared" ca="1" si="284"/>
        <v>1.0980132618279299</v>
      </c>
      <c r="H980" s="65">
        <f t="shared" ca="1" si="285"/>
        <v>1.03750107</v>
      </c>
      <c r="I980" s="64">
        <f t="shared" si="278"/>
        <v>0.06</v>
      </c>
      <c r="J980" s="66">
        <f>IF(O979&gt;0,VLOOKUP(O979,W$12:AF$80,2),J979)</f>
        <v>44628</v>
      </c>
      <c r="K980" s="67">
        <f t="shared" si="279"/>
        <v>80</v>
      </c>
      <c r="L980" s="68">
        <f t="shared" si="273"/>
        <v>81</v>
      </c>
      <c r="M980" s="69">
        <f t="shared" si="274"/>
        <v>1.0189057850000001</v>
      </c>
      <c r="N980" s="69">
        <f t="shared" ca="1" si="275"/>
        <v>1.057115842</v>
      </c>
      <c r="O980" s="68">
        <f t="shared" si="286"/>
        <v>0</v>
      </c>
      <c r="P980" s="65">
        <f t="shared" ca="1" si="280"/>
        <v>32.736432039999997</v>
      </c>
      <c r="Q980" s="65"/>
      <c r="R980" s="11">
        <f t="shared" si="281"/>
        <v>0</v>
      </c>
      <c r="S980" s="70" t="str">
        <f>IF(O979&gt;0,VLOOKUP(O979,W$12:AF$60,10),S979)</f>
        <v>INCORPJ=</v>
      </c>
      <c r="T980" s="66" t="e">
        <f>IF(O979&gt;0,VLOOKUP(O979,W$12:AF$60,11),T979)</f>
        <v>#REF!</v>
      </c>
      <c r="U980" s="71" t="str">
        <f t="shared" si="276"/>
        <v>-</v>
      </c>
      <c r="V980" s="7"/>
      <c r="W980" s="7"/>
      <c r="X980" s="7"/>
      <c r="Y980" s="7"/>
      <c r="Z980" s="1"/>
      <c r="AA980" s="7"/>
      <c r="AB980" s="7"/>
      <c r="AC980" s="7"/>
      <c r="AD980" s="7"/>
      <c r="AE980" s="7"/>
      <c r="AF980" s="8"/>
      <c r="AG980" s="2"/>
      <c r="AH980" s="2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  <c r="EA980" s="2"/>
      <c r="EB980" s="2"/>
      <c r="EC980" s="2"/>
      <c r="ED980" s="2"/>
      <c r="EE980" s="2"/>
      <c r="EF980" s="2"/>
      <c r="EG980" s="2"/>
      <c r="EH980" s="2"/>
      <c r="EI980" s="2"/>
      <c r="EJ980" s="2"/>
      <c r="EK980" s="2"/>
      <c r="EL980" s="2"/>
      <c r="EM980" s="2"/>
      <c r="EN980" s="2"/>
      <c r="EO980" s="2"/>
      <c r="EP980" s="2"/>
      <c r="EQ980" s="2"/>
      <c r="ER980" s="2"/>
      <c r="ES980" s="2"/>
      <c r="ET980" s="2"/>
      <c r="EU980" s="2"/>
      <c r="EV980" s="2"/>
      <c r="EW980" s="2"/>
      <c r="EX980" s="2"/>
      <c r="EY980" s="2"/>
      <c r="EZ980" s="2"/>
      <c r="FA980" s="2"/>
      <c r="FB980" s="2"/>
      <c r="FC980" s="2"/>
      <c r="FD980" s="2"/>
      <c r="FE980" s="2"/>
      <c r="FF980" s="2"/>
      <c r="FG980" s="2"/>
      <c r="FH980" s="2"/>
      <c r="FI980" s="2"/>
      <c r="FJ980" s="2"/>
      <c r="FK980" s="2"/>
      <c r="FL980" s="2"/>
      <c r="FM980" s="2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</row>
    <row r="981" spans="1:188" x14ac:dyDescent="0.15">
      <c r="A981" s="63">
        <f t="shared" si="277"/>
        <v>44746</v>
      </c>
      <c r="B981" s="78">
        <f t="shared" ca="1" si="282"/>
        <v>605.89496214999986</v>
      </c>
      <c r="C981" s="65">
        <f t="shared" ca="1" si="272"/>
        <v>573.1585301099999</v>
      </c>
      <c r="D981" s="10">
        <f ca="1">IF(A981&lt;$B$1,VLOOKUP(A981,[1]DI!$A$4:$B$15000,2),0)</f>
        <v>0.13150000000000001</v>
      </c>
      <c r="E981" s="65">
        <f t="shared" ca="1" si="283"/>
        <v>1.0004903700000001</v>
      </c>
      <c r="F981" s="65">
        <f ca="1">(TRUNC(PRODUCT($E$12:$E980),16))</f>
        <v>1.13918993548179</v>
      </c>
      <c r="G981" s="65">
        <f t="shared" ca="1" si="284"/>
        <v>1.0980132618279299</v>
      </c>
      <c r="H981" s="65">
        <f t="shared" ca="1" si="285"/>
        <v>1.03750107</v>
      </c>
      <c r="I981" s="64">
        <f t="shared" si="278"/>
        <v>0.06</v>
      </c>
      <c r="J981" s="66">
        <f>IF(O980&gt;0,VLOOKUP(O980,W$12:AF$80,2),J980)</f>
        <v>44628</v>
      </c>
      <c r="K981" s="67">
        <f t="shared" si="279"/>
        <v>81</v>
      </c>
      <c r="L981" s="68">
        <f t="shared" si="273"/>
        <v>81</v>
      </c>
      <c r="M981" s="69">
        <f t="shared" si="274"/>
        <v>1.0189057850000001</v>
      </c>
      <c r="N981" s="69">
        <f t="shared" ca="1" si="275"/>
        <v>1.057115842</v>
      </c>
      <c r="O981" s="68">
        <f t="shared" si="286"/>
        <v>0</v>
      </c>
      <c r="P981" s="65">
        <f t="shared" ca="1" si="280"/>
        <v>32.736432039999997</v>
      </c>
      <c r="Q981" s="65"/>
      <c r="R981" s="11">
        <f t="shared" si="281"/>
        <v>0</v>
      </c>
      <c r="S981" s="70" t="str">
        <f>IF(O980&gt;0,VLOOKUP(O980,W$12:AF$60,10),S980)</f>
        <v>INCORPJ=</v>
      </c>
      <c r="T981" s="66" t="e">
        <f>IF(O980&gt;0,VLOOKUP(O980,W$12:AF$60,11),T980)</f>
        <v>#REF!</v>
      </c>
      <c r="U981" s="71" t="str">
        <f t="shared" si="276"/>
        <v>-</v>
      </c>
      <c r="V981" s="7"/>
      <c r="W981" s="7"/>
      <c r="X981" s="7"/>
      <c r="Y981" s="7"/>
      <c r="Z981" s="1"/>
      <c r="AA981" s="7"/>
      <c r="AB981" s="7"/>
      <c r="AC981" s="7"/>
      <c r="AD981" s="7"/>
      <c r="AE981" s="7"/>
      <c r="AF981" s="8"/>
      <c r="AG981" s="2"/>
      <c r="AH981" s="2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  <c r="EA981" s="2"/>
      <c r="EB981" s="2"/>
      <c r="EC981" s="2"/>
      <c r="ED981" s="2"/>
      <c r="EE981" s="2"/>
      <c r="EF981" s="2"/>
      <c r="EG981" s="2"/>
      <c r="EH981" s="2"/>
      <c r="EI981" s="2"/>
      <c r="EJ981" s="2"/>
      <c r="EK981" s="2"/>
      <c r="EL981" s="2"/>
      <c r="EM981" s="2"/>
      <c r="EN981" s="2"/>
      <c r="EO981" s="2"/>
      <c r="EP981" s="2"/>
      <c r="EQ981" s="2"/>
      <c r="ER981" s="2"/>
      <c r="ES981" s="2"/>
      <c r="ET981" s="2"/>
      <c r="EU981" s="2"/>
      <c r="EV981" s="2"/>
      <c r="EW981" s="2"/>
      <c r="EX981" s="2"/>
      <c r="EY981" s="2"/>
      <c r="EZ981" s="2"/>
      <c r="FA981" s="2"/>
      <c r="FB981" s="2"/>
      <c r="FC981" s="2"/>
      <c r="FD981" s="2"/>
      <c r="FE981" s="2"/>
      <c r="FF981" s="2"/>
      <c r="FG981" s="2"/>
      <c r="FH981" s="2"/>
      <c r="FI981" s="2"/>
      <c r="FJ981" s="2"/>
      <c r="FK981" s="2"/>
      <c r="FL981" s="2"/>
      <c r="FM981" s="2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</row>
    <row r="982" spans="1:188" x14ac:dyDescent="0.15">
      <c r="A982" s="63">
        <f t="shared" si="277"/>
        <v>44747</v>
      </c>
      <c r="B982" s="78">
        <f t="shared" ca="1" si="282"/>
        <v>606.33225917999994</v>
      </c>
      <c r="C982" s="65">
        <f t="shared" ca="1" si="272"/>
        <v>573.1585301099999</v>
      </c>
      <c r="D982" s="10">
        <f ca="1">IF(A982&lt;$B$1,VLOOKUP(A982,[1]DI!$A$4:$B$15000,2),0)</f>
        <v>0.13150000000000001</v>
      </c>
      <c r="E982" s="65">
        <f t="shared" ca="1" si="283"/>
        <v>1.0004903700000001</v>
      </c>
      <c r="F982" s="65">
        <f ca="1">(TRUNC(PRODUCT($E$12:$E981),16))</f>
        <v>1.13974856005045</v>
      </c>
      <c r="G982" s="65">
        <f t="shared" ca="1" si="284"/>
        <v>1.0980132618279299</v>
      </c>
      <c r="H982" s="65">
        <f t="shared" ca="1" si="285"/>
        <v>1.03800983</v>
      </c>
      <c r="I982" s="64">
        <f t="shared" si="278"/>
        <v>0.06</v>
      </c>
      <c r="J982" s="66">
        <f>IF(O981&gt;0,VLOOKUP(O981,W$12:AF$80,2),J981)</f>
        <v>44628</v>
      </c>
      <c r="K982" s="67">
        <f t="shared" si="279"/>
        <v>82</v>
      </c>
      <c r="L982" s="68">
        <f t="shared" si="273"/>
        <v>82</v>
      </c>
      <c r="M982" s="69">
        <f t="shared" si="274"/>
        <v>1.01914141</v>
      </c>
      <c r="N982" s="69">
        <f t="shared" ca="1" si="275"/>
        <v>1.0578788020000001</v>
      </c>
      <c r="O982" s="68">
        <f t="shared" si="286"/>
        <v>0</v>
      </c>
      <c r="P982" s="65">
        <f t="shared" ca="1" si="280"/>
        <v>33.17372907</v>
      </c>
      <c r="Q982" s="65"/>
      <c r="R982" s="11">
        <f t="shared" si="281"/>
        <v>0</v>
      </c>
      <c r="S982" s="70" t="str">
        <f>IF(O981&gt;0,VLOOKUP(O981,W$12:AF$60,10),S981)</f>
        <v>INCORPJ=</v>
      </c>
      <c r="T982" s="66" t="e">
        <f>IF(O981&gt;0,VLOOKUP(O981,W$12:AF$60,11),T981)</f>
        <v>#REF!</v>
      </c>
      <c r="U982" s="71" t="str">
        <f t="shared" si="276"/>
        <v>-</v>
      </c>
      <c r="V982" s="7"/>
      <c r="W982" s="7"/>
      <c r="X982" s="7"/>
      <c r="Y982" s="7"/>
      <c r="Z982" s="1"/>
      <c r="AA982" s="7"/>
      <c r="AB982" s="7"/>
      <c r="AC982" s="7"/>
      <c r="AD982" s="7"/>
      <c r="AE982" s="7"/>
      <c r="AF982" s="8"/>
      <c r="AG982" s="2"/>
      <c r="AH982" s="2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  <c r="EA982" s="2"/>
      <c r="EB982" s="2"/>
      <c r="EC982" s="2"/>
      <c r="ED982" s="2"/>
      <c r="EE982" s="2"/>
      <c r="EF982" s="2"/>
      <c r="EG982" s="2"/>
      <c r="EH982" s="2"/>
      <c r="EI982" s="2"/>
      <c r="EJ982" s="2"/>
      <c r="EK982" s="2"/>
      <c r="EL982" s="2"/>
      <c r="EM982" s="2"/>
      <c r="EN982" s="2"/>
      <c r="EO982" s="2"/>
      <c r="EP982" s="2"/>
      <c r="EQ982" s="2"/>
      <c r="ER982" s="2"/>
      <c r="ES982" s="2"/>
      <c r="ET982" s="2"/>
      <c r="EU982" s="2"/>
      <c r="EV982" s="2"/>
      <c r="EW982" s="2"/>
      <c r="EX982" s="2"/>
      <c r="EY982" s="2"/>
      <c r="EZ982" s="2"/>
      <c r="FA982" s="2"/>
      <c r="FB982" s="2"/>
      <c r="FC982" s="2"/>
      <c r="FD982" s="2"/>
      <c r="FE982" s="2"/>
      <c r="FF982" s="2"/>
      <c r="FG982" s="2"/>
      <c r="FH982" s="2"/>
      <c r="FI982" s="2"/>
      <c r="FJ982" s="2"/>
      <c r="FK982" s="2"/>
      <c r="FL982" s="2"/>
      <c r="FM982" s="2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</row>
    <row r="983" spans="1:188" x14ac:dyDescent="0.15">
      <c r="A983" s="63">
        <f t="shared" si="277"/>
        <v>44748</v>
      </c>
      <c r="B983" s="78">
        <f t="shared" ca="1" si="282"/>
        <v>606.76987144999987</v>
      </c>
      <c r="C983" s="65">
        <f t="shared" ca="1" si="272"/>
        <v>573.1585301099999</v>
      </c>
      <c r="D983" s="10">
        <f ca="1">IF(A983&lt;$B$1,VLOOKUP(A983,[1]DI!$A$4:$B$15000,2),0)</f>
        <v>0.13150000000000001</v>
      </c>
      <c r="E983" s="65">
        <f t="shared" ca="1" si="283"/>
        <v>1.0004903700000001</v>
      </c>
      <c r="F983" s="65">
        <f ca="1">(TRUNC(PRODUCT($E$12:$E982),16))</f>
        <v>1.14030745855184</v>
      </c>
      <c r="G983" s="65">
        <f t="shared" ca="1" si="284"/>
        <v>1.0980132618279299</v>
      </c>
      <c r="H983" s="65">
        <f t="shared" ca="1" si="285"/>
        <v>1.0385188400000001</v>
      </c>
      <c r="I983" s="64">
        <f t="shared" si="278"/>
        <v>0.06</v>
      </c>
      <c r="J983" s="66">
        <f>IF(O982&gt;0,VLOOKUP(O982,W$12:AF$80,2),J982)</f>
        <v>44628</v>
      </c>
      <c r="K983" s="67">
        <f t="shared" si="279"/>
        <v>83</v>
      </c>
      <c r="L983" s="68">
        <f t="shared" si="273"/>
        <v>83</v>
      </c>
      <c r="M983" s="69">
        <f t="shared" si="274"/>
        <v>1.019377089</v>
      </c>
      <c r="N983" s="69">
        <f t="shared" ca="1" si="275"/>
        <v>1.0586423119999999</v>
      </c>
      <c r="O983" s="68">
        <f t="shared" si="286"/>
        <v>0</v>
      </c>
      <c r="P983" s="65">
        <f t="shared" ca="1" si="280"/>
        <v>33.611341340000003</v>
      </c>
      <c r="Q983" s="65"/>
      <c r="R983" s="11">
        <f t="shared" si="281"/>
        <v>0</v>
      </c>
      <c r="S983" s="70" t="str">
        <f>IF(O982&gt;0,VLOOKUP(O982,W$12:AF$60,10),S982)</f>
        <v>INCORPJ=</v>
      </c>
      <c r="T983" s="66" t="e">
        <f>IF(O982&gt;0,VLOOKUP(O982,W$12:AF$60,11),T982)</f>
        <v>#REF!</v>
      </c>
      <c r="U983" s="71" t="str">
        <f t="shared" si="276"/>
        <v>-</v>
      </c>
      <c r="V983" s="7"/>
      <c r="W983" s="7"/>
      <c r="X983" s="7"/>
      <c r="Y983" s="7"/>
      <c r="Z983" s="1"/>
      <c r="AA983" s="7"/>
      <c r="AB983" s="7"/>
      <c r="AC983" s="7"/>
      <c r="AD983" s="7"/>
      <c r="AE983" s="7"/>
      <c r="AF983" s="8"/>
      <c r="AG983" s="2"/>
      <c r="AH983" s="2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  <c r="EA983" s="2"/>
      <c r="EB983" s="2"/>
      <c r="EC983" s="2"/>
      <c r="ED983" s="2"/>
      <c r="EE983" s="2"/>
      <c r="EF983" s="2"/>
      <c r="EG983" s="2"/>
      <c r="EH983" s="2"/>
      <c r="EI983" s="2"/>
      <c r="EJ983" s="2"/>
      <c r="EK983" s="2"/>
      <c r="EL983" s="2"/>
      <c r="EM983" s="2"/>
      <c r="EN983" s="2"/>
      <c r="EO983" s="2"/>
      <c r="EP983" s="2"/>
      <c r="EQ983" s="2"/>
      <c r="ER983" s="2"/>
      <c r="ES983" s="2"/>
      <c r="ET983" s="2"/>
      <c r="EU983" s="2"/>
      <c r="EV983" s="2"/>
      <c r="EW983" s="2"/>
      <c r="EX983" s="2"/>
      <c r="EY983" s="2"/>
      <c r="EZ983" s="2"/>
      <c r="FA983" s="2"/>
      <c r="FB983" s="2"/>
      <c r="FC983" s="2"/>
      <c r="FD983" s="2"/>
      <c r="FE983" s="2"/>
      <c r="FF983" s="2"/>
      <c r="FG983" s="2"/>
      <c r="FH983" s="2"/>
      <c r="FI983" s="2"/>
      <c r="FJ983" s="2"/>
      <c r="FK983" s="2"/>
      <c r="FL983" s="2"/>
      <c r="FM983" s="2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</row>
    <row r="984" spans="1:188" x14ac:dyDescent="0.15">
      <c r="A984" s="63">
        <f t="shared" si="277"/>
        <v>44749</v>
      </c>
      <c r="B984" s="78">
        <f t="shared" ca="1" si="282"/>
        <v>607.20779952999987</v>
      </c>
      <c r="C984" s="65">
        <f t="shared" ca="1" si="272"/>
        <v>573.1585301099999</v>
      </c>
      <c r="D984" s="10">
        <f ca="1">IF(A984&lt;$B$1,VLOOKUP(A984,[1]DI!$A$4:$B$15000,2),0)</f>
        <v>0.13150000000000001</v>
      </c>
      <c r="E984" s="65">
        <f t="shared" ca="1" si="283"/>
        <v>1.0004903700000001</v>
      </c>
      <c r="F984" s="65">
        <f ca="1">(TRUNC(PRODUCT($E$12:$E983),16))</f>
        <v>1.14086663112029</v>
      </c>
      <c r="G984" s="65">
        <f t="shared" ca="1" si="284"/>
        <v>1.0980132618279299</v>
      </c>
      <c r="H984" s="65">
        <f t="shared" ca="1" si="285"/>
        <v>1.0390280999999999</v>
      </c>
      <c r="I984" s="64">
        <f t="shared" si="278"/>
        <v>0.06</v>
      </c>
      <c r="J984" s="66">
        <f>IF(O983&gt;0,VLOOKUP(O983,W$12:AF$80,2),J983)</f>
        <v>44628</v>
      </c>
      <c r="K984" s="67">
        <f t="shared" si="279"/>
        <v>84</v>
      </c>
      <c r="L984" s="68">
        <f t="shared" si="273"/>
        <v>84</v>
      </c>
      <c r="M984" s="69">
        <f t="shared" si="274"/>
        <v>1.019612822</v>
      </c>
      <c r="N984" s="69">
        <f t="shared" ca="1" si="275"/>
        <v>1.0594063730000001</v>
      </c>
      <c r="O984" s="68">
        <f t="shared" si="286"/>
        <v>0</v>
      </c>
      <c r="P984" s="65">
        <f t="shared" ca="1" si="280"/>
        <v>34.049269420000002</v>
      </c>
      <c r="Q984" s="65"/>
      <c r="R984" s="11">
        <f t="shared" si="281"/>
        <v>0</v>
      </c>
      <c r="S984" s="70" t="str">
        <f>IF(O983&gt;0,VLOOKUP(O983,W$12:AF$60,10),S983)</f>
        <v>INCORPJ=</v>
      </c>
      <c r="T984" s="66" t="e">
        <f>IF(O983&gt;0,VLOOKUP(O983,W$12:AF$60,11),T983)</f>
        <v>#REF!</v>
      </c>
      <c r="U984" s="71" t="str">
        <f t="shared" si="276"/>
        <v>-</v>
      </c>
      <c r="V984" s="7"/>
      <c r="W984" s="7"/>
      <c r="X984" s="7"/>
      <c r="Y984" s="7"/>
      <c r="Z984" s="1"/>
      <c r="AA984" s="7"/>
      <c r="AB984" s="7"/>
      <c r="AC984" s="7"/>
      <c r="AD984" s="7"/>
      <c r="AE984" s="7"/>
      <c r="AF984" s="8"/>
      <c r="AG984" s="2"/>
      <c r="AH984" s="2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  <c r="EA984" s="2"/>
      <c r="EB984" s="2"/>
      <c r="EC984" s="2"/>
      <c r="ED984" s="2"/>
      <c r="EE984" s="2"/>
      <c r="EF984" s="2"/>
      <c r="EG984" s="2"/>
      <c r="EH984" s="2"/>
      <c r="EI984" s="2"/>
      <c r="EJ984" s="2"/>
      <c r="EK984" s="2"/>
      <c r="EL984" s="2"/>
      <c r="EM984" s="2"/>
      <c r="EN984" s="2"/>
      <c r="EO984" s="2"/>
      <c r="EP984" s="2"/>
      <c r="EQ984" s="2"/>
      <c r="ER984" s="2"/>
      <c r="ES984" s="2"/>
      <c r="ET984" s="2"/>
      <c r="EU984" s="2"/>
      <c r="EV984" s="2"/>
      <c r="EW984" s="2"/>
      <c r="EX984" s="2"/>
      <c r="EY984" s="2"/>
      <c r="EZ984" s="2"/>
      <c r="FA984" s="2"/>
      <c r="FB984" s="2"/>
      <c r="FC984" s="2"/>
      <c r="FD984" s="2"/>
      <c r="FE984" s="2"/>
      <c r="FF984" s="2"/>
      <c r="FG984" s="2"/>
      <c r="FH984" s="2"/>
      <c r="FI984" s="2"/>
      <c r="FJ984" s="2"/>
      <c r="FK984" s="2"/>
      <c r="FL984" s="2"/>
      <c r="FM984" s="2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</row>
    <row r="985" spans="1:188" x14ac:dyDescent="0.15">
      <c r="A985" s="63">
        <f t="shared" si="277"/>
        <v>44750</v>
      </c>
      <c r="B985" s="78">
        <f t="shared" ca="1" si="282"/>
        <v>607.64604456999996</v>
      </c>
      <c r="C985" s="65">
        <f t="shared" ca="1" si="272"/>
        <v>573.1585301099999</v>
      </c>
      <c r="D985" s="10">
        <f ca="1">IF(A985&lt;$B$1,VLOOKUP(A985,[1]DI!$A$4:$B$15000,2),0)</f>
        <v>0.13150000000000001</v>
      </c>
      <c r="E985" s="65">
        <f t="shared" ca="1" si="283"/>
        <v>1.0004903700000001</v>
      </c>
      <c r="F985" s="65">
        <f ca="1">(TRUNC(PRODUCT($E$12:$E984),16))</f>
        <v>1.1414260778901999</v>
      </c>
      <c r="G985" s="65">
        <f t="shared" ca="1" si="284"/>
        <v>1.0980132618279299</v>
      </c>
      <c r="H985" s="65">
        <f t="shared" ca="1" si="285"/>
        <v>1.03953761</v>
      </c>
      <c r="I985" s="64">
        <f t="shared" si="278"/>
        <v>0.06</v>
      </c>
      <c r="J985" s="66">
        <f>IF(O984&gt;0,VLOOKUP(O984,W$12:AF$80,2),J984)</f>
        <v>44628</v>
      </c>
      <c r="K985" s="67">
        <f t="shared" si="279"/>
        <v>85</v>
      </c>
      <c r="L985" s="68">
        <f t="shared" si="273"/>
        <v>85</v>
      </c>
      <c r="M985" s="69">
        <f t="shared" si="274"/>
        <v>1.0198486099999999</v>
      </c>
      <c r="N985" s="69">
        <f t="shared" ca="1" si="275"/>
        <v>1.060170987</v>
      </c>
      <c r="O985" s="68">
        <f t="shared" si="286"/>
        <v>0</v>
      </c>
      <c r="P985" s="65">
        <f t="shared" ca="1" si="280"/>
        <v>34.48751446</v>
      </c>
      <c r="Q985" s="65"/>
      <c r="R985" s="11">
        <f t="shared" si="281"/>
        <v>0</v>
      </c>
      <c r="S985" s="70" t="str">
        <f>IF(O984&gt;0,VLOOKUP(O984,W$12:AF$60,10),S984)</f>
        <v>INCORPJ=</v>
      </c>
      <c r="T985" s="66" t="e">
        <f>IF(O984&gt;0,VLOOKUP(O984,W$12:AF$60,11),T984)</f>
        <v>#REF!</v>
      </c>
      <c r="U985" s="71" t="str">
        <f t="shared" si="276"/>
        <v>-</v>
      </c>
      <c r="V985" s="7"/>
      <c r="W985" s="7"/>
      <c r="X985" s="7"/>
      <c r="Y985" s="7"/>
      <c r="Z985" s="1"/>
      <c r="AA985" s="7"/>
      <c r="AB985" s="7"/>
      <c r="AC985" s="7"/>
      <c r="AD985" s="7"/>
      <c r="AE985" s="7"/>
      <c r="AF985" s="8"/>
      <c r="AG985" s="2"/>
      <c r="AH985" s="2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  <c r="EA985" s="2"/>
      <c r="EB985" s="2"/>
      <c r="EC985" s="2"/>
      <c r="ED985" s="2"/>
      <c r="EE985" s="2"/>
      <c r="EF985" s="2"/>
      <c r="EG985" s="2"/>
      <c r="EH985" s="2"/>
      <c r="EI985" s="2"/>
      <c r="EJ985" s="2"/>
      <c r="EK985" s="2"/>
      <c r="EL985" s="2"/>
      <c r="EM985" s="2"/>
      <c r="EN985" s="2"/>
      <c r="EO985" s="2"/>
      <c r="EP985" s="2"/>
      <c r="EQ985" s="2"/>
      <c r="ER985" s="2"/>
      <c r="ES985" s="2"/>
      <c r="ET985" s="2"/>
      <c r="EU985" s="2"/>
      <c r="EV985" s="2"/>
      <c r="EW985" s="2"/>
      <c r="EX985" s="2"/>
      <c r="EY985" s="2"/>
      <c r="EZ985" s="2"/>
      <c r="FA985" s="2"/>
      <c r="FB985" s="2"/>
      <c r="FC985" s="2"/>
      <c r="FD985" s="2"/>
      <c r="FE985" s="2"/>
      <c r="FF985" s="2"/>
      <c r="FG985" s="2"/>
      <c r="FH985" s="2"/>
      <c r="FI985" s="2"/>
      <c r="FJ985" s="2"/>
      <c r="FK985" s="2"/>
      <c r="FL985" s="2"/>
      <c r="FM985" s="2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</row>
    <row r="986" spans="1:188" x14ac:dyDescent="0.15">
      <c r="A986" s="63">
        <f t="shared" si="277"/>
        <v>44751</v>
      </c>
      <c r="B986" s="78">
        <f t="shared" ca="1" si="282"/>
        <v>608.08459967999988</v>
      </c>
      <c r="C986" s="65">
        <f t="shared" ca="1" si="272"/>
        <v>573.1585301099999</v>
      </c>
      <c r="D986" s="10">
        <f ca="1">IF(A986&lt;$B$1,VLOOKUP(A986,[1]DI!$A$4:$B$15000,2),0)</f>
        <v>0</v>
      </c>
      <c r="E986" s="65">
        <f t="shared" ca="1" si="283"/>
        <v>1</v>
      </c>
      <c r="F986" s="65">
        <f ca="1">(TRUNC(PRODUCT($E$12:$E985),16))</f>
        <v>1.14198579899601</v>
      </c>
      <c r="G986" s="65">
        <f t="shared" ca="1" si="284"/>
        <v>1.0980132618279299</v>
      </c>
      <c r="H986" s="65">
        <f t="shared" ca="1" si="285"/>
        <v>1.04004736</v>
      </c>
      <c r="I986" s="64">
        <f t="shared" si="278"/>
        <v>0.06</v>
      </c>
      <c r="J986" s="66">
        <f>IF(O985&gt;0,VLOOKUP(O985,W$12:AF$80,2),J985)</f>
        <v>44628</v>
      </c>
      <c r="K986" s="67">
        <f t="shared" si="279"/>
        <v>85</v>
      </c>
      <c r="L986" s="68">
        <f t="shared" si="273"/>
        <v>86</v>
      </c>
      <c r="M986" s="69">
        <f t="shared" si="274"/>
        <v>1.0200844529999999</v>
      </c>
      <c r="N986" s="69">
        <f t="shared" ca="1" si="275"/>
        <v>1.0609361420000001</v>
      </c>
      <c r="O986" s="68">
        <f t="shared" si="286"/>
        <v>0</v>
      </c>
      <c r="P986" s="65">
        <f t="shared" ca="1" si="280"/>
        <v>34.926069570000003</v>
      </c>
      <c r="Q986" s="65"/>
      <c r="R986" s="11">
        <f t="shared" si="281"/>
        <v>0</v>
      </c>
      <c r="S986" s="70" t="str">
        <f>IF(O985&gt;0,VLOOKUP(O985,W$12:AF$60,10),S985)</f>
        <v>INCORPJ=</v>
      </c>
      <c r="T986" s="66" t="e">
        <f>IF(O985&gt;0,VLOOKUP(O985,W$12:AF$60,11),T985)</f>
        <v>#REF!</v>
      </c>
      <c r="U986" s="71" t="str">
        <f t="shared" si="276"/>
        <v>-</v>
      </c>
      <c r="V986" s="7"/>
      <c r="W986" s="7"/>
      <c r="X986" s="7"/>
      <c r="Y986" s="7"/>
      <c r="Z986" s="1"/>
      <c r="AA986" s="7"/>
      <c r="AB986" s="7"/>
      <c r="AC986" s="7"/>
      <c r="AD986" s="7"/>
      <c r="AE986" s="7"/>
      <c r="AF986" s="8"/>
      <c r="AG986" s="2"/>
      <c r="AH986" s="2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  <c r="EA986" s="2"/>
      <c r="EB986" s="2"/>
      <c r="EC986" s="2"/>
      <c r="ED986" s="2"/>
      <c r="EE986" s="2"/>
      <c r="EF986" s="2"/>
      <c r="EG986" s="2"/>
      <c r="EH986" s="2"/>
      <c r="EI986" s="2"/>
      <c r="EJ986" s="2"/>
      <c r="EK986" s="2"/>
      <c r="EL986" s="2"/>
      <c r="EM986" s="2"/>
      <c r="EN986" s="2"/>
      <c r="EO986" s="2"/>
      <c r="EP986" s="2"/>
      <c r="EQ986" s="2"/>
      <c r="ER986" s="2"/>
      <c r="ES986" s="2"/>
      <c r="ET986" s="2"/>
      <c r="EU986" s="2"/>
      <c r="EV986" s="2"/>
      <c r="EW986" s="2"/>
      <c r="EX986" s="2"/>
      <c r="EY986" s="2"/>
      <c r="EZ986" s="2"/>
      <c r="FA986" s="2"/>
      <c r="FB986" s="2"/>
      <c r="FC986" s="2"/>
      <c r="FD986" s="2"/>
      <c r="FE986" s="2"/>
      <c r="FF986" s="2"/>
      <c r="FG986" s="2"/>
      <c r="FH986" s="2"/>
      <c r="FI986" s="2"/>
      <c r="FJ986" s="2"/>
      <c r="FK986" s="2"/>
      <c r="FL986" s="2"/>
      <c r="FM986" s="2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</row>
    <row r="987" spans="1:188" x14ac:dyDescent="0.15">
      <c r="A987" s="63">
        <f t="shared" si="277"/>
        <v>44752</v>
      </c>
      <c r="B987" s="78">
        <f t="shared" ca="1" si="282"/>
        <v>608.08459967999988</v>
      </c>
      <c r="C987" s="65">
        <f t="shared" ca="1" si="272"/>
        <v>573.1585301099999</v>
      </c>
      <c r="D987" s="10">
        <f ca="1">IF(A987&lt;$B$1,VLOOKUP(A987,[1]DI!$A$4:$B$15000,2),0)</f>
        <v>0</v>
      </c>
      <c r="E987" s="65">
        <f t="shared" ca="1" si="283"/>
        <v>1</v>
      </c>
      <c r="F987" s="65">
        <f ca="1">(TRUNC(PRODUCT($E$12:$E986),16))</f>
        <v>1.14198579899601</v>
      </c>
      <c r="G987" s="65">
        <f t="shared" ca="1" si="284"/>
        <v>1.0980132618279299</v>
      </c>
      <c r="H987" s="65">
        <f t="shared" ca="1" si="285"/>
        <v>1.04004736</v>
      </c>
      <c r="I987" s="64">
        <f t="shared" si="278"/>
        <v>0.06</v>
      </c>
      <c r="J987" s="66">
        <f>IF(O986&gt;0,VLOOKUP(O986,W$12:AF$80,2),J986)</f>
        <v>44628</v>
      </c>
      <c r="K987" s="67">
        <f t="shared" si="279"/>
        <v>85</v>
      </c>
      <c r="L987" s="68">
        <f t="shared" si="273"/>
        <v>86</v>
      </c>
      <c r="M987" s="69">
        <f t="shared" si="274"/>
        <v>1.0200844529999999</v>
      </c>
      <c r="N987" s="69">
        <f t="shared" ca="1" si="275"/>
        <v>1.0609361420000001</v>
      </c>
      <c r="O987" s="68">
        <f t="shared" si="286"/>
        <v>0</v>
      </c>
      <c r="P987" s="65">
        <f t="shared" ca="1" si="280"/>
        <v>34.926069570000003</v>
      </c>
      <c r="Q987" s="65"/>
      <c r="R987" s="11">
        <f t="shared" si="281"/>
        <v>0</v>
      </c>
      <c r="S987" s="70" t="str">
        <f>IF(O986&gt;0,VLOOKUP(O986,W$12:AF$60,10),S986)</f>
        <v>INCORPJ=</v>
      </c>
      <c r="T987" s="66" t="e">
        <f>IF(O986&gt;0,VLOOKUP(O986,W$12:AF$60,11),T986)</f>
        <v>#REF!</v>
      </c>
      <c r="U987" s="71" t="str">
        <f t="shared" si="276"/>
        <v>-</v>
      </c>
      <c r="V987" s="7"/>
      <c r="W987" s="7"/>
      <c r="X987" s="7"/>
      <c r="Y987" s="7"/>
      <c r="Z987" s="1"/>
      <c r="AA987" s="7"/>
      <c r="AB987" s="7"/>
      <c r="AC987" s="7"/>
      <c r="AD987" s="7"/>
      <c r="AE987" s="7"/>
      <c r="AF987" s="8"/>
      <c r="AG987" s="2"/>
      <c r="AH987" s="2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  <c r="EA987" s="2"/>
      <c r="EB987" s="2"/>
      <c r="EC987" s="2"/>
      <c r="ED987" s="2"/>
      <c r="EE987" s="2"/>
      <c r="EF987" s="2"/>
      <c r="EG987" s="2"/>
      <c r="EH987" s="2"/>
      <c r="EI987" s="2"/>
      <c r="EJ987" s="2"/>
      <c r="EK987" s="2"/>
      <c r="EL987" s="2"/>
      <c r="EM987" s="2"/>
      <c r="EN987" s="2"/>
      <c r="EO987" s="2"/>
      <c r="EP987" s="2"/>
      <c r="EQ987" s="2"/>
      <c r="ER987" s="2"/>
      <c r="ES987" s="2"/>
      <c r="ET987" s="2"/>
      <c r="EU987" s="2"/>
      <c r="EV987" s="2"/>
      <c r="EW987" s="2"/>
      <c r="EX987" s="2"/>
      <c r="EY987" s="2"/>
      <c r="EZ987" s="2"/>
      <c r="FA987" s="2"/>
      <c r="FB987" s="2"/>
      <c r="FC987" s="2"/>
      <c r="FD987" s="2"/>
      <c r="FE987" s="2"/>
      <c r="FF987" s="2"/>
      <c r="FG987" s="2"/>
      <c r="FH987" s="2"/>
      <c r="FI987" s="2"/>
      <c r="FJ987" s="2"/>
      <c r="FK987" s="2"/>
      <c r="FL987" s="2"/>
      <c r="FM987" s="2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</row>
    <row r="988" spans="1:188" x14ac:dyDescent="0.15">
      <c r="A988" s="63">
        <f t="shared" si="277"/>
        <v>44753</v>
      </c>
      <c r="B988" s="78">
        <f t="shared" ca="1" si="282"/>
        <v>608.08459967999988</v>
      </c>
      <c r="C988" s="65">
        <f t="shared" ca="1" si="272"/>
        <v>573.1585301099999</v>
      </c>
      <c r="D988" s="10">
        <f ca="1">IF(A988&lt;$B$1,VLOOKUP(A988,[1]DI!$A$4:$B$15000,2),0)</f>
        <v>0.13150000000000001</v>
      </c>
      <c r="E988" s="65">
        <f t="shared" ca="1" si="283"/>
        <v>1.0004903700000001</v>
      </c>
      <c r="F988" s="65">
        <f ca="1">(TRUNC(PRODUCT($E$12:$E987),16))</f>
        <v>1.14198579899601</v>
      </c>
      <c r="G988" s="65">
        <f t="shared" ca="1" si="284"/>
        <v>1.0980132618279299</v>
      </c>
      <c r="H988" s="65">
        <f t="shared" ca="1" si="285"/>
        <v>1.04004736</v>
      </c>
      <c r="I988" s="64">
        <f t="shared" si="278"/>
        <v>0.06</v>
      </c>
      <c r="J988" s="66">
        <f>IF(O987&gt;0,VLOOKUP(O987,W$12:AF$80,2),J987)</f>
        <v>44628</v>
      </c>
      <c r="K988" s="67">
        <f t="shared" si="279"/>
        <v>86</v>
      </c>
      <c r="L988" s="68">
        <f t="shared" si="273"/>
        <v>86</v>
      </c>
      <c r="M988" s="69">
        <f t="shared" si="274"/>
        <v>1.0200844529999999</v>
      </c>
      <c r="N988" s="69">
        <f t="shared" ca="1" si="275"/>
        <v>1.0609361420000001</v>
      </c>
      <c r="O988" s="68">
        <f t="shared" si="286"/>
        <v>0</v>
      </c>
      <c r="P988" s="65">
        <f t="shared" ca="1" si="280"/>
        <v>34.926069570000003</v>
      </c>
      <c r="Q988" s="65"/>
      <c r="R988" s="11">
        <f t="shared" si="281"/>
        <v>0</v>
      </c>
      <c r="S988" s="70" t="str">
        <f>IF(O987&gt;0,VLOOKUP(O987,W$12:AF$60,10),S987)</f>
        <v>INCORPJ=</v>
      </c>
      <c r="T988" s="66" t="e">
        <f>IF(O987&gt;0,VLOOKUP(O987,W$12:AF$60,11),T987)</f>
        <v>#REF!</v>
      </c>
      <c r="U988" s="71" t="str">
        <f t="shared" si="276"/>
        <v>-</v>
      </c>
      <c r="V988" s="7"/>
      <c r="W988" s="7"/>
      <c r="X988" s="7"/>
      <c r="Y988" s="7"/>
      <c r="Z988" s="1"/>
      <c r="AA988" s="7"/>
      <c r="AB988" s="7"/>
      <c r="AC988" s="7"/>
      <c r="AD988" s="7"/>
      <c r="AE988" s="7"/>
      <c r="AF988" s="8"/>
      <c r="AG988" s="2"/>
      <c r="AH988" s="2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  <c r="EA988" s="2"/>
      <c r="EB988" s="2"/>
      <c r="EC988" s="2"/>
      <c r="ED988" s="2"/>
      <c r="EE988" s="2"/>
      <c r="EF988" s="2"/>
      <c r="EG988" s="2"/>
      <c r="EH988" s="2"/>
      <c r="EI988" s="2"/>
      <c r="EJ988" s="2"/>
      <c r="EK988" s="2"/>
      <c r="EL988" s="2"/>
      <c r="EM988" s="2"/>
      <c r="EN988" s="2"/>
      <c r="EO988" s="2"/>
      <c r="EP988" s="2"/>
      <c r="EQ988" s="2"/>
      <c r="ER988" s="2"/>
      <c r="ES988" s="2"/>
      <c r="ET988" s="2"/>
      <c r="EU988" s="2"/>
      <c r="EV988" s="2"/>
      <c r="EW988" s="2"/>
      <c r="EX988" s="2"/>
      <c r="EY988" s="2"/>
      <c r="EZ988" s="2"/>
      <c r="FA988" s="2"/>
      <c r="FB988" s="2"/>
      <c r="FC988" s="2"/>
      <c r="FD988" s="2"/>
      <c r="FE988" s="2"/>
      <c r="FF988" s="2"/>
      <c r="FG988" s="2"/>
      <c r="FH988" s="2"/>
      <c r="FI988" s="2"/>
      <c r="FJ988" s="2"/>
      <c r="FK988" s="2"/>
      <c r="FL988" s="2"/>
      <c r="FM988" s="2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</row>
    <row r="989" spans="1:188" x14ac:dyDescent="0.15">
      <c r="A989" s="63">
        <f t="shared" si="277"/>
        <v>44754</v>
      </c>
      <c r="B989" s="78">
        <f t="shared" ca="1" si="282"/>
        <v>608.52347748999989</v>
      </c>
      <c r="C989" s="65">
        <f t="shared" ca="1" si="272"/>
        <v>573.1585301099999</v>
      </c>
      <c r="D989" s="10">
        <f ca="1">IF(A989&lt;$B$1,VLOOKUP(A989,[1]DI!$A$4:$B$15000,2),0)</f>
        <v>0.13150000000000001</v>
      </c>
      <c r="E989" s="65">
        <f t="shared" ca="1" si="283"/>
        <v>1.0004903700000001</v>
      </c>
      <c r="F989" s="65">
        <f ca="1">(TRUNC(PRODUCT($E$12:$E988),16))</f>
        <v>1.1425457945722699</v>
      </c>
      <c r="G989" s="65">
        <f t="shared" ca="1" si="284"/>
        <v>1.0980132618279299</v>
      </c>
      <c r="H989" s="65">
        <f t="shared" ca="1" si="285"/>
        <v>1.0405573699999999</v>
      </c>
      <c r="I989" s="64">
        <f t="shared" si="278"/>
        <v>0.06</v>
      </c>
      <c r="J989" s="66">
        <f>IF(O988&gt;0,VLOOKUP(O988,W$12:AF$80,2),J988)</f>
        <v>44628</v>
      </c>
      <c r="K989" s="67">
        <f t="shared" si="279"/>
        <v>87</v>
      </c>
      <c r="L989" s="68">
        <f t="shared" si="273"/>
        <v>87</v>
      </c>
      <c r="M989" s="69">
        <f t="shared" si="274"/>
        <v>1.02032035</v>
      </c>
      <c r="N989" s="69">
        <f t="shared" ca="1" si="275"/>
        <v>1.0617018600000001</v>
      </c>
      <c r="O989" s="68">
        <f t="shared" si="286"/>
        <v>0</v>
      </c>
      <c r="P989" s="65">
        <f t="shared" ca="1" si="280"/>
        <v>35.364947379999997</v>
      </c>
      <c r="Q989" s="65"/>
      <c r="R989" s="11">
        <f t="shared" si="281"/>
        <v>0</v>
      </c>
      <c r="S989" s="70" t="str">
        <f>IF(O988&gt;0,VLOOKUP(O988,W$12:AF$60,10),S988)</f>
        <v>INCORPJ=</v>
      </c>
      <c r="T989" s="66" t="e">
        <f>IF(O988&gt;0,VLOOKUP(O988,W$12:AF$60,11),T988)</f>
        <v>#REF!</v>
      </c>
      <c r="U989" s="71" t="str">
        <f t="shared" si="276"/>
        <v>-</v>
      </c>
      <c r="V989" s="7"/>
      <c r="W989" s="7"/>
      <c r="X989" s="7"/>
      <c r="Y989" s="7"/>
      <c r="Z989" s="1"/>
      <c r="AA989" s="7"/>
      <c r="AB989" s="7"/>
      <c r="AC989" s="7"/>
      <c r="AD989" s="7"/>
      <c r="AE989" s="7"/>
      <c r="AF989" s="8"/>
      <c r="AG989" s="2"/>
      <c r="AH989" s="2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  <c r="EA989" s="2"/>
      <c r="EB989" s="2"/>
      <c r="EC989" s="2"/>
      <c r="ED989" s="2"/>
      <c r="EE989" s="2"/>
      <c r="EF989" s="2"/>
      <c r="EG989" s="2"/>
      <c r="EH989" s="2"/>
      <c r="EI989" s="2"/>
      <c r="EJ989" s="2"/>
      <c r="EK989" s="2"/>
      <c r="EL989" s="2"/>
      <c r="EM989" s="2"/>
      <c r="EN989" s="2"/>
      <c r="EO989" s="2"/>
      <c r="EP989" s="2"/>
      <c r="EQ989" s="2"/>
      <c r="ER989" s="2"/>
      <c r="ES989" s="2"/>
      <c r="ET989" s="2"/>
      <c r="EU989" s="2"/>
      <c r="EV989" s="2"/>
      <c r="EW989" s="2"/>
      <c r="EX989" s="2"/>
      <c r="EY989" s="2"/>
      <c r="EZ989" s="2"/>
      <c r="FA989" s="2"/>
      <c r="FB989" s="2"/>
      <c r="FC989" s="2"/>
      <c r="FD989" s="2"/>
      <c r="FE989" s="2"/>
      <c r="FF989" s="2"/>
      <c r="FG989" s="2"/>
      <c r="FH989" s="2"/>
      <c r="FI989" s="2"/>
      <c r="FJ989" s="2"/>
      <c r="FK989" s="2"/>
      <c r="FL989" s="2"/>
      <c r="FM989" s="2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</row>
    <row r="990" spans="1:188" x14ac:dyDescent="0.15">
      <c r="A990" s="63">
        <f t="shared" si="277"/>
        <v>44755</v>
      </c>
      <c r="B990" s="78">
        <f t="shared" ca="1" si="282"/>
        <v>608.96267224999986</v>
      </c>
      <c r="C990" s="65">
        <f t="shared" ca="1" si="272"/>
        <v>573.1585301099999</v>
      </c>
      <c r="D990" s="10">
        <f ca="1">IF(A990&lt;$B$1,VLOOKUP(A990,[1]DI!$A$4:$B$15000,2),0)</f>
        <v>0.13150000000000001</v>
      </c>
      <c r="E990" s="65">
        <f t="shared" ca="1" si="283"/>
        <v>1.0004903700000001</v>
      </c>
      <c r="F990" s="65">
        <f ca="1">(TRUNC(PRODUCT($E$12:$E989),16))</f>
        <v>1.14310606475355</v>
      </c>
      <c r="G990" s="65">
        <f t="shared" ca="1" si="284"/>
        <v>1.0980132618279299</v>
      </c>
      <c r="H990" s="65">
        <f t="shared" ca="1" si="285"/>
        <v>1.0410676299999999</v>
      </c>
      <c r="I990" s="64">
        <f t="shared" si="278"/>
        <v>0.06</v>
      </c>
      <c r="J990" s="66">
        <f>IF(O989&gt;0,VLOOKUP(O989,W$12:AF$80,2),J989)</f>
        <v>44628</v>
      </c>
      <c r="K990" s="67">
        <f t="shared" si="279"/>
        <v>88</v>
      </c>
      <c r="L990" s="68">
        <f t="shared" si="273"/>
        <v>88</v>
      </c>
      <c r="M990" s="69">
        <f t="shared" si="274"/>
        <v>1.0205563019999999</v>
      </c>
      <c r="N990" s="69">
        <f t="shared" ca="1" si="275"/>
        <v>1.0624681309999999</v>
      </c>
      <c r="O990" s="68">
        <f t="shared" si="286"/>
        <v>0</v>
      </c>
      <c r="P990" s="65">
        <f t="shared" ca="1" si="280"/>
        <v>35.804142140000003</v>
      </c>
      <c r="Q990" s="65"/>
      <c r="R990" s="11">
        <f t="shared" si="281"/>
        <v>0</v>
      </c>
      <c r="S990" s="70" t="str">
        <f>IF(O989&gt;0,VLOOKUP(O989,W$12:AF$60,10),S989)</f>
        <v>INCORPJ=</v>
      </c>
      <c r="T990" s="66" t="e">
        <f>IF(O989&gt;0,VLOOKUP(O989,W$12:AF$60,11),T989)</f>
        <v>#REF!</v>
      </c>
      <c r="U990" s="71" t="str">
        <f t="shared" si="276"/>
        <v>-</v>
      </c>
      <c r="V990" s="7"/>
      <c r="W990" s="7"/>
      <c r="X990" s="7"/>
      <c r="Y990" s="7"/>
      <c r="Z990" s="1"/>
      <c r="AA990" s="7"/>
      <c r="AB990" s="7"/>
      <c r="AC990" s="7"/>
      <c r="AD990" s="7"/>
      <c r="AE990" s="7"/>
      <c r="AF990" s="8"/>
      <c r="AG990" s="2"/>
      <c r="AH990" s="2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  <c r="EA990" s="2"/>
      <c r="EB990" s="2"/>
      <c r="EC990" s="2"/>
      <c r="ED990" s="2"/>
      <c r="EE990" s="2"/>
      <c r="EF990" s="2"/>
      <c r="EG990" s="2"/>
      <c r="EH990" s="2"/>
      <c r="EI990" s="2"/>
      <c r="EJ990" s="2"/>
      <c r="EK990" s="2"/>
      <c r="EL990" s="2"/>
      <c r="EM990" s="2"/>
      <c r="EN990" s="2"/>
      <c r="EO990" s="2"/>
      <c r="EP990" s="2"/>
      <c r="EQ990" s="2"/>
      <c r="ER990" s="2"/>
      <c r="ES990" s="2"/>
      <c r="ET990" s="2"/>
      <c r="EU990" s="2"/>
      <c r="EV990" s="2"/>
      <c r="EW990" s="2"/>
      <c r="EX990" s="2"/>
      <c r="EY990" s="2"/>
      <c r="EZ990" s="2"/>
      <c r="FA990" s="2"/>
      <c r="FB990" s="2"/>
      <c r="FC990" s="2"/>
      <c r="FD990" s="2"/>
      <c r="FE990" s="2"/>
      <c r="FF990" s="2"/>
      <c r="FG990" s="2"/>
      <c r="FH990" s="2"/>
      <c r="FI990" s="2"/>
      <c r="FJ990" s="2"/>
      <c r="FK990" s="2"/>
      <c r="FL990" s="2"/>
      <c r="FM990" s="2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</row>
    <row r="991" spans="1:188" x14ac:dyDescent="0.15">
      <c r="A991" s="63">
        <f t="shared" si="277"/>
        <v>44756</v>
      </c>
      <c r="B991" s="78">
        <f t="shared" ca="1" si="282"/>
        <v>609.40218281999989</v>
      </c>
      <c r="C991" s="65">
        <f t="shared" ca="1" si="272"/>
        <v>573.1585301099999</v>
      </c>
      <c r="D991" s="10">
        <f ca="1">IF(A991&lt;$B$1,VLOOKUP(A991,[1]DI!$A$4:$B$15000,2),0)</f>
        <v>0.13150000000000001</v>
      </c>
      <c r="E991" s="65">
        <f t="shared" ca="1" si="283"/>
        <v>1.0004903700000001</v>
      </c>
      <c r="F991" s="65">
        <f ca="1">(TRUNC(PRODUCT($E$12:$E990),16))</f>
        <v>1.1436666096745201</v>
      </c>
      <c r="G991" s="65">
        <f t="shared" ca="1" si="284"/>
        <v>1.0980132618279299</v>
      </c>
      <c r="H991" s="65">
        <f t="shared" ca="1" si="285"/>
        <v>1.0415781399999999</v>
      </c>
      <c r="I991" s="64">
        <f t="shared" si="278"/>
        <v>0.06</v>
      </c>
      <c r="J991" s="66">
        <f>IF(O990&gt;0,VLOOKUP(O990,W$12:AF$80,2),J990)</f>
        <v>44628</v>
      </c>
      <c r="K991" s="67">
        <f t="shared" si="279"/>
        <v>89</v>
      </c>
      <c r="L991" s="68">
        <f t="shared" si="273"/>
        <v>89</v>
      </c>
      <c r="M991" s="69">
        <f t="shared" si="274"/>
        <v>1.0207923080000001</v>
      </c>
      <c r="N991" s="69">
        <f t="shared" ca="1" si="275"/>
        <v>1.063234953</v>
      </c>
      <c r="O991" s="68">
        <f t="shared" si="286"/>
        <v>0</v>
      </c>
      <c r="P991" s="65">
        <f t="shared" ca="1" si="280"/>
        <v>36.243652709999999</v>
      </c>
      <c r="Q991" s="65"/>
      <c r="R991" s="11">
        <f t="shared" si="281"/>
        <v>0</v>
      </c>
      <c r="S991" s="70" t="str">
        <f>IF(O990&gt;0,VLOOKUP(O990,W$12:AF$60,10),S990)</f>
        <v>INCORPJ=</v>
      </c>
      <c r="T991" s="66" t="e">
        <f>IF(O990&gt;0,VLOOKUP(O990,W$12:AF$60,11),T990)</f>
        <v>#REF!</v>
      </c>
      <c r="U991" s="71" t="str">
        <f t="shared" si="276"/>
        <v>-</v>
      </c>
      <c r="V991" s="7"/>
      <c r="W991" s="7"/>
      <c r="X991" s="7"/>
      <c r="Y991" s="7"/>
      <c r="Z991" s="1"/>
      <c r="AA991" s="7"/>
      <c r="AB991" s="7"/>
      <c r="AC991" s="7"/>
      <c r="AD991" s="7"/>
      <c r="AE991" s="7"/>
      <c r="AF991" s="8"/>
      <c r="AG991" s="2"/>
      <c r="AH991" s="2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  <c r="EA991" s="2"/>
      <c r="EB991" s="2"/>
      <c r="EC991" s="2"/>
      <c r="ED991" s="2"/>
      <c r="EE991" s="2"/>
      <c r="EF991" s="2"/>
      <c r="EG991" s="2"/>
      <c r="EH991" s="2"/>
      <c r="EI991" s="2"/>
      <c r="EJ991" s="2"/>
      <c r="EK991" s="2"/>
      <c r="EL991" s="2"/>
      <c r="EM991" s="2"/>
      <c r="EN991" s="2"/>
      <c r="EO991" s="2"/>
      <c r="EP991" s="2"/>
      <c r="EQ991" s="2"/>
      <c r="ER991" s="2"/>
      <c r="ES991" s="2"/>
      <c r="ET991" s="2"/>
      <c r="EU991" s="2"/>
      <c r="EV991" s="2"/>
      <c r="EW991" s="2"/>
      <c r="EX991" s="2"/>
      <c r="EY991" s="2"/>
      <c r="EZ991" s="2"/>
      <c r="FA991" s="2"/>
      <c r="FB991" s="2"/>
      <c r="FC991" s="2"/>
      <c r="FD991" s="2"/>
      <c r="FE991" s="2"/>
      <c r="FF991" s="2"/>
      <c r="FG991" s="2"/>
      <c r="FH991" s="2"/>
      <c r="FI991" s="2"/>
      <c r="FJ991" s="2"/>
      <c r="FK991" s="2"/>
      <c r="FL991" s="2"/>
      <c r="FM991" s="2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</row>
    <row r="992" spans="1:188" x14ac:dyDescent="0.15">
      <c r="A992" s="63">
        <f t="shared" si="277"/>
        <v>44757</v>
      </c>
      <c r="B992" s="78">
        <f t="shared" ca="1" si="282"/>
        <v>609.84201148999989</v>
      </c>
      <c r="C992" s="65">
        <f t="shared" ca="1" si="272"/>
        <v>573.1585301099999</v>
      </c>
      <c r="D992" s="10">
        <f ca="1">IF(A992&lt;$B$1,VLOOKUP(A992,[1]DI!$A$4:$B$15000,2),0)</f>
        <v>0.13150000000000001</v>
      </c>
      <c r="E992" s="65">
        <f t="shared" ca="1" si="283"/>
        <v>1.0004903700000001</v>
      </c>
      <c r="F992" s="65">
        <f ca="1">(TRUNC(PRODUCT($E$12:$E991),16))</f>
        <v>1.14422742946991</v>
      </c>
      <c r="G992" s="65">
        <f t="shared" ca="1" si="284"/>
        <v>1.0980132618279299</v>
      </c>
      <c r="H992" s="65">
        <f t="shared" ca="1" si="285"/>
        <v>1.0420889</v>
      </c>
      <c r="I992" s="64">
        <f t="shared" si="278"/>
        <v>0.06</v>
      </c>
      <c r="J992" s="66">
        <f>IF(O991&gt;0,VLOOKUP(O991,W$12:AF$80,2),J991)</f>
        <v>44628</v>
      </c>
      <c r="K992" s="67">
        <f t="shared" si="279"/>
        <v>90</v>
      </c>
      <c r="L992" s="68">
        <f t="shared" si="273"/>
        <v>90</v>
      </c>
      <c r="M992" s="69">
        <f t="shared" si="274"/>
        <v>1.0210283689999999</v>
      </c>
      <c r="N992" s="69">
        <f t="shared" ca="1" si="275"/>
        <v>1.0640023300000001</v>
      </c>
      <c r="O992" s="68">
        <f t="shared" si="286"/>
        <v>0</v>
      </c>
      <c r="P992" s="65">
        <f t="shared" ca="1" si="280"/>
        <v>36.683481380000003</v>
      </c>
      <c r="Q992" s="65"/>
      <c r="R992" s="11">
        <f t="shared" si="281"/>
        <v>0</v>
      </c>
      <c r="S992" s="70" t="str">
        <f>IF(O991&gt;0,VLOOKUP(O991,W$12:AF$60,10),S991)</f>
        <v>INCORPJ=</v>
      </c>
      <c r="T992" s="66" t="e">
        <f>IF(O991&gt;0,VLOOKUP(O991,W$12:AF$60,11),T991)</f>
        <v>#REF!</v>
      </c>
      <c r="U992" s="71" t="str">
        <f t="shared" si="276"/>
        <v>-</v>
      </c>
      <c r="V992" s="7"/>
      <c r="W992" s="7"/>
      <c r="X992" s="7"/>
      <c r="Y992" s="7"/>
      <c r="Z992" s="1"/>
      <c r="AA992" s="7"/>
      <c r="AB992" s="7"/>
      <c r="AC992" s="7"/>
      <c r="AD992" s="7"/>
      <c r="AE992" s="7"/>
      <c r="AF992" s="8"/>
      <c r="AG992" s="2"/>
      <c r="AH992" s="2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  <c r="EA992" s="2"/>
      <c r="EB992" s="2"/>
      <c r="EC992" s="2"/>
      <c r="ED992" s="2"/>
      <c r="EE992" s="2"/>
      <c r="EF992" s="2"/>
      <c r="EG992" s="2"/>
      <c r="EH992" s="2"/>
      <c r="EI992" s="2"/>
      <c r="EJ992" s="2"/>
      <c r="EK992" s="2"/>
      <c r="EL992" s="2"/>
      <c r="EM992" s="2"/>
      <c r="EN992" s="2"/>
      <c r="EO992" s="2"/>
      <c r="EP992" s="2"/>
      <c r="EQ992" s="2"/>
      <c r="ER992" s="2"/>
      <c r="ES992" s="2"/>
      <c r="ET992" s="2"/>
      <c r="EU992" s="2"/>
      <c r="EV992" s="2"/>
      <c r="EW992" s="2"/>
      <c r="EX992" s="2"/>
      <c r="EY992" s="2"/>
      <c r="EZ992" s="2"/>
      <c r="FA992" s="2"/>
      <c r="FB992" s="2"/>
      <c r="FC992" s="2"/>
      <c r="FD992" s="2"/>
      <c r="FE992" s="2"/>
      <c r="FF992" s="2"/>
      <c r="FG992" s="2"/>
      <c r="FH992" s="2"/>
      <c r="FI992" s="2"/>
      <c r="FJ992" s="2"/>
      <c r="FK992" s="2"/>
      <c r="FL992" s="2"/>
      <c r="FM992" s="2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</row>
    <row r="993" spans="1:188" x14ac:dyDescent="0.15">
      <c r="A993" s="63">
        <f t="shared" si="277"/>
        <v>44758</v>
      </c>
      <c r="B993" s="78">
        <f t="shared" ca="1" si="282"/>
        <v>610.28215654999985</v>
      </c>
      <c r="C993" s="65">
        <f t="shared" ca="1" si="272"/>
        <v>573.1585301099999</v>
      </c>
      <c r="D993" s="10">
        <f ca="1">IF(A993&lt;$B$1,VLOOKUP(A993,[1]DI!$A$4:$B$15000,2),0)</f>
        <v>0</v>
      </c>
      <c r="E993" s="65">
        <f t="shared" ca="1" si="283"/>
        <v>1</v>
      </c>
      <c r="F993" s="65">
        <f ca="1">(TRUNC(PRODUCT($E$12:$E992),16))</f>
        <v>1.1447885242745</v>
      </c>
      <c r="G993" s="65">
        <f t="shared" ca="1" si="284"/>
        <v>1.0980132618279299</v>
      </c>
      <c r="H993" s="65">
        <f t="shared" ca="1" si="285"/>
        <v>1.0425999100000001</v>
      </c>
      <c r="I993" s="64">
        <f t="shared" si="278"/>
        <v>0.06</v>
      </c>
      <c r="J993" s="66">
        <f>IF(O992&gt;0,VLOOKUP(O992,W$12:AF$80,2),J992)</f>
        <v>44628</v>
      </c>
      <c r="K993" s="67">
        <f t="shared" si="279"/>
        <v>90</v>
      </c>
      <c r="L993" s="68">
        <f t="shared" si="273"/>
        <v>91</v>
      </c>
      <c r="M993" s="69">
        <f t="shared" si="274"/>
        <v>1.021264484</v>
      </c>
      <c r="N993" s="69">
        <f t="shared" ca="1" si="275"/>
        <v>1.0647702590000001</v>
      </c>
      <c r="O993" s="68">
        <f t="shared" si="286"/>
        <v>0</v>
      </c>
      <c r="P993" s="65">
        <f t="shared" ca="1" si="280"/>
        <v>37.123626440000002</v>
      </c>
      <c r="Q993" s="65"/>
      <c r="R993" s="11">
        <f t="shared" si="281"/>
        <v>0</v>
      </c>
      <c r="S993" s="70" t="str">
        <f>IF(O992&gt;0,VLOOKUP(O992,W$12:AF$60,10),S992)</f>
        <v>INCORPJ=</v>
      </c>
      <c r="T993" s="66" t="e">
        <f>IF(O992&gt;0,VLOOKUP(O992,W$12:AF$60,11),T992)</f>
        <v>#REF!</v>
      </c>
      <c r="U993" s="71" t="str">
        <f t="shared" si="276"/>
        <v>-</v>
      </c>
      <c r="V993" s="7"/>
      <c r="W993" s="7"/>
      <c r="X993" s="7"/>
      <c r="Y993" s="7"/>
      <c r="Z993" s="1"/>
      <c r="AA993" s="7"/>
      <c r="AB993" s="7"/>
      <c r="AC993" s="7"/>
      <c r="AD993" s="7"/>
      <c r="AE993" s="7"/>
      <c r="AF993" s="8"/>
      <c r="AG993" s="2"/>
      <c r="AH993" s="2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  <c r="DZ993" s="2"/>
      <c r="EA993" s="2"/>
      <c r="EB993" s="2"/>
      <c r="EC993" s="2"/>
      <c r="ED993" s="2"/>
      <c r="EE993" s="2"/>
      <c r="EF993" s="2"/>
      <c r="EG993" s="2"/>
      <c r="EH993" s="2"/>
      <c r="EI993" s="2"/>
      <c r="EJ993" s="2"/>
      <c r="EK993" s="2"/>
      <c r="EL993" s="2"/>
      <c r="EM993" s="2"/>
      <c r="EN993" s="2"/>
      <c r="EO993" s="2"/>
      <c r="EP993" s="2"/>
      <c r="EQ993" s="2"/>
      <c r="ER993" s="2"/>
      <c r="ES993" s="2"/>
      <c r="ET993" s="2"/>
      <c r="EU993" s="2"/>
      <c r="EV993" s="2"/>
      <c r="EW993" s="2"/>
      <c r="EX993" s="2"/>
      <c r="EY993" s="2"/>
      <c r="EZ993" s="2"/>
      <c r="FA993" s="2"/>
      <c r="FB993" s="2"/>
      <c r="FC993" s="2"/>
      <c r="FD993" s="2"/>
      <c r="FE993" s="2"/>
      <c r="FF993" s="2"/>
      <c r="FG993" s="2"/>
      <c r="FH993" s="2"/>
      <c r="FI993" s="2"/>
      <c r="FJ993" s="2"/>
      <c r="FK993" s="2"/>
      <c r="FL993" s="2"/>
      <c r="FM993" s="2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</row>
    <row r="994" spans="1:188" x14ac:dyDescent="0.15">
      <c r="A994" s="63">
        <f t="shared" si="277"/>
        <v>44759</v>
      </c>
      <c r="B994" s="78">
        <f t="shared" ca="1" si="282"/>
        <v>610.28215654999985</v>
      </c>
      <c r="C994" s="65">
        <f t="shared" ca="1" si="272"/>
        <v>573.1585301099999</v>
      </c>
      <c r="D994" s="10">
        <f ca="1">IF(A994&lt;$B$1,VLOOKUP(A994,[1]DI!$A$4:$B$15000,2),0)</f>
        <v>0</v>
      </c>
      <c r="E994" s="65">
        <f t="shared" ca="1" si="283"/>
        <v>1</v>
      </c>
      <c r="F994" s="65">
        <f ca="1">(TRUNC(PRODUCT($E$12:$E993),16))</f>
        <v>1.1447885242745</v>
      </c>
      <c r="G994" s="65">
        <f t="shared" ca="1" si="284"/>
        <v>1.0980132618279299</v>
      </c>
      <c r="H994" s="65">
        <f t="shared" ca="1" si="285"/>
        <v>1.0425999100000001</v>
      </c>
      <c r="I994" s="64">
        <f t="shared" si="278"/>
        <v>0.06</v>
      </c>
      <c r="J994" s="66">
        <f>IF(O993&gt;0,VLOOKUP(O993,W$12:AF$80,2),J993)</f>
        <v>44628</v>
      </c>
      <c r="K994" s="67">
        <f t="shared" si="279"/>
        <v>90</v>
      </c>
      <c r="L994" s="68">
        <f t="shared" si="273"/>
        <v>91</v>
      </c>
      <c r="M994" s="69">
        <f t="shared" si="274"/>
        <v>1.021264484</v>
      </c>
      <c r="N994" s="69">
        <f t="shared" ca="1" si="275"/>
        <v>1.0647702590000001</v>
      </c>
      <c r="O994" s="68">
        <f t="shared" si="286"/>
        <v>0</v>
      </c>
      <c r="P994" s="65">
        <f t="shared" ca="1" si="280"/>
        <v>37.123626440000002</v>
      </c>
      <c r="Q994" s="65"/>
      <c r="R994" s="11">
        <f t="shared" si="281"/>
        <v>0</v>
      </c>
      <c r="S994" s="70" t="str">
        <f>IF(O993&gt;0,VLOOKUP(O993,W$12:AF$60,10),S993)</f>
        <v>INCORPJ=</v>
      </c>
      <c r="T994" s="66" t="e">
        <f>IF(O993&gt;0,VLOOKUP(O993,W$12:AF$60,11),T993)</f>
        <v>#REF!</v>
      </c>
      <c r="U994" s="71" t="str">
        <f t="shared" si="276"/>
        <v>-</v>
      </c>
      <c r="V994" s="7"/>
      <c r="W994" s="7"/>
      <c r="X994" s="7"/>
      <c r="Y994" s="7"/>
      <c r="Z994" s="1"/>
      <c r="AA994" s="7"/>
      <c r="AB994" s="7"/>
      <c r="AC994" s="7"/>
      <c r="AD994" s="7"/>
      <c r="AE994" s="7"/>
      <c r="AF994" s="8"/>
      <c r="AG994" s="2"/>
      <c r="AH994" s="2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  <c r="EA994" s="2"/>
      <c r="EB994" s="2"/>
      <c r="EC994" s="2"/>
      <c r="ED994" s="2"/>
      <c r="EE994" s="2"/>
      <c r="EF994" s="2"/>
      <c r="EG994" s="2"/>
      <c r="EH994" s="2"/>
      <c r="EI994" s="2"/>
      <c r="EJ994" s="2"/>
      <c r="EK994" s="2"/>
      <c r="EL994" s="2"/>
      <c r="EM994" s="2"/>
      <c r="EN994" s="2"/>
      <c r="EO994" s="2"/>
      <c r="EP994" s="2"/>
      <c r="EQ994" s="2"/>
      <c r="ER994" s="2"/>
      <c r="ES994" s="2"/>
      <c r="ET994" s="2"/>
      <c r="EU994" s="2"/>
      <c r="EV994" s="2"/>
      <c r="EW994" s="2"/>
      <c r="EX994" s="2"/>
      <c r="EY994" s="2"/>
      <c r="EZ994" s="2"/>
      <c r="FA994" s="2"/>
      <c r="FB994" s="2"/>
      <c r="FC994" s="2"/>
      <c r="FD994" s="2"/>
      <c r="FE994" s="2"/>
      <c r="FF994" s="2"/>
      <c r="FG994" s="2"/>
      <c r="FH994" s="2"/>
      <c r="FI994" s="2"/>
      <c r="FJ994" s="2"/>
      <c r="FK994" s="2"/>
      <c r="FL994" s="2"/>
      <c r="FM994" s="2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</row>
    <row r="995" spans="1:188" x14ac:dyDescent="0.15">
      <c r="A995" s="63">
        <f t="shared" si="277"/>
        <v>44760</v>
      </c>
      <c r="B995" s="78">
        <f t="shared" ca="1" si="282"/>
        <v>610.28215654999985</v>
      </c>
      <c r="C995" s="65">
        <f t="shared" ca="1" si="272"/>
        <v>573.1585301099999</v>
      </c>
      <c r="D995" s="10">
        <f ca="1">IF(A995&lt;$B$1,VLOOKUP(A995,[1]DI!$A$4:$B$15000,2),0)</f>
        <v>0.13150000000000001</v>
      </c>
      <c r="E995" s="65">
        <f t="shared" ca="1" si="283"/>
        <v>1.0004903700000001</v>
      </c>
      <c r="F995" s="65">
        <f ca="1">(TRUNC(PRODUCT($E$12:$E994),16))</f>
        <v>1.1447885242745</v>
      </c>
      <c r="G995" s="65">
        <f t="shared" ca="1" si="284"/>
        <v>1.0980132618279299</v>
      </c>
      <c r="H995" s="65">
        <f t="shared" ca="1" si="285"/>
        <v>1.0425999100000001</v>
      </c>
      <c r="I995" s="64">
        <f t="shared" si="278"/>
        <v>0.06</v>
      </c>
      <c r="J995" s="66">
        <f>IF(O994&gt;0,VLOOKUP(O994,W$12:AF$80,2),J994)</f>
        <v>44628</v>
      </c>
      <c r="K995" s="67">
        <f t="shared" si="279"/>
        <v>91</v>
      </c>
      <c r="L995" s="68">
        <f t="shared" si="273"/>
        <v>91</v>
      </c>
      <c r="M995" s="69">
        <f t="shared" si="274"/>
        <v>1.021264484</v>
      </c>
      <c r="N995" s="69">
        <f t="shared" ca="1" si="275"/>
        <v>1.0647702590000001</v>
      </c>
      <c r="O995" s="68">
        <f t="shared" si="286"/>
        <v>0</v>
      </c>
      <c r="P995" s="65">
        <f t="shared" ca="1" si="280"/>
        <v>37.123626440000002</v>
      </c>
      <c r="Q995" s="65"/>
      <c r="R995" s="11">
        <f t="shared" si="281"/>
        <v>0</v>
      </c>
      <c r="S995" s="70" t="str">
        <f>IF(O994&gt;0,VLOOKUP(O994,W$12:AF$60,10),S994)</f>
        <v>INCORPJ=</v>
      </c>
      <c r="T995" s="66" t="e">
        <f>IF(O994&gt;0,VLOOKUP(O994,W$12:AF$60,11),T994)</f>
        <v>#REF!</v>
      </c>
      <c r="U995" s="71" t="str">
        <f t="shared" si="276"/>
        <v>-</v>
      </c>
      <c r="V995" s="7"/>
      <c r="W995" s="7"/>
      <c r="X995" s="7"/>
      <c r="Y995" s="7"/>
      <c r="Z995" s="1"/>
      <c r="AA995" s="7"/>
      <c r="AB995" s="7"/>
      <c r="AC995" s="7"/>
      <c r="AD995" s="7"/>
      <c r="AE995" s="7"/>
      <c r="AF995" s="8"/>
      <c r="AG995" s="2"/>
      <c r="AH995" s="2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  <c r="DZ995" s="2"/>
      <c r="EA995" s="2"/>
      <c r="EB995" s="2"/>
      <c r="EC995" s="2"/>
      <c r="ED995" s="2"/>
      <c r="EE995" s="2"/>
      <c r="EF995" s="2"/>
      <c r="EG995" s="2"/>
      <c r="EH995" s="2"/>
      <c r="EI995" s="2"/>
      <c r="EJ995" s="2"/>
      <c r="EK995" s="2"/>
      <c r="EL995" s="2"/>
      <c r="EM995" s="2"/>
      <c r="EN995" s="2"/>
      <c r="EO995" s="2"/>
      <c r="EP995" s="2"/>
      <c r="EQ995" s="2"/>
      <c r="ER995" s="2"/>
      <c r="ES995" s="2"/>
      <c r="ET995" s="2"/>
      <c r="EU995" s="2"/>
      <c r="EV995" s="2"/>
      <c r="EW995" s="2"/>
      <c r="EX995" s="2"/>
      <c r="EY995" s="2"/>
      <c r="EZ995" s="2"/>
      <c r="FA995" s="2"/>
      <c r="FB995" s="2"/>
      <c r="FC995" s="2"/>
      <c r="FD995" s="2"/>
      <c r="FE995" s="2"/>
      <c r="FF995" s="2"/>
      <c r="FG995" s="2"/>
      <c r="FH995" s="2"/>
      <c r="FI995" s="2"/>
      <c r="FJ995" s="2"/>
      <c r="FK995" s="2"/>
      <c r="FL995" s="2"/>
      <c r="FM995" s="2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</row>
    <row r="996" spans="1:188" x14ac:dyDescent="0.15">
      <c r="A996" s="63">
        <f t="shared" si="277"/>
        <v>44761</v>
      </c>
      <c r="B996" s="78">
        <f t="shared" ca="1" si="282"/>
        <v>610.72261912999988</v>
      </c>
      <c r="C996" s="65">
        <f t="shared" ca="1" si="272"/>
        <v>573.1585301099999</v>
      </c>
      <c r="D996" s="10">
        <f ca="1">IF(A996&lt;$B$1,VLOOKUP(A996,[1]DI!$A$4:$B$15000,2),0)</f>
        <v>0.13150000000000001</v>
      </c>
      <c r="E996" s="65">
        <f t="shared" ca="1" si="283"/>
        <v>1.0004903700000001</v>
      </c>
      <c r="F996" s="65">
        <f ca="1">(TRUNC(PRODUCT($E$12:$E995),16))</f>
        <v>1.1453498942231499</v>
      </c>
      <c r="G996" s="65">
        <f t="shared" ca="1" si="284"/>
        <v>1.0980132618279299</v>
      </c>
      <c r="H996" s="65">
        <f t="shared" ca="1" si="285"/>
        <v>1.04311117</v>
      </c>
      <c r="I996" s="64">
        <f t="shared" si="278"/>
        <v>0.06</v>
      </c>
      <c r="J996" s="66">
        <f>IF(O995&gt;0,VLOOKUP(O995,W$12:AF$80,2),J995)</f>
        <v>44628</v>
      </c>
      <c r="K996" s="67">
        <f t="shared" si="279"/>
        <v>92</v>
      </c>
      <c r="L996" s="68">
        <f t="shared" si="273"/>
        <v>92</v>
      </c>
      <c r="M996" s="69">
        <f t="shared" si="274"/>
        <v>1.021500654</v>
      </c>
      <c r="N996" s="69">
        <f t="shared" ca="1" si="275"/>
        <v>1.065538742</v>
      </c>
      <c r="O996" s="68">
        <f t="shared" si="286"/>
        <v>0</v>
      </c>
      <c r="P996" s="65">
        <f t="shared" ca="1" si="280"/>
        <v>37.564089019999997</v>
      </c>
      <c r="Q996" s="65"/>
      <c r="R996" s="11">
        <f t="shared" si="281"/>
        <v>0</v>
      </c>
      <c r="S996" s="70" t="str">
        <f>IF(O995&gt;0,VLOOKUP(O995,W$12:AF$60,10),S995)</f>
        <v>INCORPJ=</v>
      </c>
      <c r="T996" s="66" t="e">
        <f>IF(O995&gt;0,VLOOKUP(O995,W$12:AF$60,11),T995)</f>
        <v>#REF!</v>
      </c>
      <c r="U996" s="71" t="str">
        <f t="shared" si="276"/>
        <v>-</v>
      </c>
      <c r="V996" s="7"/>
      <c r="W996" s="7"/>
      <c r="X996" s="7"/>
      <c r="Y996" s="7"/>
      <c r="Z996" s="1"/>
      <c r="AA996" s="7"/>
      <c r="AB996" s="7"/>
      <c r="AC996" s="7"/>
      <c r="AD996" s="7"/>
      <c r="AE996" s="7"/>
      <c r="AF996" s="8"/>
      <c r="AG996" s="2"/>
      <c r="AH996" s="2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  <c r="EA996" s="2"/>
      <c r="EB996" s="2"/>
      <c r="EC996" s="2"/>
      <c r="ED996" s="2"/>
      <c r="EE996" s="2"/>
      <c r="EF996" s="2"/>
      <c r="EG996" s="2"/>
      <c r="EH996" s="2"/>
      <c r="EI996" s="2"/>
      <c r="EJ996" s="2"/>
      <c r="EK996" s="2"/>
      <c r="EL996" s="2"/>
      <c r="EM996" s="2"/>
      <c r="EN996" s="2"/>
      <c r="EO996" s="2"/>
      <c r="EP996" s="2"/>
      <c r="EQ996" s="2"/>
      <c r="ER996" s="2"/>
      <c r="ES996" s="2"/>
      <c r="ET996" s="2"/>
      <c r="EU996" s="2"/>
      <c r="EV996" s="2"/>
      <c r="EW996" s="2"/>
      <c r="EX996" s="2"/>
      <c r="EY996" s="2"/>
      <c r="EZ996" s="2"/>
      <c r="FA996" s="2"/>
      <c r="FB996" s="2"/>
      <c r="FC996" s="2"/>
      <c r="FD996" s="2"/>
      <c r="FE996" s="2"/>
      <c r="FF996" s="2"/>
      <c r="FG996" s="2"/>
      <c r="FH996" s="2"/>
      <c r="FI996" s="2"/>
      <c r="FJ996" s="2"/>
      <c r="FK996" s="2"/>
      <c r="FL996" s="2"/>
      <c r="FM996" s="2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</row>
    <row r="997" spans="1:188" x14ac:dyDescent="0.15">
      <c r="A997" s="63">
        <f t="shared" si="277"/>
        <v>44762</v>
      </c>
      <c r="B997" s="78">
        <f t="shared" ca="1" si="282"/>
        <v>611.16339981999988</v>
      </c>
      <c r="C997" s="65">
        <f t="shared" ca="1" si="272"/>
        <v>573.1585301099999</v>
      </c>
      <c r="D997" s="10">
        <f ca="1">IF(A997&lt;$B$1,VLOOKUP(A997,[1]DI!$A$4:$B$15000,2),0)</f>
        <v>0.13150000000000001</v>
      </c>
      <c r="E997" s="65">
        <f t="shared" ca="1" si="283"/>
        <v>1.0004903700000001</v>
      </c>
      <c r="F997" s="65">
        <f ca="1">(TRUNC(PRODUCT($E$12:$E996),16))</f>
        <v>1.1459115394507799</v>
      </c>
      <c r="G997" s="65">
        <f t="shared" ca="1" si="284"/>
        <v>1.0980132618279299</v>
      </c>
      <c r="H997" s="65">
        <f t="shared" ca="1" si="285"/>
        <v>1.0436226799999999</v>
      </c>
      <c r="I997" s="64">
        <f t="shared" si="278"/>
        <v>0.06</v>
      </c>
      <c r="J997" s="66">
        <f>IF(O996&gt;0,VLOOKUP(O996,W$12:AF$80,2),J996)</f>
        <v>44628</v>
      </c>
      <c r="K997" s="67">
        <f t="shared" si="279"/>
        <v>93</v>
      </c>
      <c r="L997" s="68">
        <f t="shared" si="273"/>
        <v>93</v>
      </c>
      <c r="M997" s="69">
        <f t="shared" si="274"/>
        <v>1.0217368790000001</v>
      </c>
      <c r="N997" s="69">
        <f t="shared" ca="1" si="275"/>
        <v>1.06630778</v>
      </c>
      <c r="O997" s="68">
        <f t="shared" si="286"/>
        <v>0</v>
      </c>
      <c r="P997" s="65">
        <f t="shared" ca="1" si="280"/>
        <v>38.004869710000001</v>
      </c>
      <c r="Q997" s="65"/>
      <c r="R997" s="11">
        <f t="shared" si="281"/>
        <v>0</v>
      </c>
      <c r="S997" s="70" t="str">
        <f>IF(O996&gt;0,VLOOKUP(O996,W$12:AF$60,10),S996)</f>
        <v>INCORPJ=</v>
      </c>
      <c r="T997" s="66" t="e">
        <f>IF(O996&gt;0,VLOOKUP(O996,W$12:AF$60,11),T996)</f>
        <v>#REF!</v>
      </c>
      <c r="U997" s="71" t="str">
        <f t="shared" si="276"/>
        <v>-</v>
      </c>
      <c r="V997" s="7"/>
      <c r="W997" s="7"/>
      <c r="X997" s="7"/>
      <c r="Y997" s="7"/>
      <c r="Z997" s="1"/>
      <c r="AA997" s="7"/>
      <c r="AB997" s="7"/>
      <c r="AC997" s="7"/>
      <c r="AD997" s="7"/>
      <c r="AE997" s="7"/>
      <c r="AF997" s="8"/>
      <c r="AG997" s="2"/>
      <c r="AH997" s="2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  <c r="EA997" s="2"/>
      <c r="EB997" s="2"/>
      <c r="EC997" s="2"/>
      <c r="ED997" s="2"/>
      <c r="EE997" s="2"/>
      <c r="EF997" s="2"/>
      <c r="EG997" s="2"/>
      <c r="EH997" s="2"/>
      <c r="EI997" s="2"/>
      <c r="EJ997" s="2"/>
      <c r="EK997" s="2"/>
      <c r="EL997" s="2"/>
      <c r="EM997" s="2"/>
      <c r="EN997" s="2"/>
      <c r="EO997" s="2"/>
      <c r="EP997" s="2"/>
      <c r="EQ997" s="2"/>
      <c r="ER997" s="2"/>
      <c r="ES997" s="2"/>
      <c r="ET997" s="2"/>
      <c r="EU997" s="2"/>
      <c r="EV997" s="2"/>
      <c r="EW997" s="2"/>
      <c r="EX997" s="2"/>
      <c r="EY997" s="2"/>
      <c r="EZ997" s="2"/>
      <c r="FA997" s="2"/>
      <c r="FB997" s="2"/>
      <c r="FC997" s="2"/>
      <c r="FD997" s="2"/>
      <c r="FE997" s="2"/>
      <c r="FF997" s="2"/>
      <c r="FG997" s="2"/>
      <c r="FH997" s="2"/>
      <c r="FI997" s="2"/>
      <c r="FJ997" s="2"/>
      <c r="FK997" s="2"/>
      <c r="FL997" s="2"/>
      <c r="FM997" s="2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</row>
    <row r="998" spans="1:188" x14ac:dyDescent="0.15">
      <c r="A998" s="63">
        <f t="shared" si="277"/>
        <v>44763</v>
      </c>
      <c r="B998" s="78">
        <f t="shared" ca="1" si="282"/>
        <v>611.60449746999984</v>
      </c>
      <c r="C998" s="65">
        <f t="shared" ca="1" si="272"/>
        <v>573.1585301099999</v>
      </c>
      <c r="D998" s="10">
        <f ca="1">IF(A998&lt;$B$1,VLOOKUP(A998,[1]DI!$A$4:$B$15000,2),0)</f>
        <v>0.13150000000000001</v>
      </c>
      <c r="E998" s="65">
        <f t="shared" ca="1" si="283"/>
        <v>1.0004903700000001</v>
      </c>
      <c r="F998" s="65">
        <f ca="1">(TRUNC(PRODUCT($E$12:$E997),16))</f>
        <v>1.14647346009238</v>
      </c>
      <c r="G998" s="65">
        <f t="shared" ca="1" si="284"/>
        <v>1.0980132618279299</v>
      </c>
      <c r="H998" s="65">
        <f t="shared" ca="1" si="285"/>
        <v>1.0441344400000001</v>
      </c>
      <c r="I998" s="64">
        <f t="shared" si="278"/>
        <v>0.06</v>
      </c>
      <c r="J998" s="66">
        <f>IF(O997&gt;0,VLOOKUP(O997,W$12:AF$80,2),J997)</f>
        <v>44628</v>
      </c>
      <c r="K998" s="67">
        <f t="shared" si="279"/>
        <v>94</v>
      </c>
      <c r="L998" s="68">
        <f t="shared" si="273"/>
        <v>94</v>
      </c>
      <c r="M998" s="69">
        <f t="shared" si="274"/>
        <v>1.021973158</v>
      </c>
      <c r="N998" s="69">
        <f t="shared" ca="1" si="275"/>
        <v>1.0670773710000001</v>
      </c>
      <c r="O998" s="68">
        <f t="shared" si="286"/>
        <v>0</v>
      </c>
      <c r="P998" s="65">
        <f t="shared" ca="1" si="280"/>
        <v>38.445967359999997</v>
      </c>
      <c r="Q998" s="65"/>
      <c r="R998" s="11">
        <f t="shared" si="281"/>
        <v>0</v>
      </c>
      <c r="S998" s="70" t="str">
        <f>IF(O997&gt;0,VLOOKUP(O997,W$12:AF$60,10),S997)</f>
        <v>INCORPJ=</v>
      </c>
      <c r="T998" s="66" t="e">
        <f>IF(O997&gt;0,VLOOKUP(O997,W$12:AF$60,11),T997)</f>
        <v>#REF!</v>
      </c>
      <c r="U998" s="71" t="str">
        <f t="shared" si="276"/>
        <v>-</v>
      </c>
      <c r="V998" s="7"/>
      <c r="W998" s="7"/>
      <c r="X998" s="7"/>
      <c r="Y998" s="7"/>
      <c r="Z998" s="1"/>
      <c r="AA998" s="7"/>
      <c r="AB998" s="7"/>
      <c r="AC998" s="7"/>
      <c r="AD998" s="7"/>
      <c r="AE998" s="7"/>
      <c r="AF998" s="8"/>
      <c r="AG998" s="2"/>
      <c r="AH998" s="2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  <c r="EA998" s="2"/>
      <c r="EB998" s="2"/>
      <c r="EC998" s="2"/>
      <c r="ED998" s="2"/>
      <c r="EE998" s="2"/>
      <c r="EF998" s="2"/>
      <c r="EG998" s="2"/>
      <c r="EH998" s="2"/>
      <c r="EI998" s="2"/>
      <c r="EJ998" s="2"/>
      <c r="EK998" s="2"/>
      <c r="EL998" s="2"/>
      <c r="EM998" s="2"/>
      <c r="EN998" s="2"/>
      <c r="EO998" s="2"/>
      <c r="EP998" s="2"/>
      <c r="EQ998" s="2"/>
      <c r="ER998" s="2"/>
      <c r="ES998" s="2"/>
      <c r="ET998" s="2"/>
      <c r="EU998" s="2"/>
      <c r="EV998" s="2"/>
      <c r="EW998" s="2"/>
      <c r="EX998" s="2"/>
      <c r="EY998" s="2"/>
      <c r="EZ998" s="2"/>
      <c r="FA998" s="2"/>
      <c r="FB998" s="2"/>
      <c r="FC998" s="2"/>
      <c r="FD998" s="2"/>
      <c r="FE998" s="2"/>
      <c r="FF998" s="2"/>
      <c r="FG998" s="2"/>
      <c r="FH998" s="2"/>
      <c r="FI998" s="2"/>
      <c r="FJ998" s="2"/>
      <c r="FK998" s="2"/>
      <c r="FL998" s="2"/>
      <c r="FM998" s="2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</row>
    <row r="999" spans="1:188" x14ac:dyDescent="0.15">
      <c r="A999" s="63">
        <f t="shared" si="277"/>
        <v>44764</v>
      </c>
      <c r="B999" s="78">
        <f t="shared" ca="1" si="282"/>
        <v>612.04591321999987</v>
      </c>
      <c r="C999" s="65">
        <f t="shared" ca="1" si="272"/>
        <v>573.1585301099999</v>
      </c>
      <c r="D999" s="10">
        <f ca="1">IF(A999&lt;$B$1,VLOOKUP(A999,[1]DI!$A$4:$B$15000,2),0)</f>
        <v>0.13150000000000001</v>
      </c>
      <c r="E999" s="65">
        <f t="shared" ca="1" si="283"/>
        <v>1.0004903700000001</v>
      </c>
      <c r="F999" s="65">
        <f ca="1">(TRUNC(PRODUCT($E$12:$E998),16))</f>
        <v>1.147035656283</v>
      </c>
      <c r="G999" s="65">
        <f t="shared" ca="1" si="284"/>
        <v>1.0980132618279299</v>
      </c>
      <c r="H999" s="65">
        <f t="shared" ca="1" si="285"/>
        <v>1.0446464499999999</v>
      </c>
      <c r="I999" s="64">
        <f t="shared" si="278"/>
        <v>0.06</v>
      </c>
      <c r="J999" s="66">
        <f>IF(O998&gt;0,VLOOKUP(O998,W$12:AF$80,2),J998)</f>
        <v>44628</v>
      </c>
      <c r="K999" s="67">
        <f t="shared" si="279"/>
        <v>95</v>
      </c>
      <c r="L999" s="68">
        <f t="shared" si="273"/>
        <v>95</v>
      </c>
      <c r="M999" s="69">
        <f t="shared" si="274"/>
        <v>1.022209492</v>
      </c>
      <c r="N999" s="69">
        <f t="shared" ca="1" si="275"/>
        <v>1.0678475169999999</v>
      </c>
      <c r="O999" s="68">
        <f t="shared" si="286"/>
        <v>0</v>
      </c>
      <c r="P999" s="65">
        <f t="shared" ca="1" si="280"/>
        <v>38.887383110000002</v>
      </c>
      <c r="Q999" s="65"/>
      <c r="R999" s="11">
        <f t="shared" si="281"/>
        <v>0</v>
      </c>
      <c r="S999" s="70" t="str">
        <f>IF(O998&gt;0,VLOOKUP(O998,W$12:AF$60,10),S998)</f>
        <v>INCORPJ=</v>
      </c>
      <c r="T999" s="66" t="e">
        <f>IF(O998&gt;0,VLOOKUP(O998,W$12:AF$60,11),T998)</f>
        <v>#REF!</v>
      </c>
      <c r="U999" s="71" t="str">
        <f t="shared" si="276"/>
        <v>-</v>
      </c>
      <c r="V999" s="7"/>
      <c r="W999" s="7"/>
      <c r="X999" s="7"/>
      <c r="Y999" s="7"/>
      <c r="Z999" s="1"/>
      <c r="AA999" s="7"/>
      <c r="AB999" s="7"/>
      <c r="AC999" s="7"/>
      <c r="AD999" s="7"/>
      <c r="AE999" s="7"/>
      <c r="AF999" s="8"/>
      <c r="AG999" s="2"/>
      <c r="AH999" s="2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  <c r="DZ999" s="2"/>
      <c r="EA999" s="2"/>
      <c r="EB999" s="2"/>
      <c r="EC999" s="2"/>
      <c r="ED999" s="2"/>
      <c r="EE999" s="2"/>
      <c r="EF999" s="2"/>
      <c r="EG999" s="2"/>
      <c r="EH999" s="2"/>
      <c r="EI999" s="2"/>
      <c r="EJ999" s="2"/>
      <c r="EK999" s="2"/>
      <c r="EL999" s="2"/>
      <c r="EM999" s="2"/>
      <c r="EN999" s="2"/>
      <c r="EO999" s="2"/>
      <c r="EP999" s="2"/>
      <c r="EQ999" s="2"/>
      <c r="ER999" s="2"/>
      <c r="ES999" s="2"/>
      <c r="ET999" s="2"/>
      <c r="EU999" s="2"/>
      <c r="EV999" s="2"/>
      <c r="EW999" s="2"/>
      <c r="EX999" s="2"/>
      <c r="EY999" s="2"/>
      <c r="EZ999" s="2"/>
      <c r="FA999" s="2"/>
      <c r="FB999" s="2"/>
      <c r="FC999" s="2"/>
      <c r="FD999" s="2"/>
      <c r="FE999" s="2"/>
      <c r="FF999" s="2"/>
      <c r="FG999" s="2"/>
      <c r="FH999" s="2"/>
      <c r="FI999" s="2"/>
      <c r="FJ999" s="2"/>
      <c r="FK999" s="2"/>
      <c r="FL999" s="2"/>
      <c r="FM999" s="2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</row>
    <row r="1000" spans="1:188" x14ac:dyDescent="0.15">
      <c r="A1000" s="63">
        <f t="shared" si="277"/>
        <v>44765</v>
      </c>
      <c r="B1000" s="78">
        <f t="shared" ca="1" si="282"/>
        <v>612.48764706999987</v>
      </c>
      <c r="C1000" s="65">
        <f t="shared" ca="1" si="272"/>
        <v>573.1585301099999</v>
      </c>
      <c r="D1000" s="10">
        <f ca="1">IF(A1000&lt;$B$1,VLOOKUP(A1000,[1]DI!$A$4:$B$15000,2),0)</f>
        <v>0</v>
      </c>
      <c r="E1000" s="65">
        <f t="shared" ca="1" si="283"/>
        <v>1</v>
      </c>
      <c r="F1000" s="65">
        <f ca="1">(TRUNC(PRODUCT($E$12:$E999),16))</f>
        <v>1.1475981281577801</v>
      </c>
      <c r="G1000" s="65">
        <f t="shared" ca="1" si="284"/>
        <v>1.0980132618279299</v>
      </c>
      <c r="H1000" s="65">
        <f t="shared" ca="1" si="285"/>
        <v>1.0451587099999999</v>
      </c>
      <c r="I1000" s="64">
        <f t="shared" si="278"/>
        <v>0.06</v>
      </c>
      <c r="J1000" s="66">
        <f>IF(O999&gt;0,VLOOKUP(O999,W$12:AF$80,2),J999)</f>
        <v>44628</v>
      </c>
      <c r="K1000" s="67">
        <f t="shared" si="279"/>
        <v>95</v>
      </c>
      <c r="L1000" s="68">
        <f t="shared" si="273"/>
        <v>96</v>
      </c>
      <c r="M1000" s="69">
        <f t="shared" si="274"/>
        <v>1.0224458809999999</v>
      </c>
      <c r="N1000" s="69">
        <f t="shared" ca="1" si="275"/>
        <v>1.0686182179999999</v>
      </c>
      <c r="O1000" s="68">
        <f t="shared" si="286"/>
        <v>0</v>
      </c>
      <c r="P1000" s="65">
        <f t="shared" ca="1" si="280"/>
        <v>39.32911696</v>
      </c>
      <c r="Q1000" s="65"/>
      <c r="R1000" s="11">
        <f t="shared" si="281"/>
        <v>0</v>
      </c>
      <c r="S1000" s="70" t="str">
        <f>IF(O999&gt;0,VLOOKUP(O999,W$12:AF$60,10),S999)</f>
        <v>INCORPJ=</v>
      </c>
      <c r="T1000" s="66" t="e">
        <f>IF(O999&gt;0,VLOOKUP(O999,W$12:AF$60,11),T999)</f>
        <v>#REF!</v>
      </c>
      <c r="U1000" s="71" t="str">
        <f t="shared" si="276"/>
        <v>-</v>
      </c>
      <c r="V1000" s="7"/>
      <c r="W1000" s="7"/>
      <c r="X1000" s="7"/>
      <c r="Y1000" s="7"/>
      <c r="Z1000" s="1"/>
      <c r="AA1000" s="7"/>
      <c r="AB1000" s="7"/>
      <c r="AC1000" s="7"/>
      <c r="AD1000" s="7"/>
      <c r="AE1000" s="7"/>
      <c r="AF1000" s="8"/>
      <c r="AG1000" s="2"/>
      <c r="AH1000" s="2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  <c r="DZ1000" s="2"/>
      <c r="EA1000" s="2"/>
      <c r="EB1000" s="2"/>
      <c r="EC1000" s="2"/>
      <c r="ED1000" s="2"/>
      <c r="EE1000" s="2"/>
      <c r="EF1000" s="2"/>
      <c r="EG1000" s="2"/>
      <c r="EH1000" s="2"/>
      <c r="EI1000" s="2"/>
      <c r="EJ1000" s="2"/>
      <c r="EK1000" s="2"/>
      <c r="EL1000" s="2"/>
      <c r="EM1000" s="2"/>
      <c r="EN1000" s="2"/>
      <c r="EO1000" s="2"/>
      <c r="EP1000" s="2"/>
      <c r="EQ1000" s="2"/>
      <c r="ER1000" s="2"/>
      <c r="ES1000" s="2"/>
      <c r="ET1000" s="2"/>
      <c r="EU1000" s="2"/>
      <c r="EV1000" s="2"/>
      <c r="EW1000" s="2"/>
      <c r="EX1000" s="2"/>
      <c r="EY1000" s="2"/>
      <c r="EZ1000" s="2"/>
      <c r="FA1000" s="2"/>
      <c r="FB1000" s="2"/>
      <c r="FC1000" s="2"/>
      <c r="FD1000" s="2"/>
      <c r="FE1000" s="2"/>
      <c r="FF1000" s="2"/>
      <c r="FG1000" s="2"/>
      <c r="FH1000" s="2"/>
      <c r="FI1000" s="2"/>
      <c r="FJ1000" s="2"/>
      <c r="FK1000" s="2"/>
      <c r="FL1000" s="2"/>
      <c r="FM1000" s="2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</row>
    <row r="1001" spans="1:188" x14ac:dyDescent="0.15">
      <c r="A1001" s="63">
        <f t="shared" si="277"/>
        <v>44766</v>
      </c>
      <c r="B1001" s="78">
        <f t="shared" ca="1" si="282"/>
        <v>612.48764706999987</v>
      </c>
      <c r="C1001" s="65">
        <f t="shared" ca="1" si="272"/>
        <v>573.1585301099999</v>
      </c>
      <c r="D1001" s="10">
        <f ca="1">IF(A1001&lt;$B$1,VLOOKUP(A1001,[1]DI!$A$4:$B$15000,2),0)</f>
        <v>0</v>
      </c>
      <c r="E1001" s="65">
        <f t="shared" ca="1" si="283"/>
        <v>1</v>
      </c>
      <c r="F1001" s="65">
        <f ca="1">(TRUNC(PRODUCT($E$12:$E1000),16))</f>
        <v>1.1475981281577801</v>
      </c>
      <c r="G1001" s="65">
        <f t="shared" ca="1" si="284"/>
        <v>1.0980132618279299</v>
      </c>
      <c r="H1001" s="65">
        <f t="shared" ca="1" si="285"/>
        <v>1.0451587099999999</v>
      </c>
      <c r="I1001" s="64">
        <f t="shared" si="278"/>
        <v>0.06</v>
      </c>
      <c r="J1001" s="66">
        <f>IF(O1000&gt;0,VLOOKUP(O1000,W$12:AF$80,2),J1000)</f>
        <v>44628</v>
      </c>
      <c r="K1001" s="67">
        <f t="shared" si="279"/>
        <v>95</v>
      </c>
      <c r="L1001" s="68">
        <f t="shared" si="273"/>
        <v>96</v>
      </c>
      <c r="M1001" s="69">
        <f t="shared" si="274"/>
        <v>1.0224458809999999</v>
      </c>
      <c r="N1001" s="69">
        <f t="shared" ca="1" si="275"/>
        <v>1.0686182179999999</v>
      </c>
      <c r="O1001" s="68">
        <f t="shared" si="286"/>
        <v>0</v>
      </c>
      <c r="P1001" s="65">
        <f t="shared" ca="1" si="280"/>
        <v>39.32911696</v>
      </c>
      <c r="Q1001" s="65"/>
      <c r="R1001" s="11">
        <f t="shared" si="281"/>
        <v>0</v>
      </c>
      <c r="S1001" s="70" t="str">
        <f>IF(O1000&gt;0,VLOOKUP(O1000,W$12:AF$60,10),S1000)</f>
        <v>INCORPJ=</v>
      </c>
      <c r="T1001" s="66" t="e">
        <f>IF(O1000&gt;0,VLOOKUP(O1000,W$12:AF$60,11),T1000)</f>
        <v>#REF!</v>
      </c>
      <c r="U1001" s="71" t="str">
        <f t="shared" si="276"/>
        <v>-</v>
      </c>
      <c r="V1001" s="7"/>
      <c r="W1001" s="7"/>
      <c r="X1001" s="7"/>
      <c r="Y1001" s="7"/>
      <c r="Z1001" s="1"/>
      <c r="AA1001" s="7"/>
      <c r="AB1001" s="7"/>
      <c r="AC1001" s="7"/>
      <c r="AD1001" s="7"/>
      <c r="AE1001" s="7"/>
      <c r="AF1001" s="8"/>
      <c r="AG1001" s="2"/>
      <c r="AH1001" s="2"/>
      <c r="AI1001" s="2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  <c r="DU1001" s="2"/>
      <c r="DV1001" s="2"/>
      <c r="DW1001" s="2"/>
      <c r="DX1001" s="2"/>
      <c r="DY1001" s="2"/>
      <c r="DZ1001" s="2"/>
      <c r="EA1001" s="2"/>
      <c r="EB1001" s="2"/>
      <c r="EC1001" s="2"/>
      <c r="ED1001" s="2"/>
      <c r="EE1001" s="2"/>
      <c r="EF1001" s="2"/>
      <c r="EG1001" s="2"/>
      <c r="EH1001" s="2"/>
      <c r="EI1001" s="2"/>
      <c r="EJ1001" s="2"/>
      <c r="EK1001" s="2"/>
      <c r="EL1001" s="2"/>
      <c r="EM1001" s="2"/>
      <c r="EN1001" s="2"/>
      <c r="EO1001" s="2"/>
      <c r="EP1001" s="2"/>
      <c r="EQ1001" s="2"/>
      <c r="ER1001" s="2"/>
      <c r="ES1001" s="2"/>
      <c r="ET1001" s="2"/>
      <c r="EU1001" s="2"/>
      <c r="EV1001" s="2"/>
      <c r="EW1001" s="2"/>
      <c r="EX1001" s="2"/>
      <c r="EY1001" s="2"/>
      <c r="EZ1001" s="2"/>
      <c r="FA1001" s="2"/>
      <c r="FB1001" s="2"/>
      <c r="FC1001" s="2"/>
      <c r="FD1001" s="2"/>
      <c r="FE1001" s="2"/>
      <c r="FF1001" s="2"/>
      <c r="FG1001" s="2"/>
      <c r="FH1001" s="2"/>
      <c r="FI1001" s="2"/>
      <c r="FJ1001" s="2"/>
      <c r="FK1001" s="2"/>
      <c r="FL1001" s="2"/>
      <c r="FM1001" s="2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</row>
    <row r="1002" spans="1:188" x14ac:dyDescent="0.15">
      <c r="A1002" s="63">
        <f t="shared" si="277"/>
        <v>44767</v>
      </c>
      <c r="B1002" s="78">
        <f t="shared" ca="1" si="282"/>
        <v>612.48764706999987</v>
      </c>
      <c r="C1002" s="65">
        <f t="shared" ca="1" si="272"/>
        <v>573.1585301099999</v>
      </c>
      <c r="D1002" s="10">
        <f ca="1">IF(A1002&lt;$B$1,VLOOKUP(A1002,[1]DI!$A$4:$B$15000,2),0)</f>
        <v>0.13150000000000001</v>
      </c>
      <c r="E1002" s="65">
        <f t="shared" ca="1" si="283"/>
        <v>1.0004903700000001</v>
      </c>
      <c r="F1002" s="65">
        <f ca="1">(TRUNC(PRODUCT($E$12:$E1001),16))</f>
        <v>1.1475981281577801</v>
      </c>
      <c r="G1002" s="65">
        <f t="shared" ca="1" si="284"/>
        <v>1.0980132618279299</v>
      </c>
      <c r="H1002" s="65">
        <f t="shared" ca="1" si="285"/>
        <v>1.0451587099999999</v>
      </c>
      <c r="I1002" s="64">
        <f t="shared" si="278"/>
        <v>0.06</v>
      </c>
      <c r="J1002" s="66">
        <f>IF(O1001&gt;0,VLOOKUP(O1001,W$12:AF$80,2),J1001)</f>
        <v>44628</v>
      </c>
      <c r="K1002" s="67">
        <f t="shared" si="279"/>
        <v>96</v>
      </c>
      <c r="L1002" s="68">
        <f t="shared" si="273"/>
        <v>96</v>
      </c>
      <c r="M1002" s="69">
        <f t="shared" si="274"/>
        <v>1.0224458809999999</v>
      </c>
      <c r="N1002" s="69">
        <f t="shared" ca="1" si="275"/>
        <v>1.0686182179999999</v>
      </c>
      <c r="O1002" s="68">
        <f t="shared" si="286"/>
        <v>0</v>
      </c>
      <c r="P1002" s="65">
        <f t="shared" ca="1" si="280"/>
        <v>39.32911696</v>
      </c>
      <c r="Q1002" s="65"/>
      <c r="R1002" s="11">
        <f t="shared" si="281"/>
        <v>0</v>
      </c>
      <c r="S1002" s="70" t="str">
        <f>IF(O1001&gt;0,VLOOKUP(O1001,W$12:AF$60,10),S1001)</f>
        <v>INCORPJ=</v>
      </c>
      <c r="T1002" s="66" t="e">
        <f>IF(O1001&gt;0,VLOOKUP(O1001,W$12:AF$60,11),T1001)</f>
        <v>#REF!</v>
      </c>
      <c r="U1002" s="71" t="str">
        <f t="shared" si="276"/>
        <v>-</v>
      </c>
      <c r="V1002" s="7"/>
      <c r="W1002" s="7"/>
      <c r="X1002" s="7"/>
      <c r="Y1002" s="7"/>
      <c r="Z1002" s="1"/>
      <c r="AA1002" s="7"/>
      <c r="AB1002" s="7"/>
      <c r="AC1002" s="7"/>
      <c r="AD1002" s="7"/>
      <c r="AE1002" s="7"/>
      <c r="AF1002" s="8"/>
      <c r="AG1002" s="2"/>
      <c r="AH1002" s="2"/>
      <c r="AI1002" s="2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  <c r="DU1002" s="2"/>
      <c r="DV1002" s="2"/>
      <c r="DW1002" s="2"/>
      <c r="DX1002" s="2"/>
      <c r="DY1002" s="2"/>
      <c r="DZ1002" s="2"/>
      <c r="EA1002" s="2"/>
      <c r="EB1002" s="2"/>
      <c r="EC1002" s="2"/>
      <c r="ED1002" s="2"/>
      <c r="EE1002" s="2"/>
      <c r="EF1002" s="2"/>
      <c r="EG1002" s="2"/>
      <c r="EH1002" s="2"/>
      <c r="EI1002" s="2"/>
      <c r="EJ1002" s="2"/>
      <c r="EK1002" s="2"/>
      <c r="EL1002" s="2"/>
      <c r="EM1002" s="2"/>
      <c r="EN1002" s="2"/>
      <c r="EO1002" s="2"/>
      <c r="EP1002" s="2"/>
      <c r="EQ1002" s="2"/>
      <c r="ER1002" s="2"/>
      <c r="ES1002" s="2"/>
      <c r="ET1002" s="2"/>
      <c r="EU1002" s="2"/>
      <c r="EV1002" s="2"/>
      <c r="EW1002" s="2"/>
      <c r="EX1002" s="2"/>
      <c r="EY1002" s="2"/>
      <c r="EZ1002" s="2"/>
      <c r="FA1002" s="2"/>
      <c r="FB1002" s="2"/>
      <c r="FC1002" s="2"/>
      <c r="FD1002" s="2"/>
      <c r="FE1002" s="2"/>
      <c r="FF1002" s="2"/>
      <c r="FG1002" s="2"/>
      <c r="FH1002" s="2"/>
      <c r="FI1002" s="2"/>
      <c r="FJ1002" s="2"/>
      <c r="FK1002" s="2"/>
      <c r="FL1002" s="2"/>
      <c r="FM1002" s="2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</row>
    <row r="1003" spans="1:188" x14ac:dyDescent="0.15">
      <c r="A1003" s="63">
        <f t="shared" si="277"/>
        <v>44768</v>
      </c>
      <c r="B1003" s="78">
        <f t="shared" ca="1" si="282"/>
        <v>612.92970475999994</v>
      </c>
      <c r="C1003" s="65">
        <f t="shared" ca="1" si="272"/>
        <v>573.1585301099999</v>
      </c>
      <c r="D1003" s="10">
        <f ca="1">IF(A1003&lt;$B$1,VLOOKUP(A1003,[1]DI!$A$4:$B$15000,2),0)</f>
        <v>0.13150000000000001</v>
      </c>
      <c r="E1003" s="65">
        <f t="shared" ca="1" si="283"/>
        <v>1.0004903700000001</v>
      </c>
      <c r="F1003" s="65">
        <f ca="1">(TRUNC(PRODUCT($E$12:$E1002),16))</f>
        <v>1.14816087585188</v>
      </c>
      <c r="G1003" s="65">
        <f t="shared" ca="1" si="284"/>
        <v>1.0980132618279299</v>
      </c>
      <c r="H1003" s="65">
        <f t="shared" ca="1" si="285"/>
        <v>1.04567123</v>
      </c>
      <c r="I1003" s="64">
        <f t="shared" si="278"/>
        <v>0.06</v>
      </c>
      <c r="J1003" s="66">
        <f>IF(O1002&gt;0,VLOOKUP(O1002,W$12:AF$80,2),J1002)</f>
        <v>44628</v>
      </c>
      <c r="K1003" s="67">
        <f t="shared" si="279"/>
        <v>97</v>
      </c>
      <c r="L1003" s="68">
        <f t="shared" si="273"/>
        <v>97</v>
      </c>
      <c r="M1003" s="69">
        <f t="shared" si="274"/>
        <v>1.022682324</v>
      </c>
      <c r="N1003" s="69">
        <f t="shared" ca="1" si="275"/>
        <v>1.069389484</v>
      </c>
      <c r="O1003" s="68">
        <f t="shared" si="286"/>
        <v>0</v>
      </c>
      <c r="P1003" s="65">
        <f t="shared" ca="1" si="280"/>
        <v>39.771174649999999</v>
      </c>
      <c r="Q1003" s="65"/>
      <c r="R1003" s="11">
        <f t="shared" si="281"/>
        <v>0</v>
      </c>
      <c r="S1003" s="70" t="str">
        <f>IF(O1002&gt;0,VLOOKUP(O1002,W$12:AF$60,10),S1002)</f>
        <v>INCORPJ=</v>
      </c>
      <c r="T1003" s="66" t="e">
        <f>IF(O1002&gt;0,VLOOKUP(O1002,W$12:AF$60,11),T1002)</f>
        <v>#REF!</v>
      </c>
      <c r="U1003" s="71" t="str">
        <f t="shared" si="276"/>
        <v>-</v>
      </c>
      <c r="V1003" s="7"/>
      <c r="W1003" s="7"/>
      <c r="X1003" s="7"/>
      <c r="Y1003" s="7"/>
      <c r="Z1003" s="1"/>
      <c r="AA1003" s="7"/>
      <c r="AB1003" s="7"/>
      <c r="AC1003" s="7"/>
      <c r="AD1003" s="7"/>
      <c r="AE1003" s="7"/>
      <c r="AF1003" s="8"/>
      <c r="AG1003" s="2"/>
      <c r="AH1003" s="2"/>
      <c r="AI1003" s="2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  <c r="DU1003" s="2"/>
      <c r="DV1003" s="2"/>
      <c r="DW1003" s="2"/>
      <c r="DX1003" s="2"/>
      <c r="DY1003" s="2"/>
      <c r="DZ1003" s="2"/>
      <c r="EA1003" s="2"/>
      <c r="EB1003" s="2"/>
      <c r="EC1003" s="2"/>
      <c r="ED1003" s="2"/>
      <c r="EE1003" s="2"/>
      <c r="EF1003" s="2"/>
      <c r="EG1003" s="2"/>
      <c r="EH1003" s="2"/>
      <c r="EI1003" s="2"/>
      <c r="EJ1003" s="2"/>
      <c r="EK1003" s="2"/>
      <c r="EL1003" s="2"/>
      <c r="EM1003" s="2"/>
      <c r="EN1003" s="2"/>
      <c r="EO1003" s="2"/>
      <c r="EP1003" s="2"/>
      <c r="EQ1003" s="2"/>
      <c r="ER1003" s="2"/>
      <c r="ES1003" s="2"/>
      <c r="ET1003" s="2"/>
      <c r="EU1003" s="2"/>
      <c r="EV1003" s="2"/>
      <c r="EW1003" s="2"/>
      <c r="EX1003" s="2"/>
      <c r="EY1003" s="2"/>
      <c r="EZ1003" s="2"/>
      <c r="FA1003" s="2"/>
      <c r="FB1003" s="2"/>
      <c r="FC1003" s="2"/>
      <c r="FD1003" s="2"/>
      <c r="FE1003" s="2"/>
      <c r="FF1003" s="2"/>
      <c r="FG1003" s="2"/>
      <c r="FH1003" s="2"/>
      <c r="FI1003" s="2"/>
      <c r="FJ1003" s="2"/>
      <c r="FK1003" s="2"/>
      <c r="FL1003" s="2"/>
      <c r="FM1003" s="2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</row>
    <row r="1004" spans="1:188" x14ac:dyDescent="0.15">
      <c r="A1004" s="63">
        <f t="shared" si="277"/>
        <v>44769</v>
      </c>
      <c r="B1004" s="78">
        <f t="shared" ca="1" si="282"/>
        <v>613.37207481999985</v>
      </c>
      <c r="C1004" s="65">
        <f t="shared" ca="1" si="272"/>
        <v>573.1585301099999</v>
      </c>
      <c r="D1004" s="10">
        <f ca="1">IF(A1004&lt;$B$1,VLOOKUP(A1004,[1]DI!$A$4:$B$15000,2),0)</f>
        <v>0.13150000000000001</v>
      </c>
      <c r="E1004" s="65">
        <f t="shared" ca="1" si="283"/>
        <v>1.0004903700000001</v>
      </c>
      <c r="F1004" s="65">
        <f ca="1">(TRUNC(PRODUCT($E$12:$E1003),16))</f>
        <v>1.14872389950057</v>
      </c>
      <c r="G1004" s="65">
        <f t="shared" ca="1" si="284"/>
        <v>1.0980132618279299</v>
      </c>
      <c r="H1004" s="65">
        <f t="shared" ca="1" si="285"/>
        <v>1.0461839900000001</v>
      </c>
      <c r="I1004" s="64">
        <f t="shared" si="278"/>
        <v>0.06</v>
      </c>
      <c r="J1004" s="66">
        <f>IF(O1003&gt;0,VLOOKUP(O1003,W$12:AF$80,2),J1003)</f>
        <v>44628</v>
      </c>
      <c r="K1004" s="67">
        <f t="shared" si="279"/>
        <v>98</v>
      </c>
      <c r="L1004" s="68">
        <f t="shared" si="273"/>
        <v>98</v>
      </c>
      <c r="M1004" s="69">
        <f t="shared" si="274"/>
        <v>1.0229188220000001</v>
      </c>
      <c r="N1004" s="69">
        <f t="shared" ca="1" si="275"/>
        <v>1.0701612949999999</v>
      </c>
      <c r="O1004" s="68">
        <f t="shared" si="286"/>
        <v>0</v>
      </c>
      <c r="P1004" s="65">
        <f t="shared" ca="1" si="280"/>
        <v>40.213544710000001</v>
      </c>
      <c r="Q1004" s="65"/>
      <c r="R1004" s="11">
        <f t="shared" si="281"/>
        <v>0</v>
      </c>
      <c r="S1004" s="70" t="str">
        <f>IF(O1003&gt;0,VLOOKUP(O1003,W$12:AF$60,10),S1003)</f>
        <v>INCORPJ=</v>
      </c>
      <c r="T1004" s="66" t="e">
        <f>IF(O1003&gt;0,VLOOKUP(O1003,W$12:AF$60,11),T1003)</f>
        <v>#REF!</v>
      </c>
      <c r="U1004" s="71" t="str">
        <f t="shared" si="276"/>
        <v>-</v>
      </c>
      <c r="V1004" s="7"/>
      <c r="W1004" s="7"/>
      <c r="X1004" s="7"/>
      <c r="Y1004" s="7"/>
      <c r="Z1004" s="1"/>
      <c r="AA1004" s="7"/>
      <c r="AB1004" s="7"/>
      <c r="AC1004" s="7"/>
      <c r="AD1004" s="7"/>
      <c r="AE1004" s="7"/>
      <c r="AF1004" s="8"/>
      <c r="AG1004" s="2"/>
      <c r="AH1004" s="2"/>
      <c r="AI1004" s="2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  <c r="DU1004" s="2"/>
      <c r="DV1004" s="2"/>
      <c r="DW1004" s="2"/>
      <c r="DX1004" s="2"/>
      <c r="DY1004" s="2"/>
      <c r="DZ1004" s="2"/>
      <c r="EA1004" s="2"/>
      <c r="EB1004" s="2"/>
      <c r="EC1004" s="2"/>
      <c r="ED1004" s="2"/>
      <c r="EE1004" s="2"/>
      <c r="EF1004" s="2"/>
      <c r="EG1004" s="2"/>
      <c r="EH1004" s="2"/>
      <c r="EI1004" s="2"/>
      <c r="EJ1004" s="2"/>
      <c r="EK1004" s="2"/>
      <c r="EL1004" s="2"/>
      <c r="EM1004" s="2"/>
      <c r="EN1004" s="2"/>
      <c r="EO1004" s="2"/>
      <c r="EP1004" s="2"/>
      <c r="EQ1004" s="2"/>
      <c r="ER1004" s="2"/>
      <c r="ES1004" s="2"/>
      <c r="ET1004" s="2"/>
      <c r="EU1004" s="2"/>
      <c r="EV1004" s="2"/>
      <c r="EW1004" s="2"/>
      <c r="EX1004" s="2"/>
      <c r="EY1004" s="2"/>
      <c r="EZ1004" s="2"/>
      <c r="FA1004" s="2"/>
      <c r="FB1004" s="2"/>
      <c r="FC1004" s="2"/>
      <c r="FD1004" s="2"/>
      <c r="FE1004" s="2"/>
      <c r="FF1004" s="2"/>
      <c r="FG1004" s="2"/>
      <c r="FH1004" s="2"/>
      <c r="FI1004" s="2"/>
      <c r="FJ1004" s="2"/>
      <c r="FK1004" s="2"/>
      <c r="FL1004" s="2"/>
      <c r="FM1004" s="2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</row>
    <row r="1005" spans="1:188" x14ac:dyDescent="0.15">
      <c r="A1005" s="63">
        <f t="shared" si="277"/>
        <v>44770</v>
      </c>
      <c r="B1005" s="78">
        <f t="shared" ca="1" si="282"/>
        <v>613.81476927999995</v>
      </c>
      <c r="C1005" s="65">
        <f t="shared" ca="1" si="272"/>
        <v>573.1585301099999</v>
      </c>
      <c r="D1005" s="10">
        <f ca="1">IF(A1005&lt;$B$1,VLOOKUP(A1005,[1]DI!$A$4:$B$15000,2),0)</f>
        <v>0.13150000000000001</v>
      </c>
      <c r="E1005" s="65">
        <f t="shared" ca="1" si="283"/>
        <v>1.0004903700000001</v>
      </c>
      <c r="F1005" s="65">
        <f ca="1">(TRUNC(PRODUCT($E$12:$E1004),16))</f>
        <v>1.14928719923917</v>
      </c>
      <c r="G1005" s="65">
        <f t="shared" ca="1" si="284"/>
        <v>1.0980132618279299</v>
      </c>
      <c r="H1005" s="65">
        <f t="shared" ca="1" si="285"/>
        <v>1.0466970099999999</v>
      </c>
      <c r="I1005" s="64">
        <f t="shared" si="278"/>
        <v>0.06</v>
      </c>
      <c r="J1005" s="66">
        <f>IF(O1004&gt;0,VLOOKUP(O1004,W$12:AF$80,2),J1004)</f>
        <v>44628</v>
      </c>
      <c r="K1005" s="67">
        <f t="shared" si="279"/>
        <v>99</v>
      </c>
      <c r="L1005" s="68">
        <f t="shared" si="273"/>
        <v>99</v>
      </c>
      <c r="M1005" s="69">
        <f t="shared" si="274"/>
        <v>1.023155375</v>
      </c>
      <c r="N1005" s="69">
        <f t="shared" ca="1" si="275"/>
        <v>1.070933672</v>
      </c>
      <c r="O1005" s="68">
        <f t="shared" si="286"/>
        <v>0</v>
      </c>
      <c r="P1005" s="65">
        <f t="shared" ca="1" si="280"/>
        <v>40.656239169999999</v>
      </c>
      <c r="Q1005" s="65"/>
      <c r="R1005" s="11">
        <f t="shared" si="281"/>
        <v>0</v>
      </c>
      <c r="S1005" s="70" t="str">
        <f>IF(O1004&gt;0,VLOOKUP(O1004,W$12:AF$60,10),S1004)</f>
        <v>INCORPJ=</v>
      </c>
      <c r="T1005" s="66" t="e">
        <f>IF(O1004&gt;0,VLOOKUP(O1004,W$12:AF$60,11),T1004)</f>
        <v>#REF!</v>
      </c>
      <c r="U1005" s="71" t="str">
        <f t="shared" si="276"/>
        <v>-</v>
      </c>
      <c r="V1005" s="7"/>
      <c r="W1005" s="7"/>
      <c r="X1005" s="7"/>
      <c r="Y1005" s="7"/>
      <c r="Z1005" s="1"/>
      <c r="AA1005" s="7"/>
      <c r="AB1005" s="7"/>
      <c r="AC1005" s="7"/>
      <c r="AD1005" s="7"/>
      <c r="AE1005" s="7"/>
      <c r="AF1005" s="8"/>
      <c r="AG1005" s="2"/>
      <c r="AH1005" s="2"/>
      <c r="AI1005" s="2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  <c r="DU1005" s="2"/>
      <c r="DV1005" s="2"/>
      <c r="DW1005" s="2"/>
      <c r="DX1005" s="2"/>
      <c r="DY1005" s="2"/>
      <c r="DZ1005" s="2"/>
      <c r="EA1005" s="2"/>
      <c r="EB1005" s="2"/>
      <c r="EC1005" s="2"/>
      <c r="ED1005" s="2"/>
      <c r="EE1005" s="2"/>
      <c r="EF1005" s="2"/>
      <c r="EG1005" s="2"/>
      <c r="EH1005" s="2"/>
      <c r="EI1005" s="2"/>
      <c r="EJ1005" s="2"/>
      <c r="EK1005" s="2"/>
      <c r="EL1005" s="2"/>
      <c r="EM1005" s="2"/>
      <c r="EN1005" s="2"/>
      <c r="EO1005" s="2"/>
      <c r="EP1005" s="2"/>
      <c r="EQ1005" s="2"/>
      <c r="ER1005" s="2"/>
      <c r="ES1005" s="2"/>
      <c r="ET1005" s="2"/>
      <c r="EU1005" s="2"/>
      <c r="EV1005" s="2"/>
      <c r="EW1005" s="2"/>
      <c r="EX1005" s="2"/>
      <c r="EY1005" s="2"/>
      <c r="EZ1005" s="2"/>
      <c r="FA1005" s="2"/>
      <c r="FB1005" s="2"/>
      <c r="FC1005" s="2"/>
      <c r="FD1005" s="2"/>
      <c r="FE1005" s="2"/>
      <c r="FF1005" s="2"/>
      <c r="FG1005" s="2"/>
      <c r="FH1005" s="2"/>
      <c r="FI1005" s="2"/>
      <c r="FJ1005" s="2"/>
      <c r="FK1005" s="2"/>
      <c r="FL1005" s="2"/>
      <c r="FM1005" s="2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</row>
    <row r="1006" spans="1:188" x14ac:dyDescent="0.15">
      <c r="A1006" s="63">
        <f t="shared" si="277"/>
        <v>44771</v>
      </c>
      <c r="B1006" s="78">
        <f t="shared" ca="1" si="282"/>
        <v>614.2577818499999</v>
      </c>
      <c r="C1006" s="65">
        <f t="shared" ca="1" si="272"/>
        <v>573.1585301099999</v>
      </c>
      <c r="D1006" s="10">
        <f ca="1">IF(A1006&lt;$B$1,VLOOKUP(A1006,[1]DI!$A$4:$B$15000,2),0)</f>
        <v>0.13150000000000001</v>
      </c>
      <c r="E1006" s="65">
        <f t="shared" ca="1" si="283"/>
        <v>1.0004903700000001</v>
      </c>
      <c r="F1006" s="65">
        <f ca="1">(TRUNC(PRODUCT($E$12:$E1005),16))</f>
        <v>1.14985077520306</v>
      </c>
      <c r="G1006" s="65">
        <f t="shared" ca="1" si="284"/>
        <v>1.0980132618279299</v>
      </c>
      <c r="H1006" s="65">
        <f t="shared" ca="1" si="285"/>
        <v>1.04721028</v>
      </c>
      <c r="I1006" s="64">
        <f t="shared" si="278"/>
        <v>0.06</v>
      </c>
      <c r="J1006" s="66">
        <f>IF(O1005&gt;0,VLOOKUP(O1005,W$12:AF$80,2),J1005)</f>
        <v>44628</v>
      </c>
      <c r="K1006" s="67">
        <f t="shared" si="279"/>
        <v>100</v>
      </c>
      <c r="L1006" s="68">
        <f t="shared" si="273"/>
        <v>100</v>
      </c>
      <c r="M1006" s="69">
        <f t="shared" si="274"/>
        <v>1.0233919819999999</v>
      </c>
      <c r="N1006" s="69">
        <f t="shared" ca="1" si="275"/>
        <v>1.0717066040000001</v>
      </c>
      <c r="O1006" s="68">
        <f t="shared" si="286"/>
        <v>0</v>
      </c>
      <c r="P1006" s="65">
        <f t="shared" ca="1" si="280"/>
        <v>41.09925174</v>
      </c>
      <c r="Q1006" s="65"/>
      <c r="R1006" s="11">
        <f t="shared" si="281"/>
        <v>0</v>
      </c>
      <c r="S1006" s="70" t="str">
        <f>IF(O1005&gt;0,VLOOKUP(O1005,W$12:AF$60,10),S1005)</f>
        <v>INCORPJ=</v>
      </c>
      <c r="T1006" s="66" t="e">
        <f>IF(O1005&gt;0,VLOOKUP(O1005,W$12:AF$60,11),T1005)</f>
        <v>#REF!</v>
      </c>
      <c r="U1006" s="71" t="str">
        <f t="shared" si="276"/>
        <v>-</v>
      </c>
      <c r="V1006" s="7"/>
      <c r="W1006" s="7"/>
      <c r="X1006" s="7"/>
      <c r="Y1006" s="7"/>
      <c r="Z1006" s="1"/>
      <c r="AA1006" s="7"/>
      <c r="AB1006" s="7"/>
      <c r="AC1006" s="7"/>
      <c r="AD1006" s="7"/>
      <c r="AE1006" s="7"/>
      <c r="AF1006" s="8"/>
      <c r="AG1006" s="2"/>
      <c r="AH1006" s="2"/>
      <c r="AI1006" s="2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  <c r="DU1006" s="2"/>
      <c r="DV1006" s="2"/>
      <c r="DW1006" s="2"/>
      <c r="DX1006" s="2"/>
      <c r="DY1006" s="2"/>
      <c r="DZ1006" s="2"/>
      <c r="EA1006" s="2"/>
      <c r="EB1006" s="2"/>
      <c r="EC1006" s="2"/>
      <c r="ED1006" s="2"/>
      <c r="EE1006" s="2"/>
      <c r="EF1006" s="2"/>
      <c r="EG1006" s="2"/>
      <c r="EH1006" s="2"/>
      <c r="EI1006" s="2"/>
      <c r="EJ1006" s="2"/>
      <c r="EK1006" s="2"/>
      <c r="EL1006" s="2"/>
      <c r="EM1006" s="2"/>
      <c r="EN1006" s="2"/>
      <c r="EO1006" s="2"/>
      <c r="EP1006" s="2"/>
      <c r="EQ1006" s="2"/>
      <c r="ER1006" s="2"/>
      <c r="ES1006" s="2"/>
      <c r="ET1006" s="2"/>
      <c r="EU1006" s="2"/>
      <c r="EV1006" s="2"/>
      <c r="EW1006" s="2"/>
      <c r="EX1006" s="2"/>
      <c r="EY1006" s="2"/>
      <c r="EZ1006" s="2"/>
      <c r="FA1006" s="2"/>
      <c r="FB1006" s="2"/>
      <c r="FC1006" s="2"/>
      <c r="FD1006" s="2"/>
      <c r="FE1006" s="2"/>
      <c r="FF1006" s="2"/>
      <c r="FG1006" s="2"/>
      <c r="FH1006" s="2"/>
      <c r="FI1006" s="2"/>
      <c r="FJ1006" s="2"/>
      <c r="FK1006" s="2"/>
      <c r="FL1006" s="2"/>
      <c r="FM1006" s="2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</row>
    <row r="1007" spans="1:188" x14ac:dyDescent="0.15">
      <c r="A1007" s="63">
        <f t="shared" si="277"/>
        <v>44772</v>
      </c>
      <c r="B1007" s="78">
        <f t="shared" ca="1" si="282"/>
        <v>614.70111366999993</v>
      </c>
      <c r="C1007" s="65">
        <f t="shared" ca="1" si="272"/>
        <v>573.1585301099999</v>
      </c>
      <c r="D1007" s="10">
        <f ca="1">IF(A1007&lt;$B$1,VLOOKUP(A1007,[1]DI!$A$4:$B$15000,2),0)</f>
        <v>0</v>
      </c>
      <c r="E1007" s="65">
        <f t="shared" ca="1" si="283"/>
        <v>1</v>
      </c>
      <c r="F1007" s="65">
        <f ca="1">(TRUNC(PRODUCT($E$12:$E1006),16))</f>
        <v>1.1504146275277001</v>
      </c>
      <c r="G1007" s="65">
        <f t="shared" ca="1" si="284"/>
        <v>1.0980132618279299</v>
      </c>
      <c r="H1007" s="65">
        <f t="shared" ca="1" si="285"/>
        <v>1.0477238</v>
      </c>
      <c r="I1007" s="64">
        <f t="shared" si="278"/>
        <v>0.06</v>
      </c>
      <c r="J1007" s="66">
        <f>IF(O1006&gt;0,VLOOKUP(O1006,W$12:AF$80,2),J1006)</f>
        <v>44628</v>
      </c>
      <c r="K1007" s="67">
        <f t="shared" si="279"/>
        <v>100</v>
      </c>
      <c r="L1007" s="68">
        <f t="shared" si="273"/>
        <v>101</v>
      </c>
      <c r="M1007" s="69">
        <f t="shared" si="274"/>
        <v>1.023628644</v>
      </c>
      <c r="N1007" s="69">
        <f t="shared" ca="1" si="275"/>
        <v>1.072480093</v>
      </c>
      <c r="O1007" s="68">
        <f t="shared" si="286"/>
        <v>0</v>
      </c>
      <c r="P1007" s="65">
        <f t="shared" ca="1" si="280"/>
        <v>41.542583559999997</v>
      </c>
      <c r="Q1007" s="65"/>
      <c r="R1007" s="11">
        <f t="shared" si="281"/>
        <v>0</v>
      </c>
      <c r="S1007" s="70" t="str">
        <f>IF(O1006&gt;0,VLOOKUP(O1006,W$12:AF$60,10),S1006)</f>
        <v>INCORPJ=</v>
      </c>
      <c r="T1007" s="66" t="e">
        <f>IF(O1006&gt;0,VLOOKUP(O1006,W$12:AF$60,11),T1006)</f>
        <v>#REF!</v>
      </c>
      <c r="U1007" s="71" t="str">
        <f t="shared" si="276"/>
        <v>-</v>
      </c>
      <c r="V1007" s="7"/>
      <c r="W1007" s="7"/>
      <c r="X1007" s="7"/>
      <c r="Y1007" s="7"/>
      <c r="Z1007" s="1"/>
      <c r="AA1007" s="7"/>
      <c r="AB1007" s="7"/>
      <c r="AC1007" s="7"/>
      <c r="AD1007" s="7"/>
      <c r="AE1007" s="7"/>
      <c r="AF1007" s="8"/>
      <c r="AG1007" s="2"/>
      <c r="AH1007" s="2"/>
      <c r="AI1007" s="2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  <c r="DU1007" s="2"/>
      <c r="DV1007" s="2"/>
      <c r="DW1007" s="2"/>
      <c r="DX1007" s="2"/>
      <c r="DY1007" s="2"/>
      <c r="DZ1007" s="2"/>
      <c r="EA1007" s="2"/>
      <c r="EB1007" s="2"/>
      <c r="EC1007" s="2"/>
      <c r="ED1007" s="2"/>
      <c r="EE1007" s="2"/>
      <c r="EF1007" s="2"/>
      <c r="EG1007" s="2"/>
      <c r="EH1007" s="2"/>
      <c r="EI1007" s="2"/>
      <c r="EJ1007" s="2"/>
      <c r="EK1007" s="2"/>
      <c r="EL1007" s="2"/>
      <c r="EM1007" s="2"/>
      <c r="EN1007" s="2"/>
      <c r="EO1007" s="2"/>
      <c r="EP1007" s="2"/>
      <c r="EQ1007" s="2"/>
      <c r="ER1007" s="2"/>
      <c r="ES1007" s="2"/>
      <c r="ET1007" s="2"/>
      <c r="EU1007" s="2"/>
      <c r="EV1007" s="2"/>
      <c r="EW1007" s="2"/>
      <c r="EX1007" s="2"/>
      <c r="EY1007" s="2"/>
      <c r="EZ1007" s="2"/>
      <c r="FA1007" s="2"/>
      <c r="FB1007" s="2"/>
      <c r="FC1007" s="2"/>
      <c r="FD1007" s="2"/>
      <c r="FE1007" s="2"/>
      <c r="FF1007" s="2"/>
      <c r="FG1007" s="2"/>
      <c r="FH1007" s="2"/>
      <c r="FI1007" s="2"/>
      <c r="FJ1007" s="2"/>
      <c r="FK1007" s="2"/>
      <c r="FL1007" s="2"/>
      <c r="FM1007" s="2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</row>
    <row r="1008" spans="1:188" x14ac:dyDescent="0.15">
      <c r="A1008" s="63">
        <f t="shared" si="277"/>
        <v>44773</v>
      </c>
      <c r="B1008" s="78">
        <f t="shared" ca="1" si="282"/>
        <v>614.70111366999993</v>
      </c>
      <c r="C1008" s="65">
        <f t="shared" ca="1" si="272"/>
        <v>573.1585301099999</v>
      </c>
      <c r="D1008" s="10">
        <f ca="1">IF(A1008&lt;$B$1,VLOOKUP(A1008,[1]DI!$A$4:$B$15000,2),0)</f>
        <v>0</v>
      </c>
      <c r="E1008" s="65">
        <f t="shared" ca="1" si="283"/>
        <v>1</v>
      </c>
      <c r="F1008" s="65">
        <f ca="1">(TRUNC(PRODUCT($E$12:$E1007),16))</f>
        <v>1.1504146275277001</v>
      </c>
      <c r="G1008" s="65">
        <f t="shared" ca="1" si="284"/>
        <v>1.0980132618279299</v>
      </c>
      <c r="H1008" s="65">
        <f t="shared" ca="1" si="285"/>
        <v>1.0477238</v>
      </c>
      <c r="I1008" s="64">
        <f t="shared" si="278"/>
        <v>0.06</v>
      </c>
      <c r="J1008" s="66">
        <f>IF(O1007&gt;0,VLOOKUP(O1007,W$12:AF$80,2),J1007)</f>
        <v>44628</v>
      </c>
      <c r="K1008" s="67">
        <f t="shared" si="279"/>
        <v>100</v>
      </c>
      <c r="L1008" s="68">
        <f t="shared" si="273"/>
        <v>101</v>
      </c>
      <c r="M1008" s="69">
        <f t="shared" si="274"/>
        <v>1.023628644</v>
      </c>
      <c r="N1008" s="69">
        <f t="shared" ca="1" si="275"/>
        <v>1.072480093</v>
      </c>
      <c r="O1008" s="68">
        <f t="shared" si="286"/>
        <v>0</v>
      </c>
      <c r="P1008" s="65">
        <f t="shared" ca="1" si="280"/>
        <v>41.542583559999997</v>
      </c>
      <c r="Q1008" s="65"/>
      <c r="R1008" s="11">
        <f t="shared" si="281"/>
        <v>0</v>
      </c>
      <c r="S1008" s="70" t="str">
        <f>IF(O1007&gt;0,VLOOKUP(O1007,W$12:AF$60,10),S1007)</f>
        <v>INCORPJ=</v>
      </c>
      <c r="T1008" s="66" t="e">
        <f>IF(O1007&gt;0,VLOOKUP(O1007,W$12:AF$60,11),T1007)</f>
        <v>#REF!</v>
      </c>
      <c r="U1008" s="71" t="str">
        <f t="shared" si="276"/>
        <v>-</v>
      </c>
      <c r="V1008" s="7"/>
      <c r="W1008" s="7"/>
      <c r="X1008" s="7"/>
      <c r="Y1008" s="7"/>
      <c r="Z1008" s="1"/>
      <c r="AA1008" s="7"/>
      <c r="AB1008" s="7"/>
      <c r="AC1008" s="7"/>
      <c r="AD1008" s="7"/>
      <c r="AE1008" s="7"/>
      <c r="AF1008" s="8"/>
      <c r="AG1008" s="2"/>
      <c r="AH1008" s="2"/>
      <c r="AI1008" s="2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  <c r="DU1008" s="2"/>
      <c r="DV1008" s="2"/>
      <c r="DW1008" s="2"/>
      <c r="DX1008" s="2"/>
      <c r="DY1008" s="2"/>
      <c r="DZ1008" s="2"/>
      <c r="EA1008" s="2"/>
      <c r="EB1008" s="2"/>
      <c r="EC1008" s="2"/>
      <c r="ED1008" s="2"/>
      <c r="EE1008" s="2"/>
      <c r="EF1008" s="2"/>
      <c r="EG1008" s="2"/>
      <c r="EH1008" s="2"/>
      <c r="EI1008" s="2"/>
      <c r="EJ1008" s="2"/>
      <c r="EK1008" s="2"/>
      <c r="EL1008" s="2"/>
      <c r="EM1008" s="2"/>
      <c r="EN1008" s="2"/>
      <c r="EO1008" s="2"/>
      <c r="EP1008" s="2"/>
      <c r="EQ1008" s="2"/>
      <c r="ER1008" s="2"/>
      <c r="ES1008" s="2"/>
      <c r="ET1008" s="2"/>
      <c r="EU1008" s="2"/>
      <c r="EV1008" s="2"/>
      <c r="EW1008" s="2"/>
      <c r="EX1008" s="2"/>
      <c r="EY1008" s="2"/>
      <c r="EZ1008" s="2"/>
      <c r="FA1008" s="2"/>
      <c r="FB1008" s="2"/>
      <c r="FC1008" s="2"/>
      <c r="FD1008" s="2"/>
      <c r="FE1008" s="2"/>
      <c r="FF1008" s="2"/>
      <c r="FG1008" s="2"/>
      <c r="FH1008" s="2"/>
      <c r="FI1008" s="2"/>
      <c r="FJ1008" s="2"/>
      <c r="FK1008" s="2"/>
      <c r="FL1008" s="2"/>
      <c r="FM1008" s="2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</row>
    <row r="1009" spans="1:188" x14ac:dyDescent="0.15">
      <c r="A1009" s="63">
        <f t="shared" si="277"/>
        <v>44774</v>
      </c>
      <c r="B1009" s="78">
        <f t="shared" ca="1" si="282"/>
        <v>614.70111366999993</v>
      </c>
      <c r="C1009" s="65">
        <f t="shared" ca="1" si="272"/>
        <v>573.1585301099999</v>
      </c>
      <c r="D1009" s="10">
        <f ca="1">IF(A1009&lt;$B$1,VLOOKUP(A1009,[1]DI!$A$4:$B$15000,2),0)</f>
        <v>0.13150000000000001</v>
      </c>
      <c r="E1009" s="65">
        <f t="shared" ca="1" si="283"/>
        <v>1.0004903700000001</v>
      </c>
      <c r="F1009" s="65">
        <f ca="1">(TRUNC(PRODUCT($E$12:$E1008),16))</f>
        <v>1.1504146275277001</v>
      </c>
      <c r="G1009" s="65">
        <f t="shared" ca="1" si="284"/>
        <v>1.0980132618279299</v>
      </c>
      <c r="H1009" s="65">
        <f t="shared" ca="1" si="285"/>
        <v>1.0477238</v>
      </c>
      <c r="I1009" s="64">
        <f t="shared" si="278"/>
        <v>0.06</v>
      </c>
      <c r="J1009" s="66">
        <f>IF(O1008&gt;0,VLOOKUP(O1008,W$12:AF$80,2),J1008)</f>
        <v>44628</v>
      </c>
      <c r="K1009" s="67">
        <f t="shared" si="279"/>
        <v>101</v>
      </c>
      <c r="L1009" s="68">
        <f t="shared" si="273"/>
        <v>101</v>
      </c>
      <c r="M1009" s="69">
        <f t="shared" si="274"/>
        <v>1.023628644</v>
      </c>
      <c r="N1009" s="69">
        <f t="shared" ca="1" si="275"/>
        <v>1.072480093</v>
      </c>
      <c r="O1009" s="68">
        <f t="shared" si="286"/>
        <v>0</v>
      </c>
      <c r="P1009" s="65">
        <f t="shared" ca="1" si="280"/>
        <v>41.542583559999997</v>
      </c>
      <c r="Q1009" s="65"/>
      <c r="R1009" s="11">
        <f t="shared" si="281"/>
        <v>0</v>
      </c>
      <c r="S1009" s="70" t="str">
        <f>IF(O1008&gt;0,VLOOKUP(O1008,W$12:AF$60,10),S1008)</f>
        <v>INCORPJ=</v>
      </c>
      <c r="T1009" s="66" t="e">
        <f>IF(O1008&gt;0,VLOOKUP(O1008,W$12:AF$60,11),T1008)</f>
        <v>#REF!</v>
      </c>
      <c r="U1009" s="71" t="str">
        <f t="shared" si="276"/>
        <v>-</v>
      </c>
      <c r="V1009" s="7"/>
      <c r="W1009" s="7"/>
      <c r="X1009" s="7"/>
      <c r="Y1009" s="7"/>
      <c r="Z1009" s="1"/>
      <c r="AA1009" s="7"/>
      <c r="AB1009" s="7"/>
      <c r="AC1009" s="7"/>
      <c r="AD1009" s="7"/>
      <c r="AE1009" s="7"/>
      <c r="AF1009" s="8"/>
      <c r="AG1009" s="2"/>
      <c r="AH1009" s="2"/>
      <c r="AI1009" s="2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  <c r="DU1009" s="2"/>
      <c r="DV1009" s="2"/>
      <c r="DW1009" s="2"/>
      <c r="DX1009" s="2"/>
      <c r="DY1009" s="2"/>
      <c r="DZ1009" s="2"/>
      <c r="EA1009" s="2"/>
      <c r="EB1009" s="2"/>
      <c r="EC1009" s="2"/>
      <c r="ED1009" s="2"/>
      <c r="EE1009" s="2"/>
      <c r="EF1009" s="2"/>
      <c r="EG1009" s="2"/>
      <c r="EH1009" s="2"/>
      <c r="EI1009" s="2"/>
      <c r="EJ1009" s="2"/>
      <c r="EK1009" s="2"/>
      <c r="EL1009" s="2"/>
      <c r="EM1009" s="2"/>
      <c r="EN1009" s="2"/>
      <c r="EO1009" s="2"/>
      <c r="EP1009" s="2"/>
      <c r="EQ1009" s="2"/>
      <c r="ER1009" s="2"/>
      <c r="ES1009" s="2"/>
      <c r="ET1009" s="2"/>
      <c r="EU1009" s="2"/>
      <c r="EV1009" s="2"/>
      <c r="EW1009" s="2"/>
      <c r="EX1009" s="2"/>
      <c r="EY1009" s="2"/>
      <c r="EZ1009" s="2"/>
      <c r="FA1009" s="2"/>
      <c r="FB1009" s="2"/>
      <c r="FC1009" s="2"/>
      <c r="FD1009" s="2"/>
      <c r="FE1009" s="2"/>
      <c r="FF1009" s="2"/>
      <c r="FG1009" s="2"/>
      <c r="FH1009" s="2"/>
      <c r="FI1009" s="2"/>
      <c r="FJ1009" s="2"/>
      <c r="FK1009" s="2"/>
      <c r="FL1009" s="2"/>
      <c r="FM1009" s="2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</row>
    <row r="1010" spans="1:188" x14ac:dyDescent="0.15">
      <c r="A1010" s="63">
        <f t="shared" si="277"/>
        <v>44775</v>
      </c>
      <c r="B1010" s="78">
        <f t="shared" ca="1" si="282"/>
        <v>615.14476416999992</v>
      </c>
      <c r="C1010" s="65">
        <f t="shared" ca="1" si="272"/>
        <v>573.1585301099999</v>
      </c>
      <c r="D1010" s="10">
        <f ca="1">IF(A1010&lt;$B$1,VLOOKUP(A1010,[1]DI!$A$4:$B$15000,2),0)</f>
        <v>0.13150000000000001</v>
      </c>
      <c r="E1010" s="65">
        <f t="shared" ca="1" si="283"/>
        <v>1.0004903700000001</v>
      </c>
      <c r="F1010" s="65">
        <f ca="1">(TRUNC(PRODUCT($E$12:$E1009),16))</f>
        <v>1.1509787563486</v>
      </c>
      <c r="G1010" s="65">
        <f t="shared" ca="1" si="284"/>
        <v>1.0980132618279299</v>
      </c>
      <c r="H1010" s="65">
        <f t="shared" ca="1" si="285"/>
        <v>1.04823757</v>
      </c>
      <c r="I1010" s="64">
        <f t="shared" si="278"/>
        <v>0.06</v>
      </c>
      <c r="J1010" s="66">
        <f>IF(O1009&gt;0,VLOOKUP(O1009,W$12:AF$80,2),J1009)</f>
        <v>44628</v>
      </c>
      <c r="K1010" s="67">
        <f t="shared" si="279"/>
        <v>102</v>
      </c>
      <c r="L1010" s="68">
        <f t="shared" si="273"/>
        <v>102</v>
      </c>
      <c r="M1010" s="69">
        <f t="shared" si="274"/>
        <v>1.0238653609999999</v>
      </c>
      <c r="N1010" s="69">
        <f t="shared" ca="1" si="275"/>
        <v>1.073254138</v>
      </c>
      <c r="O1010" s="68">
        <f t="shared" si="286"/>
        <v>0</v>
      </c>
      <c r="P1010" s="65">
        <f t="shared" ca="1" si="280"/>
        <v>41.986234060000001</v>
      </c>
      <c r="Q1010" s="65"/>
      <c r="R1010" s="11">
        <f t="shared" si="281"/>
        <v>0</v>
      </c>
      <c r="S1010" s="70" t="str">
        <f>IF(O1009&gt;0,VLOOKUP(O1009,W$12:AF$60,10),S1009)</f>
        <v>INCORPJ=</v>
      </c>
      <c r="T1010" s="66" t="e">
        <f>IF(O1009&gt;0,VLOOKUP(O1009,W$12:AF$60,11),T1009)</f>
        <v>#REF!</v>
      </c>
      <c r="U1010" s="71" t="str">
        <f t="shared" si="276"/>
        <v>-</v>
      </c>
      <c r="V1010" s="7"/>
      <c r="W1010" s="7"/>
      <c r="X1010" s="7"/>
      <c r="Y1010" s="7"/>
      <c r="Z1010" s="1"/>
      <c r="AA1010" s="7"/>
      <c r="AB1010" s="7"/>
      <c r="AC1010" s="7"/>
      <c r="AD1010" s="7"/>
      <c r="AE1010" s="7"/>
      <c r="AF1010" s="8"/>
      <c r="AG1010" s="2"/>
      <c r="AH1010" s="2"/>
      <c r="AI1010" s="2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  <c r="DU1010" s="2"/>
      <c r="DV1010" s="2"/>
      <c r="DW1010" s="2"/>
      <c r="DX1010" s="2"/>
      <c r="DY1010" s="2"/>
      <c r="DZ1010" s="2"/>
      <c r="EA1010" s="2"/>
      <c r="EB1010" s="2"/>
      <c r="EC1010" s="2"/>
      <c r="ED1010" s="2"/>
      <c r="EE1010" s="2"/>
      <c r="EF1010" s="2"/>
      <c r="EG1010" s="2"/>
      <c r="EH1010" s="2"/>
      <c r="EI1010" s="2"/>
      <c r="EJ1010" s="2"/>
      <c r="EK1010" s="2"/>
      <c r="EL1010" s="2"/>
      <c r="EM1010" s="2"/>
      <c r="EN1010" s="2"/>
      <c r="EO1010" s="2"/>
      <c r="EP1010" s="2"/>
      <c r="EQ1010" s="2"/>
      <c r="ER1010" s="2"/>
      <c r="ES1010" s="2"/>
      <c r="ET1010" s="2"/>
      <c r="EU1010" s="2"/>
      <c r="EV1010" s="2"/>
      <c r="EW1010" s="2"/>
      <c r="EX1010" s="2"/>
      <c r="EY1010" s="2"/>
      <c r="EZ1010" s="2"/>
      <c r="FA1010" s="2"/>
      <c r="FB1010" s="2"/>
      <c r="FC1010" s="2"/>
      <c r="FD1010" s="2"/>
      <c r="FE1010" s="2"/>
      <c r="FF1010" s="2"/>
      <c r="FG1010" s="2"/>
      <c r="FH1010" s="2"/>
      <c r="FI1010" s="2"/>
      <c r="FJ1010" s="2"/>
      <c r="FK1010" s="2"/>
      <c r="FL1010" s="2"/>
      <c r="FM1010" s="2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</row>
    <row r="1011" spans="1:188" x14ac:dyDescent="0.15">
      <c r="A1011" s="63">
        <f t="shared" si="277"/>
        <v>44776</v>
      </c>
      <c r="B1011" s="78">
        <f t="shared" ca="1" si="282"/>
        <v>615.58873906999986</v>
      </c>
      <c r="C1011" s="65">
        <f t="shared" ca="1" si="272"/>
        <v>573.1585301099999</v>
      </c>
      <c r="D1011" s="10">
        <f ca="1">IF(A1011&lt;$B$1,VLOOKUP(A1011,[1]DI!$A$4:$B$15000,2),0)</f>
        <v>0.13150000000000001</v>
      </c>
      <c r="E1011" s="65">
        <f t="shared" ca="1" si="283"/>
        <v>1.0004903700000001</v>
      </c>
      <c r="F1011" s="65">
        <f ca="1">(TRUNC(PRODUCT($E$12:$E1010),16))</f>
        <v>1.1515431618013501</v>
      </c>
      <c r="G1011" s="65">
        <f t="shared" ca="1" si="284"/>
        <v>1.0980132618279299</v>
      </c>
      <c r="H1011" s="65">
        <f t="shared" ca="1" si="285"/>
        <v>1.0487515999999999</v>
      </c>
      <c r="I1011" s="64">
        <f t="shared" si="278"/>
        <v>0.06</v>
      </c>
      <c r="J1011" s="66">
        <f>IF(O1010&gt;0,VLOOKUP(O1010,W$12:AF$80,2),J1010)</f>
        <v>44628</v>
      </c>
      <c r="K1011" s="67">
        <f t="shared" si="279"/>
        <v>103</v>
      </c>
      <c r="L1011" s="68">
        <f t="shared" si="273"/>
        <v>103</v>
      </c>
      <c r="M1011" s="69">
        <f t="shared" si="274"/>
        <v>1.0241021320000001</v>
      </c>
      <c r="N1011" s="69">
        <f t="shared" ca="1" si="275"/>
        <v>1.074028749</v>
      </c>
      <c r="O1011" s="68">
        <f t="shared" si="286"/>
        <v>0</v>
      </c>
      <c r="P1011" s="65">
        <f t="shared" ca="1" si="280"/>
        <v>42.430208960000002</v>
      </c>
      <c r="Q1011" s="65"/>
      <c r="R1011" s="11">
        <f t="shared" si="281"/>
        <v>0</v>
      </c>
      <c r="S1011" s="70" t="str">
        <f>IF(O1010&gt;0,VLOOKUP(O1010,W$12:AF$60,10),S1010)</f>
        <v>INCORPJ=</v>
      </c>
      <c r="T1011" s="66" t="e">
        <f>IF(O1010&gt;0,VLOOKUP(O1010,W$12:AF$60,11),T1010)</f>
        <v>#REF!</v>
      </c>
      <c r="U1011" s="71" t="str">
        <f t="shared" si="276"/>
        <v>-</v>
      </c>
      <c r="V1011" s="7"/>
      <c r="W1011" s="7"/>
      <c r="X1011" s="7"/>
      <c r="Y1011" s="7"/>
      <c r="Z1011" s="1"/>
      <c r="AA1011" s="7"/>
      <c r="AB1011" s="7"/>
      <c r="AC1011" s="7"/>
      <c r="AD1011" s="7"/>
      <c r="AE1011" s="7"/>
      <c r="AF1011" s="8"/>
      <c r="AG1011" s="2"/>
      <c r="AH1011" s="2"/>
      <c r="AI1011" s="2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  <c r="DU1011" s="2"/>
      <c r="DV1011" s="2"/>
      <c r="DW1011" s="2"/>
      <c r="DX1011" s="2"/>
      <c r="DY1011" s="2"/>
      <c r="DZ1011" s="2"/>
      <c r="EA1011" s="2"/>
      <c r="EB1011" s="2"/>
      <c r="EC1011" s="2"/>
      <c r="ED1011" s="2"/>
      <c r="EE1011" s="2"/>
      <c r="EF1011" s="2"/>
      <c r="EG1011" s="2"/>
      <c r="EH1011" s="2"/>
      <c r="EI1011" s="2"/>
      <c r="EJ1011" s="2"/>
      <c r="EK1011" s="2"/>
      <c r="EL1011" s="2"/>
      <c r="EM1011" s="2"/>
      <c r="EN1011" s="2"/>
      <c r="EO1011" s="2"/>
      <c r="EP1011" s="2"/>
      <c r="EQ1011" s="2"/>
      <c r="ER1011" s="2"/>
      <c r="ES1011" s="2"/>
      <c r="ET1011" s="2"/>
      <c r="EU1011" s="2"/>
      <c r="EV1011" s="2"/>
      <c r="EW1011" s="2"/>
      <c r="EX1011" s="2"/>
      <c r="EY1011" s="2"/>
      <c r="EZ1011" s="2"/>
      <c r="FA1011" s="2"/>
      <c r="FB1011" s="2"/>
      <c r="FC1011" s="2"/>
      <c r="FD1011" s="2"/>
      <c r="FE1011" s="2"/>
      <c r="FF1011" s="2"/>
      <c r="FG1011" s="2"/>
      <c r="FH1011" s="2"/>
      <c r="FI1011" s="2"/>
      <c r="FJ1011" s="2"/>
      <c r="FK1011" s="2"/>
      <c r="FL1011" s="2"/>
      <c r="FM1011" s="2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</row>
    <row r="1012" spans="1:188" x14ac:dyDescent="0.15">
      <c r="A1012" s="63">
        <f t="shared" si="277"/>
        <v>44777</v>
      </c>
      <c r="B1012" s="78">
        <f t="shared" ca="1" si="282"/>
        <v>616.03302805999988</v>
      </c>
      <c r="C1012" s="65">
        <f t="shared" ca="1" si="272"/>
        <v>573.1585301099999</v>
      </c>
      <c r="D1012" s="10">
        <f ca="1">IF(A1012&lt;$B$1,VLOOKUP(A1012,[1]DI!$A$4:$B$15000,2),0)</f>
        <v>0.13650000000000001</v>
      </c>
      <c r="E1012" s="65">
        <f t="shared" ca="1" si="283"/>
        <v>1.00050788</v>
      </c>
      <c r="F1012" s="65">
        <f ca="1">(TRUNC(PRODUCT($E$12:$E1011),16))</f>
        <v>1.1521078440215999</v>
      </c>
      <c r="G1012" s="65">
        <f t="shared" ca="1" si="284"/>
        <v>1.0980132618279299</v>
      </c>
      <c r="H1012" s="65">
        <f t="shared" ca="1" si="285"/>
        <v>1.0492658699999999</v>
      </c>
      <c r="I1012" s="64">
        <f t="shared" si="278"/>
        <v>0.06</v>
      </c>
      <c r="J1012" s="66">
        <f>IF(O1011&gt;0,VLOOKUP(O1011,W$12:AF$80,2),J1011)</f>
        <v>44628</v>
      </c>
      <c r="K1012" s="67">
        <f t="shared" si="279"/>
        <v>104</v>
      </c>
      <c r="L1012" s="68">
        <f t="shared" si="273"/>
        <v>104</v>
      </c>
      <c r="M1012" s="69">
        <f t="shared" si="274"/>
        <v>1.024338958</v>
      </c>
      <c r="N1012" s="69">
        <f t="shared" ca="1" si="275"/>
        <v>1.074803908</v>
      </c>
      <c r="O1012" s="68">
        <f t="shared" si="286"/>
        <v>0</v>
      </c>
      <c r="P1012" s="65">
        <f t="shared" ca="1" si="280"/>
        <v>42.874497949999999</v>
      </c>
      <c r="Q1012" s="65"/>
      <c r="R1012" s="11">
        <f t="shared" si="281"/>
        <v>0</v>
      </c>
      <c r="S1012" s="70" t="str">
        <f>IF(O1011&gt;0,VLOOKUP(O1011,W$12:AF$60,10),S1011)</f>
        <v>INCORPJ=</v>
      </c>
      <c r="T1012" s="66" t="e">
        <f>IF(O1011&gt;0,VLOOKUP(O1011,W$12:AF$60,11),T1011)</f>
        <v>#REF!</v>
      </c>
      <c r="U1012" s="71" t="str">
        <f t="shared" si="276"/>
        <v>-</v>
      </c>
      <c r="V1012" s="7"/>
      <c r="W1012" s="7"/>
      <c r="X1012" s="7"/>
      <c r="Y1012" s="7"/>
      <c r="Z1012" s="1"/>
      <c r="AA1012" s="7"/>
      <c r="AB1012" s="7"/>
      <c r="AC1012" s="7"/>
      <c r="AD1012" s="7"/>
      <c r="AE1012" s="7"/>
      <c r="AF1012" s="8"/>
      <c r="AG1012" s="2"/>
      <c r="AH1012" s="2"/>
      <c r="AI1012" s="2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  <c r="DU1012" s="2"/>
      <c r="DV1012" s="2"/>
      <c r="DW1012" s="2"/>
      <c r="DX1012" s="2"/>
      <c r="DY1012" s="2"/>
      <c r="DZ1012" s="2"/>
      <c r="EA1012" s="2"/>
      <c r="EB1012" s="2"/>
      <c r="EC1012" s="2"/>
      <c r="ED1012" s="2"/>
      <c r="EE1012" s="2"/>
      <c r="EF1012" s="2"/>
      <c r="EG1012" s="2"/>
      <c r="EH1012" s="2"/>
      <c r="EI1012" s="2"/>
      <c r="EJ1012" s="2"/>
      <c r="EK1012" s="2"/>
      <c r="EL1012" s="2"/>
      <c r="EM1012" s="2"/>
      <c r="EN1012" s="2"/>
      <c r="EO1012" s="2"/>
      <c r="EP1012" s="2"/>
      <c r="EQ1012" s="2"/>
      <c r="ER1012" s="2"/>
      <c r="ES1012" s="2"/>
      <c r="ET1012" s="2"/>
      <c r="EU1012" s="2"/>
      <c r="EV1012" s="2"/>
      <c r="EW1012" s="2"/>
      <c r="EX1012" s="2"/>
      <c r="EY1012" s="2"/>
      <c r="EZ1012" s="2"/>
      <c r="FA1012" s="2"/>
      <c r="FB1012" s="2"/>
      <c r="FC1012" s="2"/>
      <c r="FD1012" s="2"/>
      <c r="FE1012" s="2"/>
      <c r="FF1012" s="2"/>
      <c r="FG1012" s="2"/>
      <c r="FH1012" s="2"/>
      <c r="FI1012" s="2"/>
      <c r="FJ1012" s="2"/>
      <c r="FK1012" s="2"/>
      <c r="FL1012" s="2"/>
      <c r="FM1012" s="2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</row>
    <row r="1013" spans="1:188" x14ac:dyDescent="0.15">
      <c r="A1013" s="63">
        <f t="shared" si="277"/>
        <v>44778</v>
      </c>
      <c r="B1013" s="78">
        <f t="shared" ca="1" si="282"/>
        <v>616.4884300199999</v>
      </c>
      <c r="C1013" s="65">
        <f t="shared" ca="1" si="272"/>
        <v>573.1585301099999</v>
      </c>
      <c r="D1013" s="10">
        <f ca="1">IF(A1013&lt;$B$1,VLOOKUP(A1013,[1]DI!$A$4:$B$15000,2),0)</f>
        <v>0.13650000000000001</v>
      </c>
      <c r="E1013" s="65">
        <f t="shared" ca="1" si="283"/>
        <v>1.00050788</v>
      </c>
      <c r="F1013" s="65">
        <f ca="1">(TRUNC(PRODUCT($E$12:$E1012),16))</f>
        <v>1.15269297655342</v>
      </c>
      <c r="G1013" s="65">
        <f t="shared" ca="1" si="284"/>
        <v>1.0980132618279299</v>
      </c>
      <c r="H1013" s="65">
        <f t="shared" ca="1" si="285"/>
        <v>1.04979877</v>
      </c>
      <c r="I1013" s="64">
        <f t="shared" si="278"/>
        <v>0.06</v>
      </c>
      <c r="J1013" s="66">
        <f>IF(O1012&gt;0,VLOOKUP(O1012,W$12:AF$80,2),J1012)</f>
        <v>44628</v>
      </c>
      <c r="K1013" s="67">
        <f t="shared" si="279"/>
        <v>105</v>
      </c>
      <c r="L1013" s="68">
        <f t="shared" si="273"/>
        <v>105</v>
      </c>
      <c r="M1013" s="69">
        <f t="shared" si="274"/>
        <v>1.0245758389999999</v>
      </c>
      <c r="N1013" s="69">
        <f t="shared" ca="1" si="275"/>
        <v>1.075598456</v>
      </c>
      <c r="O1013" s="68">
        <f t="shared" si="286"/>
        <v>0</v>
      </c>
      <c r="P1013" s="65">
        <f t="shared" ca="1" si="280"/>
        <v>43.329899910000002</v>
      </c>
      <c r="Q1013" s="65"/>
      <c r="R1013" s="11">
        <f t="shared" si="281"/>
        <v>0</v>
      </c>
      <c r="S1013" s="70" t="str">
        <f>IF(O1012&gt;0,VLOOKUP(O1012,W$12:AF$60,10),S1012)</f>
        <v>INCORPJ=</v>
      </c>
      <c r="T1013" s="66" t="e">
        <f>IF(O1012&gt;0,VLOOKUP(O1012,W$12:AF$60,11),T1012)</f>
        <v>#REF!</v>
      </c>
      <c r="U1013" s="71" t="str">
        <f t="shared" si="276"/>
        <v>-</v>
      </c>
      <c r="V1013" s="7"/>
      <c r="W1013" s="7"/>
      <c r="X1013" s="7"/>
      <c r="Y1013" s="7"/>
      <c r="Z1013" s="1"/>
      <c r="AA1013" s="7"/>
      <c r="AB1013" s="7"/>
      <c r="AC1013" s="7"/>
      <c r="AD1013" s="7"/>
      <c r="AE1013" s="7"/>
      <c r="AF1013" s="8"/>
      <c r="AG1013" s="2"/>
      <c r="AH1013" s="2"/>
      <c r="AI1013" s="2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  <c r="DU1013" s="2"/>
      <c r="DV1013" s="2"/>
      <c r="DW1013" s="2"/>
      <c r="DX1013" s="2"/>
      <c r="DY1013" s="2"/>
      <c r="DZ1013" s="2"/>
      <c r="EA1013" s="2"/>
      <c r="EB1013" s="2"/>
      <c r="EC1013" s="2"/>
      <c r="ED1013" s="2"/>
      <c r="EE1013" s="2"/>
      <c r="EF1013" s="2"/>
      <c r="EG1013" s="2"/>
      <c r="EH1013" s="2"/>
      <c r="EI1013" s="2"/>
      <c r="EJ1013" s="2"/>
      <c r="EK1013" s="2"/>
      <c r="EL1013" s="2"/>
      <c r="EM1013" s="2"/>
      <c r="EN1013" s="2"/>
      <c r="EO1013" s="2"/>
      <c r="EP1013" s="2"/>
      <c r="EQ1013" s="2"/>
      <c r="ER1013" s="2"/>
      <c r="ES1013" s="2"/>
      <c r="ET1013" s="2"/>
      <c r="EU1013" s="2"/>
      <c r="EV1013" s="2"/>
      <c r="EW1013" s="2"/>
      <c r="EX1013" s="2"/>
      <c r="EY1013" s="2"/>
      <c r="EZ1013" s="2"/>
      <c r="FA1013" s="2"/>
      <c r="FB1013" s="2"/>
      <c r="FC1013" s="2"/>
      <c r="FD1013" s="2"/>
      <c r="FE1013" s="2"/>
      <c r="FF1013" s="2"/>
      <c r="FG1013" s="2"/>
      <c r="FH1013" s="2"/>
      <c r="FI1013" s="2"/>
      <c r="FJ1013" s="2"/>
      <c r="FK1013" s="2"/>
      <c r="FL1013" s="2"/>
      <c r="FM1013" s="2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</row>
    <row r="1014" spans="1:188" x14ac:dyDescent="0.15">
      <c r="A1014" s="63">
        <f t="shared" si="277"/>
        <v>44779</v>
      </c>
      <c r="B1014" s="78">
        <f t="shared" ca="1" si="282"/>
        <v>616.94417358999988</v>
      </c>
      <c r="C1014" s="65">
        <f t="shared" ca="1" si="272"/>
        <v>573.1585301099999</v>
      </c>
      <c r="D1014" s="10">
        <f ca="1">IF(A1014&lt;$B$1,VLOOKUP(A1014,[1]DI!$A$4:$B$15000,2),0)</f>
        <v>0</v>
      </c>
      <c r="E1014" s="65">
        <f t="shared" ca="1" si="283"/>
        <v>1</v>
      </c>
      <c r="F1014" s="65">
        <f ca="1">(TRUNC(PRODUCT($E$12:$E1013),16))</f>
        <v>1.15327840626236</v>
      </c>
      <c r="G1014" s="65">
        <f t="shared" ca="1" si="284"/>
        <v>1.0980132618279299</v>
      </c>
      <c r="H1014" s="65">
        <f t="shared" ca="1" si="285"/>
        <v>1.0503319499999999</v>
      </c>
      <c r="I1014" s="64">
        <f t="shared" si="278"/>
        <v>0.06</v>
      </c>
      <c r="J1014" s="66">
        <f>IF(O1013&gt;0,VLOOKUP(O1013,W$12:AF$80,2),J1013)</f>
        <v>44628</v>
      </c>
      <c r="K1014" s="67">
        <f t="shared" si="279"/>
        <v>105</v>
      </c>
      <c r="L1014" s="68">
        <f t="shared" si="273"/>
        <v>106</v>
      </c>
      <c r="M1014" s="69">
        <f t="shared" si="274"/>
        <v>1.024812775</v>
      </c>
      <c r="N1014" s="69">
        <f t="shared" ca="1" si="275"/>
        <v>1.0763936000000001</v>
      </c>
      <c r="O1014" s="68">
        <f t="shared" si="286"/>
        <v>0</v>
      </c>
      <c r="P1014" s="65">
        <f t="shared" ca="1" si="280"/>
        <v>43.785643479999997</v>
      </c>
      <c r="Q1014" s="65"/>
      <c r="R1014" s="11">
        <f t="shared" si="281"/>
        <v>0</v>
      </c>
      <c r="S1014" s="70" t="str">
        <f>IF(O1013&gt;0,VLOOKUP(O1013,W$12:AF$60,10),S1013)</f>
        <v>INCORPJ=</v>
      </c>
      <c r="T1014" s="66" t="e">
        <f>IF(O1013&gt;0,VLOOKUP(O1013,W$12:AF$60,11),T1013)</f>
        <v>#REF!</v>
      </c>
      <c r="U1014" s="71" t="str">
        <f t="shared" si="276"/>
        <v>-</v>
      </c>
      <c r="V1014" s="7"/>
      <c r="W1014" s="7"/>
      <c r="X1014" s="7"/>
      <c r="Y1014" s="7"/>
      <c r="Z1014" s="1"/>
      <c r="AA1014" s="7"/>
      <c r="AB1014" s="7"/>
      <c r="AC1014" s="7"/>
      <c r="AD1014" s="7"/>
      <c r="AE1014" s="7"/>
      <c r="AF1014" s="8"/>
      <c r="AG1014" s="2"/>
      <c r="AH1014" s="2"/>
      <c r="AI1014" s="2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  <c r="DU1014" s="2"/>
      <c r="DV1014" s="2"/>
      <c r="DW1014" s="2"/>
      <c r="DX1014" s="2"/>
      <c r="DY1014" s="2"/>
      <c r="DZ1014" s="2"/>
      <c r="EA1014" s="2"/>
      <c r="EB1014" s="2"/>
      <c r="EC1014" s="2"/>
      <c r="ED1014" s="2"/>
      <c r="EE1014" s="2"/>
      <c r="EF1014" s="2"/>
      <c r="EG1014" s="2"/>
      <c r="EH1014" s="2"/>
      <c r="EI1014" s="2"/>
      <c r="EJ1014" s="2"/>
      <c r="EK1014" s="2"/>
      <c r="EL1014" s="2"/>
      <c r="EM1014" s="2"/>
      <c r="EN1014" s="2"/>
      <c r="EO1014" s="2"/>
      <c r="EP1014" s="2"/>
      <c r="EQ1014" s="2"/>
      <c r="ER1014" s="2"/>
      <c r="ES1014" s="2"/>
      <c r="ET1014" s="2"/>
      <c r="EU1014" s="2"/>
      <c r="EV1014" s="2"/>
      <c r="EW1014" s="2"/>
      <c r="EX1014" s="2"/>
      <c r="EY1014" s="2"/>
      <c r="EZ1014" s="2"/>
      <c r="FA1014" s="2"/>
      <c r="FB1014" s="2"/>
      <c r="FC1014" s="2"/>
      <c r="FD1014" s="2"/>
      <c r="FE1014" s="2"/>
      <c r="FF1014" s="2"/>
      <c r="FG1014" s="2"/>
      <c r="FH1014" s="2"/>
      <c r="FI1014" s="2"/>
      <c r="FJ1014" s="2"/>
      <c r="FK1014" s="2"/>
      <c r="FL1014" s="2"/>
      <c r="FM1014" s="2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</row>
    <row r="1015" spans="1:188" x14ac:dyDescent="0.15">
      <c r="A1015" s="63">
        <f t="shared" si="277"/>
        <v>44780</v>
      </c>
      <c r="B1015" s="78">
        <f t="shared" ca="1" si="282"/>
        <v>616.94417358999988</v>
      </c>
      <c r="C1015" s="65">
        <f t="shared" ca="1" si="272"/>
        <v>573.1585301099999</v>
      </c>
      <c r="D1015" s="10">
        <f ca="1">IF(A1015&lt;$B$1,VLOOKUP(A1015,[1]DI!$A$4:$B$15000,2),0)</f>
        <v>0</v>
      </c>
      <c r="E1015" s="65">
        <f t="shared" ca="1" si="283"/>
        <v>1</v>
      </c>
      <c r="F1015" s="65">
        <f ca="1">(TRUNC(PRODUCT($E$12:$E1014),16))</f>
        <v>1.15327840626236</v>
      </c>
      <c r="G1015" s="65">
        <f t="shared" ca="1" si="284"/>
        <v>1.0980132618279299</v>
      </c>
      <c r="H1015" s="65">
        <f t="shared" ca="1" si="285"/>
        <v>1.0503319499999999</v>
      </c>
      <c r="I1015" s="64">
        <f t="shared" si="278"/>
        <v>0.06</v>
      </c>
      <c r="J1015" s="66">
        <f>IF(O1014&gt;0,VLOOKUP(O1014,W$12:AF$80,2),J1014)</f>
        <v>44628</v>
      </c>
      <c r="K1015" s="67">
        <f t="shared" si="279"/>
        <v>105</v>
      </c>
      <c r="L1015" s="68">
        <f t="shared" si="273"/>
        <v>106</v>
      </c>
      <c r="M1015" s="69">
        <f t="shared" si="274"/>
        <v>1.024812775</v>
      </c>
      <c r="N1015" s="69">
        <f t="shared" ca="1" si="275"/>
        <v>1.0763936000000001</v>
      </c>
      <c r="O1015" s="68">
        <f t="shared" si="286"/>
        <v>0</v>
      </c>
      <c r="P1015" s="65">
        <f t="shared" ca="1" si="280"/>
        <v>43.785643479999997</v>
      </c>
      <c r="Q1015" s="65"/>
      <c r="R1015" s="11">
        <f t="shared" si="281"/>
        <v>0</v>
      </c>
      <c r="S1015" s="70" t="str">
        <f>IF(O1014&gt;0,VLOOKUP(O1014,W$12:AF$60,10),S1014)</f>
        <v>INCORPJ=</v>
      </c>
      <c r="T1015" s="66" t="e">
        <f>IF(O1014&gt;0,VLOOKUP(O1014,W$12:AF$60,11),T1014)</f>
        <v>#REF!</v>
      </c>
      <c r="U1015" s="71" t="str">
        <f t="shared" si="276"/>
        <v>-</v>
      </c>
      <c r="V1015" s="7"/>
      <c r="W1015" s="7"/>
      <c r="X1015" s="7"/>
      <c r="Y1015" s="7"/>
      <c r="Z1015" s="1"/>
      <c r="AA1015" s="7"/>
      <c r="AB1015" s="7"/>
      <c r="AC1015" s="7"/>
      <c r="AD1015" s="7"/>
      <c r="AE1015" s="7"/>
      <c r="AF1015" s="8"/>
      <c r="AG1015" s="2"/>
      <c r="AH1015" s="2"/>
      <c r="AI1015" s="2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  <c r="DU1015" s="2"/>
      <c r="DV1015" s="2"/>
      <c r="DW1015" s="2"/>
      <c r="DX1015" s="2"/>
      <c r="DY1015" s="2"/>
      <c r="DZ1015" s="2"/>
      <c r="EA1015" s="2"/>
      <c r="EB1015" s="2"/>
      <c r="EC1015" s="2"/>
      <c r="ED1015" s="2"/>
      <c r="EE1015" s="2"/>
      <c r="EF1015" s="2"/>
      <c r="EG1015" s="2"/>
      <c r="EH1015" s="2"/>
      <c r="EI1015" s="2"/>
      <c r="EJ1015" s="2"/>
      <c r="EK1015" s="2"/>
      <c r="EL1015" s="2"/>
      <c r="EM1015" s="2"/>
      <c r="EN1015" s="2"/>
      <c r="EO1015" s="2"/>
      <c r="EP1015" s="2"/>
      <c r="EQ1015" s="2"/>
      <c r="ER1015" s="2"/>
      <c r="ES1015" s="2"/>
      <c r="ET1015" s="2"/>
      <c r="EU1015" s="2"/>
      <c r="EV1015" s="2"/>
      <c r="EW1015" s="2"/>
      <c r="EX1015" s="2"/>
      <c r="EY1015" s="2"/>
      <c r="EZ1015" s="2"/>
      <c r="FA1015" s="2"/>
      <c r="FB1015" s="2"/>
      <c r="FC1015" s="2"/>
      <c r="FD1015" s="2"/>
      <c r="FE1015" s="2"/>
      <c r="FF1015" s="2"/>
      <c r="FG1015" s="2"/>
      <c r="FH1015" s="2"/>
      <c r="FI1015" s="2"/>
      <c r="FJ1015" s="2"/>
      <c r="FK1015" s="2"/>
      <c r="FL1015" s="2"/>
      <c r="FM1015" s="2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</row>
    <row r="1016" spans="1:188" x14ac:dyDescent="0.15">
      <c r="A1016" s="63">
        <f t="shared" si="277"/>
        <v>44781</v>
      </c>
      <c r="B1016" s="78">
        <f t="shared" ca="1" si="282"/>
        <v>616.94417358999988</v>
      </c>
      <c r="C1016" s="65">
        <f t="shared" ca="1" si="272"/>
        <v>573.1585301099999</v>
      </c>
      <c r="D1016" s="10">
        <f ca="1">IF(A1016&lt;$B$1,VLOOKUP(A1016,[1]DI!$A$4:$B$15000,2),0)</f>
        <v>0.13650000000000001</v>
      </c>
      <c r="E1016" s="65">
        <f t="shared" ca="1" si="283"/>
        <v>1.00050788</v>
      </c>
      <c r="F1016" s="65">
        <f ca="1">(TRUNC(PRODUCT($E$12:$E1015),16))</f>
        <v>1.15327840626236</v>
      </c>
      <c r="G1016" s="65">
        <f t="shared" ca="1" si="284"/>
        <v>1.0980132618279299</v>
      </c>
      <c r="H1016" s="65">
        <f t="shared" ca="1" si="285"/>
        <v>1.0503319499999999</v>
      </c>
      <c r="I1016" s="64">
        <f t="shared" si="278"/>
        <v>0.06</v>
      </c>
      <c r="J1016" s="66">
        <f>IF(O1015&gt;0,VLOOKUP(O1015,W$12:AF$80,2),J1015)</f>
        <v>44628</v>
      </c>
      <c r="K1016" s="67">
        <f t="shared" si="279"/>
        <v>106</v>
      </c>
      <c r="L1016" s="68">
        <f t="shared" si="273"/>
        <v>106</v>
      </c>
      <c r="M1016" s="69">
        <f t="shared" si="274"/>
        <v>1.024812775</v>
      </c>
      <c r="N1016" s="69">
        <f t="shared" ca="1" si="275"/>
        <v>1.0763936000000001</v>
      </c>
      <c r="O1016" s="68">
        <f t="shared" si="286"/>
        <v>0</v>
      </c>
      <c r="P1016" s="65">
        <f t="shared" ca="1" si="280"/>
        <v>43.785643479999997</v>
      </c>
      <c r="Q1016" s="65"/>
      <c r="R1016" s="11">
        <f t="shared" si="281"/>
        <v>0</v>
      </c>
      <c r="S1016" s="70" t="str">
        <f>IF(O1015&gt;0,VLOOKUP(O1015,W$12:AF$60,10),S1015)</f>
        <v>INCORPJ=</v>
      </c>
      <c r="T1016" s="66" t="e">
        <f>IF(O1015&gt;0,VLOOKUP(O1015,W$12:AF$60,11),T1015)</f>
        <v>#REF!</v>
      </c>
      <c r="U1016" s="71" t="str">
        <f t="shared" si="276"/>
        <v>-</v>
      </c>
      <c r="V1016" s="7"/>
      <c r="W1016" s="7"/>
      <c r="X1016" s="7"/>
      <c r="Y1016" s="7"/>
      <c r="Z1016" s="1"/>
      <c r="AA1016" s="7"/>
      <c r="AB1016" s="7"/>
      <c r="AC1016" s="7"/>
      <c r="AD1016" s="7"/>
      <c r="AE1016" s="7"/>
      <c r="AF1016" s="8"/>
      <c r="AG1016" s="2"/>
      <c r="AH1016" s="2"/>
      <c r="AI1016" s="2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  <c r="DU1016" s="2"/>
      <c r="DV1016" s="2"/>
      <c r="DW1016" s="2"/>
      <c r="DX1016" s="2"/>
      <c r="DY1016" s="2"/>
      <c r="DZ1016" s="2"/>
      <c r="EA1016" s="2"/>
      <c r="EB1016" s="2"/>
      <c r="EC1016" s="2"/>
      <c r="ED1016" s="2"/>
      <c r="EE1016" s="2"/>
      <c r="EF1016" s="2"/>
      <c r="EG1016" s="2"/>
      <c r="EH1016" s="2"/>
      <c r="EI1016" s="2"/>
      <c r="EJ1016" s="2"/>
      <c r="EK1016" s="2"/>
      <c r="EL1016" s="2"/>
      <c r="EM1016" s="2"/>
      <c r="EN1016" s="2"/>
      <c r="EO1016" s="2"/>
      <c r="EP1016" s="2"/>
      <c r="EQ1016" s="2"/>
      <c r="ER1016" s="2"/>
      <c r="ES1016" s="2"/>
      <c r="ET1016" s="2"/>
      <c r="EU1016" s="2"/>
      <c r="EV1016" s="2"/>
      <c r="EW1016" s="2"/>
      <c r="EX1016" s="2"/>
      <c r="EY1016" s="2"/>
      <c r="EZ1016" s="2"/>
      <c r="FA1016" s="2"/>
      <c r="FB1016" s="2"/>
      <c r="FC1016" s="2"/>
      <c r="FD1016" s="2"/>
      <c r="FE1016" s="2"/>
      <c r="FF1016" s="2"/>
      <c r="FG1016" s="2"/>
      <c r="FH1016" s="2"/>
      <c r="FI1016" s="2"/>
      <c r="FJ1016" s="2"/>
      <c r="FK1016" s="2"/>
      <c r="FL1016" s="2"/>
      <c r="FM1016" s="2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</row>
    <row r="1017" spans="1:188" x14ac:dyDescent="0.15">
      <c r="A1017" s="63">
        <f t="shared" si="277"/>
        <v>44782</v>
      </c>
      <c r="B1017" s="78">
        <f t="shared" ca="1" si="282"/>
        <v>617.40024843999993</v>
      </c>
      <c r="C1017" s="65">
        <f t="shared" ca="1" si="272"/>
        <v>573.1585301099999</v>
      </c>
      <c r="D1017" s="10">
        <f ca="1">IF(A1017&lt;$B$1,VLOOKUP(A1017,[1]DI!$A$4:$B$15000,2),0)</f>
        <v>0.13650000000000001</v>
      </c>
      <c r="E1017" s="65">
        <f t="shared" ca="1" si="283"/>
        <v>1.00050788</v>
      </c>
      <c r="F1017" s="65">
        <f ca="1">(TRUNC(PRODUCT($E$12:$E1016),16))</f>
        <v>1.15386413329933</v>
      </c>
      <c r="G1017" s="65">
        <f t="shared" ca="1" si="284"/>
        <v>1.0980132618279299</v>
      </c>
      <c r="H1017" s="65">
        <f t="shared" ca="1" si="285"/>
        <v>1.05086539</v>
      </c>
      <c r="I1017" s="64">
        <f t="shared" si="278"/>
        <v>0.06</v>
      </c>
      <c r="J1017" s="66">
        <f>IF(O1016&gt;0,VLOOKUP(O1016,W$12:AF$80,2),J1016)</f>
        <v>44628</v>
      </c>
      <c r="K1017" s="67">
        <f t="shared" si="279"/>
        <v>107</v>
      </c>
      <c r="L1017" s="68">
        <f t="shared" si="273"/>
        <v>107</v>
      </c>
      <c r="M1017" s="69">
        <f t="shared" si="274"/>
        <v>1.025049766</v>
      </c>
      <c r="N1017" s="69">
        <f t="shared" ca="1" si="275"/>
        <v>1.0771893219999999</v>
      </c>
      <c r="O1017" s="68">
        <f t="shared" si="286"/>
        <v>0</v>
      </c>
      <c r="P1017" s="65">
        <f t="shared" ca="1" si="280"/>
        <v>44.241718329999998</v>
      </c>
      <c r="Q1017" s="65"/>
      <c r="R1017" s="11">
        <f t="shared" si="281"/>
        <v>0</v>
      </c>
      <c r="S1017" s="70" t="str">
        <f>IF(O1016&gt;0,VLOOKUP(O1016,W$12:AF$60,10),S1016)</f>
        <v>INCORPJ=</v>
      </c>
      <c r="T1017" s="66" t="e">
        <f>IF(O1016&gt;0,VLOOKUP(O1016,W$12:AF$60,11),T1016)</f>
        <v>#REF!</v>
      </c>
      <c r="U1017" s="71" t="str">
        <f t="shared" si="276"/>
        <v>-</v>
      </c>
      <c r="V1017" s="7"/>
      <c r="W1017" s="7"/>
      <c r="X1017" s="7"/>
      <c r="Y1017" s="7"/>
      <c r="Z1017" s="1"/>
      <c r="AA1017" s="7"/>
      <c r="AB1017" s="7"/>
      <c r="AC1017" s="7"/>
      <c r="AD1017" s="7"/>
      <c r="AE1017" s="7"/>
      <c r="AF1017" s="8"/>
      <c r="AG1017" s="2"/>
      <c r="AH1017" s="2"/>
      <c r="AI1017" s="2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  <c r="DU1017" s="2"/>
      <c r="DV1017" s="2"/>
      <c r="DW1017" s="2"/>
      <c r="DX1017" s="2"/>
      <c r="DY1017" s="2"/>
      <c r="DZ1017" s="2"/>
      <c r="EA1017" s="2"/>
      <c r="EB1017" s="2"/>
      <c r="EC1017" s="2"/>
      <c r="ED1017" s="2"/>
      <c r="EE1017" s="2"/>
      <c r="EF1017" s="2"/>
      <c r="EG1017" s="2"/>
      <c r="EH1017" s="2"/>
      <c r="EI1017" s="2"/>
      <c r="EJ1017" s="2"/>
      <c r="EK1017" s="2"/>
      <c r="EL1017" s="2"/>
      <c r="EM1017" s="2"/>
      <c r="EN1017" s="2"/>
      <c r="EO1017" s="2"/>
      <c r="EP1017" s="2"/>
      <c r="EQ1017" s="2"/>
      <c r="ER1017" s="2"/>
      <c r="ES1017" s="2"/>
      <c r="ET1017" s="2"/>
      <c r="EU1017" s="2"/>
      <c r="EV1017" s="2"/>
      <c r="EW1017" s="2"/>
      <c r="EX1017" s="2"/>
      <c r="EY1017" s="2"/>
      <c r="EZ1017" s="2"/>
      <c r="FA1017" s="2"/>
      <c r="FB1017" s="2"/>
      <c r="FC1017" s="2"/>
      <c r="FD1017" s="2"/>
      <c r="FE1017" s="2"/>
      <c r="FF1017" s="2"/>
      <c r="FG1017" s="2"/>
      <c r="FH1017" s="2"/>
      <c r="FI1017" s="2"/>
      <c r="FJ1017" s="2"/>
      <c r="FK1017" s="2"/>
      <c r="FL1017" s="2"/>
      <c r="FM1017" s="2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</row>
    <row r="1018" spans="1:188" x14ac:dyDescent="0.15">
      <c r="A1018" s="63">
        <f t="shared" si="277"/>
        <v>44783</v>
      </c>
      <c r="B1018" s="78">
        <f t="shared" ca="1" si="282"/>
        <v>617.85665916999994</v>
      </c>
      <c r="C1018" s="65">
        <f t="shared" ref="C1018:C1081" ca="1" si="287">(C1017-R1017)</f>
        <v>573.1585301099999</v>
      </c>
      <c r="D1018" s="10">
        <f ca="1">IF(A1018&lt;$B$1,VLOOKUP(A1018,[1]DI!$A$4:$B$15000,2),0)</f>
        <v>0.13650000000000001</v>
      </c>
      <c r="E1018" s="65">
        <f t="shared" ca="1" si="283"/>
        <v>1.00050788</v>
      </c>
      <c r="F1018" s="65">
        <f ca="1">(TRUNC(PRODUCT($E$12:$E1017),16))</f>
        <v>1.1544501578153501</v>
      </c>
      <c r="G1018" s="65">
        <f t="shared" ca="1" si="284"/>
        <v>1.0980132618279299</v>
      </c>
      <c r="H1018" s="65">
        <f t="shared" ca="1" si="285"/>
        <v>1.0513991</v>
      </c>
      <c r="I1018" s="64">
        <f t="shared" si="278"/>
        <v>0.06</v>
      </c>
      <c r="J1018" s="66">
        <f>IF(O1017&gt;0,VLOOKUP(O1017,W$12:AF$80,2),J1017)</f>
        <v>44628</v>
      </c>
      <c r="K1018" s="67">
        <f t="shared" si="279"/>
        <v>108</v>
      </c>
      <c r="L1018" s="68">
        <f t="shared" ref="L1018:L1081" si="288">IF(AND(K1018=1,K1017=1),1,IF(K1018&gt;0,IF(K1018=K1017,K1018+1,K1018),0))</f>
        <v>108</v>
      </c>
      <c r="M1018" s="69">
        <f t="shared" ref="M1018:M1081" si="289">ROUND((I1018+1)^(L1018/252),9)</f>
        <v>1.025286811</v>
      </c>
      <c r="N1018" s="69">
        <f t="shared" ref="N1018:N1081" ca="1" si="290">ROUND(H1018*M1018,9)</f>
        <v>1.0779856299999999</v>
      </c>
      <c r="O1018" s="68">
        <f t="shared" si="286"/>
        <v>0</v>
      </c>
      <c r="P1018" s="65">
        <f t="shared" ca="1" si="280"/>
        <v>44.698129059999999</v>
      </c>
      <c r="Q1018" s="65"/>
      <c r="R1018" s="11">
        <f t="shared" si="281"/>
        <v>0</v>
      </c>
      <c r="S1018" s="70" t="str">
        <f>IF(O1017&gt;0,VLOOKUP(O1017,W$12:AF$60,10),S1017)</f>
        <v>INCORPJ=</v>
      </c>
      <c r="T1018" s="66" t="e">
        <f>IF(O1017&gt;0,VLOOKUP(O1017,W$12:AF$60,11),T1017)</f>
        <v>#REF!</v>
      </c>
      <c r="U1018" s="71" t="str">
        <f t="shared" ref="U1018:U1081" si="291">IF(O1018&gt;0,(P1018+R1018)*U$9,"-")</f>
        <v>-</v>
      </c>
      <c r="V1018" s="7"/>
      <c r="W1018" s="7"/>
      <c r="X1018" s="7"/>
      <c r="Y1018" s="7"/>
      <c r="Z1018" s="1"/>
      <c r="AA1018" s="7"/>
      <c r="AB1018" s="7"/>
      <c r="AC1018" s="7"/>
      <c r="AD1018" s="7"/>
      <c r="AE1018" s="7"/>
      <c r="AF1018" s="8"/>
      <c r="AG1018" s="2"/>
      <c r="AH1018" s="2"/>
      <c r="AI1018" s="2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  <c r="DU1018" s="2"/>
      <c r="DV1018" s="2"/>
      <c r="DW1018" s="2"/>
      <c r="DX1018" s="2"/>
      <c r="DY1018" s="2"/>
      <c r="DZ1018" s="2"/>
      <c r="EA1018" s="2"/>
      <c r="EB1018" s="2"/>
      <c r="EC1018" s="2"/>
      <c r="ED1018" s="2"/>
      <c r="EE1018" s="2"/>
      <c r="EF1018" s="2"/>
      <c r="EG1018" s="2"/>
      <c r="EH1018" s="2"/>
      <c r="EI1018" s="2"/>
      <c r="EJ1018" s="2"/>
      <c r="EK1018" s="2"/>
      <c r="EL1018" s="2"/>
      <c r="EM1018" s="2"/>
      <c r="EN1018" s="2"/>
      <c r="EO1018" s="2"/>
      <c r="EP1018" s="2"/>
      <c r="EQ1018" s="2"/>
      <c r="ER1018" s="2"/>
      <c r="ES1018" s="2"/>
      <c r="ET1018" s="2"/>
      <c r="EU1018" s="2"/>
      <c r="EV1018" s="2"/>
      <c r="EW1018" s="2"/>
      <c r="EX1018" s="2"/>
      <c r="EY1018" s="2"/>
      <c r="EZ1018" s="2"/>
      <c r="FA1018" s="2"/>
      <c r="FB1018" s="2"/>
      <c r="FC1018" s="2"/>
      <c r="FD1018" s="2"/>
      <c r="FE1018" s="2"/>
      <c r="FF1018" s="2"/>
      <c r="FG1018" s="2"/>
      <c r="FH1018" s="2"/>
      <c r="FI1018" s="2"/>
      <c r="FJ1018" s="2"/>
      <c r="FK1018" s="2"/>
      <c r="FL1018" s="2"/>
      <c r="FM1018" s="2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</row>
    <row r="1019" spans="1:188" x14ac:dyDescent="0.15">
      <c r="A1019" s="63">
        <f t="shared" si="277"/>
        <v>44784</v>
      </c>
      <c r="B1019" s="78">
        <f t="shared" ca="1" si="282"/>
        <v>618.31341320999991</v>
      </c>
      <c r="C1019" s="65">
        <f t="shared" ca="1" si="287"/>
        <v>573.1585301099999</v>
      </c>
      <c r="D1019" s="10">
        <f ca="1">IF(A1019&lt;$B$1,VLOOKUP(A1019,[1]DI!$A$4:$B$15000,2),0)</f>
        <v>0.13650000000000001</v>
      </c>
      <c r="E1019" s="65">
        <f t="shared" ca="1" si="283"/>
        <v>1.00050788</v>
      </c>
      <c r="F1019" s="65">
        <f ca="1">(TRUNC(PRODUCT($E$12:$E1018),16))</f>
        <v>1.1550364799615001</v>
      </c>
      <c r="G1019" s="65">
        <f t="shared" ca="1" si="284"/>
        <v>1.0980132618279299</v>
      </c>
      <c r="H1019" s="65">
        <f t="shared" ca="1" si="285"/>
        <v>1.0519330899999999</v>
      </c>
      <c r="I1019" s="64">
        <f t="shared" si="278"/>
        <v>0.06</v>
      </c>
      <c r="J1019" s="66">
        <f>IF(O1018&gt;0,VLOOKUP(O1018,W$12:AF$80,2),J1018)</f>
        <v>44628</v>
      </c>
      <c r="K1019" s="67">
        <f t="shared" si="279"/>
        <v>109</v>
      </c>
      <c r="L1019" s="68">
        <f t="shared" si="288"/>
        <v>109</v>
      </c>
      <c r="M1019" s="69">
        <f t="shared" si="289"/>
        <v>1.0255239110000001</v>
      </c>
      <c r="N1019" s="69">
        <f t="shared" ca="1" si="290"/>
        <v>1.0787825369999999</v>
      </c>
      <c r="O1019" s="68">
        <f t="shared" si="286"/>
        <v>0</v>
      </c>
      <c r="P1019" s="65">
        <f t="shared" ca="1" si="280"/>
        <v>45.154883099999999</v>
      </c>
      <c r="Q1019" s="65"/>
      <c r="R1019" s="11">
        <f t="shared" si="281"/>
        <v>0</v>
      </c>
      <c r="S1019" s="70" t="str">
        <f>IF(O1018&gt;0,VLOOKUP(O1018,W$12:AF$60,10),S1018)</f>
        <v>INCORPJ=</v>
      </c>
      <c r="T1019" s="66" t="e">
        <f>IF(O1018&gt;0,VLOOKUP(O1018,W$12:AF$60,11),T1018)</f>
        <v>#REF!</v>
      </c>
      <c r="U1019" s="71" t="str">
        <f t="shared" si="291"/>
        <v>-</v>
      </c>
      <c r="V1019" s="7"/>
      <c r="W1019" s="7"/>
      <c r="X1019" s="7"/>
      <c r="Y1019" s="7"/>
      <c r="Z1019" s="1"/>
      <c r="AA1019" s="7"/>
      <c r="AB1019" s="7"/>
      <c r="AC1019" s="7"/>
      <c r="AD1019" s="7"/>
      <c r="AE1019" s="7"/>
      <c r="AF1019" s="8"/>
      <c r="AG1019" s="2"/>
      <c r="AH1019" s="2"/>
      <c r="AI1019" s="2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  <c r="DU1019" s="2"/>
      <c r="DV1019" s="2"/>
      <c r="DW1019" s="2"/>
      <c r="DX1019" s="2"/>
      <c r="DY1019" s="2"/>
      <c r="DZ1019" s="2"/>
      <c r="EA1019" s="2"/>
      <c r="EB1019" s="2"/>
      <c r="EC1019" s="2"/>
      <c r="ED1019" s="2"/>
      <c r="EE1019" s="2"/>
      <c r="EF1019" s="2"/>
      <c r="EG1019" s="2"/>
      <c r="EH1019" s="2"/>
      <c r="EI1019" s="2"/>
      <c r="EJ1019" s="2"/>
      <c r="EK1019" s="2"/>
      <c r="EL1019" s="2"/>
      <c r="EM1019" s="2"/>
      <c r="EN1019" s="2"/>
      <c r="EO1019" s="2"/>
      <c r="EP1019" s="2"/>
      <c r="EQ1019" s="2"/>
      <c r="ER1019" s="2"/>
      <c r="ES1019" s="2"/>
      <c r="ET1019" s="2"/>
      <c r="EU1019" s="2"/>
      <c r="EV1019" s="2"/>
      <c r="EW1019" s="2"/>
      <c r="EX1019" s="2"/>
      <c r="EY1019" s="2"/>
      <c r="EZ1019" s="2"/>
      <c r="FA1019" s="2"/>
      <c r="FB1019" s="2"/>
      <c r="FC1019" s="2"/>
      <c r="FD1019" s="2"/>
      <c r="FE1019" s="2"/>
      <c r="FF1019" s="2"/>
      <c r="FG1019" s="2"/>
      <c r="FH1019" s="2"/>
      <c r="FI1019" s="2"/>
      <c r="FJ1019" s="2"/>
      <c r="FK1019" s="2"/>
      <c r="FL1019" s="2"/>
      <c r="FM1019" s="2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</row>
    <row r="1020" spans="1:188" x14ac:dyDescent="0.15">
      <c r="A1020" s="63">
        <f t="shared" si="277"/>
        <v>44785</v>
      </c>
      <c r="B1020" s="78">
        <f t="shared" ca="1" si="282"/>
        <v>618.77049796999995</v>
      </c>
      <c r="C1020" s="65">
        <f t="shared" ca="1" si="287"/>
        <v>573.1585301099999</v>
      </c>
      <c r="D1020" s="10">
        <f ca="1">IF(A1020&lt;$B$1,VLOOKUP(A1020,[1]DI!$A$4:$B$15000,2),0)</f>
        <v>0.13650000000000001</v>
      </c>
      <c r="E1020" s="65">
        <f t="shared" ca="1" si="283"/>
        <v>1.00050788</v>
      </c>
      <c r="F1020" s="65">
        <f ca="1">(TRUNC(PRODUCT($E$12:$E1019),16))</f>
        <v>1.1556230998889401</v>
      </c>
      <c r="G1020" s="65">
        <f t="shared" ca="1" si="284"/>
        <v>1.0980132618279299</v>
      </c>
      <c r="H1020" s="65">
        <f t="shared" ca="1" si="285"/>
        <v>1.05246734</v>
      </c>
      <c r="I1020" s="64">
        <f t="shared" si="278"/>
        <v>0.06</v>
      </c>
      <c r="J1020" s="66">
        <f>IF(O1019&gt;0,VLOOKUP(O1019,W$12:AF$80,2),J1019)</f>
        <v>44628</v>
      </c>
      <c r="K1020" s="67">
        <f t="shared" si="279"/>
        <v>110</v>
      </c>
      <c r="L1020" s="68">
        <f t="shared" si="288"/>
        <v>110</v>
      </c>
      <c r="M1020" s="69">
        <f t="shared" si="289"/>
        <v>1.0257610660000001</v>
      </c>
      <c r="N1020" s="69">
        <f t="shared" ca="1" si="290"/>
        <v>1.0795800209999999</v>
      </c>
      <c r="O1020" s="68">
        <f t="shared" si="286"/>
        <v>0</v>
      </c>
      <c r="P1020" s="65">
        <f t="shared" ca="1" si="280"/>
        <v>45.61196786</v>
      </c>
      <c r="Q1020" s="65"/>
      <c r="R1020" s="11">
        <f t="shared" si="281"/>
        <v>0</v>
      </c>
      <c r="S1020" s="70" t="str">
        <f>IF(O1019&gt;0,VLOOKUP(O1019,W$12:AF$60,10),S1019)</f>
        <v>INCORPJ=</v>
      </c>
      <c r="T1020" s="66" t="e">
        <f>IF(O1019&gt;0,VLOOKUP(O1019,W$12:AF$60,11),T1019)</f>
        <v>#REF!</v>
      </c>
      <c r="U1020" s="71" t="str">
        <f t="shared" si="291"/>
        <v>-</v>
      </c>
      <c r="V1020" s="7"/>
      <c r="W1020" s="7"/>
      <c r="X1020" s="7"/>
      <c r="Y1020" s="7"/>
      <c r="Z1020" s="1"/>
      <c r="AA1020" s="7"/>
      <c r="AB1020" s="7"/>
      <c r="AC1020" s="7"/>
      <c r="AD1020" s="7"/>
      <c r="AE1020" s="7"/>
      <c r="AF1020" s="8"/>
      <c r="AG1020" s="2"/>
      <c r="AH1020" s="2"/>
      <c r="AI1020" s="2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  <c r="DU1020" s="2"/>
      <c r="DV1020" s="2"/>
      <c r="DW1020" s="2"/>
      <c r="DX1020" s="2"/>
      <c r="DY1020" s="2"/>
      <c r="DZ1020" s="2"/>
      <c r="EA1020" s="2"/>
      <c r="EB1020" s="2"/>
      <c r="EC1020" s="2"/>
      <c r="ED1020" s="2"/>
      <c r="EE1020" s="2"/>
      <c r="EF1020" s="2"/>
      <c r="EG1020" s="2"/>
      <c r="EH1020" s="2"/>
      <c r="EI1020" s="2"/>
      <c r="EJ1020" s="2"/>
      <c r="EK1020" s="2"/>
      <c r="EL1020" s="2"/>
      <c r="EM1020" s="2"/>
      <c r="EN1020" s="2"/>
      <c r="EO1020" s="2"/>
      <c r="EP1020" s="2"/>
      <c r="EQ1020" s="2"/>
      <c r="ER1020" s="2"/>
      <c r="ES1020" s="2"/>
      <c r="ET1020" s="2"/>
      <c r="EU1020" s="2"/>
      <c r="EV1020" s="2"/>
      <c r="EW1020" s="2"/>
      <c r="EX1020" s="2"/>
      <c r="EY1020" s="2"/>
      <c r="EZ1020" s="2"/>
      <c r="FA1020" s="2"/>
      <c r="FB1020" s="2"/>
      <c r="FC1020" s="2"/>
      <c r="FD1020" s="2"/>
      <c r="FE1020" s="2"/>
      <c r="FF1020" s="2"/>
      <c r="FG1020" s="2"/>
      <c r="FH1020" s="2"/>
      <c r="FI1020" s="2"/>
      <c r="FJ1020" s="2"/>
      <c r="FK1020" s="2"/>
      <c r="FL1020" s="2"/>
      <c r="FM1020" s="2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</row>
    <row r="1021" spans="1:188" x14ac:dyDescent="0.15">
      <c r="A1021" s="63">
        <f t="shared" si="277"/>
        <v>44786</v>
      </c>
      <c r="B1021" s="78">
        <f t="shared" ca="1" si="282"/>
        <v>619.22792546999995</v>
      </c>
      <c r="C1021" s="65">
        <f t="shared" ca="1" si="287"/>
        <v>573.1585301099999</v>
      </c>
      <c r="D1021" s="10">
        <f ca="1">IF(A1021&lt;$B$1,VLOOKUP(A1021,[1]DI!$A$4:$B$15000,2),0)</f>
        <v>0</v>
      </c>
      <c r="E1021" s="65">
        <f t="shared" ca="1" si="283"/>
        <v>1</v>
      </c>
      <c r="F1021" s="65">
        <f ca="1">(TRUNC(PRODUCT($E$12:$E1020),16))</f>
        <v>1.1562100177489101</v>
      </c>
      <c r="G1021" s="65">
        <f t="shared" ca="1" si="284"/>
        <v>1.0980132618279299</v>
      </c>
      <c r="H1021" s="65">
        <f t="shared" ca="1" si="285"/>
        <v>1.0530018699999999</v>
      </c>
      <c r="I1021" s="64">
        <f t="shared" si="278"/>
        <v>0.06</v>
      </c>
      <c r="J1021" s="66">
        <f>IF(O1020&gt;0,VLOOKUP(O1020,W$12:AF$80,2),J1020)</f>
        <v>44628</v>
      </c>
      <c r="K1021" s="67">
        <f t="shared" si="279"/>
        <v>110</v>
      </c>
      <c r="L1021" s="68">
        <f t="shared" si="288"/>
        <v>111</v>
      </c>
      <c r="M1021" s="69">
        <f t="shared" si="289"/>
        <v>1.0259982759999999</v>
      </c>
      <c r="N1021" s="69">
        <f t="shared" ca="1" si="290"/>
        <v>1.0803781029999999</v>
      </c>
      <c r="O1021" s="68">
        <f t="shared" si="286"/>
        <v>0</v>
      </c>
      <c r="P1021" s="65">
        <f t="shared" ca="1" si="280"/>
        <v>46.069395360000001</v>
      </c>
      <c r="Q1021" s="65"/>
      <c r="R1021" s="11">
        <f t="shared" si="281"/>
        <v>0</v>
      </c>
      <c r="S1021" s="70" t="str">
        <f>IF(O1020&gt;0,VLOOKUP(O1020,W$12:AF$60,10),S1020)</f>
        <v>INCORPJ=</v>
      </c>
      <c r="T1021" s="66" t="e">
        <f>IF(O1020&gt;0,VLOOKUP(O1020,W$12:AF$60,11),T1020)</f>
        <v>#REF!</v>
      </c>
      <c r="U1021" s="71" t="str">
        <f t="shared" si="291"/>
        <v>-</v>
      </c>
      <c r="V1021" s="7"/>
      <c r="W1021" s="7"/>
      <c r="X1021" s="7"/>
      <c r="Y1021" s="7"/>
      <c r="Z1021" s="1"/>
      <c r="AA1021" s="7"/>
      <c r="AB1021" s="7"/>
      <c r="AC1021" s="7"/>
      <c r="AD1021" s="7"/>
      <c r="AE1021" s="7"/>
      <c r="AF1021" s="8"/>
      <c r="AG1021" s="2"/>
      <c r="AH1021" s="2"/>
      <c r="AI1021" s="2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  <c r="DU1021" s="2"/>
      <c r="DV1021" s="2"/>
      <c r="DW1021" s="2"/>
      <c r="DX1021" s="2"/>
      <c r="DY1021" s="2"/>
      <c r="DZ1021" s="2"/>
      <c r="EA1021" s="2"/>
      <c r="EB1021" s="2"/>
      <c r="EC1021" s="2"/>
      <c r="ED1021" s="2"/>
      <c r="EE1021" s="2"/>
      <c r="EF1021" s="2"/>
      <c r="EG1021" s="2"/>
      <c r="EH1021" s="2"/>
      <c r="EI1021" s="2"/>
      <c r="EJ1021" s="2"/>
      <c r="EK1021" s="2"/>
      <c r="EL1021" s="2"/>
      <c r="EM1021" s="2"/>
      <c r="EN1021" s="2"/>
      <c r="EO1021" s="2"/>
      <c r="EP1021" s="2"/>
      <c r="EQ1021" s="2"/>
      <c r="ER1021" s="2"/>
      <c r="ES1021" s="2"/>
      <c r="ET1021" s="2"/>
      <c r="EU1021" s="2"/>
      <c r="EV1021" s="2"/>
      <c r="EW1021" s="2"/>
      <c r="EX1021" s="2"/>
      <c r="EY1021" s="2"/>
      <c r="EZ1021" s="2"/>
      <c r="FA1021" s="2"/>
      <c r="FB1021" s="2"/>
      <c r="FC1021" s="2"/>
      <c r="FD1021" s="2"/>
      <c r="FE1021" s="2"/>
      <c r="FF1021" s="2"/>
      <c r="FG1021" s="2"/>
      <c r="FH1021" s="2"/>
      <c r="FI1021" s="2"/>
      <c r="FJ1021" s="2"/>
      <c r="FK1021" s="2"/>
      <c r="FL1021" s="2"/>
      <c r="FM1021" s="2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</row>
    <row r="1022" spans="1:188" x14ac:dyDescent="0.15">
      <c r="A1022" s="63">
        <f t="shared" si="277"/>
        <v>44787</v>
      </c>
      <c r="B1022" s="78">
        <f t="shared" ca="1" si="282"/>
        <v>619.22792546999995</v>
      </c>
      <c r="C1022" s="65">
        <f t="shared" ca="1" si="287"/>
        <v>573.1585301099999</v>
      </c>
      <c r="D1022" s="10">
        <f ca="1">IF(A1022&lt;$B$1,VLOOKUP(A1022,[1]DI!$A$4:$B$15000,2),0)</f>
        <v>0</v>
      </c>
      <c r="E1022" s="65">
        <f t="shared" ca="1" si="283"/>
        <v>1</v>
      </c>
      <c r="F1022" s="65">
        <f ca="1">(TRUNC(PRODUCT($E$12:$E1021),16))</f>
        <v>1.1562100177489101</v>
      </c>
      <c r="G1022" s="65">
        <f t="shared" ca="1" si="284"/>
        <v>1.0980132618279299</v>
      </c>
      <c r="H1022" s="65">
        <f t="shared" ca="1" si="285"/>
        <v>1.0530018699999999</v>
      </c>
      <c r="I1022" s="64">
        <f t="shared" si="278"/>
        <v>0.06</v>
      </c>
      <c r="J1022" s="66">
        <f>IF(O1021&gt;0,VLOOKUP(O1021,W$12:AF$80,2),J1021)</f>
        <v>44628</v>
      </c>
      <c r="K1022" s="67">
        <f t="shared" si="279"/>
        <v>110</v>
      </c>
      <c r="L1022" s="68">
        <f t="shared" si="288"/>
        <v>111</v>
      </c>
      <c r="M1022" s="69">
        <f t="shared" si="289"/>
        <v>1.0259982759999999</v>
      </c>
      <c r="N1022" s="69">
        <f t="shared" ca="1" si="290"/>
        <v>1.0803781029999999</v>
      </c>
      <c r="O1022" s="68">
        <f t="shared" si="286"/>
        <v>0</v>
      </c>
      <c r="P1022" s="65">
        <f t="shared" ca="1" si="280"/>
        <v>46.069395360000001</v>
      </c>
      <c r="Q1022" s="65"/>
      <c r="R1022" s="11">
        <f t="shared" si="281"/>
        <v>0</v>
      </c>
      <c r="S1022" s="70" t="str">
        <f>IF(O1021&gt;0,VLOOKUP(O1021,W$12:AF$60,10),S1021)</f>
        <v>INCORPJ=</v>
      </c>
      <c r="T1022" s="66" t="e">
        <f>IF(O1021&gt;0,VLOOKUP(O1021,W$12:AF$60,11),T1021)</f>
        <v>#REF!</v>
      </c>
      <c r="U1022" s="71" t="str">
        <f t="shared" si="291"/>
        <v>-</v>
      </c>
      <c r="V1022" s="7"/>
      <c r="W1022" s="7"/>
      <c r="X1022" s="7"/>
      <c r="Y1022" s="7"/>
      <c r="Z1022" s="1"/>
      <c r="AA1022" s="7"/>
      <c r="AB1022" s="7"/>
      <c r="AC1022" s="7"/>
      <c r="AD1022" s="7"/>
      <c r="AE1022" s="7"/>
      <c r="AF1022" s="8"/>
      <c r="AG1022" s="2"/>
      <c r="AH1022" s="2"/>
      <c r="AI1022" s="2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  <c r="DU1022" s="2"/>
      <c r="DV1022" s="2"/>
      <c r="DW1022" s="2"/>
      <c r="DX1022" s="2"/>
      <c r="DY1022" s="2"/>
      <c r="DZ1022" s="2"/>
      <c r="EA1022" s="2"/>
      <c r="EB1022" s="2"/>
      <c r="EC1022" s="2"/>
      <c r="ED1022" s="2"/>
      <c r="EE1022" s="2"/>
      <c r="EF1022" s="2"/>
      <c r="EG1022" s="2"/>
      <c r="EH1022" s="2"/>
      <c r="EI1022" s="2"/>
      <c r="EJ1022" s="2"/>
      <c r="EK1022" s="2"/>
      <c r="EL1022" s="2"/>
      <c r="EM1022" s="2"/>
      <c r="EN1022" s="2"/>
      <c r="EO1022" s="2"/>
      <c r="EP1022" s="2"/>
      <c r="EQ1022" s="2"/>
      <c r="ER1022" s="2"/>
      <c r="ES1022" s="2"/>
      <c r="ET1022" s="2"/>
      <c r="EU1022" s="2"/>
      <c r="EV1022" s="2"/>
      <c r="EW1022" s="2"/>
      <c r="EX1022" s="2"/>
      <c r="EY1022" s="2"/>
      <c r="EZ1022" s="2"/>
      <c r="FA1022" s="2"/>
      <c r="FB1022" s="2"/>
      <c r="FC1022" s="2"/>
      <c r="FD1022" s="2"/>
      <c r="FE1022" s="2"/>
      <c r="FF1022" s="2"/>
      <c r="FG1022" s="2"/>
      <c r="FH1022" s="2"/>
      <c r="FI1022" s="2"/>
      <c r="FJ1022" s="2"/>
      <c r="FK1022" s="2"/>
      <c r="FL1022" s="2"/>
      <c r="FM1022" s="2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</row>
    <row r="1023" spans="1:188" x14ac:dyDescent="0.15">
      <c r="A1023" s="63">
        <f t="shared" si="277"/>
        <v>44788</v>
      </c>
      <c r="B1023" s="78">
        <f t="shared" ca="1" si="282"/>
        <v>619.22792546999995</v>
      </c>
      <c r="C1023" s="65">
        <f t="shared" ca="1" si="287"/>
        <v>573.1585301099999</v>
      </c>
      <c r="D1023" s="10">
        <f ca="1">IF(A1023&lt;$B$1,VLOOKUP(A1023,[1]DI!$A$4:$B$15000,2),0)</f>
        <v>0.13650000000000001</v>
      </c>
      <c r="E1023" s="65">
        <f t="shared" ca="1" si="283"/>
        <v>1.00050788</v>
      </c>
      <c r="F1023" s="65">
        <f ca="1">(TRUNC(PRODUCT($E$12:$E1022),16))</f>
        <v>1.1562100177489101</v>
      </c>
      <c r="G1023" s="65">
        <f t="shared" ca="1" si="284"/>
        <v>1.0980132618279299</v>
      </c>
      <c r="H1023" s="65">
        <f t="shared" ca="1" si="285"/>
        <v>1.0530018699999999</v>
      </c>
      <c r="I1023" s="64">
        <f t="shared" si="278"/>
        <v>0.06</v>
      </c>
      <c r="J1023" s="66">
        <f>IF(O1022&gt;0,VLOOKUP(O1022,W$12:AF$80,2),J1022)</f>
        <v>44628</v>
      </c>
      <c r="K1023" s="67">
        <f t="shared" si="279"/>
        <v>111</v>
      </c>
      <c r="L1023" s="68">
        <f t="shared" si="288"/>
        <v>111</v>
      </c>
      <c r="M1023" s="69">
        <f t="shared" si="289"/>
        <v>1.0259982759999999</v>
      </c>
      <c r="N1023" s="69">
        <f t="shared" ca="1" si="290"/>
        <v>1.0803781029999999</v>
      </c>
      <c r="O1023" s="68">
        <f t="shared" si="286"/>
        <v>0</v>
      </c>
      <c r="P1023" s="65">
        <f t="shared" ca="1" si="280"/>
        <v>46.069395360000001</v>
      </c>
      <c r="Q1023" s="65"/>
      <c r="R1023" s="11">
        <f t="shared" si="281"/>
        <v>0</v>
      </c>
      <c r="S1023" s="70" t="str">
        <f>IF(O1022&gt;0,VLOOKUP(O1022,W$12:AF$60,10),S1022)</f>
        <v>INCORPJ=</v>
      </c>
      <c r="T1023" s="66" t="e">
        <f>IF(O1022&gt;0,VLOOKUP(O1022,W$12:AF$60,11),T1022)</f>
        <v>#REF!</v>
      </c>
      <c r="U1023" s="71" t="str">
        <f t="shared" si="291"/>
        <v>-</v>
      </c>
      <c r="V1023" s="7"/>
      <c r="W1023" s="7"/>
      <c r="X1023" s="7"/>
      <c r="Y1023" s="7"/>
      <c r="Z1023" s="1"/>
      <c r="AA1023" s="7"/>
      <c r="AB1023" s="7"/>
      <c r="AC1023" s="7"/>
      <c r="AD1023" s="7"/>
      <c r="AE1023" s="7"/>
      <c r="AF1023" s="8"/>
      <c r="AG1023" s="2"/>
      <c r="AH1023" s="2"/>
      <c r="AI1023" s="2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  <c r="DU1023" s="2"/>
      <c r="DV1023" s="2"/>
      <c r="DW1023" s="2"/>
      <c r="DX1023" s="2"/>
      <c r="DY1023" s="2"/>
      <c r="DZ1023" s="2"/>
      <c r="EA1023" s="2"/>
      <c r="EB1023" s="2"/>
      <c r="EC1023" s="2"/>
      <c r="ED1023" s="2"/>
      <c r="EE1023" s="2"/>
      <c r="EF1023" s="2"/>
      <c r="EG1023" s="2"/>
      <c r="EH1023" s="2"/>
      <c r="EI1023" s="2"/>
      <c r="EJ1023" s="2"/>
      <c r="EK1023" s="2"/>
      <c r="EL1023" s="2"/>
      <c r="EM1023" s="2"/>
      <c r="EN1023" s="2"/>
      <c r="EO1023" s="2"/>
      <c r="EP1023" s="2"/>
      <c r="EQ1023" s="2"/>
      <c r="ER1023" s="2"/>
      <c r="ES1023" s="2"/>
      <c r="ET1023" s="2"/>
      <c r="EU1023" s="2"/>
      <c r="EV1023" s="2"/>
      <c r="EW1023" s="2"/>
      <c r="EX1023" s="2"/>
      <c r="EY1023" s="2"/>
      <c r="EZ1023" s="2"/>
      <c r="FA1023" s="2"/>
      <c r="FB1023" s="2"/>
      <c r="FC1023" s="2"/>
      <c r="FD1023" s="2"/>
      <c r="FE1023" s="2"/>
      <c r="FF1023" s="2"/>
      <c r="FG1023" s="2"/>
      <c r="FH1023" s="2"/>
      <c r="FI1023" s="2"/>
      <c r="FJ1023" s="2"/>
      <c r="FK1023" s="2"/>
      <c r="FL1023" s="2"/>
      <c r="FM1023" s="2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</row>
    <row r="1024" spans="1:188" x14ac:dyDescent="0.15">
      <c r="A1024" s="63">
        <f t="shared" si="277"/>
        <v>44789</v>
      </c>
      <c r="B1024" s="78">
        <f t="shared" ca="1" si="282"/>
        <v>619.6856911399999</v>
      </c>
      <c r="C1024" s="65">
        <f t="shared" ca="1" si="287"/>
        <v>573.1585301099999</v>
      </c>
      <c r="D1024" s="10">
        <f ca="1">IF(A1024&lt;$B$1,VLOOKUP(A1024,[1]DI!$A$4:$B$15000,2),0)</f>
        <v>0.13650000000000001</v>
      </c>
      <c r="E1024" s="65">
        <f t="shared" ca="1" si="283"/>
        <v>1.00050788</v>
      </c>
      <c r="F1024" s="65">
        <f ca="1">(TRUNC(PRODUCT($E$12:$E1023),16))</f>
        <v>1.1567972336927299</v>
      </c>
      <c r="G1024" s="65">
        <f t="shared" ca="1" si="284"/>
        <v>1.0980132618279299</v>
      </c>
      <c r="H1024" s="65">
        <f t="shared" ca="1" si="285"/>
        <v>1.05353667</v>
      </c>
      <c r="I1024" s="64">
        <f t="shared" si="278"/>
        <v>0.06</v>
      </c>
      <c r="J1024" s="66">
        <f>IF(O1023&gt;0,VLOOKUP(O1023,W$12:AF$80,2),J1023)</f>
        <v>44628</v>
      </c>
      <c r="K1024" s="67">
        <f t="shared" si="279"/>
        <v>112</v>
      </c>
      <c r="L1024" s="68">
        <f t="shared" si="288"/>
        <v>112</v>
      </c>
      <c r="M1024" s="69">
        <f t="shared" si="289"/>
        <v>1.0262355409999999</v>
      </c>
      <c r="N1024" s="69">
        <f t="shared" ca="1" si="290"/>
        <v>1.0811767750000001</v>
      </c>
      <c r="O1024" s="68">
        <f t="shared" si="286"/>
        <v>0</v>
      </c>
      <c r="P1024" s="65">
        <f t="shared" ca="1" si="280"/>
        <v>46.527161030000002</v>
      </c>
      <c r="Q1024" s="65"/>
      <c r="R1024" s="11">
        <f t="shared" si="281"/>
        <v>0</v>
      </c>
      <c r="S1024" s="70" t="str">
        <f>IF(O1023&gt;0,VLOOKUP(O1023,W$12:AF$60,10),S1023)</f>
        <v>INCORPJ=</v>
      </c>
      <c r="T1024" s="66" t="e">
        <f>IF(O1023&gt;0,VLOOKUP(O1023,W$12:AF$60,11),T1023)</f>
        <v>#REF!</v>
      </c>
      <c r="U1024" s="71" t="str">
        <f t="shared" si="291"/>
        <v>-</v>
      </c>
      <c r="V1024" s="7"/>
      <c r="W1024" s="7"/>
      <c r="X1024" s="7"/>
      <c r="Y1024" s="7"/>
      <c r="Z1024" s="1"/>
      <c r="AA1024" s="7"/>
      <c r="AB1024" s="7"/>
      <c r="AC1024" s="7"/>
      <c r="AD1024" s="7"/>
      <c r="AE1024" s="7"/>
      <c r="AF1024" s="8"/>
      <c r="AG1024" s="2"/>
      <c r="AH1024" s="2"/>
      <c r="AI1024" s="2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  <c r="DU1024" s="2"/>
      <c r="DV1024" s="2"/>
      <c r="DW1024" s="2"/>
      <c r="DX1024" s="2"/>
      <c r="DY1024" s="2"/>
      <c r="DZ1024" s="2"/>
      <c r="EA1024" s="2"/>
      <c r="EB1024" s="2"/>
      <c r="EC1024" s="2"/>
      <c r="ED1024" s="2"/>
      <c r="EE1024" s="2"/>
      <c r="EF1024" s="2"/>
      <c r="EG1024" s="2"/>
      <c r="EH1024" s="2"/>
      <c r="EI1024" s="2"/>
      <c r="EJ1024" s="2"/>
      <c r="EK1024" s="2"/>
      <c r="EL1024" s="2"/>
      <c r="EM1024" s="2"/>
      <c r="EN1024" s="2"/>
      <c r="EO1024" s="2"/>
      <c r="EP1024" s="2"/>
      <c r="EQ1024" s="2"/>
      <c r="ER1024" s="2"/>
      <c r="ES1024" s="2"/>
      <c r="ET1024" s="2"/>
      <c r="EU1024" s="2"/>
      <c r="EV1024" s="2"/>
      <c r="EW1024" s="2"/>
      <c r="EX1024" s="2"/>
      <c r="EY1024" s="2"/>
      <c r="EZ1024" s="2"/>
      <c r="FA1024" s="2"/>
      <c r="FB1024" s="2"/>
      <c r="FC1024" s="2"/>
      <c r="FD1024" s="2"/>
      <c r="FE1024" s="2"/>
      <c r="FF1024" s="2"/>
      <c r="FG1024" s="2"/>
      <c r="FH1024" s="2"/>
      <c r="FI1024" s="2"/>
      <c r="FJ1024" s="2"/>
      <c r="FK1024" s="2"/>
      <c r="FL1024" s="2"/>
      <c r="FM1024" s="2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</row>
    <row r="1025" spans="1:188" x14ac:dyDescent="0.15">
      <c r="A1025" s="63">
        <f t="shared" si="277"/>
        <v>44790</v>
      </c>
      <c r="B1025" s="78">
        <f t="shared" ca="1" si="282"/>
        <v>620.14379382999994</v>
      </c>
      <c r="C1025" s="65">
        <f t="shared" ca="1" si="287"/>
        <v>573.1585301099999</v>
      </c>
      <c r="D1025" s="10">
        <f ca="1">IF(A1025&lt;$B$1,VLOOKUP(A1025,[1]DI!$A$4:$B$15000,2),0)</f>
        <v>0.13650000000000001</v>
      </c>
      <c r="E1025" s="65">
        <f t="shared" ca="1" si="283"/>
        <v>1.00050788</v>
      </c>
      <c r="F1025" s="65">
        <f ca="1">(TRUNC(PRODUCT($E$12:$E1024),16))</f>
        <v>1.15738474787178</v>
      </c>
      <c r="G1025" s="65">
        <f t="shared" ca="1" si="284"/>
        <v>1.0980132618279299</v>
      </c>
      <c r="H1025" s="65">
        <f t="shared" ca="1" si="285"/>
        <v>1.0540717399999999</v>
      </c>
      <c r="I1025" s="64">
        <f t="shared" si="278"/>
        <v>0.06</v>
      </c>
      <c r="J1025" s="66">
        <f>IF(O1024&gt;0,VLOOKUP(O1024,W$12:AF$80,2),J1024)</f>
        <v>44628</v>
      </c>
      <c r="K1025" s="67">
        <f t="shared" si="279"/>
        <v>113</v>
      </c>
      <c r="L1025" s="68">
        <f t="shared" si="288"/>
        <v>113</v>
      </c>
      <c r="M1025" s="69">
        <f t="shared" si="289"/>
        <v>1.026472861</v>
      </c>
      <c r="N1025" s="69">
        <f t="shared" ca="1" si="290"/>
        <v>1.0819760350000001</v>
      </c>
      <c r="O1025" s="68">
        <f t="shared" si="286"/>
        <v>0</v>
      </c>
      <c r="P1025" s="65">
        <f t="shared" ca="1" si="280"/>
        <v>46.985263719999999</v>
      </c>
      <c r="Q1025" s="65"/>
      <c r="R1025" s="11">
        <f t="shared" si="281"/>
        <v>0</v>
      </c>
      <c r="S1025" s="70" t="str">
        <f>IF(O1024&gt;0,VLOOKUP(O1024,W$12:AF$60,10),S1024)</f>
        <v>INCORPJ=</v>
      </c>
      <c r="T1025" s="66" t="e">
        <f>IF(O1024&gt;0,VLOOKUP(O1024,W$12:AF$60,11),T1024)</f>
        <v>#REF!</v>
      </c>
      <c r="U1025" s="71" t="str">
        <f t="shared" si="291"/>
        <v>-</v>
      </c>
      <c r="V1025" s="7"/>
      <c r="W1025" s="7"/>
      <c r="X1025" s="7"/>
      <c r="Y1025" s="7"/>
      <c r="Z1025" s="1"/>
      <c r="AA1025" s="7"/>
      <c r="AB1025" s="7"/>
      <c r="AC1025" s="7"/>
      <c r="AD1025" s="7"/>
      <c r="AE1025" s="7"/>
      <c r="AF1025" s="8"/>
      <c r="AG1025" s="2"/>
      <c r="AH1025" s="2"/>
      <c r="AI1025" s="2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  <c r="DU1025" s="2"/>
      <c r="DV1025" s="2"/>
      <c r="DW1025" s="2"/>
      <c r="DX1025" s="2"/>
      <c r="DY1025" s="2"/>
      <c r="DZ1025" s="2"/>
      <c r="EA1025" s="2"/>
      <c r="EB1025" s="2"/>
      <c r="EC1025" s="2"/>
      <c r="ED1025" s="2"/>
      <c r="EE1025" s="2"/>
      <c r="EF1025" s="2"/>
      <c r="EG1025" s="2"/>
      <c r="EH1025" s="2"/>
      <c r="EI1025" s="2"/>
      <c r="EJ1025" s="2"/>
      <c r="EK1025" s="2"/>
      <c r="EL1025" s="2"/>
      <c r="EM1025" s="2"/>
      <c r="EN1025" s="2"/>
      <c r="EO1025" s="2"/>
      <c r="EP1025" s="2"/>
      <c r="EQ1025" s="2"/>
      <c r="ER1025" s="2"/>
      <c r="ES1025" s="2"/>
      <c r="ET1025" s="2"/>
      <c r="EU1025" s="2"/>
      <c r="EV1025" s="2"/>
      <c r="EW1025" s="2"/>
      <c r="EX1025" s="2"/>
      <c r="EY1025" s="2"/>
      <c r="EZ1025" s="2"/>
      <c r="FA1025" s="2"/>
      <c r="FB1025" s="2"/>
      <c r="FC1025" s="2"/>
      <c r="FD1025" s="2"/>
      <c r="FE1025" s="2"/>
      <c r="FF1025" s="2"/>
      <c r="FG1025" s="2"/>
      <c r="FH1025" s="2"/>
      <c r="FI1025" s="2"/>
      <c r="FJ1025" s="2"/>
      <c r="FK1025" s="2"/>
      <c r="FL1025" s="2"/>
      <c r="FM1025" s="2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</row>
    <row r="1026" spans="1:188" x14ac:dyDescent="0.15">
      <c r="A1026" s="63">
        <f t="shared" si="277"/>
        <v>44791</v>
      </c>
      <c r="B1026" s="78">
        <f t="shared" ca="1" si="282"/>
        <v>620.60223352999992</v>
      </c>
      <c r="C1026" s="65">
        <f t="shared" ca="1" si="287"/>
        <v>573.1585301099999</v>
      </c>
      <c r="D1026" s="10">
        <f ca="1">IF(A1026&lt;$B$1,VLOOKUP(A1026,[1]DI!$A$4:$B$15000,2),0)</f>
        <v>0.13650000000000001</v>
      </c>
      <c r="E1026" s="65">
        <f t="shared" ca="1" si="283"/>
        <v>1.00050788</v>
      </c>
      <c r="F1026" s="65">
        <f ca="1">(TRUNC(PRODUCT($E$12:$E1025),16))</f>
        <v>1.1579725604375299</v>
      </c>
      <c r="G1026" s="65">
        <f t="shared" ca="1" si="284"/>
        <v>1.0980132618279299</v>
      </c>
      <c r="H1026" s="65">
        <f t="shared" ca="1" si="285"/>
        <v>1.05460708</v>
      </c>
      <c r="I1026" s="64">
        <f t="shared" si="278"/>
        <v>0.06</v>
      </c>
      <c r="J1026" s="66">
        <f>IF(O1025&gt;0,VLOOKUP(O1025,W$12:AF$80,2),J1025)</f>
        <v>44628</v>
      </c>
      <c r="K1026" s="67">
        <f t="shared" si="279"/>
        <v>114</v>
      </c>
      <c r="L1026" s="68">
        <f t="shared" si="288"/>
        <v>114</v>
      </c>
      <c r="M1026" s="69">
        <f t="shared" si="289"/>
        <v>1.0267102349999999</v>
      </c>
      <c r="N1026" s="69">
        <f t="shared" ca="1" si="290"/>
        <v>1.0827758830000001</v>
      </c>
      <c r="O1026" s="68">
        <f t="shared" si="286"/>
        <v>0</v>
      </c>
      <c r="P1026" s="65">
        <f t="shared" ca="1" si="280"/>
        <v>47.443703419999999</v>
      </c>
      <c r="Q1026" s="65"/>
      <c r="R1026" s="11">
        <f t="shared" si="281"/>
        <v>0</v>
      </c>
      <c r="S1026" s="70" t="str">
        <f>IF(O1025&gt;0,VLOOKUP(O1025,W$12:AF$60,10),S1025)</f>
        <v>INCORPJ=</v>
      </c>
      <c r="T1026" s="66" t="e">
        <f>IF(O1025&gt;0,VLOOKUP(O1025,W$12:AF$60,11),T1025)</f>
        <v>#REF!</v>
      </c>
      <c r="U1026" s="71" t="str">
        <f t="shared" si="291"/>
        <v>-</v>
      </c>
      <c r="V1026" s="7"/>
      <c r="W1026" s="7"/>
      <c r="X1026" s="7"/>
      <c r="Y1026" s="7"/>
      <c r="Z1026" s="1"/>
      <c r="AA1026" s="7"/>
      <c r="AB1026" s="7"/>
      <c r="AC1026" s="7"/>
      <c r="AD1026" s="7"/>
      <c r="AE1026" s="7"/>
      <c r="AF1026" s="8"/>
      <c r="AG1026" s="2"/>
      <c r="AH1026" s="2"/>
      <c r="AI1026" s="2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  <c r="DU1026" s="2"/>
      <c r="DV1026" s="2"/>
      <c r="DW1026" s="2"/>
      <c r="DX1026" s="2"/>
      <c r="DY1026" s="2"/>
      <c r="DZ1026" s="2"/>
      <c r="EA1026" s="2"/>
      <c r="EB1026" s="2"/>
      <c r="EC1026" s="2"/>
      <c r="ED1026" s="2"/>
      <c r="EE1026" s="2"/>
      <c r="EF1026" s="2"/>
      <c r="EG1026" s="2"/>
      <c r="EH1026" s="2"/>
      <c r="EI1026" s="2"/>
      <c r="EJ1026" s="2"/>
      <c r="EK1026" s="2"/>
      <c r="EL1026" s="2"/>
      <c r="EM1026" s="2"/>
      <c r="EN1026" s="2"/>
      <c r="EO1026" s="2"/>
      <c r="EP1026" s="2"/>
      <c r="EQ1026" s="2"/>
      <c r="ER1026" s="2"/>
      <c r="ES1026" s="2"/>
      <c r="ET1026" s="2"/>
      <c r="EU1026" s="2"/>
      <c r="EV1026" s="2"/>
      <c r="EW1026" s="2"/>
      <c r="EX1026" s="2"/>
      <c r="EY1026" s="2"/>
      <c r="EZ1026" s="2"/>
      <c r="FA1026" s="2"/>
      <c r="FB1026" s="2"/>
      <c r="FC1026" s="2"/>
      <c r="FD1026" s="2"/>
      <c r="FE1026" s="2"/>
      <c r="FF1026" s="2"/>
      <c r="FG1026" s="2"/>
      <c r="FH1026" s="2"/>
      <c r="FI1026" s="2"/>
      <c r="FJ1026" s="2"/>
      <c r="FK1026" s="2"/>
      <c r="FL1026" s="2"/>
      <c r="FM1026" s="2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</row>
    <row r="1027" spans="1:188" x14ac:dyDescent="0.15">
      <c r="A1027" s="63">
        <f t="shared" si="277"/>
        <v>44792</v>
      </c>
      <c r="B1027" s="78">
        <f t="shared" ca="1" si="282"/>
        <v>621.06101139999987</v>
      </c>
      <c r="C1027" s="65">
        <f t="shared" ca="1" si="287"/>
        <v>573.1585301099999</v>
      </c>
      <c r="D1027" s="10">
        <f ca="1">IF(A1027&lt;$B$1,VLOOKUP(A1027,[1]DI!$A$4:$B$15000,2),0)</f>
        <v>0.13650000000000001</v>
      </c>
      <c r="E1027" s="65">
        <f t="shared" ca="1" si="283"/>
        <v>1.00050788</v>
      </c>
      <c r="F1027" s="65">
        <f ca="1">(TRUNC(PRODUCT($E$12:$E1026),16))</f>
        <v>1.15856067154152</v>
      </c>
      <c r="G1027" s="65">
        <f t="shared" ca="1" si="284"/>
        <v>1.0980132618279299</v>
      </c>
      <c r="H1027" s="65">
        <f t="shared" ca="1" si="285"/>
        <v>1.05514269</v>
      </c>
      <c r="I1027" s="64">
        <f t="shared" si="278"/>
        <v>0.06</v>
      </c>
      <c r="J1027" s="66">
        <f>IF(O1026&gt;0,VLOOKUP(O1026,W$12:AF$80,2),J1026)</f>
        <v>44628</v>
      </c>
      <c r="K1027" s="67">
        <f t="shared" si="279"/>
        <v>115</v>
      </c>
      <c r="L1027" s="68">
        <f t="shared" si="288"/>
        <v>115</v>
      </c>
      <c r="M1027" s="69">
        <f t="shared" si="289"/>
        <v>1.0269476639999999</v>
      </c>
      <c r="N1027" s="69">
        <f t="shared" ca="1" si="290"/>
        <v>1.083576321</v>
      </c>
      <c r="O1027" s="68">
        <f t="shared" si="286"/>
        <v>0</v>
      </c>
      <c r="P1027" s="65">
        <f t="shared" ca="1" si="280"/>
        <v>47.902481289999997</v>
      </c>
      <c r="Q1027" s="65"/>
      <c r="R1027" s="11">
        <f t="shared" si="281"/>
        <v>0</v>
      </c>
      <c r="S1027" s="70" t="str">
        <f>IF(O1026&gt;0,VLOOKUP(O1026,W$12:AF$60,10),S1026)</f>
        <v>INCORPJ=</v>
      </c>
      <c r="T1027" s="66" t="e">
        <f>IF(O1026&gt;0,VLOOKUP(O1026,W$12:AF$60,11),T1026)</f>
        <v>#REF!</v>
      </c>
      <c r="U1027" s="71" t="str">
        <f t="shared" si="291"/>
        <v>-</v>
      </c>
      <c r="V1027" s="7"/>
      <c r="W1027" s="7"/>
      <c r="X1027" s="7"/>
      <c r="Y1027" s="7"/>
      <c r="Z1027" s="1"/>
      <c r="AA1027" s="7"/>
      <c r="AB1027" s="7"/>
      <c r="AC1027" s="7"/>
      <c r="AD1027" s="7"/>
      <c r="AE1027" s="7"/>
      <c r="AF1027" s="8"/>
      <c r="AG1027" s="2"/>
      <c r="AH1027" s="2"/>
      <c r="AI1027" s="2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  <c r="DU1027" s="2"/>
      <c r="DV1027" s="2"/>
      <c r="DW1027" s="2"/>
      <c r="DX1027" s="2"/>
      <c r="DY1027" s="2"/>
      <c r="DZ1027" s="2"/>
      <c r="EA1027" s="2"/>
      <c r="EB1027" s="2"/>
      <c r="EC1027" s="2"/>
      <c r="ED1027" s="2"/>
      <c r="EE1027" s="2"/>
      <c r="EF1027" s="2"/>
      <c r="EG1027" s="2"/>
      <c r="EH1027" s="2"/>
      <c r="EI1027" s="2"/>
      <c r="EJ1027" s="2"/>
      <c r="EK1027" s="2"/>
      <c r="EL1027" s="2"/>
      <c r="EM1027" s="2"/>
      <c r="EN1027" s="2"/>
      <c r="EO1027" s="2"/>
      <c r="EP1027" s="2"/>
      <c r="EQ1027" s="2"/>
      <c r="ER1027" s="2"/>
      <c r="ES1027" s="2"/>
      <c r="ET1027" s="2"/>
      <c r="EU1027" s="2"/>
      <c r="EV1027" s="2"/>
      <c r="EW1027" s="2"/>
      <c r="EX1027" s="2"/>
      <c r="EY1027" s="2"/>
      <c r="EZ1027" s="2"/>
      <c r="FA1027" s="2"/>
      <c r="FB1027" s="2"/>
      <c r="FC1027" s="2"/>
      <c r="FD1027" s="2"/>
      <c r="FE1027" s="2"/>
      <c r="FF1027" s="2"/>
      <c r="FG1027" s="2"/>
      <c r="FH1027" s="2"/>
      <c r="FI1027" s="2"/>
      <c r="FJ1027" s="2"/>
      <c r="FK1027" s="2"/>
      <c r="FL1027" s="2"/>
      <c r="FM1027" s="2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</row>
    <row r="1028" spans="1:188" x14ac:dyDescent="0.15">
      <c r="A1028" s="63">
        <f t="shared" si="277"/>
        <v>44793</v>
      </c>
      <c r="B1028" s="78">
        <f t="shared" ca="1" si="282"/>
        <v>621.52013315999989</v>
      </c>
      <c r="C1028" s="65">
        <f t="shared" ca="1" si="287"/>
        <v>573.1585301099999</v>
      </c>
      <c r="D1028" s="10">
        <f ca="1">IF(A1028&lt;$B$1,VLOOKUP(A1028,[1]DI!$A$4:$B$15000,2),0)</f>
        <v>0</v>
      </c>
      <c r="E1028" s="65">
        <f t="shared" ca="1" si="283"/>
        <v>1</v>
      </c>
      <c r="F1028" s="65">
        <f ca="1">(TRUNC(PRODUCT($E$12:$E1027),16))</f>
        <v>1.15914908133538</v>
      </c>
      <c r="G1028" s="65">
        <f t="shared" ca="1" si="284"/>
        <v>1.0980132618279299</v>
      </c>
      <c r="H1028" s="65">
        <f t="shared" ca="1" si="285"/>
        <v>1.0556785799999999</v>
      </c>
      <c r="I1028" s="64">
        <f t="shared" si="278"/>
        <v>0.06</v>
      </c>
      <c r="J1028" s="66">
        <f>IF(O1027&gt;0,VLOOKUP(O1027,W$12:AF$80,2),J1027)</f>
        <v>44628</v>
      </c>
      <c r="K1028" s="67">
        <f t="shared" si="279"/>
        <v>115</v>
      </c>
      <c r="L1028" s="68">
        <f t="shared" si="288"/>
        <v>116</v>
      </c>
      <c r="M1028" s="69">
        <f t="shared" si="289"/>
        <v>1.0271851489999999</v>
      </c>
      <c r="N1028" s="69">
        <f t="shared" ca="1" si="290"/>
        <v>1.0843773590000001</v>
      </c>
      <c r="O1028" s="68">
        <f t="shared" si="286"/>
        <v>0</v>
      </c>
      <c r="P1028" s="65">
        <f t="shared" ca="1" si="280"/>
        <v>48.361603049999999</v>
      </c>
      <c r="Q1028" s="65"/>
      <c r="R1028" s="11">
        <f t="shared" si="281"/>
        <v>0</v>
      </c>
      <c r="S1028" s="70" t="str">
        <f>IF(O1027&gt;0,VLOOKUP(O1027,W$12:AF$60,10),S1027)</f>
        <v>INCORPJ=</v>
      </c>
      <c r="T1028" s="66" t="e">
        <f>IF(O1027&gt;0,VLOOKUP(O1027,W$12:AF$60,11),T1027)</f>
        <v>#REF!</v>
      </c>
      <c r="U1028" s="71" t="str">
        <f t="shared" si="291"/>
        <v>-</v>
      </c>
      <c r="V1028" s="7"/>
      <c r="W1028" s="7"/>
      <c r="X1028" s="7"/>
      <c r="Y1028" s="7"/>
      <c r="Z1028" s="1"/>
      <c r="AA1028" s="7"/>
      <c r="AB1028" s="7"/>
      <c r="AC1028" s="7"/>
      <c r="AD1028" s="7"/>
      <c r="AE1028" s="7"/>
      <c r="AF1028" s="8"/>
      <c r="AG1028" s="2"/>
      <c r="AH1028" s="2"/>
      <c r="AI1028" s="2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  <c r="DU1028" s="2"/>
      <c r="DV1028" s="2"/>
      <c r="DW1028" s="2"/>
      <c r="DX1028" s="2"/>
      <c r="DY1028" s="2"/>
      <c r="DZ1028" s="2"/>
      <c r="EA1028" s="2"/>
      <c r="EB1028" s="2"/>
      <c r="EC1028" s="2"/>
      <c r="ED1028" s="2"/>
      <c r="EE1028" s="2"/>
      <c r="EF1028" s="2"/>
      <c r="EG1028" s="2"/>
      <c r="EH1028" s="2"/>
      <c r="EI1028" s="2"/>
      <c r="EJ1028" s="2"/>
      <c r="EK1028" s="2"/>
      <c r="EL1028" s="2"/>
      <c r="EM1028" s="2"/>
      <c r="EN1028" s="2"/>
      <c r="EO1028" s="2"/>
      <c r="EP1028" s="2"/>
      <c r="EQ1028" s="2"/>
      <c r="ER1028" s="2"/>
      <c r="ES1028" s="2"/>
      <c r="ET1028" s="2"/>
      <c r="EU1028" s="2"/>
      <c r="EV1028" s="2"/>
      <c r="EW1028" s="2"/>
      <c r="EX1028" s="2"/>
      <c r="EY1028" s="2"/>
      <c r="EZ1028" s="2"/>
      <c r="FA1028" s="2"/>
      <c r="FB1028" s="2"/>
      <c r="FC1028" s="2"/>
      <c r="FD1028" s="2"/>
      <c r="FE1028" s="2"/>
      <c r="FF1028" s="2"/>
      <c r="FG1028" s="2"/>
      <c r="FH1028" s="2"/>
      <c r="FI1028" s="2"/>
      <c r="FJ1028" s="2"/>
      <c r="FK1028" s="2"/>
      <c r="FL1028" s="2"/>
      <c r="FM1028" s="2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</row>
    <row r="1029" spans="1:188" x14ac:dyDescent="0.15">
      <c r="A1029" s="63">
        <f t="shared" si="277"/>
        <v>44794</v>
      </c>
      <c r="B1029" s="78">
        <f t="shared" ca="1" si="282"/>
        <v>621.52013315999989</v>
      </c>
      <c r="C1029" s="65">
        <f t="shared" ca="1" si="287"/>
        <v>573.1585301099999</v>
      </c>
      <c r="D1029" s="10">
        <f ca="1">IF(A1029&lt;$B$1,VLOOKUP(A1029,[1]DI!$A$4:$B$15000,2),0)</f>
        <v>0</v>
      </c>
      <c r="E1029" s="65">
        <f t="shared" ca="1" si="283"/>
        <v>1</v>
      </c>
      <c r="F1029" s="65">
        <f ca="1">(TRUNC(PRODUCT($E$12:$E1028),16))</f>
        <v>1.15914908133538</v>
      </c>
      <c r="G1029" s="65">
        <f t="shared" ca="1" si="284"/>
        <v>1.0980132618279299</v>
      </c>
      <c r="H1029" s="65">
        <f t="shared" ca="1" si="285"/>
        <v>1.0556785799999999</v>
      </c>
      <c r="I1029" s="64">
        <f t="shared" si="278"/>
        <v>0.06</v>
      </c>
      <c r="J1029" s="66">
        <f>IF(O1028&gt;0,VLOOKUP(O1028,W$12:AF$80,2),J1028)</f>
        <v>44628</v>
      </c>
      <c r="K1029" s="67">
        <f t="shared" si="279"/>
        <v>115</v>
      </c>
      <c r="L1029" s="68">
        <f t="shared" si="288"/>
        <v>116</v>
      </c>
      <c r="M1029" s="69">
        <f t="shared" si="289"/>
        <v>1.0271851489999999</v>
      </c>
      <c r="N1029" s="69">
        <f t="shared" ca="1" si="290"/>
        <v>1.0843773590000001</v>
      </c>
      <c r="O1029" s="68">
        <f t="shared" si="286"/>
        <v>0</v>
      </c>
      <c r="P1029" s="65">
        <f t="shared" ca="1" si="280"/>
        <v>48.361603049999999</v>
      </c>
      <c r="Q1029" s="65"/>
      <c r="R1029" s="11">
        <f t="shared" si="281"/>
        <v>0</v>
      </c>
      <c r="S1029" s="70" t="str">
        <f>IF(O1028&gt;0,VLOOKUP(O1028,W$12:AF$60,10),S1028)</f>
        <v>INCORPJ=</v>
      </c>
      <c r="T1029" s="66" t="e">
        <f>IF(O1028&gt;0,VLOOKUP(O1028,W$12:AF$60,11),T1028)</f>
        <v>#REF!</v>
      </c>
      <c r="U1029" s="71" t="str">
        <f t="shared" si="291"/>
        <v>-</v>
      </c>
      <c r="V1029" s="7"/>
      <c r="W1029" s="7"/>
      <c r="X1029" s="7"/>
      <c r="Y1029" s="7"/>
      <c r="Z1029" s="1"/>
      <c r="AA1029" s="7"/>
      <c r="AB1029" s="7"/>
      <c r="AC1029" s="7"/>
      <c r="AD1029" s="7"/>
      <c r="AE1029" s="7"/>
      <c r="AF1029" s="8"/>
      <c r="AG1029" s="2"/>
      <c r="AH1029" s="2"/>
      <c r="AI1029" s="2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  <c r="DU1029" s="2"/>
      <c r="DV1029" s="2"/>
      <c r="DW1029" s="2"/>
      <c r="DX1029" s="2"/>
      <c r="DY1029" s="2"/>
      <c r="DZ1029" s="2"/>
      <c r="EA1029" s="2"/>
      <c r="EB1029" s="2"/>
      <c r="EC1029" s="2"/>
      <c r="ED1029" s="2"/>
      <c r="EE1029" s="2"/>
      <c r="EF1029" s="2"/>
      <c r="EG1029" s="2"/>
      <c r="EH1029" s="2"/>
      <c r="EI1029" s="2"/>
      <c r="EJ1029" s="2"/>
      <c r="EK1029" s="2"/>
      <c r="EL1029" s="2"/>
      <c r="EM1029" s="2"/>
      <c r="EN1029" s="2"/>
      <c r="EO1029" s="2"/>
      <c r="EP1029" s="2"/>
      <c r="EQ1029" s="2"/>
      <c r="ER1029" s="2"/>
      <c r="ES1029" s="2"/>
      <c r="ET1029" s="2"/>
      <c r="EU1029" s="2"/>
      <c r="EV1029" s="2"/>
      <c r="EW1029" s="2"/>
      <c r="EX1029" s="2"/>
      <c r="EY1029" s="2"/>
      <c r="EZ1029" s="2"/>
      <c r="FA1029" s="2"/>
      <c r="FB1029" s="2"/>
      <c r="FC1029" s="2"/>
      <c r="FD1029" s="2"/>
      <c r="FE1029" s="2"/>
      <c r="FF1029" s="2"/>
      <c r="FG1029" s="2"/>
      <c r="FH1029" s="2"/>
      <c r="FI1029" s="2"/>
      <c r="FJ1029" s="2"/>
      <c r="FK1029" s="2"/>
      <c r="FL1029" s="2"/>
      <c r="FM1029" s="2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</row>
    <row r="1030" spans="1:188" x14ac:dyDescent="0.15">
      <c r="A1030" s="63">
        <f t="shared" si="277"/>
        <v>44795</v>
      </c>
      <c r="B1030" s="78">
        <f t="shared" ca="1" si="282"/>
        <v>621.52013315999989</v>
      </c>
      <c r="C1030" s="65">
        <f t="shared" ca="1" si="287"/>
        <v>573.1585301099999</v>
      </c>
      <c r="D1030" s="10">
        <f ca="1">IF(A1030&lt;$B$1,VLOOKUP(A1030,[1]DI!$A$4:$B$15000,2),0)</f>
        <v>0.13650000000000001</v>
      </c>
      <c r="E1030" s="65">
        <f t="shared" ca="1" si="283"/>
        <v>1.00050788</v>
      </c>
      <c r="F1030" s="65">
        <f ca="1">(TRUNC(PRODUCT($E$12:$E1029),16))</f>
        <v>1.15914908133538</v>
      </c>
      <c r="G1030" s="65">
        <f t="shared" ca="1" si="284"/>
        <v>1.0980132618279299</v>
      </c>
      <c r="H1030" s="65">
        <f t="shared" ca="1" si="285"/>
        <v>1.0556785799999999</v>
      </c>
      <c r="I1030" s="64">
        <f t="shared" si="278"/>
        <v>0.06</v>
      </c>
      <c r="J1030" s="66">
        <f>IF(O1029&gt;0,VLOOKUP(O1029,W$12:AF$80,2),J1029)</f>
        <v>44628</v>
      </c>
      <c r="K1030" s="67">
        <f t="shared" si="279"/>
        <v>116</v>
      </c>
      <c r="L1030" s="68">
        <f t="shared" si="288"/>
        <v>116</v>
      </c>
      <c r="M1030" s="69">
        <f t="shared" si="289"/>
        <v>1.0271851489999999</v>
      </c>
      <c r="N1030" s="69">
        <f t="shared" ca="1" si="290"/>
        <v>1.0843773590000001</v>
      </c>
      <c r="O1030" s="68">
        <f t="shared" si="286"/>
        <v>0</v>
      </c>
      <c r="P1030" s="65">
        <f t="shared" ca="1" si="280"/>
        <v>48.361603049999999</v>
      </c>
      <c r="Q1030" s="65"/>
      <c r="R1030" s="11">
        <f t="shared" si="281"/>
        <v>0</v>
      </c>
      <c r="S1030" s="70" t="str">
        <f>IF(O1029&gt;0,VLOOKUP(O1029,W$12:AF$60,10),S1029)</f>
        <v>INCORPJ=</v>
      </c>
      <c r="T1030" s="66" t="e">
        <f>IF(O1029&gt;0,VLOOKUP(O1029,W$12:AF$60,11),T1029)</f>
        <v>#REF!</v>
      </c>
      <c r="U1030" s="71" t="str">
        <f t="shared" si="291"/>
        <v>-</v>
      </c>
      <c r="V1030" s="7"/>
      <c r="W1030" s="7"/>
      <c r="X1030" s="7"/>
      <c r="Y1030" s="7"/>
      <c r="Z1030" s="1"/>
      <c r="AA1030" s="7"/>
      <c r="AB1030" s="7"/>
      <c r="AC1030" s="7"/>
      <c r="AD1030" s="7"/>
      <c r="AE1030" s="7"/>
      <c r="AF1030" s="8"/>
      <c r="AG1030" s="2"/>
      <c r="AH1030" s="2"/>
      <c r="AI1030" s="2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  <c r="DU1030" s="2"/>
      <c r="DV1030" s="2"/>
      <c r="DW1030" s="2"/>
      <c r="DX1030" s="2"/>
      <c r="DY1030" s="2"/>
      <c r="DZ1030" s="2"/>
      <c r="EA1030" s="2"/>
      <c r="EB1030" s="2"/>
      <c r="EC1030" s="2"/>
      <c r="ED1030" s="2"/>
      <c r="EE1030" s="2"/>
      <c r="EF1030" s="2"/>
      <c r="EG1030" s="2"/>
      <c r="EH1030" s="2"/>
      <c r="EI1030" s="2"/>
      <c r="EJ1030" s="2"/>
      <c r="EK1030" s="2"/>
      <c r="EL1030" s="2"/>
      <c r="EM1030" s="2"/>
      <c r="EN1030" s="2"/>
      <c r="EO1030" s="2"/>
      <c r="EP1030" s="2"/>
      <c r="EQ1030" s="2"/>
      <c r="ER1030" s="2"/>
      <c r="ES1030" s="2"/>
      <c r="ET1030" s="2"/>
      <c r="EU1030" s="2"/>
      <c r="EV1030" s="2"/>
      <c r="EW1030" s="2"/>
      <c r="EX1030" s="2"/>
      <c r="EY1030" s="2"/>
      <c r="EZ1030" s="2"/>
      <c r="FA1030" s="2"/>
      <c r="FB1030" s="2"/>
      <c r="FC1030" s="2"/>
      <c r="FD1030" s="2"/>
      <c r="FE1030" s="2"/>
      <c r="FF1030" s="2"/>
      <c r="FG1030" s="2"/>
      <c r="FH1030" s="2"/>
      <c r="FI1030" s="2"/>
      <c r="FJ1030" s="2"/>
      <c r="FK1030" s="2"/>
      <c r="FL1030" s="2"/>
      <c r="FM1030" s="2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</row>
    <row r="1031" spans="1:188" x14ac:dyDescent="0.15">
      <c r="A1031" s="63">
        <f t="shared" si="277"/>
        <v>44796</v>
      </c>
      <c r="B1031" s="78">
        <f t="shared" ca="1" si="282"/>
        <v>621.97959308999987</v>
      </c>
      <c r="C1031" s="65">
        <f t="shared" ca="1" si="287"/>
        <v>573.1585301099999</v>
      </c>
      <c r="D1031" s="10">
        <f ca="1">IF(A1031&lt;$B$1,VLOOKUP(A1031,[1]DI!$A$4:$B$15000,2),0)</f>
        <v>0.13650000000000001</v>
      </c>
      <c r="E1031" s="65">
        <f t="shared" ca="1" si="283"/>
        <v>1.00050788</v>
      </c>
      <c r="F1031" s="65">
        <f ca="1">(TRUNC(PRODUCT($E$12:$E1030),16))</f>
        <v>1.1597377899708099</v>
      </c>
      <c r="G1031" s="65">
        <f t="shared" ca="1" si="284"/>
        <v>1.0980132618279299</v>
      </c>
      <c r="H1031" s="65">
        <f t="shared" ca="1" si="285"/>
        <v>1.0562147399999999</v>
      </c>
      <c r="I1031" s="64">
        <f t="shared" si="278"/>
        <v>0.06</v>
      </c>
      <c r="J1031" s="66">
        <f>IF(O1030&gt;0,VLOOKUP(O1030,W$12:AF$80,2),J1030)</f>
        <v>44628</v>
      </c>
      <c r="K1031" s="67">
        <f t="shared" si="279"/>
        <v>117</v>
      </c>
      <c r="L1031" s="68">
        <f t="shared" si="288"/>
        <v>117</v>
      </c>
      <c r="M1031" s="69">
        <f t="shared" si="289"/>
        <v>1.0274226879999999</v>
      </c>
      <c r="N1031" s="69">
        <f t="shared" ca="1" si="290"/>
        <v>1.0851789869999999</v>
      </c>
      <c r="O1031" s="68">
        <f t="shared" si="286"/>
        <v>0</v>
      </c>
      <c r="P1031" s="65">
        <f t="shared" ca="1" si="280"/>
        <v>48.821062980000001</v>
      </c>
      <c r="Q1031" s="65"/>
      <c r="R1031" s="11">
        <f t="shared" si="281"/>
        <v>0</v>
      </c>
      <c r="S1031" s="70" t="str">
        <f>IF(O1030&gt;0,VLOOKUP(O1030,W$12:AF$60,10),S1030)</f>
        <v>INCORPJ=</v>
      </c>
      <c r="T1031" s="66" t="e">
        <f>IF(O1030&gt;0,VLOOKUP(O1030,W$12:AF$60,11),T1030)</f>
        <v>#REF!</v>
      </c>
      <c r="U1031" s="71" t="str">
        <f t="shared" si="291"/>
        <v>-</v>
      </c>
      <c r="V1031" s="7"/>
      <c r="W1031" s="7"/>
      <c r="X1031" s="7"/>
      <c r="Y1031" s="7"/>
      <c r="Z1031" s="1"/>
      <c r="AA1031" s="7"/>
      <c r="AB1031" s="7"/>
      <c r="AC1031" s="7"/>
      <c r="AD1031" s="7"/>
      <c r="AE1031" s="7"/>
      <c r="AF1031" s="8"/>
      <c r="AG1031" s="2"/>
      <c r="AH1031" s="2"/>
      <c r="AI1031" s="2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  <c r="DU1031" s="2"/>
      <c r="DV1031" s="2"/>
      <c r="DW1031" s="2"/>
      <c r="DX1031" s="2"/>
      <c r="DY1031" s="2"/>
      <c r="DZ1031" s="2"/>
      <c r="EA1031" s="2"/>
      <c r="EB1031" s="2"/>
      <c r="EC1031" s="2"/>
      <c r="ED1031" s="2"/>
      <c r="EE1031" s="2"/>
      <c r="EF1031" s="2"/>
      <c r="EG1031" s="2"/>
      <c r="EH1031" s="2"/>
      <c r="EI1031" s="2"/>
      <c r="EJ1031" s="2"/>
      <c r="EK1031" s="2"/>
      <c r="EL1031" s="2"/>
      <c r="EM1031" s="2"/>
      <c r="EN1031" s="2"/>
      <c r="EO1031" s="2"/>
      <c r="EP1031" s="2"/>
      <c r="EQ1031" s="2"/>
      <c r="ER1031" s="2"/>
      <c r="ES1031" s="2"/>
      <c r="ET1031" s="2"/>
      <c r="EU1031" s="2"/>
      <c r="EV1031" s="2"/>
      <c r="EW1031" s="2"/>
      <c r="EX1031" s="2"/>
      <c r="EY1031" s="2"/>
      <c r="EZ1031" s="2"/>
      <c r="FA1031" s="2"/>
      <c r="FB1031" s="2"/>
      <c r="FC1031" s="2"/>
      <c r="FD1031" s="2"/>
      <c r="FE1031" s="2"/>
      <c r="FF1031" s="2"/>
      <c r="FG1031" s="2"/>
      <c r="FH1031" s="2"/>
      <c r="FI1031" s="2"/>
      <c r="FJ1031" s="2"/>
      <c r="FK1031" s="2"/>
      <c r="FL1031" s="2"/>
      <c r="FM1031" s="2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</row>
    <row r="1032" spans="1:188" x14ac:dyDescent="0.15">
      <c r="A1032" s="63">
        <f t="shared" si="277"/>
        <v>44797</v>
      </c>
      <c r="B1032" s="78">
        <f t="shared" ca="1" si="282"/>
        <v>622.43939117999992</v>
      </c>
      <c r="C1032" s="65">
        <f t="shared" ca="1" si="287"/>
        <v>573.1585301099999</v>
      </c>
      <c r="D1032" s="10">
        <f ca="1">IF(A1032&lt;$B$1,VLOOKUP(A1032,[1]DI!$A$4:$B$15000,2),0)</f>
        <v>0.13650000000000001</v>
      </c>
      <c r="E1032" s="65">
        <f t="shared" ca="1" si="283"/>
        <v>1.00050788</v>
      </c>
      <c r="F1032" s="65">
        <f ca="1">(TRUNC(PRODUCT($E$12:$E1031),16))</f>
        <v>1.1603267975995799</v>
      </c>
      <c r="G1032" s="65">
        <f t="shared" ca="1" si="284"/>
        <v>1.0980132618279299</v>
      </c>
      <c r="H1032" s="65">
        <f t="shared" ca="1" si="285"/>
        <v>1.0567511700000001</v>
      </c>
      <c r="I1032" s="64">
        <f t="shared" si="278"/>
        <v>0.06</v>
      </c>
      <c r="J1032" s="66">
        <f>IF(O1031&gt;0,VLOOKUP(O1031,W$12:AF$80,2),J1031)</f>
        <v>44628</v>
      </c>
      <c r="K1032" s="67">
        <f t="shared" si="279"/>
        <v>118</v>
      </c>
      <c r="L1032" s="68">
        <f t="shared" si="288"/>
        <v>118</v>
      </c>
      <c r="M1032" s="69">
        <f t="shared" si="289"/>
        <v>1.027660282</v>
      </c>
      <c r="N1032" s="69">
        <f t="shared" ca="1" si="290"/>
        <v>1.0859812049999999</v>
      </c>
      <c r="O1032" s="68">
        <f t="shared" si="286"/>
        <v>0</v>
      </c>
      <c r="P1032" s="65">
        <f t="shared" ca="1" si="280"/>
        <v>49.28086107</v>
      </c>
      <c r="Q1032" s="65"/>
      <c r="R1032" s="11">
        <f t="shared" si="281"/>
        <v>0</v>
      </c>
      <c r="S1032" s="70" t="str">
        <f>IF(O1031&gt;0,VLOOKUP(O1031,W$12:AF$60,10),S1031)</f>
        <v>INCORPJ=</v>
      </c>
      <c r="T1032" s="66" t="e">
        <f>IF(O1031&gt;0,VLOOKUP(O1031,W$12:AF$60,11),T1031)</f>
        <v>#REF!</v>
      </c>
      <c r="U1032" s="71" t="str">
        <f t="shared" si="291"/>
        <v>-</v>
      </c>
      <c r="V1032" s="7"/>
      <c r="W1032" s="7"/>
      <c r="X1032" s="7"/>
      <c r="Y1032" s="7"/>
      <c r="Z1032" s="1"/>
      <c r="AA1032" s="7"/>
      <c r="AB1032" s="7"/>
      <c r="AC1032" s="7"/>
      <c r="AD1032" s="7"/>
      <c r="AE1032" s="7"/>
      <c r="AF1032" s="8"/>
      <c r="AG1032" s="2"/>
      <c r="AH1032" s="2"/>
      <c r="AI1032" s="2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  <c r="DU1032" s="2"/>
      <c r="DV1032" s="2"/>
      <c r="DW1032" s="2"/>
      <c r="DX1032" s="2"/>
      <c r="DY1032" s="2"/>
      <c r="DZ1032" s="2"/>
      <c r="EA1032" s="2"/>
      <c r="EB1032" s="2"/>
      <c r="EC1032" s="2"/>
      <c r="ED1032" s="2"/>
      <c r="EE1032" s="2"/>
      <c r="EF1032" s="2"/>
      <c r="EG1032" s="2"/>
      <c r="EH1032" s="2"/>
      <c r="EI1032" s="2"/>
      <c r="EJ1032" s="2"/>
      <c r="EK1032" s="2"/>
      <c r="EL1032" s="2"/>
      <c r="EM1032" s="2"/>
      <c r="EN1032" s="2"/>
      <c r="EO1032" s="2"/>
      <c r="EP1032" s="2"/>
      <c r="EQ1032" s="2"/>
      <c r="ER1032" s="2"/>
      <c r="ES1032" s="2"/>
      <c r="ET1032" s="2"/>
      <c r="EU1032" s="2"/>
      <c r="EV1032" s="2"/>
      <c r="EW1032" s="2"/>
      <c r="EX1032" s="2"/>
      <c r="EY1032" s="2"/>
      <c r="EZ1032" s="2"/>
      <c r="FA1032" s="2"/>
      <c r="FB1032" s="2"/>
      <c r="FC1032" s="2"/>
      <c r="FD1032" s="2"/>
      <c r="FE1032" s="2"/>
      <c r="FF1032" s="2"/>
      <c r="FG1032" s="2"/>
      <c r="FH1032" s="2"/>
      <c r="FI1032" s="2"/>
      <c r="FJ1032" s="2"/>
      <c r="FK1032" s="2"/>
      <c r="FL1032" s="2"/>
      <c r="FM1032" s="2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</row>
    <row r="1033" spans="1:188" x14ac:dyDescent="0.15">
      <c r="A1033" s="63">
        <f t="shared" si="277"/>
        <v>44798</v>
      </c>
      <c r="B1033" s="78">
        <f t="shared" ca="1" si="282"/>
        <v>622.89952800999993</v>
      </c>
      <c r="C1033" s="65">
        <f t="shared" ca="1" si="287"/>
        <v>573.1585301099999</v>
      </c>
      <c r="D1033" s="10">
        <f ca="1">IF(A1033&lt;$B$1,VLOOKUP(A1033,[1]DI!$A$4:$B$15000,2),0)</f>
        <v>0.13650000000000001</v>
      </c>
      <c r="E1033" s="65">
        <f t="shared" ca="1" si="283"/>
        <v>1.00050788</v>
      </c>
      <c r="F1033" s="65">
        <f ca="1">(TRUNC(PRODUCT($E$12:$E1032),16))</f>
        <v>1.1609161043735501</v>
      </c>
      <c r="G1033" s="65">
        <f t="shared" ca="1" si="284"/>
        <v>1.0980132618279299</v>
      </c>
      <c r="H1033" s="65">
        <f t="shared" ca="1" si="285"/>
        <v>1.0572878699999999</v>
      </c>
      <c r="I1033" s="64">
        <f t="shared" si="278"/>
        <v>0.06</v>
      </c>
      <c r="J1033" s="66">
        <f>IF(O1032&gt;0,VLOOKUP(O1032,W$12:AF$80,2),J1032)</f>
        <v>44628</v>
      </c>
      <c r="K1033" s="67">
        <f t="shared" si="279"/>
        <v>119</v>
      </c>
      <c r="L1033" s="68">
        <f t="shared" si="288"/>
        <v>119</v>
      </c>
      <c r="M1033" s="69">
        <f t="shared" si="289"/>
        <v>1.027897931</v>
      </c>
      <c r="N1033" s="69">
        <f t="shared" ca="1" si="290"/>
        <v>1.086784014</v>
      </c>
      <c r="O1033" s="68">
        <f t="shared" si="286"/>
        <v>0</v>
      </c>
      <c r="P1033" s="65">
        <f t="shared" ca="1" si="280"/>
        <v>49.740997900000004</v>
      </c>
      <c r="Q1033" s="65"/>
      <c r="R1033" s="11">
        <f t="shared" si="281"/>
        <v>0</v>
      </c>
      <c r="S1033" s="70" t="str">
        <f>IF(O1032&gt;0,VLOOKUP(O1032,W$12:AF$60,10),S1032)</f>
        <v>INCORPJ=</v>
      </c>
      <c r="T1033" s="66" t="e">
        <f>IF(O1032&gt;0,VLOOKUP(O1032,W$12:AF$60,11),T1032)</f>
        <v>#REF!</v>
      </c>
      <c r="U1033" s="71" t="str">
        <f t="shared" si="291"/>
        <v>-</v>
      </c>
      <c r="V1033" s="7"/>
      <c r="W1033" s="7"/>
      <c r="X1033" s="7"/>
      <c r="Y1033" s="7"/>
      <c r="Z1033" s="1"/>
      <c r="AA1033" s="7"/>
      <c r="AB1033" s="7"/>
      <c r="AC1033" s="7"/>
      <c r="AD1033" s="7"/>
      <c r="AE1033" s="7"/>
      <c r="AF1033" s="8"/>
      <c r="AG1033" s="2"/>
      <c r="AH1033" s="2"/>
      <c r="AI1033" s="2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  <c r="DU1033" s="2"/>
      <c r="DV1033" s="2"/>
      <c r="DW1033" s="2"/>
      <c r="DX1033" s="2"/>
      <c r="DY1033" s="2"/>
      <c r="DZ1033" s="2"/>
      <c r="EA1033" s="2"/>
      <c r="EB1033" s="2"/>
      <c r="EC1033" s="2"/>
      <c r="ED1033" s="2"/>
      <c r="EE1033" s="2"/>
      <c r="EF1033" s="2"/>
      <c r="EG1033" s="2"/>
      <c r="EH1033" s="2"/>
      <c r="EI1033" s="2"/>
      <c r="EJ1033" s="2"/>
      <c r="EK1033" s="2"/>
      <c r="EL1033" s="2"/>
      <c r="EM1033" s="2"/>
      <c r="EN1033" s="2"/>
      <c r="EO1033" s="2"/>
      <c r="EP1033" s="2"/>
      <c r="EQ1033" s="2"/>
      <c r="ER1033" s="2"/>
      <c r="ES1033" s="2"/>
      <c r="ET1033" s="2"/>
      <c r="EU1033" s="2"/>
      <c r="EV1033" s="2"/>
      <c r="EW1033" s="2"/>
      <c r="EX1033" s="2"/>
      <c r="EY1033" s="2"/>
      <c r="EZ1033" s="2"/>
      <c r="FA1033" s="2"/>
      <c r="FB1033" s="2"/>
      <c r="FC1033" s="2"/>
      <c r="FD1033" s="2"/>
      <c r="FE1033" s="2"/>
      <c r="FF1033" s="2"/>
      <c r="FG1033" s="2"/>
      <c r="FH1033" s="2"/>
      <c r="FI1033" s="2"/>
      <c r="FJ1033" s="2"/>
      <c r="FK1033" s="2"/>
      <c r="FL1033" s="2"/>
      <c r="FM1033" s="2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</row>
    <row r="1034" spans="1:188" x14ac:dyDescent="0.15">
      <c r="A1034" s="63">
        <f t="shared" si="277"/>
        <v>44799</v>
      </c>
      <c r="B1034" s="78">
        <f t="shared" ca="1" si="282"/>
        <v>623.36000929999989</v>
      </c>
      <c r="C1034" s="65">
        <f t="shared" ca="1" si="287"/>
        <v>573.1585301099999</v>
      </c>
      <c r="D1034" s="10">
        <f ca="1">IF(A1034&lt;$B$1,VLOOKUP(A1034,[1]DI!$A$4:$B$15000,2),0)</f>
        <v>0.13650000000000001</v>
      </c>
      <c r="E1034" s="65">
        <f t="shared" ca="1" si="283"/>
        <v>1.00050788</v>
      </c>
      <c r="F1034" s="65">
        <f ca="1">(TRUNC(PRODUCT($E$12:$E1033),16))</f>
        <v>1.16150571044464</v>
      </c>
      <c r="G1034" s="65">
        <f t="shared" ca="1" si="284"/>
        <v>1.0980132618279299</v>
      </c>
      <c r="H1034" s="65">
        <f t="shared" ca="1" si="285"/>
        <v>1.05782485</v>
      </c>
      <c r="I1034" s="64">
        <f t="shared" si="278"/>
        <v>0.06</v>
      </c>
      <c r="J1034" s="66">
        <f>IF(O1033&gt;0,VLOOKUP(O1033,W$12:AF$80,2),J1033)</f>
        <v>44628</v>
      </c>
      <c r="K1034" s="67">
        <f t="shared" si="279"/>
        <v>120</v>
      </c>
      <c r="L1034" s="68">
        <f t="shared" si="288"/>
        <v>120</v>
      </c>
      <c r="M1034" s="69">
        <f t="shared" si="289"/>
        <v>1.0281356349999999</v>
      </c>
      <c r="N1034" s="69">
        <f t="shared" ca="1" si="290"/>
        <v>1.0875874240000001</v>
      </c>
      <c r="O1034" s="68">
        <f t="shared" si="286"/>
        <v>0</v>
      </c>
      <c r="P1034" s="65">
        <f t="shared" ca="1" si="280"/>
        <v>50.201479190000001</v>
      </c>
      <c r="Q1034" s="65"/>
      <c r="R1034" s="11">
        <f t="shared" si="281"/>
        <v>0</v>
      </c>
      <c r="S1034" s="70" t="str">
        <f>IF(O1033&gt;0,VLOOKUP(O1033,W$12:AF$60,10),S1033)</f>
        <v>INCORPJ=</v>
      </c>
      <c r="T1034" s="66" t="e">
        <f>IF(O1033&gt;0,VLOOKUP(O1033,W$12:AF$60,11),T1033)</f>
        <v>#REF!</v>
      </c>
      <c r="U1034" s="71" t="str">
        <f t="shared" si="291"/>
        <v>-</v>
      </c>
      <c r="V1034" s="7"/>
      <c r="W1034" s="7"/>
      <c r="X1034" s="7"/>
      <c r="Y1034" s="7"/>
      <c r="Z1034" s="1"/>
      <c r="AA1034" s="7"/>
      <c r="AB1034" s="7"/>
      <c r="AC1034" s="7"/>
      <c r="AD1034" s="7"/>
      <c r="AE1034" s="7"/>
      <c r="AF1034" s="8"/>
      <c r="AG1034" s="2"/>
      <c r="AH1034" s="2"/>
      <c r="AI1034" s="2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  <c r="DU1034" s="2"/>
      <c r="DV1034" s="2"/>
      <c r="DW1034" s="2"/>
      <c r="DX1034" s="2"/>
      <c r="DY1034" s="2"/>
      <c r="DZ1034" s="2"/>
      <c r="EA1034" s="2"/>
      <c r="EB1034" s="2"/>
      <c r="EC1034" s="2"/>
      <c r="ED1034" s="2"/>
      <c r="EE1034" s="2"/>
      <c r="EF1034" s="2"/>
      <c r="EG1034" s="2"/>
      <c r="EH1034" s="2"/>
      <c r="EI1034" s="2"/>
      <c r="EJ1034" s="2"/>
      <c r="EK1034" s="2"/>
      <c r="EL1034" s="2"/>
      <c r="EM1034" s="2"/>
      <c r="EN1034" s="2"/>
      <c r="EO1034" s="2"/>
      <c r="EP1034" s="2"/>
      <c r="EQ1034" s="2"/>
      <c r="ER1034" s="2"/>
      <c r="ES1034" s="2"/>
      <c r="ET1034" s="2"/>
      <c r="EU1034" s="2"/>
      <c r="EV1034" s="2"/>
      <c r="EW1034" s="2"/>
      <c r="EX1034" s="2"/>
      <c r="EY1034" s="2"/>
      <c r="EZ1034" s="2"/>
      <c r="FA1034" s="2"/>
      <c r="FB1034" s="2"/>
      <c r="FC1034" s="2"/>
      <c r="FD1034" s="2"/>
      <c r="FE1034" s="2"/>
      <c r="FF1034" s="2"/>
      <c r="FG1034" s="2"/>
      <c r="FH1034" s="2"/>
      <c r="FI1034" s="2"/>
      <c r="FJ1034" s="2"/>
      <c r="FK1034" s="2"/>
      <c r="FL1034" s="2"/>
      <c r="FM1034" s="2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</row>
    <row r="1035" spans="1:188" x14ac:dyDescent="0.15">
      <c r="A1035" s="63">
        <f t="shared" si="277"/>
        <v>44800</v>
      </c>
      <c r="B1035" s="78">
        <f t="shared" ca="1" si="282"/>
        <v>623.82082359999993</v>
      </c>
      <c r="C1035" s="65">
        <f t="shared" ca="1" si="287"/>
        <v>573.1585301099999</v>
      </c>
      <c r="D1035" s="10">
        <f ca="1">IF(A1035&lt;$B$1,VLOOKUP(A1035,[1]DI!$A$4:$B$15000,2),0)</f>
        <v>0</v>
      </c>
      <c r="E1035" s="65">
        <f t="shared" ca="1" si="283"/>
        <v>1</v>
      </c>
      <c r="F1035" s="65">
        <f ca="1">(TRUNC(PRODUCT($E$12:$E1034),16))</f>
        <v>1.1620956159648601</v>
      </c>
      <c r="G1035" s="65">
        <f t="shared" ca="1" si="284"/>
        <v>1.0980132618279299</v>
      </c>
      <c r="H1035" s="65">
        <f t="shared" ca="1" si="285"/>
        <v>1.0583620899999999</v>
      </c>
      <c r="I1035" s="64">
        <f t="shared" si="278"/>
        <v>0.06</v>
      </c>
      <c r="J1035" s="66">
        <f>IF(O1034&gt;0,VLOOKUP(O1034,W$12:AF$80,2),J1034)</f>
        <v>44628</v>
      </c>
      <c r="K1035" s="67">
        <f t="shared" si="279"/>
        <v>120</v>
      </c>
      <c r="L1035" s="68">
        <f t="shared" si="288"/>
        <v>121</v>
      </c>
      <c r="M1035" s="69">
        <f t="shared" si="289"/>
        <v>1.0283733939999999</v>
      </c>
      <c r="N1035" s="69">
        <f t="shared" ca="1" si="290"/>
        <v>1.088391415</v>
      </c>
      <c r="O1035" s="68">
        <f t="shared" si="286"/>
        <v>0</v>
      </c>
      <c r="P1035" s="65">
        <f t="shared" ca="1" si="280"/>
        <v>50.662293490000003</v>
      </c>
      <c r="Q1035" s="65"/>
      <c r="R1035" s="11">
        <f t="shared" si="281"/>
        <v>0</v>
      </c>
      <c r="S1035" s="70" t="str">
        <f>IF(O1034&gt;0,VLOOKUP(O1034,W$12:AF$60,10),S1034)</f>
        <v>INCORPJ=</v>
      </c>
      <c r="T1035" s="66" t="e">
        <f>IF(O1034&gt;0,VLOOKUP(O1034,W$12:AF$60,11),T1034)</f>
        <v>#REF!</v>
      </c>
      <c r="U1035" s="71" t="str">
        <f t="shared" si="291"/>
        <v>-</v>
      </c>
      <c r="V1035" s="7"/>
      <c r="W1035" s="7"/>
      <c r="X1035" s="7"/>
      <c r="Y1035" s="7"/>
      <c r="Z1035" s="1"/>
      <c r="AA1035" s="7"/>
      <c r="AB1035" s="7"/>
      <c r="AC1035" s="7"/>
      <c r="AD1035" s="7"/>
      <c r="AE1035" s="7"/>
      <c r="AF1035" s="8"/>
      <c r="AG1035" s="2"/>
      <c r="AH1035" s="2"/>
      <c r="AI1035" s="2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  <c r="DU1035" s="2"/>
      <c r="DV1035" s="2"/>
      <c r="DW1035" s="2"/>
      <c r="DX1035" s="2"/>
      <c r="DY1035" s="2"/>
      <c r="DZ1035" s="2"/>
      <c r="EA1035" s="2"/>
      <c r="EB1035" s="2"/>
      <c r="EC1035" s="2"/>
      <c r="ED1035" s="2"/>
      <c r="EE1035" s="2"/>
      <c r="EF1035" s="2"/>
      <c r="EG1035" s="2"/>
      <c r="EH1035" s="2"/>
      <c r="EI1035" s="2"/>
      <c r="EJ1035" s="2"/>
      <c r="EK1035" s="2"/>
      <c r="EL1035" s="2"/>
      <c r="EM1035" s="2"/>
      <c r="EN1035" s="2"/>
      <c r="EO1035" s="2"/>
      <c r="EP1035" s="2"/>
      <c r="EQ1035" s="2"/>
      <c r="ER1035" s="2"/>
      <c r="ES1035" s="2"/>
      <c r="ET1035" s="2"/>
      <c r="EU1035" s="2"/>
      <c r="EV1035" s="2"/>
      <c r="EW1035" s="2"/>
      <c r="EX1035" s="2"/>
      <c r="EY1035" s="2"/>
      <c r="EZ1035" s="2"/>
      <c r="FA1035" s="2"/>
      <c r="FB1035" s="2"/>
      <c r="FC1035" s="2"/>
      <c r="FD1035" s="2"/>
      <c r="FE1035" s="2"/>
      <c r="FF1035" s="2"/>
      <c r="FG1035" s="2"/>
      <c r="FH1035" s="2"/>
      <c r="FI1035" s="2"/>
      <c r="FJ1035" s="2"/>
      <c r="FK1035" s="2"/>
      <c r="FL1035" s="2"/>
      <c r="FM1035" s="2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</row>
    <row r="1036" spans="1:188" x14ac:dyDescent="0.15">
      <c r="A1036" s="63">
        <f t="shared" si="277"/>
        <v>44801</v>
      </c>
      <c r="B1036" s="78">
        <f t="shared" ca="1" si="282"/>
        <v>623.82082359999993</v>
      </c>
      <c r="C1036" s="65">
        <f t="shared" ca="1" si="287"/>
        <v>573.1585301099999</v>
      </c>
      <c r="D1036" s="10">
        <f ca="1">IF(A1036&lt;$B$1,VLOOKUP(A1036,[1]DI!$A$4:$B$15000,2),0)</f>
        <v>0</v>
      </c>
      <c r="E1036" s="65">
        <f t="shared" ca="1" si="283"/>
        <v>1</v>
      </c>
      <c r="F1036" s="65">
        <f ca="1">(TRUNC(PRODUCT($E$12:$E1035),16))</f>
        <v>1.1620956159648601</v>
      </c>
      <c r="G1036" s="65">
        <f t="shared" ca="1" si="284"/>
        <v>1.0980132618279299</v>
      </c>
      <c r="H1036" s="65">
        <f t="shared" ca="1" si="285"/>
        <v>1.0583620899999999</v>
      </c>
      <c r="I1036" s="64">
        <f t="shared" si="278"/>
        <v>0.06</v>
      </c>
      <c r="J1036" s="66">
        <f>IF(O1035&gt;0,VLOOKUP(O1035,W$12:AF$80,2),J1035)</f>
        <v>44628</v>
      </c>
      <c r="K1036" s="67">
        <f t="shared" si="279"/>
        <v>120</v>
      </c>
      <c r="L1036" s="68">
        <f t="shared" si="288"/>
        <v>121</v>
      </c>
      <c r="M1036" s="69">
        <f t="shared" si="289"/>
        <v>1.0283733939999999</v>
      </c>
      <c r="N1036" s="69">
        <f t="shared" ca="1" si="290"/>
        <v>1.088391415</v>
      </c>
      <c r="O1036" s="68">
        <f t="shared" si="286"/>
        <v>0</v>
      </c>
      <c r="P1036" s="65">
        <f t="shared" ca="1" si="280"/>
        <v>50.662293490000003</v>
      </c>
      <c r="Q1036" s="65"/>
      <c r="R1036" s="11">
        <f t="shared" si="281"/>
        <v>0</v>
      </c>
      <c r="S1036" s="70" t="str">
        <f>IF(O1035&gt;0,VLOOKUP(O1035,W$12:AF$60,10),S1035)</f>
        <v>INCORPJ=</v>
      </c>
      <c r="T1036" s="66" t="e">
        <f>IF(O1035&gt;0,VLOOKUP(O1035,W$12:AF$60,11),T1035)</f>
        <v>#REF!</v>
      </c>
      <c r="U1036" s="71" t="str">
        <f t="shared" si="291"/>
        <v>-</v>
      </c>
      <c r="V1036" s="7"/>
      <c r="W1036" s="7"/>
      <c r="X1036" s="7"/>
      <c r="Y1036" s="7"/>
      <c r="Z1036" s="1"/>
      <c r="AA1036" s="7"/>
      <c r="AB1036" s="7"/>
      <c r="AC1036" s="7"/>
      <c r="AD1036" s="7"/>
      <c r="AE1036" s="7"/>
      <c r="AF1036" s="8"/>
      <c r="AG1036" s="2"/>
      <c r="AH1036" s="2"/>
      <c r="AI1036" s="2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  <c r="DU1036" s="2"/>
      <c r="DV1036" s="2"/>
      <c r="DW1036" s="2"/>
      <c r="DX1036" s="2"/>
      <c r="DY1036" s="2"/>
      <c r="DZ1036" s="2"/>
      <c r="EA1036" s="2"/>
      <c r="EB1036" s="2"/>
      <c r="EC1036" s="2"/>
      <c r="ED1036" s="2"/>
      <c r="EE1036" s="2"/>
      <c r="EF1036" s="2"/>
      <c r="EG1036" s="2"/>
      <c r="EH1036" s="2"/>
      <c r="EI1036" s="2"/>
      <c r="EJ1036" s="2"/>
      <c r="EK1036" s="2"/>
      <c r="EL1036" s="2"/>
      <c r="EM1036" s="2"/>
      <c r="EN1036" s="2"/>
      <c r="EO1036" s="2"/>
      <c r="EP1036" s="2"/>
      <c r="EQ1036" s="2"/>
      <c r="ER1036" s="2"/>
      <c r="ES1036" s="2"/>
      <c r="ET1036" s="2"/>
      <c r="EU1036" s="2"/>
      <c r="EV1036" s="2"/>
      <c r="EW1036" s="2"/>
      <c r="EX1036" s="2"/>
      <c r="EY1036" s="2"/>
      <c r="EZ1036" s="2"/>
      <c r="FA1036" s="2"/>
      <c r="FB1036" s="2"/>
      <c r="FC1036" s="2"/>
      <c r="FD1036" s="2"/>
      <c r="FE1036" s="2"/>
      <c r="FF1036" s="2"/>
      <c r="FG1036" s="2"/>
      <c r="FH1036" s="2"/>
      <c r="FI1036" s="2"/>
      <c r="FJ1036" s="2"/>
      <c r="FK1036" s="2"/>
      <c r="FL1036" s="2"/>
      <c r="FM1036" s="2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</row>
    <row r="1037" spans="1:188" x14ac:dyDescent="0.15">
      <c r="A1037" s="63">
        <f t="shared" ref="A1037:A1100" si="292">(A1036+1)</f>
        <v>44802</v>
      </c>
      <c r="B1037" s="78">
        <f t="shared" ca="1" si="282"/>
        <v>623.82082359999993</v>
      </c>
      <c r="C1037" s="65">
        <f t="shared" ca="1" si="287"/>
        <v>573.1585301099999</v>
      </c>
      <c r="D1037" s="10">
        <f ca="1">IF(A1037&lt;$B$1,VLOOKUP(A1037,[1]DI!$A$4:$B$15000,2),0)</f>
        <v>0.13650000000000001</v>
      </c>
      <c r="E1037" s="65">
        <f t="shared" ca="1" si="283"/>
        <v>1.00050788</v>
      </c>
      <c r="F1037" s="65">
        <f ca="1">(TRUNC(PRODUCT($E$12:$E1036),16))</f>
        <v>1.1620956159648601</v>
      </c>
      <c r="G1037" s="65">
        <f t="shared" ca="1" si="284"/>
        <v>1.0980132618279299</v>
      </c>
      <c r="H1037" s="65">
        <f t="shared" ca="1" si="285"/>
        <v>1.0583620899999999</v>
      </c>
      <c r="I1037" s="64">
        <f t="shared" ref="I1037:I1100" si="293">I1036</f>
        <v>0.06</v>
      </c>
      <c r="J1037" s="66">
        <f>IF(O1036&gt;0,VLOOKUP(O1036,W$12:AF$80,2),J1036)</f>
        <v>44628</v>
      </c>
      <c r="K1037" s="67">
        <f t="shared" ref="K1037:K1100" si="294">IF(A1037&gt;J1037,IF(NETWORKDAYS(J1037,A1037,$W$120:$W$436)-1=0,1,NETWORKDAYS(J1037,A1037,$W$120:$W$436)-1),0)</f>
        <v>121</v>
      </c>
      <c r="L1037" s="68">
        <f t="shared" si="288"/>
        <v>121</v>
      </c>
      <c r="M1037" s="69">
        <f t="shared" si="289"/>
        <v>1.0283733939999999</v>
      </c>
      <c r="N1037" s="69">
        <f t="shared" ca="1" si="290"/>
        <v>1.088391415</v>
      </c>
      <c r="O1037" s="68">
        <f t="shared" si="286"/>
        <v>0</v>
      </c>
      <c r="P1037" s="65">
        <f t="shared" ref="P1037:P1100" ca="1" si="295">TRUNC(((N1037-1)*C1037),8)</f>
        <v>50.662293490000003</v>
      </c>
      <c r="Q1037" s="65"/>
      <c r="R1037" s="11">
        <f t="shared" ref="R1037:R1100" si="296">IF(O1037&gt;0,VLOOKUP(O1037,$W$12:$AB$80,6),0)</f>
        <v>0</v>
      </c>
      <c r="S1037" s="70" t="str">
        <f>IF(O1036&gt;0,VLOOKUP(O1036,W$12:AF$60,10),S1036)</f>
        <v>INCORPJ=</v>
      </c>
      <c r="T1037" s="66" t="e">
        <f>IF(O1036&gt;0,VLOOKUP(O1036,W$12:AF$60,11),T1036)</f>
        <v>#REF!</v>
      </c>
      <c r="U1037" s="71" t="str">
        <f t="shared" si="291"/>
        <v>-</v>
      </c>
      <c r="V1037" s="7"/>
      <c r="W1037" s="7"/>
      <c r="X1037" s="7"/>
      <c r="Y1037" s="7"/>
      <c r="Z1037" s="1"/>
      <c r="AA1037" s="7"/>
      <c r="AB1037" s="7"/>
      <c r="AC1037" s="7"/>
      <c r="AD1037" s="7"/>
      <c r="AE1037" s="7"/>
      <c r="AF1037" s="8"/>
      <c r="AG1037" s="2"/>
      <c r="AH1037" s="2"/>
      <c r="AI1037" s="2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  <c r="DU1037" s="2"/>
      <c r="DV1037" s="2"/>
      <c r="DW1037" s="2"/>
      <c r="DX1037" s="2"/>
      <c r="DY1037" s="2"/>
      <c r="DZ1037" s="2"/>
      <c r="EA1037" s="2"/>
      <c r="EB1037" s="2"/>
      <c r="EC1037" s="2"/>
      <c r="ED1037" s="2"/>
      <c r="EE1037" s="2"/>
      <c r="EF1037" s="2"/>
      <c r="EG1037" s="2"/>
      <c r="EH1037" s="2"/>
      <c r="EI1037" s="2"/>
      <c r="EJ1037" s="2"/>
      <c r="EK1037" s="2"/>
      <c r="EL1037" s="2"/>
      <c r="EM1037" s="2"/>
      <c r="EN1037" s="2"/>
      <c r="EO1037" s="2"/>
      <c r="EP1037" s="2"/>
      <c r="EQ1037" s="2"/>
      <c r="ER1037" s="2"/>
      <c r="ES1037" s="2"/>
      <c r="ET1037" s="2"/>
      <c r="EU1037" s="2"/>
      <c r="EV1037" s="2"/>
      <c r="EW1037" s="2"/>
      <c r="EX1037" s="2"/>
      <c r="EY1037" s="2"/>
      <c r="EZ1037" s="2"/>
      <c r="FA1037" s="2"/>
      <c r="FB1037" s="2"/>
      <c r="FC1037" s="2"/>
      <c r="FD1037" s="2"/>
      <c r="FE1037" s="2"/>
      <c r="FF1037" s="2"/>
      <c r="FG1037" s="2"/>
      <c r="FH1037" s="2"/>
      <c r="FI1037" s="2"/>
      <c r="FJ1037" s="2"/>
      <c r="FK1037" s="2"/>
      <c r="FL1037" s="2"/>
      <c r="FM1037" s="2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</row>
    <row r="1038" spans="1:188" x14ac:dyDescent="0.15">
      <c r="A1038" s="63">
        <f t="shared" si="292"/>
        <v>44803</v>
      </c>
      <c r="B1038" s="78">
        <f t="shared" ref="B1038:B1101" ca="1" si="297">IF(A1038&lt;=TODAY(),C1038+P1038,IF(AND(A1038&gt;TODAY(),A1038&lt;=$B$1),IF(VLOOKUP(TODAY(),$A$10:$D$10000,4,FALSE)=0,"n.d",C1038+P1038),"n.d"))</f>
        <v>624.28198809999992</v>
      </c>
      <c r="C1038" s="65">
        <f t="shared" ca="1" si="287"/>
        <v>573.1585301099999</v>
      </c>
      <c r="D1038" s="10">
        <f ca="1">IF(A1038&lt;$B$1,VLOOKUP(A1038,[1]DI!$A$4:$B$15000,2),0)</f>
        <v>0.13650000000000001</v>
      </c>
      <c r="E1038" s="65">
        <f t="shared" ref="E1038:E1101" ca="1" si="298">IF(A1038&lt;A$10,1,ROUND(((1+D1038)^(1/252)),8))</f>
        <v>1.00050788</v>
      </c>
      <c r="F1038" s="65">
        <f ca="1">(TRUNC(PRODUCT($E$12:$E1037),16))</f>
        <v>1.16268582108629</v>
      </c>
      <c r="G1038" s="65">
        <f t="shared" ref="G1038:G1101" ca="1" si="299">IF(O1037&gt;0,F1037,G1037)</f>
        <v>1.0980132618279299</v>
      </c>
      <c r="H1038" s="65">
        <f t="shared" ref="H1038:H1101" ca="1" si="300">ROUND(F1038/G1038,8)</f>
        <v>1.05889962</v>
      </c>
      <c r="I1038" s="64">
        <f t="shared" si="293"/>
        <v>0.06</v>
      </c>
      <c r="J1038" s="66">
        <f>IF(O1037&gt;0,VLOOKUP(O1037,W$12:AF$80,2),J1037)</f>
        <v>44628</v>
      </c>
      <c r="K1038" s="67">
        <f t="shared" si="294"/>
        <v>122</v>
      </c>
      <c r="L1038" s="68">
        <f t="shared" si="288"/>
        <v>122</v>
      </c>
      <c r="M1038" s="69">
        <f t="shared" si="289"/>
        <v>1.0286112080000001</v>
      </c>
      <c r="N1038" s="69">
        <f t="shared" ca="1" si="290"/>
        <v>1.0891960169999999</v>
      </c>
      <c r="O1038" s="68">
        <f t="shared" ref="O1038:O1101" si="301">IF(VLOOKUP(A1038,X$12:AE$80,8)=VLOOKUP(A1037,X$12:AE$80,8),0,VLOOKUP(A1038,X$12:AE$80,8))</f>
        <v>0</v>
      </c>
      <c r="P1038" s="65">
        <f t="shared" ca="1" si="295"/>
        <v>51.123457989999999</v>
      </c>
      <c r="Q1038" s="65"/>
      <c r="R1038" s="11">
        <f t="shared" si="296"/>
        <v>0</v>
      </c>
      <c r="S1038" s="70" t="str">
        <f>IF(O1037&gt;0,VLOOKUP(O1037,W$12:AF$60,10),S1037)</f>
        <v>INCORPJ=</v>
      </c>
      <c r="T1038" s="66" t="e">
        <f>IF(O1037&gt;0,VLOOKUP(O1037,W$12:AF$60,11),T1037)</f>
        <v>#REF!</v>
      </c>
      <c r="U1038" s="71" t="str">
        <f t="shared" si="291"/>
        <v>-</v>
      </c>
      <c r="V1038" s="7"/>
      <c r="W1038" s="7"/>
      <c r="X1038" s="7"/>
      <c r="Y1038" s="7"/>
      <c r="Z1038" s="1"/>
      <c r="AA1038" s="7"/>
      <c r="AB1038" s="7"/>
      <c r="AC1038" s="7"/>
      <c r="AD1038" s="7"/>
      <c r="AE1038" s="7"/>
      <c r="AF1038" s="8"/>
      <c r="AG1038" s="2"/>
      <c r="AH1038" s="2"/>
      <c r="AI1038" s="2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  <c r="DU1038" s="2"/>
      <c r="DV1038" s="2"/>
      <c r="DW1038" s="2"/>
      <c r="DX1038" s="2"/>
      <c r="DY1038" s="2"/>
      <c r="DZ1038" s="2"/>
      <c r="EA1038" s="2"/>
      <c r="EB1038" s="2"/>
      <c r="EC1038" s="2"/>
      <c r="ED1038" s="2"/>
      <c r="EE1038" s="2"/>
      <c r="EF1038" s="2"/>
      <c r="EG1038" s="2"/>
      <c r="EH1038" s="2"/>
      <c r="EI1038" s="2"/>
      <c r="EJ1038" s="2"/>
      <c r="EK1038" s="2"/>
      <c r="EL1038" s="2"/>
      <c r="EM1038" s="2"/>
      <c r="EN1038" s="2"/>
      <c r="EO1038" s="2"/>
      <c r="EP1038" s="2"/>
      <c r="EQ1038" s="2"/>
      <c r="ER1038" s="2"/>
      <c r="ES1038" s="2"/>
      <c r="ET1038" s="2"/>
      <c r="EU1038" s="2"/>
      <c r="EV1038" s="2"/>
      <c r="EW1038" s="2"/>
      <c r="EX1038" s="2"/>
      <c r="EY1038" s="2"/>
      <c r="EZ1038" s="2"/>
      <c r="FA1038" s="2"/>
      <c r="FB1038" s="2"/>
      <c r="FC1038" s="2"/>
      <c r="FD1038" s="2"/>
      <c r="FE1038" s="2"/>
      <c r="FF1038" s="2"/>
      <c r="FG1038" s="2"/>
      <c r="FH1038" s="2"/>
      <c r="FI1038" s="2"/>
      <c r="FJ1038" s="2"/>
      <c r="FK1038" s="2"/>
      <c r="FL1038" s="2"/>
      <c r="FM1038" s="2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</row>
    <row r="1039" spans="1:188" x14ac:dyDescent="0.15">
      <c r="A1039" s="63">
        <f t="shared" si="292"/>
        <v>44804</v>
      </c>
      <c r="B1039" s="78">
        <f t="shared" ca="1" si="297"/>
        <v>624.74348617999988</v>
      </c>
      <c r="C1039" s="65">
        <f t="shared" ca="1" si="287"/>
        <v>573.1585301099999</v>
      </c>
      <c r="D1039" s="10">
        <f ca="1">IF(A1039&lt;$B$1,VLOOKUP(A1039,[1]DI!$A$4:$B$15000,2),0)</f>
        <v>0.13650000000000001</v>
      </c>
      <c r="E1039" s="65">
        <f t="shared" ca="1" si="298"/>
        <v>1.00050788</v>
      </c>
      <c r="F1039" s="65">
        <f ca="1">(TRUNC(PRODUCT($E$12:$E1038),16))</f>
        <v>1.1632763259611101</v>
      </c>
      <c r="G1039" s="65">
        <f t="shared" ca="1" si="299"/>
        <v>1.0980132618279299</v>
      </c>
      <c r="H1039" s="65">
        <f t="shared" ca="1" si="300"/>
        <v>1.0594374099999999</v>
      </c>
      <c r="I1039" s="64">
        <f t="shared" si="293"/>
        <v>0.06</v>
      </c>
      <c r="J1039" s="66">
        <f>IF(O1038&gt;0,VLOOKUP(O1038,W$12:AF$80,2),J1038)</f>
        <v>44628</v>
      </c>
      <c r="K1039" s="67">
        <f t="shared" si="294"/>
        <v>123</v>
      </c>
      <c r="L1039" s="68">
        <f t="shared" si="288"/>
        <v>123</v>
      </c>
      <c r="M1039" s="69">
        <f t="shared" si="289"/>
        <v>1.0288490770000001</v>
      </c>
      <c r="N1039" s="69">
        <f t="shared" ca="1" si="290"/>
        <v>1.090001201</v>
      </c>
      <c r="O1039" s="68">
        <f t="shared" si="301"/>
        <v>0</v>
      </c>
      <c r="P1039" s="65">
        <f t="shared" ca="1" si="295"/>
        <v>51.584956069999997</v>
      </c>
      <c r="Q1039" s="65"/>
      <c r="R1039" s="11">
        <f t="shared" si="296"/>
        <v>0</v>
      </c>
      <c r="S1039" s="70" t="str">
        <f>IF(O1038&gt;0,VLOOKUP(O1038,W$12:AF$60,10),S1038)</f>
        <v>INCORPJ=</v>
      </c>
      <c r="T1039" s="66" t="e">
        <f>IF(O1038&gt;0,VLOOKUP(O1038,W$12:AF$60,11),T1038)</f>
        <v>#REF!</v>
      </c>
      <c r="U1039" s="71" t="str">
        <f t="shared" si="291"/>
        <v>-</v>
      </c>
      <c r="V1039" s="7"/>
      <c r="W1039" s="7"/>
      <c r="X1039" s="7"/>
      <c r="Y1039" s="7"/>
      <c r="Z1039" s="1"/>
      <c r="AA1039" s="7"/>
      <c r="AB1039" s="7"/>
      <c r="AC1039" s="7"/>
      <c r="AD1039" s="7"/>
      <c r="AE1039" s="7"/>
      <c r="AF1039" s="8"/>
      <c r="AG1039" s="2"/>
      <c r="AH1039" s="2"/>
      <c r="AI1039" s="2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  <c r="DU1039" s="2"/>
      <c r="DV1039" s="2"/>
      <c r="DW1039" s="2"/>
      <c r="DX1039" s="2"/>
      <c r="DY1039" s="2"/>
      <c r="DZ1039" s="2"/>
      <c r="EA1039" s="2"/>
      <c r="EB1039" s="2"/>
      <c r="EC1039" s="2"/>
      <c r="ED1039" s="2"/>
      <c r="EE1039" s="2"/>
      <c r="EF1039" s="2"/>
      <c r="EG1039" s="2"/>
      <c r="EH1039" s="2"/>
      <c r="EI1039" s="2"/>
      <c r="EJ1039" s="2"/>
      <c r="EK1039" s="2"/>
      <c r="EL1039" s="2"/>
      <c r="EM1039" s="2"/>
      <c r="EN1039" s="2"/>
      <c r="EO1039" s="2"/>
      <c r="EP1039" s="2"/>
      <c r="EQ1039" s="2"/>
      <c r="ER1039" s="2"/>
      <c r="ES1039" s="2"/>
      <c r="ET1039" s="2"/>
      <c r="EU1039" s="2"/>
      <c r="EV1039" s="2"/>
      <c r="EW1039" s="2"/>
      <c r="EX1039" s="2"/>
      <c r="EY1039" s="2"/>
      <c r="EZ1039" s="2"/>
      <c r="FA1039" s="2"/>
      <c r="FB1039" s="2"/>
      <c r="FC1039" s="2"/>
      <c r="FD1039" s="2"/>
      <c r="FE1039" s="2"/>
      <c r="FF1039" s="2"/>
      <c r="FG1039" s="2"/>
      <c r="FH1039" s="2"/>
      <c r="FI1039" s="2"/>
      <c r="FJ1039" s="2"/>
      <c r="FK1039" s="2"/>
      <c r="FL1039" s="2"/>
      <c r="FM1039" s="2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</row>
    <row r="1040" spans="1:188" x14ac:dyDescent="0.15">
      <c r="A1040" s="63">
        <f t="shared" si="292"/>
        <v>44805</v>
      </c>
      <c r="B1040" s="78">
        <f t="shared" ca="1" si="297"/>
        <v>625.2053298699999</v>
      </c>
      <c r="C1040" s="65">
        <f t="shared" ca="1" si="287"/>
        <v>573.1585301099999</v>
      </c>
      <c r="D1040" s="10">
        <f ca="1">IF(A1040&lt;$B$1,VLOOKUP(A1040,[1]DI!$A$4:$B$15000,2),0)</f>
        <v>0.13650000000000001</v>
      </c>
      <c r="E1040" s="65">
        <f t="shared" ca="1" si="298"/>
        <v>1.00050788</v>
      </c>
      <c r="F1040" s="65">
        <f ca="1">(TRUNC(PRODUCT($E$12:$E1039),16))</f>
        <v>1.16386713074154</v>
      </c>
      <c r="G1040" s="65">
        <f t="shared" ca="1" si="299"/>
        <v>1.0980132618279299</v>
      </c>
      <c r="H1040" s="65">
        <f t="shared" ca="1" si="300"/>
        <v>1.0599754800000001</v>
      </c>
      <c r="I1040" s="64">
        <f t="shared" si="293"/>
        <v>0.06</v>
      </c>
      <c r="J1040" s="66">
        <f>IF(O1039&gt;0,VLOOKUP(O1039,W$12:AF$80,2),J1039)</f>
        <v>44628</v>
      </c>
      <c r="K1040" s="67">
        <f t="shared" si="294"/>
        <v>124</v>
      </c>
      <c r="L1040" s="68">
        <f t="shared" si="288"/>
        <v>124</v>
      </c>
      <c r="M1040" s="69">
        <f t="shared" si="289"/>
        <v>1.0290870009999999</v>
      </c>
      <c r="N1040" s="69">
        <f t="shared" ca="1" si="290"/>
        <v>1.090806988</v>
      </c>
      <c r="O1040" s="68">
        <f t="shared" si="301"/>
        <v>0</v>
      </c>
      <c r="P1040" s="65">
        <f t="shared" ca="1" si="295"/>
        <v>52.046799759999999</v>
      </c>
      <c r="Q1040" s="65"/>
      <c r="R1040" s="11">
        <f t="shared" si="296"/>
        <v>0</v>
      </c>
      <c r="S1040" s="70" t="str">
        <f>IF(O1039&gt;0,VLOOKUP(O1039,W$12:AF$60,10),S1039)</f>
        <v>INCORPJ=</v>
      </c>
      <c r="T1040" s="66" t="e">
        <f>IF(O1039&gt;0,VLOOKUP(O1039,W$12:AF$60,11),T1039)</f>
        <v>#REF!</v>
      </c>
      <c r="U1040" s="71" t="str">
        <f t="shared" si="291"/>
        <v>-</v>
      </c>
      <c r="V1040" s="7"/>
      <c r="W1040" s="7"/>
      <c r="X1040" s="7"/>
      <c r="Y1040" s="7"/>
      <c r="Z1040" s="1"/>
      <c r="AA1040" s="7"/>
      <c r="AB1040" s="7"/>
      <c r="AC1040" s="7"/>
      <c r="AD1040" s="7"/>
      <c r="AE1040" s="7"/>
      <c r="AF1040" s="8"/>
      <c r="AG1040" s="2"/>
      <c r="AH1040" s="2"/>
      <c r="AI1040" s="2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  <c r="DU1040" s="2"/>
      <c r="DV1040" s="2"/>
      <c r="DW1040" s="2"/>
      <c r="DX1040" s="2"/>
      <c r="DY1040" s="2"/>
      <c r="DZ1040" s="2"/>
      <c r="EA1040" s="2"/>
      <c r="EB1040" s="2"/>
      <c r="EC1040" s="2"/>
      <c r="ED1040" s="2"/>
      <c r="EE1040" s="2"/>
      <c r="EF1040" s="2"/>
      <c r="EG1040" s="2"/>
      <c r="EH1040" s="2"/>
      <c r="EI1040" s="2"/>
      <c r="EJ1040" s="2"/>
      <c r="EK1040" s="2"/>
      <c r="EL1040" s="2"/>
      <c r="EM1040" s="2"/>
      <c r="EN1040" s="2"/>
      <c r="EO1040" s="2"/>
      <c r="EP1040" s="2"/>
      <c r="EQ1040" s="2"/>
      <c r="ER1040" s="2"/>
      <c r="ES1040" s="2"/>
      <c r="ET1040" s="2"/>
      <c r="EU1040" s="2"/>
      <c r="EV1040" s="2"/>
      <c r="EW1040" s="2"/>
      <c r="EX1040" s="2"/>
      <c r="EY1040" s="2"/>
      <c r="EZ1040" s="2"/>
      <c r="FA1040" s="2"/>
      <c r="FB1040" s="2"/>
      <c r="FC1040" s="2"/>
      <c r="FD1040" s="2"/>
      <c r="FE1040" s="2"/>
      <c r="FF1040" s="2"/>
      <c r="FG1040" s="2"/>
      <c r="FH1040" s="2"/>
      <c r="FI1040" s="2"/>
      <c r="FJ1040" s="2"/>
      <c r="FK1040" s="2"/>
      <c r="FL1040" s="2"/>
      <c r="FM1040" s="2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</row>
    <row r="1041" spans="1:188" x14ac:dyDescent="0.15">
      <c r="A1041" s="63">
        <f t="shared" si="292"/>
        <v>44806</v>
      </c>
      <c r="B1041" s="78">
        <f t="shared" ca="1" si="297"/>
        <v>625.66751286999988</v>
      </c>
      <c r="C1041" s="65">
        <f t="shared" ca="1" si="287"/>
        <v>573.1585301099999</v>
      </c>
      <c r="D1041" s="10">
        <f ca="1">IF(A1041&lt;$B$1,VLOOKUP(A1041,[1]DI!$A$4:$B$15000,2),0)</f>
        <v>0.13650000000000001</v>
      </c>
      <c r="E1041" s="65">
        <f t="shared" ca="1" si="298"/>
        <v>1.00050788</v>
      </c>
      <c r="F1041" s="65">
        <f ca="1">(TRUNC(PRODUCT($E$12:$E1040),16))</f>
        <v>1.1644582355799</v>
      </c>
      <c r="G1041" s="65">
        <f t="shared" ca="1" si="299"/>
        <v>1.0980132618279299</v>
      </c>
      <c r="H1041" s="65">
        <f t="shared" ca="1" si="300"/>
        <v>1.0605138199999999</v>
      </c>
      <c r="I1041" s="64">
        <f t="shared" si="293"/>
        <v>0.06</v>
      </c>
      <c r="J1041" s="66">
        <f>IF(O1040&gt;0,VLOOKUP(O1040,W$12:AF$80,2),J1040)</f>
        <v>44628</v>
      </c>
      <c r="K1041" s="67">
        <f t="shared" si="294"/>
        <v>125</v>
      </c>
      <c r="L1041" s="68">
        <f t="shared" si="288"/>
        <v>125</v>
      </c>
      <c r="M1041" s="69">
        <f t="shared" si="289"/>
        <v>1.0293249799999999</v>
      </c>
      <c r="N1041" s="69">
        <f t="shared" ca="1" si="290"/>
        <v>1.0916133669999999</v>
      </c>
      <c r="O1041" s="68">
        <f t="shared" si="301"/>
        <v>0</v>
      </c>
      <c r="P1041" s="65">
        <f t="shared" ca="1" si="295"/>
        <v>52.508982760000002</v>
      </c>
      <c r="Q1041" s="65"/>
      <c r="R1041" s="11">
        <f t="shared" si="296"/>
        <v>0</v>
      </c>
      <c r="S1041" s="70" t="str">
        <f>IF(O1040&gt;0,VLOOKUP(O1040,W$12:AF$60,10),S1040)</f>
        <v>INCORPJ=</v>
      </c>
      <c r="T1041" s="66" t="e">
        <f>IF(O1040&gt;0,VLOOKUP(O1040,W$12:AF$60,11),T1040)</f>
        <v>#REF!</v>
      </c>
      <c r="U1041" s="71" t="str">
        <f t="shared" si="291"/>
        <v>-</v>
      </c>
      <c r="V1041" s="7"/>
      <c r="W1041" s="7"/>
      <c r="X1041" s="7"/>
      <c r="Y1041" s="7"/>
      <c r="Z1041" s="1"/>
      <c r="AA1041" s="7"/>
      <c r="AB1041" s="7"/>
      <c r="AC1041" s="7"/>
      <c r="AD1041" s="7"/>
      <c r="AE1041" s="7"/>
      <c r="AF1041" s="8"/>
      <c r="AG1041" s="2"/>
      <c r="AH1041" s="2"/>
      <c r="AI1041" s="2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  <c r="DU1041" s="2"/>
      <c r="DV1041" s="2"/>
      <c r="DW1041" s="2"/>
      <c r="DX1041" s="2"/>
      <c r="DY1041" s="2"/>
      <c r="DZ1041" s="2"/>
      <c r="EA1041" s="2"/>
      <c r="EB1041" s="2"/>
      <c r="EC1041" s="2"/>
      <c r="ED1041" s="2"/>
      <c r="EE1041" s="2"/>
      <c r="EF1041" s="2"/>
      <c r="EG1041" s="2"/>
      <c r="EH1041" s="2"/>
      <c r="EI1041" s="2"/>
      <c r="EJ1041" s="2"/>
      <c r="EK1041" s="2"/>
      <c r="EL1041" s="2"/>
      <c r="EM1041" s="2"/>
      <c r="EN1041" s="2"/>
      <c r="EO1041" s="2"/>
      <c r="EP1041" s="2"/>
      <c r="EQ1041" s="2"/>
      <c r="ER1041" s="2"/>
      <c r="ES1041" s="2"/>
      <c r="ET1041" s="2"/>
      <c r="EU1041" s="2"/>
      <c r="EV1041" s="2"/>
      <c r="EW1041" s="2"/>
      <c r="EX1041" s="2"/>
      <c r="EY1041" s="2"/>
      <c r="EZ1041" s="2"/>
      <c r="FA1041" s="2"/>
      <c r="FB1041" s="2"/>
      <c r="FC1041" s="2"/>
      <c r="FD1041" s="2"/>
      <c r="FE1041" s="2"/>
      <c r="FF1041" s="2"/>
      <c r="FG1041" s="2"/>
      <c r="FH1041" s="2"/>
      <c r="FI1041" s="2"/>
      <c r="FJ1041" s="2"/>
      <c r="FK1041" s="2"/>
      <c r="FL1041" s="2"/>
      <c r="FM1041" s="2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</row>
    <row r="1042" spans="1:188" x14ac:dyDescent="0.15">
      <c r="A1042" s="63">
        <f t="shared" si="292"/>
        <v>44807</v>
      </c>
      <c r="B1042" s="78">
        <f t="shared" ca="1" si="297"/>
        <v>626.13003518999994</v>
      </c>
      <c r="C1042" s="65">
        <f t="shared" ca="1" si="287"/>
        <v>573.1585301099999</v>
      </c>
      <c r="D1042" s="10">
        <f ca="1">IF(A1042&lt;$B$1,VLOOKUP(A1042,[1]DI!$A$4:$B$15000,2),0)</f>
        <v>0</v>
      </c>
      <c r="E1042" s="65">
        <f t="shared" ca="1" si="298"/>
        <v>1</v>
      </c>
      <c r="F1042" s="65">
        <f ca="1">(TRUNC(PRODUCT($E$12:$E1041),16))</f>
        <v>1.16504964062858</v>
      </c>
      <c r="G1042" s="65">
        <f t="shared" ca="1" si="299"/>
        <v>1.0980132618279299</v>
      </c>
      <c r="H1042" s="65">
        <f t="shared" ca="1" si="300"/>
        <v>1.0610524299999999</v>
      </c>
      <c r="I1042" s="64">
        <f t="shared" si="293"/>
        <v>0.06</v>
      </c>
      <c r="J1042" s="66">
        <f>IF(O1041&gt;0,VLOOKUP(O1041,W$12:AF$80,2),J1041)</f>
        <v>44628</v>
      </c>
      <c r="K1042" s="67">
        <f t="shared" si="294"/>
        <v>125</v>
      </c>
      <c r="L1042" s="68">
        <f t="shared" si="288"/>
        <v>126</v>
      </c>
      <c r="M1042" s="69">
        <f t="shared" si="289"/>
        <v>1.0295630140000001</v>
      </c>
      <c r="N1042" s="69">
        <f t="shared" ca="1" si="290"/>
        <v>1.0924203379999999</v>
      </c>
      <c r="O1042" s="68">
        <f t="shared" si="301"/>
        <v>0</v>
      </c>
      <c r="P1042" s="65">
        <f t="shared" ca="1" si="295"/>
        <v>52.97150508</v>
      </c>
      <c r="Q1042" s="65"/>
      <c r="R1042" s="11">
        <f t="shared" si="296"/>
        <v>0</v>
      </c>
      <c r="S1042" s="70" t="str">
        <f>IF(O1041&gt;0,VLOOKUP(O1041,W$12:AF$60,10),S1041)</f>
        <v>INCORPJ=</v>
      </c>
      <c r="T1042" s="66" t="e">
        <f>IF(O1041&gt;0,VLOOKUP(O1041,W$12:AF$60,11),T1041)</f>
        <v>#REF!</v>
      </c>
      <c r="U1042" s="71" t="str">
        <f t="shared" si="291"/>
        <v>-</v>
      </c>
      <c r="V1042" s="7"/>
      <c r="W1042" s="7"/>
      <c r="X1042" s="7"/>
      <c r="Y1042" s="7"/>
      <c r="Z1042" s="1"/>
      <c r="AA1042" s="7"/>
      <c r="AB1042" s="7"/>
      <c r="AC1042" s="7"/>
      <c r="AD1042" s="7"/>
      <c r="AE1042" s="7"/>
      <c r="AF1042" s="8"/>
      <c r="AG1042" s="2"/>
      <c r="AH1042" s="2"/>
      <c r="AI1042" s="2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  <c r="DU1042" s="2"/>
      <c r="DV1042" s="2"/>
      <c r="DW1042" s="2"/>
      <c r="DX1042" s="2"/>
      <c r="DY1042" s="2"/>
      <c r="DZ1042" s="2"/>
      <c r="EA1042" s="2"/>
      <c r="EB1042" s="2"/>
      <c r="EC1042" s="2"/>
      <c r="ED1042" s="2"/>
      <c r="EE1042" s="2"/>
      <c r="EF1042" s="2"/>
      <c r="EG1042" s="2"/>
      <c r="EH1042" s="2"/>
      <c r="EI1042" s="2"/>
      <c r="EJ1042" s="2"/>
      <c r="EK1042" s="2"/>
      <c r="EL1042" s="2"/>
      <c r="EM1042" s="2"/>
      <c r="EN1042" s="2"/>
      <c r="EO1042" s="2"/>
      <c r="EP1042" s="2"/>
      <c r="EQ1042" s="2"/>
      <c r="ER1042" s="2"/>
      <c r="ES1042" s="2"/>
      <c r="ET1042" s="2"/>
      <c r="EU1042" s="2"/>
      <c r="EV1042" s="2"/>
      <c r="EW1042" s="2"/>
      <c r="EX1042" s="2"/>
      <c r="EY1042" s="2"/>
      <c r="EZ1042" s="2"/>
      <c r="FA1042" s="2"/>
      <c r="FB1042" s="2"/>
      <c r="FC1042" s="2"/>
      <c r="FD1042" s="2"/>
      <c r="FE1042" s="2"/>
      <c r="FF1042" s="2"/>
      <c r="FG1042" s="2"/>
      <c r="FH1042" s="2"/>
      <c r="FI1042" s="2"/>
      <c r="FJ1042" s="2"/>
      <c r="FK1042" s="2"/>
      <c r="FL1042" s="2"/>
      <c r="FM1042" s="2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</row>
    <row r="1043" spans="1:188" x14ac:dyDescent="0.15">
      <c r="A1043" s="63">
        <f t="shared" si="292"/>
        <v>44808</v>
      </c>
      <c r="B1043" s="78">
        <f t="shared" ca="1" si="297"/>
        <v>626.13003518999994</v>
      </c>
      <c r="C1043" s="65">
        <f t="shared" ca="1" si="287"/>
        <v>573.1585301099999</v>
      </c>
      <c r="D1043" s="10">
        <f ca="1">IF(A1043&lt;$B$1,VLOOKUP(A1043,[1]DI!$A$4:$B$15000,2),0)</f>
        <v>0</v>
      </c>
      <c r="E1043" s="65">
        <f t="shared" ca="1" si="298"/>
        <v>1</v>
      </c>
      <c r="F1043" s="65">
        <f ca="1">(TRUNC(PRODUCT($E$12:$E1042),16))</f>
        <v>1.16504964062858</v>
      </c>
      <c r="G1043" s="65">
        <f t="shared" ca="1" si="299"/>
        <v>1.0980132618279299</v>
      </c>
      <c r="H1043" s="65">
        <f t="shared" ca="1" si="300"/>
        <v>1.0610524299999999</v>
      </c>
      <c r="I1043" s="64">
        <f t="shared" si="293"/>
        <v>0.06</v>
      </c>
      <c r="J1043" s="66">
        <f>IF(O1042&gt;0,VLOOKUP(O1042,W$12:AF$80,2),J1042)</f>
        <v>44628</v>
      </c>
      <c r="K1043" s="67">
        <f t="shared" si="294"/>
        <v>125</v>
      </c>
      <c r="L1043" s="68">
        <f t="shared" si="288"/>
        <v>126</v>
      </c>
      <c r="M1043" s="69">
        <f t="shared" si="289"/>
        <v>1.0295630140000001</v>
      </c>
      <c r="N1043" s="69">
        <f t="shared" ca="1" si="290"/>
        <v>1.0924203379999999</v>
      </c>
      <c r="O1043" s="68">
        <f t="shared" si="301"/>
        <v>0</v>
      </c>
      <c r="P1043" s="65">
        <f t="shared" ca="1" si="295"/>
        <v>52.97150508</v>
      </c>
      <c r="Q1043" s="65"/>
      <c r="R1043" s="11">
        <f t="shared" si="296"/>
        <v>0</v>
      </c>
      <c r="S1043" s="70" t="str">
        <f>IF(O1042&gt;0,VLOOKUP(O1042,W$12:AF$60,10),S1042)</f>
        <v>INCORPJ=</v>
      </c>
      <c r="T1043" s="66" t="e">
        <f>IF(O1042&gt;0,VLOOKUP(O1042,W$12:AF$60,11),T1042)</f>
        <v>#REF!</v>
      </c>
      <c r="U1043" s="71" t="str">
        <f t="shared" si="291"/>
        <v>-</v>
      </c>
      <c r="V1043" s="7"/>
      <c r="W1043" s="7"/>
      <c r="X1043" s="7"/>
      <c r="Y1043" s="7"/>
      <c r="Z1043" s="1"/>
      <c r="AA1043" s="7"/>
      <c r="AB1043" s="7"/>
      <c r="AC1043" s="7"/>
      <c r="AD1043" s="7"/>
      <c r="AE1043" s="7"/>
      <c r="AF1043" s="8"/>
      <c r="AG1043" s="2"/>
      <c r="AH1043" s="2"/>
      <c r="AI1043" s="2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  <c r="DU1043" s="2"/>
      <c r="DV1043" s="2"/>
      <c r="DW1043" s="2"/>
      <c r="DX1043" s="2"/>
      <c r="DY1043" s="2"/>
      <c r="DZ1043" s="2"/>
      <c r="EA1043" s="2"/>
      <c r="EB1043" s="2"/>
      <c r="EC1043" s="2"/>
      <c r="ED1043" s="2"/>
      <c r="EE1043" s="2"/>
      <c r="EF1043" s="2"/>
      <c r="EG1043" s="2"/>
      <c r="EH1043" s="2"/>
      <c r="EI1043" s="2"/>
      <c r="EJ1043" s="2"/>
      <c r="EK1043" s="2"/>
      <c r="EL1043" s="2"/>
      <c r="EM1043" s="2"/>
      <c r="EN1043" s="2"/>
      <c r="EO1043" s="2"/>
      <c r="EP1043" s="2"/>
      <c r="EQ1043" s="2"/>
      <c r="ER1043" s="2"/>
      <c r="ES1043" s="2"/>
      <c r="ET1043" s="2"/>
      <c r="EU1043" s="2"/>
      <c r="EV1043" s="2"/>
      <c r="EW1043" s="2"/>
      <c r="EX1043" s="2"/>
      <c r="EY1043" s="2"/>
      <c r="EZ1043" s="2"/>
      <c r="FA1043" s="2"/>
      <c r="FB1043" s="2"/>
      <c r="FC1043" s="2"/>
      <c r="FD1043" s="2"/>
      <c r="FE1043" s="2"/>
      <c r="FF1043" s="2"/>
      <c r="FG1043" s="2"/>
      <c r="FH1043" s="2"/>
      <c r="FI1043" s="2"/>
      <c r="FJ1043" s="2"/>
      <c r="FK1043" s="2"/>
      <c r="FL1043" s="2"/>
      <c r="FM1043" s="2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</row>
    <row r="1044" spans="1:188" x14ac:dyDescent="0.15">
      <c r="A1044" s="63">
        <f t="shared" si="292"/>
        <v>44809</v>
      </c>
      <c r="B1044" s="78">
        <f t="shared" ca="1" si="297"/>
        <v>626.13003518999994</v>
      </c>
      <c r="C1044" s="65">
        <f t="shared" ca="1" si="287"/>
        <v>573.1585301099999</v>
      </c>
      <c r="D1044" s="10">
        <f ca="1">IF(A1044&lt;$B$1,VLOOKUP(A1044,[1]DI!$A$4:$B$15000,2),0)</f>
        <v>0.13650000000000001</v>
      </c>
      <c r="E1044" s="65">
        <f t="shared" ca="1" si="298"/>
        <v>1.00050788</v>
      </c>
      <c r="F1044" s="65">
        <f ca="1">(TRUNC(PRODUCT($E$12:$E1043),16))</f>
        <v>1.16504964062858</v>
      </c>
      <c r="G1044" s="65">
        <f t="shared" ca="1" si="299"/>
        <v>1.0980132618279299</v>
      </c>
      <c r="H1044" s="65">
        <f t="shared" ca="1" si="300"/>
        <v>1.0610524299999999</v>
      </c>
      <c r="I1044" s="64">
        <f t="shared" si="293"/>
        <v>0.06</v>
      </c>
      <c r="J1044" s="66">
        <f>IF(O1043&gt;0,VLOOKUP(O1043,W$12:AF$80,2),J1043)</f>
        <v>44628</v>
      </c>
      <c r="K1044" s="67">
        <f t="shared" si="294"/>
        <v>126</v>
      </c>
      <c r="L1044" s="68">
        <f t="shared" si="288"/>
        <v>126</v>
      </c>
      <c r="M1044" s="69">
        <f t="shared" si="289"/>
        <v>1.0295630140000001</v>
      </c>
      <c r="N1044" s="69">
        <f t="shared" ca="1" si="290"/>
        <v>1.0924203379999999</v>
      </c>
      <c r="O1044" s="68">
        <f t="shared" si="301"/>
        <v>0</v>
      </c>
      <c r="P1044" s="65">
        <f t="shared" ca="1" si="295"/>
        <v>52.97150508</v>
      </c>
      <c r="Q1044" s="65"/>
      <c r="R1044" s="11">
        <f t="shared" si="296"/>
        <v>0</v>
      </c>
      <c r="S1044" s="70" t="str">
        <f>IF(O1043&gt;0,VLOOKUP(O1043,W$12:AF$60,10),S1043)</f>
        <v>INCORPJ=</v>
      </c>
      <c r="T1044" s="66" t="e">
        <f>IF(O1043&gt;0,VLOOKUP(O1043,W$12:AF$60,11),T1043)</f>
        <v>#REF!</v>
      </c>
      <c r="U1044" s="71" t="str">
        <f t="shared" si="291"/>
        <v>-</v>
      </c>
      <c r="V1044" s="7"/>
      <c r="W1044" s="7"/>
      <c r="X1044" s="7"/>
      <c r="Y1044" s="7"/>
      <c r="Z1044" s="1"/>
      <c r="AA1044" s="7"/>
      <c r="AB1044" s="7"/>
      <c r="AC1044" s="7"/>
      <c r="AD1044" s="7"/>
      <c r="AE1044" s="7"/>
      <c r="AF1044" s="8"/>
      <c r="AG1044" s="2"/>
      <c r="AH1044" s="2"/>
      <c r="AI1044" s="2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  <c r="DU1044" s="2"/>
      <c r="DV1044" s="2"/>
      <c r="DW1044" s="2"/>
      <c r="DX1044" s="2"/>
      <c r="DY1044" s="2"/>
      <c r="DZ1044" s="2"/>
      <c r="EA1044" s="2"/>
      <c r="EB1044" s="2"/>
      <c r="EC1044" s="2"/>
      <c r="ED1044" s="2"/>
      <c r="EE1044" s="2"/>
      <c r="EF1044" s="2"/>
      <c r="EG1044" s="2"/>
      <c r="EH1044" s="2"/>
      <c r="EI1044" s="2"/>
      <c r="EJ1044" s="2"/>
      <c r="EK1044" s="2"/>
      <c r="EL1044" s="2"/>
      <c r="EM1044" s="2"/>
      <c r="EN1044" s="2"/>
      <c r="EO1044" s="2"/>
      <c r="EP1044" s="2"/>
      <c r="EQ1044" s="2"/>
      <c r="ER1044" s="2"/>
      <c r="ES1044" s="2"/>
      <c r="ET1044" s="2"/>
      <c r="EU1044" s="2"/>
      <c r="EV1044" s="2"/>
      <c r="EW1044" s="2"/>
      <c r="EX1044" s="2"/>
      <c r="EY1044" s="2"/>
      <c r="EZ1044" s="2"/>
      <c r="FA1044" s="2"/>
      <c r="FB1044" s="2"/>
      <c r="FC1044" s="2"/>
      <c r="FD1044" s="2"/>
      <c r="FE1044" s="2"/>
      <c r="FF1044" s="2"/>
      <c r="FG1044" s="2"/>
      <c r="FH1044" s="2"/>
      <c r="FI1044" s="2"/>
      <c r="FJ1044" s="2"/>
      <c r="FK1044" s="2"/>
      <c r="FL1044" s="2"/>
      <c r="FM1044" s="2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</row>
    <row r="1045" spans="1:188" x14ac:dyDescent="0.15">
      <c r="A1045" s="63">
        <f t="shared" si="292"/>
        <v>44810</v>
      </c>
      <c r="B1045" s="78">
        <f t="shared" ca="1" si="297"/>
        <v>626.59290310999995</v>
      </c>
      <c r="C1045" s="65">
        <f t="shared" ca="1" si="287"/>
        <v>573.1585301099999</v>
      </c>
      <c r="D1045" s="10">
        <f ca="1">IF(A1045&lt;$B$1,VLOOKUP(A1045,[1]DI!$A$4:$B$15000,2),0)</f>
        <v>0.13650000000000001</v>
      </c>
      <c r="E1045" s="65">
        <f t="shared" ca="1" si="298"/>
        <v>1.00050788</v>
      </c>
      <c r="F1045" s="65">
        <f ca="1">(TRUNC(PRODUCT($E$12:$E1044),16))</f>
        <v>1.1656413460400701</v>
      </c>
      <c r="G1045" s="65">
        <f t="shared" ca="1" si="299"/>
        <v>1.0980132618279299</v>
      </c>
      <c r="H1045" s="65">
        <f t="shared" ca="1" si="300"/>
        <v>1.06159132</v>
      </c>
      <c r="I1045" s="64">
        <f t="shared" si="293"/>
        <v>0.06</v>
      </c>
      <c r="J1045" s="66">
        <f>IF(O1044&gt;0,VLOOKUP(O1044,W$12:AF$80,2),J1044)</f>
        <v>44628</v>
      </c>
      <c r="K1045" s="67">
        <f t="shared" si="294"/>
        <v>127</v>
      </c>
      <c r="L1045" s="68">
        <f t="shared" si="288"/>
        <v>127</v>
      </c>
      <c r="M1045" s="69">
        <f t="shared" si="289"/>
        <v>1.0298011030000001</v>
      </c>
      <c r="N1045" s="69">
        <f t="shared" ca="1" si="290"/>
        <v>1.0932279119999999</v>
      </c>
      <c r="O1045" s="68">
        <f t="shared" si="301"/>
        <v>0</v>
      </c>
      <c r="P1045" s="65">
        <f t="shared" ca="1" si="295"/>
        <v>53.434373000000001</v>
      </c>
      <c r="Q1045" s="65"/>
      <c r="R1045" s="11">
        <f t="shared" si="296"/>
        <v>0</v>
      </c>
      <c r="S1045" s="70" t="str">
        <f>IF(O1044&gt;0,VLOOKUP(O1044,W$12:AF$60,10),S1044)</f>
        <v>INCORPJ=</v>
      </c>
      <c r="T1045" s="66" t="e">
        <f>IF(O1044&gt;0,VLOOKUP(O1044,W$12:AF$60,11),T1044)</f>
        <v>#REF!</v>
      </c>
      <c r="U1045" s="71" t="str">
        <f t="shared" si="291"/>
        <v>-</v>
      </c>
      <c r="V1045" s="7"/>
      <c r="W1045" s="7"/>
      <c r="X1045" s="7"/>
      <c r="Y1045" s="7"/>
      <c r="Z1045" s="1"/>
      <c r="AA1045" s="7"/>
      <c r="AB1045" s="7"/>
      <c r="AC1045" s="7"/>
      <c r="AD1045" s="7"/>
      <c r="AE1045" s="7"/>
      <c r="AF1045" s="8"/>
      <c r="AG1045" s="2"/>
      <c r="AH1045" s="2"/>
      <c r="AI1045" s="2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  <c r="DU1045" s="2"/>
      <c r="DV1045" s="2"/>
      <c r="DW1045" s="2"/>
      <c r="DX1045" s="2"/>
      <c r="DY1045" s="2"/>
      <c r="DZ1045" s="2"/>
      <c r="EA1045" s="2"/>
      <c r="EB1045" s="2"/>
      <c r="EC1045" s="2"/>
      <c r="ED1045" s="2"/>
      <c r="EE1045" s="2"/>
      <c r="EF1045" s="2"/>
      <c r="EG1045" s="2"/>
      <c r="EH1045" s="2"/>
      <c r="EI1045" s="2"/>
      <c r="EJ1045" s="2"/>
      <c r="EK1045" s="2"/>
      <c r="EL1045" s="2"/>
      <c r="EM1045" s="2"/>
      <c r="EN1045" s="2"/>
      <c r="EO1045" s="2"/>
      <c r="EP1045" s="2"/>
      <c r="EQ1045" s="2"/>
      <c r="ER1045" s="2"/>
      <c r="ES1045" s="2"/>
      <c r="ET1045" s="2"/>
      <c r="EU1045" s="2"/>
      <c r="EV1045" s="2"/>
      <c r="EW1045" s="2"/>
      <c r="EX1045" s="2"/>
      <c r="EY1045" s="2"/>
      <c r="EZ1045" s="2"/>
      <c r="FA1045" s="2"/>
      <c r="FB1045" s="2"/>
      <c r="FC1045" s="2"/>
      <c r="FD1045" s="2"/>
      <c r="FE1045" s="2"/>
      <c r="FF1045" s="2"/>
      <c r="FG1045" s="2"/>
      <c r="FH1045" s="2"/>
      <c r="FI1045" s="2"/>
      <c r="FJ1045" s="2"/>
      <c r="FK1045" s="2"/>
      <c r="FL1045" s="2"/>
      <c r="FM1045" s="2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</row>
    <row r="1046" spans="1:188" x14ac:dyDescent="0.15">
      <c r="A1046" s="63">
        <f t="shared" si="292"/>
        <v>44811</v>
      </c>
      <c r="B1046" s="78">
        <f t="shared" ca="1" si="297"/>
        <v>627.05611149999993</v>
      </c>
      <c r="C1046" s="65">
        <f t="shared" ca="1" si="287"/>
        <v>573.1585301099999</v>
      </c>
      <c r="D1046" s="10">
        <f ca="1">IF(A1046&lt;$B$1,VLOOKUP(A1046,[1]DI!$A$4:$B$15000,2),0)</f>
        <v>0</v>
      </c>
      <c r="E1046" s="65">
        <f t="shared" ca="1" si="298"/>
        <v>1</v>
      </c>
      <c r="F1046" s="65">
        <f ca="1">(TRUNC(PRODUCT($E$12:$E1045),16))</f>
        <v>1.1662333519668899</v>
      </c>
      <c r="G1046" s="65">
        <f t="shared" ca="1" si="299"/>
        <v>1.0980132618279299</v>
      </c>
      <c r="H1046" s="65">
        <f t="shared" ca="1" si="300"/>
        <v>1.06213048</v>
      </c>
      <c r="I1046" s="64">
        <f t="shared" si="293"/>
        <v>0.06</v>
      </c>
      <c r="J1046" s="66">
        <f>IF(O1045&gt;0,VLOOKUP(O1045,W$12:AF$80,2),J1045)</f>
        <v>44628</v>
      </c>
      <c r="K1046" s="67">
        <f t="shared" si="294"/>
        <v>127</v>
      </c>
      <c r="L1046" s="68">
        <f t="shared" si="288"/>
        <v>128</v>
      </c>
      <c r="M1046" s="69">
        <f t="shared" si="289"/>
        <v>1.0300392469999999</v>
      </c>
      <c r="N1046" s="69">
        <f t="shared" ca="1" si="290"/>
        <v>1.09403608</v>
      </c>
      <c r="O1046" s="68">
        <f t="shared" si="301"/>
        <v>0</v>
      </c>
      <c r="P1046" s="65">
        <f t="shared" ca="1" si="295"/>
        <v>53.897581389999999</v>
      </c>
      <c r="Q1046" s="65"/>
      <c r="R1046" s="11">
        <f t="shared" si="296"/>
        <v>0</v>
      </c>
      <c r="S1046" s="70" t="str">
        <f>IF(O1045&gt;0,VLOOKUP(O1045,W$12:AF$60,10),S1045)</f>
        <v>INCORPJ=</v>
      </c>
      <c r="T1046" s="66" t="e">
        <f>IF(O1045&gt;0,VLOOKUP(O1045,W$12:AF$60,11),T1045)</f>
        <v>#REF!</v>
      </c>
      <c r="U1046" s="71" t="str">
        <f t="shared" si="291"/>
        <v>-</v>
      </c>
      <c r="V1046" s="7"/>
      <c r="W1046" s="7"/>
      <c r="X1046" s="7"/>
      <c r="Y1046" s="7"/>
      <c r="Z1046" s="1"/>
      <c r="AA1046" s="7"/>
      <c r="AB1046" s="7"/>
      <c r="AC1046" s="7"/>
      <c r="AD1046" s="7"/>
      <c r="AE1046" s="7"/>
      <c r="AF1046" s="8"/>
      <c r="AG1046" s="2"/>
      <c r="AH1046" s="2"/>
      <c r="AI1046" s="2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  <c r="DU1046" s="2"/>
      <c r="DV1046" s="2"/>
      <c r="DW1046" s="2"/>
      <c r="DX1046" s="2"/>
      <c r="DY1046" s="2"/>
      <c r="DZ1046" s="2"/>
      <c r="EA1046" s="2"/>
      <c r="EB1046" s="2"/>
      <c r="EC1046" s="2"/>
      <c r="ED1046" s="2"/>
      <c r="EE1046" s="2"/>
      <c r="EF1046" s="2"/>
      <c r="EG1046" s="2"/>
      <c r="EH1046" s="2"/>
      <c r="EI1046" s="2"/>
      <c r="EJ1046" s="2"/>
      <c r="EK1046" s="2"/>
      <c r="EL1046" s="2"/>
      <c r="EM1046" s="2"/>
      <c r="EN1046" s="2"/>
      <c r="EO1046" s="2"/>
      <c r="EP1046" s="2"/>
      <c r="EQ1046" s="2"/>
      <c r="ER1046" s="2"/>
      <c r="ES1046" s="2"/>
      <c r="ET1046" s="2"/>
      <c r="EU1046" s="2"/>
      <c r="EV1046" s="2"/>
      <c r="EW1046" s="2"/>
      <c r="EX1046" s="2"/>
      <c r="EY1046" s="2"/>
      <c r="EZ1046" s="2"/>
      <c r="FA1046" s="2"/>
      <c r="FB1046" s="2"/>
      <c r="FC1046" s="2"/>
      <c r="FD1046" s="2"/>
      <c r="FE1046" s="2"/>
      <c r="FF1046" s="2"/>
      <c r="FG1046" s="2"/>
      <c r="FH1046" s="2"/>
      <c r="FI1046" s="2"/>
      <c r="FJ1046" s="2"/>
      <c r="FK1046" s="2"/>
      <c r="FL1046" s="2"/>
      <c r="FM1046" s="2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</row>
    <row r="1047" spans="1:188" x14ac:dyDescent="0.15">
      <c r="A1047" s="63">
        <f t="shared" si="292"/>
        <v>44812</v>
      </c>
      <c r="B1047" s="78">
        <f t="shared" ca="1" si="297"/>
        <v>627.05611149999993</v>
      </c>
      <c r="C1047" s="65">
        <f t="shared" ca="1" si="287"/>
        <v>573.1585301099999</v>
      </c>
      <c r="D1047" s="10">
        <f ca="1">IF(A1047&lt;$B$1,VLOOKUP(A1047,[1]DI!$A$4:$B$15000,2),0)</f>
        <v>0.13650000000000001</v>
      </c>
      <c r="E1047" s="65">
        <f t="shared" ca="1" si="298"/>
        <v>1.00050788</v>
      </c>
      <c r="F1047" s="65">
        <f ca="1">(TRUNC(PRODUCT($E$12:$E1046),16))</f>
        <v>1.1662333519668899</v>
      </c>
      <c r="G1047" s="65">
        <f t="shared" ca="1" si="299"/>
        <v>1.0980132618279299</v>
      </c>
      <c r="H1047" s="65">
        <f t="shared" ca="1" si="300"/>
        <v>1.06213048</v>
      </c>
      <c r="I1047" s="64">
        <f t="shared" si="293"/>
        <v>0.06</v>
      </c>
      <c r="J1047" s="66">
        <f>IF(O1046&gt;0,VLOOKUP(O1046,W$12:AF$80,2),J1046)</f>
        <v>44628</v>
      </c>
      <c r="K1047" s="67">
        <f t="shared" si="294"/>
        <v>128</v>
      </c>
      <c r="L1047" s="68">
        <f t="shared" si="288"/>
        <v>128</v>
      </c>
      <c r="M1047" s="69">
        <f t="shared" si="289"/>
        <v>1.0300392469999999</v>
      </c>
      <c r="N1047" s="69">
        <f t="shared" ca="1" si="290"/>
        <v>1.09403608</v>
      </c>
      <c r="O1047" s="68">
        <f t="shared" si="301"/>
        <v>0</v>
      </c>
      <c r="P1047" s="65">
        <f t="shared" ca="1" si="295"/>
        <v>53.897581389999999</v>
      </c>
      <c r="Q1047" s="65"/>
      <c r="R1047" s="11">
        <f t="shared" si="296"/>
        <v>0</v>
      </c>
      <c r="S1047" s="70" t="str">
        <f>IF(O1046&gt;0,VLOOKUP(O1046,W$12:AF$60,10),S1046)</f>
        <v>INCORPJ=</v>
      </c>
      <c r="T1047" s="66" t="e">
        <f>IF(O1046&gt;0,VLOOKUP(O1046,W$12:AF$60,11),T1046)</f>
        <v>#REF!</v>
      </c>
      <c r="U1047" s="71" t="str">
        <f t="shared" si="291"/>
        <v>-</v>
      </c>
      <c r="V1047" s="7"/>
      <c r="W1047" s="7"/>
      <c r="X1047" s="7"/>
      <c r="Y1047" s="7"/>
      <c r="Z1047" s="1"/>
      <c r="AA1047" s="7"/>
      <c r="AB1047" s="7"/>
      <c r="AC1047" s="7"/>
      <c r="AD1047" s="7"/>
      <c r="AE1047" s="7"/>
      <c r="AF1047" s="8"/>
      <c r="AG1047" s="2"/>
      <c r="AH1047" s="2"/>
      <c r="AI1047" s="2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  <c r="DU1047" s="2"/>
      <c r="DV1047" s="2"/>
      <c r="DW1047" s="2"/>
      <c r="DX1047" s="2"/>
      <c r="DY1047" s="2"/>
      <c r="DZ1047" s="2"/>
      <c r="EA1047" s="2"/>
      <c r="EB1047" s="2"/>
      <c r="EC1047" s="2"/>
      <c r="ED1047" s="2"/>
      <c r="EE1047" s="2"/>
      <c r="EF1047" s="2"/>
      <c r="EG1047" s="2"/>
      <c r="EH1047" s="2"/>
      <c r="EI1047" s="2"/>
      <c r="EJ1047" s="2"/>
      <c r="EK1047" s="2"/>
      <c r="EL1047" s="2"/>
      <c r="EM1047" s="2"/>
      <c r="EN1047" s="2"/>
      <c r="EO1047" s="2"/>
      <c r="EP1047" s="2"/>
      <c r="EQ1047" s="2"/>
      <c r="ER1047" s="2"/>
      <c r="ES1047" s="2"/>
      <c r="ET1047" s="2"/>
      <c r="EU1047" s="2"/>
      <c r="EV1047" s="2"/>
      <c r="EW1047" s="2"/>
      <c r="EX1047" s="2"/>
      <c r="EY1047" s="2"/>
      <c r="EZ1047" s="2"/>
      <c r="FA1047" s="2"/>
      <c r="FB1047" s="2"/>
      <c r="FC1047" s="2"/>
      <c r="FD1047" s="2"/>
      <c r="FE1047" s="2"/>
      <c r="FF1047" s="2"/>
      <c r="FG1047" s="2"/>
      <c r="FH1047" s="2"/>
      <c r="FI1047" s="2"/>
      <c r="FJ1047" s="2"/>
      <c r="FK1047" s="2"/>
      <c r="FL1047" s="2"/>
      <c r="FM1047" s="2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</row>
    <row r="1048" spans="1:188" x14ac:dyDescent="0.15">
      <c r="A1048" s="63">
        <f t="shared" si="292"/>
        <v>44813</v>
      </c>
      <c r="B1048" s="78">
        <f t="shared" ca="1" si="297"/>
        <v>627.51966032999985</v>
      </c>
      <c r="C1048" s="65">
        <f t="shared" ca="1" si="287"/>
        <v>573.1585301099999</v>
      </c>
      <c r="D1048" s="10">
        <f ca="1">IF(A1048&lt;$B$1,VLOOKUP(A1048,[1]DI!$A$4:$B$15000,2),0)</f>
        <v>0.13650000000000001</v>
      </c>
      <c r="E1048" s="65">
        <f t="shared" ca="1" si="298"/>
        <v>1.00050788</v>
      </c>
      <c r="F1048" s="65">
        <f ca="1">(TRUNC(PRODUCT($E$12:$E1047),16))</f>
        <v>1.1668256585616901</v>
      </c>
      <c r="G1048" s="65">
        <f t="shared" ca="1" si="299"/>
        <v>1.0980132618279299</v>
      </c>
      <c r="H1048" s="65">
        <f t="shared" ca="1" si="300"/>
        <v>1.0626699100000001</v>
      </c>
      <c r="I1048" s="64">
        <f t="shared" si="293"/>
        <v>0.06</v>
      </c>
      <c r="J1048" s="66">
        <f>IF(O1047&gt;0,VLOOKUP(O1047,W$12:AF$80,2),J1047)</f>
        <v>44628</v>
      </c>
      <c r="K1048" s="67">
        <f t="shared" si="294"/>
        <v>129</v>
      </c>
      <c r="L1048" s="68">
        <f t="shared" si="288"/>
        <v>129</v>
      </c>
      <c r="M1048" s="69">
        <f t="shared" si="289"/>
        <v>1.030277447</v>
      </c>
      <c r="N1048" s="69">
        <f t="shared" ca="1" si="290"/>
        <v>1.0948448420000001</v>
      </c>
      <c r="O1048" s="68">
        <f t="shared" si="301"/>
        <v>0</v>
      </c>
      <c r="P1048" s="65">
        <f t="shared" ca="1" si="295"/>
        <v>54.36113022</v>
      </c>
      <c r="Q1048" s="65"/>
      <c r="R1048" s="11">
        <f t="shared" si="296"/>
        <v>0</v>
      </c>
      <c r="S1048" s="70" t="str">
        <f>IF(O1047&gt;0,VLOOKUP(O1047,W$12:AF$60,10),S1047)</f>
        <v>INCORPJ=</v>
      </c>
      <c r="T1048" s="66" t="e">
        <f>IF(O1047&gt;0,VLOOKUP(O1047,W$12:AF$60,11),T1047)</f>
        <v>#REF!</v>
      </c>
      <c r="U1048" s="71" t="str">
        <f t="shared" si="291"/>
        <v>-</v>
      </c>
      <c r="V1048" s="7"/>
      <c r="W1048" s="7"/>
      <c r="X1048" s="7"/>
      <c r="Y1048" s="7"/>
      <c r="Z1048" s="1"/>
      <c r="AA1048" s="7"/>
      <c r="AB1048" s="7"/>
      <c r="AC1048" s="7"/>
      <c r="AD1048" s="7"/>
      <c r="AE1048" s="7"/>
      <c r="AF1048" s="8"/>
      <c r="AG1048" s="2"/>
      <c r="AH1048" s="2"/>
      <c r="AI1048" s="2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  <c r="DU1048" s="2"/>
      <c r="DV1048" s="2"/>
      <c r="DW1048" s="2"/>
      <c r="DX1048" s="2"/>
      <c r="DY1048" s="2"/>
      <c r="DZ1048" s="2"/>
      <c r="EA1048" s="2"/>
      <c r="EB1048" s="2"/>
      <c r="EC1048" s="2"/>
      <c r="ED1048" s="2"/>
      <c r="EE1048" s="2"/>
      <c r="EF1048" s="2"/>
      <c r="EG1048" s="2"/>
      <c r="EH1048" s="2"/>
      <c r="EI1048" s="2"/>
      <c r="EJ1048" s="2"/>
      <c r="EK1048" s="2"/>
      <c r="EL1048" s="2"/>
      <c r="EM1048" s="2"/>
      <c r="EN1048" s="2"/>
      <c r="EO1048" s="2"/>
      <c r="EP1048" s="2"/>
      <c r="EQ1048" s="2"/>
      <c r="ER1048" s="2"/>
      <c r="ES1048" s="2"/>
      <c r="ET1048" s="2"/>
      <c r="EU1048" s="2"/>
      <c r="EV1048" s="2"/>
      <c r="EW1048" s="2"/>
      <c r="EX1048" s="2"/>
      <c r="EY1048" s="2"/>
      <c r="EZ1048" s="2"/>
      <c r="FA1048" s="2"/>
      <c r="FB1048" s="2"/>
      <c r="FC1048" s="2"/>
      <c r="FD1048" s="2"/>
      <c r="FE1048" s="2"/>
      <c r="FF1048" s="2"/>
      <c r="FG1048" s="2"/>
      <c r="FH1048" s="2"/>
      <c r="FI1048" s="2"/>
      <c r="FJ1048" s="2"/>
      <c r="FK1048" s="2"/>
      <c r="FL1048" s="2"/>
      <c r="FM1048" s="2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</row>
    <row r="1049" spans="1:188" x14ac:dyDescent="0.15">
      <c r="A1049" s="63">
        <f t="shared" si="292"/>
        <v>44814</v>
      </c>
      <c r="B1049" s="78">
        <f t="shared" ca="1" si="297"/>
        <v>627.98355478999986</v>
      </c>
      <c r="C1049" s="65">
        <f t="shared" ca="1" si="287"/>
        <v>573.1585301099999</v>
      </c>
      <c r="D1049" s="10">
        <f ca="1">IF(A1049&lt;$B$1,VLOOKUP(A1049,[1]DI!$A$4:$B$15000,2),0)</f>
        <v>0</v>
      </c>
      <c r="E1049" s="65">
        <f t="shared" ca="1" si="298"/>
        <v>1</v>
      </c>
      <c r="F1049" s="65">
        <f ca="1">(TRUNC(PRODUCT($E$12:$E1048),16))</f>
        <v>1.1674182659771599</v>
      </c>
      <c r="G1049" s="65">
        <f t="shared" ca="1" si="299"/>
        <v>1.0980132618279299</v>
      </c>
      <c r="H1049" s="65">
        <f t="shared" ca="1" si="300"/>
        <v>1.0632096200000001</v>
      </c>
      <c r="I1049" s="64">
        <f t="shared" si="293"/>
        <v>0.06</v>
      </c>
      <c r="J1049" s="66">
        <f>IF(O1048&gt;0,VLOOKUP(O1048,W$12:AF$80,2),J1048)</f>
        <v>44628</v>
      </c>
      <c r="K1049" s="67">
        <f t="shared" si="294"/>
        <v>129</v>
      </c>
      <c r="L1049" s="68">
        <f t="shared" si="288"/>
        <v>130</v>
      </c>
      <c r="M1049" s="69">
        <f t="shared" si="289"/>
        <v>1.0305157009999999</v>
      </c>
      <c r="N1049" s="69">
        <f t="shared" ca="1" si="290"/>
        <v>1.0956542069999999</v>
      </c>
      <c r="O1049" s="68">
        <f t="shared" si="301"/>
        <v>0</v>
      </c>
      <c r="P1049" s="65">
        <f t="shared" ca="1" si="295"/>
        <v>54.825024679999999</v>
      </c>
      <c r="Q1049" s="65"/>
      <c r="R1049" s="11">
        <f t="shared" si="296"/>
        <v>0</v>
      </c>
      <c r="S1049" s="70" t="str">
        <f>IF(O1048&gt;0,VLOOKUP(O1048,W$12:AF$60,10),S1048)</f>
        <v>INCORPJ=</v>
      </c>
      <c r="T1049" s="66" t="e">
        <f>IF(O1048&gt;0,VLOOKUP(O1048,W$12:AF$60,11),T1048)</f>
        <v>#REF!</v>
      </c>
      <c r="U1049" s="71" t="str">
        <f t="shared" si="291"/>
        <v>-</v>
      </c>
      <c r="V1049" s="7"/>
      <c r="W1049" s="7"/>
      <c r="X1049" s="7"/>
      <c r="Y1049" s="7"/>
      <c r="Z1049" s="1"/>
      <c r="AA1049" s="7"/>
      <c r="AB1049" s="7"/>
      <c r="AC1049" s="7"/>
      <c r="AD1049" s="7"/>
      <c r="AE1049" s="7"/>
      <c r="AF1049" s="8"/>
      <c r="AG1049" s="2"/>
      <c r="AH1049" s="2"/>
      <c r="AI1049" s="2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  <c r="DU1049" s="2"/>
      <c r="DV1049" s="2"/>
      <c r="DW1049" s="2"/>
      <c r="DX1049" s="2"/>
      <c r="DY1049" s="2"/>
      <c r="DZ1049" s="2"/>
      <c r="EA1049" s="2"/>
      <c r="EB1049" s="2"/>
      <c r="EC1049" s="2"/>
      <c r="ED1049" s="2"/>
      <c r="EE1049" s="2"/>
      <c r="EF1049" s="2"/>
      <c r="EG1049" s="2"/>
      <c r="EH1049" s="2"/>
      <c r="EI1049" s="2"/>
      <c r="EJ1049" s="2"/>
      <c r="EK1049" s="2"/>
      <c r="EL1049" s="2"/>
      <c r="EM1049" s="2"/>
      <c r="EN1049" s="2"/>
      <c r="EO1049" s="2"/>
      <c r="EP1049" s="2"/>
      <c r="EQ1049" s="2"/>
      <c r="ER1049" s="2"/>
      <c r="ES1049" s="2"/>
      <c r="ET1049" s="2"/>
      <c r="EU1049" s="2"/>
      <c r="EV1049" s="2"/>
      <c r="EW1049" s="2"/>
      <c r="EX1049" s="2"/>
      <c r="EY1049" s="2"/>
      <c r="EZ1049" s="2"/>
      <c r="FA1049" s="2"/>
      <c r="FB1049" s="2"/>
      <c r="FC1049" s="2"/>
      <c r="FD1049" s="2"/>
      <c r="FE1049" s="2"/>
      <c r="FF1049" s="2"/>
      <c r="FG1049" s="2"/>
      <c r="FH1049" s="2"/>
      <c r="FI1049" s="2"/>
      <c r="FJ1049" s="2"/>
      <c r="FK1049" s="2"/>
      <c r="FL1049" s="2"/>
      <c r="FM1049" s="2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</row>
    <row r="1050" spans="1:188" x14ac:dyDescent="0.15">
      <c r="A1050" s="63">
        <f t="shared" si="292"/>
        <v>44815</v>
      </c>
      <c r="B1050" s="78">
        <f t="shared" ca="1" si="297"/>
        <v>627.98355478999986</v>
      </c>
      <c r="C1050" s="65">
        <f t="shared" ca="1" si="287"/>
        <v>573.1585301099999</v>
      </c>
      <c r="D1050" s="10">
        <f ca="1">IF(A1050&lt;$B$1,VLOOKUP(A1050,[1]DI!$A$4:$B$15000,2),0)</f>
        <v>0</v>
      </c>
      <c r="E1050" s="65">
        <f t="shared" ca="1" si="298"/>
        <v>1</v>
      </c>
      <c r="F1050" s="65">
        <f ca="1">(TRUNC(PRODUCT($E$12:$E1049),16))</f>
        <v>1.1674182659771599</v>
      </c>
      <c r="G1050" s="65">
        <f t="shared" ca="1" si="299"/>
        <v>1.0980132618279299</v>
      </c>
      <c r="H1050" s="65">
        <f t="shared" ca="1" si="300"/>
        <v>1.0632096200000001</v>
      </c>
      <c r="I1050" s="64">
        <f t="shared" si="293"/>
        <v>0.06</v>
      </c>
      <c r="J1050" s="66">
        <f>IF(O1049&gt;0,VLOOKUP(O1049,W$12:AF$80,2),J1049)</f>
        <v>44628</v>
      </c>
      <c r="K1050" s="67">
        <f t="shared" si="294"/>
        <v>129</v>
      </c>
      <c r="L1050" s="68">
        <f t="shared" si="288"/>
        <v>130</v>
      </c>
      <c r="M1050" s="69">
        <f t="shared" si="289"/>
        <v>1.0305157009999999</v>
      </c>
      <c r="N1050" s="69">
        <f t="shared" ca="1" si="290"/>
        <v>1.0956542069999999</v>
      </c>
      <c r="O1050" s="68">
        <f t="shared" si="301"/>
        <v>0</v>
      </c>
      <c r="P1050" s="65">
        <f t="shared" ca="1" si="295"/>
        <v>54.825024679999999</v>
      </c>
      <c r="Q1050" s="65"/>
      <c r="R1050" s="11">
        <f t="shared" si="296"/>
        <v>0</v>
      </c>
      <c r="S1050" s="70" t="str">
        <f>IF(O1049&gt;0,VLOOKUP(O1049,W$12:AF$60,10),S1049)</f>
        <v>INCORPJ=</v>
      </c>
      <c r="T1050" s="66" t="e">
        <f>IF(O1049&gt;0,VLOOKUP(O1049,W$12:AF$60,11),T1049)</f>
        <v>#REF!</v>
      </c>
      <c r="U1050" s="71" t="str">
        <f t="shared" si="291"/>
        <v>-</v>
      </c>
      <c r="V1050" s="7"/>
      <c r="W1050" s="7"/>
      <c r="X1050" s="7"/>
      <c r="Y1050" s="7"/>
      <c r="Z1050" s="1"/>
      <c r="AA1050" s="7"/>
      <c r="AB1050" s="7"/>
      <c r="AC1050" s="7"/>
      <c r="AD1050" s="7"/>
      <c r="AE1050" s="7"/>
      <c r="AF1050" s="8"/>
      <c r="AG1050" s="2"/>
      <c r="AH1050" s="2"/>
      <c r="AI1050" s="2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  <c r="DU1050" s="2"/>
      <c r="DV1050" s="2"/>
      <c r="DW1050" s="2"/>
      <c r="DX1050" s="2"/>
      <c r="DY1050" s="2"/>
      <c r="DZ1050" s="2"/>
      <c r="EA1050" s="2"/>
      <c r="EB1050" s="2"/>
      <c r="EC1050" s="2"/>
      <c r="ED1050" s="2"/>
      <c r="EE1050" s="2"/>
      <c r="EF1050" s="2"/>
      <c r="EG1050" s="2"/>
      <c r="EH1050" s="2"/>
      <c r="EI1050" s="2"/>
      <c r="EJ1050" s="2"/>
      <c r="EK1050" s="2"/>
      <c r="EL1050" s="2"/>
      <c r="EM1050" s="2"/>
      <c r="EN1050" s="2"/>
      <c r="EO1050" s="2"/>
      <c r="EP1050" s="2"/>
      <c r="EQ1050" s="2"/>
      <c r="ER1050" s="2"/>
      <c r="ES1050" s="2"/>
      <c r="ET1050" s="2"/>
      <c r="EU1050" s="2"/>
      <c r="EV1050" s="2"/>
      <c r="EW1050" s="2"/>
      <c r="EX1050" s="2"/>
      <c r="EY1050" s="2"/>
      <c r="EZ1050" s="2"/>
      <c r="FA1050" s="2"/>
      <c r="FB1050" s="2"/>
      <c r="FC1050" s="2"/>
      <c r="FD1050" s="2"/>
      <c r="FE1050" s="2"/>
      <c r="FF1050" s="2"/>
      <c r="FG1050" s="2"/>
      <c r="FH1050" s="2"/>
      <c r="FI1050" s="2"/>
      <c r="FJ1050" s="2"/>
      <c r="FK1050" s="2"/>
      <c r="FL1050" s="2"/>
      <c r="FM1050" s="2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</row>
    <row r="1051" spans="1:188" x14ac:dyDescent="0.15">
      <c r="A1051" s="63">
        <f t="shared" si="292"/>
        <v>44816</v>
      </c>
      <c r="B1051" s="78">
        <f t="shared" ca="1" si="297"/>
        <v>627.98355478999986</v>
      </c>
      <c r="C1051" s="65">
        <f t="shared" ca="1" si="287"/>
        <v>573.1585301099999</v>
      </c>
      <c r="D1051" s="10">
        <f ca="1">IF(A1051&lt;$B$1,VLOOKUP(A1051,[1]DI!$A$4:$B$15000,2),0)</f>
        <v>0.13650000000000001</v>
      </c>
      <c r="E1051" s="65">
        <f t="shared" ca="1" si="298"/>
        <v>1.00050788</v>
      </c>
      <c r="F1051" s="65">
        <f ca="1">(TRUNC(PRODUCT($E$12:$E1050),16))</f>
        <v>1.1674182659771599</v>
      </c>
      <c r="G1051" s="65">
        <f t="shared" ca="1" si="299"/>
        <v>1.0980132618279299</v>
      </c>
      <c r="H1051" s="65">
        <f t="shared" ca="1" si="300"/>
        <v>1.0632096200000001</v>
      </c>
      <c r="I1051" s="64">
        <f t="shared" si="293"/>
        <v>0.06</v>
      </c>
      <c r="J1051" s="66">
        <f>IF(O1050&gt;0,VLOOKUP(O1050,W$12:AF$80,2),J1050)</f>
        <v>44628</v>
      </c>
      <c r="K1051" s="67">
        <f t="shared" si="294"/>
        <v>130</v>
      </c>
      <c r="L1051" s="68">
        <f t="shared" si="288"/>
        <v>130</v>
      </c>
      <c r="M1051" s="69">
        <f t="shared" si="289"/>
        <v>1.0305157009999999</v>
      </c>
      <c r="N1051" s="69">
        <f t="shared" ca="1" si="290"/>
        <v>1.0956542069999999</v>
      </c>
      <c r="O1051" s="68">
        <f t="shared" si="301"/>
        <v>0</v>
      </c>
      <c r="P1051" s="65">
        <f t="shared" ca="1" si="295"/>
        <v>54.825024679999999</v>
      </c>
      <c r="Q1051" s="65"/>
      <c r="R1051" s="11">
        <f t="shared" si="296"/>
        <v>0</v>
      </c>
      <c r="S1051" s="70" t="str">
        <f>IF(O1050&gt;0,VLOOKUP(O1050,W$12:AF$60,10),S1050)</f>
        <v>INCORPJ=</v>
      </c>
      <c r="T1051" s="66" t="e">
        <f>IF(O1050&gt;0,VLOOKUP(O1050,W$12:AF$60,11),T1050)</f>
        <v>#REF!</v>
      </c>
      <c r="U1051" s="71" t="str">
        <f t="shared" si="291"/>
        <v>-</v>
      </c>
      <c r="V1051" s="7"/>
      <c r="W1051" s="7"/>
      <c r="X1051" s="7"/>
      <c r="Y1051" s="7"/>
      <c r="Z1051" s="1"/>
      <c r="AA1051" s="7"/>
      <c r="AB1051" s="7"/>
      <c r="AC1051" s="7"/>
      <c r="AD1051" s="7"/>
      <c r="AE1051" s="7"/>
      <c r="AF1051" s="8"/>
      <c r="AG1051" s="2"/>
      <c r="AH1051" s="2"/>
      <c r="AI1051" s="2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  <c r="DU1051" s="2"/>
      <c r="DV1051" s="2"/>
      <c r="DW1051" s="2"/>
      <c r="DX1051" s="2"/>
      <c r="DY1051" s="2"/>
      <c r="DZ1051" s="2"/>
      <c r="EA1051" s="2"/>
      <c r="EB1051" s="2"/>
      <c r="EC1051" s="2"/>
      <c r="ED1051" s="2"/>
      <c r="EE1051" s="2"/>
      <c r="EF1051" s="2"/>
      <c r="EG1051" s="2"/>
      <c r="EH1051" s="2"/>
      <c r="EI1051" s="2"/>
      <c r="EJ1051" s="2"/>
      <c r="EK1051" s="2"/>
      <c r="EL1051" s="2"/>
      <c r="EM1051" s="2"/>
      <c r="EN1051" s="2"/>
      <c r="EO1051" s="2"/>
      <c r="EP1051" s="2"/>
      <c r="EQ1051" s="2"/>
      <c r="ER1051" s="2"/>
      <c r="ES1051" s="2"/>
      <c r="ET1051" s="2"/>
      <c r="EU1051" s="2"/>
      <c r="EV1051" s="2"/>
      <c r="EW1051" s="2"/>
      <c r="EX1051" s="2"/>
      <c r="EY1051" s="2"/>
      <c r="EZ1051" s="2"/>
      <c r="FA1051" s="2"/>
      <c r="FB1051" s="2"/>
      <c r="FC1051" s="2"/>
      <c r="FD1051" s="2"/>
      <c r="FE1051" s="2"/>
      <c r="FF1051" s="2"/>
      <c r="FG1051" s="2"/>
      <c r="FH1051" s="2"/>
      <c r="FI1051" s="2"/>
      <c r="FJ1051" s="2"/>
      <c r="FK1051" s="2"/>
      <c r="FL1051" s="2"/>
      <c r="FM1051" s="2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</row>
    <row r="1052" spans="1:188" x14ac:dyDescent="0.15">
      <c r="A1052" s="63">
        <f t="shared" si="292"/>
        <v>44817</v>
      </c>
      <c r="B1052" s="78">
        <f t="shared" ca="1" si="297"/>
        <v>628.44779542999993</v>
      </c>
      <c r="C1052" s="65">
        <f t="shared" ca="1" si="287"/>
        <v>573.1585301099999</v>
      </c>
      <c r="D1052" s="10">
        <f ca="1">IF(A1052&lt;$B$1,VLOOKUP(A1052,[1]DI!$A$4:$B$15000,2),0)</f>
        <v>0.13650000000000001</v>
      </c>
      <c r="E1052" s="65">
        <f t="shared" ca="1" si="298"/>
        <v>1.00050788</v>
      </c>
      <c r="F1052" s="65">
        <f ca="1">(TRUNC(PRODUCT($E$12:$E1051),16))</f>
        <v>1.1680111743660799</v>
      </c>
      <c r="G1052" s="65">
        <f t="shared" ca="1" si="299"/>
        <v>1.0980132618279299</v>
      </c>
      <c r="H1052" s="65">
        <f t="shared" ca="1" si="300"/>
        <v>1.0637496099999999</v>
      </c>
      <c r="I1052" s="64">
        <f t="shared" si="293"/>
        <v>0.06</v>
      </c>
      <c r="J1052" s="66">
        <f>IF(O1051&gt;0,VLOOKUP(O1051,W$12:AF$80,2),J1051)</f>
        <v>44628</v>
      </c>
      <c r="K1052" s="67">
        <f t="shared" si="294"/>
        <v>131</v>
      </c>
      <c r="L1052" s="68">
        <f t="shared" si="288"/>
        <v>131</v>
      </c>
      <c r="M1052" s="69">
        <f t="shared" si="289"/>
        <v>1.0307540100000001</v>
      </c>
      <c r="N1052" s="69">
        <f t="shared" ca="1" si="290"/>
        <v>1.096464176</v>
      </c>
      <c r="O1052" s="68">
        <f t="shared" si="301"/>
        <v>0</v>
      </c>
      <c r="P1052" s="65">
        <f t="shared" ca="1" si="295"/>
        <v>55.289265319999998</v>
      </c>
      <c r="Q1052" s="65"/>
      <c r="R1052" s="11">
        <f t="shared" si="296"/>
        <v>0</v>
      </c>
      <c r="S1052" s="70" t="str">
        <f>IF(O1051&gt;0,VLOOKUP(O1051,W$12:AF$60,10),S1051)</f>
        <v>INCORPJ=</v>
      </c>
      <c r="T1052" s="66" t="e">
        <f>IF(O1051&gt;0,VLOOKUP(O1051,W$12:AF$60,11),T1051)</f>
        <v>#REF!</v>
      </c>
      <c r="U1052" s="71" t="str">
        <f t="shared" si="291"/>
        <v>-</v>
      </c>
      <c r="V1052" s="7"/>
      <c r="W1052" s="7"/>
      <c r="X1052" s="7"/>
      <c r="Y1052" s="7"/>
      <c r="Z1052" s="1"/>
      <c r="AA1052" s="7"/>
      <c r="AB1052" s="7"/>
      <c r="AC1052" s="7"/>
      <c r="AD1052" s="7"/>
      <c r="AE1052" s="7"/>
      <c r="AF1052" s="8"/>
      <c r="AG1052" s="2"/>
      <c r="AH1052" s="2"/>
      <c r="AI1052" s="2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  <c r="DU1052" s="2"/>
      <c r="DV1052" s="2"/>
      <c r="DW1052" s="2"/>
      <c r="DX1052" s="2"/>
      <c r="DY1052" s="2"/>
      <c r="DZ1052" s="2"/>
      <c r="EA1052" s="2"/>
      <c r="EB1052" s="2"/>
      <c r="EC1052" s="2"/>
      <c r="ED1052" s="2"/>
      <c r="EE1052" s="2"/>
      <c r="EF1052" s="2"/>
      <c r="EG1052" s="2"/>
      <c r="EH1052" s="2"/>
      <c r="EI1052" s="2"/>
      <c r="EJ1052" s="2"/>
      <c r="EK1052" s="2"/>
      <c r="EL1052" s="2"/>
      <c r="EM1052" s="2"/>
      <c r="EN1052" s="2"/>
      <c r="EO1052" s="2"/>
      <c r="EP1052" s="2"/>
      <c r="EQ1052" s="2"/>
      <c r="ER1052" s="2"/>
      <c r="ES1052" s="2"/>
      <c r="ET1052" s="2"/>
      <c r="EU1052" s="2"/>
      <c r="EV1052" s="2"/>
      <c r="EW1052" s="2"/>
      <c r="EX1052" s="2"/>
      <c r="EY1052" s="2"/>
      <c r="EZ1052" s="2"/>
      <c r="FA1052" s="2"/>
      <c r="FB1052" s="2"/>
      <c r="FC1052" s="2"/>
      <c r="FD1052" s="2"/>
      <c r="FE1052" s="2"/>
      <c r="FF1052" s="2"/>
      <c r="FG1052" s="2"/>
      <c r="FH1052" s="2"/>
      <c r="FI1052" s="2"/>
      <c r="FJ1052" s="2"/>
      <c r="FK1052" s="2"/>
      <c r="FL1052" s="2"/>
      <c r="FM1052" s="2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</row>
    <row r="1053" spans="1:188" x14ac:dyDescent="0.15">
      <c r="A1053" s="63">
        <f t="shared" si="292"/>
        <v>44818</v>
      </c>
      <c r="B1053" s="78">
        <f t="shared" ca="1" si="297"/>
        <v>628.91237136999985</v>
      </c>
      <c r="C1053" s="65">
        <f t="shared" ca="1" si="287"/>
        <v>573.1585301099999</v>
      </c>
      <c r="D1053" s="10">
        <f ca="1">IF(A1053&lt;$B$1,VLOOKUP(A1053,[1]DI!$A$4:$B$15000,2),0)</f>
        <v>0.13650000000000001</v>
      </c>
      <c r="E1053" s="65">
        <f t="shared" ca="1" si="298"/>
        <v>1.00050788</v>
      </c>
      <c r="F1053" s="65">
        <f ca="1">(TRUNC(PRODUCT($E$12:$E1052),16))</f>
        <v>1.16860438388132</v>
      </c>
      <c r="G1053" s="65">
        <f t="shared" ca="1" si="299"/>
        <v>1.0980132618279299</v>
      </c>
      <c r="H1053" s="65">
        <f t="shared" ca="1" si="300"/>
        <v>1.0642898599999999</v>
      </c>
      <c r="I1053" s="64">
        <f t="shared" si="293"/>
        <v>0.06</v>
      </c>
      <c r="J1053" s="66">
        <f>IF(O1052&gt;0,VLOOKUP(O1052,W$12:AF$80,2),J1052)</f>
        <v>44628</v>
      </c>
      <c r="K1053" s="67">
        <f t="shared" si="294"/>
        <v>132</v>
      </c>
      <c r="L1053" s="68">
        <f t="shared" si="288"/>
        <v>132</v>
      </c>
      <c r="M1053" s="69">
        <f t="shared" si="289"/>
        <v>1.0309923750000001</v>
      </c>
      <c r="N1053" s="69">
        <f t="shared" ca="1" si="290"/>
        <v>1.0972747300000001</v>
      </c>
      <c r="O1053" s="68">
        <f t="shared" si="301"/>
        <v>0</v>
      </c>
      <c r="P1053" s="65">
        <f t="shared" ca="1" si="295"/>
        <v>55.753841260000002</v>
      </c>
      <c r="Q1053" s="65"/>
      <c r="R1053" s="11">
        <f t="shared" si="296"/>
        <v>0</v>
      </c>
      <c r="S1053" s="70" t="str">
        <f>IF(O1052&gt;0,VLOOKUP(O1052,W$12:AF$60,10),S1052)</f>
        <v>INCORPJ=</v>
      </c>
      <c r="T1053" s="66" t="e">
        <f>IF(O1052&gt;0,VLOOKUP(O1052,W$12:AF$60,11),T1052)</f>
        <v>#REF!</v>
      </c>
      <c r="U1053" s="71" t="str">
        <f t="shared" si="291"/>
        <v>-</v>
      </c>
      <c r="V1053" s="7"/>
      <c r="W1053" s="7"/>
      <c r="X1053" s="7"/>
      <c r="Y1053" s="7"/>
      <c r="Z1053" s="1"/>
      <c r="AA1053" s="7"/>
      <c r="AB1053" s="7"/>
      <c r="AC1053" s="7"/>
      <c r="AD1053" s="7"/>
      <c r="AE1053" s="7"/>
      <c r="AF1053" s="8"/>
      <c r="AG1053" s="2"/>
      <c r="AH1053" s="2"/>
      <c r="AI1053" s="2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  <c r="DU1053" s="2"/>
      <c r="DV1053" s="2"/>
      <c r="DW1053" s="2"/>
      <c r="DX1053" s="2"/>
      <c r="DY1053" s="2"/>
      <c r="DZ1053" s="2"/>
      <c r="EA1053" s="2"/>
      <c r="EB1053" s="2"/>
      <c r="EC1053" s="2"/>
      <c r="ED1053" s="2"/>
      <c r="EE1053" s="2"/>
      <c r="EF1053" s="2"/>
      <c r="EG1053" s="2"/>
      <c r="EH1053" s="2"/>
      <c r="EI1053" s="2"/>
      <c r="EJ1053" s="2"/>
      <c r="EK1053" s="2"/>
      <c r="EL1053" s="2"/>
      <c r="EM1053" s="2"/>
      <c r="EN1053" s="2"/>
      <c r="EO1053" s="2"/>
      <c r="EP1053" s="2"/>
      <c r="EQ1053" s="2"/>
      <c r="ER1053" s="2"/>
      <c r="ES1053" s="2"/>
      <c r="ET1053" s="2"/>
      <c r="EU1053" s="2"/>
      <c r="EV1053" s="2"/>
      <c r="EW1053" s="2"/>
      <c r="EX1053" s="2"/>
      <c r="EY1053" s="2"/>
      <c r="EZ1053" s="2"/>
      <c r="FA1053" s="2"/>
      <c r="FB1053" s="2"/>
      <c r="FC1053" s="2"/>
      <c r="FD1053" s="2"/>
      <c r="FE1053" s="2"/>
      <c r="FF1053" s="2"/>
      <c r="FG1053" s="2"/>
      <c r="FH1053" s="2"/>
      <c r="FI1053" s="2"/>
      <c r="FJ1053" s="2"/>
      <c r="FK1053" s="2"/>
      <c r="FL1053" s="2"/>
      <c r="FM1053" s="2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</row>
    <row r="1054" spans="1:188" x14ac:dyDescent="0.15">
      <c r="A1054" s="63">
        <f t="shared" si="292"/>
        <v>44819</v>
      </c>
      <c r="B1054" s="78">
        <f t="shared" ca="1" si="297"/>
        <v>629.37729406999995</v>
      </c>
      <c r="C1054" s="65">
        <f t="shared" ca="1" si="287"/>
        <v>573.1585301099999</v>
      </c>
      <c r="D1054" s="10">
        <f ca="1">IF(A1054&lt;$B$1,VLOOKUP(A1054,[1]DI!$A$4:$B$15000,2),0)</f>
        <v>0.13650000000000001</v>
      </c>
      <c r="E1054" s="65">
        <f t="shared" ca="1" si="298"/>
        <v>1.00050788</v>
      </c>
      <c r="F1054" s="65">
        <f ca="1">(TRUNC(PRODUCT($E$12:$E1053),16))</f>
        <v>1.1691978946758099</v>
      </c>
      <c r="G1054" s="65">
        <f t="shared" ca="1" si="299"/>
        <v>1.0980132618279299</v>
      </c>
      <c r="H1054" s="65">
        <f t="shared" ca="1" si="300"/>
        <v>1.06483039</v>
      </c>
      <c r="I1054" s="64">
        <f t="shared" si="293"/>
        <v>0.06</v>
      </c>
      <c r="J1054" s="66">
        <f>IF(O1053&gt;0,VLOOKUP(O1053,W$12:AF$80,2),J1053)</f>
        <v>44628</v>
      </c>
      <c r="K1054" s="67">
        <f t="shared" si="294"/>
        <v>133</v>
      </c>
      <c r="L1054" s="68">
        <f t="shared" si="288"/>
        <v>133</v>
      </c>
      <c r="M1054" s="69">
        <f t="shared" si="289"/>
        <v>1.0312307940000001</v>
      </c>
      <c r="N1054" s="69">
        <f t="shared" ca="1" si="290"/>
        <v>1.098085889</v>
      </c>
      <c r="O1054" s="68">
        <f t="shared" si="301"/>
        <v>0</v>
      </c>
      <c r="P1054" s="65">
        <f t="shared" ca="1" si="295"/>
        <v>56.218763959999997</v>
      </c>
      <c r="Q1054" s="65"/>
      <c r="R1054" s="11">
        <f t="shared" si="296"/>
        <v>0</v>
      </c>
      <c r="S1054" s="70" t="str">
        <f>IF(O1053&gt;0,VLOOKUP(O1053,W$12:AF$60,10),S1053)</f>
        <v>INCORPJ=</v>
      </c>
      <c r="T1054" s="66" t="e">
        <f>IF(O1053&gt;0,VLOOKUP(O1053,W$12:AF$60,11),T1053)</f>
        <v>#REF!</v>
      </c>
      <c r="U1054" s="71" t="str">
        <f t="shared" si="291"/>
        <v>-</v>
      </c>
      <c r="V1054" s="7"/>
      <c r="W1054" s="7"/>
      <c r="X1054" s="7"/>
      <c r="Y1054" s="7"/>
      <c r="Z1054" s="1"/>
      <c r="AA1054" s="7"/>
      <c r="AB1054" s="7"/>
      <c r="AC1054" s="7"/>
      <c r="AD1054" s="7"/>
      <c r="AE1054" s="7"/>
      <c r="AF1054" s="8"/>
      <c r="AG1054" s="2"/>
      <c r="AH1054" s="2"/>
      <c r="AI1054" s="2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  <c r="DU1054" s="2"/>
      <c r="DV1054" s="2"/>
      <c r="DW1054" s="2"/>
      <c r="DX1054" s="2"/>
      <c r="DY1054" s="2"/>
      <c r="DZ1054" s="2"/>
      <c r="EA1054" s="2"/>
      <c r="EB1054" s="2"/>
      <c r="EC1054" s="2"/>
      <c r="ED1054" s="2"/>
      <c r="EE1054" s="2"/>
      <c r="EF1054" s="2"/>
      <c r="EG1054" s="2"/>
      <c r="EH1054" s="2"/>
      <c r="EI1054" s="2"/>
      <c r="EJ1054" s="2"/>
      <c r="EK1054" s="2"/>
      <c r="EL1054" s="2"/>
      <c r="EM1054" s="2"/>
      <c r="EN1054" s="2"/>
      <c r="EO1054" s="2"/>
      <c r="EP1054" s="2"/>
      <c r="EQ1054" s="2"/>
      <c r="ER1054" s="2"/>
      <c r="ES1054" s="2"/>
      <c r="ET1054" s="2"/>
      <c r="EU1054" s="2"/>
      <c r="EV1054" s="2"/>
      <c r="EW1054" s="2"/>
      <c r="EX1054" s="2"/>
      <c r="EY1054" s="2"/>
      <c r="EZ1054" s="2"/>
      <c r="FA1054" s="2"/>
      <c r="FB1054" s="2"/>
      <c r="FC1054" s="2"/>
      <c r="FD1054" s="2"/>
      <c r="FE1054" s="2"/>
      <c r="FF1054" s="2"/>
      <c r="FG1054" s="2"/>
      <c r="FH1054" s="2"/>
      <c r="FI1054" s="2"/>
      <c r="FJ1054" s="2"/>
      <c r="FK1054" s="2"/>
      <c r="FL1054" s="2"/>
      <c r="FM1054" s="2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</row>
    <row r="1055" spans="1:188" x14ac:dyDescent="0.15">
      <c r="A1055" s="63">
        <f t="shared" si="292"/>
        <v>44820</v>
      </c>
      <c r="B1055" s="78">
        <f t="shared" ca="1" si="297"/>
        <v>629.84256352999989</v>
      </c>
      <c r="C1055" s="65">
        <f t="shared" ca="1" si="287"/>
        <v>573.1585301099999</v>
      </c>
      <c r="D1055" s="10">
        <f ca="1">IF(A1055&lt;$B$1,VLOOKUP(A1055,[1]DI!$A$4:$B$15000,2),0)</f>
        <v>0.13650000000000001</v>
      </c>
      <c r="E1055" s="65">
        <f t="shared" ca="1" si="298"/>
        <v>1.00050788</v>
      </c>
      <c r="F1055" s="65">
        <f ca="1">(TRUNC(PRODUCT($E$12:$E1054),16))</f>
        <v>1.1697917069025501</v>
      </c>
      <c r="G1055" s="65">
        <f t="shared" ca="1" si="299"/>
        <v>1.0980132618279299</v>
      </c>
      <c r="H1055" s="65">
        <f t="shared" ca="1" si="300"/>
        <v>1.0653712</v>
      </c>
      <c r="I1055" s="64">
        <f t="shared" si="293"/>
        <v>0.06</v>
      </c>
      <c r="J1055" s="66">
        <f>IF(O1054&gt;0,VLOOKUP(O1054,W$12:AF$80,2),J1054)</f>
        <v>44628</v>
      </c>
      <c r="K1055" s="67">
        <f t="shared" si="294"/>
        <v>134</v>
      </c>
      <c r="L1055" s="68">
        <f t="shared" si="288"/>
        <v>134</v>
      </c>
      <c r="M1055" s="69">
        <f t="shared" si="289"/>
        <v>1.031469269</v>
      </c>
      <c r="N1055" s="69">
        <f t="shared" ca="1" si="290"/>
        <v>1.0988976530000001</v>
      </c>
      <c r="O1055" s="68">
        <f t="shared" si="301"/>
        <v>0</v>
      </c>
      <c r="P1055" s="65">
        <f t="shared" ca="1" si="295"/>
        <v>56.684033419999999</v>
      </c>
      <c r="Q1055" s="65"/>
      <c r="R1055" s="11">
        <f t="shared" si="296"/>
        <v>0</v>
      </c>
      <c r="S1055" s="70" t="str">
        <f>IF(O1054&gt;0,VLOOKUP(O1054,W$12:AF$60,10),S1054)</f>
        <v>INCORPJ=</v>
      </c>
      <c r="T1055" s="66" t="e">
        <f>IF(O1054&gt;0,VLOOKUP(O1054,W$12:AF$60,11),T1054)</f>
        <v>#REF!</v>
      </c>
      <c r="U1055" s="71" t="str">
        <f t="shared" si="291"/>
        <v>-</v>
      </c>
      <c r="V1055" s="7"/>
      <c r="W1055" s="7"/>
      <c r="X1055" s="7"/>
      <c r="Y1055" s="7"/>
      <c r="Z1055" s="1"/>
      <c r="AA1055" s="7"/>
      <c r="AB1055" s="7"/>
      <c r="AC1055" s="7"/>
      <c r="AD1055" s="7"/>
      <c r="AE1055" s="7"/>
      <c r="AF1055" s="8"/>
      <c r="AG1055" s="2"/>
      <c r="AH1055" s="2"/>
      <c r="AI1055" s="2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  <c r="DU1055" s="2"/>
      <c r="DV1055" s="2"/>
      <c r="DW1055" s="2"/>
      <c r="DX1055" s="2"/>
      <c r="DY1055" s="2"/>
      <c r="DZ1055" s="2"/>
      <c r="EA1055" s="2"/>
      <c r="EB1055" s="2"/>
      <c r="EC1055" s="2"/>
      <c r="ED1055" s="2"/>
      <c r="EE1055" s="2"/>
      <c r="EF1055" s="2"/>
      <c r="EG1055" s="2"/>
      <c r="EH1055" s="2"/>
      <c r="EI1055" s="2"/>
      <c r="EJ1055" s="2"/>
      <c r="EK1055" s="2"/>
      <c r="EL1055" s="2"/>
      <c r="EM1055" s="2"/>
      <c r="EN1055" s="2"/>
      <c r="EO1055" s="2"/>
      <c r="EP1055" s="2"/>
      <c r="EQ1055" s="2"/>
      <c r="ER1055" s="2"/>
      <c r="ES1055" s="2"/>
      <c r="ET1055" s="2"/>
      <c r="EU1055" s="2"/>
      <c r="EV1055" s="2"/>
      <c r="EW1055" s="2"/>
      <c r="EX1055" s="2"/>
      <c r="EY1055" s="2"/>
      <c r="EZ1055" s="2"/>
      <c r="FA1055" s="2"/>
      <c r="FB1055" s="2"/>
      <c r="FC1055" s="2"/>
      <c r="FD1055" s="2"/>
      <c r="FE1055" s="2"/>
      <c r="FF1055" s="2"/>
      <c r="FG1055" s="2"/>
      <c r="FH1055" s="2"/>
      <c r="FI1055" s="2"/>
      <c r="FJ1055" s="2"/>
      <c r="FK1055" s="2"/>
      <c r="FL1055" s="2"/>
      <c r="FM1055" s="2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</row>
    <row r="1056" spans="1:188" x14ac:dyDescent="0.15">
      <c r="A1056" s="63">
        <f t="shared" si="292"/>
        <v>44821</v>
      </c>
      <c r="B1056" s="78">
        <f t="shared" ca="1" si="297"/>
        <v>630.30817401999991</v>
      </c>
      <c r="C1056" s="65">
        <f t="shared" ca="1" si="287"/>
        <v>573.1585301099999</v>
      </c>
      <c r="D1056" s="10">
        <f ca="1">IF(A1056&lt;$B$1,VLOOKUP(A1056,[1]DI!$A$4:$B$15000,2),0)</f>
        <v>0</v>
      </c>
      <c r="E1056" s="65">
        <f t="shared" ca="1" si="298"/>
        <v>1</v>
      </c>
      <c r="F1056" s="65">
        <f ca="1">(TRUNC(PRODUCT($E$12:$E1055),16))</f>
        <v>1.17038582071466</v>
      </c>
      <c r="G1056" s="65">
        <f t="shared" ca="1" si="299"/>
        <v>1.0980132618279299</v>
      </c>
      <c r="H1056" s="65">
        <f t="shared" ca="1" si="300"/>
        <v>1.06591228</v>
      </c>
      <c r="I1056" s="64">
        <f t="shared" si="293"/>
        <v>0.06</v>
      </c>
      <c r="J1056" s="66">
        <f>IF(O1055&gt;0,VLOOKUP(O1055,W$12:AF$80,2),J1055)</f>
        <v>44628</v>
      </c>
      <c r="K1056" s="67">
        <f t="shared" si="294"/>
        <v>134</v>
      </c>
      <c r="L1056" s="68">
        <f t="shared" si="288"/>
        <v>135</v>
      </c>
      <c r="M1056" s="69">
        <f t="shared" si="289"/>
        <v>1.0317077990000001</v>
      </c>
      <c r="N1056" s="69">
        <f t="shared" ca="1" si="290"/>
        <v>1.0997100120000001</v>
      </c>
      <c r="O1056" s="68">
        <f t="shared" si="301"/>
        <v>0</v>
      </c>
      <c r="P1056" s="65">
        <f t="shared" ca="1" si="295"/>
        <v>57.149643910000002</v>
      </c>
      <c r="Q1056" s="65"/>
      <c r="R1056" s="11">
        <f t="shared" si="296"/>
        <v>0</v>
      </c>
      <c r="S1056" s="70" t="str">
        <f>IF(O1055&gt;0,VLOOKUP(O1055,W$12:AF$60,10),S1055)</f>
        <v>INCORPJ=</v>
      </c>
      <c r="T1056" s="66" t="e">
        <f>IF(O1055&gt;0,VLOOKUP(O1055,W$12:AF$60,11),T1055)</f>
        <v>#REF!</v>
      </c>
      <c r="U1056" s="71" t="str">
        <f t="shared" si="291"/>
        <v>-</v>
      </c>
      <c r="V1056" s="7"/>
      <c r="W1056" s="7"/>
      <c r="X1056" s="7"/>
      <c r="Y1056" s="7"/>
      <c r="Z1056" s="1"/>
      <c r="AA1056" s="7"/>
      <c r="AB1056" s="7"/>
      <c r="AC1056" s="7"/>
      <c r="AD1056" s="7"/>
      <c r="AE1056" s="7"/>
      <c r="AF1056" s="8"/>
      <c r="AG1056" s="2"/>
      <c r="AH1056" s="2"/>
      <c r="AI1056" s="2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  <c r="DU1056" s="2"/>
      <c r="DV1056" s="2"/>
      <c r="DW1056" s="2"/>
      <c r="DX1056" s="2"/>
      <c r="DY1056" s="2"/>
      <c r="DZ1056" s="2"/>
      <c r="EA1056" s="2"/>
      <c r="EB1056" s="2"/>
      <c r="EC1056" s="2"/>
      <c r="ED1056" s="2"/>
      <c r="EE1056" s="2"/>
      <c r="EF1056" s="2"/>
      <c r="EG1056" s="2"/>
      <c r="EH1056" s="2"/>
      <c r="EI1056" s="2"/>
      <c r="EJ1056" s="2"/>
      <c r="EK1056" s="2"/>
      <c r="EL1056" s="2"/>
      <c r="EM1056" s="2"/>
      <c r="EN1056" s="2"/>
      <c r="EO1056" s="2"/>
      <c r="EP1056" s="2"/>
      <c r="EQ1056" s="2"/>
      <c r="ER1056" s="2"/>
      <c r="ES1056" s="2"/>
      <c r="ET1056" s="2"/>
      <c r="EU1056" s="2"/>
      <c r="EV1056" s="2"/>
      <c r="EW1056" s="2"/>
      <c r="EX1056" s="2"/>
      <c r="EY1056" s="2"/>
      <c r="EZ1056" s="2"/>
      <c r="FA1056" s="2"/>
      <c r="FB1056" s="2"/>
      <c r="FC1056" s="2"/>
      <c r="FD1056" s="2"/>
      <c r="FE1056" s="2"/>
      <c r="FF1056" s="2"/>
      <c r="FG1056" s="2"/>
      <c r="FH1056" s="2"/>
      <c r="FI1056" s="2"/>
      <c r="FJ1056" s="2"/>
      <c r="FK1056" s="2"/>
      <c r="FL1056" s="2"/>
      <c r="FM1056" s="2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</row>
    <row r="1057" spans="1:188" x14ac:dyDescent="0.15">
      <c r="A1057" s="63">
        <f t="shared" si="292"/>
        <v>44822</v>
      </c>
      <c r="B1057" s="78">
        <f t="shared" ca="1" si="297"/>
        <v>630.30817401999991</v>
      </c>
      <c r="C1057" s="65">
        <f t="shared" ca="1" si="287"/>
        <v>573.1585301099999</v>
      </c>
      <c r="D1057" s="10">
        <f ca="1">IF(A1057&lt;$B$1,VLOOKUP(A1057,[1]DI!$A$4:$B$15000,2),0)</f>
        <v>0</v>
      </c>
      <c r="E1057" s="65">
        <f t="shared" ca="1" si="298"/>
        <v>1</v>
      </c>
      <c r="F1057" s="65">
        <f ca="1">(TRUNC(PRODUCT($E$12:$E1056),16))</f>
        <v>1.17038582071466</v>
      </c>
      <c r="G1057" s="65">
        <f t="shared" ca="1" si="299"/>
        <v>1.0980132618279299</v>
      </c>
      <c r="H1057" s="65">
        <f t="shared" ca="1" si="300"/>
        <v>1.06591228</v>
      </c>
      <c r="I1057" s="64">
        <f t="shared" si="293"/>
        <v>0.06</v>
      </c>
      <c r="J1057" s="66">
        <f>IF(O1056&gt;0,VLOOKUP(O1056,W$12:AF$80,2),J1056)</f>
        <v>44628</v>
      </c>
      <c r="K1057" s="67">
        <f t="shared" si="294"/>
        <v>134</v>
      </c>
      <c r="L1057" s="68">
        <f t="shared" si="288"/>
        <v>135</v>
      </c>
      <c r="M1057" s="69">
        <f t="shared" si="289"/>
        <v>1.0317077990000001</v>
      </c>
      <c r="N1057" s="69">
        <f t="shared" ca="1" si="290"/>
        <v>1.0997100120000001</v>
      </c>
      <c r="O1057" s="68">
        <f t="shared" si="301"/>
        <v>0</v>
      </c>
      <c r="P1057" s="65">
        <f t="shared" ca="1" si="295"/>
        <v>57.149643910000002</v>
      </c>
      <c r="Q1057" s="65"/>
      <c r="R1057" s="11">
        <f t="shared" si="296"/>
        <v>0</v>
      </c>
      <c r="S1057" s="70" t="str">
        <f>IF(O1056&gt;0,VLOOKUP(O1056,W$12:AF$60,10),S1056)</f>
        <v>INCORPJ=</v>
      </c>
      <c r="T1057" s="66" t="e">
        <f>IF(O1056&gt;0,VLOOKUP(O1056,W$12:AF$60,11),T1056)</f>
        <v>#REF!</v>
      </c>
      <c r="U1057" s="71" t="str">
        <f t="shared" si="291"/>
        <v>-</v>
      </c>
      <c r="V1057" s="7"/>
      <c r="W1057" s="7"/>
      <c r="X1057" s="7"/>
      <c r="Y1057" s="7"/>
      <c r="Z1057" s="1"/>
      <c r="AA1057" s="7"/>
      <c r="AB1057" s="7"/>
      <c r="AC1057" s="7"/>
      <c r="AD1057" s="7"/>
      <c r="AE1057" s="7"/>
      <c r="AF1057" s="8"/>
      <c r="AG1057" s="2"/>
      <c r="AH1057" s="2"/>
      <c r="AI1057" s="2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  <c r="DU1057" s="2"/>
      <c r="DV1057" s="2"/>
      <c r="DW1057" s="2"/>
      <c r="DX1057" s="2"/>
      <c r="DY1057" s="2"/>
      <c r="DZ1057" s="2"/>
      <c r="EA1057" s="2"/>
      <c r="EB1057" s="2"/>
      <c r="EC1057" s="2"/>
      <c r="ED1057" s="2"/>
      <c r="EE1057" s="2"/>
      <c r="EF1057" s="2"/>
      <c r="EG1057" s="2"/>
      <c r="EH1057" s="2"/>
      <c r="EI1057" s="2"/>
      <c r="EJ1057" s="2"/>
      <c r="EK1057" s="2"/>
      <c r="EL1057" s="2"/>
      <c r="EM1057" s="2"/>
      <c r="EN1057" s="2"/>
      <c r="EO1057" s="2"/>
      <c r="EP1057" s="2"/>
      <c r="EQ1057" s="2"/>
      <c r="ER1057" s="2"/>
      <c r="ES1057" s="2"/>
      <c r="ET1057" s="2"/>
      <c r="EU1057" s="2"/>
      <c r="EV1057" s="2"/>
      <c r="EW1057" s="2"/>
      <c r="EX1057" s="2"/>
      <c r="EY1057" s="2"/>
      <c r="EZ1057" s="2"/>
      <c r="FA1057" s="2"/>
      <c r="FB1057" s="2"/>
      <c r="FC1057" s="2"/>
      <c r="FD1057" s="2"/>
      <c r="FE1057" s="2"/>
      <c r="FF1057" s="2"/>
      <c r="FG1057" s="2"/>
      <c r="FH1057" s="2"/>
      <c r="FI1057" s="2"/>
      <c r="FJ1057" s="2"/>
      <c r="FK1057" s="2"/>
      <c r="FL1057" s="2"/>
      <c r="FM1057" s="2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</row>
    <row r="1058" spans="1:188" x14ac:dyDescent="0.15">
      <c r="A1058" s="63">
        <f t="shared" si="292"/>
        <v>44823</v>
      </c>
      <c r="B1058" s="78">
        <f t="shared" ca="1" si="297"/>
        <v>630.30817401999991</v>
      </c>
      <c r="C1058" s="65">
        <f t="shared" ca="1" si="287"/>
        <v>573.1585301099999</v>
      </c>
      <c r="D1058" s="10">
        <f ca="1">IF(A1058&lt;$B$1,VLOOKUP(A1058,[1]DI!$A$4:$B$15000,2),0)</f>
        <v>0.13650000000000001</v>
      </c>
      <c r="E1058" s="65">
        <f t="shared" ca="1" si="298"/>
        <v>1.00050788</v>
      </c>
      <c r="F1058" s="65">
        <f ca="1">(TRUNC(PRODUCT($E$12:$E1057),16))</f>
        <v>1.17038582071466</v>
      </c>
      <c r="G1058" s="65">
        <f t="shared" ca="1" si="299"/>
        <v>1.0980132618279299</v>
      </c>
      <c r="H1058" s="65">
        <f t="shared" ca="1" si="300"/>
        <v>1.06591228</v>
      </c>
      <c r="I1058" s="64">
        <f t="shared" si="293"/>
        <v>0.06</v>
      </c>
      <c r="J1058" s="66">
        <f>IF(O1057&gt;0,VLOOKUP(O1057,W$12:AF$80,2),J1057)</f>
        <v>44628</v>
      </c>
      <c r="K1058" s="67">
        <f t="shared" si="294"/>
        <v>135</v>
      </c>
      <c r="L1058" s="68">
        <f t="shared" si="288"/>
        <v>135</v>
      </c>
      <c r="M1058" s="69">
        <f t="shared" si="289"/>
        <v>1.0317077990000001</v>
      </c>
      <c r="N1058" s="69">
        <f t="shared" ca="1" si="290"/>
        <v>1.0997100120000001</v>
      </c>
      <c r="O1058" s="68">
        <f t="shared" si="301"/>
        <v>0</v>
      </c>
      <c r="P1058" s="65">
        <f t="shared" ca="1" si="295"/>
        <v>57.149643910000002</v>
      </c>
      <c r="Q1058" s="65"/>
      <c r="R1058" s="11">
        <f t="shared" si="296"/>
        <v>0</v>
      </c>
      <c r="S1058" s="70" t="str">
        <f>IF(O1057&gt;0,VLOOKUP(O1057,W$12:AF$60,10),S1057)</f>
        <v>INCORPJ=</v>
      </c>
      <c r="T1058" s="66" t="e">
        <f>IF(O1057&gt;0,VLOOKUP(O1057,W$12:AF$60,11),T1057)</f>
        <v>#REF!</v>
      </c>
      <c r="U1058" s="71" t="str">
        <f t="shared" si="291"/>
        <v>-</v>
      </c>
      <c r="V1058" s="7"/>
      <c r="W1058" s="7"/>
      <c r="X1058" s="7"/>
      <c r="Y1058" s="7"/>
      <c r="Z1058" s="1"/>
      <c r="AA1058" s="7"/>
      <c r="AB1058" s="7"/>
      <c r="AC1058" s="7"/>
      <c r="AD1058" s="7"/>
      <c r="AE1058" s="7"/>
      <c r="AF1058" s="8"/>
      <c r="AG1058" s="2"/>
      <c r="AH1058" s="2"/>
      <c r="AI1058" s="2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  <c r="DU1058" s="2"/>
      <c r="DV1058" s="2"/>
      <c r="DW1058" s="2"/>
      <c r="DX1058" s="2"/>
      <c r="DY1058" s="2"/>
      <c r="DZ1058" s="2"/>
      <c r="EA1058" s="2"/>
      <c r="EB1058" s="2"/>
      <c r="EC1058" s="2"/>
      <c r="ED1058" s="2"/>
      <c r="EE1058" s="2"/>
      <c r="EF1058" s="2"/>
      <c r="EG1058" s="2"/>
      <c r="EH1058" s="2"/>
      <c r="EI1058" s="2"/>
      <c r="EJ1058" s="2"/>
      <c r="EK1058" s="2"/>
      <c r="EL1058" s="2"/>
      <c r="EM1058" s="2"/>
      <c r="EN1058" s="2"/>
      <c r="EO1058" s="2"/>
      <c r="EP1058" s="2"/>
      <c r="EQ1058" s="2"/>
      <c r="ER1058" s="2"/>
      <c r="ES1058" s="2"/>
      <c r="ET1058" s="2"/>
      <c r="EU1058" s="2"/>
      <c r="EV1058" s="2"/>
      <c r="EW1058" s="2"/>
      <c r="EX1058" s="2"/>
      <c r="EY1058" s="2"/>
      <c r="EZ1058" s="2"/>
      <c r="FA1058" s="2"/>
      <c r="FB1058" s="2"/>
      <c r="FC1058" s="2"/>
      <c r="FD1058" s="2"/>
      <c r="FE1058" s="2"/>
      <c r="FF1058" s="2"/>
      <c r="FG1058" s="2"/>
      <c r="FH1058" s="2"/>
      <c r="FI1058" s="2"/>
      <c r="FJ1058" s="2"/>
      <c r="FK1058" s="2"/>
      <c r="FL1058" s="2"/>
      <c r="FM1058" s="2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</row>
    <row r="1059" spans="1:188" x14ac:dyDescent="0.15">
      <c r="A1059" s="63">
        <f t="shared" si="292"/>
        <v>44824</v>
      </c>
      <c r="B1059" s="78">
        <f t="shared" ca="1" si="297"/>
        <v>630.77413241999989</v>
      </c>
      <c r="C1059" s="65">
        <f t="shared" ca="1" si="287"/>
        <v>573.1585301099999</v>
      </c>
      <c r="D1059" s="10">
        <f ca="1">IF(A1059&lt;$B$1,VLOOKUP(A1059,[1]DI!$A$4:$B$15000,2),0)</f>
        <v>0.13650000000000001</v>
      </c>
      <c r="E1059" s="65">
        <f t="shared" ca="1" si="298"/>
        <v>1.00050788</v>
      </c>
      <c r="F1059" s="65">
        <f ca="1">(TRUNC(PRODUCT($E$12:$E1058),16))</f>
        <v>1.1709802362652799</v>
      </c>
      <c r="G1059" s="65">
        <f t="shared" ca="1" si="299"/>
        <v>1.0980132618279299</v>
      </c>
      <c r="H1059" s="65">
        <f t="shared" ca="1" si="300"/>
        <v>1.06645364</v>
      </c>
      <c r="I1059" s="64">
        <f t="shared" si="293"/>
        <v>0.06</v>
      </c>
      <c r="J1059" s="66">
        <f>IF(O1058&gt;0,VLOOKUP(O1058,W$12:AF$80,2),J1058)</f>
        <v>44628</v>
      </c>
      <c r="K1059" s="67">
        <f t="shared" si="294"/>
        <v>136</v>
      </c>
      <c r="L1059" s="68">
        <f t="shared" si="288"/>
        <v>136</v>
      </c>
      <c r="M1059" s="69">
        <f t="shared" si="289"/>
        <v>1.031946384</v>
      </c>
      <c r="N1059" s="69">
        <f t="shared" ca="1" si="290"/>
        <v>1.1005229780000001</v>
      </c>
      <c r="O1059" s="68">
        <f t="shared" si="301"/>
        <v>0</v>
      </c>
      <c r="P1059" s="65">
        <f t="shared" ca="1" si="295"/>
        <v>57.61560231</v>
      </c>
      <c r="Q1059" s="65"/>
      <c r="R1059" s="11">
        <f t="shared" si="296"/>
        <v>0</v>
      </c>
      <c r="S1059" s="70" t="str">
        <f>IF(O1058&gt;0,VLOOKUP(O1058,W$12:AF$60,10),S1058)</f>
        <v>INCORPJ=</v>
      </c>
      <c r="T1059" s="66" t="e">
        <f>IF(O1058&gt;0,VLOOKUP(O1058,W$12:AF$60,11),T1058)</f>
        <v>#REF!</v>
      </c>
      <c r="U1059" s="71" t="str">
        <f t="shared" si="291"/>
        <v>-</v>
      </c>
      <c r="V1059" s="7"/>
      <c r="W1059" s="7"/>
      <c r="X1059" s="7"/>
      <c r="Y1059" s="7"/>
      <c r="Z1059" s="1"/>
      <c r="AA1059" s="7"/>
      <c r="AB1059" s="7"/>
      <c r="AC1059" s="7"/>
      <c r="AD1059" s="7"/>
      <c r="AE1059" s="7"/>
      <c r="AF1059" s="8"/>
      <c r="AG1059" s="2"/>
      <c r="AH1059" s="2"/>
      <c r="AI1059" s="2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  <c r="DU1059" s="2"/>
      <c r="DV1059" s="2"/>
      <c r="DW1059" s="2"/>
      <c r="DX1059" s="2"/>
      <c r="DY1059" s="2"/>
      <c r="DZ1059" s="2"/>
      <c r="EA1059" s="2"/>
      <c r="EB1059" s="2"/>
      <c r="EC1059" s="2"/>
      <c r="ED1059" s="2"/>
      <c r="EE1059" s="2"/>
      <c r="EF1059" s="2"/>
      <c r="EG1059" s="2"/>
      <c r="EH1059" s="2"/>
      <c r="EI1059" s="2"/>
      <c r="EJ1059" s="2"/>
      <c r="EK1059" s="2"/>
      <c r="EL1059" s="2"/>
      <c r="EM1059" s="2"/>
      <c r="EN1059" s="2"/>
      <c r="EO1059" s="2"/>
      <c r="EP1059" s="2"/>
      <c r="EQ1059" s="2"/>
      <c r="ER1059" s="2"/>
      <c r="ES1059" s="2"/>
      <c r="ET1059" s="2"/>
      <c r="EU1059" s="2"/>
      <c r="EV1059" s="2"/>
      <c r="EW1059" s="2"/>
      <c r="EX1059" s="2"/>
      <c r="EY1059" s="2"/>
      <c r="EZ1059" s="2"/>
      <c r="FA1059" s="2"/>
      <c r="FB1059" s="2"/>
      <c r="FC1059" s="2"/>
      <c r="FD1059" s="2"/>
      <c r="FE1059" s="2"/>
      <c r="FF1059" s="2"/>
      <c r="FG1059" s="2"/>
      <c r="FH1059" s="2"/>
      <c r="FI1059" s="2"/>
      <c r="FJ1059" s="2"/>
      <c r="FK1059" s="2"/>
      <c r="FL1059" s="2"/>
      <c r="FM1059" s="2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</row>
    <row r="1060" spans="1:188" x14ac:dyDescent="0.15">
      <c r="A1060" s="63">
        <f t="shared" si="292"/>
        <v>44825</v>
      </c>
      <c r="B1060" s="78">
        <f t="shared" ca="1" si="297"/>
        <v>631.24043126999993</v>
      </c>
      <c r="C1060" s="65">
        <f t="shared" ca="1" si="287"/>
        <v>573.1585301099999</v>
      </c>
      <c r="D1060" s="10">
        <f ca="1">IF(A1060&lt;$B$1,VLOOKUP(A1060,[1]DI!$A$4:$B$15000,2),0)</f>
        <v>0.13650000000000001</v>
      </c>
      <c r="E1060" s="65">
        <f t="shared" ca="1" si="298"/>
        <v>1.00050788</v>
      </c>
      <c r="F1060" s="65">
        <f ca="1">(TRUNC(PRODUCT($E$12:$E1059),16))</f>
        <v>1.1715749537076801</v>
      </c>
      <c r="G1060" s="65">
        <f t="shared" ca="1" si="299"/>
        <v>1.0980132618279299</v>
      </c>
      <c r="H1060" s="65">
        <f t="shared" ca="1" si="300"/>
        <v>1.0669952700000001</v>
      </c>
      <c r="I1060" s="64">
        <f t="shared" si="293"/>
        <v>0.06</v>
      </c>
      <c r="J1060" s="66">
        <f>IF(O1059&gt;0,VLOOKUP(O1059,W$12:AF$80,2),J1059)</f>
        <v>44628</v>
      </c>
      <c r="K1060" s="67">
        <f t="shared" si="294"/>
        <v>137</v>
      </c>
      <c r="L1060" s="68">
        <f t="shared" si="288"/>
        <v>137</v>
      </c>
      <c r="M1060" s="69">
        <f t="shared" si="289"/>
        <v>1.0321850239999999</v>
      </c>
      <c r="N1060" s="69">
        <f t="shared" ca="1" si="290"/>
        <v>1.101336538</v>
      </c>
      <c r="O1060" s="68">
        <f t="shared" si="301"/>
        <v>0</v>
      </c>
      <c r="P1060" s="65">
        <f t="shared" ca="1" si="295"/>
        <v>58.081901160000001</v>
      </c>
      <c r="Q1060" s="65"/>
      <c r="R1060" s="11">
        <f t="shared" si="296"/>
        <v>0</v>
      </c>
      <c r="S1060" s="70" t="str">
        <f>IF(O1059&gt;0,VLOOKUP(O1059,W$12:AF$60,10),S1059)</f>
        <v>INCORPJ=</v>
      </c>
      <c r="T1060" s="66" t="e">
        <f>IF(O1059&gt;0,VLOOKUP(O1059,W$12:AF$60,11),T1059)</f>
        <v>#REF!</v>
      </c>
      <c r="U1060" s="71" t="str">
        <f t="shared" si="291"/>
        <v>-</v>
      </c>
      <c r="V1060" s="7"/>
      <c r="W1060" s="7"/>
      <c r="X1060" s="7"/>
      <c r="Y1060" s="7"/>
      <c r="Z1060" s="1"/>
      <c r="AA1060" s="7"/>
      <c r="AB1060" s="7"/>
      <c r="AC1060" s="7"/>
      <c r="AD1060" s="7"/>
      <c r="AE1060" s="7"/>
      <c r="AF1060" s="8"/>
      <c r="AG1060" s="2"/>
      <c r="AH1060" s="2"/>
      <c r="AI1060" s="2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  <c r="DU1060" s="2"/>
      <c r="DV1060" s="2"/>
      <c r="DW1060" s="2"/>
      <c r="DX1060" s="2"/>
      <c r="DY1060" s="2"/>
      <c r="DZ1060" s="2"/>
      <c r="EA1060" s="2"/>
      <c r="EB1060" s="2"/>
      <c r="EC1060" s="2"/>
      <c r="ED1060" s="2"/>
      <c r="EE1060" s="2"/>
      <c r="EF1060" s="2"/>
      <c r="EG1060" s="2"/>
      <c r="EH1060" s="2"/>
      <c r="EI1060" s="2"/>
      <c r="EJ1060" s="2"/>
      <c r="EK1060" s="2"/>
      <c r="EL1060" s="2"/>
      <c r="EM1060" s="2"/>
      <c r="EN1060" s="2"/>
      <c r="EO1060" s="2"/>
      <c r="EP1060" s="2"/>
      <c r="EQ1060" s="2"/>
      <c r="ER1060" s="2"/>
      <c r="ES1060" s="2"/>
      <c r="ET1060" s="2"/>
      <c r="EU1060" s="2"/>
      <c r="EV1060" s="2"/>
      <c r="EW1060" s="2"/>
      <c r="EX1060" s="2"/>
      <c r="EY1060" s="2"/>
      <c r="EZ1060" s="2"/>
      <c r="FA1060" s="2"/>
      <c r="FB1060" s="2"/>
      <c r="FC1060" s="2"/>
      <c r="FD1060" s="2"/>
      <c r="FE1060" s="2"/>
      <c r="FF1060" s="2"/>
      <c r="FG1060" s="2"/>
      <c r="FH1060" s="2"/>
      <c r="FI1060" s="2"/>
      <c r="FJ1060" s="2"/>
      <c r="FK1060" s="2"/>
      <c r="FL1060" s="2"/>
      <c r="FM1060" s="2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</row>
    <row r="1061" spans="1:188" x14ac:dyDescent="0.15">
      <c r="A1061" s="63">
        <f t="shared" si="292"/>
        <v>44826</v>
      </c>
      <c r="B1061" s="78">
        <f t="shared" ca="1" si="297"/>
        <v>631.70707286999993</v>
      </c>
      <c r="C1061" s="65">
        <f t="shared" ca="1" si="287"/>
        <v>573.1585301099999</v>
      </c>
      <c r="D1061" s="10">
        <f ca="1">IF(A1061&lt;$B$1,VLOOKUP(A1061,[1]DI!$A$4:$B$15000,2),0)</f>
        <v>0.13650000000000001</v>
      </c>
      <c r="E1061" s="65">
        <f t="shared" ca="1" si="298"/>
        <v>1.00050788</v>
      </c>
      <c r="F1061" s="65">
        <f ca="1">(TRUNC(PRODUCT($E$12:$E1060),16))</f>
        <v>1.17216997319516</v>
      </c>
      <c r="G1061" s="65">
        <f t="shared" ca="1" si="299"/>
        <v>1.0980132618279299</v>
      </c>
      <c r="H1061" s="65">
        <f t="shared" ca="1" si="300"/>
        <v>1.06753717</v>
      </c>
      <c r="I1061" s="64">
        <f t="shared" si="293"/>
        <v>0.06</v>
      </c>
      <c r="J1061" s="66">
        <f>IF(O1060&gt;0,VLOOKUP(O1060,W$12:AF$80,2),J1060)</f>
        <v>44628</v>
      </c>
      <c r="K1061" s="67">
        <f t="shared" si="294"/>
        <v>138</v>
      </c>
      <c r="L1061" s="68">
        <f t="shared" si="288"/>
        <v>138</v>
      </c>
      <c r="M1061" s="69">
        <f t="shared" si="289"/>
        <v>1.0324237199999999</v>
      </c>
      <c r="N1061" s="69">
        <f t="shared" ca="1" si="290"/>
        <v>1.102150696</v>
      </c>
      <c r="O1061" s="68">
        <f t="shared" si="301"/>
        <v>0</v>
      </c>
      <c r="P1061" s="65">
        <f t="shared" ca="1" si="295"/>
        <v>58.548542759999997</v>
      </c>
      <c r="Q1061" s="65"/>
      <c r="R1061" s="11">
        <f t="shared" si="296"/>
        <v>0</v>
      </c>
      <c r="S1061" s="70" t="str">
        <f>IF(O1060&gt;0,VLOOKUP(O1060,W$12:AF$60,10),S1060)</f>
        <v>INCORPJ=</v>
      </c>
      <c r="T1061" s="66" t="e">
        <f>IF(O1060&gt;0,VLOOKUP(O1060,W$12:AF$60,11),T1060)</f>
        <v>#REF!</v>
      </c>
      <c r="U1061" s="71" t="str">
        <f t="shared" si="291"/>
        <v>-</v>
      </c>
      <c r="V1061" s="7"/>
      <c r="W1061" s="7"/>
      <c r="X1061" s="7"/>
      <c r="Y1061" s="7"/>
      <c r="Z1061" s="1"/>
      <c r="AA1061" s="7"/>
      <c r="AB1061" s="7"/>
      <c r="AC1061" s="7"/>
      <c r="AD1061" s="7"/>
      <c r="AE1061" s="7"/>
      <c r="AF1061" s="8"/>
      <c r="AG1061" s="2"/>
      <c r="AH1061" s="2"/>
      <c r="AI1061" s="2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  <c r="DU1061" s="2"/>
      <c r="DV1061" s="2"/>
      <c r="DW1061" s="2"/>
      <c r="DX1061" s="2"/>
      <c r="DY1061" s="2"/>
      <c r="DZ1061" s="2"/>
      <c r="EA1061" s="2"/>
      <c r="EB1061" s="2"/>
      <c r="EC1061" s="2"/>
      <c r="ED1061" s="2"/>
      <c r="EE1061" s="2"/>
      <c r="EF1061" s="2"/>
      <c r="EG1061" s="2"/>
      <c r="EH1061" s="2"/>
      <c r="EI1061" s="2"/>
      <c r="EJ1061" s="2"/>
      <c r="EK1061" s="2"/>
      <c r="EL1061" s="2"/>
      <c r="EM1061" s="2"/>
      <c r="EN1061" s="2"/>
      <c r="EO1061" s="2"/>
      <c r="EP1061" s="2"/>
      <c r="EQ1061" s="2"/>
      <c r="ER1061" s="2"/>
      <c r="ES1061" s="2"/>
      <c r="ET1061" s="2"/>
      <c r="EU1061" s="2"/>
      <c r="EV1061" s="2"/>
      <c r="EW1061" s="2"/>
      <c r="EX1061" s="2"/>
      <c r="EY1061" s="2"/>
      <c r="EZ1061" s="2"/>
      <c r="FA1061" s="2"/>
      <c r="FB1061" s="2"/>
      <c r="FC1061" s="2"/>
      <c r="FD1061" s="2"/>
      <c r="FE1061" s="2"/>
      <c r="FF1061" s="2"/>
      <c r="FG1061" s="2"/>
      <c r="FH1061" s="2"/>
      <c r="FI1061" s="2"/>
      <c r="FJ1061" s="2"/>
      <c r="FK1061" s="2"/>
      <c r="FL1061" s="2"/>
      <c r="FM1061" s="2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</row>
    <row r="1062" spans="1:188" x14ac:dyDescent="0.15">
      <c r="A1062" s="63">
        <f t="shared" si="292"/>
        <v>44827</v>
      </c>
      <c r="B1062" s="78">
        <f t="shared" ca="1" si="297"/>
        <v>632.1740618099999</v>
      </c>
      <c r="C1062" s="65">
        <f t="shared" ca="1" si="287"/>
        <v>573.1585301099999</v>
      </c>
      <c r="D1062" s="10">
        <f ca="1">IF(A1062&lt;$B$1,VLOOKUP(A1062,[1]DI!$A$4:$B$15000,2),0)</f>
        <v>0.13650000000000001</v>
      </c>
      <c r="E1062" s="65">
        <f t="shared" ca="1" si="298"/>
        <v>1.00050788</v>
      </c>
      <c r="F1062" s="65">
        <f ca="1">(TRUNC(PRODUCT($E$12:$E1061),16))</f>
        <v>1.17276529488115</v>
      </c>
      <c r="G1062" s="65">
        <f t="shared" ca="1" si="299"/>
        <v>1.0980132618279299</v>
      </c>
      <c r="H1062" s="65">
        <f t="shared" ca="1" si="300"/>
        <v>1.0680793500000001</v>
      </c>
      <c r="I1062" s="64">
        <f t="shared" si="293"/>
        <v>0.06</v>
      </c>
      <c r="J1062" s="66">
        <f>IF(O1061&gt;0,VLOOKUP(O1061,W$12:AF$80,2),J1061)</f>
        <v>44628</v>
      </c>
      <c r="K1062" s="67">
        <f t="shared" si="294"/>
        <v>139</v>
      </c>
      <c r="L1062" s="68">
        <f t="shared" si="288"/>
        <v>139</v>
      </c>
      <c r="M1062" s="69">
        <f t="shared" si="289"/>
        <v>1.03266247</v>
      </c>
      <c r="N1062" s="69">
        <f t="shared" ca="1" si="290"/>
        <v>1.1029654600000001</v>
      </c>
      <c r="O1062" s="68">
        <f t="shared" si="301"/>
        <v>0</v>
      </c>
      <c r="P1062" s="65">
        <f t="shared" ca="1" si="295"/>
        <v>59.015531699999997</v>
      </c>
      <c r="Q1062" s="65"/>
      <c r="R1062" s="11">
        <f t="shared" si="296"/>
        <v>0</v>
      </c>
      <c r="S1062" s="70" t="str">
        <f>IF(O1061&gt;0,VLOOKUP(O1061,W$12:AF$60,10),S1061)</f>
        <v>INCORPJ=</v>
      </c>
      <c r="T1062" s="66" t="e">
        <f>IF(O1061&gt;0,VLOOKUP(O1061,W$12:AF$60,11),T1061)</f>
        <v>#REF!</v>
      </c>
      <c r="U1062" s="71" t="str">
        <f t="shared" si="291"/>
        <v>-</v>
      </c>
      <c r="V1062" s="7"/>
      <c r="W1062" s="7"/>
      <c r="X1062" s="7"/>
      <c r="Y1062" s="7"/>
      <c r="Z1062" s="1"/>
      <c r="AA1062" s="7"/>
      <c r="AB1062" s="7"/>
      <c r="AC1062" s="7"/>
      <c r="AD1062" s="7"/>
      <c r="AE1062" s="7"/>
      <c r="AF1062" s="8"/>
      <c r="AG1062" s="2"/>
      <c r="AH1062" s="2"/>
      <c r="AI1062" s="2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  <c r="DU1062" s="2"/>
      <c r="DV1062" s="2"/>
      <c r="DW1062" s="2"/>
      <c r="DX1062" s="2"/>
      <c r="DY1062" s="2"/>
      <c r="DZ1062" s="2"/>
      <c r="EA1062" s="2"/>
      <c r="EB1062" s="2"/>
      <c r="EC1062" s="2"/>
      <c r="ED1062" s="2"/>
      <c r="EE1062" s="2"/>
      <c r="EF1062" s="2"/>
      <c r="EG1062" s="2"/>
      <c r="EH1062" s="2"/>
      <c r="EI1062" s="2"/>
      <c r="EJ1062" s="2"/>
      <c r="EK1062" s="2"/>
      <c r="EL1062" s="2"/>
      <c r="EM1062" s="2"/>
      <c r="EN1062" s="2"/>
      <c r="EO1062" s="2"/>
      <c r="EP1062" s="2"/>
      <c r="EQ1062" s="2"/>
      <c r="ER1062" s="2"/>
      <c r="ES1062" s="2"/>
      <c r="ET1062" s="2"/>
      <c r="EU1062" s="2"/>
      <c r="EV1062" s="2"/>
      <c r="EW1062" s="2"/>
      <c r="EX1062" s="2"/>
      <c r="EY1062" s="2"/>
      <c r="EZ1062" s="2"/>
      <c r="FA1062" s="2"/>
      <c r="FB1062" s="2"/>
      <c r="FC1062" s="2"/>
      <c r="FD1062" s="2"/>
      <c r="FE1062" s="2"/>
      <c r="FF1062" s="2"/>
      <c r="FG1062" s="2"/>
      <c r="FH1062" s="2"/>
      <c r="FI1062" s="2"/>
      <c r="FJ1062" s="2"/>
      <c r="FK1062" s="2"/>
      <c r="FL1062" s="2"/>
      <c r="FM1062" s="2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</row>
    <row r="1063" spans="1:188" x14ac:dyDescent="0.15">
      <c r="A1063" s="63">
        <f t="shared" si="292"/>
        <v>44828</v>
      </c>
      <c r="B1063" s="78">
        <f t="shared" ca="1" si="297"/>
        <v>632.64139864999993</v>
      </c>
      <c r="C1063" s="65">
        <f t="shared" ca="1" si="287"/>
        <v>573.1585301099999</v>
      </c>
      <c r="D1063" s="10">
        <f ca="1">IF(A1063&lt;$B$1,VLOOKUP(A1063,[1]DI!$A$4:$B$15000,2),0)</f>
        <v>0</v>
      </c>
      <c r="E1063" s="65">
        <f t="shared" ca="1" si="298"/>
        <v>1</v>
      </c>
      <c r="F1063" s="65">
        <f ca="1">(TRUNC(PRODUCT($E$12:$E1062),16))</f>
        <v>1.1733609189191201</v>
      </c>
      <c r="G1063" s="65">
        <f t="shared" ca="1" si="299"/>
        <v>1.0980132618279299</v>
      </c>
      <c r="H1063" s="65">
        <f t="shared" ca="1" si="300"/>
        <v>1.06862181</v>
      </c>
      <c r="I1063" s="64">
        <f t="shared" si="293"/>
        <v>0.06</v>
      </c>
      <c r="J1063" s="66">
        <f>IF(O1062&gt;0,VLOOKUP(O1062,W$12:AF$80,2),J1062)</f>
        <v>44628</v>
      </c>
      <c r="K1063" s="67">
        <f t="shared" si="294"/>
        <v>139</v>
      </c>
      <c r="L1063" s="68">
        <f t="shared" si="288"/>
        <v>140</v>
      </c>
      <c r="M1063" s="69">
        <f t="shared" si="289"/>
        <v>1.032901276</v>
      </c>
      <c r="N1063" s="69">
        <f t="shared" ca="1" si="290"/>
        <v>1.1037808309999999</v>
      </c>
      <c r="O1063" s="68">
        <f t="shared" si="301"/>
        <v>0</v>
      </c>
      <c r="P1063" s="65">
        <f t="shared" ca="1" si="295"/>
        <v>59.482868539999998</v>
      </c>
      <c r="Q1063" s="65"/>
      <c r="R1063" s="11">
        <f t="shared" si="296"/>
        <v>0</v>
      </c>
      <c r="S1063" s="70" t="str">
        <f>IF(O1062&gt;0,VLOOKUP(O1062,W$12:AF$60,10),S1062)</f>
        <v>INCORPJ=</v>
      </c>
      <c r="T1063" s="66" t="e">
        <f>IF(O1062&gt;0,VLOOKUP(O1062,W$12:AF$60,11),T1062)</f>
        <v>#REF!</v>
      </c>
      <c r="U1063" s="71" t="str">
        <f t="shared" si="291"/>
        <v>-</v>
      </c>
      <c r="V1063" s="7"/>
      <c r="W1063" s="7"/>
      <c r="X1063" s="7"/>
      <c r="Y1063" s="7"/>
      <c r="Z1063" s="1"/>
      <c r="AA1063" s="7"/>
      <c r="AB1063" s="7"/>
      <c r="AC1063" s="7"/>
      <c r="AD1063" s="7"/>
      <c r="AE1063" s="7"/>
      <c r="AF1063" s="8"/>
      <c r="AG1063" s="2"/>
      <c r="AH1063" s="2"/>
      <c r="AI1063" s="2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  <c r="DU1063" s="2"/>
      <c r="DV1063" s="2"/>
      <c r="DW1063" s="2"/>
      <c r="DX1063" s="2"/>
      <c r="DY1063" s="2"/>
      <c r="DZ1063" s="2"/>
      <c r="EA1063" s="2"/>
      <c r="EB1063" s="2"/>
      <c r="EC1063" s="2"/>
      <c r="ED1063" s="2"/>
      <c r="EE1063" s="2"/>
      <c r="EF1063" s="2"/>
      <c r="EG1063" s="2"/>
      <c r="EH1063" s="2"/>
      <c r="EI1063" s="2"/>
      <c r="EJ1063" s="2"/>
      <c r="EK1063" s="2"/>
      <c r="EL1063" s="2"/>
      <c r="EM1063" s="2"/>
      <c r="EN1063" s="2"/>
      <c r="EO1063" s="2"/>
      <c r="EP1063" s="2"/>
      <c r="EQ1063" s="2"/>
      <c r="ER1063" s="2"/>
      <c r="ES1063" s="2"/>
      <c r="ET1063" s="2"/>
      <c r="EU1063" s="2"/>
      <c r="EV1063" s="2"/>
      <c r="EW1063" s="2"/>
      <c r="EX1063" s="2"/>
      <c r="EY1063" s="2"/>
      <c r="EZ1063" s="2"/>
      <c r="FA1063" s="2"/>
      <c r="FB1063" s="2"/>
      <c r="FC1063" s="2"/>
      <c r="FD1063" s="2"/>
      <c r="FE1063" s="2"/>
      <c r="FF1063" s="2"/>
      <c r="FG1063" s="2"/>
      <c r="FH1063" s="2"/>
      <c r="FI1063" s="2"/>
      <c r="FJ1063" s="2"/>
      <c r="FK1063" s="2"/>
      <c r="FL1063" s="2"/>
      <c r="FM1063" s="2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</row>
    <row r="1064" spans="1:188" x14ac:dyDescent="0.15">
      <c r="A1064" s="63">
        <f t="shared" si="292"/>
        <v>44829</v>
      </c>
      <c r="B1064" s="78">
        <f t="shared" ca="1" si="297"/>
        <v>632.64139864999993</v>
      </c>
      <c r="C1064" s="65">
        <f t="shared" ca="1" si="287"/>
        <v>573.1585301099999</v>
      </c>
      <c r="D1064" s="10">
        <f ca="1">IF(A1064&lt;$B$1,VLOOKUP(A1064,[1]DI!$A$4:$B$15000,2),0)</f>
        <v>0</v>
      </c>
      <c r="E1064" s="65">
        <f t="shared" ca="1" si="298"/>
        <v>1</v>
      </c>
      <c r="F1064" s="65">
        <f ca="1">(TRUNC(PRODUCT($E$12:$E1063),16))</f>
        <v>1.1733609189191201</v>
      </c>
      <c r="G1064" s="65">
        <f t="shared" ca="1" si="299"/>
        <v>1.0980132618279299</v>
      </c>
      <c r="H1064" s="65">
        <f t="shared" ca="1" si="300"/>
        <v>1.06862181</v>
      </c>
      <c r="I1064" s="64">
        <f t="shared" si="293"/>
        <v>0.06</v>
      </c>
      <c r="J1064" s="66">
        <f>IF(O1063&gt;0,VLOOKUP(O1063,W$12:AF$80,2),J1063)</f>
        <v>44628</v>
      </c>
      <c r="K1064" s="67">
        <f t="shared" si="294"/>
        <v>139</v>
      </c>
      <c r="L1064" s="68">
        <f t="shared" si="288"/>
        <v>140</v>
      </c>
      <c r="M1064" s="69">
        <f t="shared" si="289"/>
        <v>1.032901276</v>
      </c>
      <c r="N1064" s="69">
        <f t="shared" ca="1" si="290"/>
        <v>1.1037808309999999</v>
      </c>
      <c r="O1064" s="68">
        <f t="shared" si="301"/>
        <v>0</v>
      </c>
      <c r="P1064" s="65">
        <f t="shared" ca="1" si="295"/>
        <v>59.482868539999998</v>
      </c>
      <c r="Q1064" s="65"/>
      <c r="R1064" s="11">
        <f t="shared" si="296"/>
        <v>0</v>
      </c>
      <c r="S1064" s="70" t="str">
        <f>IF(O1063&gt;0,VLOOKUP(O1063,W$12:AF$60,10),S1063)</f>
        <v>INCORPJ=</v>
      </c>
      <c r="T1064" s="66" t="e">
        <f>IF(O1063&gt;0,VLOOKUP(O1063,W$12:AF$60,11),T1063)</f>
        <v>#REF!</v>
      </c>
      <c r="U1064" s="71" t="str">
        <f t="shared" si="291"/>
        <v>-</v>
      </c>
      <c r="V1064" s="7"/>
      <c r="W1064" s="7"/>
      <c r="X1064" s="7"/>
      <c r="Y1064" s="7"/>
      <c r="Z1064" s="1"/>
      <c r="AA1064" s="7"/>
      <c r="AB1064" s="7"/>
      <c r="AC1064" s="7"/>
      <c r="AD1064" s="7"/>
      <c r="AE1064" s="7"/>
      <c r="AF1064" s="8"/>
      <c r="AG1064" s="2"/>
      <c r="AH1064" s="2"/>
      <c r="AI1064" s="2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  <c r="DU1064" s="2"/>
      <c r="DV1064" s="2"/>
      <c r="DW1064" s="2"/>
      <c r="DX1064" s="2"/>
      <c r="DY1064" s="2"/>
      <c r="DZ1064" s="2"/>
      <c r="EA1064" s="2"/>
      <c r="EB1064" s="2"/>
      <c r="EC1064" s="2"/>
      <c r="ED1064" s="2"/>
      <c r="EE1064" s="2"/>
      <c r="EF1064" s="2"/>
      <c r="EG1064" s="2"/>
      <c r="EH1064" s="2"/>
      <c r="EI1064" s="2"/>
      <c r="EJ1064" s="2"/>
      <c r="EK1064" s="2"/>
      <c r="EL1064" s="2"/>
      <c r="EM1064" s="2"/>
      <c r="EN1064" s="2"/>
      <c r="EO1064" s="2"/>
      <c r="EP1064" s="2"/>
      <c r="EQ1064" s="2"/>
      <c r="ER1064" s="2"/>
      <c r="ES1064" s="2"/>
      <c r="ET1064" s="2"/>
      <c r="EU1064" s="2"/>
      <c r="EV1064" s="2"/>
      <c r="EW1064" s="2"/>
      <c r="EX1064" s="2"/>
      <c r="EY1064" s="2"/>
      <c r="EZ1064" s="2"/>
      <c r="FA1064" s="2"/>
      <c r="FB1064" s="2"/>
      <c r="FC1064" s="2"/>
      <c r="FD1064" s="2"/>
      <c r="FE1064" s="2"/>
      <c r="FF1064" s="2"/>
      <c r="FG1064" s="2"/>
      <c r="FH1064" s="2"/>
      <c r="FI1064" s="2"/>
      <c r="FJ1064" s="2"/>
      <c r="FK1064" s="2"/>
      <c r="FL1064" s="2"/>
      <c r="FM1064" s="2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</row>
    <row r="1065" spans="1:188" x14ac:dyDescent="0.15">
      <c r="A1065" s="63">
        <f t="shared" si="292"/>
        <v>44830</v>
      </c>
      <c r="B1065" s="78">
        <f t="shared" ca="1" si="297"/>
        <v>632.64139864999993</v>
      </c>
      <c r="C1065" s="65">
        <f t="shared" ca="1" si="287"/>
        <v>573.1585301099999</v>
      </c>
      <c r="D1065" s="10">
        <f ca="1">IF(A1065&lt;$B$1,VLOOKUP(A1065,[1]DI!$A$4:$B$15000,2),0)</f>
        <v>0.13650000000000001</v>
      </c>
      <c r="E1065" s="65">
        <f t="shared" ca="1" si="298"/>
        <v>1.00050788</v>
      </c>
      <c r="F1065" s="65">
        <f ca="1">(TRUNC(PRODUCT($E$12:$E1064),16))</f>
        <v>1.1733609189191201</v>
      </c>
      <c r="G1065" s="65">
        <f t="shared" ca="1" si="299"/>
        <v>1.0980132618279299</v>
      </c>
      <c r="H1065" s="65">
        <f t="shared" ca="1" si="300"/>
        <v>1.06862181</v>
      </c>
      <c r="I1065" s="64">
        <f t="shared" si="293"/>
        <v>0.06</v>
      </c>
      <c r="J1065" s="66">
        <f>IF(O1064&gt;0,VLOOKUP(O1064,W$12:AF$80,2),J1064)</f>
        <v>44628</v>
      </c>
      <c r="K1065" s="67">
        <f t="shared" si="294"/>
        <v>140</v>
      </c>
      <c r="L1065" s="68">
        <f t="shared" si="288"/>
        <v>140</v>
      </c>
      <c r="M1065" s="69">
        <f t="shared" si="289"/>
        <v>1.032901276</v>
      </c>
      <c r="N1065" s="69">
        <f t="shared" ca="1" si="290"/>
        <v>1.1037808309999999</v>
      </c>
      <c r="O1065" s="68">
        <f t="shared" si="301"/>
        <v>0</v>
      </c>
      <c r="P1065" s="65">
        <f t="shared" ca="1" si="295"/>
        <v>59.482868539999998</v>
      </c>
      <c r="Q1065" s="65"/>
      <c r="R1065" s="11">
        <f t="shared" si="296"/>
        <v>0</v>
      </c>
      <c r="S1065" s="70" t="str">
        <f>IF(O1064&gt;0,VLOOKUP(O1064,W$12:AF$60,10),S1064)</f>
        <v>INCORPJ=</v>
      </c>
      <c r="T1065" s="66" t="e">
        <f>IF(O1064&gt;0,VLOOKUP(O1064,W$12:AF$60,11),T1064)</f>
        <v>#REF!</v>
      </c>
      <c r="U1065" s="71" t="str">
        <f t="shared" si="291"/>
        <v>-</v>
      </c>
      <c r="V1065" s="7"/>
      <c r="W1065" s="7"/>
      <c r="X1065" s="7"/>
      <c r="Y1065" s="7"/>
      <c r="Z1065" s="1"/>
      <c r="AA1065" s="7"/>
      <c r="AB1065" s="7"/>
      <c r="AC1065" s="7"/>
      <c r="AD1065" s="7"/>
      <c r="AE1065" s="7"/>
      <c r="AF1065" s="8"/>
      <c r="AG1065" s="2"/>
      <c r="AH1065" s="2"/>
      <c r="AI1065" s="2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  <c r="DU1065" s="2"/>
      <c r="DV1065" s="2"/>
      <c r="DW1065" s="2"/>
      <c r="DX1065" s="2"/>
      <c r="DY1065" s="2"/>
      <c r="DZ1065" s="2"/>
      <c r="EA1065" s="2"/>
      <c r="EB1065" s="2"/>
      <c r="EC1065" s="2"/>
      <c r="ED1065" s="2"/>
      <c r="EE1065" s="2"/>
      <c r="EF1065" s="2"/>
      <c r="EG1065" s="2"/>
      <c r="EH1065" s="2"/>
      <c r="EI1065" s="2"/>
      <c r="EJ1065" s="2"/>
      <c r="EK1065" s="2"/>
      <c r="EL1065" s="2"/>
      <c r="EM1065" s="2"/>
      <c r="EN1065" s="2"/>
      <c r="EO1065" s="2"/>
      <c r="EP1065" s="2"/>
      <c r="EQ1065" s="2"/>
      <c r="ER1065" s="2"/>
      <c r="ES1065" s="2"/>
      <c r="ET1065" s="2"/>
      <c r="EU1065" s="2"/>
      <c r="EV1065" s="2"/>
      <c r="EW1065" s="2"/>
      <c r="EX1065" s="2"/>
      <c r="EY1065" s="2"/>
      <c r="EZ1065" s="2"/>
      <c r="FA1065" s="2"/>
      <c r="FB1065" s="2"/>
      <c r="FC1065" s="2"/>
      <c r="FD1065" s="2"/>
      <c r="FE1065" s="2"/>
      <c r="FF1065" s="2"/>
      <c r="FG1065" s="2"/>
      <c r="FH1065" s="2"/>
      <c r="FI1065" s="2"/>
      <c r="FJ1065" s="2"/>
      <c r="FK1065" s="2"/>
      <c r="FL1065" s="2"/>
      <c r="FM1065" s="2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</row>
    <row r="1066" spans="1:188" x14ac:dyDescent="0.15">
      <c r="A1066" s="63">
        <f t="shared" si="292"/>
        <v>44831</v>
      </c>
      <c r="B1066" s="78">
        <f t="shared" ca="1" si="297"/>
        <v>633.10907766999992</v>
      </c>
      <c r="C1066" s="65">
        <f t="shared" ca="1" si="287"/>
        <v>573.1585301099999</v>
      </c>
      <c r="D1066" s="10">
        <f ca="1">IF(A1066&lt;$B$1,VLOOKUP(A1066,[1]DI!$A$4:$B$15000,2),0)</f>
        <v>0.13650000000000001</v>
      </c>
      <c r="E1066" s="65">
        <f t="shared" ca="1" si="298"/>
        <v>1.00050788</v>
      </c>
      <c r="F1066" s="65">
        <f ca="1">(TRUNC(PRODUCT($E$12:$E1065),16))</f>
        <v>1.1739568454626199</v>
      </c>
      <c r="G1066" s="65">
        <f t="shared" ca="1" si="299"/>
        <v>1.0980132618279299</v>
      </c>
      <c r="H1066" s="65">
        <f t="shared" ca="1" si="300"/>
        <v>1.0691645400000001</v>
      </c>
      <c r="I1066" s="64">
        <f t="shared" si="293"/>
        <v>0.06</v>
      </c>
      <c r="J1066" s="66">
        <f>IF(O1065&gt;0,VLOOKUP(O1065,W$12:AF$80,2),J1065)</f>
        <v>44628</v>
      </c>
      <c r="K1066" s="67">
        <f t="shared" si="294"/>
        <v>141</v>
      </c>
      <c r="L1066" s="68">
        <f t="shared" si="288"/>
        <v>141</v>
      </c>
      <c r="M1066" s="69">
        <f t="shared" si="289"/>
        <v>1.033140137</v>
      </c>
      <c r="N1066" s="69">
        <f t="shared" ca="1" si="290"/>
        <v>1.1045967990000001</v>
      </c>
      <c r="O1066" s="68">
        <f t="shared" si="301"/>
        <v>0</v>
      </c>
      <c r="P1066" s="65">
        <f t="shared" ca="1" si="295"/>
        <v>59.950547559999997</v>
      </c>
      <c r="Q1066" s="65"/>
      <c r="R1066" s="11">
        <f t="shared" si="296"/>
        <v>0</v>
      </c>
      <c r="S1066" s="70" t="str">
        <f>IF(O1065&gt;0,VLOOKUP(O1065,W$12:AF$60,10),S1065)</f>
        <v>INCORPJ=</v>
      </c>
      <c r="T1066" s="66" t="e">
        <f>IF(O1065&gt;0,VLOOKUP(O1065,W$12:AF$60,11),T1065)</f>
        <v>#REF!</v>
      </c>
      <c r="U1066" s="71" t="str">
        <f t="shared" si="291"/>
        <v>-</v>
      </c>
      <c r="V1066" s="7"/>
      <c r="W1066" s="7"/>
      <c r="X1066" s="7"/>
      <c r="Y1066" s="7"/>
      <c r="Z1066" s="1"/>
      <c r="AA1066" s="7"/>
      <c r="AB1066" s="7"/>
      <c r="AC1066" s="7"/>
      <c r="AD1066" s="7"/>
      <c r="AE1066" s="7"/>
      <c r="AF1066" s="8"/>
      <c r="AG1066" s="2"/>
      <c r="AH1066" s="2"/>
      <c r="AI1066" s="2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  <c r="DU1066" s="2"/>
      <c r="DV1066" s="2"/>
      <c r="DW1066" s="2"/>
      <c r="DX1066" s="2"/>
      <c r="DY1066" s="2"/>
      <c r="DZ1066" s="2"/>
      <c r="EA1066" s="2"/>
      <c r="EB1066" s="2"/>
      <c r="EC1066" s="2"/>
      <c r="ED1066" s="2"/>
      <c r="EE1066" s="2"/>
      <c r="EF1066" s="2"/>
      <c r="EG1066" s="2"/>
      <c r="EH1066" s="2"/>
      <c r="EI1066" s="2"/>
      <c r="EJ1066" s="2"/>
      <c r="EK1066" s="2"/>
      <c r="EL1066" s="2"/>
      <c r="EM1066" s="2"/>
      <c r="EN1066" s="2"/>
      <c r="EO1066" s="2"/>
      <c r="EP1066" s="2"/>
      <c r="EQ1066" s="2"/>
      <c r="ER1066" s="2"/>
      <c r="ES1066" s="2"/>
      <c r="ET1066" s="2"/>
      <c r="EU1066" s="2"/>
      <c r="EV1066" s="2"/>
      <c r="EW1066" s="2"/>
      <c r="EX1066" s="2"/>
      <c r="EY1066" s="2"/>
      <c r="EZ1066" s="2"/>
      <c r="FA1066" s="2"/>
      <c r="FB1066" s="2"/>
      <c r="FC1066" s="2"/>
      <c r="FD1066" s="2"/>
      <c r="FE1066" s="2"/>
      <c r="FF1066" s="2"/>
      <c r="FG1066" s="2"/>
      <c r="FH1066" s="2"/>
      <c r="FI1066" s="2"/>
      <c r="FJ1066" s="2"/>
      <c r="FK1066" s="2"/>
      <c r="FL1066" s="2"/>
      <c r="FM1066" s="2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</row>
    <row r="1067" spans="1:188" x14ac:dyDescent="0.15">
      <c r="A1067" s="63">
        <f t="shared" si="292"/>
        <v>44832</v>
      </c>
      <c r="B1067" s="78">
        <f t="shared" ca="1" si="297"/>
        <v>633.57710574999987</v>
      </c>
      <c r="C1067" s="65">
        <f t="shared" ca="1" si="287"/>
        <v>573.1585301099999</v>
      </c>
      <c r="D1067" s="10">
        <f ca="1">IF(A1067&lt;$B$1,VLOOKUP(A1067,[1]DI!$A$4:$B$15000,2),0)</f>
        <v>0.13650000000000001</v>
      </c>
      <c r="E1067" s="65">
        <f t="shared" ca="1" si="298"/>
        <v>1.00050788</v>
      </c>
      <c r="F1067" s="65">
        <f ca="1">(TRUNC(PRODUCT($E$12:$E1066),16))</f>
        <v>1.1745530746652899</v>
      </c>
      <c r="G1067" s="65">
        <f t="shared" ca="1" si="299"/>
        <v>1.0980132618279299</v>
      </c>
      <c r="H1067" s="65">
        <f t="shared" ca="1" si="300"/>
        <v>1.06970755</v>
      </c>
      <c r="I1067" s="64">
        <f t="shared" si="293"/>
        <v>0.06</v>
      </c>
      <c r="J1067" s="66">
        <f>IF(O1066&gt;0,VLOOKUP(O1066,W$12:AF$80,2),J1066)</f>
        <v>44628</v>
      </c>
      <c r="K1067" s="67">
        <f t="shared" si="294"/>
        <v>142</v>
      </c>
      <c r="L1067" s="68">
        <f t="shared" si="288"/>
        <v>142</v>
      </c>
      <c r="M1067" s="69">
        <f t="shared" si="289"/>
        <v>1.0333790540000001</v>
      </c>
      <c r="N1067" s="69">
        <f t="shared" ca="1" si="290"/>
        <v>1.105413376</v>
      </c>
      <c r="O1067" s="68">
        <f t="shared" si="301"/>
        <v>0</v>
      </c>
      <c r="P1067" s="65">
        <f t="shared" ca="1" si="295"/>
        <v>60.41857564</v>
      </c>
      <c r="Q1067" s="65"/>
      <c r="R1067" s="11">
        <f t="shared" si="296"/>
        <v>0</v>
      </c>
      <c r="S1067" s="70" t="str">
        <f>IF(O1066&gt;0,VLOOKUP(O1066,W$12:AF$60,10),S1066)</f>
        <v>INCORPJ=</v>
      </c>
      <c r="T1067" s="66" t="e">
        <f>IF(O1066&gt;0,VLOOKUP(O1066,W$12:AF$60,11),T1066)</f>
        <v>#REF!</v>
      </c>
      <c r="U1067" s="71" t="str">
        <f t="shared" si="291"/>
        <v>-</v>
      </c>
      <c r="V1067" s="7"/>
      <c r="W1067" s="7"/>
      <c r="X1067" s="7"/>
      <c r="Y1067" s="7"/>
      <c r="Z1067" s="1"/>
      <c r="AA1067" s="7"/>
      <c r="AB1067" s="7"/>
      <c r="AC1067" s="7"/>
      <c r="AD1067" s="7"/>
      <c r="AE1067" s="7"/>
      <c r="AF1067" s="8"/>
      <c r="AG1067" s="2"/>
      <c r="AH1067" s="2"/>
      <c r="AI1067" s="2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  <c r="DU1067" s="2"/>
      <c r="DV1067" s="2"/>
      <c r="DW1067" s="2"/>
      <c r="DX1067" s="2"/>
      <c r="DY1067" s="2"/>
      <c r="DZ1067" s="2"/>
      <c r="EA1067" s="2"/>
      <c r="EB1067" s="2"/>
      <c r="EC1067" s="2"/>
      <c r="ED1067" s="2"/>
      <c r="EE1067" s="2"/>
      <c r="EF1067" s="2"/>
      <c r="EG1067" s="2"/>
      <c r="EH1067" s="2"/>
      <c r="EI1067" s="2"/>
      <c r="EJ1067" s="2"/>
      <c r="EK1067" s="2"/>
      <c r="EL1067" s="2"/>
      <c r="EM1067" s="2"/>
      <c r="EN1067" s="2"/>
      <c r="EO1067" s="2"/>
      <c r="EP1067" s="2"/>
      <c r="EQ1067" s="2"/>
      <c r="ER1067" s="2"/>
      <c r="ES1067" s="2"/>
      <c r="ET1067" s="2"/>
      <c r="EU1067" s="2"/>
      <c r="EV1067" s="2"/>
      <c r="EW1067" s="2"/>
      <c r="EX1067" s="2"/>
      <c r="EY1067" s="2"/>
      <c r="EZ1067" s="2"/>
      <c r="FA1067" s="2"/>
      <c r="FB1067" s="2"/>
      <c r="FC1067" s="2"/>
      <c r="FD1067" s="2"/>
      <c r="FE1067" s="2"/>
      <c r="FF1067" s="2"/>
      <c r="FG1067" s="2"/>
      <c r="FH1067" s="2"/>
      <c r="FI1067" s="2"/>
      <c r="FJ1067" s="2"/>
      <c r="FK1067" s="2"/>
      <c r="FL1067" s="2"/>
      <c r="FM1067" s="2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</row>
    <row r="1068" spans="1:188" x14ac:dyDescent="0.15">
      <c r="A1068" s="63">
        <f t="shared" si="292"/>
        <v>44833</v>
      </c>
      <c r="B1068" s="78">
        <f t="shared" ca="1" si="297"/>
        <v>634.04547541999989</v>
      </c>
      <c r="C1068" s="65">
        <f t="shared" ca="1" si="287"/>
        <v>573.1585301099999</v>
      </c>
      <c r="D1068" s="10">
        <f ca="1">IF(A1068&lt;$B$1,VLOOKUP(A1068,[1]DI!$A$4:$B$15000,2),0)</f>
        <v>0.13650000000000001</v>
      </c>
      <c r="E1068" s="65">
        <f t="shared" ca="1" si="298"/>
        <v>1.00050788</v>
      </c>
      <c r="F1068" s="65">
        <f ca="1">(TRUNC(PRODUCT($E$12:$E1067),16))</f>
        <v>1.17514960668085</v>
      </c>
      <c r="G1068" s="65">
        <f t="shared" ca="1" si="299"/>
        <v>1.0980132618279299</v>
      </c>
      <c r="H1068" s="65">
        <f t="shared" ca="1" si="300"/>
        <v>1.07025083</v>
      </c>
      <c r="I1068" s="64">
        <f t="shared" si="293"/>
        <v>0.06</v>
      </c>
      <c r="J1068" s="66">
        <f>IF(O1067&gt;0,VLOOKUP(O1067,W$12:AF$80,2),J1067)</f>
        <v>44628</v>
      </c>
      <c r="K1068" s="67">
        <f t="shared" si="294"/>
        <v>143</v>
      </c>
      <c r="L1068" s="68">
        <f t="shared" si="288"/>
        <v>143</v>
      </c>
      <c r="M1068" s="69">
        <f t="shared" si="289"/>
        <v>1.033618025</v>
      </c>
      <c r="N1068" s="69">
        <f t="shared" ca="1" si="290"/>
        <v>1.106230549</v>
      </c>
      <c r="O1068" s="68">
        <f t="shared" si="301"/>
        <v>0</v>
      </c>
      <c r="P1068" s="65">
        <f t="shared" ca="1" si="295"/>
        <v>60.886945310000002</v>
      </c>
      <c r="Q1068" s="65"/>
      <c r="R1068" s="11">
        <f t="shared" si="296"/>
        <v>0</v>
      </c>
      <c r="S1068" s="70" t="str">
        <f>IF(O1067&gt;0,VLOOKUP(O1067,W$12:AF$60,10),S1067)</f>
        <v>INCORPJ=</v>
      </c>
      <c r="T1068" s="66" t="e">
        <f>IF(O1067&gt;0,VLOOKUP(O1067,W$12:AF$60,11),T1067)</f>
        <v>#REF!</v>
      </c>
      <c r="U1068" s="71" t="str">
        <f t="shared" si="291"/>
        <v>-</v>
      </c>
      <c r="V1068" s="7"/>
      <c r="W1068" s="7"/>
      <c r="X1068" s="7"/>
      <c r="Y1068" s="7"/>
      <c r="Z1068" s="1"/>
      <c r="AA1068" s="7"/>
      <c r="AB1068" s="7"/>
      <c r="AC1068" s="7"/>
      <c r="AD1068" s="7"/>
      <c r="AE1068" s="7"/>
      <c r="AF1068" s="8"/>
      <c r="AG1068" s="2"/>
      <c r="AH1068" s="2"/>
      <c r="AI1068" s="2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  <c r="DU1068" s="2"/>
      <c r="DV1068" s="2"/>
      <c r="DW1068" s="2"/>
      <c r="DX1068" s="2"/>
      <c r="DY1068" s="2"/>
      <c r="DZ1068" s="2"/>
      <c r="EA1068" s="2"/>
      <c r="EB1068" s="2"/>
      <c r="EC1068" s="2"/>
      <c r="ED1068" s="2"/>
      <c r="EE1068" s="2"/>
      <c r="EF1068" s="2"/>
      <c r="EG1068" s="2"/>
      <c r="EH1068" s="2"/>
      <c r="EI1068" s="2"/>
      <c r="EJ1068" s="2"/>
      <c r="EK1068" s="2"/>
      <c r="EL1068" s="2"/>
      <c r="EM1068" s="2"/>
      <c r="EN1068" s="2"/>
      <c r="EO1068" s="2"/>
      <c r="EP1068" s="2"/>
      <c r="EQ1068" s="2"/>
      <c r="ER1068" s="2"/>
      <c r="ES1068" s="2"/>
      <c r="ET1068" s="2"/>
      <c r="EU1068" s="2"/>
      <c r="EV1068" s="2"/>
      <c r="EW1068" s="2"/>
      <c r="EX1068" s="2"/>
      <c r="EY1068" s="2"/>
      <c r="EZ1068" s="2"/>
      <c r="FA1068" s="2"/>
      <c r="FB1068" s="2"/>
      <c r="FC1068" s="2"/>
      <c r="FD1068" s="2"/>
      <c r="FE1068" s="2"/>
      <c r="FF1068" s="2"/>
      <c r="FG1068" s="2"/>
      <c r="FH1068" s="2"/>
      <c r="FI1068" s="2"/>
      <c r="FJ1068" s="2"/>
      <c r="FK1068" s="2"/>
      <c r="FL1068" s="2"/>
      <c r="FM1068" s="2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</row>
    <row r="1069" spans="1:188" x14ac:dyDescent="0.15">
      <c r="A1069" s="63">
        <f t="shared" si="292"/>
        <v>44834</v>
      </c>
      <c r="B1069" s="78">
        <f t="shared" ca="1" si="297"/>
        <v>634.51419414999987</v>
      </c>
      <c r="C1069" s="65">
        <f t="shared" ca="1" si="287"/>
        <v>573.1585301099999</v>
      </c>
      <c r="D1069" s="10">
        <f ca="1">IF(A1069&lt;$B$1,VLOOKUP(A1069,[1]DI!$A$4:$B$15000,2),0)</f>
        <v>0.13650000000000001</v>
      </c>
      <c r="E1069" s="65">
        <f t="shared" ca="1" si="298"/>
        <v>1.00050788</v>
      </c>
      <c r="F1069" s="65">
        <f ca="1">(TRUNC(PRODUCT($E$12:$E1068),16))</f>
        <v>1.1757464416630901</v>
      </c>
      <c r="G1069" s="65">
        <f t="shared" ca="1" si="299"/>
        <v>1.0980132618279299</v>
      </c>
      <c r="H1069" s="65">
        <f t="shared" ca="1" si="300"/>
        <v>1.0707943900000001</v>
      </c>
      <c r="I1069" s="64">
        <f t="shared" si="293"/>
        <v>0.06</v>
      </c>
      <c r="J1069" s="66">
        <f>IF(O1068&gt;0,VLOOKUP(O1068,W$12:AF$80,2),J1068)</f>
        <v>44628</v>
      </c>
      <c r="K1069" s="67">
        <f t="shared" si="294"/>
        <v>144</v>
      </c>
      <c r="L1069" s="68">
        <f t="shared" si="288"/>
        <v>144</v>
      </c>
      <c r="M1069" s="69">
        <f t="shared" si="289"/>
        <v>1.0338570520000001</v>
      </c>
      <c r="N1069" s="69">
        <f t="shared" ca="1" si="290"/>
        <v>1.1070483310000001</v>
      </c>
      <c r="O1069" s="68">
        <f t="shared" si="301"/>
        <v>0</v>
      </c>
      <c r="P1069" s="65">
        <f t="shared" ca="1" si="295"/>
        <v>61.355664040000001</v>
      </c>
      <c r="Q1069" s="65"/>
      <c r="R1069" s="11">
        <f t="shared" si="296"/>
        <v>0</v>
      </c>
      <c r="S1069" s="70" t="str">
        <f>IF(O1068&gt;0,VLOOKUP(O1068,W$12:AF$60,10),S1068)</f>
        <v>INCORPJ=</v>
      </c>
      <c r="T1069" s="66" t="e">
        <f>IF(O1068&gt;0,VLOOKUP(O1068,W$12:AF$60,11),T1068)</f>
        <v>#REF!</v>
      </c>
      <c r="U1069" s="71" t="str">
        <f t="shared" si="291"/>
        <v>-</v>
      </c>
      <c r="V1069" s="7"/>
      <c r="W1069" s="7"/>
      <c r="X1069" s="7"/>
      <c r="Y1069" s="7"/>
      <c r="Z1069" s="1"/>
      <c r="AA1069" s="7"/>
      <c r="AB1069" s="7"/>
      <c r="AC1069" s="7"/>
      <c r="AD1069" s="7"/>
      <c r="AE1069" s="7"/>
      <c r="AF1069" s="8"/>
      <c r="AG1069" s="2"/>
      <c r="AH1069" s="2"/>
      <c r="AI1069" s="2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  <c r="DU1069" s="2"/>
      <c r="DV1069" s="2"/>
      <c r="DW1069" s="2"/>
      <c r="DX1069" s="2"/>
      <c r="DY1069" s="2"/>
      <c r="DZ1069" s="2"/>
      <c r="EA1069" s="2"/>
      <c r="EB1069" s="2"/>
      <c r="EC1069" s="2"/>
      <c r="ED1069" s="2"/>
      <c r="EE1069" s="2"/>
      <c r="EF1069" s="2"/>
      <c r="EG1069" s="2"/>
      <c r="EH1069" s="2"/>
      <c r="EI1069" s="2"/>
      <c r="EJ1069" s="2"/>
      <c r="EK1069" s="2"/>
      <c r="EL1069" s="2"/>
      <c r="EM1069" s="2"/>
      <c r="EN1069" s="2"/>
      <c r="EO1069" s="2"/>
      <c r="EP1069" s="2"/>
      <c r="EQ1069" s="2"/>
      <c r="ER1069" s="2"/>
      <c r="ES1069" s="2"/>
      <c r="ET1069" s="2"/>
      <c r="EU1069" s="2"/>
      <c r="EV1069" s="2"/>
      <c r="EW1069" s="2"/>
      <c r="EX1069" s="2"/>
      <c r="EY1069" s="2"/>
      <c r="EZ1069" s="2"/>
      <c r="FA1069" s="2"/>
      <c r="FB1069" s="2"/>
      <c r="FC1069" s="2"/>
      <c r="FD1069" s="2"/>
      <c r="FE1069" s="2"/>
      <c r="FF1069" s="2"/>
      <c r="FG1069" s="2"/>
      <c r="FH1069" s="2"/>
      <c r="FI1069" s="2"/>
      <c r="FJ1069" s="2"/>
      <c r="FK1069" s="2"/>
      <c r="FL1069" s="2"/>
      <c r="FM1069" s="2"/>
      <c r="FN1069" s="1"/>
      <c r="FO1069" s="1"/>
      <c r="FP1069" s="1"/>
      <c r="FQ1069" s="1"/>
      <c r="FR1069" s="1"/>
      <c r="FS1069" s="1"/>
      <c r="FT1069" s="1"/>
      <c r="FU1069" s="1"/>
      <c r="FV1069" s="1"/>
      <c r="FW1069" s="1"/>
      <c r="FX1069" s="1"/>
      <c r="FY1069" s="1"/>
      <c r="FZ1069" s="1"/>
      <c r="GA1069" s="1"/>
      <c r="GB1069" s="1"/>
      <c r="GC1069" s="1"/>
      <c r="GD1069" s="1"/>
      <c r="GE1069" s="1"/>
      <c r="GF1069" s="1"/>
    </row>
    <row r="1070" spans="1:188" x14ac:dyDescent="0.15">
      <c r="A1070" s="63">
        <f t="shared" si="292"/>
        <v>44835</v>
      </c>
      <c r="B1070" s="78">
        <f t="shared" ca="1" si="297"/>
        <v>634.98326192999991</v>
      </c>
      <c r="C1070" s="65">
        <f t="shared" ca="1" si="287"/>
        <v>573.1585301099999</v>
      </c>
      <c r="D1070" s="10">
        <f ca="1">IF(A1070&lt;$B$1,VLOOKUP(A1070,[1]DI!$A$4:$B$15000,2),0)</f>
        <v>0</v>
      </c>
      <c r="E1070" s="65">
        <f t="shared" ca="1" si="298"/>
        <v>1</v>
      </c>
      <c r="F1070" s="65">
        <f ca="1">(TRUNC(PRODUCT($E$12:$E1069),16))</f>
        <v>1.1763435797658801</v>
      </c>
      <c r="G1070" s="65">
        <f t="shared" ca="1" si="299"/>
        <v>1.0980132618279299</v>
      </c>
      <c r="H1070" s="65">
        <f t="shared" ca="1" si="300"/>
        <v>1.0713382300000001</v>
      </c>
      <c r="I1070" s="64">
        <f t="shared" si="293"/>
        <v>0.06</v>
      </c>
      <c r="J1070" s="66">
        <f>IF(O1069&gt;0,VLOOKUP(O1069,W$12:AF$80,2),J1069)</f>
        <v>44628</v>
      </c>
      <c r="K1070" s="67">
        <f t="shared" si="294"/>
        <v>144</v>
      </c>
      <c r="L1070" s="68">
        <f t="shared" si="288"/>
        <v>145</v>
      </c>
      <c r="M1070" s="69">
        <f t="shared" si="289"/>
        <v>1.0340961339999999</v>
      </c>
      <c r="N1070" s="69">
        <f t="shared" ca="1" si="290"/>
        <v>1.107866722</v>
      </c>
      <c r="O1070" s="68">
        <f t="shared" si="301"/>
        <v>0</v>
      </c>
      <c r="P1070" s="65">
        <f t="shared" ca="1" si="295"/>
        <v>61.824731819999997</v>
      </c>
      <c r="Q1070" s="65"/>
      <c r="R1070" s="11">
        <f t="shared" si="296"/>
        <v>0</v>
      </c>
      <c r="S1070" s="70" t="str">
        <f>IF(O1069&gt;0,VLOOKUP(O1069,W$12:AF$60,10),S1069)</f>
        <v>INCORPJ=</v>
      </c>
      <c r="T1070" s="66" t="e">
        <f>IF(O1069&gt;0,VLOOKUP(O1069,W$12:AF$60,11),T1069)</f>
        <v>#REF!</v>
      </c>
      <c r="U1070" s="71" t="str">
        <f t="shared" si="291"/>
        <v>-</v>
      </c>
      <c r="V1070" s="7"/>
      <c r="W1070" s="7"/>
      <c r="X1070" s="7"/>
      <c r="Y1070" s="7"/>
      <c r="Z1070" s="1"/>
      <c r="AA1070" s="7"/>
      <c r="AB1070" s="7"/>
      <c r="AC1070" s="7"/>
      <c r="AD1070" s="7"/>
      <c r="AE1070" s="7"/>
      <c r="AF1070" s="8"/>
      <c r="AG1070" s="2"/>
      <c r="AH1070" s="2"/>
      <c r="AI1070" s="2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  <c r="DU1070" s="2"/>
      <c r="DV1070" s="2"/>
      <c r="DW1070" s="2"/>
      <c r="DX1070" s="2"/>
      <c r="DY1070" s="2"/>
      <c r="DZ1070" s="2"/>
      <c r="EA1070" s="2"/>
      <c r="EB1070" s="2"/>
      <c r="EC1070" s="2"/>
      <c r="ED1070" s="2"/>
      <c r="EE1070" s="2"/>
      <c r="EF1070" s="2"/>
      <c r="EG1070" s="2"/>
      <c r="EH1070" s="2"/>
      <c r="EI1070" s="2"/>
      <c r="EJ1070" s="2"/>
      <c r="EK1070" s="2"/>
      <c r="EL1070" s="2"/>
      <c r="EM1070" s="2"/>
      <c r="EN1070" s="2"/>
      <c r="EO1070" s="2"/>
      <c r="EP1070" s="2"/>
      <c r="EQ1070" s="2"/>
      <c r="ER1070" s="2"/>
      <c r="ES1070" s="2"/>
      <c r="ET1070" s="2"/>
      <c r="EU1070" s="2"/>
      <c r="EV1070" s="2"/>
      <c r="EW1070" s="2"/>
      <c r="EX1070" s="2"/>
      <c r="EY1070" s="2"/>
      <c r="EZ1070" s="2"/>
      <c r="FA1070" s="2"/>
      <c r="FB1070" s="2"/>
      <c r="FC1070" s="2"/>
      <c r="FD1070" s="2"/>
      <c r="FE1070" s="2"/>
      <c r="FF1070" s="2"/>
      <c r="FG1070" s="2"/>
      <c r="FH1070" s="2"/>
      <c r="FI1070" s="2"/>
      <c r="FJ1070" s="2"/>
      <c r="FK1070" s="2"/>
      <c r="FL1070" s="2"/>
      <c r="FM1070" s="2"/>
      <c r="FN1070" s="1"/>
      <c r="FO1070" s="1"/>
      <c r="FP1070" s="1"/>
      <c r="FQ1070" s="1"/>
      <c r="FR1070" s="1"/>
      <c r="FS1070" s="1"/>
      <c r="FT1070" s="1"/>
      <c r="FU1070" s="1"/>
      <c r="FV1070" s="1"/>
      <c r="FW1070" s="1"/>
      <c r="FX1070" s="1"/>
      <c r="FY1070" s="1"/>
      <c r="FZ1070" s="1"/>
      <c r="GA1070" s="1"/>
      <c r="GB1070" s="1"/>
      <c r="GC1070" s="1"/>
      <c r="GD1070" s="1"/>
      <c r="GE1070" s="1"/>
      <c r="GF1070" s="1"/>
    </row>
    <row r="1071" spans="1:188" x14ac:dyDescent="0.15">
      <c r="A1071" s="63">
        <f t="shared" si="292"/>
        <v>44836</v>
      </c>
      <c r="B1071" s="78">
        <f t="shared" ca="1" si="297"/>
        <v>634.98326192999991</v>
      </c>
      <c r="C1071" s="65">
        <f t="shared" ca="1" si="287"/>
        <v>573.1585301099999</v>
      </c>
      <c r="D1071" s="10">
        <f ca="1">IF(A1071&lt;$B$1,VLOOKUP(A1071,[1]DI!$A$4:$B$15000,2),0)</f>
        <v>0</v>
      </c>
      <c r="E1071" s="65">
        <f t="shared" ca="1" si="298"/>
        <v>1</v>
      </c>
      <c r="F1071" s="65">
        <f ca="1">(TRUNC(PRODUCT($E$12:$E1070),16))</f>
        <v>1.1763435797658801</v>
      </c>
      <c r="G1071" s="65">
        <f t="shared" ca="1" si="299"/>
        <v>1.0980132618279299</v>
      </c>
      <c r="H1071" s="65">
        <f t="shared" ca="1" si="300"/>
        <v>1.0713382300000001</v>
      </c>
      <c r="I1071" s="64">
        <f t="shared" si="293"/>
        <v>0.06</v>
      </c>
      <c r="J1071" s="66">
        <f>IF(O1070&gt;0,VLOOKUP(O1070,W$12:AF$80,2),J1070)</f>
        <v>44628</v>
      </c>
      <c r="K1071" s="67">
        <f t="shared" si="294"/>
        <v>144</v>
      </c>
      <c r="L1071" s="68">
        <f t="shared" si="288"/>
        <v>145</v>
      </c>
      <c r="M1071" s="69">
        <f t="shared" si="289"/>
        <v>1.0340961339999999</v>
      </c>
      <c r="N1071" s="69">
        <f t="shared" ca="1" si="290"/>
        <v>1.107866722</v>
      </c>
      <c r="O1071" s="68">
        <f t="shared" si="301"/>
        <v>0</v>
      </c>
      <c r="P1071" s="65">
        <f t="shared" ca="1" si="295"/>
        <v>61.824731819999997</v>
      </c>
      <c r="Q1071" s="65"/>
      <c r="R1071" s="11">
        <f t="shared" si="296"/>
        <v>0</v>
      </c>
      <c r="S1071" s="70" t="str">
        <f>IF(O1070&gt;0,VLOOKUP(O1070,W$12:AF$60,10),S1070)</f>
        <v>INCORPJ=</v>
      </c>
      <c r="T1071" s="66" t="e">
        <f>IF(O1070&gt;0,VLOOKUP(O1070,W$12:AF$60,11),T1070)</f>
        <v>#REF!</v>
      </c>
      <c r="U1071" s="71" t="str">
        <f t="shared" si="291"/>
        <v>-</v>
      </c>
      <c r="V1071" s="7"/>
      <c r="W1071" s="7"/>
      <c r="X1071" s="7"/>
      <c r="Y1071" s="7"/>
      <c r="Z1071" s="1"/>
      <c r="AA1071" s="7"/>
      <c r="AB1071" s="7"/>
      <c r="AC1071" s="7"/>
      <c r="AD1071" s="7"/>
      <c r="AE1071" s="7"/>
      <c r="AF1071" s="8"/>
      <c r="AG1071" s="2"/>
      <c r="AH1071" s="2"/>
      <c r="AI1071" s="2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  <c r="DU1071" s="2"/>
      <c r="DV1071" s="2"/>
      <c r="DW1071" s="2"/>
      <c r="DX1071" s="2"/>
      <c r="DY1071" s="2"/>
      <c r="DZ1071" s="2"/>
      <c r="EA1071" s="2"/>
      <c r="EB1071" s="2"/>
      <c r="EC1071" s="2"/>
      <c r="ED1071" s="2"/>
      <c r="EE1071" s="2"/>
      <c r="EF1071" s="2"/>
      <c r="EG1071" s="2"/>
      <c r="EH1071" s="2"/>
      <c r="EI1071" s="2"/>
      <c r="EJ1071" s="2"/>
      <c r="EK1071" s="2"/>
      <c r="EL1071" s="2"/>
      <c r="EM1071" s="2"/>
      <c r="EN1071" s="2"/>
      <c r="EO1071" s="2"/>
      <c r="EP1071" s="2"/>
      <c r="EQ1071" s="2"/>
      <c r="ER1071" s="2"/>
      <c r="ES1071" s="2"/>
      <c r="ET1071" s="2"/>
      <c r="EU1071" s="2"/>
      <c r="EV1071" s="2"/>
      <c r="EW1071" s="2"/>
      <c r="EX1071" s="2"/>
      <c r="EY1071" s="2"/>
      <c r="EZ1071" s="2"/>
      <c r="FA1071" s="2"/>
      <c r="FB1071" s="2"/>
      <c r="FC1071" s="2"/>
      <c r="FD1071" s="2"/>
      <c r="FE1071" s="2"/>
      <c r="FF1071" s="2"/>
      <c r="FG1071" s="2"/>
      <c r="FH1071" s="2"/>
      <c r="FI1071" s="2"/>
      <c r="FJ1071" s="2"/>
      <c r="FK1071" s="2"/>
      <c r="FL1071" s="2"/>
      <c r="FM1071" s="2"/>
      <c r="FN1071" s="1"/>
      <c r="FO1071" s="1"/>
      <c r="FP1071" s="1"/>
      <c r="FQ1071" s="1"/>
      <c r="FR1071" s="1"/>
      <c r="FS1071" s="1"/>
      <c r="FT1071" s="1"/>
      <c r="FU1071" s="1"/>
      <c r="FV1071" s="1"/>
      <c r="FW1071" s="1"/>
      <c r="FX1071" s="1"/>
      <c r="FY1071" s="1"/>
      <c r="FZ1071" s="1"/>
      <c r="GA1071" s="1"/>
      <c r="GB1071" s="1"/>
      <c r="GC1071" s="1"/>
      <c r="GD1071" s="1"/>
      <c r="GE1071" s="1"/>
      <c r="GF1071" s="1"/>
    </row>
    <row r="1072" spans="1:188" x14ac:dyDescent="0.15">
      <c r="A1072" s="63">
        <f t="shared" si="292"/>
        <v>44837</v>
      </c>
      <c r="B1072" s="78">
        <f t="shared" ca="1" si="297"/>
        <v>634.98326192999991</v>
      </c>
      <c r="C1072" s="65">
        <f t="shared" ca="1" si="287"/>
        <v>573.1585301099999</v>
      </c>
      <c r="D1072" s="10">
        <f ca="1">IF(A1072&lt;$B$1,VLOOKUP(A1072,[1]DI!$A$4:$B$15000,2),0)</f>
        <v>0.13650000000000001</v>
      </c>
      <c r="E1072" s="65">
        <f t="shared" ca="1" si="298"/>
        <v>1.00050788</v>
      </c>
      <c r="F1072" s="65">
        <f ca="1">(TRUNC(PRODUCT($E$12:$E1071),16))</f>
        <v>1.1763435797658801</v>
      </c>
      <c r="G1072" s="65">
        <f t="shared" ca="1" si="299"/>
        <v>1.0980132618279299</v>
      </c>
      <c r="H1072" s="65">
        <f t="shared" ca="1" si="300"/>
        <v>1.0713382300000001</v>
      </c>
      <c r="I1072" s="64">
        <f t="shared" si="293"/>
        <v>0.06</v>
      </c>
      <c r="J1072" s="66">
        <f>IF(O1071&gt;0,VLOOKUP(O1071,W$12:AF$80,2),J1071)</f>
        <v>44628</v>
      </c>
      <c r="K1072" s="67">
        <f t="shared" si="294"/>
        <v>145</v>
      </c>
      <c r="L1072" s="68">
        <f t="shared" si="288"/>
        <v>145</v>
      </c>
      <c r="M1072" s="69">
        <f t="shared" si="289"/>
        <v>1.0340961339999999</v>
      </c>
      <c r="N1072" s="69">
        <f t="shared" ca="1" si="290"/>
        <v>1.107866722</v>
      </c>
      <c r="O1072" s="68">
        <f t="shared" si="301"/>
        <v>0</v>
      </c>
      <c r="P1072" s="65">
        <f t="shared" ca="1" si="295"/>
        <v>61.824731819999997</v>
      </c>
      <c r="Q1072" s="65"/>
      <c r="R1072" s="11">
        <f t="shared" si="296"/>
        <v>0</v>
      </c>
      <c r="S1072" s="70" t="str">
        <f>IF(O1071&gt;0,VLOOKUP(O1071,W$12:AF$60,10),S1071)</f>
        <v>INCORPJ=</v>
      </c>
      <c r="T1072" s="66" t="e">
        <f>IF(O1071&gt;0,VLOOKUP(O1071,W$12:AF$60,11),T1071)</f>
        <v>#REF!</v>
      </c>
      <c r="U1072" s="71" t="str">
        <f t="shared" si="291"/>
        <v>-</v>
      </c>
      <c r="V1072" s="7"/>
      <c r="W1072" s="7"/>
      <c r="X1072" s="7"/>
      <c r="Y1072" s="7"/>
      <c r="Z1072" s="1"/>
      <c r="AA1072" s="7"/>
      <c r="AB1072" s="7"/>
      <c r="AC1072" s="7"/>
      <c r="AD1072" s="7"/>
      <c r="AE1072" s="7"/>
      <c r="AF1072" s="8"/>
      <c r="AG1072" s="2"/>
      <c r="AH1072" s="2"/>
      <c r="AI1072" s="2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  <c r="DU1072" s="2"/>
      <c r="DV1072" s="2"/>
      <c r="DW1072" s="2"/>
      <c r="DX1072" s="2"/>
      <c r="DY1072" s="2"/>
      <c r="DZ1072" s="2"/>
      <c r="EA1072" s="2"/>
      <c r="EB1072" s="2"/>
      <c r="EC1072" s="2"/>
      <c r="ED1072" s="2"/>
      <c r="EE1072" s="2"/>
      <c r="EF1072" s="2"/>
      <c r="EG1072" s="2"/>
      <c r="EH1072" s="2"/>
      <c r="EI1072" s="2"/>
      <c r="EJ1072" s="2"/>
      <c r="EK1072" s="2"/>
      <c r="EL1072" s="2"/>
      <c r="EM1072" s="2"/>
      <c r="EN1072" s="2"/>
      <c r="EO1072" s="2"/>
      <c r="EP1072" s="2"/>
      <c r="EQ1072" s="2"/>
      <c r="ER1072" s="2"/>
      <c r="ES1072" s="2"/>
      <c r="ET1072" s="2"/>
      <c r="EU1072" s="2"/>
      <c r="EV1072" s="2"/>
      <c r="EW1072" s="2"/>
      <c r="EX1072" s="2"/>
      <c r="EY1072" s="2"/>
      <c r="EZ1072" s="2"/>
      <c r="FA1072" s="2"/>
      <c r="FB1072" s="2"/>
      <c r="FC1072" s="2"/>
      <c r="FD1072" s="2"/>
      <c r="FE1072" s="2"/>
      <c r="FF1072" s="2"/>
      <c r="FG1072" s="2"/>
      <c r="FH1072" s="2"/>
      <c r="FI1072" s="2"/>
      <c r="FJ1072" s="2"/>
      <c r="FK1072" s="2"/>
      <c r="FL1072" s="2"/>
      <c r="FM1072" s="2"/>
      <c r="FN1072" s="1"/>
      <c r="FO1072" s="1"/>
      <c r="FP1072" s="1"/>
      <c r="FQ1072" s="1"/>
      <c r="FR1072" s="1"/>
      <c r="FS1072" s="1"/>
      <c r="FT1072" s="1"/>
      <c r="FU1072" s="1"/>
      <c r="FV1072" s="1"/>
      <c r="FW1072" s="1"/>
      <c r="FX1072" s="1"/>
      <c r="FY1072" s="1"/>
      <c r="FZ1072" s="1"/>
      <c r="GA1072" s="1"/>
      <c r="GB1072" s="1"/>
      <c r="GC1072" s="1"/>
      <c r="GD1072" s="1"/>
      <c r="GE1072" s="1"/>
      <c r="GF1072" s="1"/>
    </row>
    <row r="1073" spans="1:188" x14ac:dyDescent="0.15">
      <c r="A1073" s="63">
        <f t="shared" si="292"/>
        <v>44838</v>
      </c>
      <c r="B1073" s="78">
        <f t="shared" ca="1" si="297"/>
        <v>635.45267246999992</v>
      </c>
      <c r="C1073" s="65">
        <f t="shared" ca="1" si="287"/>
        <v>573.1585301099999</v>
      </c>
      <c r="D1073" s="10">
        <f ca="1">IF(A1073&lt;$B$1,VLOOKUP(A1073,[1]DI!$A$4:$B$15000,2),0)</f>
        <v>0.13650000000000001</v>
      </c>
      <c r="E1073" s="65">
        <f t="shared" ca="1" si="298"/>
        <v>1.00050788</v>
      </c>
      <c r="F1073" s="65">
        <f ca="1">(TRUNC(PRODUCT($E$12:$E1072),16))</f>
        <v>1.1769410211431801</v>
      </c>
      <c r="G1073" s="65">
        <f t="shared" ca="1" si="299"/>
        <v>1.0980132618279299</v>
      </c>
      <c r="H1073" s="65">
        <f t="shared" ca="1" si="300"/>
        <v>1.0718823399999999</v>
      </c>
      <c r="I1073" s="64">
        <f t="shared" si="293"/>
        <v>0.06</v>
      </c>
      <c r="J1073" s="66">
        <f>IF(O1072&gt;0,VLOOKUP(O1072,W$12:AF$80,2),J1072)</f>
        <v>44628</v>
      </c>
      <c r="K1073" s="67">
        <f t="shared" si="294"/>
        <v>146</v>
      </c>
      <c r="L1073" s="68">
        <f t="shared" si="288"/>
        <v>146</v>
      </c>
      <c r="M1073" s="69">
        <f t="shared" si="289"/>
        <v>1.034335271</v>
      </c>
      <c r="N1073" s="69">
        <f t="shared" ca="1" si="290"/>
        <v>1.1086857109999999</v>
      </c>
      <c r="O1073" s="68">
        <f t="shared" si="301"/>
        <v>0</v>
      </c>
      <c r="P1073" s="65">
        <f t="shared" ca="1" si="295"/>
        <v>62.294142360000002</v>
      </c>
      <c r="Q1073" s="65"/>
      <c r="R1073" s="11">
        <f t="shared" si="296"/>
        <v>0</v>
      </c>
      <c r="S1073" s="70" t="str">
        <f>IF(O1072&gt;0,VLOOKUP(O1072,W$12:AF$60,10),S1072)</f>
        <v>INCORPJ=</v>
      </c>
      <c r="T1073" s="66" t="e">
        <f>IF(O1072&gt;0,VLOOKUP(O1072,W$12:AF$60,11),T1072)</f>
        <v>#REF!</v>
      </c>
      <c r="U1073" s="71" t="str">
        <f t="shared" si="291"/>
        <v>-</v>
      </c>
      <c r="V1073" s="7"/>
      <c r="W1073" s="7"/>
      <c r="X1073" s="7"/>
      <c r="Y1073" s="7"/>
      <c r="Z1073" s="1"/>
      <c r="AA1073" s="7"/>
      <c r="AB1073" s="7"/>
      <c r="AC1073" s="7"/>
      <c r="AD1073" s="7"/>
      <c r="AE1073" s="7"/>
      <c r="AF1073" s="8"/>
      <c r="AG1073" s="2"/>
      <c r="AH1073" s="2"/>
      <c r="AI1073" s="2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  <c r="DU1073" s="2"/>
      <c r="DV1073" s="2"/>
      <c r="DW1073" s="2"/>
      <c r="DX1073" s="2"/>
      <c r="DY1073" s="2"/>
      <c r="DZ1073" s="2"/>
      <c r="EA1073" s="2"/>
      <c r="EB1073" s="2"/>
      <c r="EC1073" s="2"/>
      <c r="ED1073" s="2"/>
      <c r="EE1073" s="2"/>
      <c r="EF1073" s="2"/>
      <c r="EG1073" s="2"/>
      <c r="EH1073" s="2"/>
      <c r="EI1073" s="2"/>
      <c r="EJ1073" s="2"/>
      <c r="EK1073" s="2"/>
      <c r="EL1073" s="2"/>
      <c r="EM1073" s="2"/>
      <c r="EN1073" s="2"/>
      <c r="EO1073" s="2"/>
      <c r="EP1073" s="2"/>
      <c r="EQ1073" s="2"/>
      <c r="ER1073" s="2"/>
      <c r="ES1073" s="2"/>
      <c r="ET1073" s="2"/>
      <c r="EU1073" s="2"/>
      <c r="EV1073" s="2"/>
      <c r="EW1073" s="2"/>
      <c r="EX1073" s="2"/>
      <c r="EY1073" s="2"/>
      <c r="EZ1073" s="2"/>
      <c r="FA1073" s="2"/>
      <c r="FB1073" s="2"/>
      <c r="FC1073" s="2"/>
      <c r="FD1073" s="2"/>
      <c r="FE1073" s="2"/>
      <c r="FF1073" s="2"/>
      <c r="FG1073" s="2"/>
      <c r="FH1073" s="2"/>
      <c r="FI1073" s="2"/>
      <c r="FJ1073" s="2"/>
      <c r="FK1073" s="2"/>
      <c r="FL1073" s="2"/>
      <c r="FM1073" s="2"/>
      <c r="FN1073" s="1"/>
      <c r="FO1073" s="1"/>
      <c r="FP1073" s="1"/>
      <c r="FQ1073" s="1"/>
      <c r="FR1073" s="1"/>
      <c r="FS1073" s="1"/>
      <c r="FT1073" s="1"/>
      <c r="FU1073" s="1"/>
      <c r="FV1073" s="1"/>
      <c r="FW1073" s="1"/>
      <c r="FX1073" s="1"/>
      <c r="FY1073" s="1"/>
      <c r="FZ1073" s="1"/>
      <c r="GA1073" s="1"/>
      <c r="GB1073" s="1"/>
      <c r="GC1073" s="1"/>
      <c r="GD1073" s="1"/>
      <c r="GE1073" s="1"/>
      <c r="GF1073" s="1"/>
    </row>
    <row r="1074" spans="1:188" x14ac:dyDescent="0.15">
      <c r="A1074" s="63">
        <f t="shared" si="292"/>
        <v>44839</v>
      </c>
      <c r="B1074" s="78">
        <f t="shared" ca="1" si="297"/>
        <v>635.92242631999989</v>
      </c>
      <c r="C1074" s="65">
        <f t="shared" ca="1" si="287"/>
        <v>573.1585301099999</v>
      </c>
      <c r="D1074" s="10">
        <f ca="1">IF(A1074&lt;$B$1,VLOOKUP(A1074,[1]DI!$A$4:$B$15000,2),0)</f>
        <v>0.13650000000000001</v>
      </c>
      <c r="E1074" s="65">
        <f t="shared" ca="1" si="298"/>
        <v>1.00050788</v>
      </c>
      <c r="F1074" s="65">
        <f ca="1">(TRUNC(PRODUCT($E$12:$E1073),16))</f>
        <v>1.17753876594899</v>
      </c>
      <c r="G1074" s="65">
        <f t="shared" ca="1" si="299"/>
        <v>1.0980132618279299</v>
      </c>
      <c r="H1074" s="65">
        <f t="shared" ca="1" si="300"/>
        <v>1.0724267199999999</v>
      </c>
      <c r="I1074" s="64">
        <f t="shared" si="293"/>
        <v>0.06</v>
      </c>
      <c r="J1074" s="66">
        <f>IF(O1073&gt;0,VLOOKUP(O1073,W$12:AF$80,2),J1073)</f>
        <v>44628</v>
      </c>
      <c r="K1074" s="67">
        <f t="shared" si="294"/>
        <v>147</v>
      </c>
      <c r="L1074" s="68">
        <f t="shared" si="288"/>
        <v>147</v>
      </c>
      <c r="M1074" s="69">
        <f t="shared" si="289"/>
        <v>1.0345744640000001</v>
      </c>
      <c r="N1074" s="69">
        <f t="shared" ca="1" si="290"/>
        <v>1.1095052990000001</v>
      </c>
      <c r="O1074" s="68">
        <f t="shared" si="301"/>
        <v>0</v>
      </c>
      <c r="P1074" s="65">
        <f t="shared" ca="1" si="295"/>
        <v>62.763896209999999</v>
      </c>
      <c r="Q1074" s="65"/>
      <c r="R1074" s="11">
        <f t="shared" si="296"/>
        <v>0</v>
      </c>
      <c r="S1074" s="70" t="str">
        <f>IF(O1073&gt;0,VLOOKUP(O1073,W$12:AF$60,10),S1073)</f>
        <v>INCORPJ=</v>
      </c>
      <c r="T1074" s="66" t="e">
        <f>IF(O1073&gt;0,VLOOKUP(O1073,W$12:AF$60,11),T1073)</f>
        <v>#REF!</v>
      </c>
      <c r="U1074" s="71" t="str">
        <f t="shared" si="291"/>
        <v>-</v>
      </c>
      <c r="V1074" s="7"/>
      <c r="W1074" s="7"/>
      <c r="X1074" s="7"/>
      <c r="Y1074" s="7"/>
      <c r="Z1074" s="1"/>
      <c r="AA1074" s="7"/>
      <c r="AB1074" s="7"/>
      <c r="AC1074" s="7"/>
      <c r="AD1074" s="7"/>
      <c r="AE1074" s="7"/>
      <c r="AF1074" s="8"/>
      <c r="AG1074" s="2"/>
      <c r="AH1074" s="2"/>
      <c r="AI1074" s="2"/>
      <c r="AJ1074" s="2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  <c r="DU1074" s="2"/>
      <c r="DV1074" s="2"/>
      <c r="DW1074" s="2"/>
      <c r="DX1074" s="2"/>
      <c r="DY1074" s="2"/>
      <c r="DZ1074" s="2"/>
      <c r="EA1074" s="2"/>
      <c r="EB1074" s="2"/>
      <c r="EC1074" s="2"/>
      <c r="ED1074" s="2"/>
      <c r="EE1074" s="2"/>
      <c r="EF1074" s="2"/>
      <c r="EG1074" s="2"/>
      <c r="EH1074" s="2"/>
      <c r="EI1074" s="2"/>
      <c r="EJ1074" s="2"/>
      <c r="EK1074" s="2"/>
      <c r="EL1074" s="2"/>
      <c r="EM1074" s="2"/>
      <c r="EN1074" s="2"/>
      <c r="EO1074" s="2"/>
      <c r="EP1074" s="2"/>
      <c r="EQ1074" s="2"/>
      <c r="ER1074" s="2"/>
      <c r="ES1074" s="2"/>
      <c r="ET1074" s="2"/>
      <c r="EU1074" s="2"/>
      <c r="EV1074" s="2"/>
      <c r="EW1074" s="2"/>
      <c r="EX1074" s="2"/>
      <c r="EY1074" s="2"/>
      <c r="EZ1074" s="2"/>
      <c r="FA1074" s="2"/>
      <c r="FB1074" s="2"/>
      <c r="FC1074" s="2"/>
      <c r="FD1074" s="2"/>
      <c r="FE1074" s="2"/>
      <c r="FF1074" s="2"/>
      <c r="FG1074" s="2"/>
      <c r="FH1074" s="2"/>
      <c r="FI1074" s="2"/>
      <c r="FJ1074" s="2"/>
      <c r="FK1074" s="2"/>
      <c r="FL1074" s="2"/>
      <c r="FM1074" s="2"/>
      <c r="FN1074" s="1"/>
      <c r="FO1074" s="1"/>
      <c r="FP1074" s="1"/>
      <c r="FQ1074" s="1"/>
      <c r="FR1074" s="1"/>
      <c r="FS1074" s="1"/>
      <c r="FT1074" s="1"/>
      <c r="FU1074" s="1"/>
      <c r="FV1074" s="1"/>
      <c r="FW1074" s="1"/>
      <c r="FX1074" s="1"/>
      <c r="FY1074" s="1"/>
      <c r="FZ1074" s="1"/>
      <c r="GA1074" s="1"/>
      <c r="GB1074" s="1"/>
      <c r="GC1074" s="1"/>
      <c r="GD1074" s="1"/>
      <c r="GE1074" s="1"/>
      <c r="GF1074" s="1"/>
    </row>
    <row r="1075" spans="1:188" x14ac:dyDescent="0.15">
      <c r="A1075" s="63">
        <f t="shared" si="292"/>
        <v>44840</v>
      </c>
      <c r="B1075" s="78">
        <f t="shared" ca="1" si="297"/>
        <v>636.39253552999992</v>
      </c>
      <c r="C1075" s="65">
        <f t="shared" ca="1" si="287"/>
        <v>573.1585301099999</v>
      </c>
      <c r="D1075" s="10">
        <f ca="1">IF(A1075&lt;$B$1,VLOOKUP(A1075,[1]DI!$A$4:$B$15000,2),0)</f>
        <v>0.13650000000000001</v>
      </c>
      <c r="E1075" s="65">
        <f t="shared" ca="1" si="298"/>
        <v>1.00050788</v>
      </c>
      <c r="F1075" s="65">
        <f ca="1">(TRUNC(PRODUCT($E$12:$E1074),16))</f>
        <v>1.17813681433744</v>
      </c>
      <c r="G1075" s="65">
        <f t="shared" ca="1" si="299"/>
        <v>1.0980132618279299</v>
      </c>
      <c r="H1075" s="65">
        <f t="shared" ca="1" si="300"/>
        <v>1.07297139</v>
      </c>
      <c r="I1075" s="64">
        <f t="shared" si="293"/>
        <v>0.06</v>
      </c>
      <c r="J1075" s="66">
        <f>IF(O1074&gt;0,VLOOKUP(O1074,W$12:AF$80,2),J1074)</f>
        <v>44628</v>
      </c>
      <c r="K1075" s="67">
        <f t="shared" si="294"/>
        <v>148</v>
      </c>
      <c r="L1075" s="68">
        <f t="shared" si="288"/>
        <v>148</v>
      </c>
      <c r="M1075" s="69">
        <f t="shared" si="289"/>
        <v>1.0348137120000001</v>
      </c>
      <c r="N1075" s="69">
        <f t="shared" ca="1" si="290"/>
        <v>1.110325507</v>
      </c>
      <c r="O1075" s="68">
        <f t="shared" si="301"/>
        <v>0</v>
      </c>
      <c r="P1075" s="65">
        <f t="shared" ca="1" si="295"/>
        <v>63.234005420000003</v>
      </c>
      <c r="Q1075" s="65"/>
      <c r="R1075" s="11">
        <f t="shared" si="296"/>
        <v>0</v>
      </c>
      <c r="S1075" s="70" t="str">
        <f>IF(O1074&gt;0,VLOOKUP(O1074,W$12:AF$60,10),S1074)</f>
        <v>INCORPJ=</v>
      </c>
      <c r="T1075" s="66" t="e">
        <f>IF(O1074&gt;0,VLOOKUP(O1074,W$12:AF$60,11),T1074)</f>
        <v>#REF!</v>
      </c>
      <c r="U1075" s="71" t="str">
        <f t="shared" si="291"/>
        <v>-</v>
      </c>
      <c r="V1075" s="7"/>
      <c r="W1075" s="7"/>
      <c r="X1075" s="7"/>
      <c r="Y1075" s="7"/>
      <c r="Z1075" s="1"/>
      <c r="AA1075" s="7"/>
      <c r="AB1075" s="7"/>
      <c r="AC1075" s="7"/>
      <c r="AD1075" s="7"/>
      <c r="AE1075" s="7"/>
      <c r="AF1075" s="8"/>
      <c r="AG1075" s="2"/>
      <c r="AH1075" s="2"/>
      <c r="AI1075" s="2"/>
      <c r="AJ1075" s="2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2"/>
      <c r="DT1075" s="2"/>
      <c r="DU1075" s="2"/>
      <c r="DV1075" s="2"/>
      <c r="DW1075" s="2"/>
      <c r="DX1075" s="2"/>
      <c r="DY1075" s="2"/>
      <c r="DZ1075" s="2"/>
      <c r="EA1075" s="2"/>
      <c r="EB1075" s="2"/>
      <c r="EC1075" s="2"/>
      <c r="ED1075" s="2"/>
      <c r="EE1075" s="2"/>
      <c r="EF1075" s="2"/>
      <c r="EG1075" s="2"/>
      <c r="EH1075" s="2"/>
      <c r="EI1075" s="2"/>
      <c r="EJ1075" s="2"/>
      <c r="EK1075" s="2"/>
      <c r="EL1075" s="2"/>
      <c r="EM1075" s="2"/>
      <c r="EN1075" s="2"/>
      <c r="EO1075" s="2"/>
      <c r="EP1075" s="2"/>
      <c r="EQ1075" s="2"/>
      <c r="ER1075" s="2"/>
      <c r="ES1075" s="2"/>
      <c r="ET1075" s="2"/>
      <c r="EU1075" s="2"/>
      <c r="EV1075" s="2"/>
      <c r="EW1075" s="2"/>
      <c r="EX1075" s="2"/>
      <c r="EY1075" s="2"/>
      <c r="EZ1075" s="2"/>
      <c r="FA1075" s="2"/>
      <c r="FB1075" s="2"/>
      <c r="FC1075" s="2"/>
      <c r="FD1075" s="2"/>
      <c r="FE1075" s="2"/>
      <c r="FF1075" s="2"/>
      <c r="FG1075" s="2"/>
      <c r="FH1075" s="2"/>
      <c r="FI1075" s="2"/>
      <c r="FJ1075" s="2"/>
      <c r="FK1075" s="2"/>
      <c r="FL1075" s="2"/>
      <c r="FM1075" s="2"/>
      <c r="FN1075" s="1"/>
      <c r="FO1075" s="1"/>
      <c r="FP1075" s="1"/>
      <c r="FQ1075" s="1"/>
      <c r="FR1075" s="1"/>
      <c r="FS1075" s="1"/>
      <c r="FT1075" s="1"/>
      <c r="FU1075" s="1"/>
      <c r="FV1075" s="1"/>
      <c r="FW1075" s="1"/>
      <c r="FX1075" s="1"/>
      <c r="FY1075" s="1"/>
      <c r="FZ1075" s="1"/>
      <c r="GA1075" s="1"/>
      <c r="GB1075" s="1"/>
      <c r="GC1075" s="1"/>
      <c r="GD1075" s="1"/>
      <c r="GE1075" s="1"/>
      <c r="GF1075" s="1"/>
    </row>
    <row r="1076" spans="1:188" x14ac:dyDescent="0.15">
      <c r="A1076" s="63">
        <f t="shared" si="292"/>
        <v>44841</v>
      </c>
      <c r="B1076" s="78">
        <f t="shared" ca="1" si="297"/>
        <v>636.86298805999991</v>
      </c>
      <c r="C1076" s="65">
        <f t="shared" ca="1" si="287"/>
        <v>573.1585301099999</v>
      </c>
      <c r="D1076" s="10">
        <f ca="1">IF(A1076&lt;$B$1,VLOOKUP(A1076,[1]DI!$A$4:$B$15000,2),0)</f>
        <v>0.13650000000000001</v>
      </c>
      <c r="E1076" s="65">
        <f t="shared" ca="1" si="298"/>
        <v>1.00050788</v>
      </c>
      <c r="F1076" s="65">
        <f ca="1">(TRUNC(PRODUCT($E$12:$E1075),16))</f>
        <v>1.1787351664627099</v>
      </c>
      <c r="G1076" s="65">
        <f t="shared" ca="1" si="299"/>
        <v>1.0980132618279299</v>
      </c>
      <c r="H1076" s="65">
        <f t="shared" ca="1" si="300"/>
        <v>1.0735163299999999</v>
      </c>
      <c r="I1076" s="64">
        <f t="shared" si="293"/>
        <v>0.06</v>
      </c>
      <c r="J1076" s="66">
        <f>IF(O1075&gt;0,VLOOKUP(O1075,W$12:AF$80,2),J1075)</f>
        <v>44628</v>
      </c>
      <c r="K1076" s="67">
        <f t="shared" si="294"/>
        <v>149</v>
      </c>
      <c r="L1076" s="68">
        <f t="shared" si="288"/>
        <v>149</v>
      </c>
      <c r="M1076" s="69">
        <f t="shared" si="289"/>
        <v>1.0350530149999999</v>
      </c>
      <c r="N1076" s="69">
        <f t="shared" ca="1" si="290"/>
        <v>1.111146314</v>
      </c>
      <c r="O1076" s="68">
        <f t="shared" si="301"/>
        <v>0</v>
      </c>
      <c r="P1076" s="65">
        <f t="shared" ca="1" si="295"/>
        <v>63.704457949999998</v>
      </c>
      <c r="Q1076" s="65"/>
      <c r="R1076" s="11">
        <f t="shared" si="296"/>
        <v>0</v>
      </c>
      <c r="S1076" s="70" t="str">
        <f>IF(O1075&gt;0,VLOOKUP(O1075,W$12:AF$60,10),S1075)</f>
        <v>INCORPJ=</v>
      </c>
      <c r="T1076" s="66" t="e">
        <f>IF(O1075&gt;0,VLOOKUP(O1075,W$12:AF$60,11),T1075)</f>
        <v>#REF!</v>
      </c>
      <c r="U1076" s="71" t="str">
        <f t="shared" si="291"/>
        <v>-</v>
      </c>
      <c r="V1076" s="7"/>
      <c r="W1076" s="7"/>
      <c r="X1076" s="7"/>
      <c r="Y1076" s="7"/>
      <c r="Z1076" s="1"/>
      <c r="AA1076" s="7"/>
      <c r="AB1076" s="7"/>
      <c r="AC1076" s="7"/>
      <c r="AD1076" s="7"/>
      <c r="AE1076" s="7"/>
      <c r="AF1076" s="8"/>
      <c r="AG1076" s="2"/>
      <c r="AH1076" s="2"/>
      <c r="AI1076" s="2"/>
      <c r="AJ1076" s="2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2"/>
      <c r="DT1076" s="2"/>
      <c r="DU1076" s="2"/>
      <c r="DV1076" s="2"/>
      <c r="DW1076" s="2"/>
      <c r="DX1076" s="2"/>
      <c r="DY1076" s="2"/>
      <c r="DZ1076" s="2"/>
      <c r="EA1076" s="2"/>
      <c r="EB1076" s="2"/>
      <c r="EC1076" s="2"/>
      <c r="ED1076" s="2"/>
      <c r="EE1076" s="2"/>
      <c r="EF1076" s="2"/>
      <c r="EG1076" s="2"/>
      <c r="EH1076" s="2"/>
      <c r="EI1076" s="2"/>
      <c r="EJ1076" s="2"/>
      <c r="EK1076" s="2"/>
      <c r="EL1076" s="2"/>
      <c r="EM1076" s="2"/>
      <c r="EN1076" s="2"/>
      <c r="EO1076" s="2"/>
      <c r="EP1076" s="2"/>
      <c r="EQ1076" s="2"/>
      <c r="ER1076" s="2"/>
      <c r="ES1076" s="2"/>
      <c r="ET1076" s="2"/>
      <c r="EU1076" s="2"/>
      <c r="EV1076" s="2"/>
      <c r="EW1076" s="2"/>
      <c r="EX1076" s="2"/>
      <c r="EY1076" s="2"/>
      <c r="EZ1076" s="2"/>
      <c r="FA1076" s="2"/>
      <c r="FB1076" s="2"/>
      <c r="FC1076" s="2"/>
      <c r="FD1076" s="2"/>
      <c r="FE1076" s="2"/>
      <c r="FF1076" s="2"/>
      <c r="FG1076" s="2"/>
      <c r="FH1076" s="2"/>
      <c r="FI1076" s="2"/>
      <c r="FJ1076" s="2"/>
      <c r="FK1076" s="2"/>
      <c r="FL1076" s="2"/>
      <c r="FM1076" s="2"/>
      <c r="FN1076" s="1"/>
      <c r="FO1076" s="1"/>
      <c r="FP1076" s="1"/>
      <c r="FQ1076" s="1"/>
      <c r="FR1076" s="1"/>
      <c r="FS1076" s="1"/>
      <c r="FT1076" s="1"/>
      <c r="FU1076" s="1"/>
      <c r="FV1076" s="1"/>
      <c r="FW1076" s="1"/>
      <c r="FX1076" s="1"/>
      <c r="FY1076" s="1"/>
      <c r="FZ1076" s="1"/>
      <c r="GA1076" s="1"/>
      <c r="GB1076" s="1"/>
      <c r="GC1076" s="1"/>
      <c r="GD1076" s="1"/>
      <c r="GE1076" s="1"/>
      <c r="GF1076" s="1"/>
    </row>
    <row r="1077" spans="1:188" x14ac:dyDescent="0.15">
      <c r="A1077" s="63">
        <f t="shared" si="292"/>
        <v>44842</v>
      </c>
      <c r="B1077" s="78">
        <f t="shared" ca="1" si="297"/>
        <v>637.33379079999986</v>
      </c>
      <c r="C1077" s="65">
        <f t="shared" ca="1" si="287"/>
        <v>573.1585301099999</v>
      </c>
      <c r="D1077" s="10">
        <f ca="1">IF(A1077&lt;$B$1,VLOOKUP(A1077,[1]DI!$A$4:$B$15000,2),0)</f>
        <v>0</v>
      </c>
      <c r="E1077" s="65">
        <f t="shared" ca="1" si="298"/>
        <v>1</v>
      </c>
      <c r="F1077" s="65">
        <f ca="1">(TRUNC(PRODUCT($E$12:$E1076),16))</f>
        <v>1.1793338224790499</v>
      </c>
      <c r="G1077" s="65">
        <f t="shared" ca="1" si="299"/>
        <v>1.0980132618279299</v>
      </c>
      <c r="H1077" s="65">
        <f t="shared" ca="1" si="300"/>
        <v>1.0740615499999999</v>
      </c>
      <c r="I1077" s="64">
        <f t="shared" si="293"/>
        <v>0.06</v>
      </c>
      <c r="J1077" s="66">
        <f>IF(O1076&gt;0,VLOOKUP(O1076,W$12:AF$80,2),J1076)</f>
        <v>44628</v>
      </c>
      <c r="K1077" s="67">
        <f t="shared" si="294"/>
        <v>149</v>
      </c>
      <c r="L1077" s="68">
        <f t="shared" si="288"/>
        <v>150</v>
      </c>
      <c r="M1077" s="69">
        <f t="shared" si="289"/>
        <v>1.035292374</v>
      </c>
      <c r="N1077" s="69">
        <f t="shared" ca="1" si="290"/>
        <v>1.1119677320000001</v>
      </c>
      <c r="O1077" s="68">
        <f t="shared" si="301"/>
        <v>0</v>
      </c>
      <c r="P1077" s="65">
        <f t="shared" ca="1" si="295"/>
        <v>64.175260690000002</v>
      </c>
      <c r="Q1077" s="65"/>
      <c r="R1077" s="11">
        <f t="shared" si="296"/>
        <v>0</v>
      </c>
      <c r="S1077" s="70" t="str">
        <f>IF(O1076&gt;0,VLOOKUP(O1076,W$12:AF$60,10),S1076)</f>
        <v>INCORPJ=</v>
      </c>
      <c r="T1077" s="66" t="e">
        <f>IF(O1076&gt;0,VLOOKUP(O1076,W$12:AF$60,11),T1076)</f>
        <v>#REF!</v>
      </c>
      <c r="U1077" s="71" t="str">
        <f t="shared" si="291"/>
        <v>-</v>
      </c>
      <c r="V1077" s="7"/>
      <c r="W1077" s="7"/>
      <c r="X1077" s="7"/>
      <c r="Y1077" s="7"/>
      <c r="Z1077" s="1"/>
      <c r="AA1077" s="7"/>
      <c r="AB1077" s="7"/>
      <c r="AC1077" s="7"/>
      <c r="AD1077" s="7"/>
      <c r="AE1077" s="7"/>
      <c r="AF1077" s="8"/>
      <c r="AG1077" s="2"/>
      <c r="AH1077" s="2"/>
      <c r="AI1077" s="2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  <c r="DU1077" s="2"/>
      <c r="DV1077" s="2"/>
      <c r="DW1077" s="2"/>
      <c r="DX1077" s="2"/>
      <c r="DY1077" s="2"/>
      <c r="DZ1077" s="2"/>
      <c r="EA1077" s="2"/>
      <c r="EB1077" s="2"/>
      <c r="EC1077" s="2"/>
      <c r="ED1077" s="2"/>
      <c r="EE1077" s="2"/>
      <c r="EF1077" s="2"/>
      <c r="EG1077" s="2"/>
      <c r="EH1077" s="2"/>
      <c r="EI1077" s="2"/>
      <c r="EJ1077" s="2"/>
      <c r="EK1077" s="2"/>
      <c r="EL1077" s="2"/>
      <c r="EM1077" s="2"/>
      <c r="EN1077" s="2"/>
      <c r="EO1077" s="2"/>
      <c r="EP1077" s="2"/>
      <c r="EQ1077" s="2"/>
      <c r="ER1077" s="2"/>
      <c r="ES1077" s="2"/>
      <c r="ET1077" s="2"/>
      <c r="EU1077" s="2"/>
      <c r="EV1077" s="2"/>
      <c r="EW1077" s="2"/>
      <c r="EX1077" s="2"/>
      <c r="EY1077" s="2"/>
      <c r="EZ1077" s="2"/>
      <c r="FA1077" s="2"/>
      <c r="FB1077" s="2"/>
      <c r="FC1077" s="2"/>
      <c r="FD1077" s="2"/>
      <c r="FE1077" s="2"/>
      <c r="FF1077" s="2"/>
      <c r="FG1077" s="2"/>
      <c r="FH1077" s="2"/>
      <c r="FI1077" s="2"/>
      <c r="FJ1077" s="2"/>
      <c r="FK1077" s="2"/>
      <c r="FL1077" s="2"/>
      <c r="FM1077" s="2"/>
      <c r="FN1077" s="1"/>
      <c r="FO1077" s="1"/>
      <c r="FP1077" s="1"/>
      <c r="FQ1077" s="1"/>
      <c r="FR1077" s="1"/>
      <c r="FS1077" s="1"/>
      <c r="FT1077" s="1"/>
      <c r="FU1077" s="1"/>
      <c r="FV1077" s="1"/>
      <c r="FW1077" s="1"/>
      <c r="FX1077" s="1"/>
      <c r="FY1077" s="1"/>
      <c r="FZ1077" s="1"/>
      <c r="GA1077" s="1"/>
      <c r="GB1077" s="1"/>
      <c r="GC1077" s="1"/>
      <c r="GD1077" s="1"/>
      <c r="GE1077" s="1"/>
      <c r="GF1077" s="1"/>
    </row>
    <row r="1078" spans="1:188" x14ac:dyDescent="0.15">
      <c r="A1078" s="63">
        <f t="shared" si="292"/>
        <v>44843</v>
      </c>
      <c r="B1078" s="78">
        <f t="shared" ca="1" si="297"/>
        <v>637.33379079999986</v>
      </c>
      <c r="C1078" s="65">
        <f t="shared" ca="1" si="287"/>
        <v>573.1585301099999</v>
      </c>
      <c r="D1078" s="10">
        <f ca="1">IF(A1078&lt;$B$1,VLOOKUP(A1078,[1]DI!$A$4:$B$15000,2),0)</f>
        <v>0</v>
      </c>
      <c r="E1078" s="65">
        <f t="shared" ca="1" si="298"/>
        <v>1</v>
      </c>
      <c r="F1078" s="65">
        <f ca="1">(TRUNC(PRODUCT($E$12:$E1077),16))</f>
        <v>1.1793338224790499</v>
      </c>
      <c r="G1078" s="65">
        <f t="shared" ca="1" si="299"/>
        <v>1.0980132618279299</v>
      </c>
      <c r="H1078" s="65">
        <f t="shared" ca="1" si="300"/>
        <v>1.0740615499999999</v>
      </c>
      <c r="I1078" s="64">
        <f t="shared" si="293"/>
        <v>0.06</v>
      </c>
      <c r="J1078" s="66">
        <f>IF(O1077&gt;0,VLOOKUP(O1077,W$12:AF$80,2),J1077)</f>
        <v>44628</v>
      </c>
      <c r="K1078" s="67">
        <f t="shared" si="294"/>
        <v>149</v>
      </c>
      <c r="L1078" s="68">
        <f t="shared" si="288"/>
        <v>150</v>
      </c>
      <c r="M1078" s="69">
        <f t="shared" si="289"/>
        <v>1.035292374</v>
      </c>
      <c r="N1078" s="69">
        <f t="shared" ca="1" si="290"/>
        <v>1.1119677320000001</v>
      </c>
      <c r="O1078" s="68">
        <f t="shared" si="301"/>
        <v>0</v>
      </c>
      <c r="P1078" s="65">
        <f t="shared" ca="1" si="295"/>
        <v>64.175260690000002</v>
      </c>
      <c r="Q1078" s="65"/>
      <c r="R1078" s="11">
        <f t="shared" si="296"/>
        <v>0</v>
      </c>
      <c r="S1078" s="70" t="str">
        <f>IF(O1077&gt;0,VLOOKUP(O1077,W$12:AF$60,10),S1077)</f>
        <v>INCORPJ=</v>
      </c>
      <c r="T1078" s="66" t="e">
        <f>IF(O1077&gt;0,VLOOKUP(O1077,W$12:AF$60,11),T1077)</f>
        <v>#REF!</v>
      </c>
      <c r="U1078" s="71" t="str">
        <f t="shared" si="291"/>
        <v>-</v>
      </c>
      <c r="V1078" s="7"/>
      <c r="W1078" s="7"/>
      <c r="X1078" s="7"/>
      <c r="Y1078" s="7"/>
      <c r="Z1078" s="1"/>
      <c r="AA1078" s="7"/>
      <c r="AB1078" s="7"/>
      <c r="AC1078" s="7"/>
      <c r="AD1078" s="7"/>
      <c r="AE1078" s="7"/>
      <c r="AF1078" s="8"/>
      <c r="AG1078" s="2"/>
      <c r="AH1078" s="2"/>
      <c r="AI1078" s="2"/>
      <c r="AJ1078" s="2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  <c r="DR1078" s="2"/>
      <c r="DS1078" s="2"/>
      <c r="DT1078" s="2"/>
      <c r="DU1078" s="2"/>
      <c r="DV1078" s="2"/>
      <c r="DW1078" s="2"/>
      <c r="DX1078" s="2"/>
      <c r="DY1078" s="2"/>
      <c r="DZ1078" s="2"/>
      <c r="EA1078" s="2"/>
      <c r="EB1078" s="2"/>
      <c r="EC1078" s="2"/>
      <c r="ED1078" s="2"/>
      <c r="EE1078" s="2"/>
      <c r="EF1078" s="2"/>
      <c r="EG1078" s="2"/>
      <c r="EH1078" s="2"/>
      <c r="EI1078" s="2"/>
      <c r="EJ1078" s="2"/>
      <c r="EK1078" s="2"/>
      <c r="EL1078" s="2"/>
      <c r="EM1078" s="2"/>
      <c r="EN1078" s="2"/>
      <c r="EO1078" s="2"/>
      <c r="EP1078" s="2"/>
      <c r="EQ1078" s="2"/>
      <c r="ER1078" s="2"/>
      <c r="ES1078" s="2"/>
      <c r="ET1078" s="2"/>
      <c r="EU1078" s="2"/>
      <c r="EV1078" s="2"/>
      <c r="EW1078" s="2"/>
      <c r="EX1078" s="2"/>
      <c r="EY1078" s="2"/>
      <c r="EZ1078" s="2"/>
      <c r="FA1078" s="2"/>
      <c r="FB1078" s="2"/>
      <c r="FC1078" s="2"/>
      <c r="FD1078" s="2"/>
      <c r="FE1078" s="2"/>
      <c r="FF1078" s="2"/>
      <c r="FG1078" s="2"/>
      <c r="FH1078" s="2"/>
      <c r="FI1078" s="2"/>
      <c r="FJ1078" s="2"/>
      <c r="FK1078" s="2"/>
      <c r="FL1078" s="2"/>
      <c r="FM1078" s="2"/>
      <c r="FN1078" s="1"/>
      <c r="FO1078" s="1"/>
      <c r="FP1078" s="1"/>
      <c r="FQ1078" s="1"/>
      <c r="FR1078" s="1"/>
      <c r="FS1078" s="1"/>
      <c r="FT1078" s="1"/>
      <c r="FU1078" s="1"/>
      <c r="FV1078" s="1"/>
      <c r="FW1078" s="1"/>
      <c r="FX1078" s="1"/>
      <c r="FY1078" s="1"/>
      <c r="FZ1078" s="1"/>
      <c r="GA1078" s="1"/>
      <c r="GB1078" s="1"/>
      <c r="GC1078" s="1"/>
      <c r="GD1078" s="1"/>
      <c r="GE1078" s="1"/>
      <c r="GF1078" s="1"/>
    </row>
    <row r="1079" spans="1:188" x14ac:dyDescent="0.15">
      <c r="A1079" s="63">
        <f t="shared" si="292"/>
        <v>44844</v>
      </c>
      <c r="B1079" s="78">
        <f t="shared" ca="1" si="297"/>
        <v>637.33379079999986</v>
      </c>
      <c r="C1079" s="65">
        <f t="shared" ca="1" si="287"/>
        <v>573.1585301099999</v>
      </c>
      <c r="D1079" s="10">
        <f ca="1">IF(A1079&lt;$B$1,VLOOKUP(A1079,[1]DI!$A$4:$B$15000,2),0)</f>
        <v>0.13650000000000001</v>
      </c>
      <c r="E1079" s="65">
        <f t="shared" ca="1" si="298"/>
        <v>1.00050788</v>
      </c>
      <c r="F1079" s="65">
        <f ca="1">(TRUNC(PRODUCT($E$12:$E1078),16))</f>
        <v>1.1793338224790499</v>
      </c>
      <c r="G1079" s="65">
        <f t="shared" ca="1" si="299"/>
        <v>1.0980132618279299</v>
      </c>
      <c r="H1079" s="65">
        <f t="shared" ca="1" si="300"/>
        <v>1.0740615499999999</v>
      </c>
      <c r="I1079" s="64">
        <f t="shared" si="293"/>
        <v>0.06</v>
      </c>
      <c r="J1079" s="66">
        <f>IF(O1078&gt;0,VLOOKUP(O1078,W$12:AF$80,2),J1078)</f>
        <v>44628</v>
      </c>
      <c r="K1079" s="67">
        <f t="shared" si="294"/>
        <v>150</v>
      </c>
      <c r="L1079" s="68">
        <f t="shared" si="288"/>
        <v>150</v>
      </c>
      <c r="M1079" s="69">
        <f t="shared" si="289"/>
        <v>1.035292374</v>
      </c>
      <c r="N1079" s="69">
        <f t="shared" ca="1" si="290"/>
        <v>1.1119677320000001</v>
      </c>
      <c r="O1079" s="68">
        <f t="shared" si="301"/>
        <v>0</v>
      </c>
      <c r="P1079" s="65">
        <f t="shared" ca="1" si="295"/>
        <v>64.175260690000002</v>
      </c>
      <c r="Q1079" s="65"/>
      <c r="R1079" s="11">
        <f t="shared" si="296"/>
        <v>0</v>
      </c>
      <c r="S1079" s="70" t="str">
        <f>IF(O1078&gt;0,VLOOKUP(O1078,W$12:AF$60,10),S1078)</f>
        <v>INCORPJ=</v>
      </c>
      <c r="T1079" s="66" t="e">
        <f>IF(O1078&gt;0,VLOOKUP(O1078,W$12:AF$60,11),T1078)</f>
        <v>#REF!</v>
      </c>
      <c r="U1079" s="71" t="str">
        <f t="shared" si="291"/>
        <v>-</v>
      </c>
      <c r="V1079" s="7"/>
      <c r="W1079" s="7"/>
      <c r="X1079" s="7"/>
      <c r="Y1079" s="7"/>
      <c r="Z1079" s="1"/>
      <c r="AA1079" s="7"/>
      <c r="AB1079" s="7"/>
      <c r="AC1079" s="7"/>
      <c r="AD1079" s="7"/>
      <c r="AE1079" s="7"/>
      <c r="AF1079" s="8"/>
      <c r="AG1079" s="2"/>
      <c r="AH1079" s="2"/>
      <c r="AI1079" s="2"/>
      <c r="AJ1079" s="2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  <c r="DR1079" s="2"/>
      <c r="DS1079" s="2"/>
      <c r="DT1079" s="2"/>
      <c r="DU1079" s="2"/>
      <c r="DV1079" s="2"/>
      <c r="DW1079" s="2"/>
      <c r="DX1079" s="2"/>
      <c r="DY1079" s="2"/>
      <c r="DZ1079" s="2"/>
      <c r="EA1079" s="2"/>
      <c r="EB1079" s="2"/>
      <c r="EC1079" s="2"/>
      <c r="ED1079" s="2"/>
      <c r="EE1079" s="2"/>
      <c r="EF1079" s="2"/>
      <c r="EG1079" s="2"/>
      <c r="EH1079" s="2"/>
      <c r="EI1079" s="2"/>
      <c r="EJ1079" s="2"/>
      <c r="EK1079" s="2"/>
      <c r="EL1079" s="2"/>
      <c r="EM1079" s="2"/>
      <c r="EN1079" s="2"/>
      <c r="EO1079" s="2"/>
      <c r="EP1079" s="2"/>
      <c r="EQ1079" s="2"/>
      <c r="ER1079" s="2"/>
      <c r="ES1079" s="2"/>
      <c r="ET1079" s="2"/>
      <c r="EU1079" s="2"/>
      <c r="EV1079" s="2"/>
      <c r="EW1079" s="2"/>
      <c r="EX1079" s="2"/>
      <c r="EY1079" s="2"/>
      <c r="EZ1079" s="2"/>
      <c r="FA1079" s="2"/>
      <c r="FB1079" s="2"/>
      <c r="FC1079" s="2"/>
      <c r="FD1079" s="2"/>
      <c r="FE1079" s="2"/>
      <c r="FF1079" s="2"/>
      <c r="FG1079" s="2"/>
      <c r="FH1079" s="2"/>
      <c r="FI1079" s="2"/>
      <c r="FJ1079" s="2"/>
      <c r="FK1079" s="2"/>
      <c r="FL1079" s="2"/>
      <c r="FM1079" s="2"/>
      <c r="FN1079" s="1"/>
      <c r="FO1079" s="1"/>
      <c r="FP1079" s="1"/>
      <c r="FQ1079" s="1"/>
      <c r="FR1079" s="1"/>
      <c r="FS1079" s="1"/>
      <c r="FT1079" s="1"/>
      <c r="FU1079" s="1"/>
      <c r="FV1079" s="1"/>
      <c r="FW1079" s="1"/>
      <c r="FX1079" s="1"/>
      <c r="FY1079" s="1"/>
      <c r="FZ1079" s="1"/>
      <c r="GA1079" s="1"/>
      <c r="GB1079" s="1"/>
      <c r="GC1079" s="1"/>
      <c r="GD1079" s="1"/>
      <c r="GE1079" s="1"/>
      <c r="GF1079" s="1"/>
    </row>
    <row r="1080" spans="1:188" x14ac:dyDescent="0.15">
      <c r="A1080" s="63">
        <f t="shared" si="292"/>
        <v>44845</v>
      </c>
      <c r="B1080" s="78">
        <f t="shared" ca="1" si="297"/>
        <v>637.80493742999988</v>
      </c>
      <c r="C1080" s="65">
        <f t="shared" ca="1" si="287"/>
        <v>573.1585301099999</v>
      </c>
      <c r="D1080" s="10">
        <f ca="1">IF(A1080&lt;$B$1,VLOOKUP(A1080,[1]DI!$A$4:$B$15000,2),0)</f>
        <v>0.13650000000000001</v>
      </c>
      <c r="E1080" s="65">
        <f t="shared" ca="1" si="298"/>
        <v>1.00050788</v>
      </c>
      <c r="F1080" s="65">
        <f ca="1">(TRUNC(PRODUCT($E$12:$E1079),16))</f>
        <v>1.1799327825408099</v>
      </c>
      <c r="G1080" s="65">
        <f t="shared" ca="1" si="299"/>
        <v>1.0980132618279299</v>
      </c>
      <c r="H1080" s="65">
        <f t="shared" ca="1" si="300"/>
        <v>1.0746070400000001</v>
      </c>
      <c r="I1080" s="64">
        <f t="shared" si="293"/>
        <v>0.06</v>
      </c>
      <c r="J1080" s="66">
        <f>IF(O1079&gt;0,VLOOKUP(O1079,W$12:AF$80,2),J1079)</f>
        <v>44628</v>
      </c>
      <c r="K1080" s="67">
        <f t="shared" si="294"/>
        <v>151</v>
      </c>
      <c r="L1080" s="68">
        <f t="shared" si="288"/>
        <v>151</v>
      </c>
      <c r="M1080" s="69">
        <f t="shared" si="289"/>
        <v>1.0355317879999999</v>
      </c>
      <c r="N1080" s="69">
        <f t="shared" ca="1" si="290"/>
        <v>1.1127897499999999</v>
      </c>
      <c r="O1080" s="68">
        <f t="shared" si="301"/>
        <v>0</v>
      </c>
      <c r="P1080" s="65">
        <f t="shared" ca="1" si="295"/>
        <v>64.646407319999994</v>
      </c>
      <c r="Q1080" s="65"/>
      <c r="R1080" s="11">
        <f t="shared" si="296"/>
        <v>0</v>
      </c>
      <c r="S1080" s="70" t="str">
        <f>IF(O1079&gt;0,VLOOKUP(O1079,W$12:AF$60,10),S1079)</f>
        <v>INCORPJ=</v>
      </c>
      <c r="T1080" s="66" t="e">
        <f>IF(O1079&gt;0,VLOOKUP(O1079,W$12:AF$60,11),T1079)</f>
        <v>#REF!</v>
      </c>
      <c r="U1080" s="71" t="str">
        <f t="shared" si="291"/>
        <v>-</v>
      </c>
      <c r="V1080" s="7"/>
      <c r="W1080" s="7"/>
      <c r="X1080" s="7"/>
      <c r="Y1080" s="7"/>
      <c r="Z1080" s="1"/>
      <c r="AA1080" s="7"/>
      <c r="AB1080" s="7"/>
      <c r="AC1080" s="7"/>
      <c r="AD1080" s="7"/>
      <c r="AE1080" s="7"/>
      <c r="AF1080" s="8"/>
      <c r="AG1080" s="2"/>
      <c r="AH1080" s="2"/>
      <c r="AI1080" s="2"/>
      <c r="AJ1080" s="2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2"/>
      <c r="DT1080" s="2"/>
      <c r="DU1080" s="2"/>
      <c r="DV1080" s="2"/>
      <c r="DW1080" s="2"/>
      <c r="DX1080" s="2"/>
      <c r="DY1080" s="2"/>
      <c r="DZ1080" s="2"/>
      <c r="EA1080" s="2"/>
      <c r="EB1080" s="2"/>
      <c r="EC1080" s="2"/>
      <c r="ED1080" s="2"/>
      <c r="EE1080" s="2"/>
      <c r="EF1080" s="2"/>
      <c r="EG1080" s="2"/>
      <c r="EH1080" s="2"/>
      <c r="EI1080" s="2"/>
      <c r="EJ1080" s="2"/>
      <c r="EK1080" s="2"/>
      <c r="EL1080" s="2"/>
      <c r="EM1080" s="2"/>
      <c r="EN1080" s="2"/>
      <c r="EO1080" s="2"/>
      <c r="EP1080" s="2"/>
      <c r="EQ1080" s="2"/>
      <c r="ER1080" s="2"/>
      <c r="ES1080" s="2"/>
      <c r="ET1080" s="2"/>
      <c r="EU1080" s="2"/>
      <c r="EV1080" s="2"/>
      <c r="EW1080" s="2"/>
      <c r="EX1080" s="2"/>
      <c r="EY1080" s="2"/>
      <c r="EZ1080" s="2"/>
      <c r="FA1080" s="2"/>
      <c r="FB1080" s="2"/>
      <c r="FC1080" s="2"/>
      <c r="FD1080" s="2"/>
      <c r="FE1080" s="2"/>
      <c r="FF1080" s="2"/>
      <c r="FG1080" s="2"/>
      <c r="FH1080" s="2"/>
      <c r="FI1080" s="2"/>
      <c r="FJ1080" s="2"/>
      <c r="FK1080" s="2"/>
      <c r="FL1080" s="2"/>
      <c r="FM1080" s="2"/>
      <c r="FN1080" s="1"/>
      <c r="FO1080" s="1"/>
      <c r="FP1080" s="1"/>
      <c r="FQ1080" s="1"/>
      <c r="FR1080" s="1"/>
      <c r="FS1080" s="1"/>
      <c r="FT1080" s="1"/>
      <c r="FU1080" s="1"/>
      <c r="FV1080" s="1"/>
      <c r="FW1080" s="1"/>
      <c r="FX1080" s="1"/>
      <c r="FY1080" s="1"/>
      <c r="FZ1080" s="1"/>
      <c r="GA1080" s="1"/>
      <c r="GB1080" s="1"/>
      <c r="GC1080" s="1"/>
      <c r="GD1080" s="1"/>
      <c r="GE1080" s="1"/>
      <c r="GF1080" s="1"/>
    </row>
    <row r="1081" spans="1:188" x14ac:dyDescent="0.15">
      <c r="A1081" s="63">
        <f t="shared" si="292"/>
        <v>44846</v>
      </c>
      <c r="B1081" s="78">
        <f t="shared" ca="1" si="297"/>
        <v>638.27643310999986</v>
      </c>
      <c r="C1081" s="65">
        <f t="shared" ca="1" si="287"/>
        <v>573.1585301099999</v>
      </c>
      <c r="D1081" s="10">
        <f ca="1">IF(A1081&lt;$B$1,VLOOKUP(A1081,[1]DI!$A$4:$B$15000,2),0)</f>
        <v>0</v>
      </c>
      <c r="E1081" s="65">
        <f t="shared" ca="1" si="298"/>
        <v>1</v>
      </c>
      <c r="F1081" s="65">
        <f ca="1">(TRUNC(PRODUCT($E$12:$E1080),16))</f>
        <v>1.1805320468024101</v>
      </c>
      <c r="G1081" s="65">
        <f t="shared" ca="1" si="299"/>
        <v>1.0980132618279299</v>
      </c>
      <c r="H1081" s="65">
        <f t="shared" ca="1" si="300"/>
        <v>1.0751528100000001</v>
      </c>
      <c r="I1081" s="64">
        <f t="shared" si="293"/>
        <v>0.06</v>
      </c>
      <c r="J1081" s="66">
        <f>IF(O1080&gt;0,VLOOKUP(O1080,W$12:AF$80,2),J1080)</f>
        <v>44628</v>
      </c>
      <c r="K1081" s="67">
        <f t="shared" si="294"/>
        <v>151</v>
      </c>
      <c r="L1081" s="68">
        <f t="shared" si="288"/>
        <v>152</v>
      </c>
      <c r="M1081" s="69">
        <f t="shared" si="289"/>
        <v>1.0357712569999999</v>
      </c>
      <c r="N1081" s="69">
        <f t="shared" ca="1" si="290"/>
        <v>1.1136123769999999</v>
      </c>
      <c r="O1081" s="68">
        <f t="shared" si="301"/>
        <v>0</v>
      </c>
      <c r="P1081" s="65">
        <f t="shared" ca="1" si="295"/>
        <v>65.117902999999998</v>
      </c>
      <c r="Q1081" s="65"/>
      <c r="R1081" s="11">
        <f t="shared" si="296"/>
        <v>0</v>
      </c>
      <c r="S1081" s="70" t="str">
        <f>IF(O1080&gt;0,VLOOKUP(O1080,W$12:AF$60,10),S1080)</f>
        <v>INCORPJ=</v>
      </c>
      <c r="T1081" s="66" t="e">
        <f>IF(O1080&gt;0,VLOOKUP(O1080,W$12:AF$60,11),T1080)</f>
        <v>#REF!</v>
      </c>
      <c r="U1081" s="71" t="str">
        <f t="shared" si="291"/>
        <v>-</v>
      </c>
      <c r="V1081" s="7"/>
      <c r="W1081" s="7"/>
      <c r="X1081" s="7"/>
      <c r="Y1081" s="7"/>
      <c r="Z1081" s="1"/>
      <c r="AA1081" s="7"/>
      <c r="AB1081" s="7"/>
      <c r="AC1081" s="7"/>
      <c r="AD1081" s="7"/>
      <c r="AE1081" s="7"/>
      <c r="AF1081" s="8"/>
      <c r="AG1081" s="2"/>
      <c r="AH1081" s="2"/>
      <c r="AI1081" s="2"/>
      <c r="AJ1081" s="2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  <c r="DR1081" s="2"/>
      <c r="DS1081" s="2"/>
      <c r="DT1081" s="2"/>
      <c r="DU1081" s="2"/>
      <c r="DV1081" s="2"/>
      <c r="DW1081" s="2"/>
      <c r="DX1081" s="2"/>
      <c r="DY1081" s="2"/>
      <c r="DZ1081" s="2"/>
      <c r="EA1081" s="2"/>
      <c r="EB1081" s="2"/>
      <c r="EC1081" s="2"/>
      <c r="ED1081" s="2"/>
      <c r="EE1081" s="2"/>
      <c r="EF1081" s="2"/>
      <c r="EG1081" s="2"/>
      <c r="EH1081" s="2"/>
      <c r="EI1081" s="2"/>
      <c r="EJ1081" s="2"/>
      <c r="EK1081" s="2"/>
      <c r="EL1081" s="2"/>
      <c r="EM1081" s="2"/>
      <c r="EN1081" s="2"/>
      <c r="EO1081" s="2"/>
      <c r="EP1081" s="2"/>
      <c r="EQ1081" s="2"/>
      <c r="ER1081" s="2"/>
      <c r="ES1081" s="2"/>
      <c r="ET1081" s="2"/>
      <c r="EU1081" s="2"/>
      <c r="EV1081" s="2"/>
      <c r="EW1081" s="2"/>
      <c r="EX1081" s="2"/>
      <c r="EY1081" s="2"/>
      <c r="EZ1081" s="2"/>
      <c r="FA1081" s="2"/>
      <c r="FB1081" s="2"/>
      <c r="FC1081" s="2"/>
      <c r="FD1081" s="2"/>
      <c r="FE1081" s="2"/>
      <c r="FF1081" s="2"/>
      <c r="FG1081" s="2"/>
      <c r="FH1081" s="2"/>
      <c r="FI1081" s="2"/>
      <c r="FJ1081" s="2"/>
      <c r="FK1081" s="2"/>
      <c r="FL1081" s="2"/>
      <c r="FM1081" s="2"/>
      <c r="FN1081" s="1"/>
      <c r="FO1081" s="1"/>
      <c r="FP1081" s="1"/>
      <c r="FQ1081" s="1"/>
      <c r="FR1081" s="1"/>
      <c r="FS1081" s="1"/>
      <c r="FT1081" s="1"/>
      <c r="FU1081" s="1"/>
      <c r="FV1081" s="1"/>
      <c r="FW1081" s="1"/>
      <c r="FX1081" s="1"/>
      <c r="FY1081" s="1"/>
      <c r="FZ1081" s="1"/>
      <c r="GA1081" s="1"/>
      <c r="GB1081" s="1"/>
      <c r="GC1081" s="1"/>
      <c r="GD1081" s="1"/>
      <c r="GE1081" s="1"/>
      <c r="GF1081" s="1"/>
    </row>
    <row r="1082" spans="1:188" x14ac:dyDescent="0.15">
      <c r="A1082" s="63">
        <f t="shared" si="292"/>
        <v>44847</v>
      </c>
      <c r="B1082" s="78">
        <f t="shared" ca="1" si="297"/>
        <v>638.27643310999986</v>
      </c>
      <c r="C1082" s="65">
        <f t="shared" ref="C1082:C1108" ca="1" si="302">(C1081-R1081)</f>
        <v>573.1585301099999</v>
      </c>
      <c r="D1082" s="10">
        <f ca="1">IF(A1082&lt;$B$1,VLOOKUP(A1082,[1]DI!$A$4:$B$15000,2),0)</f>
        <v>0.13650000000000001</v>
      </c>
      <c r="E1082" s="65">
        <f t="shared" ca="1" si="298"/>
        <v>1.00050788</v>
      </c>
      <c r="F1082" s="65">
        <f ca="1">(TRUNC(PRODUCT($E$12:$E1081),16))</f>
        <v>1.1805320468024101</v>
      </c>
      <c r="G1082" s="65">
        <f t="shared" ca="1" si="299"/>
        <v>1.0980132618279299</v>
      </c>
      <c r="H1082" s="65">
        <f t="shared" ca="1" si="300"/>
        <v>1.0751528100000001</v>
      </c>
      <c r="I1082" s="64">
        <f t="shared" si="293"/>
        <v>0.06</v>
      </c>
      <c r="J1082" s="66">
        <f>IF(O1081&gt;0,VLOOKUP(O1081,W$12:AF$80,2),J1081)</f>
        <v>44628</v>
      </c>
      <c r="K1082" s="67">
        <f t="shared" si="294"/>
        <v>152</v>
      </c>
      <c r="L1082" s="68">
        <f t="shared" ref="L1082:L1108" si="303">IF(AND(K1082=1,K1081=1),1,IF(K1082&gt;0,IF(K1082=K1081,K1082+1,K1082),0))</f>
        <v>152</v>
      </c>
      <c r="M1082" s="69">
        <f t="shared" ref="M1082:M1108" si="304">ROUND((I1082+1)^(L1082/252),9)</f>
        <v>1.0357712569999999</v>
      </c>
      <c r="N1082" s="69">
        <f t="shared" ref="N1082:N1108" ca="1" si="305">ROUND(H1082*M1082,9)</f>
        <v>1.1136123769999999</v>
      </c>
      <c r="O1082" s="68">
        <f t="shared" si="301"/>
        <v>0</v>
      </c>
      <c r="P1082" s="65">
        <f t="shared" ca="1" si="295"/>
        <v>65.117902999999998</v>
      </c>
      <c r="Q1082" s="65"/>
      <c r="R1082" s="11">
        <f t="shared" si="296"/>
        <v>0</v>
      </c>
      <c r="S1082" s="70" t="str">
        <f>IF(O1081&gt;0,VLOOKUP(O1081,W$12:AF$60,10),S1081)</f>
        <v>INCORPJ=</v>
      </c>
      <c r="T1082" s="66" t="e">
        <f>IF(O1081&gt;0,VLOOKUP(O1081,W$12:AF$60,11),T1081)</f>
        <v>#REF!</v>
      </c>
      <c r="U1082" s="71" t="str">
        <f t="shared" ref="U1082:U1108" si="306">IF(O1082&gt;0,(P1082+R1082)*U$9,"-")</f>
        <v>-</v>
      </c>
      <c r="V1082" s="7"/>
      <c r="W1082" s="7"/>
      <c r="X1082" s="7"/>
      <c r="Y1082" s="7"/>
      <c r="Z1082" s="1"/>
      <c r="AA1082" s="7"/>
      <c r="AB1082" s="7"/>
      <c r="AC1082" s="7"/>
      <c r="AD1082" s="7"/>
      <c r="AE1082" s="7"/>
      <c r="AF1082" s="8"/>
      <c r="AG1082" s="2"/>
      <c r="AH1082" s="2"/>
      <c r="AI1082" s="2"/>
      <c r="AJ1082" s="2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  <c r="DR1082" s="2"/>
      <c r="DS1082" s="2"/>
      <c r="DT1082" s="2"/>
      <c r="DU1082" s="2"/>
      <c r="DV1082" s="2"/>
      <c r="DW1082" s="2"/>
      <c r="DX1082" s="2"/>
      <c r="DY1082" s="2"/>
      <c r="DZ1082" s="2"/>
      <c r="EA1082" s="2"/>
      <c r="EB1082" s="2"/>
      <c r="EC1082" s="2"/>
      <c r="ED1082" s="2"/>
      <c r="EE1082" s="2"/>
      <c r="EF1082" s="2"/>
      <c r="EG1082" s="2"/>
      <c r="EH1082" s="2"/>
      <c r="EI1082" s="2"/>
      <c r="EJ1082" s="2"/>
      <c r="EK1082" s="2"/>
      <c r="EL1082" s="2"/>
      <c r="EM1082" s="2"/>
      <c r="EN1082" s="2"/>
      <c r="EO1082" s="2"/>
      <c r="EP1082" s="2"/>
      <c r="EQ1082" s="2"/>
      <c r="ER1082" s="2"/>
      <c r="ES1082" s="2"/>
      <c r="ET1082" s="2"/>
      <c r="EU1082" s="2"/>
      <c r="EV1082" s="2"/>
      <c r="EW1082" s="2"/>
      <c r="EX1082" s="2"/>
      <c r="EY1082" s="2"/>
      <c r="EZ1082" s="2"/>
      <c r="FA1082" s="2"/>
      <c r="FB1082" s="2"/>
      <c r="FC1082" s="2"/>
      <c r="FD1082" s="2"/>
      <c r="FE1082" s="2"/>
      <c r="FF1082" s="2"/>
      <c r="FG1082" s="2"/>
      <c r="FH1082" s="2"/>
      <c r="FI1082" s="2"/>
      <c r="FJ1082" s="2"/>
      <c r="FK1082" s="2"/>
      <c r="FL1082" s="2"/>
      <c r="FM1082" s="2"/>
      <c r="FN1082" s="1"/>
      <c r="FO1082" s="1"/>
      <c r="FP1082" s="1"/>
      <c r="FQ1082" s="1"/>
      <c r="FR1082" s="1"/>
      <c r="FS1082" s="1"/>
      <c r="FT1082" s="1"/>
      <c r="FU1082" s="1"/>
      <c r="FV1082" s="1"/>
      <c r="FW1082" s="1"/>
      <c r="FX1082" s="1"/>
      <c r="FY1082" s="1"/>
      <c r="FZ1082" s="1"/>
      <c r="GA1082" s="1"/>
      <c r="GB1082" s="1"/>
      <c r="GC1082" s="1"/>
      <c r="GD1082" s="1"/>
      <c r="GE1082" s="1"/>
      <c r="GF1082" s="1"/>
    </row>
    <row r="1083" spans="1:188" x14ac:dyDescent="0.15">
      <c r="A1083" s="63">
        <f t="shared" si="292"/>
        <v>44848</v>
      </c>
      <c r="B1083" s="78">
        <f t="shared" ca="1" si="297"/>
        <v>638.74828013999991</v>
      </c>
      <c r="C1083" s="65">
        <f t="shared" ca="1" si="302"/>
        <v>573.1585301099999</v>
      </c>
      <c r="D1083" s="10">
        <f ca="1">IF(A1083&lt;$B$1,VLOOKUP(A1083,[1]DI!$A$4:$B$15000,2),0)</f>
        <v>0.13650000000000001</v>
      </c>
      <c r="E1083" s="65">
        <f t="shared" ca="1" si="298"/>
        <v>1.00050788</v>
      </c>
      <c r="F1083" s="65">
        <f ca="1">(TRUNC(PRODUCT($E$12:$E1082),16))</f>
        <v>1.18113161541834</v>
      </c>
      <c r="G1083" s="65">
        <f t="shared" ca="1" si="299"/>
        <v>1.0980132618279299</v>
      </c>
      <c r="H1083" s="65">
        <f t="shared" ca="1" si="300"/>
        <v>1.0756988599999999</v>
      </c>
      <c r="I1083" s="64">
        <f t="shared" si="293"/>
        <v>0.06</v>
      </c>
      <c r="J1083" s="66">
        <f>IF(O1082&gt;0,VLOOKUP(O1082,W$12:AF$80,2),J1082)</f>
        <v>44628</v>
      </c>
      <c r="K1083" s="67">
        <f t="shared" si="294"/>
        <v>153</v>
      </c>
      <c r="L1083" s="68">
        <f t="shared" si="303"/>
        <v>153</v>
      </c>
      <c r="M1083" s="69">
        <f t="shared" si="304"/>
        <v>1.036010782</v>
      </c>
      <c r="N1083" s="69">
        <f t="shared" ca="1" si="305"/>
        <v>1.114435617</v>
      </c>
      <c r="O1083" s="68">
        <f t="shared" si="301"/>
        <v>0</v>
      </c>
      <c r="P1083" s="65">
        <f t="shared" ca="1" si="295"/>
        <v>65.589750030000005</v>
      </c>
      <c r="Q1083" s="65"/>
      <c r="R1083" s="11">
        <f t="shared" si="296"/>
        <v>0</v>
      </c>
      <c r="S1083" s="70" t="str">
        <f>IF(O1082&gt;0,VLOOKUP(O1082,W$12:AF$60,10),S1082)</f>
        <v>INCORPJ=</v>
      </c>
      <c r="T1083" s="66" t="e">
        <f>IF(O1082&gt;0,VLOOKUP(O1082,W$12:AF$60,11),T1082)</f>
        <v>#REF!</v>
      </c>
      <c r="U1083" s="71" t="str">
        <f t="shared" si="306"/>
        <v>-</v>
      </c>
      <c r="V1083" s="7"/>
      <c r="W1083" s="7"/>
      <c r="X1083" s="7"/>
      <c r="Y1083" s="7"/>
      <c r="Z1083" s="1"/>
      <c r="AA1083" s="7"/>
      <c r="AB1083" s="7"/>
      <c r="AC1083" s="7"/>
      <c r="AD1083" s="7"/>
      <c r="AE1083" s="7"/>
      <c r="AF1083" s="8"/>
      <c r="AG1083" s="2"/>
      <c r="AH1083" s="2"/>
      <c r="AI1083" s="2"/>
      <c r="AJ1083" s="2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  <c r="DR1083" s="2"/>
      <c r="DS1083" s="2"/>
      <c r="DT1083" s="2"/>
      <c r="DU1083" s="2"/>
      <c r="DV1083" s="2"/>
      <c r="DW1083" s="2"/>
      <c r="DX1083" s="2"/>
      <c r="DY1083" s="2"/>
      <c r="DZ1083" s="2"/>
      <c r="EA1083" s="2"/>
      <c r="EB1083" s="2"/>
      <c r="EC1083" s="2"/>
      <c r="ED1083" s="2"/>
      <c r="EE1083" s="2"/>
      <c r="EF1083" s="2"/>
      <c r="EG1083" s="2"/>
      <c r="EH1083" s="2"/>
      <c r="EI1083" s="2"/>
      <c r="EJ1083" s="2"/>
      <c r="EK1083" s="2"/>
      <c r="EL1083" s="2"/>
      <c r="EM1083" s="2"/>
      <c r="EN1083" s="2"/>
      <c r="EO1083" s="2"/>
      <c r="EP1083" s="2"/>
      <c r="EQ1083" s="2"/>
      <c r="ER1083" s="2"/>
      <c r="ES1083" s="2"/>
      <c r="ET1083" s="2"/>
      <c r="EU1083" s="2"/>
      <c r="EV1083" s="2"/>
      <c r="EW1083" s="2"/>
      <c r="EX1083" s="2"/>
      <c r="EY1083" s="2"/>
      <c r="EZ1083" s="2"/>
      <c r="FA1083" s="2"/>
      <c r="FB1083" s="2"/>
      <c r="FC1083" s="2"/>
      <c r="FD1083" s="2"/>
      <c r="FE1083" s="2"/>
      <c r="FF1083" s="2"/>
      <c r="FG1083" s="2"/>
      <c r="FH1083" s="2"/>
      <c r="FI1083" s="2"/>
      <c r="FJ1083" s="2"/>
      <c r="FK1083" s="2"/>
      <c r="FL1083" s="2"/>
      <c r="FM1083" s="2"/>
      <c r="FN1083" s="1"/>
      <c r="FO1083" s="1"/>
      <c r="FP1083" s="1"/>
      <c r="FQ1083" s="1"/>
      <c r="FR1083" s="1"/>
      <c r="FS1083" s="1"/>
      <c r="FT1083" s="1"/>
      <c r="FU1083" s="1"/>
      <c r="FV1083" s="1"/>
      <c r="FW1083" s="1"/>
      <c r="FX1083" s="1"/>
      <c r="FY1083" s="1"/>
      <c r="FZ1083" s="1"/>
      <c r="GA1083" s="1"/>
      <c r="GB1083" s="1"/>
      <c r="GC1083" s="1"/>
      <c r="GD1083" s="1"/>
      <c r="GE1083" s="1"/>
      <c r="GF1083" s="1"/>
    </row>
    <row r="1084" spans="1:188" x14ac:dyDescent="0.15">
      <c r="A1084" s="63">
        <f t="shared" si="292"/>
        <v>44849</v>
      </c>
      <c r="B1084" s="78">
        <f t="shared" ca="1" si="297"/>
        <v>639.22047736999991</v>
      </c>
      <c r="C1084" s="65">
        <f t="shared" ca="1" si="302"/>
        <v>573.1585301099999</v>
      </c>
      <c r="D1084" s="10">
        <f ca="1">IF(A1084&lt;$B$1,VLOOKUP(A1084,[1]DI!$A$4:$B$15000,2),0)</f>
        <v>0</v>
      </c>
      <c r="E1084" s="65">
        <f t="shared" ca="1" si="298"/>
        <v>1</v>
      </c>
      <c r="F1084" s="65">
        <f ca="1">(TRUNC(PRODUCT($E$12:$E1083),16))</f>
        <v>1.18173148854318</v>
      </c>
      <c r="G1084" s="65">
        <f t="shared" ca="1" si="299"/>
        <v>1.0980132618279299</v>
      </c>
      <c r="H1084" s="65">
        <f t="shared" ca="1" si="300"/>
        <v>1.0762451900000001</v>
      </c>
      <c r="I1084" s="64">
        <f t="shared" si="293"/>
        <v>0.06</v>
      </c>
      <c r="J1084" s="66">
        <f>IF(O1083&gt;0,VLOOKUP(O1083,W$12:AF$80,2),J1083)</f>
        <v>44628</v>
      </c>
      <c r="K1084" s="67">
        <f t="shared" si="294"/>
        <v>153</v>
      </c>
      <c r="L1084" s="68">
        <f t="shared" si="303"/>
        <v>154</v>
      </c>
      <c r="M1084" s="69">
        <f t="shared" si="304"/>
        <v>1.0362503620000001</v>
      </c>
      <c r="N1084" s="69">
        <f t="shared" ca="1" si="305"/>
        <v>1.1152594680000001</v>
      </c>
      <c r="O1084" s="68">
        <f t="shared" si="301"/>
        <v>0</v>
      </c>
      <c r="P1084" s="65">
        <f t="shared" ca="1" si="295"/>
        <v>66.061947259999997</v>
      </c>
      <c r="Q1084" s="65"/>
      <c r="R1084" s="11">
        <f t="shared" si="296"/>
        <v>0</v>
      </c>
      <c r="S1084" s="70" t="str">
        <f>IF(O1083&gt;0,VLOOKUP(O1083,W$12:AF$60,10),S1083)</f>
        <v>INCORPJ=</v>
      </c>
      <c r="T1084" s="66" t="e">
        <f>IF(O1083&gt;0,VLOOKUP(O1083,W$12:AF$60,11),T1083)</f>
        <v>#REF!</v>
      </c>
      <c r="U1084" s="71" t="str">
        <f t="shared" si="306"/>
        <v>-</v>
      </c>
      <c r="V1084" s="7"/>
      <c r="W1084" s="7"/>
      <c r="X1084" s="7"/>
      <c r="Y1084" s="7"/>
      <c r="Z1084" s="1"/>
      <c r="AA1084" s="7"/>
      <c r="AB1084" s="7"/>
      <c r="AC1084" s="7"/>
      <c r="AD1084" s="7"/>
      <c r="AE1084" s="7"/>
      <c r="AF1084" s="8"/>
      <c r="AG1084" s="2"/>
      <c r="AH1084" s="2"/>
      <c r="AI1084" s="2"/>
      <c r="AJ1084" s="2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  <c r="DR1084" s="2"/>
      <c r="DS1084" s="2"/>
      <c r="DT1084" s="2"/>
      <c r="DU1084" s="2"/>
      <c r="DV1084" s="2"/>
      <c r="DW1084" s="2"/>
      <c r="DX1084" s="2"/>
      <c r="DY1084" s="2"/>
      <c r="DZ1084" s="2"/>
      <c r="EA1084" s="2"/>
      <c r="EB1084" s="2"/>
      <c r="EC1084" s="2"/>
      <c r="ED1084" s="2"/>
      <c r="EE1084" s="2"/>
      <c r="EF1084" s="2"/>
      <c r="EG1084" s="2"/>
      <c r="EH1084" s="2"/>
      <c r="EI1084" s="2"/>
      <c r="EJ1084" s="2"/>
      <c r="EK1084" s="2"/>
      <c r="EL1084" s="2"/>
      <c r="EM1084" s="2"/>
      <c r="EN1084" s="2"/>
      <c r="EO1084" s="2"/>
      <c r="EP1084" s="2"/>
      <c r="EQ1084" s="2"/>
      <c r="ER1084" s="2"/>
      <c r="ES1084" s="2"/>
      <c r="ET1084" s="2"/>
      <c r="EU1084" s="2"/>
      <c r="EV1084" s="2"/>
      <c r="EW1084" s="2"/>
      <c r="EX1084" s="2"/>
      <c r="EY1084" s="2"/>
      <c r="EZ1084" s="2"/>
      <c r="FA1084" s="2"/>
      <c r="FB1084" s="2"/>
      <c r="FC1084" s="2"/>
      <c r="FD1084" s="2"/>
      <c r="FE1084" s="2"/>
      <c r="FF1084" s="2"/>
      <c r="FG1084" s="2"/>
      <c r="FH1084" s="2"/>
      <c r="FI1084" s="2"/>
      <c r="FJ1084" s="2"/>
      <c r="FK1084" s="2"/>
      <c r="FL1084" s="2"/>
      <c r="FM1084" s="2"/>
      <c r="FN1084" s="1"/>
      <c r="FO1084" s="1"/>
      <c r="FP1084" s="1"/>
      <c r="FQ1084" s="1"/>
      <c r="FR1084" s="1"/>
      <c r="FS1084" s="1"/>
      <c r="FT1084" s="1"/>
      <c r="FU1084" s="1"/>
      <c r="FV1084" s="1"/>
      <c r="FW1084" s="1"/>
      <c r="FX1084" s="1"/>
      <c r="FY1084" s="1"/>
      <c r="FZ1084" s="1"/>
      <c r="GA1084" s="1"/>
      <c r="GB1084" s="1"/>
      <c r="GC1084" s="1"/>
      <c r="GD1084" s="1"/>
      <c r="GE1084" s="1"/>
      <c r="GF1084" s="1"/>
    </row>
    <row r="1085" spans="1:188" x14ac:dyDescent="0.15">
      <c r="A1085" s="63">
        <f t="shared" si="292"/>
        <v>44850</v>
      </c>
      <c r="B1085" s="78">
        <f t="shared" ca="1" si="297"/>
        <v>639.22047736999991</v>
      </c>
      <c r="C1085" s="65">
        <f t="shared" ca="1" si="302"/>
        <v>573.1585301099999</v>
      </c>
      <c r="D1085" s="10">
        <f ca="1">IF(A1085&lt;$B$1,VLOOKUP(A1085,[1]DI!$A$4:$B$15000,2),0)</f>
        <v>0</v>
      </c>
      <c r="E1085" s="65">
        <f t="shared" ca="1" si="298"/>
        <v>1</v>
      </c>
      <c r="F1085" s="65">
        <f ca="1">(TRUNC(PRODUCT($E$12:$E1084),16))</f>
        <v>1.18173148854318</v>
      </c>
      <c r="G1085" s="65">
        <f t="shared" ca="1" si="299"/>
        <v>1.0980132618279299</v>
      </c>
      <c r="H1085" s="65">
        <f t="shared" ca="1" si="300"/>
        <v>1.0762451900000001</v>
      </c>
      <c r="I1085" s="64">
        <f t="shared" si="293"/>
        <v>0.06</v>
      </c>
      <c r="J1085" s="66">
        <f>IF(O1084&gt;0,VLOOKUP(O1084,W$12:AF$80,2),J1084)</f>
        <v>44628</v>
      </c>
      <c r="K1085" s="67">
        <f t="shared" si="294"/>
        <v>153</v>
      </c>
      <c r="L1085" s="68">
        <f t="shared" si="303"/>
        <v>154</v>
      </c>
      <c r="M1085" s="69">
        <f t="shared" si="304"/>
        <v>1.0362503620000001</v>
      </c>
      <c r="N1085" s="69">
        <f t="shared" ca="1" si="305"/>
        <v>1.1152594680000001</v>
      </c>
      <c r="O1085" s="68">
        <f t="shared" si="301"/>
        <v>0</v>
      </c>
      <c r="P1085" s="65">
        <f t="shared" ca="1" si="295"/>
        <v>66.061947259999997</v>
      </c>
      <c r="Q1085" s="65"/>
      <c r="R1085" s="11">
        <f t="shared" si="296"/>
        <v>0</v>
      </c>
      <c r="S1085" s="70" t="str">
        <f>IF(O1084&gt;0,VLOOKUP(O1084,W$12:AF$60,10),S1084)</f>
        <v>INCORPJ=</v>
      </c>
      <c r="T1085" s="66" t="e">
        <f>IF(O1084&gt;0,VLOOKUP(O1084,W$12:AF$60,11),T1084)</f>
        <v>#REF!</v>
      </c>
      <c r="U1085" s="71" t="str">
        <f t="shared" si="306"/>
        <v>-</v>
      </c>
      <c r="V1085" s="7"/>
      <c r="W1085" s="7"/>
      <c r="X1085" s="7"/>
      <c r="Y1085" s="7"/>
      <c r="Z1085" s="1"/>
      <c r="AA1085" s="7"/>
      <c r="AB1085" s="7"/>
      <c r="AC1085" s="7"/>
      <c r="AD1085" s="7"/>
      <c r="AE1085" s="7"/>
      <c r="AF1085" s="8"/>
      <c r="AG1085" s="2"/>
      <c r="AH1085" s="2"/>
      <c r="AI1085" s="2"/>
      <c r="AJ1085" s="2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  <c r="DR1085" s="2"/>
      <c r="DS1085" s="2"/>
      <c r="DT1085" s="2"/>
      <c r="DU1085" s="2"/>
      <c r="DV1085" s="2"/>
      <c r="DW1085" s="2"/>
      <c r="DX1085" s="2"/>
      <c r="DY1085" s="2"/>
      <c r="DZ1085" s="2"/>
      <c r="EA1085" s="2"/>
      <c r="EB1085" s="2"/>
      <c r="EC1085" s="2"/>
      <c r="ED1085" s="2"/>
      <c r="EE1085" s="2"/>
      <c r="EF1085" s="2"/>
      <c r="EG1085" s="2"/>
      <c r="EH1085" s="2"/>
      <c r="EI1085" s="2"/>
      <c r="EJ1085" s="2"/>
      <c r="EK1085" s="2"/>
      <c r="EL1085" s="2"/>
      <c r="EM1085" s="2"/>
      <c r="EN1085" s="2"/>
      <c r="EO1085" s="2"/>
      <c r="EP1085" s="2"/>
      <c r="EQ1085" s="2"/>
      <c r="ER1085" s="2"/>
      <c r="ES1085" s="2"/>
      <c r="ET1085" s="2"/>
      <c r="EU1085" s="2"/>
      <c r="EV1085" s="2"/>
      <c r="EW1085" s="2"/>
      <c r="EX1085" s="2"/>
      <c r="EY1085" s="2"/>
      <c r="EZ1085" s="2"/>
      <c r="FA1085" s="2"/>
      <c r="FB1085" s="2"/>
      <c r="FC1085" s="2"/>
      <c r="FD1085" s="2"/>
      <c r="FE1085" s="2"/>
      <c r="FF1085" s="2"/>
      <c r="FG1085" s="2"/>
      <c r="FH1085" s="2"/>
      <c r="FI1085" s="2"/>
      <c r="FJ1085" s="2"/>
      <c r="FK1085" s="2"/>
      <c r="FL1085" s="2"/>
      <c r="FM1085" s="2"/>
      <c r="FN1085" s="1"/>
      <c r="FO1085" s="1"/>
      <c r="FP1085" s="1"/>
      <c r="FQ1085" s="1"/>
      <c r="FR1085" s="1"/>
      <c r="FS1085" s="1"/>
      <c r="FT1085" s="1"/>
      <c r="FU1085" s="1"/>
      <c r="FV1085" s="1"/>
      <c r="FW1085" s="1"/>
      <c r="FX1085" s="1"/>
      <c r="FY1085" s="1"/>
      <c r="FZ1085" s="1"/>
      <c r="GA1085" s="1"/>
      <c r="GB1085" s="1"/>
      <c r="GC1085" s="1"/>
      <c r="GD1085" s="1"/>
      <c r="GE1085" s="1"/>
      <c r="GF1085" s="1"/>
    </row>
    <row r="1086" spans="1:188" x14ac:dyDescent="0.15">
      <c r="A1086" s="63">
        <f t="shared" si="292"/>
        <v>44851</v>
      </c>
      <c r="B1086" s="78">
        <f t="shared" ca="1" si="297"/>
        <v>639.22047736999991</v>
      </c>
      <c r="C1086" s="65">
        <f t="shared" ca="1" si="302"/>
        <v>573.1585301099999</v>
      </c>
      <c r="D1086" s="10">
        <f ca="1">IF(A1086&lt;$B$1,VLOOKUP(A1086,[1]DI!$A$4:$B$15000,2),0)</f>
        <v>0.13650000000000001</v>
      </c>
      <c r="E1086" s="65">
        <f t="shared" ca="1" si="298"/>
        <v>1.00050788</v>
      </c>
      <c r="F1086" s="65">
        <f ca="1">(TRUNC(PRODUCT($E$12:$E1085),16))</f>
        <v>1.18173148854318</v>
      </c>
      <c r="G1086" s="65">
        <f t="shared" ca="1" si="299"/>
        <v>1.0980132618279299</v>
      </c>
      <c r="H1086" s="65">
        <f t="shared" ca="1" si="300"/>
        <v>1.0762451900000001</v>
      </c>
      <c r="I1086" s="64">
        <f t="shared" si="293"/>
        <v>0.06</v>
      </c>
      <c r="J1086" s="66">
        <f>IF(O1085&gt;0,VLOOKUP(O1085,W$12:AF$80,2),J1085)</f>
        <v>44628</v>
      </c>
      <c r="K1086" s="67">
        <f t="shared" si="294"/>
        <v>154</v>
      </c>
      <c r="L1086" s="68">
        <f t="shared" si="303"/>
        <v>154</v>
      </c>
      <c r="M1086" s="69">
        <f t="shared" si="304"/>
        <v>1.0362503620000001</v>
      </c>
      <c r="N1086" s="69">
        <f t="shared" ca="1" si="305"/>
        <v>1.1152594680000001</v>
      </c>
      <c r="O1086" s="68">
        <f t="shared" si="301"/>
        <v>0</v>
      </c>
      <c r="P1086" s="65">
        <f t="shared" ca="1" si="295"/>
        <v>66.061947259999997</v>
      </c>
      <c r="Q1086" s="65"/>
      <c r="R1086" s="11">
        <f t="shared" si="296"/>
        <v>0</v>
      </c>
      <c r="S1086" s="70" t="str">
        <f>IF(O1085&gt;0,VLOOKUP(O1085,W$12:AF$60,10),S1085)</f>
        <v>INCORPJ=</v>
      </c>
      <c r="T1086" s="66" t="e">
        <f>IF(O1085&gt;0,VLOOKUP(O1085,W$12:AF$60,11),T1085)</f>
        <v>#REF!</v>
      </c>
      <c r="U1086" s="71" t="str">
        <f t="shared" si="306"/>
        <v>-</v>
      </c>
      <c r="V1086" s="7"/>
      <c r="W1086" s="7"/>
      <c r="X1086" s="7"/>
      <c r="Y1086" s="7"/>
      <c r="Z1086" s="1"/>
      <c r="AA1086" s="7"/>
      <c r="AB1086" s="7"/>
      <c r="AC1086" s="7"/>
      <c r="AD1086" s="7"/>
      <c r="AE1086" s="7"/>
      <c r="AF1086" s="8"/>
      <c r="AG1086" s="2"/>
      <c r="AH1086" s="2"/>
      <c r="AI1086" s="2"/>
      <c r="AJ1086" s="2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  <c r="DR1086" s="2"/>
      <c r="DS1086" s="2"/>
      <c r="DT1086" s="2"/>
      <c r="DU1086" s="2"/>
      <c r="DV1086" s="2"/>
      <c r="DW1086" s="2"/>
      <c r="DX1086" s="2"/>
      <c r="DY1086" s="2"/>
      <c r="DZ1086" s="2"/>
      <c r="EA1086" s="2"/>
      <c r="EB1086" s="2"/>
      <c r="EC1086" s="2"/>
      <c r="ED1086" s="2"/>
      <c r="EE1086" s="2"/>
      <c r="EF1086" s="2"/>
      <c r="EG1086" s="2"/>
      <c r="EH1086" s="2"/>
      <c r="EI1086" s="2"/>
      <c r="EJ1086" s="2"/>
      <c r="EK1086" s="2"/>
      <c r="EL1086" s="2"/>
      <c r="EM1086" s="2"/>
      <c r="EN1086" s="2"/>
      <c r="EO1086" s="2"/>
      <c r="EP1086" s="2"/>
      <c r="EQ1086" s="2"/>
      <c r="ER1086" s="2"/>
      <c r="ES1086" s="2"/>
      <c r="ET1086" s="2"/>
      <c r="EU1086" s="2"/>
      <c r="EV1086" s="2"/>
      <c r="EW1086" s="2"/>
      <c r="EX1086" s="2"/>
      <c r="EY1086" s="2"/>
      <c r="EZ1086" s="2"/>
      <c r="FA1086" s="2"/>
      <c r="FB1086" s="2"/>
      <c r="FC1086" s="2"/>
      <c r="FD1086" s="2"/>
      <c r="FE1086" s="2"/>
      <c r="FF1086" s="2"/>
      <c r="FG1086" s="2"/>
      <c r="FH1086" s="2"/>
      <c r="FI1086" s="2"/>
      <c r="FJ1086" s="2"/>
      <c r="FK1086" s="2"/>
      <c r="FL1086" s="2"/>
      <c r="FM1086" s="2"/>
      <c r="FN1086" s="1"/>
      <c r="FO1086" s="1"/>
      <c r="FP1086" s="1"/>
      <c r="FQ1086" s="1"/>
      <c r="FR1086" s="1"/>
      <c r="FS1086" s="1"/>
      <c r="FT1086" s="1"/>
      <c r="FU1086" s="1"/>
      <c r="FV1086" s="1"/>
      <c r="FW1086" s="1"/>
      <c r="FX1086" s="1"/>
      <c r="FY1086" s="1"/>
      <c r="FZ1086" s="1"/>
      <c r="GA1086" s="1"/>
      <c r="GB1086" s="1"/>
      <c r="GC1086" s="1"/>
      <c r="GD1086" s="1"/>
      <c r="GE1086" s="1"/>
      <c r="GF1086" s="1"/>
    </row>
    <row r="1087" spans="1:188" x14ac:dyDescent="0.15">
      <c r="A1087" s="63">
        <f t="shared" si="292"/>
        <v>44852</v>
      </c>
      <c r="B1087" s="78">
        <f t="shared" ca="1" si="297"/>
        <v>639.69301905999987</v>
      </c>
      <c r="C1087" s="65">
        <f t="shared" ca="1" si="302"/>
        <v>573.1585301099999</v>
      </c>
      <c r="D1087" s="10">
        <f ca="1">IF(A1087&lt;$B$1,VLOOKUP(A1087,[1]DI!$A$4:$B$15000,2),0)</f>
        <v>0.13650000000000001</v>
      </c>
      <c r="E1087" s="65">
        <f t="shared" ca="1" si="298"/>
        <v>1.00050788</v>
      </c>
      <c r="F1087" s="65">
        <f ca="1">(TRUNC(PRODUCT($E$12:$E1086),16))</f>
        <v>1.1823316663315799</v>
      </c>
      <c r="G1087" s="65">
        <f t="shared" ca="1" si="299"/>
        <v>1.0980132618279299</v>
      </c>
      <c r="H1087" s="65">
        <f t="shared" ca="1" si="300"/>
        <v>1.0767917899999999</v>
      </c>
      <c r="I1087" s="64">
        <f t="shared" si="293"/>
        <v>0.06</v>
      </c>
      <c r="J1087" s="66">
        <f>IF(O1086&gt;0,VLOOKUP(O1086,W$12:AF$80,2),J1086)</f>
        <v>44628</v>
      </c>
      <c r="K1087" s="67">
        <f t="shared" si="294"/>
        <v>155</v>
      </c>
      <c r="L1087" s="68">
        <f t="shared" si="303"/>
        <v>155</v>
      </c>
      <c r="M1087" s="69">
        <f t="shared" si="304"/>
        <v>1.036489998</v>
      </c>
      <c r="N1087" s="69">
        <f t="shared" ca="1" si="305"/>
        <v>1.1160839199999999</v>
      </c>
      <c r="O1087" s="68">
        <f t="shared" si="301"/>
        <v>0</v>
      </c>
      <c r="P1087" s="65">
        <f t="shared" ca="1" si="295"/>
        <v>66.534488949999997</v>
      </c>
      <c r="Q1087" s="65"/>
      <c r="R1087" s="11">
        <f t="shared" si="296"/>
        <v>0</v>
      </c>
      <c r="S1087" s="70" t="str">
        <f>IF(O1086&gt;0,VLOOKUP(O1086,W$12:AF$60,10),S1086)</f>
        <v>INCORPJ=</v>
      </c>
      <c r="T1087" s="66" t="e">
        <f>IF(O1086&gt;0,VLOOKUP(O1086,W$12:AF$60,11),T1086)</f>
        <v>#REF!</v>
      </c>
      <c r="U1087" s="71" t="str">
        <f t="shared" si="306"/>
        <v>-</v>
      </c>
      <c r="V1087" s="7"/>
      <c r="W1087" s="7"/>
      <c r="X1087" s="7"/>
      <c r="Y1087" s="7"/>
      <c r="Z1087" s="1"/>
      <c r="AA1087" s="7"/>
      <c r="AB1087" s="7"/>
      <c r="AC1087" s="7"/>
      <c r="AD1087" s="7"/>
      <c r="AE1087" s="7"/>
      <c r="AF1087" s="8"/>
      <c r="AG1087" s="2"/>
      <c r="AH1087" s="2"/>
      <c r="AI1087" s="2"/>
      <c r="AJ1087" s="2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  <c r="DR1087" s="2"/>
      <c r="DS1087" s="2"/>
      <c r="DT1087" s="2"/>
      <c r="DU1087" s="2"/>
      <c r="DV1087" s="2"/>
      <c r="DW1087" s="2"/>
      <c r="DX1087" s="2"/>
      <c r="DY1087" s="2"/>
      <c r="DZ1087" s="2"/>
      <c r="EA1087" s="2"/>
      <c r="EB1087" s="2"/>
      <c r="EC1087" s="2"/>
      <c r="ED1087" s="2"/>
      <c r="EE1087" s="2"/>
      <c r="EF1087" s="2"/>
      <c r="EG1087" s="2"/>
      <c r="EH1087" s="2"/>
      <c r="EI1087" s="2"/>
      <c r="EJ1087" s="2"/>
      <c r="EK1087" s="2"/>
      <c r="EL1087" s="2"/>
      <c r="EM1087" s="2"/>
      <c r="EN1087" s="2"/>
      <c r="EO1087" s="2"/>
      <c r="EP1087" s="2"/>
      <c r="EQ1087" s="2"/>
      <c r="ER1087" s="2"/>
      <c r="ES1087" s="2"/>
      <c r="ET1087" s="2"/>
      <c r="EU1087" s="2"/>
      <c r="EV1087" s="2"/>
      <c r="EW1087" s="2"/>
      <c r="EX1087" s="2"/>
      <c r="EY1087" s="2"/>
      <c r="EZ1087" s="2"/>
      <c r="FA1087" s="2"/>
      <c r="FB1087" s="2"/>
      <c r="FC1087" s="2"/>
      <c r="FD1087" s="2"/>
      <c r="FE1087" s="2"/>
      <c r="FF1087" s="2"/>
      <c r="FG1087" s="2"/>
      <c r="FH1087" s="2"/>
      <c r="FI1087" s="2"/>
      <c r="FJ1087" s="2"/>
      <c r="FK1087" s="2"/>
      <c r="FL1087" s="2"/>
      <c r="FM1087" s="2"/>
      <c r="FN1087" s="1"/>
      <c r="FO1087" s="1"/>
      <c r="FP1087" s="1"/>
      <c r="FQ1087" s="1"/>
      <c r="FR1087" s="1"/>
      <c r="FS1087" s="1"/>
      <c r="FT1087" s="1"/>
      <c r="FU1087" s="1"/>
      <c r="FV1087" s="1"/>
      <c r="FW1087" s="1"/>
      <c r="FX1087" s="1"/>
      <c r="FY1087" s="1"/>
      <c r="FZ1087" s="1"/>
      <c r="GA1087" s="1"/>
      <c r="GB1087" s="1"/>
      <c r="GC1087" s="1"/>
      <c r="GD1087" s="1"/>
      <c r="GE1087" s="1"/>
      <c r="GF1087" s="1"/>
    </row>
    <row r="1088" spans="1:188" x14ac:dyDescent="0.15">
      <c r="A1088" s="63">
        <f t="shared" si="292"/>
        <v>44853</v>
      </c>
      <c r="B1088" s="78">
        <f t="shared" ca="1" si="297"/>
        <v>640.1659115299999</v>
      </c>
      <c r="C1088" s="65">
        <f t="shared" ca="1" si="302"/>
        <v>573.1585301099999</v>
      </c>
      <c r="D1088" s="10">
        <f ca="1">IF(A1088&lt;$B$1,VLOOKUP(A1088,[1]DI!$A$4:$B$15000,2),0)</f>
        <v>0.13650000000000001</v>
      </c>
      <c r="E1088" s="65">
        <f t="shared" ca="1" si="298"/>
        <v>1.00050788</v>
      </c>
      <c r="F1088" s="65">
        <f ca="1">(TRUNC(PRODUCT($E$12:$E1087),16))</f>
        <v>1.18293214893828</v>
      </c>
      <c r="G1088" s="65">
        <f t="shared" ca="1" si="299"/>
        <v>1.0980132618279299</v>
      </c>
      <c r="H1088" s="65">
        <f t="shared" ca="1" si="300"/>
        <v>1.0773386700000001</v>
      </c>
      <c r="I1088" s="64">
        <f t="shared" si="293"/>
        <v>0.06</v>
      </c>
      <c r="J1088" s="66">
        <f>IF(O1087&gt;0,VLOOKUP(O1087,W$12:AF$80,2),J1087)</f>
        <v>44628</v>
      </c>
      <c r="K1088" s="67">
        <f t="shared" si="294"/>
        <v>156</v>
      </c>
      <c r="L1088" s="68">
        <f t="shared" si="303"/>
        <v>156</v>
      </c>
      <c r="M1088" s="69">
        <f t="shared" si="304"/>
        <v>1.036729689</v>
      </c>
      <c r="N1088" s="69">
        <f t="shared" ca="1" si="305"/>
        <v>1.1169089839999999</v>
      </c>
      <c r="O1088" s="68">
        <f t="shared" si="301"/>
        <v>0</v>
      </c>
      <c r="P1088" s="65">
        <f t="shared" ca="1" si="295"/>
        <v>67.007381420000002</v>
      </c>
      <c r="Q1088" s="65"/>
      <c r="R1088" s="11">
        <f t="shared" si="296"/>
        <v>0</v>
      </c>
      <c r="S1088" s="70" t="str">
        <f>IF(O1087&gt;0,VLOOKUP(O1087,W$12:AF$60,10),S1087)</f>
        <v>INCORPJ=</v>
      </c>
      <c r="T1088" s="66" t="e">
        <f>IF(O1087&gt;0,VLOOKUP(O1087,W$12:AF$60,11),T1087)</f>
        <v>#REF!</v>
      </c>
      <c r="U1088" s="71" t="str">
        <f t="shared" si="306"/>
        <v>-</v>
      </c>
      <c r="V1088" s="7"/>
      <c r="W1088" s="7"/>
      <c r="X1088" s="7"/>
      <c r="Y1088" s="7"/>
      <c r="Z1088" s="1"/>
      <c r="AA1088" s="7"/>
      <c r="AB1088" s="7"/>
      <c r="AC1088" s="7"/>
      <c r="AD1088" s="7"/>
      <c r="AE1088" s="7"/>
      <c r="AF1088" s="8"/>
      <c r="AG1088" s="2"/>
      <c r="AH1088" s="2"/>
      <c r="AI1088" s="2"/>
      <c r="AJ1088" s="2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  <c r="DR1088" s="2"/>
      <c r="DS1088" s="2"/>
      <c r="DT1088" s="2"/>
      <c r="DU1088" s="2"/>
      <c r="DV1088" s="2"/>
      <c r="DW1088" s="2"/>
      <c r="DX1088" s="2"/>
      <c r="DY1088" s="2"/>
      <c r="DZ1088" s="2"/>
      <c r="EA1088" s="2"/>
      <c r="EB1088" s="2"/>
      <c r="EC1088" s="2"/>
      <c r="ED1088" s="2"/>
      <c r="EE1088" s="2"/>
      <c r="EF1088" s="2"/>
      <c r="EG1088" s="2"/>
      <c r="EH1088" s="2"/>
      <c r="EI1088" s="2"/>
      <c r="EJ1088" s="2"/>
      <c r="EK1088" s="2"/>
      <c r="EL1088" s="2"/>
      <c r="EM1088" s="2"/>
      <c r="EN1088" s="2"/>
      <c r="EO1088" s="2"/>
      <c r="EP1088" s="2"/>
      <c r="EQ1088" s="2"/>
      <c r="ER1088" s="2"/>
      <c r="ES1088" s="2"/>
      <c r="ET1088" s="2"/>
      <c r="EU1088" s="2"/>
      <c r="EV1088" s="2"/>
      <c r="EW1088" s="2"/>
      <c r="EX1088" s="2"/>
      <c r="EY1088" s="2"/>
      <c r="EZ1088" s="2"/>
      <c r="FA1088" s="2"/>
      <c r="FB1088" s="2"/>
      <c r="FC1088" s="2"/>
      <c r="FD1088" s="2"/>
      <c r="FE1088" s="2"/>
      <c r="FF1088" s="2"/>
      <c r="FG1088" s="2"/>
      <c r="FH1088" s="2"/>
      <c r="FI1088" s="2"/>
      <c r="FJ1088" s="2"/>
      <c r="FK1088" s="2"/>
      <c r="FL1088" s="2"/>
      <c r="FM1088" s="2"/>
      <c r="FN1088" s="1"/>
      <c r="FO1088" s="1"/>
      <c r="FP1088" s="1"/>
      <c r="FQ1088" s="1"/>
      <c r="FR1088" s="1"/>
      <c r="FS1088" s="1"/>
      <c r="FT1088" s="1"/>
      <c r="FU1088" s="1"/>
      <c r="FV1088" s="1"/>
      <c r="FW1088" s="1"/>
      <c r="FX1088" s="1"/>
      <c r="FY1088" s="1"/>
      <c r="FZ1088" s="1"/>
      <c r="GA1088" s="1"/>
      <c r="GB1088" s="1"/>
      <c r="GC1088" s="1"/>
      <c r="GD1088" s="1"/>
      <c r="GE1088" s="1"/>
      <c r="GF1088" s="1"/>
    </row>
    <row r="1089" spans="1:188" x14ac:dyDescent="0.15">
      <c r="A1089" s="63">
        <f t="shared" si="292"/>
        <v>44854</v>
      </c>
      <c r="B1089" s="78">
        <f t="shared" ca="1" si="297"/>
        <v>640.63915476999989</v>
      </c>
      <c r="C1089" s="65">
        <f t="shared" ca="1" si="302"/>
        <v>573.1585301099999</v>
      </c>
      <c r="D1089" s="10">
        <f ca="1">IF(A1089&lt;$B$1,VLOOKUP(A1089,[1]DI!$A$4:$B$15000,2),0)</f>
        <v>0.13650000000000001</v>
      </c>
      <c r="E1089" s="65">
        <f t="shared" ca="1" si="298"/>
        <v>1.00050788</v>
      </c>
      <c r="F1089" s="65">
        <f ca="1">(TRUNC(PRODUCT($E$12:$E1088),16))</f>
        <v>1.18353293651808</v>
      </c>
      <c r="G1089" s="65">
        <f t="shared" ca="1" si="299"/>
        <v>1.0980132618279299</v>
      </c>
      <c r="H1089" s="65">
        <f t="shared" ca="1" si="300"/>
        <v>1.07788583</v>
      </c>
      <c r="I1089" s="64">
        <f t="shared" si="293"/>
        <v>0.06</v>
      </c>
      <c r="J1089" s="66">
        <f>IF(O1088&gt;0,VLOOKUP(O1088,W$12:AF$80,2),J1088)</f>
        <v>44628</v>
      </c>
      <c r="K1089" s="67">
        <f t="shared" si="294"/>
        <v>157</v>
      </c>
      <c r="L1089" s="68">
        <f t="shared" si="303"/>
        <v>157</v>
      </c>
      <c r="M1089" s="69">
        <f t="shared" si="304"/>
        <v>1.0369694350000001</v>
      </c>
      <c r="N1089" s="69">
        <f t="shared" ca="1" si="305"/>
        <v>1.11773466</v>
      </c>
      <c r="O1089" s="68">
        <f t="shared" si="301"/>
        <v>0</v>
      </c>
      <c r="P1089" s="65">
        <f t="shared" ca="1" si="295"/>
        <v>67.480624660000004</v>
      </c>
      <c r="Q1089" s="65"/>
      <c r="R1089" s="11">
        <f t="shared" si="296"/>
        <v>0</v>
      </c>
      <c r="S1089" s="70" t="str">
        <f>IF(O1088&gt;0,VLOOKUP(O1088,W$12:AF$60,10),S1088)</f>
        <v>INCORPJ=</v>
      </c>
      <c r="T1089" s="66" t="e">
        <f>IF(O1088&gt;0,VLOOKUP(O1088,W$12:AF$60,11),T1088)</f>
        <v>#REF!</v>
      </c>
      <c r="U1089" s="71" t="str">
        <f t="shared" si="306"/>
        <v>-</v>
      </c>
      <c r="V1089" s="7"/>
      <c r="W1089" s="7"/>
      <c r="X1089" s="7"/>
      <c r="Y1089" s="7"/>
      <c r="Z1089" s="1"/>
      <c r="AA1089" s="7"/>
      <c r="AB1089" s="7"/>
      <c r="AC1089" s="7"/>
      <c r="AD1089" s="7"/>
      <c r="AE1089" s="7"/>
      <c r="AF1089" s="8"/>
      <c r="AG1089" s="2"/>
      <c r="AH1089" s="2"/>
      <c r="AI1089" s="2"/>
      <c r="AJ1089" s="2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  <c r="DR1089" s="2"/>
      <c r="DS1089" s="2"/>
      <c r="DT1089" s="2"/>
      <c r="DU1089" s="2"/>
      <c r="DV1089" s="2"/>
      <c r="DW1089" s="2"/>
      <c r="DX1089" s="2"/>
      <c r="DY1089" s="2"/>
      <c r="DZ1089" s="2"/>
      <c r="EA1089" s="2"/>
      <c r="EB1089" s="2"/>
      <c r="EC1089" s="2"/>
      <c r="ED1089" s="2"/>
      <c r="EE1089" s="2"/>
      <c r="EF1089" s="2"/>
      <c r="EG1089" s="2"/>
      <c r="EH1089" s="2"/>
      <c r="EI1089" s="2"/>
      <c r="EJ1089" s="2"/>
      <c r="EK1089" s="2"/>
      <c r="EL1089" s="2"/>
      <c r="EM1089" s="2"/>
      <c r="EN1089" s="2"/>
      <c r="EO1089" s="2"/>
      <c r="EP1089" s="2"/>
      <c r="EQ1089" s="2"/>
      <c r="ER1089" s="2"/>
      <c r="ES1089" s="2"/>
      <c r="ET1089" s="2"/>
      <c r="EU1089" s="2"/>
      <c r="EV1089" s="2"/>
      <c r="EW1089" s="2"/>
      <c r="EX1089" s="2"/>
      <c r="EY1089" s="2"/>
      <c r="EZ1089" s="2"/>
      <c r="FA1089" s="2"/>
      <c r="FB1089" s="2"/>
      <c r="FC1089" s="2"/>
      <c r="FD1089" s="2"/>
      <c r="FE1089" s="2"/>
      <c r="FF1089" s="2"/>
      <c r="FG1089" s="2"/>
      <c r="FH1089" s="2"/>
      <c r="FI1089" s="2"/>
      <c r="FJ1089" s="2"/>
      <c r="FK1089" s="2"/>
      <c r="FL1089" s="2"/>
      <c r="FM1089" s="2"/>
      <c r="FN1089" s="1"/>
      <c r="FO1089" s="1"/>
      <c r="FP1089" s="1"/>
      <c r="FQ1089" s="1"/>
      <c r="FR1089" s="1"/>
      <c r="FS1089" s="1"/>
      <c r="FT1089" s="1"/>
      <c r="FU1089" s="1"/>
      <c r="FV1089" s="1"/>
      <c r="FW1089" s="1"/>
      <c r="FX1089" s="1"/>
      <c r="FY1089" s="1"/>
      <c r="FZ1089" s="1"/>
      <c r="GA1089" s="1"/>
      <c r="GB1089" s="1"/>
      <c r="GC1089" s="1"/>
      <c r="GD1089" s="1"/>
      <c r="GE1089" s="1"/>
      <c r="GF1089" s="1"/>
    </row>
    <row r="1090" spans="1:188" x14ac:dyDescent="0.15">
      <c r="A1090" s="63">
        <f t="shared" si="292"/>
        <v>44855</v>
      </c>
      <c r="B1090" s="78">
        <f t="shared" ca="1" si="297"/>
        <v>641.11274935999995</v>
      </c>
      <c r="C1090" s="65">
        <f t="shared" ca="1" si="302"/>
        <v>573.1585301099999</v>
      </c>
      <c r="D1090" s="10">
        <f ca="1">IF(A1090&lt;$B$1,VLOOKUP(A1090,[1]DI!$A$4:$B$15000,2),0)</f>
        <v>0.13650000000000001</v>
      </c>
      <c r="E1090" s="65">
        <f t="shared" ca="1" si="298"/>
        <v>1.00050788</v>
      </c>
      <c r="F1090" s="65">
        <f ca="1">(TRUNC(PRODUCT($E$12:$E1089),16))</f>
        <v>1.18413402922588</v>
      </c>
      <c r="G1090" s="65">
        <f t="shared" ca="1" si="299"/>
        <v>1.0980132618279299</v>
      </c>
      <c r="H1090" s="65">
        <f t="shared" ca="1" si="300"/>
        <v>1.0784332700000001</v>
      </c>
      <c r="I1090" s="64">
        <f t="shared" si="293"/>
        <v>0.06</v>
      </c>
      <c r="J1090" s="66">
        <f>IF(O1089&gt;0,VLOOKUP(O1089,W$12:AF$80,2),J1089)</f>
        <v>44628</v>
      </c>
      <c r="K1090" s="67">
        <f t="shared" si="294"/>
        <v>158</v>
      </c>
      <c r="L1090" s="68">
        <f t="shared" si="303"/>
        <v>158</v>
      </c>
      <c r="M1090" s="69">
        <f t="shared" si="304"/>
        <v>1.0372092369999999</v>
      </c>
      <c r="N1090" s="69">
        <f t="shared" ca="1" si="305"/>
        <v>1.1185609489999999</v>
      </c>
      <c r="O1090" s="68">
        <f t="shared" si="301"/>
        <v>0</v>
      </c>
      <c r="P1090" s="65">
        <f t="shared" ca="1" si="295"/>
        <v>67.954219249999994</v>
      </c>
      <c r="Q1090" s="65"/>
      <c r="R1090" s="11">
        <f t="shared" si="296"/>
        <v>0</v>
      </c>
      <c r="S1090" s="70" t="str">
        <f>IF(O1089&gt;0,VLOOKUP(O1089,W$12:AF$60,10),S1089)</f>
        <v>INCORPJ=</v>
      </c>
      <c r="T1090" s="66" t="e">
        <f>IF(O1089&gt;0,VLOOKUP(O1089,W$12:AF$60,11),T1089)</f>
        <v>#REF!</v>
      </c>
      <c r="U1090" s="71" t="str">
        <f t="shared" si="306"/>
        <v>-</v>
      </c>
      <c r="V1090" s="7"/>
      <c r="W1090" s="7"/>
      <c r="X1090" s="7"/>
      <c r="Y1090" s="7"/>
      <c r="Z1090" s="1"/>
      <c r="AA1090" s="7"/>
      <c r="AB1090" s="7"/>
      <c r="AC1090" s="7"/>
      <c r="AD1090" s="7"/>
      <c r="AE1090" s="7"/>
      <c r="AF1090" s="8"/>
      <c r="AG1090" s="2"/>
      <c r="AH1090" s="2"/>
      <c r="AI1090" s="2"/>
      <c r="AJ1090" s="2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"/>
      <c r="DQ1090" s="2"/>
      <c r="DR1090" s="2"/>
      <c r="DS1090" s="2"/>
      <c r="DT1090" s="2"/>
      <c r="DU1090" s="2"/>
      <c r="DV1090" s="2"/>
      <c r="DW1090" s="2"/>
      <c r="DX1090" s="2"/>
      <c r="DY1090" s="2"/>
      <c r="DZ1090" s="2"/>
      <c r="EA1090" s="2"/>
      <c r="EB1090" s="2"/>
      <c r="EC1090" s="2"/>
      <c r="ED1090" s="2"/>
      <c r="EE1090" s="2"/>
      <c r="EF1090" s="2"/>
      <c r="EG1090" s="2"/>
      <c r="EH1090" s="2"/>
      <c r="EI1090" s="2"/>
      <c r="EJ1090" s="2"/>
      <c r="EK1090" s="2"/>
      <c r="EL1090" s="2"/>
      <c r="EM1090" s="2"/>
      <c r="EN1090" s="2"/>
      <c r="EO1090" s="2"/>
      <c r="EP1090" s="2"/>
      <c r="EQ1090" s="2"/>
      <c r="ER1090" s="2"/>
      <c r="ES1090" s="2"/>
      <c r="ET1090" s="2"/>
      <c r="EU1090" s="2"/>
      <c r="EV1090" s="2"/>
      <c r="EW1090" s="2"/>
      <c r="EX1090" s="2"/>
      <c r="EY1090" s="2"/>
      <c r="EZ1090" s="2"/>
      <c r="FA1090" s="2"/>
      <c r="FB1090" s="2"/>
      <c r="FC1090" s="2"/>
      <c r="FD1090" s="2"/>
      <c r="FE1090" s="2"/>
      <c r="FF1090" s="2"/>
      <c r="FG1090" s="2"/>
      <c r="FH1090" s="2"/>
      <c r="FI1090" s="2"/>
      <c r="FJ1090" s="2"/>
      <c r="FK1090" s="2"/>
      <c r="FL1090" s="2"/>
      <c r="FM1090" s="2"/>
      <c r="FN1090" s="1"/>
      <c r="FO1090" s="1"/>
      <c r="FP1090" s="1"/>
      <c r="FQ1090" s="1"/>
      <c r="FR1090" s="1"/>
      <c r="FS1090" s="1"/>
      <c r="FT1090" s="1"/>
      <c r="FU1090" s="1"/>
      <c r="FV1090" s="1"/>
      <c r="FW1090" s="1"/>
      <c r="FX1090" s="1"/>
      <c r="FY1090" s="1"/>
      <c r="FZ1090" s="1"/>
      <c r="GA1090" s="1"/>
      <c r="GB1090" s="1"/>
      <c r="GC1090" s="1"/>
      <c r="GD1090" s="1"/>
      <c r="GE1090" s="1"/>
      <c r="GF1090" s="1"/>
    </row>
    <row r="1091" spans="1:188" x14ac:dyDescent="0.15">
      <c r="A1091" s="63">
        <f t="shared" si="292"/>
        <v>44856</v>
      </c>
      <c r="B1091" s="78">
        <f t="shared" ca="1" si="297"/>
        <v>641.58668898999986</v>
      </c>
      <c r="C1091" s="65">
        <f t="shared" ca="1" si="302"/>
        <v>573.1585301099999</v>
      </c>
      <c r="D1091" s="10">
        <f ca="1">IF(A1091&lt;$B$1,VLOOKUP(A1091,[1]DI!$A$4:$B$15000,2),0)</f>
        <v>0</v>
      </c>
      <c r="E1091" s="65">
        <f t="shared" ca="1" si="298"/>
        <v>1</v>
      </c>
      <c r="F1091" s="65">
        <f ca="1">(TRUNC(PRODUCT($E$12:$E1090),16))</f>
        <v>1.1847354272166399</v>
      </c>
      <c r="G1091" s="65">
        <f t="shared" ca="1" si="299"/>
        <v>1.0980132618279299</v>
      </c>
      <c r="H1091" s="65">
        <f t="shared" ca="1" si="300"/>
        <v>1.0789809800000001</v>
      </c>
      <c r="I1091" s="64">
        <f t="shared" si="293"/>
        <v>0.06</v>
      </c>
      <c r="J1091" s="66">
        <f>IF(O1090&gt;0,VLOOKUP(O1090,W$12:AF$80,2),J1090)</f>
        <v>44628</v>
      </c>
      <c r="K1091" s="67">
        <f t="shared" si="294"/>
        <v>158</v>
      </c>
      <c r="L1091" s="68">
        <f t="shared" si="303"/>
        <v>159</v>
      </c>
      <c r="M1091" s="69">
        <f t="shared" si="304"/>
        <v>1.0374490940000001</v>
      </c>
      <c r="N1091" s="69">
        <f t="shared" ca="1" si="305"/>
        <v>1.1193878399999999</v>
      </c>
      <c r="O1091" s="68">
        <f t="shared" si="301"/>
        <v>0</v>
      </c>
      <c r="P1091" s="65">
        <f t="shared" ca="1" si="295"/>
        <v>68.428158879999998</v>
      </c>
      <c r="Q1091" s="65"/>
      <c r="R1091" s="11">
        <f t="shared" si="296"/>
        <v>0</v>
      </c>
      <c r="S1091" s="70" t="str">
        <f>IF(O1090&gt;0,VLOOKUP(O1090,W$12:AF$60,10),S1090)</f>
        <v>INCORPJ=</v>
      </c>
      <c r="T1091" s="66" t="e">
        <f>IF(O1090&gt;0,VLOOKUP(O1090,W$12:AF$60,11),T1090)</f>
        <v>#REF!</v>
      </c>
      <c r="U1091" s="71" t="str">
        <f t="shared" si="306"/>
        <v>-</v>
      </c>
      <c r="V1091" s="7"/>
      <c r="W1091" s="7"/>
      <c r="X1091" s="7"/>
      <c r="Y1091" s="7"/>
      <c r="Z1091" s="1"/>
      <c r="AA1091" s="7"/>
      <c r="AB1091" s="7"/>
      <c r="AC1091" s="7"/>
      <c r="AD1091" s="7"/>
      <c r="AE1091" s="7"/>
      <c r="AF1091" s="8"/>
      <c r="AG1091" s="2"/>
      <c r="AH1091" s="2"/>
      <c r="AI1091" s="2"/>
      <c r="AJ1091" s="2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  <c r="DR1091" s="2"/>
      <c r="DS1091" s="2"/>
      <c r="DT1091" s="2"/>
      <c r="DU1091" s="2"/>
      <c r="DV1091" s="2"/>
      <c r="DW1091" s="2"/>
      <c r="DX1091" s="2"/>
      <c r="DY1091" s="2"/>
      <c r="DZ1091" s="2"/>
      <c r="EA1091" s="2"/>
      <c r="EB1091" s="2"/>
      <c r="EC1091" s="2"/>
      <c r="ED1091" s="2"/>
      <c r="EE1091" s="2"/>
      <c r="EF1091" s="2"/>
      <c r="EG1091" s="2"/>
      <c r="EH1091" s="2"/>
      <c r="EI1091" s="2"/>
      <c r="EJ1091" s="2"/>
      <c r="EK1091" s="2"/>
      <c r="EL1091" s="2"/>
      <c r="EM1091" s="2"/>
      <c r="EN1091" s="2"/>
      <c r="EO1091" s="2"/>
      <c r="EP1091" s="2"/>
      <c r="EQ1091" s="2"/>
      <c r="ER1091" s="2"/>
      <c r="ES1091" s="2"/>
      <c r="ET1091" s="2"/>
      <c r="EU1091" s="2"/>
      <c r="EV1091" s="2"/>
      <c r="EW1091" s="2"/>
      <c r="EX1091" s="2"/>
      <c r="EY1091" s="2"/>
      <c r="EZ1091" s="2"/>
      <c r="FA1091" s="2"/>
      <c r="FB1091" s="2"/>
      <c r="FC1091" s="2"/>
      <c r="FD1091" s="2"/>
      <c r="FE1091" s="2"/>
      <c r="FF1091" s="2"/>
      <c r="FG1091" s="2"/>
      <c r="FH1091" s="2"/>
      <c r="FI1091" s="2"/>
      <c r="FJ1091" s="2"/>
      <c r="FK1091" s="2"/>
      <c r="FL1091" s="2"/>
      <c r="FM1091" s="2"/>
      <c r="FN1091" s="1"/>
      <c r="FO1091" s="1"/>
      <c r="FP1091" s="1"/>
      <c r="FQ1091" s="1"/>
      <c r="FR1091" s="1"/>
      <c r="FS1091" s="1"/>
      <c r="FT1091" s="1"/>
      <c r="FU1091" s="1"/>
      <c r="FV1091" s="1"/>
      <c r="FW1091" s="1"/>
      <c r="FX1091" s="1"/>
      <c r="FY1091" s="1"/>
      <c r="FZ1091" s="1"/>
      <c r="GA1091" s="1"/>
      <c r="GB1091" s="1"/>
      <c r="GC1091" s="1"/>
      <c r="GD1091" s="1"/>
      <c r="GE1091" s="1"/>
      <c r="GF1091" s="1"/>
    </row>
    <row r="1092" spans="1:188" x14ac:dyDescent="0.15">
      <c r="A1092" s="63">
        <f t="shared" si="292"/>
        <v>44857</v>
      </c>
      <c r="B1092" s="78">
        <f t="shared" ca="1" si="297"/>
        <v>641.58668898999986</v>
      </c>
      <c r="C1092" s="65">
        <f t="shared" ca="1" si="302"/>
        <v>573.1585301099999</v>
      </c>
      <c r="D1092" s="10">
        <f ca="1">IF(A1092&lt;$B$1,VLOOKUP(A1092,[1]DI!$A$4:$B$15000,2),0)</f>
        <v>0</v>
      </c>
      <c r="E1092" s="65">
        <f t="shared" ca="1" si="298"/>
        <v>1</v>
      </c>
      <c r="F1092" s="65">
        <f ca="1">(TRUNC(PRODUCT($E$12:$E1091),16))</f>
        <v>1.1847354272166399</v>
      </c>
      <c r="G1092" s="65">
        <f t="shared" ca="1" si="299"/>
        <v>1.0980132618279299</v>
      </c>
      <c r="H1092" s="65">
        <f t="shared" ca="1" si="300"/>
        <v>1.0789809800000001</v>
      </c>
      <c r="I1092" s="64">
        <f t="shared" si="293"/>
        <v>0.06</v>
      </c>
      <c r="J1092" s="66">
        <f>IF(O1091&gt;0,VLOOKUP(O1091,W$12:AF$80,2),J1091)</f>
        <v>44628</v>
      </c>
      <c r="K1092" s="67">
        <f t="shared" si="294"/>
        <v>158</v>
      </c>
      <c r="L1092" s="68">
        <f t="shared" si="303"/>
        <v>159</v>
      </c>
      <c r="M1092" s="69">
        <f t="shared" si="304"/>
        <v>1.0374490940000001</v>
      </c>
      <c r="N1092" s="69">
        <f t="shared" ca="1" si="305"/>
        <v>1.1193878399999999</v>
      </c>
      <c r="O1092" s="68">
        <f t="shared" si="301"/>
        <v>0</v>
      </c>
      <c r="P1092" s="65">
        <f t="shared" ca="1" si="295"/>
        <v>68.428158879999998</v>
      </c>
      <c r="Q1092" s="65"/>
      <c r="R1092" s="11">
        <f t="shared" si="296"/>
        <v>0</v>
      </c>
      <c r="S1092" s="70" t="str">
        <f>IF(O1091&gt;0,VLOOKUP(O1091,W$12:AF$60,10),S1091)</f>
        <v>INCORPJ=</v>
      </c>
      <c r="T1092" s="66" t="e">
        <f>IF(O1091&gt;0,VLOOKUP(O1091,W$12:AF$60,11),T1091)</f>
        <v>#REF!</v>
      </c>
      <c r="U1092" s="71" t="str">
        <f t="shared" si="306"/>
        <v>-</v>
      </c>
      <c r="V1092" s="7"/>
      <c r="W1092" s="7"/>
      <c r="X1092" s="7"/>
      <c r="Y1092" s="7"/>
      <c r="Z1092" s="1"/>
      <c r="AA1092" s="7"/>
      <c r="AB1092" s="7"/>
      <c r="AC1092" s="7"/>
      <c r="AD1092" s="7"/>
      <c r="AE1092" s="7"/>
      <c r="AF1092" s="8"/>
      <c r="AG1092" s="2"/>
      <c r="AH1092" s="2"/>
      <c r="AI1092" s="2"/>
      <c r="AJ1092" s="2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  <c r="DR1092" s="2"/>
      <c r="DS1092" s="2"/>
      <c r="DT1092" s="2"/>
      <c r="DU1092" s="2"/>
      <c r="DV1092" s="2"/>
      <c r="DW1092" s="2"/>
      <c r="DX1092" s="2"/>
      <c r="DY1092" s="2"/>
      <c r="DZ1092" s="2"/>
      <c r="EA1092" s="2"/>
      <c r="EB1092" s="2"/>
      <c r="EC1092" s="2"/>
      <c r="ED1092" s="2"/>
      <c r="EE1092" s="2"/>
      <c r="EF1092" s="2"/>
      <c r="EG1092" s="2"/>
      <c r="EH1092" s="2"/>
      <c r="EI1092" s="2"/>
      <c r="EJ1092" s="2"/>
      <c r="EK1092" s="2"/>
      <c r="EL1092" s="2"/>
      <c r="EM1092" s="2"/>
      <c r="EN1092" s="2"/>
      <c r="EO1092" s="2"/>
      <c r="EP1092" s="2"/>
      <c r="EQ1092" s="2"/>
      <c r="ER1092" s="2"/>
      <c r="ES1092" s="2"/>
      <c r="ET1092" s="2"/>
      <c r="EU1092" s="2"/>
      <c r="EV1092" s="2"/>
      <c r="EW1092" s="2"/>
      <c r="EX1092" s="2"/>
      <c r="EY1092" s="2"/>
      <c r="EZ1092" s="2"/>
      <c r="FA1092" s="2"/>
      <c r="FB1092" s="2"/>
      <c r="FC1092" s="2"/>
      <c r="FD1092" s="2"/>
      <c r="FE1092" s="2"/>
      <c r="FF1092" s="2"/>
      <c r="FG1092" s="2"/>
      <c r="FH1092" s="2"/>
      <c r="FI1092" s="2"/>
      <c r="FJ1092" s="2"/>
      <c r="FK1092" s="2"/>
      <c r="FL1092" s="2"/>
      <c r="FM1092" s="2"/>
      <c r="FN1092" s="1"/>
      <c r="FO1092" s="1"/>
      <c r="FP1092" s="1"/>
      <c r="FQ1092" s="1"/>
      <c r="FR1092" s="1"/>
      <c r="FS1092" s="1"/>
      <c r="FT1092" s="1"/>
      <c r="FU1092" s="1"/>
      <c r="FV1092" s="1"/>
      <c r="FW1092" s="1"/>
      <c r="FX1092" s="1"/>
      <c r="FY1092" s="1"/>
      <c r="FZ1092" s="1"/>
      <c r="GA1092" s="1"/>
      <c r="GB1092" s="1"/>
      <c r="GC1092" s="1"/>
      <c r="GD1092" s="1"/>
      <c r="GE1092" s="1"/>
      <c r="GF1092" s="1"/>
    </row>
    <row r="1093" spans="1:188" x14ac:dyDescent="0.15">
      <c r="A1093" s="63">
        <f t="shared" si="292"/>
        <v>44858</v>
      </c>
      <c r="B1093" s="78">
        <f t="shared" ca="1" si="297"/>
        <v>641.58668898999986</v>
      </c>
      <c r="C1093" s="65">
        <f t="shared" ca="1" si="302"/>
        <v>573.1585301099999</v>
      </c>
      <c r="D1093" s="10">
        <f ca="1">IF(A1093&lt;$B$1,VLOOKUP(A1093,[1]DI!$A$4:$B$15000,2),0)</f>
        <v>0.13650000000000001</v>
      </c>
      <c r="E1093" s="65">
        <f t="shared" ca="1" si="298"/>
        <v>1.00050788</v>
      </c>
      <c r="F1093" s="65">
        <f ca="1">(TRUNC(PRODUCT($E$12:$E1092),16))</f>
        <v>1.1847354272166399</v>
      </c>
      <c r="G1093" s="65">
        <f t="shared" ca="1" si="299"/>
        <v>1.0980132618279299</v>
      </c>
      <c r="H1093" s="65">
        <f t="shared" ca="1" si="300"/>
        <v>1.0789809800000001</v>
      </c>
      <c r="I1093" s="64">
        <f t="shared" si="293"/>
        <v>0.06</v>
      </c>
      <c r="J1093" s="66">
        <f>IF(O1092&gt;0,VLOOKUP(O1092,W$12:AF$80,2),J1092)</f>
        <v>44628</v>
      </c>
      <c r="K1093" s="67">
        <f t="shared" si="294"/>
        <v>159</v>
      </c>
      <c r="L1093" s="68">
        <f t="shared" si="303"/>
        <v>159</v>
      </c>
      <c r="M1093" s="69">
        <f t="shared" si="304"/>
        <v>1.0374490940000001</v>
      </c>
      <c r="N1093" s="69">
        <f t="shared" ca="1" si="305"/>
        <v>1.1193878399999999</v>
      </c>
      <c r="O1093" s="68">
        <f t="shared" si="301"/>
        <v>0</v>
      </c>
      <c r="P1093" s="65">
        <f t="shared" ca="1" si="295"/>
        <v>68.428158879999998</v>
      </c>
      <c r="Q1093" s="65"/>
      <c r="R1093" s="11">
        <f t="shared" si="296"/>
        <v>0</v>
      </c>
      <c r="S1093" s="70" t="str">
        <f>IF(O1092&gt;0,VLOOKUP(O1092,W$12:AF$60,10),S1092)</f>
        <v>INCORPJ=</v>
      </c>
      <c r="T1093" s="66" t="e">
        <f>IF(O1092&gt;0,VLOOKUP(O1092,W$12:AF$60,11),T1092)</f>
        <v>#REF!</v>
      </c>
      <c r="U1093" s="71" t="str">
        <f t="shared" si="306"/>
        <v>-</v>
      </c>
      <c r="V1093" s="7"/>
      <c r="W1093" s="7"/>
      <c r="X1093" s="7"/>
      <c r="Y1093" s="7"/>
      <c r="Z1093" s="1"/>
      <c r="AA1093" s="7"/>
      <c r="AB1093" s="7"/>
      <c r="AC1093" s="7"/>
      <c r="AD1093" s="7"/>
      <c r="AE1093" s="7"/>
      <c r="AF1093" s="8"/>
      <c r="AG1093" s="2"/>
      <c r="AH1093" s="2"/>
      <c r="AI1093" s="2"/>
      <c r="AJ1093" s="2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  <c r="DR1093" s="2"/>
      <c r="DS1093" s="2"/>
      <c r="DT1093" s="2"/>
      <c r="DU1093" s="2"/>
      <c r="DV1093" s="2"/>
      <c r="DW1093" s="2"/>
      <c r="DX1093" s="2"/>
      <c r="DY1093" s="2"/>
      <c r="DZ1093" s="2"/>
      <c r="EA1093" s="2"/>
      <c r="EB1093" s="2"/>
      <c r="EC1093" s="2"/>
      <c r="ED1093" s="2"/>
      <c r="EE1093" s="2"/>
      <c r="EF1093" s="2"/>
      <c r="EG1093" s="2"/>
      <c r="EH1093" s="2"/>
      <c r="EI1093" s="2"/>
      <c r="EJ1093" s="2"/>
      <c r="EK1093" s="2"/>
      <c r="EL1093" s="2"/>
      <c r="EM1093" s="2"/>
      <c r="EN1093" s="2"/>
      <c r="EO1093" s="2"/>
      <c r="EP1093" s="2"/>
      <c r="EQ1093" s="2"/>
      <c r="ER1093" s="2"/>
      <c r="ES1093" s="2"/>
      <c r="ET1093" s="2"/>
      <c r="EU1093" s="2"/>
      <c r="EV1093" s="2"/>
      <c r="EW1093" s="2"/>
      <c r="EX1093" s="2"/>
      <c r="EY1093" s="2"/>
      <c r="EZ1093" s="2"/>
      <c r="FA1093" s="2"/>
      <c r="FB1093" s="2"/>
      <c r="FC1093" s="2"/>
      <c r="FD1093" s="2"/>
      <c r="FE1093" s="2"/>
      <c r="FF1093" s="2"/>
      <c r="FG1093" s="2"/>
      <c r="FH1093" s="2"/>
      <c r="FI1093" s="2"/>
      <c r="FJ1093" s="2"/>
      <c r="FK1093" s="2"/>
      <c r="FL1093" s="2"/>
      <c r="FM1093" s="2"/>
      <c r="FN1093" s="1"/>
      <c r="FO1093" s="1"/>
      <c r="FP1093" s="1"/>
      <c r="FQ1093" s="1"/>
      <c r="FR1093" s="1"/>
      <c r="FS1093" s="1"/>
      <c r="FT1093" s="1"/>
      <c r="FU1093" s="1"/>
      <c r="FV1093" s="1"/>
      <c r="FW1093" s="1"/>
      <c r="FX1093" s="1"/>
      <c r="FY1093" s="1"/>
      <c r="FZ1093" s="1"/>
      <c r="GA1093" s="1"/>
      <c r="GB1093" s="1"/>
      <c r="GC1093" s="1"/>
      <c r="GD1093" s="1"/>
      <c r="GE1093" s="1"/>
      <c r="GF1093" s="1"/>
    </row>
    <row r="1094" spans="1:188" x14ac:dyDescent="0.15">
      <c r="A1094" s="63">
        <f t="shared" si="292"/>
        <v>44859</v>
      </c>
      <c r="B1094" s="78">
        <f t="shared" ca="1" si="297"/>
        <v>642.06098053999995</v>
      </c>
      <c r="C1094" s="65">
        <f t="shared" ca="1" si="302"/>
        <v>573.1585301099999</v>
      </c>
      <c r="D1094" s="10">
        <f ca="1">IF(A1094&lt;$B$1,VLOOKUP(A1094,[1]DI!$A$4:$B$15000,2),0)</f>
        <v>0.13650000000000001</v>
      </c>
      <c r="E1094" s="65">
        <f t="shared" ca="1" si="298"/>
        <v>1.00050788</v>
      </c>
      <c r="F1094" s="65">
        <f ca="1">(TRUNC(PRODUCT($E$12:$E1093),16))</f>
        <v>1.1853371306454199</v>
      </c>
      <c r="G1094" s="65">
        <f t="shared" ca="1" si="299"/>
        <v>1.0980132618279299</v>
      </c>
      <c r="H1094" s="65">
        <f t="shared" ca="1" si="300"/>
        <v>1.0795289699999999</v>
      </c>
      <c r="I1094" s="64">
        <f t="shared" si="293"/>
        <v>0.06</v>
      </c>
      <c r="J1094" s="66">
        <f>IF(O1093&gt;0,VLOOKUP(O1093,W$12:AF$80,2),J1093)</f>
        <v>44628</v>
      </c>
      <c r="K1094" s="67">
        <f t="shared" si="294"/>
        <v>160</v>
      </c>
      <c r="L1094" s="68">
        <f t="shared" si="303"/>
        <v>160</v>
      </c>
      <c r="M1094" s="69">
        <f t="shared" si="304"/>
        <v>1.037689007</v>
      </c>
      <c r="N1094" s="69">
        <f t="shared" ca="1" si="305"/>
        <v>1.1202153450000001</v>
      </c>
      <c r="O1094" s="68">
        <f t="shared" si="301"/>
        <v>0</v>
      </c>
      <c r="P1094" s="65">
        <f t="shared" ca="1" si="295"/>
        <v>68.902450430000002</v>
      </c>
      <c r="Q1094" s="65"/>
      <c r="R1094" s="11">
        <f t="shared" si="296"/>
        <v>0</v>
      </c>
      <c r="S1094" s="70" t="str">
        <f>IF(O1093&gt;0,VLOOKUP(O1093,W$12:AF$60,10),S1093)</f>
        <v>INCORPJ=</v>
      </c>
      <c r="T1094" s="66" t="e">
        <f>IF(O1093&gt;0,VLOOKUP(O1093,W$12:AF$60,11),T1093)</f>
        <v>#REF!</v>
      </c>
      <c r="U1094" s="71" t="str">
        <f t="shared" si="306"/>
        <v>-</v>
      </c>
      <c r="V1094" s="7"/>
      <c r="W1094" s="7"/>
      <c r="X1094" s="7"/>
      <c r="Y1094" s="7"/>
      <c r="Z1094" s="1"/>
      <c r="AA1094" s="7"/>
      <c r="AB1094" s="7"/>
      <c r="AC1094" s="7"/>
      <c r="AD1094" s="7"/>
      <c r="AE1094" s="7"/>
      <c r="AF1094" s="8"/>
      <c r="AG1094" s="2"/>
      <c r="AH1094" s="2"/>
      <c r="AI1094" s="2"/>
      <c r="AJ1094" s="2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  <c r="DR1094" s="2"/>
      <c r="DS1094" s="2"/>
      <c r="DT1094" s="2"/>
      <c r="DU1094" s="2"/>
      <c r="DV1094" s="2"/>
      <c r="DW1094" s="2"/>
      <c r="DX1094" s="2"/>
      <c r="DY1094" s="2"/>
      <c r="DZ1094" s="2"/>
      <c r="EA1094" s="2"/>
      <c r="EB1094" s="2"/>
      <c r="EC1094" s="2"/>
      <c r="ED1094" s="2"/>
      <c r="EE1094" s="2"/>
      <c r="EF1094" s="2"/>
      <c r="EG1094" s="2"/>
      <c r="EH1094" s="2"/>
      <c r="EI1094" s="2"/>
      <c r="EJ1094" s="2"/>
      <c r="EK1094" s="2"/>
      <c r="EL1094" s="2"/>
      <c r="EM1094" s="2"/>
      <c r="EN1094" s="2"/>
      <c r="EO1094" s="2"/>
      <c r="EP1094" s="2"/>
      <c r="EQ1094" s="2"/>
      <c r="ER1094" s="2"/>
      <c r="ES1094" s="2"/>
      <c r="ET1094" s="2"/>
      <c r="EU1094" s="2"/>
      <c r="EV1094" s="2"/>
      <c r="EW1094" s="2"/>
      <c r="EX1094" s="2"/>
      <c r="EY1094" s="2"/>
      <c r="EZ1094" s="2"/>
      <c r="FA1094" s="2"/>
      <c r="FB1094" s="2"/>
      <c r="FC1094" s="2"/>
      <c r="FD1094" s="2"/>
      <c r="FE1094" s="2"/>
      <c r="FF1094" s="2"/>
      <c r="FG1094" s="2"/>
      <c r="FH1094" s="2"/>
      <c r="FI1094" s="2"/>
      <c r="FJ1094" s="2"/>
      <c r="FK1094" s="2"/>
      <c r="FL1094" s="2"/>
      <c r="FM1094" s="2"/>
      <c r="FN1094" s="1"/>
      <c r="FO1094" s="1"/>
      <c r="FP1094" s="1"/>
      <c r="FQ1094" s="1"/>
      <c r="FR1094" s="1"/>
      <c r="FS1094" s="1"/>
      <c r="FT1094" s="1"/>
      <c r="FU1094" s="1"/>
      <c r="FV1094" s="1"/>
      <c r="FW1094" s="1"/>
      <c r="FX1094" s="1"/>
      <c r="FY1094" s="1"/>
      <c r="FZ1094" s="1"/>
      <c r="GA1094" s="1"/>
      <c r="GB1094" s="1"/>
      <c r="GC1094" s="1"/>
      <c r="GD1094" s="1"/>
      <c r="GE1094" s="1"/>
      <c r="GF1094" s="1"/>
    </row>
    <row r="1095" spans="1:188" x14ac:dyDescent="0.15">
      <c r="A1095" s="63">
        <f t="shared" si="292"/>
        <v>44860</v>
      </c>
      <c r="B1095" s="78">
        <f t="shared" ca="1" si="297"/>
        <v>642.53562916999988</v>
      </c>
      <c r="C1095" s="65">
        <f t="shared" ca="1" si="302"/>
        <v>573.1585301099999</v>
      </c>
      <c r="D1095" s="10">
        <f ca="1">IF(A1095&lt;$B$1,VLOOKUP(A1095,[1]DI!$A$4:$B$15000,2),0)</f>
        <v>0.13650000000000001</v>
      </c>
      <c r="E1095" s="65">
        <f t="shared" ca="1" si="298"/>
        <v>1.00050788</v>
      </c>
      <c r="F1095" s="65">
        <f ca="1">(TRUNC(PRODUCT($E$12:$E1094),16))</f>
        <v>1.18593913966733</v>
      </c>
      <c r="G1095" s="65">
        <f t="shared" ca="1" si="299"/>
        <v>1.0980132618279299</v>
      </c>
      <c r="H1095" s="65">
        <f t="shared" ca="1" si="300"/>
        <v>1.08007725</v>
      </c>
      <c r="I1095" s="64">
        <f t="shared" si="293"/>
        <v>0.06</v>
      </c>
      <c r="J1095" s="66">
        <f>IF(O1094&gt;0,VLOOKUP(O1094,W$12:AF$80,2),J1094)</f>
        <v>44628</v>
      </c>
      <c r="K1095" s="67">
        <f t="shared" si="294"/>
        <v>161</v>
      </c>
      <c r="L1095" s="68">
        <f t="shared" si="303"/>
        <v>161</v>
      </c>
      <c r="M1095" s="69">
        <f t="shared" si="304"/>
        <v>1.037928975</v>
      </c>
      <c r="N1095" s="69">
        <f t="shared" ca="1" si="305"/>
        <v>1.1210434730000001</v>
      </c>
      <c r="O1095" s="68">
        <f t="shared" si="301"/>
        <v>0</v>
      </c>
      <c r="P1095" s="65">
        <f t="shared" ca="1" si="295"/>
        <v>69.377099060000006</v>
      </c>
      <c r="Q1095" s="65"/>
      <c r="R1095" s="11">
        <f t="shared" si="296"/>
        <v>0</v>
      </c>
      <c r="S1095" s="70" t="str">
        <f>IF(O1094&gt;0,VLOOKUP(O1094,W$12:AF$60,10),S1094)</f>
        <v>INCORPJ=</v>
      </c>
      <c r="T1095" s="66" t="e">
        <f>IF(O1094&gt;0,VLOOKUP(O1094,W$12:AF$60,11),T1094)</f>
        <v>#REF!</v>
      </c>
      <c r="U1095" s="71" t="str">
        <f t="shared" si="306"/>
        <v>-</v>
      </c>
      <c r="V1095" s="7"/>
      <c r="W1095" s="7"/>
      <c r="X1095" s="7"/>
      <c r="Y1095" s="7"/>
      <c r="Z1095" s="1"/>
      <c r="AA1095" s="7"/>
      <c r="AB1095" s="7"/>
      <c r="AC1095" s="7"/>
      <c r="AD1095" s="7"/>
      <c r="AE1095" s="7"/>
      <c r="AF1095" s="8"/>
      <c r="AG1095" s="2"/>
      <c r="AH1095" s="2"/>
      <c r="AI1095" s="2"/>
      <c r="AJ1095" s="2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  <c r="DU1095" s="2"/>
      <c r="DV1095" s="2"/>
      <c r="DW1095" s="2"/>
      <c r="DX1095" s="2"/>
      <c r="DY1095" s="2"/>
      <c r="DZ1095" s="2"/>
      <c r="EA1095" s="2"/>
      <c r="EB1095" s="2"/>
      <c r="EC1095" s="2"/>
      <c r="ED1095" s="2"/>
      <c r="EE1095" s="2"/>
      <c r="EF1095" s="2"/>
      <c r="EG1095" s="2"/>
      <c r="EH1095" s="2"/>
      <c r="EI1095" s="2"/>
      <c r="EJ1095" s="2"/>
      <c r="EK1095" s="2"/>
      <c r="EL1095" s="2"/>
      <c r="EM1095" s="2"/>
      <c r="EN1095" s="2"/>
      <c r="EO1095" s="2"/>
      <c r="EP1095" s="2"/>
      <c r="EQ1095" s="2"/>
      <c r="ER1095" s="2"/>
      <c r="ES1095" s="2"/>
      <c r="ET1095" s="2"/>
      <c r="EU1095" s="2"/>
      <c r="EV1095" s="2"/>
      <c r="EW1095" s="2"/>
      <c r="EX1095" s="2"/>
      <c r="EY1095" s="2"/>
      <c r="EZ1095" s="2"/>
      <c r="FA1095" s="2"/>
      <c r="FB1095" s="2"/>
      <c r="FC1095" s="2"/>
      <c r="FD1095" s="2"/>
      <c r="FE1095" s="2"/>
      <c r="FF1095" s="2"/>
      <c r="FG1095" s="2"/>
      <c r="FH1095" s="2"/>
      <c r="FI1095" s="2"/>
      <c r="FJ1095" s="2"/>
      <c r="FK1095" s="2"/>
      <c r="FL1095" s="2"/>
      <c r="FM1095" s="2"/>
      <c r="FN1095" s="1"/>
      <c r="FO1095" s="1"/>
      <c r="FP1095" s="1"/>
      <c r="FQ1095" s="1"/>
      <c r="FR1095" s="1"/>
      <c r="FS1095" s="1"/>
      <c r="FT1095" s="1"/>
      <c r="FU1095" s="1"/>
      <c r="FV1095" s="1"/>
      <c r="FW1095" s="1"/>
      <c r="FX1095" s="1"/>
      <c r="FY1095" s="1"/>
      <c r="FZ1095" s="1"/>
      <c r="GA1095" s="1"/>
      <c r="GB1095" s="1"/>
      <c r="GC1095" s="1"/>
      <c r="GD1095" s="1"/>
      <c r="GE1095" s="1"/>
      <c r="GF1095" s="1"/>
    </row>
    <row r="1096" spans="1:188" x14ac:dyDescent="0.15">
      <c r="A1096" s="63">
        <f t="shared" si="292"/>
        <v>44861</v>
      </c>
      <c r="B1096" s="78">
        <f t="shared" ca="1" si="297"/>
        <v>643.01062397999988</v>
      </c>
      <c r="C1096" s="65">
        <f t="shared" ca="1" si="302"/>
        <v>573.1585301099999</v>
      </c>
      <c r="D1096" s="10">
        <f ca="1">IF(A1096&lt;$B$1,VLOOKUP(A1096,[1]DI!$A$4:$B$15000,2),0)</f>
        <v>0.13650000000000001</v>
      </c>
      <c r="E1096" s="65">
        <f t="shared" ca="1" si="298"/>
        <v>1.00050788</v>
      </c>
      <c r="F1096" s="65">
        <f ca="1">(TRUNC(PRODUCT($E$12:$E1095),16))</f>
        <v>1.1865414544375801</v>
      </c>
      <c r="G1096" s="65">
        <f t="shared" ca="1" si="299"/>
        <v>1.0980132618279299</v>
      </c>
      <c r="H1096" s="65">
        <f t="shared" ca="1" si="300"/>
        <v>1.0806258</v>
      </c>
      <c r="I1096" s="64">
        <f t="shared" si="293"/>
        <v>0.06</v>
      </c>
      <c r="J1096" s="66">
        <f>IF(O1095&gt;0,VLOOKUP(O1095,W$12:AF$80,2),J1095)</f>
        <v>44628</v>
      </c>
      <c r="K1096" s="67">
        <f t="shared" si="294"/>
        <v>162</v>
      </c>
      <c r="L1096" s="68">
        <f t="shared" si="303"/>
        <v>162</v>
      </c>
      <c r="M1096" s="69">
        <f t="shared" si="304"/>
        <v>1.038168999</v>
      </c>
      <c r="N1096" s="69">
        <f t="shared" ca="1" si="305"/>
        <v>1.1218722050000001</v>
      </c>
      <c r="O1096" s="68">
        <f t="shared" si="301"/>
        <v>0</v>
      </c>
      <c r="P1096" s="65">
        <f t="shared" ca="1" si="295"/>
        <v>69.852093870000004</v>
      </c>
      <c r="Q1096" s="65"/>
      <c r="R1096" s="11">
        <f t="shared" si="296"/>
        <v>0</v>
      </c>
      <c r="S1096" s="70" t="str">
        <f>IF(O1095&gt;0,VLOOKUP(O1095,W$12:AF$60,10),S1095)</f>
        <v>INCORPJ=</v>
      </c>
      <c r="T1096" s="66" t="e">
        <f>IF(O1095&gt;0,VLOOKUP(O1095,W$12:AF$60,11),T1095)</f>
        <v>#REF!</v>
      </c>
      <c r="U1096" s="71" t="str">
        <f t="shared" si="306"/>
        <v>-</v>
      </c>
      <c r="V1096" s="7"/>
      <c r="W1096" s="7"/>
      <c r="X1096" s="7"/>
      <c r="Y1096" s="7"/>
      <c r="Z1096" s="1"/>
      <c r="AA1096" s="7"/>
      <c r="AB1096" s="7"/>
      <c r="AC1096" s="7"/>
      <c r="AD1096" s="7"/>
      <c r="AE1096" s="7"/>
      <c r="AF1096" s="8"/>
      <c r="AG1096" s="2"/>
      <c r="AH1096" s="2"/>
      <c r="AI1096" s="2"/>
      <c r="AJ1096" s="2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  <c r="DR1096" s="2"/>
      <c r="DS1096" s="2"/>
      <c r="DT1096" s="2"/>
      <c r="DU1096" s="2"/>
      <c r="DV1096" s="2"/>
      <c r="DW1096" s="2"/>
      <c r="DX1096" s="2"/>
      <c r="DY1096" s="2"/>
      <c r="DZ1096" s="2"/>
      <c r="EA1096" s="2"/>
      <c r="EB1096" s="2"/>
      <c r="EC1096" s="2"/>
      <c r="ED1096" s="2"/>
      <c r="EE1096" s="2"/>
      <c r="EF1096" s="2"/>
      <c r="EG1096" s="2"/>
      <c r="EH1096" s="2"/>
      <c r="EI1096" s="2"/>
      <c r="EJ1096" s="2"/>
      <c r="EK1096" s="2"/>
      <c r="EL1096" s="2"/>
      <c r="EM1096" s="2"/>
      <c r="EN1096" s="2"/>
      <c r="EO1096" s="2"/>
      <c r="EP1096" s="2"/>
      <c r="EQ1096" s="2"/>
      <c r="ER1096" s="2"/>
      <c r="ES1096" s="2"/>
      <c r="ET1096" s="2"/>
      <c r="EU1096" s="2"/>
      <c r="EV1096" s="2"/>
      <c r="EW1096" s="2"/>
      <c r="EX1096" s="2"/>
      <c r="EY1096" s="2"/>
      <c r="EZ1096" s="2"/>
      <c r="FA1096" s="2"/>
      <c r="FB1096" s="2"/>
      <c r="FC1096" s="2"/>
      <c r="FD1096" s="2"/>
      <c r="FE1096" s="2"/>
      <c r="FF1096" s="2"/>
      <c r="FG1096" s="2"/>
      <c r="FH1096" s="2"/>
      <c r="FI1096" s="2"/>
      <c r="FJ1096" s="2"/>
      <c r="FK1096" s="2"/>
      <c r="FL1096" s="2"/>
      <c r="FM1096" s="2"/>
      <c r="FN1096" s="1"/>
      <c r="FO1096" s="1"/>
      <c r="FP1096" s="1"/>
      <c r="FQ1096" s="1"/>
      <c r="FR1096" s="1"/>
      <c r="FS1096" s="1"/>
      <c r="FT1096" s="1"/>
      <c r="FU1096" s="1"/>
      <c r="FV1096" s="1"/>
      <c r="FW1096" s="1"/>
      <c r="FX1096" s="1"/>
      <c r="FY1096" s="1"/>
      <c r="FZ1096" s="1"/>
      <c r="GA1096" s="1"/>
      <c r="GB1096" s="1"/>
      <c r="GC1096" s="1"/>
      <c r="GD1096" s="1"/>
      <c r="GE1096" s="1"/>
      <c r="GF1096" s="1"/>
    </row>
    <row r="1097" spans="1:188" x14ac:dyDescent="0.15">
      <c r="A1097" s="63">
        <f t="shared" si="292"/>
        <v>44862</v>
      </c>
      <c r="B1097" s="78">
        <f t="shared" ca="1" si="297"/>
        <v>643.48596440999995</v>
      </c>
      <c r="C1097" s="65">
        <f t="shared" ca="1" si="302"/>
        <v>573.1585301099999</v>
      </c>
      <c r="D1097" s="10">
        <f ca="1">IF(A1097&lt;$B$1,VLOOKUP(A1097,[1]DI!$A$4:$B$15000,2),0)</f>
        <v>0.13650000000000001</v>
      </c>
      <c r="E1097" s="65">
        <f t="shared" ca="1" si="298"/>
        <v>1.00050788</v>
      </c>
      <c r="F1097" s="65">
        <f ca="1">(TRUNC(PRODUCT($E$12:$E1096),16))</f>
        <v>1.1871440751114599</v>
      </c>
      <c r="G1097" s="65">
        <f t="shared" ca="1" si="299"/>
        <v>1.0980132618279299</v>
      </c>
      <c r="H1097" s="65">
        <f t="shared" ca="1" si="300"/>
        <v>1.0811746200000001</v>
      </c>
      <c r="I1097" s="64">
        <f t="shared" si="293"/>
        <v>0.06</v>
      </c>
      <c r="J1097" s="66">
        <f>IF(O1096&gt;0,VLOOKUP(O1096,W$12:AF$80,2),J1096)</f>
        <v>44628</v>
      </c>
      <c r="K1097" s="67">
        <f t="shared" si="294"/>
        <v>163</v>
      </c>
      <c r="L1097" s="68">
        <f t="shared" si="303"/>
        <v>163</v>
      </c>
      <c r="M1097" s="69">
        <f t="shared" si="304"/>
        <v>1.0384090779999999</v>
      </c>
      <c r="N1097" s="69">
        <f t="shared" ca="1" si="305"/>
        <v>1.12270154</v>
      </c>
      <c r="O1097" s="68">
        <f t="shared" si="301"/>
        <v>0</v>
      </c>
      <c r="P1097" s="65">
        <f t="shared" ca="1" si="295"/>
        <v>70.327434299999993</v>
      </c>
      <c r="Q1097" s="65"/>
      <c r="R1097" s="11">
        <f t="shared" si="296"/>
        <v>0</v>
      </c>
      <c r="S1097" s="70" t="str">
        <f>IF(O1096&gt;0,VLOOKUP(O1096,W$12:AF$60,10),S1096)</f>
        <v>INCORPJ=</v>
      </c>
      <c r="T1097" s="66" t="e">
        <f>IF(O1096&gt;0,VLOOKUP(O1096,W$12:AF$60,11),T1096)</f>
        <v>#REF!</v>
      </c>
      <c r="U1097" s="71" t="str">
        <f t="shared" si="306"/>
        <v>-</v>
      </c>
      <c r="V1097" s="7"/>
      <c r="W1097" s="7"/>
      <c r="X1097" s="7"/>
      <c r="Y1097" s="7"/>
      <c r="Z1097" s="1"/>
      <c r="AA1097" s="7"/>
      <c r="AB1097" s="7"/>
      <c r="AC1097" s="7"/>
      <c r="AD1097" s="7"/>
      <c r="AE1097" s="7"/>
      <c r="AF1097" s="8"/>
      <c r="AG1097" s="2"/>
      <c r="AH1097" s="2"/>
      <c r="AI1097" s="2"/>
      <c r="AJ1097" s="2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  <c r="DR1097" s="2"/>
      <c r="DS1097" s="2"/>
      <c r="DT1097" s="2"/>
      <c r="DU1097" s="2"/>
      <c r="DV1097" s="2"/>
      <c r="DW1097" s="2"/>
      <c r="DX1097" s="2"/>
      <c r="DY1097" s="2"/>
      <c r="DZ1097" s="2"/>
      <c r="EA1097" s="2"/>
      <c r="EB1097" s="2"/>
      <c r="EC1097" s="2"/>
      <c r="ED1097" s="2"/>
      <c r="EE1097" s="2"/>
      <c r="EF1097" s="2"/>
      <c r="EG1097" s="2"/>
      <c r="EH1097" s="2"/>
      <c r="EI1097" s="2"/>
      <c r="EJ1097" s="2"/>
      <c r="EK1097" s="2"/>
      <c r="EL1097" s="2"/>
      <c r="EM1097" s="2"/>
      <c r="EN1097" s="2"/>
      <c r="EO1097" s="2"/>
      <c r="EP1097" s="2"/>
      <c r="EQ1097" s="2"/>
      <c r="ER1097" s="2"/>
      <c r="ES1097" s="2"/>
      <c r="ET1097" s="2"/>
      <c r="EU1097" s="2"/>
      <c r="EV1097" s="2"/>
      <c r="EW1097" s="2"/>
      <c r="EX1097" s="2"/>
      <c r="EY1097" s="2"/>
      <c r="EZ1097" s="2"/>
      <c r="FA1097" s="2"/>
      <c r="FB1097" s="2"/>
      <c r="FC1097" s="2"/>
      <c r="FD1097" s="2"/>
      <c r="FE1097" s="2"/>
      <c r="FF1097" s="2"/>
      <c r="FG1097" s="2"/>
      <c r="FH1097" s="2"/>
      <c r="FI1097" s="2"/>
      <c r="FJ1097" s="2"/>
      <c r="FK1097" s="2"/>
      <c r="FL1097" s="2"/>
      <c r="FM1097" s="2"/>
      <c r="FN1097" s="1"/>
      <c r="FO1097" s="1"/>
      <c r="FP1097" s="1"/>
      <c r="FQ1097" s="1"/>
      <c r="FR1097" s="1"/>
      <c r="FS1097" s="1"/>
      <c r="FT1097" s="1"/>
      <c r="FU1097" s="1"/>
      <c r="FV1097" s="1"/>
      <c r="FW1097" s="1"/>
      <c r="FX1097" s="1"/>
      <c r="FY1097" s="1"/>
      <c r="FZ1097" s="1"/>
      <c r="GA1097" s="1"/>
      <c r="GB1097" s="1"/>
      <c r="GC1097" s="1"/>
      <c r="GD1097" s="1"/>
      <c r="GE1097" s="1"/>
      <c r="GF1097" s="1"/>
    </row>
    <row r="1098" spans="1:188" x14ac:dyDescent="0.15">
      <c r="A1098" s="63">
        <f t="shared" si="292"/>
        <v>44863</v>
      </c>
      <c r="B1098" s="78">
        <f t="shared" ca="1" si="297"/>
        <v>643.96166363999987</v>
      </c>
      <c r="C1098" s="65">
        <f t="shared" ca="1" si="302"/>
        <v>573.1585301099999</v>
      </c>
      <c r="D1098" s="10">
        <f ca="1">IF(A1098&lt;$B$1,VLOOKUP(A1098,[1]DI!$A$4:$B$15000,2),0)</f>
        <v>0</v>
      </c>
      <c r="E1098" s="65">
        <f t="shared" ca="1" si="298"/>
        <v>1</v>
      </c>
      <c r="F1098" s="65">
        <f ca="1">(TRUNC(PRODUCT($E$12:$E1097),16))</f>
        <v>1.1877470018443299</v>
      </c>
      <c r="G1098" s="65">
        <f t="shared" ca="1" si="299"/>
        <v>1.0980132618279299</v>
      </c>
      <c r="H1098" s="65">
        <f t="shared" ca="1" si="300"/>
        <v>1.08172373</v>
      </c>
      <c r="I1098" s="64">
        <f t="shared" si="293"/>
        <v>0.06</v>
      </c>
      <c r="J1098" s="66">
        <f>IF(O1097&gt;0,VLOOKUP(O1097,W$12:AF$80,2),J1097)</f>
        <v>44628</v>
      </c>
      <c r="K1098" s="67">
        <f t="shared" si="294"/>
        <v>163</v>
      </c>
      <c r="L1098" s="68">
        <f t="shared" si="303"/>
        <v>164</v>
      </c>
      <c r="M1098" s="69">
        <f t="shared" si="304"/>
        <v>1.038649213</v>
      </c>
      <c r="N1098" s="69">
        <f t="shared" ca="1" si="305"/>
        <v>1.123531501</v>
      </c>
      <c r="O1098" s="68">
        <f t="shared" si="301"/>
        <v>0</v>
      </c>
      <c r="P1098" s="65">
        <f t="shared" ca="1" si="295"/>
        <v>70.803133529999997</v>
      </c>
      <c r="Q1098" s="65"/>
      <c r="R1098" s="11">
        <f t="shared" si="296"/>
        <v>0</v>
      </c>
      <c r="S1098" s="70" t="str">
        <f>IF(O1097&gt;0,VLOOKUP(O1097,W$12:AF$60,10),S1097)</f>
        <v>INCORPJ=</v>
      </c>
      <c r="T1098" s="66" t="e">
        <f>IF(O1097&gt;0,VLOOKUP(O1097,W$12:AF$60,11),T1097)</f>
        <v>#REF!</v>
      </c>
      <c r="U1098" s="71" t="str">
        <f t="shared" si="306"/>
        <v>-</v>
      </c>
      <c r="V1098" s="7"/>
      <c r="W1098" s="7"/>
      <c r="X1098" s="7"/>
      <c r="Y1098" s="7"/>
      <c r="Z1098" s="1"/>
      <c r="AA1098" s="7"/>
      <c r="AB1098" s="7"/>
      <c r="AC1098" s="7"/>
      <c r="AD1098" s="7"/>
      <c r="AE1098" s="7"/>
      <c r="AF1098" s="8"/>
      <c r="AG1098" s="2"/>
      <c r="AH1098" s="2"/>
      <c r="AI1098" s="2"/>
      <c r="AJ1098" s="2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  <c r="DR1098" s="2"/>
      <c r="DS1098" s="2"/>
      <c r="DT1098" s="2"/>
      <c r="DU1098" s="2"/>
      <c r="DV1098" s="2"/>
      <c r="DW1098" s="2"/>
      <c r="DX1098" s="2"/>
      <c r="DY1098" s="2"/>
      <c r="DZ1098" s="2"/>
      <c r="EA1098" s="2"/>
      <c r="EB1098" s="2"/>
      <c r="EC1098" s="2"/>
      <c r="ED1098" s="2"/>
      <c r="EE1098" s="2"/>
      <c r="EF1098" s="2"/>
      <c r="EG1098" s="2"/>
      <c r="EH1098" s="2"/>
      <c r="EI1098" s="2"/>
      <c r="EJ1098" s="2"/>
      <c r="EK1098" s="2"/>
      <c r="EL1098" s="2"/>
      <c r="EM1098" s="2"/>
      <c r="EN1098" s="2"/>
      <c r="EO1098" s="2"/>
      <c r="EP1098" s="2"/>
      <c r="EQ1098" s="2"/>
      <c r="ER1098" s="2"/>
      <c r="ES1098" s="2"/>
      <c r="ET1098" s="2"/>
      <c r="EU1098" s="2"/>
      <c r="EV1098" s="2"/>
      <c r="EW1098" s="2"/>
      <c r="EX1098" s="2"/>
      <c r="EY1098" s="2"/>
      <c r="EZ1098" s="2"/>
      <c r="FA1098" s="2"/>
      <c r="FB1098" s="2"/>
      <c r="FC1098" s="2"/>
      <c r="FD1098" s="2"/>
      <c r="FE1098" s="2"/>
      <c r="FF1098" s="2"/>
      <c r="FG1098" s="2"/>
      <c r="FH1098" s="2"/>
      <c r="FI1098" s="2"/>
      <c r="FJ1098" s="2"/>
      <c r="FK1098" s="2"/>
      <c r="FL1098" s="2"/>
      <c r="FM1098" s="2"/>
      <c r="FN1098" s="1"/>
      <c r="FO1098" s="1"/>
      <c r="FP1098" s="1"/>
      <c r="FQ1098" s="1"/>
      <c r="FR1098" s="1"/>
      <c r="FS1098" s="1"/>
      <c r="FT1098" s="1"/>
      <c r="FU1098" s="1"/>
      <c r="FV1098" s="1"/>
      <c r="FW1098" s="1"/>
      <c r="FX1098" s="1"/>
      <c r="FY1098" s="1"/>
      <c r="FZ1098" s="1"/>
      <c r="GA1098" s="1"/>
      <c r="GB1098" s="1"/>
      <c r="GC1098" s="1"/>
      <c r="GD1098" s="1"/>
      <c r="GE1098" s="1"/>
      <c r="GF1098" s="1"/>
    </row>
    <row r="1099" spans="1:188" x14ac:dyDescent="0.15">
      <c r="A1099" s="63">
        <f t="shared" si="292"/>
        <v>44864</v>
      </c>
      <c r="B1099" s="78">
        <f t="shared" ca="1" si="297"/>
        <v>643.96166363999987</v>
      </c>
      <c r="C1099" s="65">
        <f t="shared" ca="1" si="302"/>
        <v>573.1585301099999</v>
      </c>
      <c r="D1099" s="10">
        <f ca="1">IF(A1099&lt;$B$1,VLOOKUP(A1099,[1]DI!$A$4:$B$15000,2),0)</f>
        <v>0</v>
      </c>
      <c r="E1099" s="65">
        <f t="shared" ca="1" si="298"/>
        <v>1</v>
      </c>
      <c r="F1099" s="65">
        <f ca="1">(TRUNC(PRODUCT($E$12:$E1098),16))</f>
        <v>1.1877470018443299</v>
      </c>
      <c r="G1099" s="65">
        <f t="shared" ca="1" si="299"/>
        <v>1.0980132618279299</v>
      </c>
      <c r="H1099" s="65">
        <f t="shared" ca="1" si="300"/>
        <v>1.08172373</v>
      </c>
      <c r="I1099" s="64">
        <f t="shared" si="293"/>
        <v>0.06</v>
      </c>
      <c r="J1099" s="66">
        <f>IF(O1098&gt;0,VLOOKUP(O1098,W$12:AF$80,2),J1098)</f>
        <v>44628</v>
      </c>
      <c r="K1099" s="67">
        <f t="shared" si="294"/>
        <v>163</v>
      </c>
      <c r="L1099" s="68">
        <f t="shared" si="303"/>
        <v>164</v>
      </c>
      <c r="M1099" s="69">
        <f t="shared" si="304"/>
        <v>1.038649213</v>
      </c>
      <c r="N1099" s="69">
        <f t="shared" ca="1" si="305"/>
        <v>1.123531501</v>
      </c>
      <c r="O1099" s="68">
        <f t="shared" si="301"/>
        <v>0</v>
      </c>
      <c r="P1099" s="65">
        <f t="shared" ca="1" si="295"/>
        <v>70.803133529999997</v>
      </c>
      <c r="Q1099" s="65"/>
      <c r="R1099" s="11">
        <f t="shared" si="296"/>
        <v>0</v>
      </c>
      <c r="S1099" s="70" t="str">
        <f>IF(O1098&gt;0,VLOOKUP(O1098,W$12:AF$60,10),S1098)</f>
        <v>INCORPJ=</v>
      </c>
      <c r="T1099" s="66" t="e">
        <f>IF(O1098&gt;0,VLOOKUP(O1098,W$12:AF$60,11),T1098)</f>
        <v>#REF!</v>
      </c>
      <c r="U1099" s="71" t="str">
        <f t="shared" si="306"/>
        <v>-</v>
      </c>
      <c r="V1099" s="7"/>
      <c r="W1099" s="7"/>
      <c r="X1099" s="7"/>
      <c r="Y1099" s="7"/>
      <c r="Z1099" s="1"/>
      <c r="AA1099" s="7"/>
      <c r="AB1099" s="7"/>
      <c r="AC1099" s="7"/>
      <c r="AD1099" s="7"/>
      <c r="AE1099" s="7"/>
      <c r="AF1099" s="8"/>
      <c r="AG1099" s="2"/>
      <c r="AH1099" s="2"/>
      <c r="AI1099" s="2"/>
      <c r="AJ1099" s="2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  <c r="DR1099" s="2"/>
      <c r="DS1099" s="2"/>
      <c r="DT1099" s="2"/>
      <c r="DU1099" s="2"/>
      <c r="DV1099" s="2"/>
      <c r="DW1099" s="2"/>
      <c r="DX1099" s="2"/>
      <c r="DY1099" s="2"/>
      <c r="DZ1099" s="2"/>
      <c r="EA1099" s="2"/>
      <c r="EB1099" s="2"/>
      <c r="EC1099" s="2"/>
      <c r="ED1099" s="2"/>
      <c r="EE1099" s="2"/>
      <c r="EF1099" s="2"/>
      <c r="EG1099" s="2"/>
      <c r="EH1099" s="2"/>
      <c r="EI1099" s="2"/>
      <c r="EJ1099" s="2"/>
      <c r="EK1099" s="2"/>
      <c r="EL1099" s="2"/>
      <c r="EM1099" s="2"/>
      <c r="EN1099" s="2"/>
      <c r="EO1099" s="2"/>
      <c r="EP1099" s="2"/>
      <c r="EQ1099" s="2"/>
      <c r="ER1099" s="2"/>
      <c r="ES1099" s="2"/>
      <c r="ET1099" s="2"/>
      <c r="EU1099" s="2"/>
      <c r="EV1099" s="2"/>
      <c r="EW1099" s="2"/>
      <c r="EX1099" s="2"/>
      <c r="EY1099" s="2"/>
      <c r="EZ1099" s="2"/>
      <c r="FA1099" s="2"/>
      <c r="FB1099" s="2"/>
      <c r="FC1099" s="2"/>
      <c r="FD1099" s="2"/>
      <c r="FE1099" s="2"/>
      <c r="FF1099" s="2"/>
      <c r="FG1099" s="2"/>
      <c r="FH1099" s="2"/>
      <c r="FI1099" s="2"/>
      <c r="FJ1099" s="2"/>
      <c r="FK1099" s="2"/>
      <c r="FL1099" s="2"/>
      <c r="FM1099" s="2"/>
      <c r="FN1099" s="1"/>
      <c r="FO1099" s="1"/>
      <c r="FP1099" s="1"/>
      <c r="FQ1099" s="1"/>
      <c r="FR1099" s="1"/>
      <c r="FS1099" s="1"/>
      <c r="FT1099" s="1"/>
      <c r="FU1099" s="1"/>
      <c r="FV1099" s="1"/>
      <c r="FW1099" s="1"/>
      <c r="FX1099" s="1"/>
      <c r="FY1099" s="1"/>
      <c r="FZ1099" s="1"/>
      <c r="GA1099" s="1"/>
      <c r="GB1099" s="1"/>
      <c r="GC1099" s="1"/>
      <c r="GD1099" s="1"/>
      <c r="GE1099" s="1"/>
      <c r="GF1099" s="1"/>
    </row>
    <row r="1100" spans="1:188" x14ac:dyDescent="0.15">
      <c r="A1100" s="63">
        <f t="shared" si="292"/>
        <v>44865</v>
      </c>
      <c r="B1100" s="78">
        <f t="shared" ca="1" si="297"/>
        <v>643.96166363999987</v>
      </c>
      <c r="C1100" s="65">
        <f t="shared" ca="1" si="302"/>
        <v>573.1585301099999</v>
      </c>
      <c r="D1100" s="10">
        <f ca="1">IF(A1100&lt;$B$1,VLOOKUP(A1100,[1]DI!$A$4:$B$15000,2),0)</f>
        <v>0.13650000000000001</v>
      </c>
      <c r="E1100" s="65">
        <f t="shared" ca="1" si="298"/>
        <v>1.00050788</v>
      </c>
      <c r="F1100" s="65">
        <f ca="1">(TRUNC(PRODUCT($E$12:$E1099),16))</f>
        <v>1.1877470018443299</v>
      </c>
      <c r="G1100" s="65">
        <f t="shared" ca="1" si="299"/>
        <v>1.0980132618279299</v>
      </c>
      <c r="H1100" s="65">
        <f t="shared" ca="1" si="300"/>
        <v>1.08172373</v>
      </c>
      <c r="I1100" s="64">
        <f t="shared" si="293"/>
        <v>0.06</v>
      </c>
      <c r="J1100" s="66">
        <f>IF(O1099&gt;0,VLOOKUP(O1099,W$12:AF$80,2),J1099)</f>
        <v>44628</v>
      </c>
      <c r="K1100" s="67">
        <f t="shared" si="294"/>
        <v>164</v>
      </c>
      <c r="L1100" s="68">
        <f t="shared" si="303"/>
        <v>164</v>
      </c>
      <c r="M1100" s="69">
        <f t="shared" si="304"/>
        <v>1.038649213</v>
      </c>
      <c r="N1100" s="69">
        <f t="shared" ca="1" si="305"/>
        <v>1.123531501</v>
      </c>
      <c r="O1100" s="68">
        <f t="shared" si="301"/>
        <v>0</v>
      </c>
      <c r="P1100" s="65">
        <f t="shared" ca="1" si="295"/>
        <v>70.803133529999997</v>
      </c>
      <c r="Q1100" s="65"/>
      <c r="R1100" s="11">
        <f t="shared" si="296"/>
        <v>0</v>
      </c>
      <c r="S1100" s="70" t="str">
        <f>IF(O1099&gt;0,VLOOKUP(O1099,W$12:AF$60,10),S1099)</f>
        <v>INCORPJ=</v>
      </c>
      <c r="T1100" s="66" t="e">
        <f>IF(O1099&gt;0,VLOOKUP(O1099,W$12:AF$60,11),T1099)</f>
        <v>#REF!</v>
      </c>
      <c r="U1100" s="71" t="str">
        <f t="shared" si="306"/>
        <v>-</v>
      </c>
      <c r="V1100" s="7"/>
      <c r="W1100" s="7"/>
      <c r="X1100" s="7"/>
      <c r="Y1100" s="7"/>
      <c r="Z1100" s="1"/>
      <c r="AA1100" s="7"/>
      <c r="AB1100" s="7"/>
      <c r="AC1100" s="7"/>
      <c r="AD1100" s="7"/>
      <c r="AE1100" s="7"/>
      <c r="AF1100" s="8"/>
      <c r="AG1100" s="2"/>
      <c r="AH1100" s="2"/>
      <c r="AI1100" s="2"/>
      <c r="AJ1100" s="2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  <c r="DR1100" s="2"/>
      <c r="DS1100" s="2"/>
      <c r="DT1100" s="2"/>
      <c r="DU1100" s="2"/>
      <c r="DV1100" s="2"/>
      <c r="DW1100" s="2"/>
      <c r="DX1100" s="2"/>
      <c r="DY1100" s="2"/>
      <c r="DZ1100" s="2"/>
      <c r="EA1100" s="2"/>
      <c r="EB1100" s="2"/>
      <c r="EC1100" s="2"/>
      <c r="ED1100" s="2"/>
      <c r="EE1100" s="2"/>
      <c r="EF1100" s="2"/>
      <c r="EG1100" s="2"/>
      <c r="EH1100" s="2"/>
      <c r="EI1100" s="2"/>
      <c r="EJ1100" s="2"/>
      <c r="EK1100" s="2"/>
      <c r="EL1100" s="2"/>
      <c r="EM1100" s="2"/>
      <c r="EN1100" s="2"/>
      <c r="EO1100" s="2"/>
      <c r="EP1100" s="2"/>
      <c r="EQ1100" s="2"/>
      <c r="ER1100" s="2"/>
      <c r="ES1100" s="2"/>
      <c r="ET1100" s="2"/>
      <c r="EU1100" s="2"/>
      <c r="EV1100" s="2"/>
      <c r="EW1100" s="2"/>
      <c r="EX1100" s="2"/>
      <c r="EY1100" s="2"/>
      <c r="EZ1100" s="2"/>
      <c r="FA1100" s="2"/>
      <c r="FB1100" s="2"/>
      <c r="FC1100" s="2"/>
      <c r="FD1100" s="2"/>
      <c r="FE1100" s="2"/>
      <c r="FF1100" s="2"/>
      <c r="FG1100" s="2"/>
      <c r="FH1100" s="2"/>
      <c r="FI1100" s="2"/>
      <c r="FJ1100" s="2"/>
      <c r="FK1100" s="2"/>
      <c r="FL1100" s="2"/>
      <c r="FM1100" s="2"/>
      <c r="FN1100" s="1"/>
      <c r="FO1100" s="1"/>
      <c r="FP1100" s="1"/>
      <c r="FQ1100" s="1"/>
      <c r="FR1100" s="1"/>
      <c r="FS1100" s="1"/>
      <c r="FT1100" s="1"/>
      <c r="FU1100" s="1"/>
      <c r="FV1100" s="1"/>
      <c r="FW1100" s="1"/>
      <c r="FX1100" s="1"/>
      <c r="FY1100" s="1"/>
      <c r="FZ1100" s="1"/>
      <c r="GA1100" s="1"/>
      <c r="GB1100" s="1"/>
      <c r="GC1100" s="1"/>
      <c r="GD1100" s="1"/>
      <c r="GE1100" s="1"/>
      <c r="GF1100" s="1"/>
    </row>
    <row r="1101" spans="1:188" x14ac:dyDescent="0.15">
      <c r="A1101" s="63">
        <f t="shared" ref="A1101:A1164" si="307">(A1100+1)</f>
        <v>44866</v>
      </c>
      <c r="B1101" s="78">
        <f t="shared" ca="1" si="297"/>
        <v>644.43771478999986</v>
      </c>
      <c r="C1101" s="65">
        <f t="shared" ca="1" si="302"/>
        <v>573.1585301099999</v>
      </c>
      <c r="D1101" s="10">
        <f ca="1">IF(A1101&lt;$B$1,VLOOKUP(A1101,[1]DI!$A$4:$B$15000,2),0)</f>
        <v>0.13650000000000001</v>
      </c>
      <c r="E1101" s="65">
        <f t="shared" ca="1" si="298"/>
        <v>1.00050788</v>
      </c>
      <c r="F1101" s="65">
        <f ca="1">(TRUNC(PRODUCT($E$12:$E1100),16))</f>
        <v>1.1883502347916299</v>
      </c>
      <c r="G1101" s="65">
        <f t="shared" ca="1" si="299"/>
        <v>1.0980132618279299</v>
      </c>
      <c r="H1101" s="65">
        <f t="shared" ca="1" si="300"/>
        <v>1.08227312</v>
      </c>
      <c r="I1101" s="64">
        <f t="shared" ref="I1101:I1164" si="308">I1100</f>
        <v>0.06</v>
      </c>
      <c r="J1101" s="66">
        <f>IF(O1100&gt;0,VLOOKUP(O1100,W$12:AF$80,2),J1100)</f>
        <v>44628</v>
      </c>
      <c r="K1101" s="67">
        <f t="shared" ref="K1101:K1164" si="309">IF(A1101&gt;J1101,IF(NETWORKDAYS(J1101,A1101,$W$120:$W$436)-1=0,1,NETWORKDAYS(J1101,A1101,$W$120:$W$436)-1),0)</f>
        <v>165</v>
      </c>
      <c r="L1101" s="68">
        <f t="shared" si="303"/>
        <v>165</v>
      </c>
      <c r="M1101" s="69">
        <f t="shared" si="304"/>
        <v>1.038889403</v>
      </c>
      <c r="N1101" s="69">
        <f t="shared" ca="1" si="305"/>
        <v>1.1243620759999999</v>
      </c>
      <c r="O1101" s="68">
        <f t="shared" si="301"/>
        <v>0</v>
      </c>
      <c r="P1101" s="65">
        <f t="shared" ref="P1101:P1164" ca="1" si="310">TRUNC(((N1101-1)*C1101),8)</f>
        <v>71.27918468</v>
      </c>
      <c r="Q1101" s="65"/>
      <c r="R1101" s="11">
        <f t="shared" ref="R1101:R1164" si="311">IF(O1101&gt;0,VLOOKUP(O1101,$W$12:$AB$80,6),0)</f>
        <v>0</v>
      </c>
      <c r="S1101" s="70" t="str">
        <f>IF(O1100&gt;0,VLOOKUP(O1100,W$12:AF$60,10),S1100)</f>
        <v>INCORPJ=</v>
      </c>
      <c r="T1101" s="66" t="e">
        <f>IF(O1100&gt;0,VLOOKUP(O1100,W$12:AF$60,11),T1100)</f>
        <v>#REF!</v>
      </c>
      <c r="U1101" s="71" t="str">
        <f t="shared" si="306"/>
        <v>-</v>
      </c>
      <c r="V1101" s="7"/>
      <c r="W1101" s="7"/>
      <c r="X1101" s="7"/>
      <c r="Y1101" s="7"/>
      <c r="Z1101" s="1"/>
      <c r="AA1101" s="7"/>
      <c r="AB1101" s="7"/>
      <c r="AC1101" s="7"/>
      <c r="AD1101" s="7"/>
      <c r="AE1101" s="7"/>
      <c r="AF1101" s="8"/>
      <c r="AG1101" s="2"/>
      <c r="AH1101" s="2"/>
      <c r="AI1101" s="2"/>
      <c r="AJ1101" s="2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  <c r="DR1101" s="2"/>
      <c r="DS1101" s="2"/>
      <c r="DT1101" s="2"/>
      <c r="DU1101" s="2"/>
      <c r="DV1101" s="2"/>
      <c r="DW1101" s="2"/>
      <c r="DX1101" s="2"/>
      <c r="DY1101" s="2"/>
      <c r="DZ1101" s="2"/>
      <c r="EA1101" s="2"/>
      <c r="EB1101" s="2"/>
      <c r="EC1101" s="2"/>
      <c r="ED1101" s="2"/>
      <c r="EE1101" s="2"/>
      <c r="EF1101" s="2"/>
      <c r="EG1101" s="2"/>
      <c r="EH1101" s="2"/>
      <c r="EI1101" s="2"/>
      <c r="EJ1101" s="2"/>
      <c r="EK1101" s="2"/>
      <c r="EL1101" s="2"/>
      <c r="EM1101" s="2"/>
      <c r="EN1101" s="2"/>
      <c r="EO1101" s="2"/>
      <c r="EP1101" s="2"/>
      <c r="EQ1101" s="2"/>
      <c r="ER1101" s="2"/>
      <c r="ES1101" s="2"/>
      <c r="ET1101" s="2"/>
      <c r="EU1101" s="2"/>
      <c r="EV1101" s="2"/>
      <c r="EW1101" s="2"/>
      <c r="EX1101" s="2"/>
      <c r="EY1101" s="2"/>
      <c r="EZ1101" s="2"/>
      <c r="FA1101" s="2"/>
      <c r="FB1101" s="2"/>
      <c r="FC1101" s="2"/>
      <c r="FD1101" s="2"/>
      <c r="FE1101" s="2"/>
      <c r="FF1101" s="2"/>
      <c r="FG1101" s="2"/>
      <c r="FH1101" s="2"/>
      <c r="FI1101" s="2"/>
      <c r="FJ1101" s="2"/>
      <c r="FK1101" s="2"/>
      <c r="FL1101" s="2"/>
      <c r="FM1101" s="2"/>
      <c r="FN1101" s="1"/>
      <c r="FO1101" s="1"/>
      <c r="FP1101" s="1"/>
      <c r="FQ1101" s="1"/>
      <c r="FR1101" s="1"/>
      <c r="FS1101" s="1"/>
      <c r="FT1101" s="1"/>
      <c r="FU1101" s="1"/>
      <c r="FV1101" s="1"/>
      <c r="FW1101" s="1"/>
      <c r="FX1101" s="1"/>
      <c r="FY1101" s="1"/>
      <c r="FZ1101" s="1"/>
      <c r="GA1101" s="1"/>
      <c r="GB1101" s="1"/>
      <c r="GC1101" s="1"/>
      <c r="GD1101" s="1"/>
      <c r="GE1101" s="1"/>
      <c r="GF1101" s="1"/>
    </row>
    <row r="1102" spans="1:188" x14ac:dyDescent="0.15">
      <c r="A1102" s="63">
        <f t="shared" si="307"/>
        <v>44867</v>
      </c>
      <c r="B1102" s="78">
        <f t="shared" ref="B1102:B1165" ca="1" si="312">IF(A1102&lt;=TODAY(),C1102+P1102,IF(AND(A1102&gt;TODAY(),A1102&lt;=$B$1),IF(VLOOKUP(TODAY(),$A$10:$D$10000,4,FALSE)=0,"n.d",C1102+P1102),"n.d"))</f>
        <v>644.91411211999991</v>
      </c>
      <c r="C1102" s="65">
        <f t="shared" ca="1" si="302"/>
        <v>573.1585301099999</v>
      </c>
      <c r="D1102" s="10">
        <f ca="1">IF(A1102&lt;$B$1,VLOOKUP(A1102,[1]DI!$A$4:$B$15000,2),0)</f>
        <v>0</v>
      </c>
      <c r="E1102" s="65">
        <f t="shared" ref="E1102:E1165" ca="1" si="313">IF(A1102&lt;A$10,1,ROUND(((1+D1102)^(1/252)),8))</f>
        <v>1</v>
      </c>
      <c r="F1102" s="65">
        <f ca="1">(TRUNC(PRODUCT($E$12:$E1101),16))</f>
        <v>1.18895377410887</v>
      </c>
      <c r="G1102" s="65">
        <f t="shared" ref="G1102:G1165" ca="1" si="314">IF(O1101&gt;0,F1101,G1101)</f>
        <v>1.0980132618279299</v>
      </c>
      <c r="H1102" s="65">
        <f t="shared" ref="H1102:H1165" ca="1" si="315">ROUND(F1102/G1102,8)</f>
        <v>1.0828227800000001</v>
      </c>
      <c r="I1102" s="64">
        <f t="shared" si="308"/>
        <v>0.06</v>
      </c>
      <c r="J1102" s="66">
        <f>IF(O1101&gt;0,VLOOKUP(O1101,W$12:AF$80,2),J1101)</f>
        <v>44628</v>
      </c>
      <c r="K1102" s="67">
        <f t="shared" si="309"/>
        <v>165</v>
      </c>
      <c r="L1102" s="68">
        <f t="shared" si="303"/>
        <v>166</v>
      </c>
      <c r="M1102" s="69">
        <f t="shared" si="304"/>
        <v>1.0391296489999999</v>
      </c>
      <c r="N1102" s="69">
        <f t="shared" ca="1" si="305"/>
        <v>1.1251932549999999</v>
      </c>
      <c r="O1102" s="68">
        <f t="shared" ref="O1102:O1165" si="316">IF(VLOOKUP(A1102,X$12:AE$80,8)=VLOOKUP(A1101,X$12:AE$80,8),0,VLOOKUP(A1102,X$12:AE$80,8))</f>
        <v>0</v>
      </c>
      <c r="P1102" s="65">
        <f t="shared" ca="1" si="310"/>
        <v>71.755582009999998</v>
      </c>
      <c r="Q1102" s="65"/>
      <c r="R1102" s="11">
        <f t="shared" si="311"/>
        <v>0</v>
      </c>
      <c r="S1102" s="70" t="str">
        <f>IF(O1101&gt;0,VLOOKUP(O1101,W$12:AF$60,10),S1101)</f>
        <v>INCORPJ=</v>
      </c>
      <c r="T1102" s="66" t="e">
        <f>IF(O1101&gt;0,VLOOKUP(O1101,W$12:AF$60,11),T1101)</f>
        <v>#REF!</v>
      </c>
      <c r="U1102" s="71" t="str">
        <f t="shared" si="306"/>
        <v>-</v>
      </c>
      <c r="V1102" s="7"/>
      <c r="W1102" s="7"/>
      <c r="X1102" s="7"/>
      <c r="Y1102" s="7"/>
      <c r="Z1102" s="1"/>
      <c r="AA1102" s="7"/>
      <c r="AB1102" s="7"/>
      <c r="AC1102" s="7"/>
      <c r="AD1102" s="7"/>
      <c r="AE1102" s="7"/>
      <c r="AF1102" s="8"/>
      <c r="AG1102" s="2"/>
      <c r="AH1102" s="2"/>
      <c r="AI1102" s="2"/>
      <c r="AJ1102" s="2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  <c r="DR1102" s="2"/>
      <c r="DS1102" s="2"/>
      <c r="DT1102" s="2"/>
      <c r="DU1102" s="2"/>
      <c r="DV1102" s="2"/>
      <c r="DW1102" s="2"/>
      <c r="DX1102" s="2"/>
      <c r="DY1102" s="2"/>
      <c r="DZ1102" s="2"/>
      <c r="EA1102" s="2"/>
      <c r="EB1102" s="2"/>
      <c r="EC1102" s="2"/>
      <c r="ED1102" s="2"/>
      <c r="EE1102" s="2"/>
      <c r="EF1102" s="2"/>
      <c r="EG1102" s="2"/>
      <c r="EH1102" s="2"/>
      <c r="EI1102" s="2"/>
      <c r="EJ1102" s="2"/>
      <c r="EK1102" s="2"/>
      <c r="EL1102" s="2"/>
      <c r="EM1102" s="2"/>
      <c r="EN1102" s="2"/>
      <c r="EO1102" s="2"/>
      <c r="EP1102" s="2"/>
      <c r="EQ1102" s="2"/>
      <c r="ER1102" s="2"/>
      <c r="ES1102" s="2"/>
      <c r="ET1102" s="2"/>
      <c r="EU1102" s="2"/>
      <c r="EV1102" s="2"/>
      <c r="EW1102" s="2"/>
      <c r="EX1102" s="2"/>
      <c r="EY1102" s="2"/>
      <c r="EZ1102" s="2"/>
      <c r="FA1102" s="2"/>
      <c r="FB1102" s="2"/>
      <c r="FC1102" s="2"/>
      <c r="FD1102" s="2"/>
      <c r="FE1102" s="2"/>
      <c r="FF1102" s="2"/>
      <c r="FG1102" s="2"/>
      <c r="FH1102" s="2"/>
      <c r="FI1102" s="2"/>
      <c r="FJ1102" s="2"/>
      <c r="FK1102" s="2"/>
      <c r="FL1102" s="2"/>
      <c r="FM1102" s="2"/>
      <c r="FN1102" s="1"/>
      <c r="FO1102" s="1"/>
      <c r="FP1102" s="1"/>
      <c r="FQ1102" s="1"/>
      <c r="FR1102" s="1"/>
      <c r="FS1102" s="1"/>
      <c r="FT1102" s="1"/>
      <c r="FU1102" s="1"/>
      <c r="FV1102" s="1"/>
      <c r="FW1102" s="1"/>
      <c r="FX1102" s="1"/>
      <c r="FY1102" s="1"/>
      <c r="FZ1102" s="1"/>
      <c r="GA1102" s="1"/>
      <c r="GB1102" s="1"/>
      <c r="GC1102" s="1"/>
      <c r="GD1102" s="1"/>
      <c r="GE1102" s="1"/>
      <c r="GF1102" s="1"/>
    </row>
    <row r="1103" spans="1:188" x14ac:dyDescent="0.15">
      <c r="A1103" s="63">
        <f t="shared" si="307"/>
        <v>44868</v>
      </c>
      <c r="B1103" s="78">
        <f t="shared" ca="1" si="312"/>
        <v>644.91411211999991</v>
      </c>
      <c r="C1103" s="65">
        <f t="shared" ca="1" si="302"/>
        <v>573.1585301099999</v>
      </c>
      <c r="D1103" s="10">
        <f ca="1">IF(A1103&lt;$B$1,VLOOKUP(A1103,[1]DI!$A$4:$B$15000,2),0)</f>
        <v>0.13650000000000001</v>
      </c>
      <c r="E1103" s="65">
        <f t="shared" ca="1" si="313"/>
        <v>1.00050788</v>
      </c>
      <c r="F1103" s="65">
        <f ca="1">(TRUNC(PRODUCT($E$12:$E1102),16))</f>
        <v>1.18895377410887</v>
      </c>
      <c r="G1103" s="65">
        <f t="shared" ca="1" si="314"/>
        <v>1.0980132618279299</v>
      </c>
      <c r="H1103" s="65">
        <f t="shared" ca="1" si="315"/>
        <v>1.0828227800000001</v>
      </c>
      <c r="I1103" s="64">
        <f t="shared" si="308"/>
        <v>0.06</v>
      </c>
      <c r="J1103" s="66">
        <f>IF(O1102&gt;0,VLOOKUP(O1102,W$12:AF$80,2),J1102)</f>
        <v>44628</v>
      </c>
      <c r="K1103" s="67">
        <f t="shared" si="309"/>
        <v>166</v>
      </c>
      <c r="L1103" s="68">
        <f t="shared" si="303"/>
        <v>166</v>
      </c>
      <c r="M1103" s="69">
        <f t="shared" si="304"/>
        <v>1.0391296489999999</v>
      </c>
      <c r="N1103" s="69">
        <f t="shared" ca="1" si="305"/>
        <v>1.1251932549999999</v>
      </c>
      <c r="O1103" s="68">
        <f t="shared" si="316"/>
        <v>0</v>
      </c>
      <c r="P1103" s="65">
        <f t="shared" ca="1" si="310"/>
        <v>71.755582009999998</v>
      </c>
      <c r="Q1103" s="65"/>
      <c r="R1103" s="11">
        <f t="shared" si="311"/>
        <v>0</v>
      </c>
      <c r="S1103" s="70" t="str">
        <f>IF(O1102&gt;0,VLOOKUP(O1102,W$12:AF$60,10),S1102)</f>
        <v>INCORPJ=</v>
      </c>
      <c r="T1103" s="66" t="e">
        <f>IF(O1102&gt;0,VLOOKUP(O1102,W$12:AF$60,11),T1102)</f>
        <v>#REF!</v>
      </c>
      <c r="U1103" s="71" t="str">
        <f t="shared" si="306"/>
        <v>-</v>
      </c>
      <c r="V1103" s="7"/>
      <c r="W1103" s="7"/>
      <c r="X1103" s="7"/>
      <c r="Y1103" s="7"/>
      <c r="Z1103" s="1"/>
      <c r="AA1103" s="7"/>
      <c r="AB1103" s="7"/>
      <c r="AC1103" s="7"/>
      <c r="AD1103" s="7"/>
      <c r="AE1103" s="7"/>
      <c r="AF1103" s="8"/>
      <c r="AG1103" s="2"/>
      <c r="AH1103" s="2"/>
      <c r="AI1103" s="2"/>
      <c r="AJ1103" s="2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  <c r="DR1103" s="2"/>
      <c r="DS1103" s="2"/>
      <c r="DT1103" s="2"/>
      <c r="DU1103" s="2"/>
      <c r="DV1103" s="2"/>
      <c r="DW1103" s="2"/>
      <c r="DX1103" s="2"/>
      <c r="DY1103" s="2"/>
      <c r="DZ1103" s="2"/>
      <c r="EA1103" s="2"/>
      <c r="EB1103" s="2"/>
      <c r="EC1103" s="2"/>
      <c r="ED1103" s="2"/>
      <c r="EE1103" s="2"/>
      <c r="EF1103" s="2"/>
      <c r="EG1103" s="2"/>
      <c r="EH1103" s="2"/>
      <c r="EI1103" s="2"/>
      <c r="EJ1103" s="2"/>
      <c r="EK1103" s="2"/>
      <c r="EL1103" s="2"/>
      <c r="EM1103" s="2"/>
      <c r="EN1103" s="2"/>
      <c r="EO1103" s="2"/>
      <c r="EP1103" s="2"/>
      <c r="EQ1103" s="2"/>
      <c r="ER1103" s="2"/>
      <c r="ES1103" s="2"/>
      <c r="ET1103" s="2"/>
      <c r="EU1103" s="2"/>
      <c r="EV1103" s="2"/>
      <c r="EW1103" s="2"/>
      <c r="EX1103" s="2"/>
      <c r="EY1103" s="2"/>
      <c r="EZ1103" s="2"/>
      <c r="FA1103" s="2"/>
      <c r="FB1103" s="2"/>
      <c r="FC1103" s="2"/>
      <c r="FD1103" s="2"/>
      <c r="FE1103" s="2"/>
      <c r="FF1103" s="2"/>
      <c r="FG1103" s="2"/>
      <c r="FH1103" s="2"/>
      <c r="FI1103" s="2"/>
      <c r="FJ1103" s="2"/>
      <c r="FK1103" s="2"/>
      <c r="FL1103" s="2"/>
      <c r="FM1103" s="2"/>
      <c r="FN1103" s="1"/>
      <c r="FO1103" s="1"/>
      <c r="FP1103" s="1"/>
      <c r="FQ1103" s="1"/>
      <c r="FR1103" s="1"/>
      <c r="FS1103" s="1"/>
      <c r="FT1103" s="1"/>
      <c r="FU1103" s="1"/>
      <c r="FV1103" s="1"/>
      <c r="FW1103" s="1"/>
      <c r="FX1103" s="1"/>
      <c r="FY1103" s="1"/>
      <c r="FZ1103" s="1"/>
      <c r="GA1103" s="1"/>
      <c r="GB1103" s="1"/>
      <c r="GC1103" s="1"/>
      <c r="GD1103" s="1"/>
      <c r="GE1103" s="1"/>
      <c r="GF1103" s="1"/>
    </row>
    <row r="1104" spans="1:188" x14ac:dyDescent="0.15">
      <c r="A1104" s="63">
        <f t="shared" si="307"/>
        <v>44869</v>
      </c>
      <c r="B1104" s="78">
        <f t="shared" ca="1" si="312"/>
        <v>645.39086881999992</v>
      </c>
      <c r="C1104" s="65">
        <f t="shared" ca="1" si="302"/>
        <v>573.1585301099999</v>
      </c>
      <c r="D1104" s="10">
        <f ca="1">IF(A1104&lt;$B$1,VLOOKUP(A1104,[1]DI!$A$4:$B$15000,2),0)</f>
        <v>0.13650000000000001</v>
      </c>
      <c r="E1104" s="65">
        <f t="shared" ca="1" si="313"/>
        <v>1.00050788</v>
      </c>
      <c r="F1104" s="65">
        <f ca="1">(TRUNC(PRODUCT($E$12:$E1103),16))</f>
        <v>1.18955761995167</v>
      </c>
      <c r="G1104" s="65">
        <f t="shared" ca="1" si="314"/>
        <v>1.0980132618279299</v>
      </c>
      <c r="H1104" s="65">
        <f t="shared" ca="1" si="315"/>
        <v>1.08337273</v>
      </c>
      <c r="I1104" s="64">
        <f t="shared" si="308"/>
        <v>0.06</v>
      </c>
      <c r="J1104" s="66">
        <f>IF(O1103&gt;0,VLOOKUP(O1103,W$12:AF$80,2),J1103)</f>
        <v>44628</v>
      </c>
      <c r="K1104" s="67">
        <f t="shared" si="309"/>
        <v>167</v>
      </c>
      <c r="L1104" s="68">
        <f t="shared" si="303"/>
        <v>167</v>
      </c>
      <c r="M1104" s="69">
        <f t="shared" si="304"/>
        <v>1.0393699510000001</v>
      </c>
      <c r="N1104" s="69">
        <f t="shared" ca="1" si="305"/>
        <v>1.126025061</v>
      </c>
      <c r="O1104" s="68">
        <f t="shared" si="316"/>
        <v>0</v>
      </c>
      <c r="P1104" s="65">
        <f t="shared" ca="1" si="310"/>
        <v>72.232338709999993</v>
      </c>
      <c r="Q1104" s="65"/>
      <c r="R1104" s="11">
        <f t="shared" si="311"/>
        <v>0</v>
      </c>
      <c r="S1104" s="70" t="str">
        <f>IF(O1103&gt;0,VLOOKUP(O1103,W$12:AF$60,10),S1103)</f>
        <v>INCORPJ=</v>
      </c>
      <c r="T1104" s="66" t="e">
        <f>IF(O1103&gt;0,VLOOKUP(O1103,W$12:AF$60,11),T1103)</f>
        <v>#REF!</v>
      </c>
      <c r="U1104" s="71" t="str">
        <f t="shared" si="306"/>
        <v>-</v>
      </c>
      <c r="V1104" s="7"/>
      <c r="W1104" s="7"/>
      <c r="X1104" s="7"/>
      <c r="Y1104" s="7"/>
      <c r="Z1104" s="1"/>
      <c r="AA1104" s="7"/>
      <c r="AB1104" s="7"/>
      <c r="AC1104" s="7"/>
      <c r="AD1104" s="7"/>
      <c r="AE1104" s="7"/>
      <c r="AF1104" s="8"/>
      <c r="AG1104" s="2"/>
      <c r="AH1104" s="2"/>
      <c r="AI1104" s="2"/>
      <c r="AJ1104" s="2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  <c r="DR1104" s="2"/>
      <c r="DS1104" s="2"/>
      <c r="DT1104" s="2"/>
      <c r="DU1104" s="2"/>
      <c r="DV1104" s="2"/>
      <c r="DW1104" s="2"/>
      <c r="DX1104" s="2"/>
      <c r="DY1104" s="2"/>
      <c r="DZ1104" s="2"/>
      <c r="EA1104" s="2"/>
      <c r="EB1104" s="2"/>
      <c r="EC1104" s="2"/>
      <c r="ED1104" s="2"/>
      <c r="EE1104" s="2"/>
      <c r="EF1104" s="2"/>
      <c r="EG1104" s="2"/>
      <c r="EH1104" s="2"/>
      <c r="EI1104" s="2"/>
      <c r="EJ1104" s="2"/>
      <c r="EK1104" s="2"/>
      <c r="EL1104" s="2"/>
      <c r="EM1104" s="2"/>
      <c r="EN1104" s="2"/>
      <c r="EO1104" s="2"/>
      <c r="EP1104" s="2"/>
      <c r="EQ1104" s="2"/>
      <c r="ER1104" s="2"/>
      <c r="ES1104" s="2"/>
      <c r="ET1104" s="2"/>
      <c r="EU1104" s="2"/>
      <c r="EV1104" s="2"/>
      <c r="EW1104" s="2"/>
      <c r="EX1104" s="2"/>
      <c r="EY1104" s="2"/>
      <c r="EZ1104" s="2"/>
      <c r="FA1104" s="2"/>
      <c r="FB1104" s="2"/>
      <c r="FC1104" s="2"/>
      <c r="FD1104" s="2"/>
      <c r="FE1104" s="2"/>
      <c r="FF1104" s="2"/>
      <c r="FG1104" s="2"/>
      <c r="FH1104" s="2"/>
      <c r="FI1104" s="2"/>
      <c r="FJ1104" s="2"/>
      <c r="FK1104" s="2"/>
      <c r="FL1104" s="2"/>
      <c r="FM1104" s="2"/>
      <c r="FN1104" s="1"/>
      <c r="FO1104" s="1"/>
      <c r="FP1104" s="1"/>
      <c r="FQ1104" s="1"/>
      <c r="FR1104" s="1"/>
      <c r="FS1104" s="1"/>
      <c r="FT1104" s="1"/>
      <c r="FU1104" s="1"/>
      <c r="FV1104" s="1"/>
      <c r="FW1104" s="1"/>
      <c r="FX1104" s="1"/>
      <c r="FY1104" s="1"/>
      <c r="FZ1104" s="1"/>
      <c r="GA1104" s="1"/>
      <c r="GB1104" s="1"/>
      <c r="GC1104" s="1"/>
      <c r="GD1104" s="1"/>
      <c r="GE1104" s="1"/>
      <c r="GF1104" s="1"/>
    </row>
    <row r="1105" spans="1:188" x14ac:dyDescent="0.15">
      <c r="A1105" s="63">
        <f t="shared" si="307"/>
        <v>44870</v>
      </c>
      <c r="B1105" s="78">
        <f t="shared" ca="1" si="312"/>
        <v>645.8679722899999</v>
      </c>
      <c r="C1105" s="65">
        <f t="shared" ca="1" si="302"/>
        <v>573.1585301099999</v>
      </c>
      <c r="D1105" s="10">
        <f ca="1">IF(A1105&lt;$B$1,VLOOKUP(A1105,[1]DI!$A$4:$B$15000,2),0)</f>
        <v>0</v>
      </c>
      <c r="E1105" s="65">
        <f t="shared" ca="1" si="313"/>
        <v>1</v>
      </c>
      <c r="F1105" s="65">
        <f ca="1">(TRUNC(PRODUCT($E$12:$E1104),16))</f>
        <v>1.1901617724756901</v>
      </c>
      <c r="G1105" s="65">
        <f t="shared" ca="1" si="314"/>
        <v>1.0980132618279299</v>
      </c>
      <c r="H1105" s="65">
        <f t="shared" ca="1" si="315"/>
        <v>1.0839229500000001</v>
      </c>
      <c r="I1105" s="64">
        <f t="shared" si="308"/>
        <v>0.06</v>
      </c>
      <c r="J1105" s="66">
        <f>IF(O1104&gt;0,VLOOKUP(O1104,W$12:AF$80,2),J1104)</f>
        <v>44628</v>
      </c>
      <c r="K1105" s="67">
        <f t="shared" si="309"/>
        <v>167</v>
      </c>
      <c r="L1105" s="68">
        <f t="shared" si="303"/>
        <v>168</v>
      </c>
      <c r="M1105" s="69">
        <f t="shared" si="304"/>
        <v>1.0396103080000001</v>
      </c>
      <c r="N1105" s="69">
        <f t="shared" ca="1" si="305"/>
        <v>1.126857472</v>
      </c>
      <c r="O1105" s="68">
        <f t="shared" si="316"/>
        <v>0</v>
      </c>
      <c r="P1105" s="65">
        <f t="shared" ca="1" si="310"/>
        <v>72.709442179999996</v>
      </c>
      <c r="Q1105" s="65"/>
      <c r="R1105" s="11">
        <f t="shared" si="311"/>
        <v>0</v>
      </c>
      <c r="S1105" s="70" t="str">
        <f>IF(O1104&gt;0,VLOOKUP(O1104,W$12:AF$60,10),S1104)</f>
        <v>INCORPJ=</v>
      </c>
      <c r="T1105" s="66" t="e">
        <f>IF(O1104&gt;0,VLOOKUP(O1104,W$12:AF$60,11),T1104)</f>
        <v>#REF!</v>
      </c>
      <c r="U1105" s="71" t="str">
        <f t="shared" si="306"/>
        <v>-</v>
      </c>
      <c r="V1105" s="7"/>
      <c r="W1105" s="7"/>
      <c r="X1105" s="7"/>
      <c r="Y1105" s="7"/>
      <c r="Z1105" s="1"/>
      <c r="AA1105" s="7"/>
      <c r="AB1105" s="7"/>
      <c r="AC1105" s="7"/>
      <c r="AD1105" s="7"/>
      <c r="AE1105" s="7"/>
      <c r="AF1105" s="8"/>
      <c r="AG1105" s="2"/>
      <c r="AH1105" s="2"/>
      <c r="AI1105" s="2"/>
      <c r="AJ1105" s="2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"/>
      <c r="DQ1105" s="2"/>
      <c r="DR1105" s="2"/>
      <c r="DS1105" s="2"/>
      <c r="DT1105" s="2"/>
      <c r="DU1105" s="2"/>
      <c r="DV1105" s="2"/>
      <c r="DW1105" s="2"/>
      <c r="DX1105" s="2"/>
      <c r="DY1105" s="2"/>
      <c r="DZ1105" s="2"/>
      <c r="EA1105" s="2"/>
      <c r="EB1105" s="2"/>
      <c r="EC1105" s="2"/>
      <c r="ED1105" s="2"/>
      <c r="EE1105" s="2"/>
      <c r="EF1105" s="2"/>
      <c r="EG1105" s="2"/>
      <c r="EH1105" s="2"/>
      <c r="EI1105" s="2"/>
      <c r="EJ1105" s="2"/>
      <c r="EK1105" s="2"/>
      <c r="EL1105" s="2"/>
      <c r="EM1105" s="2"/>
      <c r="EN1105" s="2"/>
      <c r="EO1105" s="2"/>
      <c r="EP1105" s="2"/>
      <c r="EQ1105" s="2"/>
      <c r="ER1105" s="2"/>
      <c r="ES1105" s="2"/>
      <c r="ET1105" s="2"/>
      <c r="EU1105" s="2"/>
      <c r="EV1105" s="2"/>
      <c r="EW1105" s="2"/>
      <c r="EX1105" s="2"/>
      <c r="EY1105" s="2"/>
      <c r="EZ1105" s="2"/>
      <c r="FA1105" s="2"/>
      <c r="FB1105" s="2"/>
      <c r="FC1105" s="2"/>
      <c r="FD1105" s="2"/>
      <c r="FE1105" s="2"/>
      <c r="FF1105" s="2"/>
      <c r="FG1105" s="2"/>
      <c r="FH1105" s="2"/>
      <c r="FI1105" s="2"/>
      <c r="FJ1105" s="2"/>
      <c r="FK1105" s="2"/>
      <c r="FL1105" s="2"/>
      <c r="FM1105" s="2"/>
      <c r="FN1105" s="1"/>
      <c r="FO1105" s="1"/>
      <c r="FP1105" s="1"/>
      <c r="FQ1105" s="1"/>
      <c r="FR1105" s="1"/>
      <c r="FS1105" s="1"/>
      <c r="FT1105" s="1"/>
      <c r="FU1105" s="1"/>
      <c r="FV1105" s="1"/>
      <c r="FW1105" s="1"/>
      <c r="FX1105" s="1"/>
      <c r="FY1105" s="1"/>
      <c r="FZ1105" s="1"/>
      <c r="GA1105" s="1"/>
      <c r="GB1105" s="1"/>
      <c r="GC1105" s="1"/>
      <c r="GD1105" s="1"/>
      <c r="GE1105" s="1"/>
      <c r="GF1105" s="1"/>
    </row>
    <row r="1106" spans="1:188" x14ac:dyDescent="0.15">
      <c r="A1106" s="63">
        <f t="shared" si="307"/>
        <v>44871</v>
      </c>
      <c r="B1106" s="78">
        <f t="shared" ca="1" si="312"/>
        <v>645.8679722899999</v>
      </c>
      <c r="C1106" s="65">
        <f t="shared" ca="1" si="302"/>
        <v>573.1585301099999</v>
      </c>
      <c r="D1106" s="10">
        <f ca="1">IF(A1106&lt;$B$1,VLOOKUP(A1106,[1]DI!$A$4:$B$15000,2),0)</f>
        <v>0</v>
      </c>
      <c r="E1106" s="65">
        <f t="shared" ca="1" si="313"/>
        <v>1</v>
      </c>
      <c r="F1106" s="65">
        <f ca="1">(TRUNC(PRODUCT($E$12:$E1105),16))</f>
        <v>1.1901617724756901</v>
      </c>
      <c r="G1106" s="65">
        <f t="shared" ca="1" si="314"/>
        <v>1.0980132618279299</v>
      </c>
      <c r="H1106" s="65">
        <f t="shared" ca="1" si="315"/>
        <v>1.0839229500000001</v>
      </c>
      <c r="I1106" s="64">
        <f t="shared" si="308"/>
        <v>0.06</v>
      </c>
      <c r="J1106" s="66">
        <f>IF(O1105&gt;0,VLOOKUP(O1105,W$12:AF$80,2),J1105)</f>
        <v>44628</v>
      </c>
      <c r="K1106" s="67">
        <f t="shared" si="309"/>
        <v>167</v>
      </c>
      <c r="L1106" s="68">
        <f t="shared" si="303"/>
        <v>168</v>
      </c>
      <c r="M1106" s="69">
        <f t="shared" si="304"/>
        <v>1.0396103080000001</v>
      </c>
      <c r="N1106" s="69">
        <f t="shared" ca="1" si="305"/>
        <v>1.126857472</v>
      </c>
      <c r="O1106" s="68">
        <f t="shared" si="316"/>
        <v>0</v>
      </c>
      <c r="P1106" s="65">
        <f t="shared" ca="1" si="310"/>
        <v>72.709442179999996</v>
      </c>
      <c r="Q1106" s="65"/>
      <c r="R1106" s="11">
        <f t="shared" si="311"/>
        <v>0</v>
      </c>
      <c r="S1106" s="70" t="str">
        <f>IF(O1105&gt;0,VLOOKUP(O1105,W$12:AF$60,10),S1105)</f>
        <v>INCORPJ=</v>
      </c>
      <c r="T1106" s="66" t="e">
        <f>IF(O1105&gt;0,VLOOKUP(O1105,W$12:AF$60,11),T1105)</f>
        <v>#REF!</v>
      </c>
      <c r="U1106" s="71" t="str">
        <f t="shared" si="306"/>
        <v>-</v>
      </c>
      <c r="V1106" s="7"/>
      <c r="W1106" s="7"/>
      <c r="X1106" s="7"/>
      <c r="Y1106" s="7"/>
      <c r="Z1106" s="1"/>
      <c r="AA1106" s="7"/>
      <c r="AB1106" s="7"/>
      <c r="AC1106" s="7"/>
      <c r="AD1106" s="7"/>
      <c r="AE1106" s="7"/>
      <c r="AF1106" s="8"/>
      <c r="AG1106" s="2"/>
      <c r="AH1106" s="2"/>
      <c r="AI1106" s="2"/>
      <c r="AJ1106" s="2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  <c r="DR1106" s="2"/>
      <c r="DS1106" s="2"/>
      <c r="DT1106" s="2"/>
      <c r="DU1106" s="2"/>
      <c r="DV1106" s="2"/>
      <c r="DW1106" s="2"/>
      <c r="DX1106" s="2"/>
      <c r="DY1106" s="2"/>
      <c r="DZ1106" s="2"/>
      <c r="EA1106" s="2"/>
      <c r="EB1106" s="2"/>
      <c r="EC1106" s="2"/>
      <c r="ED1106" s="2"/>
      <c r="EE1106" s="2"/>
      <c r="EF1106" s="2"/>
      <c r="EG1106" s="2"/>
      <c r="EH1106" s="2"/>
      <c r="EI1106" s="2"/>
      <c r="EJ1106" s="2"/>
      <c r="EK1106" s="2"/>
      <c r="EL1106" s="2"/>
      <c r="EM1106" s="2"/>
      <c r="EN1106" s="2"/>
      <c r="EO1106" s="2"/>
      <c r="EP1106" s="2"/>
      <c r="EQ1106" s="2"/>
      <c r="ER1106" s="2"/>
      <c r="ES1106" s="2"/>
      <c r="ET1106" s="2"/>
      <c r="EU1106" s="2"/>
      <c r="EV1106" s="2"/>
      <c r="EW1106" s="2"/>
      <c r="EX1106" s="2"/>
      <c r="EY1106" s="2"/>
      <c r="EZ1106" s="2"/>
      <c r="FA1106" s="2"/>
      <c r="FB1106" s="2"/>
      <c r="FC1106" s="2"/>
      <c r="FD1106" s="2"/>
      <c r="FE1106" s="2"/>
      <c r="FF1106" s="2"/>
      <c r="FG1106" s="2"/>
      <c r="FH1106" s="2"/>
      <c r="FI1106" s="2"/>
      <c r="FJ1106" s="2"/>
      <c r="FK1106" s="2"/>
      <c r="FL1106" s="2"/>
      <c r="FM1106" s="2"/>
      <c r="FN1106" s="1"/>
      <c r="FO1106" s="1"/>
      <c r="FP1106" s="1"/>
      <c r="FQ1106" s="1"/>
      <c r="FR1106" s="1"/>
      <c r="FS1106" s="1"/>
      <c r="FT1106" s="1"/>
      <c r="FU1106" s="1"/>
      <c r="FV1106" s="1"/>
      <c r="FW1106" s="1"/>
      <c r="FX1106" s="1"/>
      <c r="FY1106" s="1"/>
      <c r="FZ1106" s="1"/>
      <c r="GA1106" s="1"/>
      <c r="GB1106" s="1"/>
      <c r="GC1106" s="1"/>
      <c r="GD1106" s="1"/>
      <c r="GE1106" s="1"/>
      <c r="GF1106" s="1"/>
    </row>
    <row r="1107" spans="1:188" x14ac:dyDescent="0.15">
      <c r="A1107" s="63">
        <f t="shared" si="307"/>
        <v>44872</v>
      </c>
      <c r="B1107" s="78">
        <f t="shared" ca="1" si="312"/>
        <v>645.8679722899999</v>
      </c>
      <c r="C1107" s="65">
        <f t="shared" ca="1" si="302"/>
        <v>573.1585301099999</v>
      </c>
      <c r="D1107" s="10">
        <f ca="1">IF(A1107&lt;$B$1,VLOOKUP(A1107,[1]DI!$A$4:$B$15000,2),0)</f>
        <v>0.13650000000000001</v>
      </c>
      <c r="E1107" s="65">
        <f t="shared" ca="1" si="313"/>
        <v>1.00050788</v>
      </c>
      <c r="F1107" s="65">
        <f ca="1">(TRUNC(PRODUCT($E$12:$E1106),16))</f>
        <v>1.1901617724756901</v>
      </c>
      <c r="G1107" s="65">
        <f t="shared" ca="1" si="314"/>
        <v>1.0980132618279299</v>
      </c>
      <c r="H1107" s="65">
        <f t="shared" ca="1" si="315"/>
        <v>1.0839229500000001</v>
      </c>
      <c r="I1107" s="64">
        <f t="shared" si="308"/>
        <v>0.06</v>
      </c>
      <c r="J1107" s="66">
        <f>IF(O1106&gt;0,VLOOKUP(O1106,W$12:AF$80,2),J1106)</f>
        <v>44628</v>
      </c>
      <c r="K1107" s="67">
        <f t="shared" si="309"/>
        <v>168</v>
      </c>
      <c r="L1107" s="68">
        <f t="shared" si="303"/>
        <v>168</v>
      </c>
      <c r="M1107" s="69">
        <f t="shared" si="304"/>
        <v>1.0396103080000001</v>
      </c>
      <c r="N1107" s="69">
        <f t="shared" ca="1" si="305"/>
        <v>1.126857472</v>
      </c>
      <c r="O1107" s="68">
        <f t="shared" si="316"/>
        <v>0</v>
      </c>
      <c r="P1107" s="65">
        <f t="shared" ca="1" si="310"/>
        <v>72.709442179999996</v>
      </c>
      <c r="Q1107" s="65"/>
      <c r="R1107" s="11">
        <f t="shared" si="311"/>
        <v>0</v>
      </c>
      <c r="S1107" s="70" t="str">
        <f>IF(O1106&gt;0,VLOOKUP(O1106,W$12:AF$60,10),S1106)</f>
        <v>INCORPJ=</v>
      </c>
      <c r="T1107" s="66" t="e">
        <f>IF(O1106&gt;0,VLOOKUP(O1106,W$12:AF$60,11),T1106)</f>
        <v>#REF!</v>
      </c>
      <c r="U1107" s="71" t="str">
        <f t="shared" si="306"/>
        <v>-</v>
      </c>
      <c r="V1107" s="14"/>
      <c r="W1107" s="14"/>
      <c r="X1107" s="14"/>
      <c r="Y1107" s="14"/>
      <c r="Z1107" s="16"/>
      <c r="AA1107" s="14"/>
      <c r="AB1107" s="14"/>
      <c r="AC1107" s="14"/>
      <c r="AD1107" s="14"/>
      <c r="AE1107" s="14"/>
      <c r="AF1107" s="17"/>
      <c r="AG1107" s="15"/>
      <c r="AH1107" s="15"/>
      <c r="AI1107" s="15"/>
      <c r="AJ1107" s="15"/>
      <c r="AK1107" s="15"/>
      <c r="AL1107" s="15"/>
      <c r="AM1107" s="15"/>
      <c r="AN1107" s="15"/>
      <c r="AO1107" s="15"/>
      <c r="AP1107" s="15"/>
      <c r="AQ1107" s="15"/>
      <c r="AR1107" s="15"/>
      <c r="AS1107" s="15"/>
      <c r="AT1107" s="15"/>
      <c r="AU1107" s="15"/>
      <c r="AV1107" s="15"/>
      <c r="AW1107" s="15"/>
      <c r="AX1107" s="15"/>
      <c r="AY1107" s="15"/>
      <c r="AZ1107" s="15"/>
      <c r="BA1107" s="15"/>
      <c r="BB1107" s="15"/>
      <c r="BC1107" s="15"/>
      <c r="BD1107" s="15"/>
      <c r="BE1107" s="15"/>
      <c r="BF1107" s="15"/>
      <c r="BG1107" s="15"/>
      <c r="BH1107" s="15"/>
      <c r="BI1107" s="15"/>
      <c r="BJ1107" s="15"/>
      <c r="BK1107" s="15"/>
      <c r="BL1107" s="15"/>
      <c r="BM1107" s="15"/>
      <c r="BN1107" s="15"/>
      <c r="BO1107" s="15"/>
      <c r="BP1107" s="15"/>
      <c r="BQ1107" s="15"/>
      <c r="BR1107" s="15"/>
      <c r="BS1107" s="15"/>
      <c r="BT1107" s="15"/>
      <c r="BU1107" s="15"/>
      <c r="BV1107" s="15"/>
      <c r="BW1107" s="15"/>
      <c r="BX1107" s="15"/>
      <c r="BY1107" s="15"/>
      <c r="BZ1107" s="15"/>
      <c r="CA1107" s="15"/>
      <c r="CB1107" s="15"/>
      <c r="CC1107" s="15"/>
      <c r="CD1107" s="15"/>
      <c r="CE1107" s="15"/>
      <c r="CF1107" s="15"/>
      <c r="CG1107" s="15"/>
      <c r="CH1107" s="15"/>
      <c r="CI1107" s="15"/>
      <c r="CJ1107" s="15"/>
      <c r="CK1107" s="15"/>
      <c r="CL1107" s="15"/>
      <c r="CM1107" s="15"/>
      <c r="CN1107" s="15"/>
      <c r="CO1107" s="15"/>
      <c r="CP1107" s="15"/>
      <c r="CQ1107" s="15"/>
      <c r="CR1107" s="15"/>
      <c r="CS1107" s="15"/>
      <c r="CT1107" s="15"/>
      <c r="CU1107" s="15"/>
      <c r="CV1107" s="15"/>
      <c r="CW1107" s="15"/>
      <c r="CX1107" s="15"/>
      <c r="CY1107" s="15"/>
      <c r="CZ1107" s="15"/>
      <c r="DA1107" s="15"/>
      <c r="DB1107" s="15"/>
      <c r="DC1107" s="15"/>
      <c r="DD1107" s="15"/>
      <c r="DE1107" s="15"/>
      <c r="DF1107" s="15"/>
      <c r="DG1107" s="15"/>
      <c r="DH1107" s="15"/>
      <c r="DI1107" s="15"/>
      <c r="DJ1107" s="15"/>
      <c r="DK1107" s="15"/>
      <c r="DL1107" s="15"/>
      <c r="DM1107" s="15"/>
      <c r="DN1107" s="15"/>
      <c r="DO1107" s="15"/>
      <c r="DP1107" s="15"/>
      <c r="DQ1107" s="15"/>
      <c r="DR1107" s="15"/>
      <c r="DS1107" s="15"/>
      <c r="DT1107" s="15"/>
      <c r="DU1107" s="15"/>
      <c r="DV1107" s="15"/>
      <c r="DW1107" s="15"/>
      <c r="DX1107" s="15"/>
      <c r="DY1107" s="15"/>
      <c r="DZ1107" s="15"/>
      <c r="EA1107" s="15"/>
      <c r="EB1107" s="15"/>
      <c r="EC1107" s="15"/>
      <c r="ED1107" s="15"/>
      <c r="EE1107" s="15"/>
      <c r="EF1107" s="15"/>
      <c r="EG1107" s="15"/>
      <c r="EH1107" s="15"/>
      <c r="EI1107" s="15"/>
      <c r="EJ1107" s="15"/>
      <c r="EK1107" s="15"/>
      <c r="EL1107" s="15"/>
      <c r="EM1107" s="15"/>
      <c r="EN1107" s="15"/>
      <c r="EO1107" s="15"/>
      <c r="EP1107" s="15"/>
      <c r="EQ1107" s="15"/>
      <c r="ER1107" s="15"/>
      <c r="ES1107" s="15"/>
      <c r="ET1107" s="15"/>
      <c r="EU1107" s="15"/>
      <c r="EV1107" s="15"/>
      <c r="EW1107" s="15"/>
      <c r="EX1107" s="15"/>
      <c r="EY1107" s="15"/>
      <c r="EZ1107" s="15"/>
      <c r="FA1107" s="15"/>
      <c r="FB1107" s="15"/>
      <c r="FC1107" s="15"/>
      <c r="FD1107" s="15"/>
      <c r="FE1107" s="15"/>
      <c r="FF1107" s="15"/>
      <c r="FG1107" s="15"/>
      <c r="FH1107" s="15"/>
      <c r="FI1107" s="15"/>
      <c r="FJ1107" s="15"/>
      <c r="FK1107" s="15"/>
      <c r="FL1107" s="15"/>
      <c r="FM1107" s="15"/>
      <c r="FN1107" s="16"/>
      <c r="FO1107" s="16"/>
      <c r="FP1107" s="16"/>
      <c r="FQ1107" s="16"/>
      <c r="FR1107" s="16"/>
      <c r="FS1107" s="16"/>
      <c r="FT1107" s="16"/>
      <c r="FU1107" s="16"/>
      <c r="FV1107" s="16"/>
      <c r="FW1107" s="16"/>
      <c r="FX1107" s="16"/>
      <c r="FY1107" s="16"/>
      <c r="FZ1107" s="16"/>
      <c r="GA1107" s="16"/>
      <c r="GB1107" s="16"/>
      <c r="GC1107" s="16"/>
      <c r="GD1107" s="16"/>
      <c r="GE1107" s="16"/>
      <c r="GF1107" s="16"/>
    </row>
    <row r="1108" spans="1:188" x14ac:dyDescent="0.15">
      <c r="A1108" s="63">
        <f t="shared" si="307"/>
        <v>44873</v>
      </c>
      <c r="B1108" s="78">
        <f t="shared" ca="1" si="312"/>
        <v>646.34542824999994</v>
      </c>
      <c r="C1108" s="65">
        <f t="shared" ca="1" si="302"/>
        <v>573.1585301099999</v>
      </c>
      <c r="D1108" s="10">
        <f ca="1">IF(A1108&lt;$B$1,VLOOKUP(A1108,[1]DI!$A$4:$B$15000,2),0)</f>
        <v>0.13650000000000001</v>
      </c>
      <c r="E1108" s="65">
        <f t="shared" ca="1" si="313"/>
        <v>1.00050788</v>
      </c>
      <c r="F1108" s="65">
        <f ca="1">(TRUNC(PRODUCT($E$12:$E1107),16))</f>
        <v>1.1907662318366901</v>
      </c>
      <c r="G1108" s="65">
        <f t="shared" ca="1" si="314"/>
        <v>1.0980132618279299</v>
      </c>
      <c r="H1108" s="65">
        <f t="shared" ca="1" si="315"/>
        <v>1.0844734499999999</v>
      </c>
      <c r="I1108" s="64">
        <f t="shared" si="308"/>
        <v>0.06</v>
      </c>
      <c r="J1108" s="66">
        <f>IF(O1107&gt;0,VLOOKUP(O1107,W$12:AF$80,2),J1107)</f>
        <v>44628</v>
      </c>
      <c r="K1108" s="67">
        <f t="shared" si="309"/>
        <v>169</v>
      </c>
      <c r="L1108" s="68">
        <f t="shared" si="303"/>
        <v>169</v>
      </c>
      <c r="M1108" s="69">
        <f t="shared" si="304"/>
        <v>1.03985072</v>
      </c>
      <c r="N1108" s="69">
        <f t="shared" ca="1" si="305"/>
        <v>1.127690498</v>
      </c>
      <c r="O1108" s="68">
        <f t="shared" si="316"/>
        <v>0</v>
      </c>
      <c r="P1108" s="65">
        <f t="shared" ca="1" si="310"/>
        <v>73.186898139999997</v>
      </c>
      <c r="Q1108" s="65"/>
      <c r="R1108" s="11">
        <f t="shared" si="311"/>
        <v>0</v>
      </c>
      <c r="S1108" s="70" t="str">
        <f>IF(O1107&gt;0,VLOOKUP(O1107,W$12:AF$60,10),S1107)</f>
        <v>INCORPJ=</v>
      </c>
      <c r="T1108" s="66" t="e">
        <f>IF(O1107&gt;0,VLOOKUP(O1107,W$12:AF$60,11),T1107)</f>
        <v>#REF!</v>
      </c>
      <c r="U1108" s="71" t="str">
        <f t="shared" si="306"/>
        <v>-</v>
      </c>
      <c r="V1108" s="6"/>
      <c r="W1108" s="6"/>
      <c r="X1108" s="6"/>
      <c r="Y1108" s="7"/>
      <c r="Z1108" s="1"/>
      <c r="AA1108" s="6"/>
      <c r="AB1108" s="7"/>
      <c r="AC1108" s="7"/>
      <c r="AD1108" s="7"/>
      <c r="AE1108" s="6"/>
      <c r="AF1108" s="8"/>
      <c r="AG1108" s="1"/>
      <c r="AH1108" s="1"/>
      <c r="AI1108" s="1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1"/>
      <c r="DI1108" s="1"/>
      <c r="DJ1108" s="1"/>
      <c r="DK1108" s="1"/>
      <c r="DL1108" s="1"/>
      <c r="DM1108" s="1"/>
      <c r="DN1108" s="1"/>
      <c r="DO1108" s="1"/>
      <c r="DP1108" s="1"/>
      <c r="DQ1108" s="1"/>
      <c r="DR1108" s="1"/>
      <c r="DS1108" s="1"/>
      <c r="DT1108" s="1"/>
      <c r="DU1108" s="1"/>
      <c r="DV1108" s="1"/>
      <c r="DW1108" s="1"/>
      <c r="DX1108" s="1"/>
      <c r="DY1108" s="1"/>
      <c r="DZ1108" s="1"/>
      <c r="EA1108" s="1"/>
      <c r="EB1108" s="1"/>
      <c r="EC1108" s="1"/>
      <c r="ED1108" s="1"/>
      <c r="EE1108" s="1"/>
      <c r="EF1108" s="1"/>
      <c r="EG1108" s="1"/>
      <c r="EH1108" s="1"/>
      <c r="EI1108" s="1"/>
      <c r="EJ1108" s="1"/>
      <c r="EK1108" s="1"/>
      <c r="EL1108" s="1"/>
      <c r="EM1108" s="1"/>
      <c r="EN1108" s="1"/>
      <c r="EO1108" s="1"/>
      <c r="EP1108" s="1"/>
      <c r="EQ1108" s="1"/>
      <c r="ER1108" s="1"/>
      <c r="ES1108" s="1"/>
      <c r="ET1108" s="1"/>
      <c r="EU1108" s="1"/>
      <c r="EV1108" s="1"/>
      <c r="EW1108" s="1"/>
      <c r="EX1108" s="1"/>
      <c r="EY1108" s="1"/>
      <c r="EZ1108" s="1"/>
      <c r="FA1108" s="1"/>
      <c r="FB1108" s="1"/>
      <c r="FC1108" s="1"/>
      <c r="FD1108" s="1"/>
      <c r="FE1108" s="1"/>
      <c r="FF1108" s="1"/>
      <c r="FG1108" s="1"/>
      <c r="FH1108" s="1"/>
      <c r="FI1108" s="1"/>
      <c r="FJ1108" s="1"/>
      <c r="FK1108" s="1"/>
      <c r="FL1108" s="1"/>
      <c r="FM1108" s="1"/>
      <c r="FN1108" s="1"/>
      <c r="FO1108" s="1"/>
      <c r="FP1108" s="1"/>
      <c r="FQ1108" s="1"/>
      <c r="FR1108" s="1"/>
      <c r="FS1108" s="1"/>
      <c r="FT1108" s="1"/>
      <c r="FU1108" s="1"/>
      <c r="FV1108" s="1"/>
      <c r="FW1108" s="1"/>
      <c r="FX1108" s="1"/>
      <c r="FY1108" s="1"/>
      <c r="FZ1108" s="1"/>
      <c r="GA1108" s="1"/>
      <c r="GB1108" s="1"/>
      <c r="GC1108" s="1"/>
      <c r="GD1108" s="1"/>
      <c r="GE1108" s="1"/>
      <c r="GF1108" s="1"/>
    </row>
    <row r="1109" spans="1:188" x14ac:dyDescent="0.15">
      <c r="A1109" s="63">
        <f t="shared" si="307"/>
        <v>44874</v>
      </c>
      <c r="B1109" s="78">
        <f t="shared" ca="1" si="312"/>
        <v>646.82323726999994</v>
      </c>
      <c r="C1109" s="65">
        <f t="shared" ref="C1109:C1172" ca="1" si="317">(C1108-R1108)</f>
        <v>573.1585301099999</v>
      </c>
      <c r="D1109" s="10">
        <f ca="1">IF(A1109&lt;$B$1,VLOOKUP(A1109,[1]DI!$A$4:$B$15000,2),0)</f>
        <v>0.13650000000000001</v>
      </c>
      <c r="E1109" s="65">
        <f t="shared" ca="1" si="313"/>
        <v>1.00050788</v>
      </c>
      <c r="F1109" s="65">
        <f ca="1">(TRUNC(PRODUCT($E$12:$E1108),16))</f>
        <v>1.1913709981905201</v>
      </c>
      <c r="G1109" s="65">
        <f t="shared" ca="1" si="314"/>
        <v>1.0980132618279299</v>
      </c>
      <c r="H1109" s="65">
        <f t="shared" ca="1" si="315"/>
        <v>1.0850242299999999</v>
      </c>
      <c r="I1109" s="64">
        <f t="shared" si="308"/>
        <v>0.06</v>
      </c>
      <c r="J1109" s="66">
        <f>IF(O1108&gt;0,VLOOKUP(O1108,W$12:AF$80,2),J1108)</f>
        <v>44628</v>
      </c>
      <c r="K1109" s="67">
        <f t="shared" si="309"/>
        <v>170</v>
      </c>
      <c r="L1109" s="68">
        <f t="shared" ref="L1109:L1172" si="318">IF(AND(K1109=1,K1108=1),1,IF(K1109&gt;0,IF(K1109=K1108,K1109+1,K1109),0))</f>
        <v>170</v>
      </c>
      <c r="M1109" s="69">
        <f t="shared" ref="M1109:M1172" si="319">ROUND((I1109+1)^(L1109/252),9)</f>
        <v>1.0400911880000001</v>
      </c>
      <c r="N1109" s="69">
        <f t="shared" ref="N1109:N1172" ca="1" si="320">ROUND(H1109*M1109,9)</f>
        <v>1.1285241399999999</v>
      </c>
      <c r="O1109" s="68">
        <f t="shared" si="316"/>
        <v>0</v>
      </c>
      <c r="P1109" s="65">
        <f t="shared" ca="1" si="310"/>
        <v>73.664707160000006</v>
      </c>
      <c r="Q1109" s="65"/>
      <c r="R1109" s="11">
        <f t="shared" si="311"/>
        <v>0</v>
      </c>
      <c r="S1109" s="70" t="str">
        <f>IF(O1108&gt;0,VLOOKUP(O1108,W$12:AF$60,10),S1108)</f>
        <v>INCORPJ=</v>
      </c>
      <c r="T1109" s="66" t="e">
        <f>IF(O1108&gt;0,VLOOKUP(O1108,W$12:AF$60,11),T1108)</f>
        <v>#REF!</v>
      </c>
      <c r="U1109" s="71" t="str">
        <f t="shared" ref="U1109:U1172" si="321">IF(O1109&gt;0,(P1109+R1109)*U$9,"-")</f>
        <v>-</v>
      </c>
      <c r="V1109" s="6"/>
      <c r="W1109" s="6"/>
      <c r="X1109" s="6"/>
      <c r="Y1109" s="7"/>
      <c r="Z1109" s="1"/>
      <c r="AA1109" s="6"/>
      <c r="AB1109" s="7"/>
      <c r="AC1109" s="7"/>
      <c r="AD1109" s="7"/>
      <c r="AE1109" s="6"/>
      <c r="AF1109" s="8"/>
      <c r="AG1109" s="1"/>
      <c r="AH1109" s="1"/>
      <c r="AI1109" s="1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1"/>
      <c r="DI1109" s="1"/>
      <c r="DJ1109" s="1"/>
      <c r="DK1109" s="1"/>
      <c r="DL1109" s="1"/>
      <c r="DM1109" s="1"/>
      <c r="DN1109" s="1"/>
      <c r="DO1109" s="1"/>
      <c r="DP1109" s="1"/>
      <c r="DQ1109" s="1"/>
      <c r="DR1109" s="1"/>
      <c r="DS1109" s="1"/>
      <c r="DT1109" s="1"/>
      <c r="DU1109" s="1"/>
      <c r="DV1109" s="1"/>
      <c r="DW1109" s="1"/>
      <c r="DX1109" s="1"/>
      <c r="DY1109" s="1"/>
      <c r="DZ1109" s="1"/>
      <c r="EA1109" s="1"/>
      <c r="EB1109" s="1"/>
      <c r="EC1109" s="1"/>
      <c r="ED1109" s="1"/>
      <c r="EE1109" s="1"/>
      <c r="EF1109" s="1"/>
      <c r="EG1109" s="1"/>
      <c r="EH1109" s="1"/>
      <c r="EI1109" s="1"/>
      <c r="EJ1109" s="1"/>
      <c r="EK1109" s="1"/>
      <c r="EL1109" s="1"/>
      <c r="EM1109" s="1"/>
      <c r="EN1109" s="1"/>
      <c r="EO1109" s="1"/>
      <c r="EP1109" s="1"/>
      <c r="EQ1109" s="1"/>
      <c r="ER1109" s="1"/>
      <c r="ES1109" s="1"/>
      <c r="ET1109" s="1"/>
      <c r="EU1109" s="1"/>
      <c r="EV1109" s="1"/>
      <c r="EW1109" s="1"/>
      <c r="EX1109" s="1"/>
      <c r="EY1109" s="1"/>
      <c r="EZ1109" s="1"/>
      <c r="FA1109" s="1"/>
      <c r="FB1109" s="1"/>
      <c r="FC1109" s="1"/>
      <c r="FD1109" s="1"/>
      <c r="FE1109" s="1"/>
      <c r="FF1109" s="1"/>
      <c r="FG1109" s="1"/>
      <c r="FH1109" s="1"/>
      <c r="FI1109" s="1"/>
      <c r="FJ1109" s="1"/>
      <c r="FK1109" s="1"/>
      <c r="FL1109" s="1"/>
      <c r="FM1109" s="1"/>
      <c r="FN1109" s="1"/>
      <c r="FO1109" s="1"/>
      <c r="FP1109" s="1"/>
      <c r="FQ1109" s="1"/>
      <c r="FR1109" s="1"/>
      <c r="FS1109" s="1"/>
      <c r="FT1109" s="1"/>
      <c r="FU1109" s="1"/>
      <c r="FV1109" s="1"/>
      <c r="FW1109" s="1"/>
      <c r="FX1109" s="1"/>
      <c r="FY1109" s="1"/>
      <c r="FZ1109" s="1"/>
      <c r="GA1109" s="1"/>
      <c r="GB1109" s="1"/>
      <c r="GC1109" s="1"/>
      <c r="GD1109" s="1"/>
      <c r="GE1109" s="1"/>
      <c r="GF1109" s="1"/>
    </row>
    <row r="1110" spans="1:188" x14ac:dyDescent="0.15">
      <c r="A1110" s="63">
        <f t="shared" si="307"/>
        <v>44875</v>
      </c>
      <c r="B1110" s="78">
        <f t="shared" ca="1" si="312"/>
        <v>647.30140623999989</v>
      </c>
      <c r="C1110" s="65">
        <f t="shared" ca="1" si="317"/>
        <v>573.1585301099999</v>
      </c>
      <c r="D1110" s="10">
        <f ca="1">IF(A1110&lt;$B$1,VLOOKUP(A1110,[1]DI!$A$4:$B$15000,2),0)</f>
        <v>0.13650000000000001</v>
      </c>
      <c r="E1110" s="65">
        <f t="shared" ca="1" si="313"/>
        <v>1.00050788</v>
      </c>
      <c r="F1110" s="65">
        <f ca="1">(TRUNC(PRODUCT($E$12:$E1109),16))</f>
        <v>1.1919760716930801</v>
      </c>
      <c r="G1110" s="65">
        <f t="shared" ca="1" si="314"/>
        <v>1.0980132618279299</v>
      </c>
      <c r="H1110" s="65">
        <f t="shared" ca="1" si="315"/>
        <v>1.0855752999999999</v>
      </c>
      <c r="I1110" s="64">
        <f t="shared" si="308"/>
        <v>0.06</v>
      </c>
      <c r="J1110" s="66">
        <f>IF(O1109&gt;0,VLOOKUP(O1109,W$12:AF$80,2),J1109)</f>
        <v>44628</v>
      </c>
      <c r="K1110" s="67">
        <f t="shared" si="309"/>
        <v>171</v>
      </c>
      <c r="L1110" s="68">
        <f t="shared" si="318"/>
        <v>171</v>
      </c>
      <c r="M1110" s="69">
        <f t="shared" si="319"/>
        <v>1.040331712</v>
      </c>
      <c r="N1110" s="69">
        <f t="shared" ca="1" si="320"/>
        <v>1.12935841</v>
      </c>
      <c r="O1110" s="68">
        <f t="shared" si="316"/>
        <v>0</v>
      </c>
      <c r="P1110" s="65">
        <f t="shared" ca="1" si="310"/>
        <v>74.142876130000005</v>
      </c>
      <c r="Q1110" s="65"/>
      <c r="R1110" s="11">
        <f t="shared" si="311"/>
        <v>0</v>
      </c>
      <c r="S1110" s="70" t="str">
        <f>IF(O1109&gt;0,VLOOKUP(O1109,W$12:AF$60,10),S1109)</f>
        <v>INCORPJ=</v>
      </c>
      <c r="T1110" s="66" t="e">
        <f>IF(O1109&gt;0,VLOOKUP(O1109,W$12:AF$60,11),T1109)</f>
        <v>#REF!</v>
      </c>
      <c r="U1110" s="71" t="str">
        <f t="shared" si="321"/>
        <v>-</v>
      </c>
      <c r="V1110" s="6"/>
      <c r="W1110" s="6"/>
      <c r="X1110" s="6"/>
      <c r="Y1110" s="7"/>
      <c r="Z1110" s="1"/>
      <c r="AA1110" s="6"/>
      <c r="AB1110" s="7"/>
      <c r="AC1110" s="7"/>
      <c r="AD1110" s="7"/>
      <c r="AE1110" s="6"/>
      <c r="AF1110" s="8"/>
      <c r="AG1110" s="1"/>
      <c r="AH1110" s="1"/>
      <c r="AI1110" s="1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1"/>
      <c r="DI1110" s="1"/>
      <c r="DJ1110" s="1"/>
      <c r="DK1110" s="1"/>
      <c r="DL1110" s="1"/>
      <c r="DM1110" s="1"/>
      <c r="DN1110" s="1"/>
      <c r="DO1110" s="1"/>
      <c r="DP1110" s="1"/>
      <c r="DQ1110" s="1"/>
      <c r="DR1110" s="1"/>
      <c r="DS1110" s="1"/>
      <c r="DT1110" s="1"/>
      <c r="DU1110" s="1"/>
      <c r="DV1110" s="1"/>
      <c r="DW1110" s="1"/>
      <c r="DX1110" s="1"/>
      <c r="DY1110" s="1"/>
      <c r="DZ1110" s="1"/>
      <c r="EA1110" s="1"/>
      <c r="EB1110" s="1"/>
      <c r="EC1110" s="1"/>
      <c r="ED1110" s="1"/>
      <c r="EE1110" s="1"/>
      <c r="EF1110" s="1"/>
      <c r="EG1110" s="1"/>
      <c r="EH1110" s="1"/>
      <c r="EI1110" s="1"/>
      <c r="EJ1110" s="1"/>
      <c r="EK1110" s="1"/>
      <c r="EL1110" s="1"/>
      <c r="EM1110" s="1"/>
      <c r="EN1110" s="1"/>
      <c r="EO1110" s="1"/>
      <c r="EP1110" s="1"/>
      <c r="EQ1110" s="1"/>
      <c r="ER1110" s="1"/>
      <c r="ES1110" s="1"/>
      <c r="ET1110" s="1"/>
      <c r="EU1110" s="1"/>
      <c r="EV1110" s="1"/>
      <c r="EW1110" s="1"/>
      <c r="EX1110" s="1"/>
      <c r="EY1110" s="1"/>
      <c r="EZ1110" s="1"/>
      <c r="FA1110" s="1"/>
      <c r="FB1110" s="1"/>
      <c r="FC1110" s="1"/>
      <c r="FD1110" s="1"/>
      <c r="FE1110" s="1"/>
      <c r="FF1110" s="1"/>
      <c r="FG1110" s="1"/>
      <c r="FH1110" s="1"/>
      <c r="FI1110" s="1"/>
      <c r="FJ1110" s="1"/>
      <c r="FK1110" s="1"/>
      <c r="FL1110" s="1"/>
      <c r="FM1110" s="1"/>
      <c r="FN1110" s="1"/>
      <c r="FO1110" s="1"/>
      <c r="FP1110" s="1"/>
      <c r="FQ1110" s="1"/>
      <c r="FR1110" s="1"/>
      <c r="FS1110" s="1"/>
      <c r="FT1110" s="1"/>
      <c r="FU1110" s="1"/>
      <c r="FV1110" s="1"/>
      <c r="FW1110" s="1"/>
      <c r="FX1110" s="1"/>
      <c r="FY1110" s="1"/>
      <c r="FZ1110" s="1"/>
      <c r="GA1110" s="1"/>
      <c r="GB1110" s="1"/>
      <c r="GC1110" s="1"/>
      <c r="GD1110" s="1"/>
      <c r="GE1110" s="1"/>
      <c r="GF1110" s="1"/>
    </row>
    <row r="1111" spans="1:188" x14ac:dyDescent="0.15">
      <c r="A1111" s="63">
        <f t="shared" si="307"/>
        <v>44876</v>
      </c>
      <c r="B1111" s="78">
        <f t="shared" ca="1" si="312"/>
        <v>647.77992253999992</v>
      </c>
      <c r="C1111" s="65">
        <f t="shared" ca="1" si="317"/>
        <v>573.1585301099999</v>
      </c>
      <c r="D1111" s="10">
        <f ca="1">IF(A1111&lt;$B$1,VLOOKUP(A1111,[1]DI!$A$4:$B$15000,2),0)</f>
        <v>0.13650000000000001</v>
      </c>
      <c r="E1111" s="65">
        <f t="shared" ca="1" si="313"/>
        <v>1.00050788</v>
      </c>
      <c r="F1111" s="65">
        <f ca="1">(TRUNC(PRODUCT($E$12:$E1110),16))</f>
        <v>1.19258145250037</v>
      </c>
      <c r="G1111" s="65">
        <f t="shared" ca="1" si="314"/>
        <v>1.0980132618279299</v>
      </c>
      <c r="H1111" s="65">
        <f t="shared" ca="1" si="315"/>
        <v>1.08612664</v>
      </c>
      <c r="I1111" s="64">
        <f t="shared" si="308"/>
        <v>0.06</v>
      </c>
      <c r="J1111" s="66">
        <f>IF(O1110&gt;0,VLOOKUP(O1110,W$12:AF$80,2),J1110)</f>
        <v>44628</v>
      </c>
      <c r="K1111" s="67">
        <f t="shared" si="309"/>
        <v>172</v>
      </c>
      <c r="L1111" s="68">
        <f t="shared" si="318"/>
        <v>172</v>
      </c>
      <c r="M1111" s="69">
        <f t="shared" si="319"/>
        <v>1.0405722909999999</v>
      </c>
      <c r="N1111" s="69">
        <f t="shared" ca="1" si="320"/>
        <v>1.1301932859999999</v>
      </c>
      <c r="O1111" s="68">
        <f t="shared" si="316"/>
        <v>0</v>
      </c>
      <c r="P1111" s="65">
        <f t="shared" ca="1" si="310"/>
        <v>74.62139243</v>
      </c>
      <c r="Q1111" s="65"/>
      <c r="R1111" s="11">
        <f t="shared" si="311"/>
        <v>0</v>
      </c>
      <c r="S1111" s="70" t="str">
        <f>IF(O1110&gt;0,VLOOKUP(O1110,W$12:AF$60,10),S1110)</f>
        <v>INCORPJ=</v>
      </c>
      <c r="T1111" s="66" t="e">
        <f>IF(O1110&gt;0,VLOOKUP(O1110,W$12:AF$60,11),T1110)</f>
        <v>#REF!</v>
      </c>
      <c r="U1111" s="71" t="str">
        <f t="shared" si="321"/>
        <v>-</v>
      </c>
      <c r="V1111" s="6"/>
      <c r="W1111" s="6"/>
      <c r="X1111" s="6"/>
      <c r="Y1111" s="7"/>
      <c r="Z1111" s="1"/>
      <c r="AA1111" s="6"/>
      <c r="AB1111" s="7"/>
      <c r="AC1111" s="7"/>
      <c r="AD1111" s="7"/>
      <c r="AE1111" s="6"/>
      <c r="AF1111" s="8"/>
      <c r="AG1111" s="1"/>
      <c r="AH1111" s="1"/>
      <c r="AI1111" s="1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1"/>
      <c r="DI1111" s="1"/>
      <c r="DJ1111" s="1"/>
      <c r="DK1111" s="1"/>
      <c r="DL1111" s="1"/>
      <c r="DM1111" s="1"/>
      <c r="DN1111" s="1"/>
      <c r="DO1111" s="1"/>
      <c r="DP1111" s="1"/>
      <c r="DQ1111" s="1"/>
      <c r="DR1111" s="1"/>
      <c r="DS1111" s="1"/>
      <c r="DT1111" s="1"/>
      <c r="DU1111" s="1"/>
      <c r="DV1111" s="1"/>
      <c r="DW1111" s="1"/>
      <c r="DX1111" s="1"/>
      <c r="DY1111" s="1"/>
      <c r="DZ1111" s="1"/>
      <c r="EA1111" s="1"/>
      <c r="EB1111" s="1"/>
      <c r="EC1111" s="1"/>
      <c r="ED1111" s="1"/>
      <c r="EE1111" s="1"/>
      <c r="EF1111" s="1"/>
      <c r="EG1111" s="1"/>
      <c r="EH1111" s="1"/>
      <c r="EI1111" s="1"/>
      <c r="EJ1111" s="1"/>
      <c r="EK1111" s="1"/>
      <c r="EL1111" s="1"/>
      <c r="EM1111" s="1"/>
      <c r="EN1111" s="1"/>
      <c r="EO1111" s="1"/>
      <c r="EP1111" s="1"/>
      <c r="EQ1111" s="1"/>
      <c r="ER1111" s="1"/>
      <c r="ES1111" s="1"/>
      <c r="ET1111" s="1"/>
      <c r="EU1111" s="1"/>
      <c r="EV1111" s="1"/>
      <c r="EW1111" s="1"/>
      <c r="EX1111" s="1"/>
      <c r="EY1111" s="1"/>
      <c r="EZ1111" s="1"/>
      <c r="FA1111" s="1"/>
      <c r="FB1111" s="1"/>
      <c r="FC1111" s="1"/>
      <c r="FD1111" s="1"/>
      <c r="FE1111" s="1"/>
      <c r="FF1111" s="1"/>
      <c r="FG1111" s="1"/>
      <c r="FH1111" s="1"/>
      <c r="FI1111" s="1"/>
      <c r="FJ1111" s="1"/>
      <c r="FK1111" s="1"/>
      <c r="FL1111" s="1"/>
      <c r="FM1111" s="1"/>
      <c r="FN1111" s="1"/>
      <c r="FO1111" s="1"/>
      <c r="FP1111" s="1"/>
      <c r="FQ1111" s="1"/>
      <c r="FR1111" s="1"/>
      <c r="FS1111" s="1"/>
      <c r="FT1111" s="1"/>
      <c r="FU1111" s="1"/>
      <c r="FV1111" s="1"/>
      <c r="FW1111" s="1"/>
      <c r="FX1111" s="1"/>
      <c r="FY1111" s="1"/>
      <c r="FZ1111" s="1"/>
      <c r="GA1111" s="1"/>
      <c r="GB1111" s="1"/>
      <c r="GC1111" s="1"/>
      <c r="GD1111" s="1"/>
      <c r="GE1111" s="1"/>
      <c r="GF1111" s="1"/>
    </row>
    <row r="1112" spans="1:188" x14ac:dyDescent="0.15">
      <c r="A1112" s="63">
        <f t="shared" si="307"/>
        <v>44877</v>
      </c>
      <c r="B1112" s="78">
        <f t="shared" ca="1" si="312"/>
        <v>648.2587924799999</v>
      </c>
      <c r="C1112" s="65">
        <f t="shared" ca="1" si="317"/>
        <v>573.1585301099999</v>
      </c>
      <c r="D1112" s="10">
        <f ca="1">IF(A1112&lt;$B$1,VLOOKUP(A1112,[1]DI!$A$4:$B$15000,2),0)</f>
        <v>0</v>
      </c>
      <c r="E1112" s="65">
        <f t="shared" ca="1" si="313"/>
        <v>1</v>
      </c>
      <c r="F1112" s="65">
        <f ca="1">(TRUNC(PRODUCT($E$12:$E1111),16))</f>
        <v>1.19318714076847</v>
      </c>
      <c r="G1112" s="65">
        <f t="shared" ca="1" si="314"/>
        <v>1.0980132618279299</v>
      </c>
      <c r="H1112" s="65">
        <f t="shared" ca="1" si="315"/>
        <v>1.08667826</v>
      </c>
      <c r="I1112" s="64">
        <f t="shared" si="308"/>
        <v>0.06</v>
      </c>
      <c r="J1112" s="66">
        <f>IF(O1111&gt;0,VLOOKUP(O1111,W$12:AF$80,2),J1111)</f>
        <v>44628</v>
      </c>
      <c r="K1112" s="67">
        <f t="shared" si="309"/>
        <v>172</v>
      </c>
      <c r="L1112" s="68">
        <f t="shared" si="318"/>
        <v>173</v>
      </c>
      <c r="M1112" s="69">
        <f t="shared" si="319"/>
        <v>1.0408129260000001</v>
      </c>
      <c r="N1112" s="69">
        <f t="shared" ca="1" si="320"/>
        <v>1.131028779</v>
      </c>
      <c r="O1112" s="68">
        <f t="shared" si="316"/>
        <v>0</v>
      </c>
      <c r="P1112" s="65">
        <f t="shared" ca="1" si="310"/>
        <v>75.100262369999996</v>
      </c>
      <c r="Q1112" s="65"/>
      <c r="R1112" s="11">
        <f t="shared" si="311"/>
        <v>0</v>
      </c>
      <c r="S1112" s="70" t="str">
        <f>IF(O1111&gt;0,VLOOKUP(O1111,W$12:AF$60,10),S1111)</f>
        <v>INCORPJ=</v>
      </c>
      <c r="T1112" s="66" t="e">
        <f>IF(O1111&gt;0,VLOOKUP(O1111,W$12:AF$60,11),T1111)</f>
        <v>#REF!</v>
      </c>
      <c r="U1112" s="71" t="str">
        <f t="shared" si="321"/>
        <v>-</v>
      </c>
      <c r="V1112" s="6"/>
      <c r="W1112" s="6"/>
      <c r="X1112" s="6"/>
      <c r="Y1112" s="7"/>
      <c r="Z1112" s="1"/>
      <c r="AA1112" s="6"/>
      <c r="AB1112" s="7"/>
      <c r="AC1112" s="7"/>
      <c r="AD1112" s="7"/>
      <c r="AE1112" s="6"/>
      <c r="AF1112" s="8"/>
      <c r="AG1112" s="1"/>
      <c r="AH1112" s="1"/>
      <c r="AI1112" s="1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1"/>
      <c r="DI1112" s="1"/>
      <c r="DJ1112" s="1"/>
      <c r="DK1112" s="1"/>
      <c r="DL1112" s="1"/>
      <c r="DM1112" s="1"/>
      <c r="DN1112" s="1"/>
      <c r="DO1112" s="1"/>
      <c r="DP1112" s="1"/>
      <c r="DQ1112" s="1"/>
      <c r="DR1112" s="1"/>
      <c r="DS1112" s="1"/>
      <c r="DT1112" s="1"/>
      <c r="DU1112" s="1"/>
      <c r="DV1112" s="1"/>
      <c r="DW1112" s="1"/>
      <c r="DX1112" s="1"/>
      <c r="DY1112" s="1"/>
      <c r="DZ1112" s="1"/>
      <c r="EA1112" s="1"/>
      <c r="EB1112" s="1"/>
      <c r="EC1112" s="1"/>
      <c r="ED1112" s="1"/>
      <c r="EE1112" s="1"/>
      <c r="EF1112" s="1"/>
      <c r="EG1112" s="1"/>
      <c r="EH1112" s="1"/>
      <c r="EI1112" s="1"/>
      <c r="EJ1112" s="1"/>
      <c r="EK1112" s="1"/>
      <c r="EL1112" s="1"/>
      <c r="EM1112" s="1"/>
      <c r="EN1112" s="1"/>
      <c r="EO1112" s="1"/>
      <c r="EP1112" s="1"/>
      <c r="EQ1112" s="1"/>
      <c r="ER1112" s="1"/>
      <c r="ES1112" s="1"/>
      <c r="ET1112" s="1"/>
      <c r="EU1112" s="1"/>
      <c r="EV1112" s="1"/>
      <c r="EW1112" s="1"/>
      <c r="EX1112" s="1"/>
      <c r="EY1112" s="1"/>
      <c r="EZ1112" s="1"/>
      <c r="FA1112" s="1"/>
      <c r="FB1112" s="1"/>
      <c r="FC1112" s="1"/>
      <c r="FD1112" s="1"/>
      <c r="FE1112" s="1"/>
      <c r="FF1112" s="1"/>
      <c r="FG1112" s="1"/>
      <c r="FH1112" s="1"/>
      <c r="FI1112" s="1"/>
      <c r="FJ1112" s="1"/>
      <c r="FK1112" s="1"/>
      <c r="FL1112" s="1"/>
      <c r="FM1112" s="1"/>
      <c r="FN1112" s="1"/>
      <c r="FO1112" s="1"/>
      <c r="FP1112" s="1"/>
      <c r="FQ1112" s="1"/>
      <c r="FR1112" s="1"/>
      <c r="FS1112" s="1"/>
      <c r="FT1112" s="1"/>
      <c r="FU1112" s="1"/>
      <c r="FV1112" s="1"/>
      <c r="FW1112" s="1"/>
      <c r="FX1112" s="1"/>
      <c r="FY1112" s="1"/>
      <c r="FZ1112" s="1"/>
      <c r="GA1112" s="1"/>
      <c r="GB1112" s="1"/>
      <c r="GC1112" s="1"/>
      <c r="GD1112" s="1"/>
      <c r="GE1112" s="1"/>
      <c r="GF1112" s="1"/>
    </row>
    <row r="1113" spans="1:188" x14ac:dyDescent="0.15">
      <c r="A1113" s="63">
        <f t="shared" si="307"/>
        <v>44878</v>
      </c>
      <c r="B1113" s="78">
        <f t="shared" ca="1" si="312"/>
        <v>648.2587924799999</v>
      </c>
      <c r="C1113" s="65">
        <f t="shared" ca="1" si="317"/>
        <v>573.1585301099999</v>
      </c>
      <c r="D1113" s="10">
        <f ca="1">IF(A1113&lt;$B$1,VLOOKUP(A1113,[1]DI!$A$4:$B$15000,2),0)</f>
        <v>0</v>
      </c>
      <c r="E1113" s="65">
        <f t="shared" ca="1" si="313"/>
        <v>1</v>
      </c>
      <c r="F1113" s="65">
        <f ca="1">(TRUNC(PRODUCT($E$12:$E1112),16))</f>
        <v>1.19318714076847</v>
      </c>
      <c r="G1113" s="65">
        <f t="shared" ca="1" si="314"/>
        <v>1.0980132618279299</v>
      </c>
      <c r="H1113" s="65">
        <f t="shared" ca="1" si="315"/>
        <v>1.08667826</v>
      </c>
      <c r="I1113" s="64">
        <f t="shared" si="308"/>
        <v>0.06</v>
      </c>
      <c r="J1113" s="66">
        <f>IF(O1112&gt;0,VLOOKUP(O1112,W$12:AF$80,2),J1112)</f>
        <v>44628</v>
      </c>
      <c r="K1113" s="67">
        <f t="shared" si="309"/>
        <v>172</v>
      </c>
      <c r="L1113" s="68">
        <f t="shared" si="318"/>
        <v>173</v>
      </c>
      <c r="M1113" s="69">
        <f t="shared" si="319"/>
        <v>1.0408129260000001</v>
      </c>
      <c r="N1113" s="69">
        <f t="shared" ca="1" si="320"/>
        <v>1.131028779</v>
      </c>
      <c r="O1113" s="68">
        <f t="shared" si="316"/>
        <v>0</v>
      </c>
      <c r="P1113" s="65">
        <f t="shared" ca="1" si="310"/>
        <v>75.100262369999996</v>
      </c>
      <c r="Q1113" s="65"/>
      <c r="R1113" s="11">
        <f t="shared" si="311"/>
        <v>0</v>
      </c>
      <c r="S1113" s="70" t="str">
        <f>IF(O1112&gt;0,VLOOKUP(O1112,W$12:AF$60,10),S1112)</f>
        <v>INCORPJ=</v>
      </c>
      <c r="T1113" s="66" t="e">
        <f>IF(O1112&gt;0,VLOOKUP(O1112,W$12:AF$60,11),T1112)</f>
        <v>#REF!</v>
      </c>
      <c r="U1113" s="71" t="str">
        <f t="shared" si="321"/>
        <v>-</v>
      </c>
      <c r="V1113" s="6"/>
      <c r="W1113" s="6"/>
      <c r="X1113" s="6"/>
      <c r="Y1113" s="7"/>
      <c r="Z1113" s="1"/>
      <c r="AA1113" s="6"/>
      <c r="AB1113" s="7"/>
      <c r="AC1113" s="7"/>
      <c r="AD1113" s="7"/>
      <c r="AE1113" s="6"/>
      <c r="AF1113" s="8"/>
      <c r="AG1113" s="1"/>
      <c r="AH1113" s="1"/>
      <c r="AI1113" s="1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1"/>
      <c r="DI1113" s="1"/>
      <c r="DJ1113" s="1"/>
      <c r="DK1113" s="1"/>
      <c r="DL1113" s="1"/>
      <c r="DM1113" s="1"/>
      <c r="DN1113" s="1"/>
      <c r="DO1113" s="1"/>
      <c r="DP1113" s="1"/>
      <c r="DQ1113" s="1"/>
      <c r="DR1113" s="1"/>
      <c r="DS1113" s="1"/>
      <c r="DT1113" s="1"/>
      <c r="DU1113" s="1"/>
      <c r="DV1113" s="1"/>
      <c r="DW1113" s="1"/>
      <c r="DX1113" s="1"/>
      <c r="DY1113" s="1"/>
      <c r="DZ1113" s="1"/>
      <c r="EA1113" s="1"/>
      <c r="EB1113" s="1"/>
      <c r="EC1113" s="1"/>
      <c r="ED1113" s="1"/>
      <c r="EE1113" s="1"/>
      <c r="EF1113" s="1"/>
      <c r="EG1113" s="1"/>
      <c r="EH1113" s="1"/>
      <c r="EI1113" s="1"/>
      <c r="EJ1113" s="1"/>
      <c r="EK1113" s="1"/>
      <c r="EL1113" s="1"/>
      <c r="EM1113" s="1"/>
      <c r="EN1113" s="1"/>
      <c r="EO1113" s="1"/>
      <c r="EP1113" s="1"/>
      <c r="EQ1113" s="1"/>
      <c r="ER1113" s="1"/>
      <c r="ES1113" s="1"/>
      <c r="ET1113" s="1"/>
      <c r="EU1113" s="1"/>
      <c r="EV1113" s="1"/>
      <c r="EW1113" s="1"/>
      <c r="EX1113" s="1"/>
      <c r="EY1113" s="1"/>
      <c r="EZ1113" s="1"/>
      <c r="FA1113" s="1"/>
      <c r="FB1113" s="1"/>
      <c r="FC1113" s="1"/>
      <c r="FD1113" s="1"/>
      <c r="FE1113" s="1"/>
      <c r="FF1113" s="1"/>
      <c r="FG1113" s="1"/>
      <c r="FH1113" s="1"/>
      <c r="FI1113" s="1"/>
      <c r="FJ1113" s="1"/>
      <c r="FK1113" s="1"/>
      <c r="FL1113" s="1"/>
      <c r="FM1113" s="1"/>
      <c r="FN1113" s="1"/>
      <c r="FO1113" s="1"/>
      <c r="FP1113" s="1"/>
      <c r="FQ1113" s="1"/>
      <c r="FR1113" s="1"/>
      <c r="FS1113" s="1"/>
      <c r="FT1113" s="1"/>
      <c r="FU1113" s="1"/>
      <c r="FV1113" s="1"/>
      <c r="FW1113" s="1"/>
      <c r="FX1113" s="1"/>
      <c r="FY1113" s="1"/>
      <c r="FZ1113" s="1"/>
      <c r="GA1113" s="1"/>
      <c r="GB1113" s="1"/>
      <c r="GC1113" s="1"/>
      <c r="GD1113" s="1"/>
      <c r="GE1113" s="1"/>
      <c r="GF1113" s="1"/>
    </row>
    <row r="1114" spans="1:188" x14ac:dyDescent="0.15">
      <c r="A1114" s="63">
        <f t="shared" si="307"/>
        <v>44879</v>
      </c>
      <c r="B1114" s="78">
        <f t="shared" ca="1" si="312"/>
        <v>648.2587924799999</v>
      </c>
      <c r="C1114" s="65">
        <f t="shared" ca="1" si="317"/>
        <v>573.1585301099999</v>
      </c>
      <c r="D1114" s="10">
        <f ca="1">IF(A1114&lt;$B$1,VLOOKUP(A1114,[1]DI!$A$4:$B$15000,2),0)</f>
        <v>0.13650000000000001</v>
      </c>
      <c r="E1114" s="65">
        <f t="shared" ca="1" si="313"/>
        <v>1.00050788</v>
      </c>
      <c r="F1114" s="65">
        <f ca="1">(TRUNC(PRODUCT($E$12:$E1113),16))</f>
        <v>1.19318714076847</v>
      </c>
      <c r="G1114" s="65">
        <f t="shared" ca="1" si="314"/>
        <v>1.0980132618279299</v>
      </c>
      <c r="H1114" s="65">
        <f t="shared" ca="1" si="315"/>
        <v>1.08667826</v>
      </c>
      <c r="I1114" s="64">
        <f t="shared" si="308"/>
        <v>0.06</v>
      </c>
      <c r="J1114" s="66">
        <f>IF(O1113&gt;0,VLOOKUP(O1113,W$12:AF$80,2),J1113)</f>
        <v>44628</v>
      </c>
      <c r="K1114" s="67">
        <f t="shared" si="309"/>
        <v>173</v>
      </c>
      <c r="L1114" s="68">
        <f t="shared" si="318"/>
        <v>173</v>
      </c>
      <c r="M1114" s="69">
        <f t="shared" si="319"/>
        <v>1.0408129260000001</v>
      </c>
      <c r="N1114" s="69">
        <f t="shared" ca="1" si="320"/>
        <v>1.131028779</v>
      </c>
      <c r="O1114" s="68">
        <f t="shared" si="316"/>
        <v>0</v>
      </c>
      <c r="P1114" s="65">
        <f t="shared" ca="1" si="310"/>
        <v>75.100262369999996</v>
      </c>
      <c r="Q1114" s="65"/>
      <c r="R1114" s="11">
        <f t="shared" si="311"/>
        <v>0</v>
      </c>
      <c r="S1114" s="70" t="str">
        <f>IF(O1113&gt;0,VLOOKUP(O1113,W$12:AF$60,10),S1113)</f>
        <v>INCORPJ=</v>
      </c>
      <c r="T1114" s="66" t="e">
        <f>IF(O1113&gt;0,VLOOKUP(O1113,W$12:AF$60,11),T1113)</f>
        <v>#REF!</v>
      </c>
      <c r="U1114" s="71" t="str">
        <f t="shared" si="321"/>
        <v>-</v>
      </c>
      <c r="V1114" s="6"/>
      <c r="W1114" s="6"/>
      <c r="X1114" s="6"/>
      <c r="Y1114" s="7"/>
      <c r="Z1114" s="1"/>
      <c r="AA1114" s="6"/>
      <c r="AB1114" s="7"/>
      <c r="AC1114" s="7"/>
      <c r="AD1114" s="7"/>
      <c r="AE1114" s="6"/>
      <c r="AF1114" s="8"/>
      <c r="AG1114" s="1"/>
      <c r="AH1114" s="1"/>
      <c r="AI1114" s="1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1"/>
      <c r="DI1114" s="1"/>
      <c r="DJ1114" s="1"/>
      <c r="DK1114" s="1"/>
      <c r="DL1114" s="1"/>
      <c r="DM1114" s="1"/>
      <c r="DN1114" s="1"/>
      <c r="DO1114" s="1"/>
      <c r="DP1114" s="1"/>
      <c r="DQ1114" s="1"/>
      <c r="DR1114" s="1"/>
      <c r="DS1114" s="1"/>
      <c r="DT1114" s="1"/>
      <c r="DU1114" s="1"/>
      <c r="DV1114" s="1"/>
      <c r="DW1114" s="1"/>
      <c r="DX1114" s="1"/>
      <c r="DY1114" s="1"/>
      <c r="DZ1114" s="1"/>
      <c r="EA1114" s="1"/>
      <c r="EB1114" s="1"/>
      <c r="EC1114" s="1"/>
      <c r="ED1114" s="1"/>
      <c r="EE1114" s="1"/>
      <c r="EF1114" s="1"/>
      <c r="EG1114" s="1"/>
      <c r="EH1114" s="1"/>
      <c r="EI1114" s="1"/>
      <c r="EJ1114" s="1"/>
      <c r="EK1114" s="1"/>
      <c r="EL1114" s="1"/>
      <c r="EM1114" s="1"/>
      <c r="EN1114" s="1"/>
      <c r="EO1114" s="1"/>
      <c r="EP1114" s="1"/>
      <c r="EQ1114" s="1"/>
      <c r="ER1114" s="1"/>
      <c r="ES1114" s="1"/>
      <c r="ET1114" s="1"/>
      <c r="EU1114" s="1"/>
      <c r="EV1114" s="1"/>
      <c r="EW1114" s="1"/>
      <c r="EX1114" s="1"/>
      <c r="EY1114" s="1"/>
      <c r="EZ1114" s="1"/>
      <c r="FA1114" s="1"/>
      <c r="FB1114" s="1"/>
      <c r="FC1114" s="1"/>
      <c r="FD1114" s="1"/>
      <c r="FE1114" s="1"/>
      <c r="FF1114" s="1"/>
      <c r="FG1114" s="1"/>
      <c r="FH1114" s="1"/>
      <c r="FI1114" s="1"/>
      <c r="FJ1114" s="1"/>
      <c r="FK1114" s="1"/>
      <c r="FL1114" s="1"/>
      <c r="FM1114" s="1"/>
      <c r="FN1114" s="1"/>
      <c r="FO1114" s="1"/>
      <c r="FP1114" s="1"/>
      <c r="FQ1114" s="1"/>
      <c r="FR1114" s="1"/>
      <c r="FS1114" s="1"/>
      <c r="FT1114" s="1"/>
      <c r="FU1114" s="1"/>
      <c r="FV1114" s="1"/>
      <c r="FW1114" s="1"/>
      <c r="FX1114" s="1"/>
      <c r="FY1114" s="1"/>
      <c r="FZ1114" s="1"/>
      <c r="GA1114" s="1"/>
      <c r="GB1114" s="1"/>
      <c r="GC1114" s="1"/>
      <c r="GD1114" s="1"/>
      <c r="GE1114" s="1"/>
      <c r="GF1114" s="1"/>
    </row>
    <row r="1115" spans="1:188" x14ac:dyDescent="0.15">
      <c r="A1115" s="63">
        <f t="shared" si="307"/>
        <v>44880</v>
      </c>
      <c r="B1115" s="78">
        <f t="shared" ca="1" si="312"/>
        <v>648.73801719999994</v>
      </c>
      <c r="C1115" s="65">
        <f t="shared" ca="1" si="317"/>
        <v>573.1585301099999</v>
      </c>
      <c r="D1115" s="10">
        <f ca="1">IF(A1115&lt;$B$1,VLOOKUP(A1115,[1]DI!$A$4:$B$15000,2),0)</f>
        <v>0</v>
      </c>
      <c r="E1115" s="65">
        <f t="shared" ca="1" si="313"/>
        <v>1</v>
      </c>
      <c r="F1115" s="65">
        <f ca="1">(TRUNC(PRODUCT($E$12:$E1114),16))</f>
        <v>1.1937931366535199</v>
      </c>
      <c r="G1115" s="65">
        <f t="shared" ca="1" si="314"/>
        <v>1.0980132618279299</v>
      </c>
      <c r="H1115" s="65">
        <f t="shared" ca="1" si="315"/>
        <v>1.0872301600000001</v>
      </c>
      <c r="I1115" s="64">
        <f t="shared" si="308"/>
        <v>0.06</v>
      </c>
      <c r="J1115" s="66">
        <f>IF(O1114&gt;0,VLOOKUP(O1114,W$12:AF$80,2),J1114)</f>
        <v>44628</v>
      </c>
      <c r="K1115" s="67">
        <f t="shared" si="309"/>
        <v>173</v>
      </c>
      <c r="L1115" s="68">
        <f t="shared" si="318"/>
        <v>174</v>
      </c>
      <c r="M1115" s="69">
        <f t="shared" si="319"/>
        <v>1.041053617</v>
      </c>
      <c r="N1115" s="69">
        <f t="shared" ca="1" si="320"/>
        <v>1.131864891</v>
      </c>
      <c r="O1115" s="68">
        <f t="shared" si="316"/>
        <v>0</v>
      </c>
      <c r="P1115" s="65">
        <f t="shared" ca="1" si="310"/>
        <v>75.579487090000001</v>
      </c>
      <c r="Q1115" s="65"/>
      <c r="R1115" s="11">
        <f t="shared" si="311"/>
        <v>0</v>
      </c>
      <c r="S1115" s="70" t="str">
        <f>IF(O1114&gt;0,VLOOKUP(O1114,W$12:AF$60,10),S1114)</f>
        <v>INCORPJ=</v>
      </c>
      <c r="T1115" s="66" t="e">
        <f>IF(O1114&gt;0,VLOOKUP(O1114,W$12:AF$60,11),T1114)</f>
        <v>#REF!</v>
      </c>
      <c r="U1115" s="71" t="str">
        <f t="shared" si="321"/>
        <v>-</v>
      </c>
      <c r="V1115" s="6"/>
      <c r="W1115" s="6"/>
      <c r="X1115" s="6"/>
      <c r="Y1115" s="7"/>
      <c r="Z1115" s="1"/>
      <c r="AA1115" s="6"/>
      <c r="AB1115" s="7"/>
      <c r="AC1115" s="7"/>
      <c r="AD1115" s="7"/>
      <c r="AE1115" s="6"/>
      <c r="AF1115" s="8"/>
      <c r="AG1115" s="1"/>
      <c r="AH1115" s="1"/>
      <c r="AI1115" s="1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1"/>
      <c r="DI1115" s="1"/>
      <c r="DJ1115" s="1"/>
      <c r="DK1115" s="1"/>
      <c r="DL1115" s="1"/>
      <c r="DM1115" s="1"/>
      <c r="DN1115" s="1"/>
      <c r="DO1115" s="1"/>
      <c r="DP1115" s="1"/>
      <c r="DQ1115" s="1"/>
      <c r="DR1115" s="1"/>
      <c r="DS1115" s="1"/>
      <c r="DT1115" s="1"/>
      <c r="DU1115" s="1"/>
      <c r="DV1115" s="1"/>
      <c r="DW1115" s="1"/>
      <c r="DX1115" s="1"/>
      <c r="DY1115" s="1"/>
      <c r="DZ1115" s="1"/>
      <c r="EA1115" s="1"/>
      <c r="EB1115" s="1"/>
      <c r="EC1115" s="1"/>
      <c r="ED1115" s="1"/>
      <c r="EE1115" s="1"/>
      <c r="EF1115" s="1"/>
      <c r="EG1115" s="1"/>
      <c r="EH1115" s="1"/>
      <c r="EI1115" s="1"/>
      <c r="EJ1115" s="1"/>
      <c r="EK1115" s="1"/>
      <c r="EL1115" s="1"/>
      <c r="EM1115" s="1"/>
      <c r="EN1115" s="1"/>
      <c r="EO1115" s="1"/>
      <c r="EP1115" s="1"/>
      <c r="EQ1115" s="1"/>
      <c r="ER1115" s="1"/>
      <c r="ES1115" s="1"/>
      <c r="ET1115" s="1"/>
      <c r="EU1115" s="1"/>
      <c r="EV1115" s="1"/>
      <c r="EW1115" s="1"/>
      <c r="EX1115" s="1"/>
      <c r="EY1115" s="1"/>
      <c r="EZ1115" s="1"/>
      <c r="FA1115" s="1"/>
      <c r="FB1115" s="1"/>
      <c r="FC1115" s="1"/>
      <c r="FD1115" s="1"/>
      <c r="FE1115" s="1"/>
      <c r="FF1115" s="1"/>
      <c r="FG1115" s="1"/>
      <c r="FH1115" s="1"/>
      <c r="FI1115" s="1"/>
      <c r="FJ1115" s="1"/>
      <c r="FK1115" s="1"/>
      <c r="FL1115" s="1"/>
      <c r="FM1115" s="1"/>
      <c r="FN1115" s="1"/>
      <c r="FO1115" s="1"/>
      <c r="FP1115" s="1"/>
      <c r="FQ1115" s="1"/>
      <c r="FR1115" s="1"/>
      <c r="FS1115" s="1"/>
      <c r="FT1115" s="1"/>
      <c r="FU1115" s="1"/>
      <c r="FV1115" s="1"/>
      <c r="FW1115" s="1"/>
      <c r="FX1115" s="1"/>
      <c r="FY1115" s="1"/>
      <c r="FZ1115" s="1"/>
      <c r="GA1115" s="1"/>
      <c r="GB1115" s="1"/>
      <c r="GC1115" s="1"/>
      <c r="GD1115" s="1"/>
      <c r="GE1115" s="1"/>
      <c r="GF1115" s="1"/>
    </row>
    <row r="1116" spans="1:188" x14ac:dyDescent="0.15">
      <c r="A1116" s="63">
        <f t="shared" si="307"/>
        <v>44881</v>
      </c>
      <c r="B1116" s="78">
        <f t="shared" ca="1" si="312"/>
        <v>648.73801719999994</v>
      </c>
      <c r="C1116" s="65">
        <f t="shared" ca="1" si="317"/>
        <v>573.1585301099999</v>
      </c>
      <c r="D1116" s="10">
        <f ca="1">IF(A1116&lt;$B$1,VLOOKUP(A1116,[1]DI!$A$4:$B$15000,2),0)</f>
        <v>0.13650000000000001</v>
      </c>
      <c r="E1116" s="65">
        <f t="shared" ca="1" si="313"/>
        <v>1.00050788</v>
      </c>
      <c r="F1116" s="65">
        <f ca="1">(TRUNC(PRODUCT($E$12:$E1115),16))</f>
        <v>1.1937931366535199</v>
      </c>
      <c r="G1116" s="65">
        <f t="shared" ca="1" si="314"/>
        <v>1.0980132618279299</v>
      </c>
      <c r="H1116" s="65">
        <f t="shared" ca="1" si="315"/>
        <v>1.0872301600000001</v>
      </c>
      <c r="I1116" s="64">
        <f t="shared" si="308"/>
        <v>0.06</v>
      </c>
      <c r="J1116" s="66">
        <f>IF(O1115&gt;0,VLOOKUP(O1115,W$12:AF$80,2),J1115)</f>
        <v>44628</v>
      </c>
      <c r="K1116" s="67">
        <f t="shared" si="309"/>
        <v>174</v>
      </c>
      <c r="L1116" s="68">
        <f t="shared" si="318"/>
        <v>174</v>
      </c>
      <c r="M1116" s="69">
        <f t="shared" si="319"/>
        <v>1.041053617</v>
      </c>
      <c r="N1116" s="69">
        <f t="shared" ca="1" si="320"/>
        <v>1.131864891</v>
      </c>
      <c r="O1116" s="68">
        <f t="shared" si="316"/>
        <v>0</v>
      </c>
      <c r="P1116" s="65">
        <f t="shared" ca="1" si="310"/>
        <v>75.579487090000001</v>
      </c>
      <c r="Q1116" s="65"/>
      <c r="R1116" s="11">
        <f t="shared" si="311"/>
        <v>0</v>
      </c>
      <c r="S1116" s="70" t="str">
        <f>IF(O1115&gt;0,VLOOKUP(O1115,W$12:AF$60,10),S1115)</f>
        <v>INCORPJ=</v>
      </c>
      <c r="T1116" s="66" t="e">
        <f>IF(O1115&gt;0,VLOOKUP(O1115,W$12:AF$60,11),T1115)</f>
        <v>#REF!</v>
      </c>
      <c r="U1116" s="71" t="str">
        <f t="shared" si="321"/>
        <v>-</v>
      </c>
      <c r="V1116" s="6"/>
      <c r="W1116" s="6"/>
      <c r="X1116" s="6"/>
      <c r="Y1116" s="7"/>
      <c r="Z1116" s="1"/>
      <c r="AA1116" s="6"/>
      <c r="AB1116" s="7"/>
      <c r="AC1116" s="7"/>
      <c r="AD1116" s="7"/>
      <c r="AE1116" s="6"/>
      <c r="AF1116" s="8"/>
      <c r="AG1116" s="1"/>
      <c r="AH1116" s="1"/>
      <c r="AI1116" s="1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1"/>
      <c r="DI1116" s="1"/>
      <c r="DJ1116" s="1"/>
      <c r="DK1116" s="1"/>
      <c r="DL1116" s="1"/>
      <c r="DM1116" s="1"/>
      <c r="DN1116" s="1"/>
      <c r="DO1116" s="1"/>
      <c r="DP1116" s="1"/>
      <c r="DQ1116" s="1"/>
      <c r="DR1116" s="1"/>
      <c r="DS1116" s="1"/>
      <c r="DT1116" s="1"/>
      <c r="DU1116" s="1"/>
      <c r="DV1116" s="1"/>
      <c r="DW1116" s="1"/>
      <c r="DX1116" s="1"/>
      <c r="DY1116" s="1"/>
      <c r="DZ1116" s="1"/>
      <c r="EA1116" s="1"/>
      <c r="EB1116" s="1"/>
      <c r="EC1116" s="1"/>
      <c r="ED1116" s="1"/>
      <c r="EE1116" s="1"/>
      <c r="EF1116" s="1"/>
      <c r="EG1116" s="1"/>
      <c r="EH1116" s="1"/>
      <c r="EI1116" s="1"/>
      <c r="EJ1116" s="1"/>
      <c r="EK1116" s="1"/>
      <c r="EL1116" s="1"/>
      <c r="EM1116" s="1"/>
      <c r="EN1116" s="1"/>
      <c r="EO1116" s="1"/>
      <c r="EP1116" s="1"/>
      <c r="EQ1116" s="1"/>
      <c r="ER1116" s="1"/>
      <c r="ES1116" s="1"/>
      <c r="ET1116" s="1"/>
      <c r="EU1116" s="1"/>
      <c r="EV1116" s="1"/>
      <c r="EW1116" s="1"/>
      <c r="EX1116" s="1"/>
      <c r="EY1116" s="1"/>
      <c r="EZ1116" s="1"/>
      <c r="FA1116" s="1"/>
      <c r="FB1116" s="1"/>
      <c r="FC1116" s="1"/>
      <c r="FD1116" s="1"/>
      <c r="FE1116" s="1"/>
      <c r="FF1116" s="1"/>
      <c r="FG1116" s="1"/>
      <c r="FH1116" s="1"/>
      <c r="FI1116" s="1"/>
      <c r="FJ1116" s="1"/>
      <c r="FK1116" s="1"/>
      <c r="FL1116" s="1"/>
      <c r="FM1116" s="1"/>
      <c r="FN1116" s="1"/>
      <c r="FO1116" s="1"/>
      <c r="FP1116" s="1"/>
      <c r="FQ1116" s="1"/>
      <c r="FR1116" s="1"/>
      <c r="FS1116" s="1"/>
      <c r="FT1116" s="1"/>
      <c r="FU1116" s="1"/>
      <c r="FV1116" s="1"/>
      <c r="FW1116" s="1"/>
      <c r="FX1116" s="1"/>
      <c r="FY1116" s="1"/>
      <c r="FZ1116" s="1"/>
      <c r="GA1116" s="1"/>
      <c r="GB1116" s="1"/>
      <c r="GC1116" s="1"/>
      <c r="GD1116" s="1"/>
      <c r="GE1116" s="1"/>
      <c r="GF1116" s="1"/>
    </row>
    <row r="1117" spans="1:188" x14ac:dyDescent="0.15">
      <c r="A1117" s="63">
        <f t="shared" si="307"/>
        <v>44882</v>
      </c>
      <c r="B1117" s="78">
        <f t="shared" ca="1" si="312"/>
        <v>649.21759498999995</v>
      </c>
      <c r="C1117" s="65">
        <f t="shared" ca="1" si="317"/>
        <v>573.1585301099999</v>
      </c>
      <c r="D1117" s="10">
        <f ca="1">IF(A1117&lt;$B$1,VLOOKUP(A1117,[1]DI!$A$4:$B$15000,2),0)</f>
        <v>0.13650000000000001</v>
      </c>
      <c r="E1117" s="65">
        <f t="shared" ca="1" si="313"/>
        <v>1.00050788</v>
      </c>
      <c r="F1117" s="65">
        <f ca="1">(TRUNC(PRODUCT($E$12:$E1116),16))</f>
        <v>1.1943994403117599</v>
      </c>
      <c r="G1117" s="65">
        <f t="shared" ca="1" si="314"/>
        <v>1.0980132618279299</v>
      </c>
      <c r="H1117" s="65">
        <f t="shared" ca="1" si="315"/>
        <v>1.08778234</v>
      </c>
      <c r="I1117" s="64">
        <f t="shared" si="308"/>
        <v>0.06</v>
      </c>
      <c r="J1117" s="66">
        <f>IF(O1116&gt;0,VLOOKUP(O1116,W$12:AF$80,2),J1116)</f>
        <v>44628</v>
      </c>
      <c r="K1117" s="67">
        <f t="shared" si="309"/>
        <v>175</v>
      </c>
      <c r="L1117" s="68">
        <f t="shared" si="318"/>
        <v>175</v>
      </c>
      <c r="M1117" s="69">
        <f t="shared" si="319"/>
        <v>1.041294363</v>
      </c>
      <c r="N1117" s="69">
        <f t="shared" ca="1" si="320"/>
        <v>1.1327016190000001</v>
      </c>
      <c r="O1117" s="68">
        <f t="shared" si="316"/>
        <v>0</v>
      </c>
      <c r="P1117" s="65">
        <f t="shared" ca="1" si="310"/>
        <v>76.059064879999994</v>
      </c>
      <c r="Q1117" s="65"/>
      <c r="R1117" s="11">
        <f t="shared" si="311"/>
        <v>0</v>
      </c>
      <c r="S1117" s="70" t="str">
        <f>IF(O1116&gt;0,VLOOKUP(O1116,W$12:AF$60,10),S1116)</f>
        <v>INCORPJ=</v>
      </c>
      <c r="T1117" s="66" t="e">
        <f>IF(O1116&gt;0,VLOOKUP(O1116,W$12:AF$60,11),T1116)</f>
        <v>#REF!</v>
      </c>
      <c r="U1117" s="71" t="str">
        <f t="shared" si="321"/>
        <v>-</v>
      </c>
      <c r="V1117" s="6"/>
      <c r="W1117" s="6"/>
      <c r="X1117" s="6"/>
      <c r="Y1117" s="7"/>
      <c r="Z1117" s="1"/>
      <c r="AA1117" s="6"/>
      <c r="AB1117" s="7"/>
      <c r="AC1117" s="7"/>
      <c r="AD1117" s="7"/>
      <c r="AE1117" s="6"/>
      <c r="AF1117" s="8"/>
      <c r="AG1117" s="1"/>
      <c r="AH1117" s="1"/>
      <c r="AI1117" s="1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1"/>
      <c r="DI1117" s="1"/>
      <c r="DJ1117" s="1"/>
      <c r="DK1117" s="1"/>
      <c r="DL1117" s="1"/>
      <c r="DM1117" s="1"/>
      <c r="DN1117" s="1"/>
      <c r="DO1117" s="1"/>
      <c r="DP1117" s="1"/>
      <c r="DQ1117" s="1"/>
      <c r="DR1117" s="1"/>
      <c r="DS1117" s="1"/>
      <c r="DT1117" s="1"/>
      <c r="DU1117" s="1"/>
      <c r="DV1117" s="1"/>
      <c r="DW1117" s="1"/>
      <c r="DX1117" s="1"/>
      <c r="DY1117" s="1"/>
      <c r="DZ1117" s="1"/>
      <c r="EA1117" s="1"/>
      <c r="EB1117" s="1"/>
      <c r="EC1117" s="1"/>
      <c r="ED1117" s="1"/>
      <c r="EE1117" s="1"/>
      <c r="EF1117" s="1"/>
      <c r="EG1117" s="1"/>
      <c r="EH1117" s="1"/>
      <c r="EI1117" s="1"/>
      <c r="EJ1117" s="1"/>
      <c r="EK1117" s="1"/>
      <c r="EL1117" s="1"/>
      <c r="EM1117" s="1"/>
      <c r="EN1117" s="1"/>
      <c r="EO1117" s="1"/>
      <c r="EP1117" s="1"/>
      <c r="EQ1117" s="1"/>
      <c r="ER1117" s="1"/>
      <c r="ES1117" s="1"/>
      <c r="ET1117" s="1"/>
      <c r="EU1117" s="1"/>
      <c r="EV1117" s="1"/>
      <c r="EW1117" s="1"/>
      <c r="EX1117" s="1"/>
      <c r="EY1117" s="1"/>
      <c r="EZ1117" s="1"/>
      <c r="FA1117" s="1"/>
      <c r="FB1117" s="1"/>
      <c r="FC1117" s="1"/>
      <c r="FD1117" s="1"/>
      <c r="FE1117" s="1"/>
      <c r="FF1117" s="1"/>
      <c r="FG1117" s="1"/>
      <c r="FH1117" s="1"/>
      <c r="FI1117" s="1"/>
      <c r="FJ1117" s="1"/>
      <c r="FK1117" s="1"/>
      <c r="FL1117" s="1"/>
      <c r="FM1117" s="1"/>
      <c r="FN1117" s="1"/>
      <c r="FO1117" s="1"/>
      <c r="FP1117" s="1"/>
      <c r="FQ1117" s="1"/>
      <c r="FR1117" s="1"/>
      <c r="FS1117" s="1"/>
      <c r="FT1117" s="1"/>
      <c r="FU1117" s="1"/>
      <c r="FV1117" s="1"/>
      <c r="FW1117" s="1"/>
      <c r="FX1117" s="1"/>
      <c r="FY1117" s="1"/>
      <c r="FZ1117" s="1"/>
      <c r="GA1117" s="1"/>
      <c r="GB1117" s="1"/>
      <c r="GC1117" s="1"/>
      <c r="GD1117" s="1"/>
      <c r="GE1117" s="1"/>
      <c r="GF1117" s="1"/>
    </row>
    <row r="1118" spans="1:188" x14ac:dyDescent="0.15">
      <c r="A1118" s="63">
        <f t="shared" si="307"/>
        <v>44883</v>
      </c>
      <c r="B1118" s="78">
        <f t="shared" ca="1" si="312"/>
        <v>649.69753329999992</v>
      </c>
      <c r="C1118" s="65">
        <f t="shared" ca="1" si="317"/>
        <v>573.1585301099999</v>
      </c>
      <c r="D1118" s="10">
        <f ca="1">IF(A1118&lt;$B$1,VLOOKUP(A1118,[1]DI!$A$4:$B$15000,2),0)</f>
        <v>0.13650000000000001</v>
      </c>
      <c r="E1118" s="65">
        <f t="shared" ca="1" si="313"/>
        <v>1.00050788</v>
      </c>
      <c r="F1118" s="65">
        <f ca="1">(TRUNC(PRODUCT($E$12:$E1117),16))</f>
        <v>1.19500605189951</v>
      </c>
      <c r="G1118" s="65">
        <f t="shared" ca="1" si="314"/>
        <v>1.0980132618279299</v>
      </c>
      <c r="H1118" s="65">
        <f t="shared" ca="1" si="315"/>
        <v>1.0883348100000001</v>
      </c>
      <c r="I1118" s="64">
        <f t="shared" si="308"/>
        <v>0.06</v>
      </c>
      <c r="J1118" s="66">
        <f>IF(O1117&gt;0,VLOOKUP(O1117,W$12:AF$80,2),J1117)</f>
        <v>44628</v>
      </c>
      <c r="K1118" s="67">
        <f t="shared" si="309"/>
        <v>176</v>
      </c>
      <c r="L1118" s="68">
        <f t="shared" si="318"/>
        <v>176</v>
      </c>
      <c r="M1118" s="69">
        <f t="shared" si="319"/>
        <v>1.041535165</v>
      </c>
      <c r="N1118" s="69">
        <f t="shared" ca="1" si="320"/>
        <v>1.1335389760000001</v>
      </c>
      <c r="O1118" s="68">
        <f t="shared" si="316"/>
        <v>0</v>
      </c>
      <c r="P1118" s="65">
        <f t="shared" ca="1" si="310"/>
        <v>76.539003190000003</v>
      </c>
      <c r="Q1118" s="65"/>
      <c r="R1118" s="11">
        <f t="shared" si="311"/>
        <v>0</v>
      </c>
      <c r="S1118" s="70" t="str">
        <f>IF(O1117&gt;0,VLOOKUP(O1117,W$12:AF$60,10),S1117)</f>
        <v>INCORPJ=</v>
      </c>
      <c r="T1118" s="66" t="e">
        <f>IF(O1117&gt;0,VLOOKUP(O1117,W$12:AF$60,11),T1117)</f>
        <v>#REF!</v>
      </c>
      <c r="U1118" s="71" t="str">
        <f t="shared" si="321"/>
        <v>-</v>
      </c>
      <c r="V1118" s="6"/>
      <c r="W1118" s="6"/>
      <c r="X1118" s="6"/>
      <c r="Y1118" s="7"/>
      <c r="Z1118" s="1"/>
      <c r="AA1118" s="6"/>
      <c r="AB1118" s="7"/>
      <c r="AC1118" s="7"/>
      <c r="AD1118" s="7"/>
      <c r="AE1118" s="6"/>
      <c r="AF1118" s="8"/>
      <c r="AG1118" s="1"/>
      <c r="AH1118" s="1"/>
      <c r="AI1118" s="1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1"/>
      <c r="DI1118" s="1"/>
      <c r="DJ1118" s="1"/>
      <c r="DK1118" s="1"/>
      <c r="DL1118" s="1"/>
      <c r="DM1118" s="1"/>
      <c r="DN1118" s="1"/>
      <c r="DO1118" s="1"/>
      <c r="DP1118" s="1"/>
      <c r="DQ1118" s="1"/>
      <c r="DR1118" s="1"/>
      <c r="DS1118" s="1"/>
      <c r="DT1118" s="1"/>
      <c r="DU1118" s="1"/>
      <c r="DV1118" s="1"/>
      <c r="DW1118" s="1"/>
      <c r="DX1118" s="1"/>
      <c r="DY1118" s="1"/>
      <c r="DZ1118" s="1"/>
      <c r="EA1118" s="1"/>
      <c r="EB1118" s="1"/>
      <c r="EC1118" s="1"/>
      <c r="ED1118" s="1"/>
      <c r="EE1118" s="1"/>
      <c r="EF1118" s="1"/>
      <c r="EG1118" s="1"/>
      <c r="EH1118" s="1"/>
      <c r="EI1118" s="1"/>
      <c r="EJ1118" s="1"/>
      <c r="EK1118" s="1"/>
      <c r="EL1118" s="1"/>
      <c r="EM1118" s="1"/>
      <c r="EN1118" s="1"/>
      <c r="EO1118" s="1"/>
      <c r="EP1118" s="1"/>
      <c r="EQ1118" s="1"/>
      <c r="ER1118" s="1"/>
      <c r="ES1118" s="1"/>
      <c r="ET1118" s="1"/>
      <c r="EU1118" s="1"/>
      <c r="EV1118" s="1"/>
      <c r="EW1118" s="1"/>
      <c r="EX1118" s="1"/>
      <c r="EY1118" s="1"/>
      <c r="EZ1118" s="1"/>
      <c r="FA1118" s="1"/>
      <c r="FB1118" s="1"/>
      <c r="FC1118" s="1"/>
      <c r="FD1118" s="1"/>
      <c r="FE1118" s="1"/>
      <c r="FF1118" s="1"/>
      <c r="FG1118" s="1"/>
      <c r="FH1118" s="1"/>
      <c r="FI1118" s="1"/>
      <c r="FJ1118" s="1"/>
      <c r="FK1118" s="1"/>
      <c r="FL1118" s="1"/>
      <c r="FM1118" s="1"/>
      <c r="FN1118" s="1"/>
      <c r="FO1118" s="1"/>
      <c r="FP1118" s="1"/>
      <c r="FQ1118" s="1"/>
      <c r="FR1118" s="1"/>
      <c r="FS1118" s="1"/>
      <c r="FT1118" s="1"/>
      <c r="FU1118" s="1"/>
      <c r="FV1118" s="1"/>
      <c r="FW1118" s="1"/>
      <c r="FX1118" s="1"/>
      <c r="FY1118" s="1"/>
      <c r="FZ1118" s="1"/>
      <c r="GA1118" s="1"/>
      <c r="GB1118" s="1"/>
      <c r="GC1118" s="1"/>
      <c r="GD1118" s="1"/>
      <c r="GE1118" s="1"/>
      <c r="GF1118" s="1"/>
    </row>
    <row r="1119" spans="1:188" x14ac:dyDescent="0.15">
      <c r="A1119" s="63">
        <f t="shared" si="307"/>
        <v>44884</v>
      </c>
      <c r="B1119" s="78">
        <f t="shared" ca="1" si="312"/>
        <v>650.17782008999984</v>
      </c>
      <c r="C1119" s="65">
        <f t="shared" ca="1" si="317"/>
        <v>573.1585301099999</v>
      </c>
      <c r="D1119" s="10">
        <f ca="1">IF(A1119&lt;$B$1,VLOOKUP(A1119,[1]DI!$A$4:$B$15000,2),0)</f>
        <v>0</v>
      </c>
      <c r="E1119" s="65">
        <f t="shared" ca="1" si="313"/>
        <v>1</v>
      </c>
      <c r="F1119" s="65">
        <f ca="1">(TRUNC(PRODUCT($E$12:$E1118),16))</f>
        <v>1.1956129715731501</v>
      </c>
      <c r="G1119" s="65">
        <f t="shared" ca="1" si="314"/>
        <v>1.0980132618279299</v>
      </c>
      <c r="H1119" s="65">
        <f t="shared" ca="1" si="315"/>
        <v>1.0888875499999999</v>
      </c>
      <c r="I1119" s="64">
        <f t="shared" si="308"/>
        <v>0.06</v>
      </c>
      <c r="J1119" s="66">
        <f>IF(O1118&gt;0,VLOOKUP(O1118,W$12:AF$80,2),J1118)</f>
        <v>44628</v>
      </c>
      <c r="K1119" s="67">
        <f t="shared" si="309"/>
        <v>176</v>
      </c>
      <c r="L1119" s="68">
        <f t="shared" si="318"/>
        <v>177</v>
      </c>
      <c r="M1119" s="69">
        <f t="shared" si="319"/>
        <v>1.0417760229999999</v>
      </c>
      <c r="N1119" s="69">
        <f t="shared" ca="1" si="320"/>
        <v>1.134376941</v>
      </c>
      <c r="O1119" s="68">
        <f t="shared" si="316"/>
        <v>0</v>
      </c>
      <c r="P1119" s="65">
        <f t="shared" ca="1" si="310"/>
        <v>77.019289979999996</v>
      </c>
      <c r="Q1119" s="65"/>
      <c r="R1119" s="11">
        <f t="shared" si="311"/>
        <v>0</v>
      </c>
      <c r="S1119" s="70" t="str">
        <f>IF(O1118&gt;0,VLOOKUP(O1118,W$12:AF$60,10),S1118)</f>
        <v>INCORPJ=</v>
      </c>
      <c r="T1119" s="66" t="e">
        <f>IF(O1118&gt;0,VLOOKUP(O1118,W$12:AF$60,11),T1118)</f>
        <v>#REF!</v>
      </c>
      <c r="U1119" s="71" t="str">
        <f t="shared" si="321"/>
        <v>-</v>
      </c>
      <c r="V1119" s="6"/>
      <c r="W1119" s="6"/>
      <c r="X1119" s="6"/>
      <c r="Y1119" s="7"/>
      <c r="Z1119" s="1"/>
      <c r="AA1119" s="6"/>
      <c r="AB1119" s="7"/>
      <c r="AC1119" s="7"/>
      <c r="AD1119" s="7"/>
      <c r="AE1119" s="6"/>
      <c r="AF1119" s="8"/>
      <c r="AG1119" s="1"/>
      <c r="AH1119" s="1"/>
      <c r="AI1119" s="1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1"/>
      <c r="DI1119" s="1"/>
      <c r="DJ1119" s="1"/>
      <c r="DK1119" s="1"/>
      <c r="DL1119" s="1"/>
      <c r="DM1119" s="1"/>
      <c r="DN1119" s="1"/>
      <c r="DO1119" s="1"/>
      <c r="DP1119" s="1"/>
      <c r="DQ1119" s="1"/>
      <c r="DR1119" s="1"/>
      <c r="DS1119" s="1"/>
      <c r="DT1119" s="1"/>
      <c r="DU1119" s="1"/>
      <c r="DV1119" s="1"/>
      <c r="DW1119" s="1"/>
      <c r="DX1119" s="1"/>
      <c r="DY1119" s="1"/>
      <c r="DZ1119" s="1"/>
      <c r="EA1119" s="1"/>
      <c r="EB1119" s="1"/>
      <c r="EC1119" s="1"/>
      <c r="ED1119" s="1"/>
      <c r="EE1119" s="1"/>
      <c r="EF1119" s="1"/>
      <c r="EG1119" s="1"/>
      <c r="EH1119" s="1"/>
      <c r="EI1119" s="1"/>
      <c r="EJ1119" s="1"/>
      <c r="EK1119" s="1"/>
      <c r="EL1119" s="1"/>
      <c r="EM1119" s="1"/>
      <c r="EN1119" s="1"/>
      <c r="EO1119" s="1"/>
      <c r="EP1119" s="1"/>
      <c r="EQ1119" s="1"/>
      <c r="ER1119" s="1"/>
      <c r="ES1119" s="1"/>
      <c r="ET1119" s="1"/>
      <c r="EU1119" s="1"/>
      <c r="EV1119" s="1"/>
      <c r="EW1119" s="1"/>
      <c r="EX1119" s="1"/>
      <c r="EY1119" s="1"/>
      <c r="EZ1119" s="1"/>
      <c r="FA1119" s="1"/>
      <c r="FB1119" s="1"/>
      <c r="FC1119" s="1"/>
      <c r="FD1119" s="1"/>
      <c r="FE1119" s="1"/>
      <c r="FF1119" s="1"/>
      <c r="FG1119" s="1"/>
      <c r="FH1119" s="1"/>
      <c r="FI1119" s="1"/>
      <c r="FJ1119" s="1"/>
      <c r="FK1119" s="1"/>
      <c r="FL1119" s="1"/>
      <c r="FM1119" s="1"/>
      <c r="FN1119" s="1"/>
      <c r="FO1119" s="1"/>
      <c r="FP1119" s="1"/>
      <c r="FQ1119" s="1"/>
      <c r="FR1119" s="1"/>
      <c r="FS1119" s="1"/>
      <c r="FT1119" s="1"/>
      <c r="FU1119" s="1"/>
      <c r="FV1119" s="1"/>
      <c r="FW1119" s="1"/>
      <c r="FX1119" s="1"/>
      <c r="FY1119" s="1"/>
      <c r="FZ1119" s="1"/>
      <c r="GA1119" s="1"/>
      <c r="GB1119" s="1"/>
      <c r="GC1119" s="1"/>
      <c r="GD1119" s="1"/>
      <c r="GE1119" s="1"/>
      <c r="GF1119" s="1"/>
    </row>
    <row r="1120" spans="1:188" x14ac:dyDescent="0.15">
      <c r="A1120" s="63">
        <f t="shared" si="307"/>
        <v>44885</v>
      </c>
      <c r="B1120" s="78">
        <f t="shared" ca="1" si="312"/>
        <v>650.17782008999984</v>
      </c>
      <c r="C1120" s="65">
        <f t="shared" ca="1" si="317"/>
        <v>573.1585301099999</v>
      </c>
      <c r="D1120" s="10">
        <f ca="1">IF(A1120&lt;$B$1,VLOOKUP(A1120,[1]DI!$A$4:$B$15000,2),0)</f>
        <v>0</v>
      </c>
      <c r="E1120" s="65">
        <f t="shared" ca="1" si="313"/>
        <v>1</v>
      </c>
      <c r="F1120" s="65">
        <f ca="1">(TRUNC(PRODUCT($E$12:$E1119),16))</f>
        <v>1.1956129715731501</v>
      </c>
      <c r="G1120" s="65">
        <f t="shared" ca="1" si="314"/>
        <v>1.0980132618279299</v>
      </c>
      <c r="H1120" s="65">
        <f t="shared" ca="1" si="315"/>
        <v>1.0888875499999999</v>
      </c>
      <c r="I1120" s="64">
        <f t="shared" si="308"/>
        <v>0.06</v>
      </c>
      <c r="J1120" s="66">
        <f>IF(O1119&gt;0,VLOOKUP(O1119,W$12:AF$80,2),J1119)</f>
        <v>44628</v>
      </c>
      <c r="K1120" s="67">
        <f t="shared" si="309"/>
        <v>176</v>
      </c>
      <c r="L1120" s="68">
        <f t="shared" si="318"/>
        <v>177</v>
      </c>
      <c r="M1120" s="69">
        <f t="shared" si="319"/>
        <v>1.0417760229999999</v>
      </c>
      <c r="N1120" s="69">
        <f t="shared" ca="1" si="320"/>
        <v>1.134376941</v>
      </c>
      <c r="O1120" s="68">
        <f t="shared" si="316"/>
        <v>0</v>
      </c>
      <c r="P1120" s="65">
        <f t="shared" ca="1" si="310"/>
        <v>77.019289979999996</v>
      </c>
      <c r="Q1120" s="65"/>
      <c r="R1120" s="11">
        <f t="shared" si="311"/>
        <v>0</v>
      </c>
      <c r="S1120" s="70" t="str">
        <f>IF(O1119&gt;0,VLOOKUP(O1119,W$12:AF$60,10),S1119)</f>
        <v>INCORPJ=</v>
      </c>
      <c r="T1120" s="66" t="e">
        <f>IF(O1119&gt;0,VLOOKUP(O1119,W$12:AF$60,11),T1119)</f>
        <v>#REF!</v>
      </c>
      <c r="U1120" s="71" t="str">
        <f t="shared" si="321"/>
        <v>-</v>
      </c>
      <c r="V1120" s="6"/>
      <c r="W1120" s="6"/>
      <c r="X1120" s="6"/>
      <c r="Y1120" s="7"/>
      <c r="Z1120" s="1"/>
      <c r="AA1120" s="6"/>
      <c r="AB1120" s="7"/>
      <c r="AC1120" s="7"/>
      <c r="AD1120" s="7"/>
      <c r="AE1120" s="6"/>
      <c r="AF1120" s="8"/>
      <c r="AG1120" s="1"/>
      <c r="AH1120" s="1"/>
      <c r="AI1120" s="1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1"/>
      <c r="DI1120" s="1"/>
      <c r="DJ1120" s="1"/>
      <c r="DK1120" s="1"/>
      <c r="DL1120" s="1"/>
      <c r="DM1120" s="1"/>
      <c r="DN1120" s="1"/>
      <c r="DO1120" s="1"/>
      <c r="DP1120" s="1"/>
      <c r="DQ1120" s="1"/>
      <c r="DR1120" s="1"/>
      <c r="DS1120" s="1"/>
      <c r="DT1120" s="1"/>
      <c r="DU1120" s="1"/>
      <c r="DV1120" s="1"/>
      <c r="DW1120" s="1"/>
      <c r="DX1120" s="1"/>
      <c r="DY1120" s="1"/>
      <c r="DZ1120" s="1"/>
      <c r="EA1120" s="1"/>
      <c r="EB1120" s="1"/>
      <c r="EC1120" s="1"/>
      <c r="ED1120" s="1"/>
      <c r="EE1120" s="1"/>
      <c r="EF1120" s="1"/>
      <c r="EG1120" s="1"/>
      <c r="EH1120" s="1"/>
      <c r="EI1120" s="1"/>
      <c r="EJ1120" s="1"/>
      <c r="EK1120" s="1"/>
      <c r="EL1120" s="1"/>
      <c r="EM1120" s="1"/>
      <c r="EN1120" s="1"/>
      <c r="EO1120" s="1"/>
      <c r="EP1120" s="1"/>
      <c r="EQ1120" s="1"/>
      <c r="ER1120" s="1"/>
      <c r="ES1120" s="1"/>
      <c r="ET1120" s="1"/>
      <c r="EU1120" s="1"/>
      <c r="EV1120" s="1"/>
      <c r="EW1120" s="1"/>
      <c r="EX1120" s="1"/>
      <c r="EY1120" s="1"/>
      <c r="EZ1120" s="1"/>
      <c r="FA1120" s="1"/>
      <c r="FB1120" s="1"/>
      <c r="FC1120" s="1"/>
      <c r="FD1120" s="1"/>
      <c r="FE1120" s="1"/>
      <c r="FF1120" s="1"/>
      <c r="FG1120" s="1"/>
      <c r="FH1120" s="1"/>
      <c r="FI1120" s="1"/>
      <c r="FJ1120" s="1"/>
      <c r="FK1120" s="1"/>
      <c r="FL1120" s="1"/>
      <c r="FM1120" s="1"/>
      <c r="FN1120" s="1"/>
      <c r="FO1120" s="1"/>
      <c r="FP1120" s="1"/>
      <c r="FQ1120" s="1"/>
      <c r="FR1120" s="1"/>
      <c r="FS1120" s="1"/>
      <c r="FT1120" s="1"/>
      <c r="FU1120" s="1"/>
      <c r="FV1120" s="1"/>
      <c r="FW1120" s="1"/>
      <c r="FX1120" s="1"/>
      <c r="FY1120" s="1"/>
      <c r="FZ1120" s="1"/>
      <c r="GA1120" s="1"/>
      <c r="GB1120" s="1"/>
      <c r="GC1120" s="1"/>
      <c r="GD1120" s="1"/>
      <c r="GE1120" s="1"/>
      <c r="GF1120" s="1"/>
    </row>
    <row r="1121" spans="1:188" x14ac:dyDescent="0.15">
      <c r="A1121" s="63">
        <f t="shared" si="307"/>
        <v>44886</v>
      </c>
      <c r="B1121" s="78">
        <f t="shared" ca="1" si="312"/>
        <v>650.17782008999984</v>
      </c>
      <c r="C1121" s="65">
        <f t="shared" ca="1" si="317"/>
        <v>573.1585301099999</v>
      </c>
      <c r="D1121" s="10">
        <f ca="1">IF(A1121&lt;$B$1,VLOOKUP(A1121,[1]DI!$A$4:$B$15000,2),0)</f>
        <v>0.13650000000000001</v>
      </c>
      <c r="E1121" s="65">
        <f t="shared" ca="1" si="313"/>
        <v>1.00050788</v>
      </c>
      <c r="F1121" s="65">
        <f ca="1">(TRUNC(PRODUCT($E$12:$E1120),16))</f>
        <v>1.1956129715731501</v>
      </c>
      <c r="G1121" s="65">
        <f t="shared" ca="1" si="314"/>
        <v>1.0980132618279299</v>
      </c>
      <c r="H1121" s="65">
        <f t="shared" ca="1" si="315"/>
        <v>1.0888875499999999</v>
      </c>
      <c r="I1121" s="64">
        <f t="shared" si="308"/>
        <v>0.06</v>
      </c>
      <c r="J1121" s="66">
        <f>IF(O1120&gt;0,VLOOKUP(O1120,W$12:AF$80,2),J1120)</f>
        <v>44628</v>
      </c>
      <c r="K1121" s="67">
        <f t="shared" si="309"/>
        <v>177</v>
      </c>
      <c r="L1121" s="68">
        <f t="shared" si="318"/>
        <v>177</v>
      </c>
      <c r="M1121" s="69">
        <f t="shared" si="319"/>
        <v>1.0417760229999999</v>
      </c>
      <c r="N1121" s="69">
        <f t="shared" ca="1" si="320"/>
        <v>1.134376941</v>
      </c>
      <c r="O1121" s="68">
        <f t="shared" si="316"/>
        <v>0</v>
      </c>
      <c r="P1121" s="65">
        <f t="shared" ca="1" si="310"/>
        <v>77.019289979999996</v>
      </c>
      <c r="Q1121" s="65"/>
      <c r="R1121" s="11">
        <f t="shared" si="311"/>
        <v>0</v>
      </c>
      <c r="S1121" s="70" t="str">
        <f>IF(O1120&gt;0,VLOOKUP(O1120,W$12:AF$60,10),S1120)</f>
        <v>INCORPJ=</v>
      </c>
      <c r="T1121" s="66" t="e">
        <f>IF(O1120&gt;0,VLOOKUP(O1120,W$12:AF$60,11),T1120)</f>
        <v>#REF!</v>
      </c>
      <c r="U1121" s="71" t="str">
        <f t="shared" si="321"/>
        <v>-</v>
      </c>
      <c r="V1121" s="6"/>
      <c r="W1121" s="6"/>
      <c r="X1121" s="6"/>
      <c r="Y1121" s="7"/>
      <c r="Z1121" s="1"/>
      <c r="AA1121" s="6"/>
      <c r="AB1121" s="7"/>
      <c r="AC1121" s="7"/>
      <c r="AD1121" s="7"/>
      <c r="AE1121" s="6"/>
      <c r="AF1121" s="8"/>
      <c r="AG1121" s="1"/>
      <c r="AH1121" s="1"/>
      <c r="AI1121" s="1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1"/>
      <c r="DI1121" s="1"/>
      <c r="DJ1121" s="1"/>
      <c r="DK1121" s="1"/>
      <c r="DL1121" s="1"/>
      <c r="DM1121" s="1"/>
      <c r="DN1121" s="1"/>
      <c r="DO1121" s="1"/>
      <c r="DP1121" s="1"/>
      <c r="DQ1121" s="1"/>
      <c r="DR1121" s="1"/>
      <c r="DS1121" s="1"/>
      <c r="DT1121" s="1"/>
      <c r="DU1121" s="1"/>
      <c r="DV1121" s="1"/>
      <c r="DW1121" s="1"/>
      <c r="DX1121" s="1"/>
      <c r="DY1121" s="1"/>
      <c r="DZ1121" s="1"/>
      <c r="EA1121" s="1"/>
      <c r="EB1121" s="1"/>
      <c r="EC1121" s="1"/>
      <c r="ED1121" s="1"/>
      <c r="EE1121" s="1"/>
      <c r="EF1121" s="1"/>
      <c r="EG1121" s="1"/>
      <c r="EH1121" s="1"/>
      <c r="EI1121" s="1"/>
      <c r="EJ1121" s="1"/>
      <c r="EK1121" s="1"/>
      <c r="EL1121" s="1"/>
      <c r="EM1121" s="1"/>
      <c r="EN1121" s="1"/>
      <c r="EO1121" s="1"/>
      <c r="EP1121" s="1"/>
      <c r="EQ1121" s="1"/>
      <c r="ER1121" s="1"/>
      <c r="ES1121" s="1"/>
      <c r="ET1121" s="1"/>
      <c r="EU1121" s="1"/>
      <c r="EV1121" s="1"/>
      <c r="EW1121" s="1"/>
      <c r="EX1121" s="1"/>
      <c r="EY1121" s="1"/>
      <c r="EZ1121" s="1"/>
      <c r="FA1121" s="1"/>
      <c r="FB1121" s="1"/>
      <c r="FC1121" s="1"/>
      <c r="FD1121" s="1"/>
      <c r="FE1121" s="1"/>
      <c r="FF1121" s="1"/>
      <c r="FG1121" s="1"/>
      <c r="FH1121" s="1"/>
      <c r="FI1121" s="1"/>
      <c r="FJ1121" s="1"/>
      <c r="FK1121" s="1"/>
      <c r="FL1121" s="1"/>
      <c r="FM1121" s="1"/>
      <c r="FN1121" s="1"/>
      <c r="FO1121" s="1"/>
      <c r="FP1121" s="1"/>
      <c r="FQ1121" s="1"/>
      <c r="FR1121" s="1"/>
      <c r="FS1121" s="1"/>
      <c r="FT1121" s="1"/>
      <c r="FU1121" s="1"/>
      <c r="FV1121" s="1"/>
      <c r="FW1121" s="1"/>
      <c r="FX1121" s="1"/>
      <c r="FY1121" s="1"/>
      <c r="FZ1121" s="1"/>
      <c r="GA1121" s="1"/>
      <c r="GB1121" s="1"/>
      <c r="GC1121" s="1"/>
      <c r="GD1121" s="1"/>
      <c r="GE1121" s="1"/>
      <c r="GF1121" s="1"/>
    </row>
    <row r="1122" spans="1:188" x14ac:dyDescent="0.15">
      <c r="A1122" s="63">
        <f t="shared" si="307"/>
        <v>44887</v>
      </c>
      <c r="B1122" s="78">
        <f t="shared" ca="1" si="312"/>
        <v>650.65846738999994</v>
      </c>
      <c r="C1122" s="65">
        <f t="shared" ca="1" si="317"/>
        <v>573.1585301099999</v>
      </c>
      <c r="D1122" s="10">
        <f ca="1">IF(A1122&lt;$B$1,VLOOKUP(A1122,[1]DI!$A$4:$B$15000,2),0)</f>
        <v>0.13650000000000001</v>
      </c>
      <c r="E1122" s="65">
        <f t="shared" ca="1" si="313"/>
        <v>1.00050788</v>
      </c>
      <c r="F1122" s="65">
        <f ca="1">(TRUNC(PRODUCT($E$12:$E1121),16))</f>
        <v>1.1962201994891499</v>
      </c>
      <c r="G1122" s="65">
        <f t="shared" ca="1" si="314"/>
        <v>1.0980132618279299</v>
      </c>
      <c r="H1122" s="65">
        <f t="shared" ca="1" si="315"/>
        <v>1.08944058</v>
      </c>
      <c r="I1122" s="64">
        <f t="shared" si="308"/>
        <v>0.06</v>
      </c>
      <c r="J1122" s="66">
        <f>IF(O1121&gt;0,VLOOKUP(O1121,W$12:AF$80,2),J1121)</f>
        <v>44628</v>
      </c>
      <c r="K1122" s="67">
        <f t="shared" si="309"/>
        <v>178</v>
      </c>
      <c r="L1122" s="68">
        <f t="shared" si="318"/>
        <v>178</v>
      </c>
      <c r="M1122" s="69">
        <f t="shared" si="319"/>
        <v>1.042016936</v>
      </c>
      <c r="N1122" s="69">
        <f t="shared" ca="1" si="320"/>
        <v>1.1352155349999999</v>
      </c>
      <c r="O1122" s="68">
        <f t="shared" si="316"/>
        <v>0</v>
      </c>
      <c r="P1122" s="65">
        <f t="shared" ca="1" si="310"/>
        <v>77.499937279999997</v>
      </c>
      <c r="Q1122" s="65"/>
      <c r="R1122" s="11">
        <f t="shared" si="311"/>
        <v>0</v>
      </c>
      <c r="S1122" s="70" t="str">
        <f>IF(O1121&gt;0,VLOOKUP(O1121,W$12:AF$60,10),S1121)</f>
        <v>INCORPJ=</v>
      </c>
      <c r="T1122" s="66" t="e">
        <f>IF(O1121&gt;0,VLOOKUP(O1121,W$12:AF$60,11),T1121)</f>
        <v>#REF!</v>
      </c>
      <c r="U1122" s="71" t="str">
        <f t="shared" si="321"/>
        <v>-</v>
      </c>
      <c r="V1122" s="6"/>
      <c r="W1122" s="6"/>
      <c r="X1122" s="6"/>
      <c r="Y1122" s="7"/>
      <c r="Z1122" s="1"/>
      <c r="AA1122" s="6"/>
      <c r="AB1122" s="7"/>
      <c r="AC1122" s="7"/>
      <c r="AD1122" s="7"/>
      <c r="AE1122" s="6"/>
      <c r="AF1122" s="8"/>
      <c r="AG1122" s="1"/>
      <c r="AH1122" s="1"/>
      <c r="AI1122" s="1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1"/>
      <c r="DI1122" s="1"/>
      <c r="DJ1122" s="1"/>
      <c r="DK1122" s="1"/>
      <c r="DL1122" s="1"/>
      <c r="DM1122" s="1"/>
      <c r="DN1122" s="1"/>
      <c r="DO1122" s="1"/>
      <c r="DP1122" s="1"/>
      <c r="DQ1122" s="1"/>
      <c r="DR1122" s="1"/>
      <c r="DS1122" s="1"/>
      <c r="DT1122" s="1"/>
      <c r="DU1122" s="1"/>
      <c r="DV1122" s="1"/>
      <c r="DW1122" s="1"/>
      <c r="DX1122" s="1"/>
      <c r="DY1122" s="1"/>
      <c r="DZ1122" s="1"/>
      <c r="EA1122" s="1"/>
      <c r="EB1122" s="1"/>
      <c r="EC1122" s="1"/>
      <c r="ED1122" s="1"/>
      <c r="EE1122" s="1"/>
      <c r="EF1122" s="1"/>
      <c r="EG1122" s="1"/>
      <c r="EH1122" s="1"/>
      <c r="EI1122" s="1"/>
      <c r="EJ1122" s="1"/>
      <c r="EK1122" s="1"/>
      <c r="EL1122" s="1"/>
      <c r="EM1122" s="1"/>
      <c r="EN1122" s="1"/>
      <c r="EO1122" s="1"/>
      <c r="EP1122" s="1"/>
      <c r="EQ1122" s="1"/>
      <c r="ER1122" s="1"/>
      <c r="ES1122" s="1"/>
      <c r="ET1122" s="1"/>
      <c r="EU1122" s="1"/>
      <c r="EV1122" s="1"/>
      <c r="EW1122" s="1"/>
      <c r="EX1122" s="1"/>
      <c r="EY1122" s="1"/>
      <c r="EZ1122" s="1"/>
      <c r="FA1122" s="1"/>
      <c r="FB1122" s="1"/>
      <c r="FC1122" s="1"/>
      <c r="FD1122" s="1"/>
      <c r="FE1122" s="1"/>
      <c r="FF1122" s="1"/>
      <c r="FG1122" s="1"/>
      <c r="FH1122" s="1"/>
      <c r="FI1122" s="1"/>
      <c r="FJ1122" s="1"/>
      <c r="FK1122" s="1"/>
      <c r="FL1122" s="1"/>
      <c r="FM1122" s="1"/>
      <c r="FN1122" s="1"/>
      <c r="FO1122" s="1"/>
      <c r="FP1122" s="1"/>
      <c r="FQ1122" s="1"/>
      <c r="FR1122" s="1"/>
      <c r="FS1122" s="1"/>
      <c r="FT1122" s="1"/>
      <c r="FU1122" s="1"/>
      <c r="FV1122" s="1"/>
      <c r="FW1122" s="1"/>
      <c r="FX1122" s="1"/>
      <c r="FY1122" s="1"/>
      <c r="FZ1122" s="1"/>
      <c r="GA1122" s="1"/>
      <c r="GB1122" s="1"/>
      <c r="GC1122" s="1"/>
      <c r="GD1122" s="1"/>
      <c r="GE1122" s="1"/>
      <c r="GF1122" s="1"/>
    </row>
    <row r="1123" spans="1:188" x14ac:dyDescent="0.15">
      <c r="A1123" s="63">
        <f t="shared" si="307"/>
        <v>44888</v>
      </c>
      <c r="B1123" s="78">
        <f t="shared" ca="1" si="312"/>
        <v>651.13946431999989</v>
      </c>
      <c r="C1123" s="65">
        <f t="shared" ca="1" si="317"/>
        <v>573.1585301099999</v>
      </c>
      <c r="D1123" s="10">
        <f ca="1">IF(A1123&lt;$B$1,VLOOKUP(A1123,[1]DI!$A$4:$B$15000,2),0)</f>
        <v>0.13650000000000001</v>
      </c>
      <c r="E1123" s="65">
        <f t="shared" ca="1" si="313"/>
        <v>1.00050788</v>
      </c>
      <c r="F1123" s="65">
        <f ca="1">(TRUNC(PRODUCT($E$12:$E1122),16))</f>
        <v>1.19682773580407</v>
      </c>
      <c r="G1123" s="65">
        <f t="shared" ca="1" si="314"/>
        <v>1.0980132618279299</v>
      </c>
      <c r="H1123" s="65">
        <f t="shared" ca="1" si="315"/>
        <v>1.08999388</v>
      </c>
      <c r="I1123" s="64">
        <f t="shared" si="308"/>
        <v>0.06</v>
      </c>
      <c r="J1123" s="66">
        <f>IF(O1122&gt;0,VLOOKUP(O1122,W$12:AF$80,2),J1122)</f>
        <v>44628</v>
      </c>
      <c r="K1123" s="67">
        <f t="shared" si="309"/>
        <v>179</v>
      </c>
      <c r="L1123" s="68">
        <f t="shared" si="318"/>
        <v>179</v>
      </c>
      <c r="M1123" s="69">
        <f t="shared" si="319"/>
        <v>1.0422579059999999</v>
      </c>
      <c r="N1123" s="69">
        <f t="shared" ca="1" si="320"/>
        <v>1.136054739</v>
      </c>
      <c r="O1123" s="68">
        <f t="shared" si="316"/>
        <v>0</v>
      </c>
      <c r="P1123" s="65">
        <f t="shared" ca="1" si="310"/>
        <v>77.980934210000001</v>
      </c>
      <c r="Q1123" s="65"/>
      <c r="R1123" s="11">
        <f t="shared" si="311"/>
        <v>0</v>
      </c>
      <c r="S1123" s="70" t="str">
        <f>IF(O1122&gt;0,VLOOKUP(O1122,W$12:AF$60,10),S1122)</f>
        <v>INCORPJ=</v>
      </c>
      <c r="T1123" s="66" t="e">
        <f>IF(O1122&gt;0,VLOOKUP(O1122,W$12:AF$60,11),T1122)</f>
        <v>#REF!</v>
      </c>
      <c r="U1123" s="71" t="str">
        <f t="shared" si="321"/>
        <v>-</v>
      </c>
      <c r="V1123" s="6"/>
      <c r="W1123" s="6"/>
      <c r="X1123" s="6"/>
      <c r="Y1123" s="7"/>
      <c r="Z1123" s="1"/>
      <c r="AA1123" s="6"/>
      <c r="AB1123" s="7"/>
      <c r="AC1123" s="7"/>
      <c r="AD1123" s="7"/>
      <c r="AE1123" s="6"/>
      <c r="AF1123" s="8"/>
      <c r="AG1123" s="1"/>
      <c r="AH1123" s="1"/>
      <c r="AI1123" s="1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1"/>
      <c r="DI1123" s="1"/>
      <c r="DJ1123" s="1"/>
      <c r="DK1123" s="1"/>
      <c r="DL1123" s="1"/>
      <c r="DM1123" s="1"/>
      <c r="DN1123" s="1"/>
      <c r="DO1123" s="1"/>
      <c r="DP1123" s="1"/>
      <c r="DQ1123" s="1"/>
      <c r="DR1123" s="1"/>
      <c r="DS1123" s="1"/>
      <c r="DT1123" s="1"/>
      <c r="DU1123" s="1"/>
      <c r="DV1123" s="1"/>
      <c r="DW1123" s="1"/>
      <c r="DX1123" s="1"/>
      <c r="DY1123" s="1"/>
      <c r="DZ1123" s="1"/>
      <c r="EA1123" s="1"/>
      <c r="EB1123" s="1"/>
      <c r="EC1123" s="1"/>
      <c r="ED1123" s="1"/>
      <c r="EE1123" s="1"/>
      <c r="EF1123" s="1"/>
      <c r="EG1123" s="1"/>
      <c r="EH1123" s="1"/>
      <c r="EI1123" s="1"/>
      <c r="EJ1123" s="1"/>
      <c r="EK1123" s="1"/>
      <c r="EL1123" s="1"/>
      <c r="EM1123" s="1"/>
      <c r="EN1123" s="1"/>
      <c r="EO1123" s="1"/>
      <c r="EP1123" s="1"/>
      <c r="EQ1123" s="1"/>
      <c r="ER1123" s="1"/>
      <c r="ES1123" s="1"/>
      <c r="ET1123" s="1"/>
      <c r="EU1123" s="1"/>
      <c r="EV1123" s="1"/>
      <c r="EW1123" s="1"/>
      <c r="EX1123" s="1"/>
      <c r="EY1123" s="1"/>
      <c r="EZ1123" s="1"/>
      <c r="FA1123" s="1"/>
      <c r="FB1123" s="1"/>
      <c r="FC1123" s="1"/>
      <c r="FD1123" s="1"/>
      <c r="FE1123" s="1"/>
      <c r="FF1123" s="1"/>
      <c r="FG1123" s="1"/>
      <c r="FH1123" s="1"/>
      <c r="FI1123" s="1"/>
      <c r="FJ1123" s="1"/>
      <c r="FK1123" s="1"/>
      <c r="FL1123" s="1"/>
      <c r="FM1123" s="1"/>
      <c r="FN1123" s="1"/>
      <c r="FO1123" s="1"/>
      <c r="FP1123" s="1"/>
      <c r="FQ1123" s="1"/>
      <c r="FR1123" s="1"/>
      <c r="FS1123" s="1"/>
      <c r="FT1123" s="1"/>
      <c r="FU1123" s="1"/>
      <c r="FV1123" s="1"/>
      <c r="FW1123" s="1"/>
      <c r="FX1123" s="1"/>
      <c r="FY1123" s="1"/>
      <c r="FZ1123" s="1"/>
      <c r="GA1123" s="1"/>
      <c r="GB1123" s="1"/>
      <c r="GC1123" s="1"/>
      <c r="GD1123" s="1"/>
      <c r="GE1123" s="1"/>
      <c r="GF1123" s="1"/>
    </row>
    <row r="1124" spans="1:188" x14ac:dyDescent="0.15">
      <c r="A1124" s="63">
        <f t="shared" si="307"/>
        <v>44889</v>
      </c>
      <c r="B1124" s="78">
        <f t="shared" ca="1" si="312"/>
        <v>651.62082119999991</v>
      </c>
      <c r="C1124" s="65">
        <f t="shared" ca="1" si="317"/>
        <v>573.1585301099999</v>
      </c>
      <c r="D1124" s="10">
        <f ca="1">IF(A1124&lt;$B$1,VLOOKUP(A1124,[1]DI!$A$4:$B$15000,2),0)</f>
        <v>0.13650000000000001</v>
      </c>
      <c r="E1124" s="65">
        <f t="shared" ca="1" si="313"/>
        <v>1.00050788</v>
      </c>
      <c r="F1124" s="65">
        <f ca="1">(TRUNC(PRODUCT($E$12:$E1123),16))</f>
        <v>1.19743558067453</v>
      </c>
      <c r="G1124" s="65">
        <f t="shared" ca="1" si="314"/>
        <v>1.0980132618279299</v>
      </c>
      <c r="H1124" s="65">
        <f t="shared" ca="1" si="315"/>
        <v>1.09054747</v>
      </c>
      <c r="I1124" s="64">
        <f t="shared" si="308"/>
        <v>0.06</v>
      </c>
      <c r="J1124" s="66">
        <f>IF(O1123&gt;0,VLOOKUP(O1123,W$12:AF$80,2),J1123)</f>
        <v>44628</v>
      </c>
      <c r="K1124" s="67">
        <f t="shared" si="309"/>
        <v>180</v>
      </c>
      <c r="L1124" s="68">
        <f t="shared" si="318"/>
        <v>180</v>
      </c>
      <c r="M1124" s="69">
        <f t="shared" si="319"/>
        <v>1.04249893</v>
      </c>
      <c r="N1124" s="69">
        <f t="shared" ca="1" si="320"/>
        <v>1.136894571</v>
      </c>
      <c r="O1124" s="68">
        <f t="shared" si="316"/>
        <v>0</v>
      </c>
      <c r="P1124" s="65">
        <f t="shared" ca="1" si="310"/>
        <v>78.462291089999994</v>
      </c>
      <c r="Q1124" s="65"/>
      <c r="R1124" s="11">
        <f t="shared" si="311"/>
        <v>0</v>
      </c>
      <c r="S1124" s="70" t="str">
        <f>IF(O1123&gt;0,VLOOKUP(O1123,W$12:AF$60,10),S1123)</f>
        <v>INCORPJ=</v>
      </c>
      <c r="T1124" s="66" t="e">
        <f>IF(O1123&gt;0,VLOOKUP(O1123,W$12:AF$60,11),T1123)</f>
        <v>#REF!</v>
      </c>
      <c r="U1124" s="71" t="str">
        <f t="shared" si="321"/>
        <v>-</v>
      </c>
      <c r="V1124" s="6"/>
      <c r="W1124" s="6"/>
      <c r="X1124" s="6"/>
      <c r="Y1124" s="7"/>
      <c r="Z1124" s="1"/>
      <c r="AA1124" s="6"/>
      <c r="AB1124" s="7"/>
      <c r="AC1124" s="7"/>
      <c r="AD1124" s="7"/>
      <c r="AE1124" s="6"/>
      <c r="AF1124" s="8"/>
      <c r="AG1124" s="1"/>
      <c r="AH1124" s="1"/>
      <c r="AI1124" s="1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1"/>
      <c r="DI1124" s="1"/>
      <c r="DJ1124" s="1"/>
      <c r="DK1124" s="1"/>
      <c r="DL1124" s="1"/>
      <c r="DM1124" s="1"/>
      <c r="DN1124" s="1"/>
      <c r="DO1124" s="1"/>
      <c r="DP1124" s="1"/>
      <c r="DQ1124" s="1"/>
      <c r="DR1124" s="1"/>
      <c r="DS1124" s="1"/>
      <c r="DT1124" s="1"/>
      <c r="DU1124" s="1"/>
      <c r="DV1124" s="1"/>
      <c r="DW1124" s="1"/>
      <c r="DX1124" s="1"/>
      <c r="DY1124" s="1"/>
      <c r="DZ1124" s="1"/>
      <c r="EA1124" s="1"/>
      <c r="EB1124" s="1"/>
      <c r="EC1124" s="1"/>
      <c r="ED1124" s="1"/>
      <c r="EE1124" s="1"/>
      <c r="EF1124" s="1"/>
      <c r="EG1124" s="1"/>
      <c r="EH1124" s="1"/>
      <c r="EI1124" s="1"/>
      <c r="EJ1124" s="1"/>
      <c r="EK1124" s="1"/>
      <c r="EL1124" s="1"/>
      <c r="EM1124" s="1"/>
      <c r="EN1124" s="1"/>
      <c r="EO1124" s="1"/>
      <c r="EP1124" s="1"/>
      <c r="EQ1124" s="1"/>
      <c r="ER1124" s="1"/>
      <c r="ES1124" s="1"/>
      <c r="ET1124" s="1"/>
      <c r="EU1124" s="1"/>
      <c r="EV1124" s="1"/>
      <c r="EW1124" s="1"/>
      <c r="EX1124" s="1"/>
      <c r="EY1124" s="1"/>
      <c r="EZ1124" s="1"/>
      <c r="FA1124" s="1"/>
      <c r="FB1124" s="1"/>
      <c r="FC1124" s="1"/>
      <c r="FD1124" s="1"/>
      <c r="FE1124" s="1"/>
      <c r="FF1124" s="1"/>
      <c r="FG1124" s="1"/>
      <c r="FH1124" s="1"/>
      <c r="FI1124" s="1"/>
      <c r="FJ1124" s="1"/>
      <c r="FK1124" s="1"/>
      <c r="FL1124" s="1"/>
      <c r="FM1124" s="1"/>
      <c r="FN1124" s="1"/>
      <c r="FO1124" s="1"/>
      <c r="FP1124" s="1"/>
      <c r="FQ1124" s="1"/>
      <c r="FR1124" s="1"/>
      <c r="FS1124" s="1"/>
      <c r="FT1124" s="1"/>
      <c r="FU1124" s="1"/>
      <c r="FV1124" s="1"/>
      <c r="FW1124" s="1"/>
      <c r="FX1124" s="1"/>
      <c r="FY1124" s="1"/>
      <c r="FZ1124" s="1"/>
      <c r="GA1124" s="1"/>
      <c r="GB1124" s="1"/>
      <c r="GC1124" s="1"/>
      <c r="GD1124" s="1"/>
      <c r="GE1124" s="1"/>
      <c r="GF1124" s="1"/>
    </row>
    <row r="1125" spans="1:188" x14ac:dyDescent="0.15">
      <c r="A1125" s="63">
        <f t="shared" si="307"/>
        <v>44890</v>
      </c>
      <c r="B1125" s="78">
        <f t="shared" ca="1" si="312"/>
        <v>652.10252769999988</v>
      </c>
      <c r="C1125" s="65">
        <f t="shared" ca="1" si="317"/>
        <v>573.1585301099999</v>
      </c>
      <c r="D1125" s="10">
        <f ca="1">IF(A1125&lt;$B$1,VLOOKUP(A1125,[1]DI!$A$4:$B$15000,2),0)</f>
        <v>0.13650000000000001</v>
      </c>
      <c r="E1125" s="65">
        <f t="shared" ca="1" si="313"/>
        <v>1.00050788</v>
      </c>
      <c r="F1125" s="65">
        <f ca="1">(TRUNC(PRODUCT($E$12:$E1124),16))</f>
        <v>1.1980437342572401</v>
      </c>
      <c r="G1125" s="65">
        <f t="shared" ca="1" si="314"/>
        <v>1.0980132618279299</v>
      </c>
      <c r="H1125" s="65">
        <f t="shared" ca="1" si="315"/>
        <v>1.0911013300000001</v>
      </c>
      <c r="I1125" s="64">
        <f t="shared" si="308"/>
        <v>0.06</v>
      </c>
      <c r="J1125" s="66">
        <f>IF(O1124&gt;0,VLOOKUP(O1124,W$12:AF$80,2),J1124)</f>
        <v>44628</v>
      </c>
      <c r="K1125" s="67">
        <f t="shared" si="309"/>
        <v>181</v>
      </c>
      <c r="L1125" s="68">
        <f t="shared" si="318"/>
        <v>181</v>
      </c>
      <c r="M1125" s="69">
        <f t="shared" si="319"/>
        <v>1.042740011</v>
      </c>
      <c r="N1125" s="69">
        <f t="shared" ca="1" si="320"/>
        <v>1.1377350129999999</v>
      </c>
      <c r="O1125" s="68">
        <f t="shared" si="316"/>
        <v>0</v>
      </c>
      <c r="P1125" s="65">
        <f t="shared" ca="1" si="310"/>
        <v>78.943997589999995</v>
      </c>
      <c r="Q1125" s="65"/>
      <c r="R1125" s="11">
        <f t="shared" si="311"/>
        <v>0</v>
      </c>
      <c r="S1125" s="70" t="str">
        <f>IF(O1124&gt;0,VLOOKUP(O1124,W$12:AF$60,10),S1124)</f>
        <v>INCORPJ=</v>
      </c>
      <c r="T1125" s="66" t="e">
        <f>IF(O1124&gt;0,VLOOKUP(O1124,W$12:AF$60,11),T1124)</f>
        <v>#REF!</v>
      </c>
      <c r="U1125" s="71" t="str">
        <f t="shared" si="321"/>
        <v>-</v>
      </c>
      <c r="V1125" s="6"/>
      <c r="W1125" s="6"/>
      <c r="X1125" s="6"/>
      <c r="Y1125" s="7"/>
      <c r="Z1125" s="1"/>
      <c r="AA1125" s="6"/>
      <c r="AB1125" s="7"/>
      <c r="AC1125" s="7"/>
      <c r="AD1125" s="7"/>
      <c r="AE1125" s="6"/>
      <c r="AF1125" s="8"/>
      <c r="AG1125" s="1"/>
      <c r="AH1125" s="1"/>
      <c r="AI1125" s="1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1"/>
      <c r="DI1125" s="1"/>
      <c r="DJ1125" s="1"/>
      <c r="DK1125" s="1"/>
      <c r="DL1125" s="1"/>
      <c r="DM1125" s="1"/>
      <c r="DN1125" s="1"/>
      <c r="DO1125" s="1"/>
      <c r="DP1125" s="1"/>
      <c r="DQ1125" s="1"/>
      <c r="DR1125" s="1"/>
      <c r="DS1125" s="1"/>
      <c r="DT1125" s="1"/>
      <c r="DU1125" s="1"/>
      <c r="DV1125" s="1"/>
      <c r="DW1125" s="1"/>
      <c r="DX1125" s="1"/>
      <c r="DY1125" s="1"/>
      <c r="DZ1125" s="1"/>
      <c r="EA1125" s="1"/>
      <c r="EB1125" s="1"/>
      <c r="EC1125" s="1"/>
      <c r="ED1125" s="1"/>
      <c r="EE1125" s="1"/>
      <c r="EF1125" s="1"/>
      <c r="EG1125" s="1"/>
      <c r="EH1125" s="1"/>
      <c r="EI1125" s="1"/>
      <c r="EJ1125" s="1"/>
      <c r="EK1125" s="1"/>
      <c r="EL1125" s="1"/>
      <c r="EM1125" s="1"/>
      <c r="EN1125" s="1"/>
      <c r="EO1125" s="1"/>
      <c r="EP1125" s="1"/>
      <c r="EQ1125" s="1"/>
      <c r="ER1125" s="1"/>
      <c r="ES1125" s="1"/>
      <c r="ET1125" s="1"/>
      <c r="EU1125" s="1"/>
      <c r="EV1125" s="1"/>
      <c r="EW1125" s="1"/>
      <c r="EX1125" s="1"/>
      <c r="EY1125" s="1"/>
      <c r="EZ1125" s="1"/>
      <c r="FA1125" s="1"/>
      <c r="FB1125" s="1"/>
      <c r="FC1125" s="1"/>
      <c r="FD1125" s="1"/>
      <c r="FE1125" s="1"/>
      <c r="FF1125" s="1"/>
      <c r="FG1125" s="1"/>
      <c r="FH1125" s="1"/>
      <c r="FI1125" s="1"/>
      <c r="FJ1125" s="1"/>
      <c r="FK1125" s="1"/>
      <c r="FL1125" s="1"/>
      <c r="FM1125" s="1"/>
      <c r="FN1125" s="1"/>
      <c r="FO1125" s="1"/>
      <c r="FP1125" s="1"/>
      <c r="FQ1125" s="1"/>
      <c r="FR1125" s="1"/>
      <c r="FS1125" s="1"/>
      <c r="FT1125" s="1"/>
      <c r="FU1125" s="1"/>
      <c r="FV1125" s="1"/>
      <c r="FW1125" s="1"/>
      <c r="FX1125" s="1"/>
      <c r="FY1125" s="1"/>
      <c r="FZ1125" s="1"/>
      <c r="GA1125" s="1"/>
      <c r="GB1125" s="1"/>
      <c r="GC1125" s="1"/>
      <c r="GD1125" s="1"/>
      <c r="GE1125" s="1"/>
      <c r="GF1125" s="1"/>
    </row>
    <row r="1126" spans="1:188" x14ac:dyDescent="0.15">
      <c r="A1126" s="63">
        <f t="shared" si="307"/>
        <v>44891</v>
      </c>
      <c r="B1126" s="78">
        <f t="shared" ca="1" si="312"/>
        <v>652.58459528999992</v>
      </c>
      <c r="C1126" s="65">
        <f t="shared" ca="1" si="317"/>
        <v>573.1585301099999</v>
      </c>
      <c r="D1126" s="10">
        <f ca="1">IF(A1126&lt;$B$1,VLOOKUP(A1126,[1]DI!$A$4:$B$15000,2),0)</f>
        <v>0</v>
      </c>
      <c r="E1126" s="65">
        <f t="shared" ca="1" si="313"/>
        <v>1</v>
      </c>
      <c r="F1126" s="65">
        <f ca="1">(TRUNC(PRODUCT($E$12:$E1125),16))</f>
        <v>1.198652196709</v>
      </c>
      <c r="G1126" s="65">
        <f t="shared" ca="1" si="314"/>
        <v>1.0980132618279299</v>
      </c>
      <c r="H1126" s="65">
        <f t="shared" ca="1" si="315"/>
        <v>1.09165548</v>
      </c>
      <c r="I1126" s="64">
        <f t="shared" si="308"/>
        <v>0.06</v>
      </c>
      <c r="J1126" s="66">
        <f>IF(O1125&gt;0,VLOOKUP(O1125,W$12:AF$80,2),J1125)</f>
        <v>44628</v>
      </c>
      <c r="K1126" s="67">
        <f t="shared" si="309"/>
        <v>181</v>
      </c>
      <c r="L1126" s="68">
        <f t="shared" si="318"/>
        <v>182</v>
      </c>
      <c r="M1126" s="69">
        <f t="shared" si="319"/>
        <v>1.0429811470000001</v>
      </c>
      <c r="N1126" s="69">
        <f t="shared" ca="1" si="320"/>
        <v>1.138576085</v>
      </c>
      <c r="O1126" s="68">
        <f t="shared" si="316"/>
        <v>0</v>
      </c>
      <c r="P1126" s="65">
        <f t="shared" ca="1" si="310"/>
        <v>79.426065179999995</v>
      </c>
      <c r="Q1126" s="65"/>
      <c r="R1126" s="11">
        <f t="shared" si="311"/>
        <v>0</v>
      </c>
      <c r="S1126" s="70" t="str">
        <f>IF(O1125&gt;0,VLOOKUP(O1125,W$12:AF$60,10),S1125)</f>
        <v>INCORPJ=</v>
      </c>
      <c r="T1126" s="66" t="e">
        <f>IF(O1125&gt;0,VLOOKUP(O1125,W$12:AF$60,11),T1125)</f>
        <v>#REF!</v>
      </c>
      <c r="U1126" s="71" t="str">
        <f t="shared" si="321"/>
        <v>-</v>
      </c>
      <c r="V1126" s="6"/>
      <c r="W1126" s="6"/>
      <c r="X1126" s="6"/>
      <c r="Y1126" s="7"/>
      <c r="Z1126" s="1"/>
      <c r="AA1126" s="6"/>
      <c r="AB1126" s="7"/>
      <c r="AC1126" s="7"/>
      <c r="AD1126" s="7"/>
      <c r="AE1126" s="6"/>
      <c r="AF1126" s="8"/>
      <c r="AG1126" s="1"/>
      <c r="AH1126" s="1"/>
      <c r="AI1126" s="1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1"/>
      <c r="DI1126" s="1"/>
      <c r="DJ1126" s="1"/>
      <c r="DK1126" s="1"/>
      <c r="DL1126" s="1"/>
      <c r="DM1126" s="1"/>
      <c r="DN1126" s="1"/>
      <c r="DO1126" s="1"/>
      <c r="DP1126" s="1"/>
      <c r="DQ1126" s="1"/>
      <c r="DR1126" s="1"/>
      <c r="DS1126" s="1"/>
      <c r="DT1126" s="1"/>
      <c r="DU1126" s="1"/>
      <c r="DV1126" s="1"/>
      <c r="DW1126" s="1"/>
      <c r="DX1126" s="1"/>
      <c r="DY1126" s="1"/>
      <c r="DZ1126" s="1"/>
      <c r="EA1126" s="1"/>
      <c r="EB1126" s="1"/>
      <c r="EC1126" s="1"/>
      <c r="ED1126" s="1"/>
      <c r="EE1126" s="1"/>
      <c r="EF1126" s="1"/>
      <c r="EG1126" s="1"/>
      <c r="EH1126" s="1"/>
      <c r="EI1126" s="1"/>
      <c r="EJ1126" s="1"/>
      <c r="EK1126" s="1"/>
      <c r="EL1126" s="1"/>
      <c r="EM1126" s="1"/>
      <c r="EN1126" s="1"/>
      <c r="EO1126" s="1"/>
      <c r="EP1126" s="1"/>
      <c r="EQ1126" s="1"/>
      <c r="ER1126" s="1"/>
      <c r="ES1126" s="1"/>
      <c r="ET1126" s="1"/>
      <c r="EU1126" s="1"/>
      <c r="EV1126" s="1"/>
      <c r="EW1126" s="1"/>
      <c r="EX1126" s="1"/>
      <c r="EY1126" s="1"/>
      <c r="EZ1126" s="1"/>
      <c r="FA1126" s="1"/>
      <c r="FB1126" s="1"/>
      <c r="FC1126" s="1"/>
      <c r="FD1126" s="1"/>
      <c r="FE1126" s="1"/>
      <c r="FF1126" s="1"/>
      <c r="FG1126" s="1"/>
      <c r="FH1126" s="1"/>
      <c r="FI1126" s="1"/>
      <c r="FJ1126" s="1"/>
      <c r="FK1126" s="1"/>
      <c r="FL1126" s="1"/>
      <c r="FM1126" s="1"/>
      <c r="FN1126" s="1"/>
      <c r="FO1126" s="1"/>
      <c r="FP1126" s="1"/>
      <c r="FQ1126" s="1"/>
      <c r="FR1126" s="1"/>
      <c r="FS1126" s="1"/>
      <c r="FT1126" s="1"/>
      <c r="FU1126" s="1"/>
      <c r="FV1126" s="1"/>
      <c r="FW1126" s="1"/>
      <c r="FX1126" s="1"/>
      <c r="FY1126" s="1"/>
      <c r="FZ1126" s="1"/>
      <c r="GA1126" s="1"/>
      <c r="GB1126" s="1"/>
      <c r="GC1126" s="1"/>
      <c r="GD1126" s="1"/>
      <c r="GE1126" s="1"/>
      <c r="GF1126" s="1"/>
    </row>
    <row r="1127" spans="1:188" x14ac:dyDescent="0.15">
      <c r="A1127" s="63">
        <f t="shared" si="307"/>
        <v>44892</v>
      </c>
      <c r="B1127" s="78">
        <f t="shared" ca="1" si="312"/>
        <v>652.58459528999992</v>
      </c>
      <c r="C1127" s="65">
        <f t="shared" ca="1" si="317"/>
        <v>573.1585301099999</v>
      </c>
      <c r="D1127" s="10">
        <f ca="1">IF(A1127&lt;$B$1,VLOOKUP(A1127,[1]DI!$A$4:$B$15000,2),0)</f>
        <v>0</v>
      </c>
      <c r="E1127" s="65">
        <f t="shared" ca="1" si="313"/>
        <v>1</v>
      </c>
      <c r="F1127" s="65">
        <f ca="1">(TRUNC(PRODUCT($E$12:$E1126),16))</f>
        <v>1.198652196709</v>
      </c>
      <c r="G1127" s="65">
        <f t="shared" ca="1" si="314"/>
        <v>1.0980132618279299</v>
      </c>
      <c r="H1127" s="65">
        <f t="shared" ca="1" si="315"/>
        <v>1.09165548</v>
      </c>
      <c r="I1127" s="64">
        <f t="shared" si="308"/>
        <v>0.06</v>
      </c>
      <c r="J1127" s="66">
        <f>IF(O1126&gt;0,VLOOKUP(O1126,W$12:AF$80,2),J1126)</f>
        <v>44628</v>
      </c>
      <c r="K1127" s="67">
        <f t="shared" si="309"/>
        <v>181</v>
      </c>
      <c r="L1127" s="68">
        <f t="shared" si="318"/>
        <v>182</v>
      </c>
      <c r="M1127" s="69">
        <f t="shared" si="319"/>
        <v>1.0429811470000001</v>
      </c>
      <c r="N1127" s="69">
        <f t="shared" ca="1" si="320"/>
        <v>1.138576085</v>
      </c>
      <c r="O1127" s="68">
        <f t="shared" si="316"/>
        <v>0</v>
      </c>
      <c r="P1127" s="65">
        <f t="shared" ca="1" si="310"/>
        <v>79.426065179999995</v>
      </c>
      <c r="Q1127" s="65"/>
      <c r="R1127" s="11">
        <f t="shared" si="311"/>
        <v>0</v>
      </c>
      <c r="S1127" s="70" t="str">
        <f>IF(O1126&gt;0,VLOOKUP(O1126,W$12:AF$60,10),S1126)</f>
        <v>INCORPJ=</v>
      </c>
      <c r="T1127" s="66" t="e">
        <f>IF(O1126&gt;0,VLOOKUP(O1126,W$12:AF$60,11),T1126)</f>
        <v>#REF!</v>
      </c>
      <c r="U1127" s="71" t="str">
        <f t="shared" si="321"/>
        <v>-</v>
      </c>
      <c r="V1127" s="6"/>
      <c r="W1127" s="6"/>
      <c r="X1127" s="6"/>
      <c r="Y1127" s="7"/>
      <c r="Z1127" s="1"/>
      <c r="AA1127" s="6"/>
      <c r="AB1127" s="7"/>
      <c r="AC1127" s="7"/>
      <c r="AD1127" s="7"/>
      <c r="AE1127" s="6"/>
      <c r="AF1127" s="8"/>
      <c r="AG1127" s="1"/>
      <c r="AH1127" s="1"/>
      <c r="AI1127" s="1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1"/>
      <c r="DI1127" s="1"/>
      <c r="DJ1127" s="1"/>
      <c r="DK1127" s="1"/>
      <c r="DL1127" s="1"/>
      <c r="DM1127" s="1"/>
      <c r="DN1127" s="1"/>
      <c r="DO1127" s="1"/>
      <c r="DP1127" s="1"/>
      <c r="DQ1127" s="1"/>
      <c r="DR1127" s="1"/>
      <c r="DS1127" s="1"/>
      <c r="DT1127" s="1"/>
      <c r="DU1127" s="1"/>
      <c r="DV1127" s="1"/>
      <c r="DW1127" s="1"/>
      <c r="DX1127" s="1"/>
      <c r="DY1127" s="1"/>
      <c r="DZ1127" s="1"/>
      <c r="EA1127" s="1"/>
      <c r="EB1127" s="1"/>
      <c r="EC1127" s="1"/>
      <c r="ED1127" s="1"/>
      <c r="EE1127" s="1"/>
      <c r="EF1127" s="1"/>
      <c r="EG1127" s="1"/>
      <c r="EH1127" s="1"/>
      <c r="EI1127" s="1"/>
      <c r="EJ1127" s="1"/>
      <c r="EK1127" s="1"/>
      <c r="EL1127" s="1"/>
      <c r="EM1127" s="1"/>
      <c r="EN1127" s="1"/>
      <c r="EO1127" s="1"/>
      <c r="EP1127" s="1"/>
      <c r="EQ1127" s="1"/>
      <c r="ER1127" s="1"/>
      <c r="ES1127" s="1"/>
      <c r="ET1127" s="1"/>
      <c r="EU1127" s="1"/>
      <c r="EV1127" s="1"/>
      <c r="EW1127" s="1"/>
      <c r="EX1127" s="1"/>
      <c r="EY1127" s="1"/>
      <c r="EZ1127" s="1"/>
      <c r="FA1127" s="1"/>
      <c r="FB1127" s="1"/>
      <c r="FC1127" s="1"/>
      <c r="FD1127" s="1"/>
      <c r="FE1127" s="1"/>
      <c r="FF1127" s="1"/>
      <c r="FG1127" s="1"/>
      <c r="FH1127" s="1"/>
      <c r="FI1127" s="1"/>
      <c r="FJ1127" s="1"/>
      <c r="FK1127" s="1"/>
      <c r="FL1127" s="1"/>
      <c r="FM1127" s="1"/>
      <c r="FN1127" s="1"/>
      <c r="FO1127" s="1"/>
      <c r="FP1127" s="1"/>
      <c r="FQ1127" s="1"/>
      <c r="FR1127" s="1"/>
      <c r="FS1127" s="1"/>
      <c r="FT1127" s="1"/>
      <c r="FU1127" s="1"/>
      <c r="FV1127" s="1"/>
      <c r="FW1127" s="1"/>
      <c r="FX1127" s="1"/>
      <c r="FY1127" s="1"/>
      <c r="FZ1127" s="1"/>
      <c r="GA1127" s="1"/>
      <c r="GB1127" s="1"/>
      <c r="GC1127" s="1"/>
      <c r="GD1127" s="1"/>
      <c r="GE1127" s="1"/>
      <c r="GF1127" s="1"/>
    </row>
    <row r="1128" spans="1:188" x14ac:dyDescent="0.15">
      <c r="A1128" s="63">
        <f t="shared" si="307"/>
        <v>44893</v>
      </c>
      <c r="B1128" s="78">
        <f t="shared" ca="1" si="312"/>
        <v>652.58459528999992</v>
      </c>
      <c r="C1128" s="65">
        <f t="shared" ca="1" si="317"/>
        <v>573.1585301099999</v>
      </c>
      <c r="D1128" s="10">
        <f ca="1">IF(A1128&lt;$B$1,VLOOKUP(A1128,[1]DI!$A$4:$B$15000,2),0)</f>
        <v>0.13650000000000001</v>
      </c>
      <c r="E1128" s="65">
        <f t="shared" ca="1" si="313"/>
        <v>1.00050788</v>
      </c>
      <c r="F1128" s="65">
        <f ca="1">(TRUNC(PRODUCT($E$12:$E1127),16))</f>
        <v>1.198652196709</v>
      </c>
      <c r="G1128" s="65">
        <f t="shared" ca="1" si="314"/>
        <v>1.0980132618279299</v>
      </c>
      <c r="H1128" s="65">
        <f t="shared" ca="1" si="315"/>
        <v>1.09165548</v>
      </c>
      <c r="I1128" s="64">
        <f t="shared" si="308"/>
        <v>0.06</v>
      </c>
      <c r="J1128" s="66">
        <f>IF(O1127&gt;0,VLOOKUP(O1127,W$12:AF$80,2),J1127)</f>
        <v>44628</v>
      </c>
      <c r="K1128" s="67">
        <f t="shared" si="309"/>
        <v>182</v>
      </c>
      <c r="L1128" s="68">
        <f t="shared" si="318"/>
        <v>182</v>
      </c>
      <c r="M1128" s="69">
        <f t="shared" si="319"/>
        <v>1.0429811470000001</v>
      </c>
      <c r="N1128" s="69">
        <f t="shared" ca="1" si="320"/>
        <v>1.138576085</v>
      </c>
      <c r="O1128" s="68">
        <f t="shared" si="316"/>
        <v>0</v>
      </c>
      <c r="P1128" s="65">
        <f t="shared" ca="1" si="310"/>
        <v>79.426065179999995</v>
      </c>
      <c r="Q1128" s="65"/>
      <c r="R1128" s="11">
        <f t="shared" si="311"/>
        <v>0</v>
      </c>
      <c r="S1128" s="70" t="str">
        <f>IF(O1127&gt;0,VLOOKUP(O1127,W$12:AF$60,10),S1127)</f>
        <v>INCORPJ=</v>
      </c>
      <c r="T1128" s="66" t="e">
        <f>IF(O1127&gt;0,VLOOKUP(O1127,W$12:AF$60,11),T1127)</f>
        <v>#REF!</v>
      </c>
      <c r="U1128" s="71" t="str">
        <f t="shared" si="321"/>
        <v>-</v>
      </c>
      <c r="V1128" s="6"/>
      <c r="W1128" s="6"/>
      <c r="X1128" s="6"/>
      <c r="Y1128" s="7"/>
      <c r="Z1128" s="1"/>
      <c r="AA1128" s="6"/>
      <c r="AB1128" s="7"/>
      <c r="AC1128" s="7"/>
      <c r="AD1128" s="7"/>
      <c r="AE1128" s="6"/>
      <c r="AF1128" s="8"/>
      <c r="AG1128" s="1"/>
      <c r="AH1128" s="1"/>
      <c r="AI1128" s="1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1"/>
      <c r="DI1128" s="1"/>
      <c r="DJ1128" s="1"/>
      <c r="DK1128" s="1"/>
      <c r="DL1128" s="1"/>
      <c r="DM1128" s="1"/>
      <c r="DN1128" s="1"/>
      <c r="DO1128" s="1"/>
      <c r="DP1128" s="1"/>
      <c r="DQ1128" s="1"/>
      <c r="DR1128" s="1"/>
      <c r="DS1128" s="1"/>
      <c r="DT1128" s="1"/>
      <c r="DU1128" s="1"/>
      <c r="DV1128" s="1"/>
      <c r="DW1128" s="1"/>
      <c r="DX1128" s="1"/>
      <c r="DY1128" s="1"/>
      <c r="DZ1128" s="1"/>
      <c r="EA1128" s="1"/>
      <c r="EB1128" s="1"/>
      <c r="EC1128" s="1"/>
      <c r="ED1128" s="1"/>
      <c r="EE1128" s="1"/>
      <c r="EF1128" s="1"/>
      <c r="EG1128" s="1"/>
      <c r="EH1128" s="1"/>
      <c r="EI1128" s="1"/>
      <c r="EJ1128" s="1"/>
      <c r="EK1128" s="1"/>
      <c r="EL1128" s="1"/>
      <c r="EM1128" s="1"/>
      <c r="EN1128" s="1"/>
      <c r="EO1128" s="1"/>
      <c r="EP1128" s="1"/>
      <c r="EQ1128" s="1"/>
      <c r="ER1128" s="1"/>
      <c r="ES1128" s="1"/>
      <c r="ET1128" s="1"/>
      <c r="EU1128" s="1"/>
      <c r="EV1128" s="1"/>
      <c r="EW1128" s="1"/>
      <c r="EX1128" s="1"/>
      <c r="EY1128" s="1"/>
      <c r="EZ1128" s="1"/>
      <c r="FA1128" s="1"/>
      <c r="FB1128" s="1"/>
      <c r="FC1128" s="1"/>
      <c r="FD1128" s="1"/>
      <c r="FE1128" s="1"/>
      <c r="FF1128" s="1"/>
      <c r="FG1128" s="1"/>
      <c r="FH1128" s="1"/>
      <c r="FI1128" s="1"/>
      <c r="FJ1128" s="1"/>
      <c r="FK1128" s="1"/>
      <c r="FL1128" s="1"/>
      <c r="FM1128" s="1"/>
      <c r="FN1128" s="1"/>
      <c r="FO1128" s="1"/>
      <c r="FP1128" s="1"/>
      <c r="FQ1128" s="1"/>
      <c r="FR1128" s="1"/>
      <c r="FS1128" s="1"/>
      <c r="FT1128" s="1"/>
      <c r="FU1128" s="1"/>
      <c r="FV1128" s="1"/>
      <c r="FW1128" s="1"/>
      <c r="FX1128" s="1"/>
      <c r="FY1128" s="1"/>
      <c r="FZ1128" s="1"/>
      <c r="GA1128" s="1"/>
      <c r="GB1128" s="1"/>
      <c r="GC1128" s="1"/>
      <c r="GD1128" s="1"/>
      <c r="GE1128" s="1"/>
      <c r="GF1128" s="1"/>
    </row>
    <row r="1129" spans="1:188" x14ac:dyDescent="0.15">
      <c r="A1129" s="63">
        <f t="shared" si="307"/>
        <v>44894</v>
      </c>
      <c r="B1129" s="78">
        <f t="shared" ca="1" si="312"/>
        <v>653.06701823999992</v>
      </c>
      <c r="C1129" s="65">
        <f t="shared" ca="1" si="317"/>
        <v>573.1585301099999</v>
      </c>
      <c r="D1129" s="10">
        <f ca="1">IF(A1129&lt;$B$1,VLOOKUP(A1129,[1]DI!$A$4:$B$15000,2),0)</f>
        <v>0.13650000000000001</v>
      </c>
      <c r="E1129" s="65">
        <f t="shared" ca="1" si="313"/>
        <v>1.00050788</v>
      </c>
      <c r="F1129" s="65">
        <f ca="1">(TRUNC(PRODUCT($E$12:$E1128),16))</f>
        <v>1.1992609681866599</v>
      </c>
      <c r="G1129" s="65">
        <f t="shared" ca="1" si="314"/>
        <v>1.0980132618279299</v>
      </c>
      <c r="H1129" s="65">
        <f t="shared" ca="1" si="315"/>
        <v>1.09220991</v>
      </c>
      <c r="I1129" s="64">
        <f t="shared" si="308"/>
        <v>0.06</v>
      </c>
      <c r="J1129" s="66">
        <f>IF(O1128&gt;0,VLOOKUP(O1128,W$12:AF$80,2),J1128)</f>
        <v>44628</v>
      </c>
      <c r="K1129" s="67">
        <f t="shared" si="309"/>
        <v>183</v>
      </c>
      <c r="L1129" s="68">
        <f t="shared" si="318"/>
        <v>183</v>
      </c>
      <c r="M1129" s="69">
        <f t="shared" si="319"/>
        <v>1.0432223389999999</v>
      </c>
      <c r="N1129" s="69">
        <f t="shared" ca="1" si="320"/>
        <v>1.139417777</v>
      </c>
      <c r="O1129" s="68">
        <f t="shared" si="316"/>
        <v>0</v>
      </c>
      <c r="P1129" s="65">
        <f t="shared" ca="1" si="310"/>
        <v>79.908488129999995</v>
      </c>
      <c r="Q1129" s="65"/>
      <c r="R1129" s="11">
        <f t="shared" si="311"/>
        <v>0</v>
      </c>
      <c r="S1129" s="70" t="str">
        <f>IF(O1128&gt;0,VLOOKUP(O1128,W$12:AF$60,10),S1128)</f>
        <v>INCORPJ=</v>
      </c>
      <c r="T1129" s="66" t="e">
        <f>IF(O1128&gt;0,VLOOKUP(O1128,W$12:AF$60,11),T1128)</f>
        <v>#REF!</v>
      </c>
      <c r="U1129" s="71" t="str">
        <f t="shared" si="321"/>
        <v>-</v>
      </c>
      <c r="V1129" s="6"/>
      <c r="W1129" s="6"/>
      <c r="X1129" s="6"/>
      <c r="Y1129" s="7"/>
      <c r="Z1129" s="1"/>
      <c r="AA1129" s="6"/>
      <c r="AB1129" s="7"/>
      <c r="AC1129" s="7"/>
      <c r="AD1129" s="7"/>
      <c r="AE1129" s="6"/>
      <c r="AF1129" s="8"/>
      <c r="AG1129" s="1"/>
      <c r="AH1129" s="1"/>
      <c r="AI1129" s="1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1"/>
      <c r="DI1129" s="1"/>
      <c r="DJ1129" s="1"/>
      <c r="DK1129" s="1"/>
      <c r="DL1129" s="1"/>
      <c r="DM1129" s="1"/>
      <c r="DN1129" s="1"/>
      <c r="DO1129" s="1"/>
      <c r="DP1129" s="1"/>
      <c r="DQ1129" s="1"/>
      <c r="DR1129" s="1"/>
      <c r="DS1129" s="1"/>
      <c r="DT1129" s="1"/>
      <c r="DU1129" s="1"/>
      <c r="DV1129" s="1"/>
      <c r="DW1129" s="1"/>
      <c r="DX1129" s="1"/>
      <c r="DY1129" s="1"/>
      <c r="DZ1129" s="1"/>
      <c r="EA1129" s="1"/>
      <c r="EB1129" s="1"/>
      <c r="EC1129" s="1"/>
      <c r="ED1129" s="1"/>
      <c r="EE1129" s="1"/>
      <c r="EF1129" s="1"/>
      <c r="EG1129" s="1"/>
      <c r="EH1129" s="1"/>
      <c r="EI1129" s="1"/>
      <c r="EJ1129" s="1"/>
      <c r="EK1129" s="1"/>
      <c r="EL1129" s="1"/>
      <c r="EM1129" s="1"/>
      <c r="EN1129" s="1"/>
      <c r="EO1129" s="1"/>
      <c r="EP1129" s="1"/>
      <c r="EQ1129" s="1"/>
      <c r="ER1129" s="1"/>
      <c r="ES1129" s="1"/>
      <c r="ET1129" s="1"/>
      <c r="EU1129" s="1"/>
      <c r="EV1129" s="1"/>
      <c r="EW1129" s="1"/>
      <c r="EX1129" s="1"/>
      <c r="EY1129" s="1"/>
      <c r="EZ1129" s="1"/>
      <c r="FA1129" s="1"/>
      <c r="FB1129" s="1"/>
      <c r="FC1129" s="1"/>
      <c r="FD1129" s="1"/>
      <c r="FE1129" s="1"/>
      <c r="FF1129" s="1"/>
      <c r="FG1129" s="1"/>
      <c r="FH1129" s="1"/>
      <c r="FI1129" s="1"/>
      <c r="FJ1129" s="1"/>
      <c r="FK1129" s="1"/>
      <c r="FL1129" s="1"/>
      <c r="FM1129" s="1"/>
      <c r="FN1129" s="1"/>
      <c r="FO1129" s="1"/>
      <c r="FP1129" s="1"/>
      <c r="FQ1129" s="1"/>
      <c r="FR1129" s="1"/>
      <c r="FS1129" s="1"/>
      <c r="FT1129" s="1"/>
      <c r="FU1129" s="1"/>
      <c r="FV1129" s="1"/>
      <c r="FW1129" s="1"/>
      <c r="FX1129" s="1"/>
      <c r="FY1129" s="1"/>
      <c r="FZ1129" s="1"/>
      <c r="GA1129" s="1"/>
      <c r="GB1129" s="1"/>
      <c r="GC1129" s="1"/>
      <c r="GD1129" s="1"/>
      <c r="GE1129" s="1"/>
      <c r="GF1129" s="1"/>
    </row>
    <row r="1130" spans="1:188" x14ac:dyDescent="0.15">
      <c r="A1130" s="63">
        <f t="shared" si="307"/>
        <v>44895</v>
      </c>
      <c r="B1130" s="78">
        <f t="shared" ca="1" si="312"/>
        <v>653.54979711999988</v>
      </c>
      <c r="C1130" s="65">
        <f t="shared" ca="1" si="317"/>
        <v>573.1585301099999</v>
      </c>
      <c r="D1130" s="10">
        <f ca="1">IF(A1130&lt;$B$1,VLOOKUP(A1130,[1]DI!$A$4:$B$15000,2),0)</f>
        <v>0.13650000000000001</v>
      </c>
      <c r="E1130" s="65">
        <f t="shared" ca="1" si="313"/>
        <v>1.00050788</v>
      </c>
      <c r="F1130" s="65">
        <f ca="1">(TRUNC(PRODUCT($E$12:$E1129),16))</f>
        <v>1.1998700488471801</v>
      </c>
      <c r="G1130" s="65">
        <f t="shared" ca="1" si="314"/>
        <v>1.0980132618279299</v>
      </c>
      <c r="H1130" s="65">
        <f t="shared" ca="1" si="315"/>
        <v>1.0927646200000001</v>
      </c>
      <c r="I1130" s="64">
        <f t="shared" si="308"/>
        <v>0.06</v>
      </c>
      <c r="J1130" s="66">
        <f>IF(O1129&gt;0,VLOOKUP(O1129,W$12:AF$80,2),J1129)</f>
        <v>44628</v>
      </c>
      <c r="K1130" s="67">
        <f t="shared" si="309"/>
        <v>184</v>
      </c>
      <c r="L1130" s="68">
        <f t="shared" si="318"/>
        <v>184</v>
      </c>
      <c r="M1130" s="69">
        <f t="shared" si="319"/>
        <v>1.043463587</v>
      </c>
      <c r="N1130" s="69">
        <f t="shared" ca="1" si="320"/>
        <v>1.1402600899999999</v>
      </c>
      <c r="O1130" s="68">
        <f t="shared" si="316"/>
        <v>0</v>
      </c>
      <c r="P1130" s="65">
        <f t="shared" ca="1" si="310"/>
        <v>80.391267010000007</v>
      </c>
      <c r="Q1130" s="65"/>
      <c r="R1130" s="11">
        <f t="shared" si="311"/>
        <v>0</v>
      </c>
      <c r="S1130" s="70" t="str">
        <f>IF(O1129&gt;0,VLOOKUP(O1129,W$12:AF$60,10),S1129)</f>
        <v>INCORPJ=</v>
      </c>
      <c r="T1130" s="66" t="e">
        <f>IF(O1129&gt;0,VLOOKUP(O1129,W$12:AF$60,11),T1129)</f>
        <v>#REF!</v>
      </c>
      <c r="U1130" s="71" t="str">
        <f t="shared" si="321"/>
        <v>-</v>
      </c>
      <c r="V1130" s="6"/>
      <c r="W1130" s="6"/>
      <c r="X1130" s="6"/>
      <c r="Y1130" s="7"/>
      <c r="Z1130" s="1"/>
      <c r="AA1130" s="6"/>
      <c r="AB1130" s="7"/>
      <c r="AC1130" s="7"/>
      <c r="AD1130" s="7"/>
      <c r="AE1130" s="6"/>
      <c r="AF1130" s="8"/>
      <c r="AG1130" s="1"/>
      <c r="AH1130" s="1"/>
      <c r="AI1130" s="1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1"/>
      <c r="DI1130" s="1"/>
      <c r="DJ1130" s="1"/>
      <c r="DK1130" s="1"/>
      <c r="DL1130" s="1"/>
      <c r="DM1130" s="1"/>
      <c r="DN1130" s="1"/>
      <c r="DO1130" s="1"/>
      <c r="DP1130" s="1"/>
      <c r="DQ1130" s="1"/>
      <c r="DR1130" s="1"/>
      <c r="DS1130" s="1"/>
      <c r="DT1130" s="1"/>
      <c r="DU1130" s="1"/>
      <c r="DV1130" s="1"/>
      <c r="DW1130" s="1"/>
      <c r="DX1130" s="1"/>
      <c r="DY1130" s="1"/>
      <c r="DZ1130" s="1"/>
      <c r="EA1130" s="1"/>
      <c r="EB1130" s="1"/>
      <c r="EC1130" s="1"/>
      <c r="ED1130" s="1"/>
      <c r="EE1130" s="1"/>
      <c r="EF1130" s="1"/>
      <c r="EG1130" s="1"/>
      <c r="EH1130" s="1"/>
      <c r="EI1130" s="1"/>
      <c r="EJ1130" s="1"/>
      <c r="EK1130" s="1"/>
      <c r="EL1130" s="1"/>
      <c r="EM1130" s="1"/>
      <c r="EN1130" s="1"/>
      <c r="EO1130" s="1"/>
      <c r="EP1130" s="1"/>
      <c r="EQ1130" s="1"/>
      <c r="ER1130" s="1"/>
      <c r="ES1130" s="1"/>
      <c r="ET1130" s="1"/>
      <c r="EU1130" s="1"/>
      <c r="EV1130" s="1"/>
      <c r="EW1130" s="1"/>
      <c r="EX1130" s="1"/>
      <c r="EY1130" s="1"/>
      <c r="EZ1130" s="1"/>
      <c r="FA1130" s="1"/>
      <c r="FB1130" s="1"/>
      <c r="FC1130" s="1"/>
      <c r="FD1130" s="1"/>
      <c r="FE1130" s="1"/>
      <c r="FF1130" s="1"/>
      <c r="FG1130" s="1"/>
      <c r="FH1130" s="1"/>
      <c r="FI1130" s="1"/>
      <c r="FJ1130" s="1"/>
      <c r="FK1130" s="1"/>
      <c r="FL1130" s="1"/>
      <c r="FM1130" s="1"/>
      <c r="FN1130" s="1"/>
      <c r="FO1130" s="1"/>
      <c r="FP1130" s="1"/>
      <c r="FQ1130" s="1"/>
      <c r="FR1130" s="1"/>
      <c r="FS1130" s="1"/>
      <c r="FT1130" s="1"/>
      <c r="FU1130" s="1"/>
      <c r="FV1130" s="1"/>
      <c r="FW1130" s="1"/>
      <c r="FX1130" s="1"/>
      <c r="FY1130" s="1"/>
      <c r="FZ1130" s="1"/>
      <c r="GA1130" s="1"/>
      <c r="GB1130" s="1"/>
      <c r="GC1130" s="1"/>
      <c r="GD1130" s="1"/>
      <c r="GE1130" s="1"/>
      <c r="GF1130" s="1"/>
    </row>
    <row r="1131" spans="1:188" x14ac:dyDescent="0.15">
      <c r="A1131" s="63">
        <f t="shared" si="307"/>
        <v>44896</v>
      </c>
      <c r="B1131" s="78">
        <f t="shared" ca="1" si="312"/>
        <v>654.03293823999991</v>
      </c>
      <c r="C1131" s="65">
        <f t="shared" ca="1" si="317"/>
        <v>573.1585301099999</v>
      </c>
      <c r="D1131" s="10">
        <f ca="1">IF(A1131&lt;$B$1,VLOOKUP(A1131,[1]DI!$A$4:$B$15000,2),0)</f>
        <v>0.13650000000000001</v>
      </c>
      <c r="E1131" s="65">
        <f t="shared" ca="1" si="313"/>
        <v>1.00050788</v>
      </c>
      <c r="F1131" s="65">
        <f ca="1">(TRUNC(PRODUCT($E$12:$E1130),16))</f>
        <v>1.2004794388475899</v>
      </c>
      <c r="G1131" s="65">
        <f t="shared" ca="1" si="314"/>
        <v>1.0980132618279299</v>
      </c>
      <c r="H1131" s="65">
        <f t="shared" ca="1" si="315"/>
        <v>1.0933196199999999</v>
      </c>
      <c r="I1131" s="64">
        <f t="shared" si="308"/>
        <v>0.06</v>
      </c>
      <c r="J1131" s="66">
        <f>IF(O1130&gt;0,VLOOKUP(O1130,W$12:AF$80,2),J1130)</f>
        <v>44628</v>
      </c>
      <c r="K1131" s="67">
        <f t="shared" si="309"/>
        <v>185</v>
      </c>
      <c r="L1131" s="68">
        <f t="shared" si="318"/>
        <v>185</v>
      </c>
      <c r="M1131" s="69">
        <f t="shared" si="319"/>
        <v>1.043704891</v>
      </c>
      <c r="N1131" s="69">
        <f t="shared" ca="1" si="320"/>
        <v>1.141103035</v>
      </c>
      <c r="O1131" s="68">
        <f t="shared" si="316"/>
        <v>0</v>
      </c>
      <c r="P1131" s="65">
        <f t="shared" ca="1" si="310"/>
        <v>80.874408130000006</v>
      </c>
      <c r="Q1131" s="65"/>
      <c r="R1131" s="11">
        <f t="shared" si="311"/>
        <v>0</v>
      </c>
      <c r="S1131" s="70" t="str">
        <f>IF(O1130&gt;0,VLOOKUP(O1130,W$12:AF$60,10),S1130)</f>
        <v>INCORPJ=</v>
      </c>
      <c r="T1131" s="66" t="e">
        <f>IF(O1130&gt;0,VLOOKUP(O1130,W$12:AF$60,11),T1130)</f>
        <v>#REF!</v>
      </c>
      <c r="U1131" s="71" t="str">
        <f t="shared" si="321"/>
        <v>-</v>
      </c>
      <c r="V1131" s="6"/>
      <c r="W1131" s="6"/>
      <c r="X1131" s="6"/>
      <c r="Y1131" s="7"/>
      <c r="Z1131" s="1"/>
      <c r="AA1131" s="6"/>
      <c r="AB1131" s="7"/>
      <c r="AC1131" s="7"/>
      <c r="AD1131" s="7"/>
      <c r="AE1131" s="6"/>
      <c r="AF1131" s="8"/>
      <c r="AG1131" s="1"/>
      <c r="AH1131" s="1"/>
      <c r="AI1131" s="1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1"/>
      <c r="DI1131" s="1"/>
      <c r="DJ1131" s="1"/>
      <c r="DK1131" s="1"/>
      <c r="DL1131" s="1"/>
      <c r="DM1131" s="1"/>
      <c r="DN1131" s="1"/>
      <c r="DO1131" s="1"/>
      <c r="DP1131" s="1"/>
      <c r="DQ1131" s="1"/>
      <c r="DR1131" s="1"/>
      <c r="DS1131" s="1"/>
      <c r="DT1131" s="1"/>
      <c r="DU1131" s="1"/>
      <c r="DV1131" s="1"/>
      <c r="DW1131" s="1"/>
      <c r="DX1131" s="1"/>
      <c r="DY1131" s="1"/>
      <c r="DZ1131" s="1"/>
      <c r="EA1131" s="1"/>
      <c r="EB1131" s="1"/>
      <c r="EC1131" s="1"/>
      <c r="ED1131" s="1"/>
      <c r="EE1131" s="1"/>
      <c r="EF1131" s="1"/>
      <c r="EG1131" s="1"/>
      <c r="EH1131" s="1"/>
      <c r="EI1131" s="1"/>
      <c r="EJ1131" s="1"/>
      <c r="EK1131" s="1"/>
      <c r="EL1131" s="1"/>
      <c r="EM1131" s="1"/>
      <c r="EN1131" s="1"/>
      <c r="EO1131" s="1"/>
      <c r="EP1131" s="1"/>
      <c r="EQ1131" s="1"/>
      <c r="ER1131" s="1"/>
      <c r="ES1131" s="1"/>
      <c r="ET1131" s="1"/>
      <c r="EU1131" s="1"/>
      <c r="EV1131" s="1"/>
      <c r="EW1131" s="1"/>
      <c r="EX1131" s="1"/>
      <c r="EY1131" s="1"/>
      <c r="EZ1131" s="1"/>
      <c r="FA1131" s="1"/>
      <c r="FB1131" s="1"/>
      <c r="FC1131" s="1"/>
      <c r="FD1131" s="1"/>
      <c r="FE1131" s="1"/>
      <c r="FF1131" s="1"/>
      <c r="FG1131" s="1"/>
      <c r="FH1131" s="1"/>
      <c r="FI1131" s="1"/>
      <c r="FJ1131" s="1"/>
      <c r="FK1131" s="1"/>
      <c r="FL1131" s="1"/>
      <c r="FM1131" s="1"/>
      <c r="FN1131" s="1"/>
      <c r="FO1131" s="1"/>
      <c r="FP1131" s="1"/>
      <c r="FQ1131" s="1"/>
      <c r="FR1131" s="1"/>
      <c r="FS1131" s="1"/>
      <c r="FT1131" s="1"/>
      <c r="FU1131" s="1"/>
      <c r="FV1131" s="1"/>
      <c r="FW1131" s="1"/>
      <c r="FX1131" s="1"/>
      <c r="FY1131" s="1"/>
      <c r="FZ1131" s="1"/>
      <c r="GA1131" s="1"/>
      <c r="GB1131" s="1"/>
      <c r="GC1131" s="1"/>
      <c r="GD1131" s="1"/>
      <c r="GE1131" s="1"/>
      <c r="GF1131" s="1"/>
    </row>
    <row r="1132" spans="1:188" x14ac:dyDescent="0.15">
      <c r="A1132" s="63">
        <f t="shared" si="307"/>
        <v>44897</v>
      </c>
      <c r="B1132" s="78">
        <f t="shared" ca="1" si="312"/>
        <v>654.51642840999989</v>
      </c>
      <c r="C1132" s="65">
        <f t="shared" ca="1" si="317"/>
        <v>573.1585301099999</v>
      </c>
      <c r="D1132" s="10">
        <f ca="1">IF(A1132&lt;$B$1,VLOOKUP(A1132,[1]DI!$A$4:$B$15000,2),0)</f>
        <v>0.13650000000000001</v>
      </c>
      <c r="E1132" s="65">
        <f t="shared" ca="1" si="313"/>
        <v>1.00050788</v>
      </c>
      <c r="F1132" s="65">
        <f ca="1">(TRUNC(PRODUCT($E$12:$E1131),16))</f>
        <v>1.20108913834499</v>
      </c>
      <c r="G1132" s="65">
        <f t="shared" ca="1" si="314"/>
        <v>1.0980132618279299</v>
      </c>
      <c r="H1132" s="65">
        <f t="shared" ca="1" si="315"/>
        <v>1.0938748899999999</v>
      </c>
      <c r="I1132" s="64">
        <f t="shared" si="308"/>
        <v>0.06</v>
      </c>
      <c r="J1132" s="66">
        <f>IF(O1131&gt;0,VLOOKUP(O1131,W$12:AF$80,2),J1131)</f>
        <v>44628</v>
      </c>
      <c r="K1132" s="67">
        <f t="shared" si="309"/>
        <v>186</v>
      </c>
      <c r="L1132" s="68">
        <f t="shared" si="318"/>
        <v>186</v>
      </c>
      <c r="M1132" s="69">
        <f t="shared" si="319"/>
        <v>1.0439462500000001</v>
      </c>
      <c r="N1132" s="69">
        <f t="shared" ca="1" si="320"/>
        <v>1.141946589</v>
      </c>
      <c r="O1132" s="68">
        <f t="shared" si="316"/>
        <v>0</v>
      </c>
      <c r="P1132" s="65">
        <f t="shared" ca="1" si="310"/>
        <v>81.357898300000002</v>
      </c>
      <c r="Q1132" s="65"/>
      <c r="R1132" s="11">
        <f t="shared" si="311"/>
        <v>0</v>
      </c>
      <c r="S1132" s="70" t="str">
        <f>IF(O1131&gt;0,VLOOKUP(O1131,W$12:AF$60,10),S1131)</f>
        <v>INCORPJ=</v>
      </c>
      <c r="T1132" s="66" t="e">
        <f>IF(O1131&gt;0,VLOOKUP(O1131,W$12:AF$60,11),T1131)</f>
        <v>#REF!</v>
      </c>
      <c r="U1132" s="71" t="str">
        <f t="shared" si="321"/>
        <v>-</v>
      </c>
      <c r="V1132" s="6"/>
      <c r="W1132" s="6"/>
      <c r="X1132" s="6"/>
      <c r="Y1132" s="7"/>
      <c r="Z1132" s="1"/>
      <c r="AA1132" s="6"/>
      <c r="AB1132" s="7"/>
      <c r="AC1132" s="7"/>
      <c r="AD1132" s="7"/>
      <c r="AE1132" s="6"/>
      <c r="AF1132" s="8"/>
      <c r="AG1132" s="1"/>
      <c r="AH1132" s="1"/>
      <c r="AI1132" s="1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1"/>
      <c r="DI1132" s="1"/>
      <c r="DJ1132" s="1"/>
      <c r="DK1132" s="1"/>
      <c r="DL1132" s="1"/>
      <c r="DM1132" s="1"/>
      <c r="DN1132" s="1"/>
      <c r="DO1132" s="1"/>
      <c r="DP1132" s="1"/>
      <c r="DQ1132" s="1"/>
      <c r="DR1132" s="1"/>
      <c r="DS1132" s="1"/>
      <c r="DT1132" s="1"/>
      <c r="DU1132" s="1"/>
      <c r="DV1132" s="1"/>
      <c r="DW1132" s="1"/>
      <c r="DX1132" s="1"/>
      <c r="DY1132" s="1"/>
      <c r="DZ1132" s="1"/>
      <c r="EA1132" s="1"/>
      <c r="EB1132" s="1"/>
      <c r="EC1132" s="1"/>
      <c r="ED1132" s="1"/>
      <c r="EE1132" s="1"/>
      <c r="EF1132" s="1"/>
      <c r="EG1132" s="1"/>
      <c r="EH1132" s="1"/>
      <c r="EI1132" s="1"/>
      <c r="EJ1132" s="1"/>
      <c r="EK1132" s="1"/>
      <c r="EL1132" s="1"/>
      <c r="EM1132" s="1"/>
      <c r="EN1132" s="1"/>
      <c r="EO1132" s="1"/>
      <c r="EP1132" s="1"/>
      <c r="EQ1132" s="1"/>
      <c r="ER1132" s="1"/>
      <c r="ES1132" s="1"/>
      <c r="ET1132" s="1"/>
      <c r="EU1132" s="1"/>
      <c r="EV1132" s="1"/>
      <c r="EW1132" s="1"/>
      <c r="EX1132" s="1"/>
      <c r="EY1132" s="1"/>
      <c r="EZ1132" s="1"/>
      <c r="FA1132" s="1"/>
      <c r="FB1132" s="1"/>
      <c r="FC1132" s="1"/>
      <c r="FD1132" s="1"/>
      <c r="FE1132" s="1"/>
      <c r="FF1132" s="1"/>
      <c r="FG1132" s="1"/>
      <c r="FH1132" s="1"/>
      <c r="FI1132" s="1"/>
      <c r="FJ1132" s="1"/>
      <c r="FK1132" s="1"/>
      <c r="FL1132" s="1"/>
      <c r="FM1132" s="1"/>
      <c r="FN1132" s="1"/>
      <c r="FO1132" s="1"/>
      <c r="FP1132" s="1"/>
      <c r="FQ1132" s="1"/>
      <c r="FR1132" s="1"/>
      <c r="FS1132" s="1"/>
      <c r="FT1132" s="1"/>
      <c r="FU1132" s="1"/>
      <c r="FV1132" s="1"/>
      <c r="FW1132" s="1"/>
      <c r="FX1132" s="1"/>
      <c r="FY1132" s="1"/>
      <c r="FZ1132" s="1"/>
      <c r="GA1132" s="1"/>
      <c r="GB1132" s="1"/>
      <c r="GC1132" s="1"/>
      <c r="GD1132" s="1"/>
      <c r="GE1132" s="1"/>
      <c r="GF1132" s="1"/>
    </row>
    <row r="1133" spans="1:188" x14ac:dyDescent="0.15">
      <c r="A1133" s="63">
        <f t="shared" si="307"/>
        <v>44898</v>
      </c>
      <c r="B1133" s="78">
        <f t="shared" ca="1" si="312"/>
        <v>655.00028138999994</v>
      </c>
      <c r="C1133" s="65">
        <f t="shared" ca="1" si="317"/>
        <v>573.1585301099999</v>
      </c>
      <c r="D1133" s="10">
        <f ca="1">IF(A1133&lt;$B$1,VLOOKUP(A1133,[1]DI!$A$4:$B$15000,2),0)</f>
        <v>0</v>
      </c>
      <c r="E1133" s="65">
        <f t="shared" ca="1" si="313"/>
        <v>1</v>
      </c>
      <c r="F1133" s="65">
        <f ca="1">(TRUNC(PRODUCT($E$12:$E1132),16))</f>
        <v>1.2016991474965799</v>
      </c>
      <c r="G1133" s="65">
        <f t="shared" ca="1" si="314"/>
        <v>1.0980132618279299</v>
      </c>
      <c r="H1133" s="65">
        <f t="shared" ca="1" si="315"/>
        <v>1.0944304499999999</v>
      </c>
      <c r="I1133" s="64">
        <f t="shared" si="308"/>
        <v>0.06</v>
      </c>
      <c r="J1133" s="66">
        <f>IF(O1132&gt;0,VLOOKUP(O1132,W$12:AF$80,2),J1132)</f>
        <v>44628</v>
      </c>
      <c r="K1133" s="67">
        <f t="shared" si="309"/>
        <v>186</v>
      </c>
      <c r="L1133" s="68">
        <f t="shared" si="318"/>
        <v>187</v>
      </c>
      <c r="M1133" s="69">
        <f t="shared" si="319"/>
        <v>1.0441876649999999</v>
      </c>
      <c r="N1133" s="69">
        <f t="shared" ca="1" si="320"/>
        <v>1.142790776</v>
      </c>
      <c r="O1133" s="68">
        <f t="shared" si="316"/>
        <v>0</v>
      </c>
      <c r="P1133" s="65">
        <f t="shared" ca="1" si="310"/>
        <v>81.841751279999997</v>
      </c>
      <c r="Q1133" s="65"/>
      <c r="R1133" s="11">
        <f t="shared" si="311"/>
        <v>0</v>
      </c>
      <c r="S1133" s="70" t="str">
        <f>IF(O1132&gt;0,VLOOKUP(O1132,W$12:AF$60,10),S1132)</f>
        <v>INCORPJ=</v>
      </c>
      <c r="T1133" s="66" t="e">
        <f>IF(O1132&gt;0,VLOOKUP(O1132,W$12:AF$60,11),T1132)</f>
        <v>#REF!</v>
      </c>
      <c r="U1133" s="71" t="str">
        <f t="shared" si="321"/>
        <v>-</v>
      </c>
      <c r="V1133" s="6"/>
      <c r="W1133" s="6"/>
      <c r="X1133" s="6"/>
      <c r="Y1133" s="7"/>
      <c r="Z1133" s="1"/>
      <c r="AA1133" s="6"/>
      <c r="AB1133" s="7"/>
      <c r="AC1133" s="7"/>
      <c r="AD1133" s="7"/>
      <c r="AE1133" s="6"/>
      <c r="AF1133" s="8"/>
      <c r="AG1133" s="1"/>
      <c r="AH1133" s="1"/>
      <c r="AI1133" s="1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1"/>
      <c r="DI1133" s="1"/>
      <c r="DJ1133" s="1"/>
      <c r="DK1133" s="1"/>
      <c r="DL1133" s="1"/>
      <c r="DM1133" s="1"/>
      <c r="DN1133" s="1"/>
      <c r="DO1133" s="1"/>
      <c r="DP1133" s="1"/>
      <c r="DQ1133" s="1"/>
      <c r="DR1133" s="1"/>
      <c r="DS1133" s="1"/>
      <c r="DT1133" s="1"/>
      <c r="DU1133" s="1"/>
      <c r="DV1133" s="1"/>
      <c r="DW1133" s="1"/>
      <c r="DX1133" s="1"/>
      <c r="DY1133" s="1"/>
      <c r="DZ1133" s="1"/>
      <c r="EA1133" s="1"/>
      <c r="EB1133" s="1"/>
      <c r="EC1133" s="1"/>
      <c r="ED1133" s="1"/>
      <c r="EE1133" s="1"/>
      <c r="EF1133" s="1"/>
      <c r="EG1133" s="1"/>
      <c r="EH1133" s="1"/>
      <c r="EI1133" s="1"/>
      <c r="EJ1133" s="1"/>
      <c r="EK1133" s="1"/>
      <c r="EL1133" s="1"/>
      <c r="EM1133" s="1"/>
      <c r="EN1133" s="1"/>
      <c r="EO1133" s="1"/>
      <c r="EP1133" s="1"/>
      <c r="EQ1133" s="1"/>
      <c r="ER1133" s="1"/>
      <c r="ES1133" s="1"/>
      <c r="ET1133" s="1"/>
      <c r="EU1133" s="1"/>
      <c r="EV1133" s="1"/>
      <c r="EW1133" s="1"/>
      <c r="EX1133" s="1"/>
      <c r="EY1133" s="1"/>
      <c r="EZ1133" s="1"/>
      <c r="FA1133" s="1"/>
      <c r="FB1133" s="1"/>
      <c r="FC1133" s="1"/>
      <c r="FD1133" s="1"/>
      <c r="FE1133" s="1"/>
      <c r="FF1133" s="1"/>
      <c r="FG1133" s="1"/>
      <c r="FH1133" s="1"/>
      <c r="FI1133" s="1"/>
      <c r="FJ1133" s="1"/>
      <c r="FK1133" s="1"/>
      <c r="FL1133" s="1"/>
      <c r="FM1133" s="1"/>
      <c r="FN1133" s="1"/>
      <c r="FO1133" s="1"/>
      <c r="FP1133" s="1"/>
      <c r="FQ1133" s="1"/>
      <c r="FR1133" s="1"/>
      <c r="FS1133" s="1"/>
      <c r="FT1133" s="1"/>
      <c r="FU1133" s="1"/>
      <c r="FV1133" s="1"/>
      <c r="FW1133" s="1"/>
      <c r="FX1133" s="1"/>
      <c r="FY1133" s="1"/>
      <c r="FZ1133" s="1"/>
      <c r="GA1133" s="1"/>
      <c r="GB1133" s="1"/>
      <c r="GC1133" s="1"/>
      <c r="GD1133" s="1"/>
      <c r="GE1133" s="1"/>
      <c r="GF1133" s="1"/>
    </row>
    <row r="1134" spans="1:188" x14ac:dyDescent="0.15">
      <c r="A1134" s="63">
        <f t="shared" si="307"/>
        <v>44899</v>
      </c>
      <c r="B1134" s="78">
        <f t="shared" ca="1" si="312"/>
        <v>655.00028138999994</v>
      </c>
      <c r="C1134" s="65">
        <f t="shared" ca="1" si="317"/>
        <v>573.1585301099999</v>
      </c>
      <c r="D1134" s="10">
        <f ca="1">IF(A1134&lt;$B$1,VLOOKUP(A1134,[1]DI!$A$4:$B$15000,2),0)</f>
        <v>0</v>
      </c>
      <c r="E1134" s="65">
        <f t="shared" ca="1" si="313"/>
        <v>1</v>
      </c>
      <c r="F1134" s="65">
        <f ca="1">(TRUNC(PRODUCT($E$12:$E1133),16))</f>
        <v>1.2016991474965799</v>
      </c>
      <c r="G1134" s="65">
        <f t="shared" ca="1" si="314"/>
        <v>1.0980132618279299</v>
      </c>
      <c r="H1134" s="65">
        <f t="shared" ca="1" si="315"/>
        <v>1.0944304499999999</v>
      </c>
      <c r="I1134" s="64">
        <f t="shared" si="308"/>
        <v>0.06</v>
      </c>
      <c r="J1134" s="66">
        <f>IF(O1133&gt;0,VLOOKUP(O1133,W$12:AF$80,2),J1133)</f>
        <v>44628</v>
      </c>
      <c r="K1134" s="67">
        <f t="shared" si="309"/>
        <v>186</v>
      </c>
      <c r="L1134" s="68">
        <f t="shared" si="318"/>
        <v>187</v>
      </c>
      <c r="M1134" s="69">
        <f t="shared" si="319"/>
        <v>1.0441876649999999</v>
      </c>
      <c r="N1134" s="69">
        <f t="shared" ca="1" si="320"/>
        <v>1.142790776</v>
      </c>
      <c r="O1134" s="68">
        <f t="shared" si="316"/>
        <v>0</v>
      </c>
      <c r="P1134" s="65">
        <f t="shared" ca="1" si="310"/>
        <v>81.841751279999997</v>
      </c>
      <c r="Q1134" s="65"/>
      <c r="R1134" s="11">
        <f t="shared" si="311"/>
        <v>0</v>
      </c>
      <c r="S1134" s="70" t="str">
        <f>IF(O1133&gt;0,VLOOKUP(O1133,W$12:AF$60,10),S1133)</f>
        <v>INCORPJ=</v>
      </c>
      <c r="T1134" s="66" t="e">
        <f>IF(O1133&gt;0,VLOOKUP(O1133,W$12:AF$60,11),T1133)</f>
        <v>#REF!</v>
      </c>
      <c r="U1134" s="71" t="str">
        <f t="shared" si="321"/>
        <v>-</v>
      </c>
      <c r="V1134" s="6"/>
      <c r="W1134" s="6"/>
      <c r="X1134" s="6"/>
      <c r="Y1134" s="7"/>
      <c r="Z1134" s="1"/>
      <c r="AA1134" s="6"/>
      <c r="AB1134" s="7"/>
      <c r="AC1134" s="7"/>
      <c r="AD1134" s="7"/>
      <c r="AE1134" s="6"/>
      <c r="AF1134" s="8"/>
      <c r="AG1134" s="1"/>
      <c r="AH1134" s="1"/>
      <c r="AI1134" s="1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1"/>
      <c r="DI1134" s="1"/>
      <c r="DJ1134" s="1"/>
      <c r="DK1134" s="1"/>
      <c r="DL1134" s="1"/>
      <c r="DM1134" s="1"/>
      <c r="DN1134" s="1"/>
      <c r="DO1134" s="1"/>
      <c r="DP1134" s="1"/>
      <c r="DQ1134" s="1"/>
      <c r="DR1134" s="1"/>
      <c r="DS1134" s="1"/>
      <c r="DT1134" s="1"/>
      <c r="DU1134" s="1"/>
      <c r="DV1134" s="1"/>
      <c r="DW1134" s="1"/>
      <c r="DX1134" s="1"/>
      <c r="DY1134" s="1"/>
      <c r="DZ1134" s="1"/>
      <c r="EA1134" s="1"/>
      <c r="EB1134" s="1"/>
      <c r="EC1134" s="1"/>
      <c r="ED1134" s="1"/>
      <c r="EE1134" s="1"/>
      <c r="EF1134" s="1"/>
      <c r="EG1134" s="1"/>
      <c r="EH1134" s="1"/>
      <c r="EI1134" s="1"/>
      <c r="EJ1134" s="1"/>
      <c r="EK1134" s="1"/>
      <c r="EL1134" s="1"/>
      <c r="EM1134" s="1"/>
      <c r="EN1134" s="1"/>
      <c r="EO1134" s="1"/>
      <c r="EP1134" s="1"/>
      <c r="EQ1134" s="1"/>
      <c r="ER1134" s="1"/>
      <c r="ES1134" s="1"/>
      <c r="ET1134" s="1"/>
      <c r="EU1134" s="1"/>
      <c r="EV1134" s="1"/>
      <c r="EW1134" s="1"/>
      <c r="EX1134" s="1"/>
      <c r="EY1134" s="1"/>
      <c r="EZ1134" s="1"/>
      <c r="FA1134" s="1"/>
      <c r="FB1134" s="1"/>
      <c r="FC1134" s="1"/>
      <c r="FD1134" s="1"/>
      <c r="FE1134" s="1"/>
      <c r="FF1134" s="1"/>
      <c r="FG1134" s="1"/>
      <c r="FH1134" s="1"/>
      <c r="FI1134" s="1"/>
      <c r="FJ1134" s="1"/>
      <c r="FK1134" s="1"/>
      <c r="FL1134" s="1"/>
      <c r="FM1134" s="1"/>
      <c r="FN1134" s="1"/>
      <c r="FO1134" s="1"/>
      <c r="FP1134" s="1"/>
      <c r="FQ1134" s="1"/>
      <c r="FR1134" s="1"/>
      <c r="FS1134" s="1"/>
      <c r="FT1134" s="1"/>
      <c r="FU1134" s="1"/>
      <c r="FV1134" s="1"/>
      <c r="FW1134" s="1"/>
      <c r="FX1134" s="1"/>
      <c r="FY1134" s="1"/>
      <c r="FZ1134" s="1"/>
      <c r="GA1134" s="1"/>
      <c r="GB1134" s="1"/>
      <c r="GC1134" s="1"/>
      <c r="GD1134" s="1"/>
      <c r="GE1134" s="1"/>
      <c r="GF1134" s="1"/>
    </row>
    <row r="1135" spans="1:188" x14ac:dyDescent="0.15">
      <c r="A1135" s="63">
        <f t="shared" si="307"/>
        <v>44900</v>
      </c>
      <c r="B1135" s="78">
        <f t="shared" ca="1" si="312"/>
        <v>655.00028138999994</v>
      </c>
      <c r="C1135" s="65">
        <f t="shared" ca="1" si="317"/>
        <v>573.1585301099999</v>
      </c>
      <c r="D1135" s="10">
        <f ca="1">IF(A1135&lt;$B$1,VLOOKUP(A1135,[1]DI!$A$4:$B$15000,2),0)</f>
        <v>0.13650000000000001</v>
      </c>
      <c r="E1135" s="65">
        <f t="shared" ca="1" si="313"/>
        <v>1.00050788</v>
      </c>
      <c r="F1135" s="65">
        <f ca="1">(TRUNC(PRODUCT($E$12:$E1134),16))</f>
        <v>1.2016991474965799</v>
      </c>
      <c r="G1135" s="65">
        <f t="shared" ca="1" si="314"/>
        <v>1.0980132618279299</v>
      </c>
      <c r="H1135" s="65">
        <f t="shared" ca="1" si="315"/>
        <v>1.0944304499999999</v>
      </c>
      <c r="I1135" s="64">
        <f t="shared" si="308"/>
        <v>0.06</v>
      </c>
      <c r="J1135" s="66">
        <f>IF(O1134&gt;0,VLOOKUP(O1134,W$12:AF$80,2),J1134)</f>
        <v>44628</v>
      </c>
      <c r="K1135" s="67">
        <f t="shared" si="309"/>
        <v>187</v>
      </c>
      <c r="L1135" s="68">
        <f t="shared" si="318"/>
        <v>187</v>
      </c>
      <c r="M1135" s="69">
        <f t="shared" si="319"/>
        <v>1.0441876649999999</v>
      </c>
      <c r="N1135" s="69">
        <f t="shared" ca="1" si="320"/>
        <v>1.142790776</v>
      </c>
      <c r="O1135" s="68">
        <f t="shared" si="316"/>
        <v>0</v>
      </c>
      <c r="P1135" s="65">
        <f t="shared" ca="1" si="310"/>
        <v>81.841751279999997</v>
      </c>
      <c r="Q1135" s="65"/>
      <c r="R1135" s="11">
        <f t="shared" si="311"/>
        <v>0</v>
      </c>
      <c r="S1135" s="70" t="str">
        <f>IF(O1134&gt;0,VLOOKUP(O1134,W$12:AF$60,10),S1134)</f>
        <v>INCORPJ=</v>
      </c>
      <c r="T1135" s="66" t="e">
        <f>IF(O1134&gt;0,VLOOKUP(O1134,W$12:AF$60,11),T1134)</f>
        <v>#REF!</v>
      </c>
      <c r="U1135" s="71" t="str">
        <f t="shared" si="321"/>
        <v>-</v>
      </c>
      <c r="V1135" s="6"/>
      <c r="W1135" s="6"/>
      <c r="X1135" s="6"/>
      <c r="Y1135" s="7"/>
      <c r="Z1135" s="1"/>
      <c r="AA1135" s="6"/>
      <c r="AB1135" s="7"/>
      <c r="AC1135" s="7"/>
      <c r="AD1135" s="7"/>
      <c r="AE1135" s="6"/>
      <c r="AF1135" s="8"/>
      <c r="AG1135" s="1"/>
      <c r="AH1135" s="1"/>
      <c r="AI1135" s="1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1"/>
      <c r="DI1135" s="1"/>
      <c r="DJ1135" s="1"/>
      <c r="DK1135" s="1"/>
      <c r="DL1135" s="1"/>
      <c r="DM1135" s="1"/>
      <c r="DN1135" s="1"/>
      <c r="DO1135" s="1"/>
      <c r="DP1135" s="1"/>
      <c r="DQ1135" s="1"/>
      <c r="DR1135" s="1"/>
      <c r="DS1135" s="1"/>
      <c r="DT1135" s="1"/>
      <c r="DU1135" s="1"/>
      <c r="DV1135" s="1"/>
      <c r="DW1135" s="1"/>
      <c r="DX1135" s="1"/>
      <c r="DY1135" s="1"/>
      <c r="DZ1135" s="1"/>
      <c r="EA1135" s="1"/>
      <c r="EB1135" s="1"/>
      <c r="EC1135" s="1"/>
      <c r="ED1135" s="1"/>
      <c r="EE1135" s="1"/>
      <c r="EF1135" s="1"/>
      <c r="EG1135" s="1"/>
      <c r="EH1135" s="1"/>
      <c r="EI1135" s="1"/>
      <c r="EJ1135" s="1"/>
      <c r="EK1135" s="1"/>
      <c r="EL1135" s="1"/>
      <c r="EM1135" s="1"/>
      <c r="EN1135" s="1"/>
      <c r="EO1135" s="1"/>
      <c r="EP1135" s="1"/>
      <c r="EQ1135" s="1"/>
      <c r="ER1135" s="1"/>
      <c r="ES1135" s="1"/>
      <c r="ET1135" s="1"/>
      <c r="EU1135" s="1"/>
      <c r="EV1135" s="1"/>
      <c r="EW1135" s="1"/>
      <c r="EX1135" s="1"/>
      <c r="EY1135" s="1"/>
      <c r="EZ1135" s="1"/>
      <c r="FA1135" s="1"/>
      <c r="FB1135" s="1"/>
      <c r="FC1135" s="1"/>
      <c r="FD1135" s="1"/>
      <c r="FE1135" s="1"/>
      <c r="FF1135" s="1"/>
      <c r="FG1135" s="1"/>
      <c r="FH1135" s="1"/>
      <c r="FI1135" s="1"/>
      <c r="FJ1135" s="1"/>
      <c r="FK1135" s="1"/>
      <c r="FL1135" s="1"/>
      <c r="FM1135" s="1"/>
      <c r="FN1135" s="1"/>
      <c r="FO1135" s="1"/>
      <c r="FP1135" s="1"/>
      <c r="FQ1135" s="1"/>
      <c r="FR1135" s="1"/>
      <c r="FS1135" s="1"/>
      <c r="FT1135" s="1"/>
      <c r="FU1135" s="1"/>
      <c r="FV1135" s="1"/>
      <c r="FW1135" s="1"/>
      <c r="FX1135" s="1"/>
      <c r="FY1135" s="1"/>
      <c r="FZ1135" s="1"/>
      <c r="GA1135" s="1"/>
      <c r="GB1135" s="1"/>
      <c r="GC1135" s="1"/>
      <c r="GD1135" s="1"/>
      <c r="GE1135" s="1"/>
      <c r="GF1135" s="1"/>
    </row>
    <row r="1136" spans="1:188" x14ac:dyDescent="0.15">
      <c r="A1136" s="63">
        <f t="shared" si="307"/>
        <v>44901</v>
      </c>
      <c r="B1136" s="78">
        <f t="shared" ca="1" si="312"/>
        <v>655.48449087999984</v>
      </c>
      <c r="C1136" s="65">
        <f t="shared" ca="1" si="317"/>
        <v>573.1585301099999</v>
      </c>
      <c r="D1136" s="10">
        <f ca="1">IF(A1136&lt;$B$1,VLOOKUP(A1136,[1]DI!$A$4:$B$15000,2),0)</f>
        <v>0.13650000000000001</v>
      </c>
      <c r="E1136" s="65">
        <f t="shared" ca="1" si="313"/>
        <v>1.00050788</v>
      </c>
      <c r="F1136" s="65">
        <f ca="1">(TRUNC(PRODUCT($E$12:$E1135),16))</f>
        <v>1.2023094664596099</v>
      </c>
      <c r="G1136" s="65">
        <f t="shared" ca="1" si="314"/>
        <v>1.0980132618279299</v>
      </c>
      <c r="H1136" s="65">
        <f t="shared" ca="1" si="315"/>
        <v>1.09498629</v>
      </c>
      <c r="I1136" s="64">
        <f t="shared" si="308"/>
        <v>0.06</v>
      </c>
      <c r="J1136" s="66">
        <f>IF(O1135&gt;0,VLOOKUP(O1135,W$12:AF$80,2),J1135)</f>
        <v>44628</v>
      </c>
      <c r="K1136" s="67">
        <f t="shared" si="309"/>
        <v>188</v>
      </c>
      <c r="L1136" s="68">
        <f t="shared" si="318"/>
        <v>188</v>
      </c>
      <c r="M1136" s="69">
        <f t="shared" si="319"/>
        <v>1.044429136</v>
      </c>
      <c r="N1136" s="69">
        <f t="shared" ca="1" si="320"/>
        <v>1.143635585</v>
      </c>
      <c r="O1136" s="68">
        <f t="shared" si="316"/>
        <v>0</v>
      </c>
      <c r="P1136" s="65">
        <f t="shared" ca="1" si="310"/>
        <v>82.325960769999995</v>
      </c>
      <c r="Q1136" s="65"/>
      <c r="R1136" s="11">
        <f t="shared" si="311"/>
        <v>0</v>
      </c>
      <c r="S1136" s="70" t="str">
        <f>IF(O1135&gt;0,VLOOKUP(O1135,W$12:AF$60,10),S1135)</f>
        <v>INCORPJ=</v>
      </c>
      <c r="T1136" s="66" t="e">
        <f>IF(O1135&gt;0,VLOOKUP(O1135,W$12:AF$60,11),T1135)</f>
        <v>#REF!</v>
      </c>
      <c r="U1136" s="71" t="str">
        <f t="shared" si="321"/>
        <v>-</v>
      </c>
      <c r="V1136" s="6"/>
      <c r="W1136" s="6"/>
      <c r="X1136" s="6"/>
      <c r="Y1136" s="7"/>
      <c r="Z1136" s="1"/>
      <c r="AA1136" s="6"/>
      <c r="AB1136" s="7"/>
      <c r="AC1136" s="7"/>
      <c r="AD1136" s="7"/>
      <c r="AE1136" s="6"/>
      <c r="AF1136" s="8"/>
      <c r="AG1136" s="1"/>
      <c r="AH1136" s="1"/>
      <c r="AI1136" s="1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1"/>
      <c r="DI1136" s="1"/>
      <c r="DJ1136" s="1"/>
      <c r="DK1136" s="1"/>
      <c r="DL1136" s="1"/>
      <c r="DM1136" s="1"/>
      <c r="DN1136" s="1"/>
      <c r="DO1136" s="1"/>
      <c r="DP1136" s="1"/>
      <c r="DQ1136" s="1"/>
      <c r="DR1136" s="1"/>
      <c r="DS1136" s="1"/>
      <c r="DT1136" s="1"/>
      <c r="DU1136" s="1"/>
      <c r="DV1136" s="1"/>
      <c r="DW1136" s="1"/>
      <c r="DX1136" s="1"/>
      <c r="DY1136" s="1"/>
      <c r="DZ1136" s="1"/>
      <c r="EA1136" s="1"/>
      <c r="EB1136" s="1"/>
      <c r="EC1136" s="1"/>
      <c r="ED1136" s="1"/>
      <c r="EE1136" s="1"/>
      <c r="EF1136" s="1"/>
      <c r="EG1136" s="1"/>
      <c r="EH1136" s="1"/>
      <c r="EI1136" s="1"/>
      <c r="EJ1136" s="1"/>
      <c r="EK1136" s="1"/>
      <c r="EL1136" s="1"/>
      <c r="EM1136" s="1"/>
      <c r="EN1136" s="1"/>
      <c r="EO1136" s="1"/>
      <c r="EP1136" s="1"/>
      <c r="EQ1136" s="1"/>
      <c r="ER1136" s="1"/>
      <c r="ES1136" s="1"/>
      <c r="ET1136" s="1"/>
      <c r="EU1136" s="1"/>
      <c r="EV1136" s="1"/>
      <c r="EW1136" s="1"/>
      <c r="EX1136" s="1"/>
      <c r="EY1136" s="1"/>
      <c r="EZ1136" s="1"/>
      <c r="FA1136" s="1"/>
      <c r="FB1136" s="1"/>
      <c r="FC1136" s="1"/>
      <c r="FD1136" s="1"/>
      <c r="FE1136" s="1"/>
      <c r="FF1136" s="1"/>
      <c r="FG1136" s="1"/>
      <c r="FH1136" s="1"/>
      <c r="FI1136" s="1"/>
      <c r="FJ1136" s="1"/>
      <c r="FK1136" s="1"/>
      <c r="FL1136" s="1"/>
      <c r="FM1136" s="1"/>
      <c r="FN1136" s="1"/>
      <c r="FO1136" s="1"/>
      <c r="FP1136" s="1"/>
      <c r="FQ1136" s="1"/>
      <c r="FR1136" s="1"/>
      <c r="FS1136" s="1"/>
      <c r="FT1136" s="1"/>
      <c r="FU1136" s="1"/>
      <c r="FV1136" s="1"/>
      <c r="FW1136" s="1"/>
      <c r="FX1136" s="1"/>
      <c r="FY1136" s="1"/>
      <c r="FZ1136" s="1"/>
      <c r="GA1136" s="1"/>
      <c r="GB1136" s="1"/>
      <c r="GC1136" s="1"/>
      <c r="GD1136" s="1"/>
      <c r="GE1136" s="1"/>
      <c r="GF1136" s="1"/>
    </row>
    <row r="1137" spans="1:188" x14ac:dyDescent="0.15">
      <c r="A1137" s="63">
        <f t="shared" si="307"/>
        <v>44902</v>
      </c>
      <c r="B1137" s="78">
        <f t="shared" ca="1" si="312"/>
        <v>655.96905685999991</v>
      </c>
      <c r="C1137" s="65">
        <f t="shared" ca="1" si="317"/>
        <v>573.1585301099999</v>
      </c>
      <c r="D1137" s="10">
        <f ca="1">IF(A1137&lt;$B$1,VLOOKUP(A1137,[1]DI!$A$4:$B$15000,2),0)</f>
        <v>0.13650000000000001</v>
      </c>
      <c r="E1137" s="65">
        <f t="shared" ca="1" si="313"/>
        <v>1.00050788</v>
      </c>
      <c r="F1137" s="65">
        <f ca="1">(TRUNC(PRODUCT($E$12:$E1136),16))</f>
        <v>1.2029200953914301</v>
      </c>
      <c r="G1137" s="65">
        <f t="shared" ca="1" si="314"/>
        <v>1.0980132618279299</v>
      </c>
      <c r="H1137" s="65">
        <f t="shared" ca="1" si="315"/>
        <v>1.09554241</v>
      </c>
      <c r="I1137" s="64">
        <f t="shared" si="308"/>
        <v>0.06</v>
      </c>
      <c r="J1137" s="66">
        <f>IF(O1136&gt;0,VLOOKUP(O1136,W$12:AF$80,2),J1136)</f>
        <v>44628</v>
      </c>
      <c r="K1137" s="67">
        <f t="shared" si="309"/>
        <v>189</v>
      </c>
      <c r="L1137" s="68">
        <f t="shared" si="318"/>
        <v>189</v>
      </c>
      <c r="M1137" s="69">
        <f t="shared" si="319"/>
        <v>1.044670663</v>
      </c>
      <c r="N1137" s="69">
        <f t="shared" ca="1" si="320"/>
        <v>1.1444810160000001</v>
      </c>
      <c r="O1137" s="68">
        <f t="shared" si="316"/>
        <v>0</v>
      </c>
      <c r="P1137" s="65">
        <f t="shared" ca="1" si="310"/>
        <v>82.810526749999994</v>
      </c>
      <c r="Q1137" s="65"/>
      <c r="R1137" s="11">
        <f t="shared" si="311"/>
        <v>0</v>
      </c>
      <c r="S1137" s="70" t="str">
        <f>IF(O1136&gt;0,VLOOKUP(O1136,W$12:AF$60,10),S1136)</f>
        <v>INCORPJ=</v>
      </c>
      <c r="T1137" s="66" t="e">
        <f>IF(O1136&gt;0,VLOOKUP(O1136,W$12:AF$60,11),T1136)</f>
        <v>#REF!</v>
      </c>
      <c r="U1137" s="71" t="str">
        <f t="shared" si="321"/>
        <v>-</v>
      </c>
      <c r="V1137" s="6"/>
      <c r="W1137" s="6"/>
      <c r="X1137" s="6"/>
      <c r="Y1137" s="7"/>
      <c r="Z1137" s="1"/>
      <c r="AA1137" s="6"/>
      <c r="AB1137" s="7"/>
      <c r="AC1137" s="7"/>
      <c r="AD1137" s="7"/>
      <c r="AE1137" s="6"/>
      <c r="AF1137" s="8"/>
      <c r="AG1137" s="1"/>
      <c r="AH1137" s="1"/>
      <c r="AI1137" s="1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1"/>
      <c r="DI1137" s="1"/>
      <c r="DJ1137" s="1"/>
      <c r="DK1137" s="1"/>
      <c r="DL1137" s="1"/>
      <c r="DM1137" s="1"/>
      <c r="DN1137" s="1"/>
      <c r="DO1137" s="1"/>
      <c r="DP1137" s="1"/>
      <c r="DQ1137" s="1"/>
      <c r="DR1137" s="1"/>
      <c r="DS1137" s="1"/>
      <c r="DT1137" s="1"/>
      <c r="DU1137" s="1"/>
      <c r="DV1137" s="1"/>
      <c r="DW1137" s="1"/>
      <c r="DX1137" s="1"/>
      <c r="DY1137" s="1"/>
      <c r="DZ1137" s="1"/>
      <c r="EA1137" s="1"/>
      <c r="EB1137" s="1"/>
      <c r="EC1137" s="1"/>
      <c r="ED1137" s="1"/>
      <c r="EE1137" s="1"/>
      <c r="EF1137" s="1"/>
      <c r="EG1137" s="1"/>
      <c r="EH1137" s="1"/>
      <c r="EI1137" s="1"/>
      <c r="EJ1137" s="1"/>
      <c r="EK1137" s="1"/>
      <c r="EL1137" s="1"/>
      <c r="EM1137" s="1"/>
      <c r="EN1137" s="1"/>
      <c r="EO1137" s="1"/>
      <c r="EP1137" s="1"/>
      <c r="EQ1137" s="1"/>
      <c r="ER1137" s="1"/>
      <c r="ES1137" s="1"/>
      <c r="ET1137" s="1"/>
      <c r="EU1137" s="1"/>
      <c r="EV1137" s="1"/>
      <c r="EW1137" s="1"/>
      <c r="EX1137" s="1"/>
      <c r="EY1137" s="1"/>
      <c r="EZ1137" s="1"/>
      <c r="FA1137" s="1"/>
      <c r="FB1137" s="1"/>
      <c r="FC1137" s="1"/>
      <c r="FD1137" s="1"/>
      <c r="FE1137" s="1"/>
      <c r="FF1137" s="1"/>
      <c r="FG1137" s="1"/>
      <c r="FH1137" s="1"/>
      <c r="FI1137" s="1"/>
      <c r="FJ1137" s="1"/>
      <c r="FK1137" s="1"/>
      <c r="FL1137" s="1"/>
      <c r="FM1137" s="1"/>
      <c r="FN1137" s="1"/>
      <c r="FO1137" s="1"/>
      <c r="FP1137" s="1"/>
      <c r="FQ1137" s="1"/>
      <c r="FR1137" s="1"/>
      <c r="FS1137" s="1"/>
      <c r="FT1137" s="1"/>
      <c r="FU1137" s="1"/>
      <c r="FV1137" s="1"/>
      <c r="FW1137" s="1"/>
      <c r="FX1137" s="1"/>
      <c r="FY1137" s="1"/>
      <c r="FZ1137" s="1"/>
      <c r="GA1137" s="1"/>
      <c r="GB1137" s="1"/>
      <c r="GC1137" s="1"/>
      <c r="GD1137" s="1"/>
      <c r="GE1137" s="1"/>
      <c r="GF1137" s="1"/>
    </row>
    <row r="1138" spans="1:188" x14ac:dyDescent="0.15">
      <c r="A1138" s="63">
        <f t="shared" si="307"/>
        <v>44903</v>
      </c>
      <c r="B1138" s="78">
        <f t="shared" ca="1" si="312"/>
        <v>656.45397935999995</v>
      </c>
      <c r="C1138" s="65">
        <f t="shared" ca="1" si="317"/>
        <v>573.1585301099999</v>
      </c>
      <c r="D1138" s="10">
        <f ca="1">IF(A1138&lt;$B$1,VLOOKUP(A1138,[1]DI!$A$4:$B$15000,2),0)</f>
        <v>0.13650000000000001</v>
      </c>
      <c r="E1138" s="65">
        <f t="shared" ca="1" si="313"/>
        <v>1.00050788</v>
      </c>
      <c r="F1138" s="65">
        <f ca="1">(TRUNC(PRODUCT($E$12:$E1137),16))</f>
        <v>1.2035310344494801</v>
      </c>
      <c r="G1138" s="65">
        <f t="shared" ca="1" si="314"/>
        <v>1.0980132618279299</v>
      </c>
      <c r="H1138" s="65">
        <f t="shared" ca="1" si="315"/>
        <v>1.09609881</v>
      </c>
      <c r="I1138" s="64">
        <f t="shared" si="308"/>
        <v>0.06</v>
      </c>
      <c r="J1138" s="66">
        <f>IF(O1137&gt;0,VLOOKUP(O1137,W$12:AF$80,2),J1137)</f>
        <v>44628</v>
      </c>
      <c r="K1138" s="67">
        <f t="shared" si="309"/>
        <v>190</v>
      </c>
      <c r="L1138" s="68">
        <f t="shared" si="318"/>
        <v>190</v>
      </c>
      <c r="M1138" s="69">
        <f t="shared" si="319"/>
        <v>1.044912246</v>
      </c>
      <c r="N1138" s="69">
        <f t="shared" ca="1" si="320"/>
        <v>1.1453270689999999</v>
      </c>
      <c r="O1138" s="68">
        <f t="shared" si="316"/>
        <v>0</v>
      </c>
      <c r="P1138" s="65">
        <f t="shared" ca="1" si="310"/>
        <v>83.295449250000004</v>
      </c>
      <c r="Q1138" s="65"/>
      <c r="R1138" s="11">
        <f t="shared" si="311"/>
        <v>0</v>
      </c>
      <c r="S1138" s="70" t="str">
        <f>IF(O1137&gt;0,VLOOKUP(O1137,W$12:AF$60,10),S1137)</f>
        <v>INCORPJ=</v>
      </c>
      <c r="T1138" s="66" t="e">
        <f>IF(O1137&gt;0,VLOOKUP(O1137,W$12:AF$60,11),T1137)</f>
        <v>#REF!</v>
      </c>
      <c r="U1138" s="71" t="str">
        <f t="shared" si="321"/>
        <v>-</v>
      </c>
      <c r="V1138" s="6"/>
      <c r="W1138" s="6"/>
      <c r="X1138" s="6"/>
      <c r="Y1138" s="7"/>
      <c r="Z1138" s="1"/>
      <c r="AA1138" s="6"/>
      <c r="AB1138" s="7"/>
      <c r="AC1138" s="7"/>
      <c r="AD1138" s="7"/>
      <c r="AE1138" s="6"/>
      <c r="AF1138" s="8"/>
      <c r="AG1138" s="1"/>
      <c r="AH1138" s="1"/>
      <c r="AI1138" s="1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1"/>
      <c r="DI1138" s="1"/>
      <c r="DJ1138" s="1"/>
      <c r="DK1138" s="1"/>
      <c r="DL1138" s="1"/>
      <c r="DM1138" s="1"/>
      <c r="DN1138" s="1"/>
      <c r="DO1138" s="1"/>
      <c r="DP1138" s="1"/>
      <c r="DQ1138" s="1"/>
      <c r="DR1138" s="1"/>
      <c r="DS1138" s="1"/>
      <c r="DT1138" s="1"/>
      <c r="DU1138" s="1"/>
      <c r="DV1138" s="1"/>
      <c r="DW1138" s="1"/>
      <c r="DX1138" s="1"/>
      <c r="DY1138" s="1"/>
      <c r="DZ1138" s="1"/>
      <c r="EA1138" s="1"/>
      <c r="EB1138" s="1"/>
      <c r="EC1138" s="1"/>
      <c r="ED1138" s="1"/>
      <c r="EE1138" s="1"/>
      <c r="EF1138" s="1"/>
      <c r="EG1138" s="1"/>
      <c r="EH1138" s="1"/>
      <c r="EI1138" s="1"/>
      <c r="EJ1138" s="1"/>
      <c r="EK1138" s="1"/>
      <c r="EL1138" s="1"/>
      <c r="EM1138" s="1"/>
      <c r="EN1138" s="1"/>
      <c r="EO1138" s="1"/>
      <c r="EP1138" s="1"/>
      <c r="EQ1138" s="1"/>
      <c r="ER1138" s="1"/>
      <c r="ES1138" s="1"/>
      <c r="ET1138" s="1"/>
      <c r="EU1138" s="1"/>
      <c r="EV1138" s="1"/>
      <c r="EW1138" s="1"/>
      <c r="EX1138" s="1"/>
      <c r="EY1138" s="1"/>
      <c r="EZ1138" s="1"/>
      <c r="FA1138" s="1"/>
      <c r="FB1138" s="1"/>
      <c r="FC1138" s="1"/>
      <c r="FD1138" s="1"/>
      <c r="FE1138" s="1"/>
      <c r="FF1138" s="1"/>
      <c r="FG1138" s="1"/>
      <c r="FH1138" s="1"/>
      <c r="FI1138" s="1"/>
      <c r="FJ1138" s="1"/>
      <c r="FK1138" s="1"/>
      <c r="FL1138" s="1"/>
      <c r="FM1138" s="1"/>
      <c r="FN1138" s="1"/>
      <c r="FO1138" s="1"/>
      <c r="FP1138" s="1"/>
      <c r="FQ1138" s="1"/>
      <c r="FR1138" s="1"/>
      <c r="FS1138" s="1"/>
      <c r="FT1138" s="1"/>
      <c r="FU1138" s="1"/>
      <c r="FV1138" s="1"/>
      <c r="FW1138" s="1"/>
      <c r="FX1138" s="1"/>
      <c r="FY1138" s="1"/>
      <c r="FZ1138" s="1"/>
      <c r="GA1138" s="1"/>
      <c r="GB1138" s="1"/>
      <c r="GC1138" s="1"/>
      <c r="GD1138" s="1"/>
      <c r="GE1138" s="1"/>
      <c r="GF1138" s="1"/>
    </row>
    <row r="1139" spans="1:188" x14ac:dyDescent="0.15">
      <c r="A1139" s="63">
        <f t="shared" si="307"/>
        <v>44904</v>
      </c>
      <c r="B1139" s="78">
        <f t="shared" ca="1" si="312"/>
        <v>656.93926522999993</v>
      </c>
      <c r="C1139" s="65">
        <f t="shared" ca="1" si="317"/>
        <v>573.1585301099999</v>
      </c>
      <c r="D1139" s="10">
        <f ca="1">IF(A1139&lt;$B$1,VLOOKUP(A1139,[1]DI!$A$4:$B$15000,2),0)</f>
        <v>0.13650000000000001</v>
      </c>
      <c r="E1139" s="65">
        <f t="shared" ca="1" si="313"/>
        <v>1.00050788</v>
      </c>
      <c r="F1139" s="65">
        <f ca="1">(TRUNC(PRODUCT($E$12:$E1138),16))</f>
        <v>1.2041422837912601</v>
      </c>
      <c r="G1139" s="65">
        <f t="shared" ca="1" si="314"/>
        <v>1.0980132618279299</v>
      </c>
      <c r="H1139" s="65">
        <f t="shared" ca="1" si="315"/>
        <v>1.0966555</v>
      </c>
      <c r="I1139" s="64">
        <f t="shared" si="308"/>
        <v>0.06</v>
      </c>
      <c r="J1139" s="66">
        <f>IF(O1138&gt;0,VLOOKUP(O1138,W$12:AF$80,2),J1138)</f>
        <v>44628</v>
      </c>
      <c r="K1139" s="67">
        <f t="shared" si="309"/>
        <v>191</v>
      </c>
      <c r="L1139" s="68">
        <f t="shared" si="318"/>
        <v>191</v>
      </c>
      <c r="M1139" s="69">
        <f t="shared" si="319"/>
        <v>1.0451538849999999</v>
      </c>
      <c r="N1139" s="69">
        <f t="shared" ca="1" si="320"/>
        <v>1.146173756</v>
      </c>
      <c r="O1139" s="68">
        <f t="shared" si="316"/>
        <v>0</v>
      </c>
      <c r="P1139" s="65">
        <f t="shared" ca="1" si="310"/>
        <v>83.780735120000003</v>
      </c>
      <c r="Q1139" s="65"/>
      <c r="R1139" s="11">
        <f t="shared" si="311"/>
        <v>0</v>
      </c>
      <c r="S1139" s="70" t="str">
        <f>IF(O1138&gt;0,VLOOKUP(O1138,W$12:AF$60,10),S1138)</f>
        <v>INCORPJ=</v>
      </c>
      <c r="T1139" s="66" t="e">
        <f>IF(O1138&gt;0,VLOOKUP(O1138,W$12:AF$60,11),T1138)</f>
        <v>#REF!</v>
      </c>
      <c r="U1139" s="71" t="str">
        <f t="shared" si="321"/>
        <v>-</v>
      </c>
      <c r="V1139" s="6"/>
      <c r="W1139" s="6"/>
      <c r="X1139" s="6"/>
      <c r="Y1139" s="7"/>
      <c r="Z1139" s="1"/>
      <c r="AA1139" s="6"/>
      <c r="AB1139" s="7"/>
      <c r="AC1139" s="7"/>
      <c r="AD1139" s="7"/>
      <c r="AE1139" s="6"/>
      <c r="AF1139" s="8"/>
      <c r="AG1139" s="1"/>
      <c r="AH1139" s="1"/>
      <c r="AI1139" s="1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1"/>
      <c r="DI1139" s="1"/>
      <c r="DJ1139" s="1"/>
      <c r="DK1139" s="1"/>
      <c r="DL1139" s="1"/>
      <c r="DM1139" s="1"/>
      <c r="DN1139" s="1"/>
      <c r="DO1139" s="1"/>
      <c r="DP1139" s="1"/>
      <c r="DQ1139" s="1"/>
      <c r="DR1139" s="1"/>
      <c r="DS1139" s="1"/>
      <c r="DT1139" s="1"/>
      <c r="DU1139" s="1"/>
      <c r="DV1139" s="1"/>
      <c r="DW1139" s="1"/>
      <c r="DX1139" s="1"/>
      <c r="DY1139" s="1"/>
      <c r="DZ1139" s="1"/>
      <c r="EA1139" s="1"/>
      <c r="EB1139" s="1"/>
      <c r="EC1139" s="1"/>
      <c r="ED1139" s="1"/>
      <c r="EE1139" s="1"/>
      <c r="EF1139" s="1"/>
      <c r="EG1139" s="1"/>
      <c r="EH1139" s="1"/>
      <c r="EI1139" s="1"/>
      <c r="EJ1139" s="1"/>
      <c r="EK1139" s="1"/>
      <c r="EL1139" s="1"/>
      <c r="EM1139" s="1"/>
      <c r="EN1139" s="1"/>
      <c r="EO1139" s="1"/>
      <c r="EP1139" s="1"/>
      <c r="EQ1139" s="1"/>
      <c r="ER1139" s="1"/>
      <c r="ES1139" s="1"/>
      <c r="ET1139" s="1"/>
      <c r="EU1139" s="1"/>
      <c r="EV1139" s="1"/>
      <c r="EW1139" s="1"/>
      <c r="EX1139" s="1"/>
      <c r="EY1139" s="1"/>
      <c r="EZ1139" s="1"/>
      <c r="FA1139" s="1"/>
      <c r="FB1139" s="1"/>
      <c r="FC1139" s="1"/>
      <c r="FD1139" s="1"/>
      <c r="FE1139" s="1"/>
      <c r="FF1139" s="1"/>
      <c r="FG1139" s="1"/>
      <c r="FH1139" s="1"/>
      <c r="FI1139" s="1"/>
      <c r="FJ1139" s="1"/>
      <c r="FK1139" s="1"/>
      <c r="FL1139" s="1"/>
      <c r="FM1139" s="1"/>
      <c r="FN1139" s="1"/>
      <c r="FO1139" s="1"/>
      <c r="FP1139" s="1"/>
      <c r="FQ1139" s="1"/>
      <c r="FR1139" s="1"/>
      <c r="FS1139" s="1"/>
      <c r="FT1139" s="1"/>
      <c r="FU1139" s="1"/>
      <c r="FV1139" s="1"/>
      <c r="FW1139" s="1"/>
      <c r="FX1139" s="1"/>
      <c r="FY1139" s="1"/>
      <c r="FZ1139" s="1"/>
      <c r="GA1139" s="1"/>
      <c r="GB1139" s="1"/>
      <c r="GC1139" s="1"/>
      <c r="GD1139" s="1"/>
      <c r="GE1139" s="1"/>
      <c r="GF1139" s="1"/>
    </row>
    <row r="1140" spans="1:188" x14ac:dyDescent="0.15">
      <c r="A1140" s="63">
        <f t="shared" si="307"/>
        <v>44905</v>
      </c>
      <c r="B1140" s="78">
        <f t="shared" ca="1" si="312"/>
        <v>657.42490761999989</v>
      </c>
      <c r="C1140" s="65">
        <f t="shared" ca="1" si="317"/>
        <v>573.1585301099999</v>
      </c>
      <c r="D1140" s="10">
        <f ca="1">IF(A1140&lt;$B$1,VLOOKUP(A1140,[1]DI!$A$4:$B$15000,2),0)</f>
        <v>0</v>
      </c>
      <c r="E1140" s="65">
        <f t="shared" ca="1" si="313"/>
        <v>1</v>
      </c>
      <c r="F1140" s="65">
        <f ca="1">(TRUNC(PRODUCT($E$12:$E1139),16))</f>
        <v>1.2047538435743499</v>
      </c>
      <c r="G1140" s="65">
        <f t="shared" ca="1" si="314"/>
        <v>1.0980132618279299</v>
      </c>
      <c r="H1140" s="65">
        <f t="shared" ca="1" si="315"/>
        <v>1.0972124700000001</v>
      </c>
      <c r="I1140" s="64">
        <f t="shared" si="308"/>
        <v>0.06</v>
      </c>
      <c r="J1140" s="66">
        <f>IF(O1139&gt;0,VLOOKUP(O1139,W$12:AF$80,2),J1139)</f>
        <v>44628</v>
      </c>
      <c r="K1140" s="67">
        <f t="shared" si="309"/>
        <v>191</v>
      </c>
      <c r="L1140" s="68">
        <f t="shared" si="318"/>
        <v>192</v>
      </c>
      <c r="M1140" s="69">
        <f t="shared" si="319"/>
        <v>1.045395579</v>
      </c>
      <c r="N1140" s="69">
        <f t="shared" ca="1" si="320"/>
        <v>1.1470210649999999</v>
      </c>
      <c r="O1140" s="68">
        <f t="shared" si="316"/>
        <v>0</v>
      </c>
      <c r="P1140" s="65">
        <f t="shared" ca="1" si="310"/>
        <v>84.266377509999998</v>
      </c>
      <c r="Q1140" s="65"/>
      <c r="R1140" s="11">
        <f t="shared" si="311"/>
        <v>0</v>
      </c>
      <c r="S1140" s="70" t="str">
        <f>IF(O1139&gt;0,VLOOKUP(O1139,W$12:AF$60,10),S1139)</f>
        <v>INCORPJ=</v>
      </c>
      <c r="T1140" s="66" t="e">
        <f>IF(O1139&gt;0,VLOOKUP(O1139,W$12:AF$60,11),T1139)</f>
        <v>#REF!</v>
      </c>
      <c r="U1140" s="71" t="str">
        <f t="shared" si="321"/>
        <v>-</v>
      </c>
      <c r="V1140" s="6"/>
      <c r="W1140" s="6"/>
      <c r="X1140" s="6"/>
      <c r="Y1140" s="7"/>
      <c r="Z1140" s="1"/>
      <c r="AA1140" s="6"/>
      <c r="AB1140" s="7"/>
      <c r="AC1140" s="7"/>
      <c r="AD1140" s="7"/>
      <c r="AE1140" s="6"/>
      <c r="AF1140" s="8"/>
      <c r="AG1140" s="1"/>
      <c r="AH1140" s="1"/>
      <c r="AI1140" s="1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1"/>
      <c r="DI1140" s="1"/>
      <c r="DJ1140" s="1"/>
      <c r="DK1140" s="1"/>
      <c r="DL1140" s="1"/>
      <c r="DM1140" s="1"/>
      <c r="DN1140" s="1"/>
      <c r="DO1140" s="1"/>
      <c r="DP1140" s="1"/>
      <c r="DQ1140" s="1"/>
      <c r="DR1140" s="1"/>
      <c r="DS1140" s="1"/>
      <c r="DT1140" s="1"/>
      <c r="DU1140" s="1"/>
      <c r="DV1140" s="1"/>
      <c r="DW1140" s="1"/>
      <c r="DX1140" s="1"/>
      <c r="DY1140" s="1"/>
      <c r="DZ1140" s="1"/>
      <c r="EA1140" s="1"/>
      <c r="EB1140" s="1"/>
      <c r="EC1140" s="1"/>
      <c r="ED1140" s="1"/>
      <c r="EE1140" s="1"/>
      <c r="EF1140" s="1"/>
      <c r="EG1140" s="1"/>
      <c r="EH1140" s="1"/>
      <c r="EI1140" s="1"/>
      <c r="EJ1140" s="1"/>
      <c r="EK1140" s="1"/>
      <c r="EL1140" s="1"/>
      <c r="EM1140" s="1"/>
      <c r="EN1140" s="1"/>
      <c r="EO1140" s="1"/>
      <c r="EP1140" s="1"/>
      <c r="EQ1140" s="1"/>
      <c r="ER1140" s="1"/>
      <c r="ES1140" s="1"/>
      <c r="ET1140" s="1"/>
      <c r="EU1140" s="1"/>
      <c r="EV1140" s="1"/>
      <c r="EW1140" s="1"/>
      <c r="EX1140" s="1"/>
      <c r="EY1140" s="1"/>
      <c r="EZ1140" s="1"/>
      <c r="FA1140" s="1"/>
      <c r="FB1140" s="1"/>
      <c r="FC1140" s="1"/>
      <c r="FD1140" s="1"/>
      <c r="FE1140" s="1"/>
      <c r="FF1140" s="1"/>
      <c r="FG1140" s="1"/>
      <c r="FH1140" s="1"/>
      <c r="FI1140" s="1"/>
      <c r="FJ1140" s="1"/>
      <c r="FK1140" s="1"/>
      <c r="FL1140" s="1"/>
      <c r="FM1140" s="1"/>
      <c r="FN1140" s="1"/>
      <c r="FO1140" s="1"/>
      <c r="FP1140" s="1"/>
      <c r="FQ1140" s="1"/>
      <c r="FR1140" s="1"/>
      <c r="FS1140" s="1"/>
      <c r="FT1140" s="1"/>
      <c r="FU1140" s="1"/>
      <c r="FV1140" s="1"/>
      <c r="FW1140" s="1"/>
      <c r="FX1140" s="1"/>
      <c r="FY1140" s="1"/>
      <c r="FZ1140" s="1"/>
      <c r="GA1140" s="1"/>
      <c r="GB1140" s="1"/>
      <c r="GC1140" s="1"/>
      <c r="GD1140" s="1"/>
      <c r="GE1140" s="1"/>
      <c r="GF1140" s="1"/>
    </row>
    <row r="1141" spans="1:188" x14ac:dyDescent="0.15">
      <c r="A1141" s="63">
        <f t="shared" si="307"/>
        <v>44906</v>
      </c>
      <c r="B1141" s="78">
        <f t="shared" ca="1" si="312"/>
        <v>657.42490761999989</v>
      </c>
      <c r="C1141" s="65">
        <f t="shared" ca="1" si="317"/>
        <v>573.1585301099999</v>
      </c>
      <c r="D1141" s="10">
        <f ca="1">IF(A1141&lt;$B$1,VLOOKUP(A1141,[1]DI!$A$4:$B$15000,2),0)</f>
        <v>0</v>
      </c>
      <c r="E1141" s="65">
        <f t="shared" ca="1" si="313"/>
        <v>1</v>
      </c>
      <c r="F1141" s="65">
        <f ca="1">(TRUNC(PRODUCT($E$12:$E1140),16))</f>
        <v>1.2047538435743499</v>
      </c>
      <c r="G1141" s="65">
        <f t="shared" ca="1" si="314"/>
        <v>1.0980132618279299</v>
      </c>
      <c r="H1141" s="65">
        <f t="shared" ca="1" si="315"/>
        <v>1.0972124700000001</v>
      </c>
      <c r="I1141" s="64">
        <f t="shared" si="308"/>
        <v>0.06</v>
      </c>
      <c r="J1141" s="66">
        <f>IF(O1140&gt;0,VLOOKUP(O1140,W$12:AF$80,2),J1140)</f>
        <v>44628</v>
      </c>
      <c r="K1141" s="67">
        <f t="shared" si="309"/>
        <v>191</v>
      </c>
      <c r="L1141" s="68">
        <f t="shared" si="318"/>
        <v>192</v>
      </c>
      <c r="M1141" s="69">
        <f t="shared" si="319"/>
        <v>1.045395579</v>
      </c>
      <c r="N1141" s="69">
        <f t="shared" ca="1" si="320"/>
        <v>1.1470210649999999</v>
      </c>
      <c r="O1141" s="68">
        <f t="shared" si="316"/>
        <v>0</v>
      </c>
      <c r="P1141" s="65">
        <f t="shared" ca="1" si="310"/>
        <v>84.266377509999998</v>
      </c>
      <c r="Q1141" s="65"/>
      <c r="R1141" s="11">
        <f t="shared" si="311"/>
        <v>0</v>
      </c>
      <c r="S1141" s="70" t="str">
        <f>IF(O1140&gt;0,VLOOKUP(O1140,W$12:AF$60,10),S1140)</f>
        <v>INCORPJ=</v>
      </c>
      <c r="T1141" s="66" t="e">
        <f>IF(O1140&gt;0,VLOOKUP(O1140,W$12:AF$60,11),T1140)</f>
        <v>#REF!</v>
      </c>
      <c r="U1141" s="71" t="str">
        <f t="shared" si="321"/>
        <v>-</v>
      </c>
      <c r="V1141" s="6"/>
      <c r="W1141" s="6"/>
      <c r="X1141" s="6"/>
      <c r="Y1141" s="7"/>
      <c r="Z1141" s="1"/>
      <c r="AA1141" s="6"/>
      <c r="AB1141" s="7"/>
      <c r="AC1141" s="7"/>
      <c r="AD1141" s="7"/>
      <c r="AE1141" s="6"/>
      <c r="AF1141" s="8"/>
      <c r="AG1141" s="1"/>
      <c r="AH1141" s="1"/>
      <c r="AI1141" s="1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1"/>
      <c r="DI1141" s="1"/>
      <c r="DJ1141" s="1"/>
      <c r="DK1141" s="1"/>
      <c r="DL1141" s="1"/>
      <c r="DM1141" s="1"/>
      <c r="DN1141" s="1"/>
      <c r="DO1141" s="1"/>
      <c r="DP1141" s="1"/>
      <c r="DQ1141" s="1"/>
      <c r="DR1141" s="1"/>
      <c r="DS1141" s="1"/>
      <c r="DT1141" s="1"/>
      <c r="DU1141" s="1"/>
      <c r="DV1141" s="1"/>
      <c r="DW1141" s="1"/>
      <c r="DX1141" s="1"/>
      <c r="DY1141" s="1"/>
      <c r="DZ1141" s="1"/>
      <c r="EA1141" s="1"/>
      <c r="EB1141" s="1"/>
      <c r="EC1141" s="1"/>
      <c r="ED1141" s="1"/>
      <c r="EE1141" s="1"/>
      <c r="EF1141" s="1"/>
      <c r="EG1141" s="1"/>
      <c r="EH1141" s="1"/>
      <c r="EI1141" s="1"/>
      <c r="EJ1141" s="1"/>
      <c r="EK1141" s="1"/>
      <c r="EL1141" s="1"/>
      <c r="EM1141" s="1"/>
      <c r="EN1141" s="1"/>
      <c r="EO1141" s="1"/>
      <c r="EP1141" s="1"/>
      <c r="EQ1141" s="1"/>
      <c r="ER1141" s="1"/>
      <c r="ES1141" s="1"/>
      <c r="ET1141" s="1"/>
      <c r="EU1141" s="1"/>
      <c r="EV1141" s="1"/>
      <c r="EW1141" s="1"/>
      <c r="EX1141" s="1"/>
      <c r="EY1141" s="1"/>
      <c r="EZ1141" s="1"/>
      <c r="FA1141" s="1"/>
      <c r="FB1141" s="1"/>
      <c r="FC1141" s="1"/>
      <c r="FD1141" s="1"/>
      <c r="FE1141" s="1"/>
      <c r="FF1141" s="1"/>
      <c r="FG1141" s="1"/>
      <c r="FH1141" s="1"/>
      <c r="FI1141" s="1"/>
      <c r="FJ1141" s="1"/>
      <c r="FK1141" s="1"/>
      <c r="FL1141" s="1"/>
      <c r="FM1141" s="1"/>
      <c r="FN1141" s="1"/>
      <c r="FO1141" s="1"/>
      <c r="FP1141" s="1"/>
      <c r="FQ1141" s="1"/>
      <c r="FR1141" s="1"/>
      <c r="FS1141" s="1"/>
      <c r="FT1141" s="1"/>
      <c r="FU1141" s="1"/>
      <c r="FV1141" s="1"/>
      <c r="FW1141" s="1"/>
      <c r="FX1141" s="1"/>
      <c r="FY1141" s="1"/>
      <c r="FZ1141" s="1"/>
      <c r="GA1141" s="1"/>
      <c r="GB1141" s="1"/>
      <c r="GC1141" s="1"/>
      <c r="GD1141" s="1"/>
      <c r="GE1141" s="1"/>
      <c r="GF1141" s="1"/>
    </row>
    <row r="1142" spans="1:188" x14ac:dyDescent="0.15">
      <c r="A1142" s="63">
        <f t="shared" si="307"/>
        <v>44907</v>
      </c>
      <c r="B1142" s="78">
        <f t="shared" ca="1" si="312"/>
        <v>657.42490761999989</v>
      </c>
      <c r="C1142" s="65">
        <f t="shared" ca="1" si="317"/>
        <v>573.1585301099999</v>
      </c>
      <c r="D1142" s="10">
        <f ca="1">IF(A1142&lt;$B$1,VLOOKUP(A1142,[1]DI!$A$4:$B$15000,2),0)</f>
        <v>0.13650000000000001</v>
      </c>
      <c r="E1142" s="65">
        <f t="shared" ca="1" si="313"/>
        <v>1.00050788</v>
      </c>
      <c r="F1142" s="65">
        <f ca="1">(TRUNC(PRODUCT($E$12:$E1141),16))</f>
        <v>1.2047538435743499</v>
      </c>
      <c r="G1142" s="65">
        <f t="shared" ca="1" si="314"/>
        <v>1.0980132618279299</v>
      </c>
      <c r="H1142" s="65">
        <f t="shared" ca="1" si="315"/>
        <v>1.0972124700000001</v>
      </c>
      <c r="I1142" s="64">
        <f t="shared" si="308"/>
        <v>0.06</v>
      </c>
      <c r="J1142" s="66">
        <f>IF(O1141&gt;0,VLOOKUP(O1141,W$12:AF$80,2),J1141)</f>
        <v>44628</v>
      </c>
      <c r="K1142" s="67">
        <f t="shared" si="309"/>
        <v>192</v>
      </c>
      <c r="L1142" s="68">
        <f t="shared" si="318"/>
        <v>192</v>
      </c>
      <c r="M1142" s="69">
        <f t="shared" si="319"/>
        <v>1.045395579</v>
      </c>
      <c r="N1142" s="69">
        <f t="shared" ca="1" si="320"/>
        <v>1.1470210649999999</v>
      </c>
      <c r="O1142" s="68">
        <f t="shared" si="316"/>
        <v>0</v>
      </c>
      <c r="P1142" s="65">
        <f t="shared" ca="1" si="310"/>
        <v>84.266377509999998</v>
      </c>
      <c r="Q1142" s="65"/>
      <c r="R1142" s="11">
        <f t="shared" si="311"/>
        <v>0</v>
      </c>
      <c r="S1142" s="70" t="str">
        <f>IF(O1141&gt;0,VLOOKUP(O1141,W$12:AF$60,10),S1141)</f>
        <v>INCORPJ=</v>
      </c>
      <c r="T1142" s="66" t="e">
        <f>IF(O1141&gt;0,VLOOKUP(O1141,W$12:AF$60,11),T1141)</f>
        <v>#REF!</v>
      </c>
      <c r="U1142" s="71" t="str">
        <f t="shared" si="321"/>
        <v>-</v>
      </c>
      <c r="V1142" s="6"/>
      <c r="W1142" s="6"/>
      <c r="X1142" s="6"/>
      <c r="Y1142" s="7"/>
      <c r="Z1142" s="1"/>
      <c r="AA1142" s="6"/>
      <c r="AB1142" s="7"/>
      <c r="AC1142" s="7"/>
      <c r="AD1142" s="7"/>
      <c r="AE1142" s="6"/>
      <c r="AF1142" s="8"/>
      <c r="AG1142" s="1"/>
      <c r="AH1142" s="1"/>
      <c r="AI1142" s="1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1"/>
      <c r="DI1142" s="1"/>
      <c r="DJ1142" s="1"/>
      <c r="DK1142" s="1"/>
      <c r="DL1142" s="1"/>
      <c r="DM1142" s="1"/>
      <c r="DN1142" s="1"/>
      <c r="DO1142" s="1"/>
      <c r="DP1142" s="1"/>
      <c r="DQ1142" s="1"/>
      <c r="DR1142" s="1"/>
      <c r="DS1142" s="1"/>
      <c r="DT1142" s="1"/>
      <c r="DU1142" s="1"/>
      <c r="DV1142" s="1"/>
      <c r="DW1142" s="1"/>
      <c r="DX1142" s="1"/>
      <c r="DY1142" s="1"/>
      <c r="DZ1142" s="1"/>
      <c r="EA1142" s="1"/>
      <c r="EB1142" s="1"/>
      <c r="EC1142" s="1"/>
      <c r="ED1142" s="1"/>
      <c r="EE1142" s="1"/>
      <c r="EF1142" s="1"/>
      <c r="EG1142" s="1"/>
      <c r="EH1142" s="1"/>
      <c r="EI1142" s="1"/>
      <c r="EJ1142" s="1"/>
      <c r="EK1142" s="1"/>
      <c r="EL1142" s="1"/>
      <c r="EM1142" s="1"/>
      <c r="EN1142" s="1"/>
      <c r="EO1142" s="1"/>
      <c r="EP1142" s="1"/>
      <c r="EQ1142" s="1"/>
      <c r="ER1142" s="1"/>
      <c r="ES1142" s="1"/>
      <c r="ET1142" s="1"/>
      <c r="EU1142" s="1"/>
      <c r="EV1142" s="1"/>
      <c r="EW1142" s="1"/>
      <c r="EX1142" s="1"/>
      <c r="EY1142" s="1"/>
      <c r="EZ1142" s="1"/>
      <c r="FA1142" s="1"/>
      <c r="FB1142" s="1"/>
      <c r="FC1142" s="1"/>
      <c r="FD1142" s="1"/>
      <c r="FE1142" s="1"/>
      <c r="FF1142" s="1"/>
      <c r="FG1142" s="1"/>
      <c r="FH1142" s="1"/>
      <c r="FI1142" s="1"/>
      <c r="FJ1142" s="1"/>
      <c r="FK1142" s="1"/>
      <c r="FL1142" s="1"/>
      <c r="FM1142" s="1"/>
      <c r="FN1142" s="1"/>
      <c r="FO1142" s="1"/>
      <c r="FP1142" s="1"/>
      <c r="FQ1142" s="1"/>
      <c r="FR1142" s="1"/>
      <c r="FS1142" s="1"/>
      <c r="FT1142" s="1"/>
      <c r="FU1142" s="1"/>
      <c r="FV1142" s="1"/>
      <c r="FW1142" s="1"/>
      <c r="FX1142" s="1"/>
      <c r="FY1142" s="1"/>
      <c r="FZ1142" s="1"/>
      <c r="GA1142" s="1"/>
      <c r="GB1142" s="1"/>
      <c r="GC1142" s="1"/>
      <c r="GD1142" s="1"/>
      <c r="GE1142" s="1"/>
      <c r="GF1142" s="1"/>
    </row>
    <row r="1143" spans="1:188" x14ac:dyDescent="0.15">
      <c r="A1143" s="63">
        <f t="shared" si="307"/>
        <v>44908</v>
      </c>
      <c r="B1143" s="78">
        <f t="shared" ca="1" si="312"/>
        <v>657.9109082199999</v>
      </c>
      <c r="C1143" s="65">
        <f t="shared" ca="1" si="317"/>
        <v>573.1585301099999</v>
      </c>
      <c r="D1143" s="10">
        <f ca="1">IF(A1143&lt;$B$1,VLOOKUP(A1143,[1]DI!$A$4:$B$15000,2),0)</f>
        <v>0.13650000000000001</v>
      </c>
      <c r="E1143" s="65">
        <f t="shared" ca="1" si="313"/>
        <v>1.00050788</v>
      </c>
      <c r="F1143" s="65">
        <f ca="1">(TRUNC(PRODUCT($E$12:$E1142),16))</f>
        <v>1.20536571395642</v>
      </c>
      <c r="G1143" s="65">
        <f t="shared" ca="1" si="314"/>
        <v>1.0980132618279299</v>
      </c>
      <c r="H1143" s="65">
        <f t="shared" ca="1" si="315"/>
        <v>1.0977697200000001</v>
      </c>
      <c r="I1143" s="64">
        <f t="shared" si="308"/>
        <v>0.06</v>
      </c>
      <c r="J1143" s="66">
        <f>IF(O1142&gt;0,VLOOKUP(O1142,W$12:AF$80,2),J1142)</f>
        <v>44628</v>
      </c>
      <c r="K1143" s="67">
        <f t="shared" si="309"/>
        <v>193</v>
      </c>
      <c r="L1143" s="68">
        <f t="shared" si="318"/>
        <v>193</v>
      </c>
      <c r="M1143" s="69">
        <f t="shared" si="319"/>
        <v>1.0456373299999999</v>
      </c>
      <c r="N1143" s="69">
        <f t="shared" ca="1" si="320"/>
        <v>1.1478689989999999</v>
      </c>
      <c r="O1143" s="68">
        <f t="shared" si="316"/>
        <v>0</v>
      </c>
      <c r="P1143" s="65">
        <f t="shared" ca="1" si="310"/>
        <v>84.752378109999995</v>
      </c>
      <c r="Q1143" s="65"/>
      <c r="R1143" s="11">
        <f t="shared" si="311"/>
        <v>0</v>
      </c>
      <c r="S1143" s="70" t="str">
        <f>IF(O1142&gt;0,VLOOKUP(O1142,W$12:AF$60,10),S1142)</f>
        <v>INCORPJ=</v>
      </c>
      <c r="T1143" s="66" t="e">
        <f>IF(O1142&gt;0,VLOOKUP(O1142,W$12:AF$60,11),T1142)</f>
        <v>#REF!</v>
      </c>
      <c r="U1143" s="71" t="str">
        <f t="shared" si="321"/>
        <v>-</v>
      </c>
      <c r="V1143" s="6"/>
      <c r="W1143" s="6"/>
      <c r="X1143" s="6"/>
      <c r="Y1143" s="7"/>
      <c r="Z1143" s="1"/>
      <c r="AA1143" s="6"/>
      <c r="AB1143" s="7"/>
      <c r="AC1143" s="7"/>
      <c r="AD1143" s="7"/>
      <c r="AE1143" s="6"/>
      <c r="AF1143" s="8"/>
      <c r="AG1143" s="1"/>
      <c r="AH1143" s="1"/>
      <c r="AI1143" s="1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1"/>
      <c r="DI1143" s="1"/>
      <c r="DJ1143" s="1"/>
      <c r="DK1143" s="1"/>
      <c r="DL1143" s="1"/>
      <c r="DM1143" s="1"/>
      <c r="DN1143" s="1"/>
      <c r="DO1143" s="1"/>
      <c r="DP1143" s="1"/>
      <c r="DQ1143" s="1"/>
      <c r="DR1143" s="1"/>
      <c r="DS1143" s="1"/>
      <c r="DT1143" s="1"/>
      <c r="DU1143" s="1"/>
      <c r="DV1143" s="1"/>
      <c r="DW1143" s="1"/>
      <c r="DX1143" s="1"/>
      <c r="DY1143" s="1"/>
      <c r="DZ1143" s="1"/>
      <c r="EA1143" s="1"/>
      <c r="EB1143" s="1"/>
      <c r="EC1143" s="1"/>
      <c r="ED1143" s="1"/>
      <c r="EE1143" s="1"/>
      <c r="EF1143" s="1"/>
      <c r="EG1143" s="1"/>
      <c r="EH1143" s="1"/>
      <c r="EI1143" s="1"/>
      <c r="EJ1143" s="1"/>
      <c r="EK1143" s="1"/>
      <c r="EL1143" s="1"/>
      <c r="EM1143" s="1"/>
      <c r="EN1143" s="1"/>
      <c r="EO1143" s="1"/>
      <c r="EP1143" s="1"/>
      <c r="EQ1143" s="1"/>
      <c r="ER1143" s="1"/>
      <c r="ES1143" s="1"/>
      <c r="ET1143" s="1"/>
      <c r="EU1143" s="1"/>
      <c r="EV1143" s="1"/>
      <c r="EW1143" s="1"/>
      <c r="EX1143" s="1"/>
      <c r="EY1143" s="1"/>
      <c r="EZ1143" s="1"/>
      <c r="FA1143" s="1"/>
      <c r="FB1143" s="1"/>
      <c r="FC1143" s="1"/>
      <c r="FD1143" s="1"/>
      <c r="FE1143" s="1"/>
      <c r="FF1143" s="1"/>
      <c r="FG1143" s="1"/>
      <c r="FH1143" s="1"/>
      <c r="FI1143" s="1"/>
      <c r="FJ1143" s="1"/>
      <c r="FK1143" s="1"/>
      <c r="FL1143" s="1"/>
      <c r="FM1143" s="1"/>
      <c r="FN1143" s="1"/>
      <c r="FO1143" s="1"/>
      <c r="FP1143" s="1"/>
      <c r="FQ1143" s="1"/>
      <c r="FR1143" s="1"/>
      <c r="FS1143" s="1"/>
      <c r="FT1143" s="1"/>
      <c r="FU1143" s="1"/>
      <c r="FV1143" s="1"/>
      <c r="FW1143" s="1"/>
      <c r="FX1143" s="1"/>
      <c r="FY1143" s="1"/>
      <c r="FZ1143" s="1"/>
      <c r="GA1143" s="1"/>
      <c r="GB1143" s="1"/>
      <c r="GC1143" s="1"/>
      <c r="GD1143" s="1"/>
      <c r="GE1143" s="1"/>
      <c r="GF1143" s="1"/>
    </row>
    <row r="1144" spans="1:188" x14ac:dyDescent="0.15">
      <c r="A1144" s="63">
        <f t="shared" si="307"/>
        <v>44909</v>
      </c>
      <c r="B1144" s="78">
        <f t="shared" ca="1" si="312"/>
        <v>658.39727163999987</v>
      </c>
      <c r="C1144" s="65">
        <f t="shared" ca="1" si="317"/>
        <v>573.1585301099999</v>
      </c>
      <c r="D1144" s="10">
        <f ca="1">IF(A1144&lt;$B$1,VLOOKUP(A1144,[1]DI!$A$4:$B$15000,2),0)</f>
        <v>0.13650000000000001</v>
      </c>
      <c r="E1144" s="65">
        <f t="shared" ca="1" si="313"/>
        <v>1.00050788</v>
      </c>
      <c r="F1144" s="65">
        <f ca="1">(TRUNC(PRODUCT($E$12:$E1143),16))</f>
        <v>1.20597789509523</v>
      </c>
      <c r="G1144" s="65">
        <f t="shared" ca="1" si="314"/>
        <v>1.0980132618279299</v>
      </c>
      <c r="H1144" s="65">
        <f t="shared" ca="1" si="315"/>
        <v>1.09832726</v>
      </c>
      <c r="I1144" s="64">
        <f t="shared" si="308"/>
        <v>0.06</v>
      </c>
      <c r="J1144" s="66">
        <f>IF(O1143&gt;0,VLOOKUP(O1143,W$12:AF$80,2),J1143)</f>
        <v>44628</v>
      </c>
      <c r="K1144" s="67">
        <f t="shared" si="309"/>
        <v>194</v>
      </c>
      <c r="L1144" s="68">
        <f t="shared" si="318"/>
        <v>194</v>
      </c>
      <c r="M1144" s="69">
        <f t="shared" si="319"/>
        <v>1.0458791359999999</v>
      </c>
      <c r="N1144" s="69">
        <f t="shared" ca="1" si="320"/>
        <v>1.148717566</v>
      </c>
      <c r="O1144" s="68">
        <f t="shared" si="316"/>
        <v>0</v>
      </c>
      <c r="P1144" s="65">
        <f t="shared" ca="1" si="310"/>
        <v>85.238741529999999</v>
      </c>
      <c r="Q1144" s="65"/>
      <c r="R1144" s="11">
        <f t="shared" si="311"/>
        <v>0</v>
      </c>
      <c r="S1144" s="70" t="str">
        <f>IF(O1143&gt;0,VLOOKUP(O1143,W$12:AF$60,10),S1143)</f>
        <v>INCORPJ=</v>
      </c>
      <c r="T1144" s="66" t="e">
        <f>IF(O1143&gt;0,VLOOKUP(O1143,W$12:AF$60,11),T1143)</f>
        <v>#REF!</v>
      </c>
      <c r="U1144" s="71" t="str">
        <f t="shared" si="321"/>
        <v>-</v>
      </c>
      <c r="V1144" s="6"/>
      <c r="W1144" s="6"/>
      <c r="X1144" s="6"/>
      <c r="Y1144" s="7"/>
      <c r="Z1144" s="1"/>
      <c r="AA1144" s="6"/>
      <c r="AB1144" s="7"/>
      <c r="AC1144" s="7"/>
      <c r="AD1144" s="7"/>
      <c r="AE1144" s="6"/>
      <c r="AF1144" s="8"/>
      <c r="AG1144" s="1"/>
      <c r="AH1144" s="1"/>
      <c r="AI1144" s="1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1"/>
      <c r="DI1144" s="1"/>
      <c r="DJ1144" s="1"/>
      <c r="DK1144" s="1"/>
      <c r="DL1144" s="1"/>
      <c r="DM1144" s="1"/>
      <c r="DN1144" s="1"/>
      <c r="DO1144" s="1"/>
      <c r="DP1144" s="1"/>
      <c r="DQ1144" s="1"/>
      <c r="DR1144" s="1"/>
      <c r="DS1144" s="1"/>
      <c r="DT1144" s="1"/>
      <c r="DU1144" s="1"/>
      <c r="DV1144" s="1"/>
      <c r="DW1144" s="1"/>
      <c r="DX1144" s="1"/>
      <c r="DY1144" s="1"/>
      <c r="DZ1144" s="1"/>
      <c r="EA1144" s="1"/>
      <c r="EB1144" s="1"/>
      <c r="EC1144" s="1"/>
      <c r="ED1144" s="1"/>
      <c r="EE1144" s="1"/>
      <c r="EF1144" s="1"/>
      <c r="EG1144" s="1"/>
      <c r="EH1144" s="1"/>
      <c r="EI1144" s="1"/>
      <c r="EJ1144" s="1"/>
      <c r="EK1144" s="1"/>
      <c r="EL1144" s="1"/>
      <c r="EM1144" s="1"/>
      <c r="EN1144" s="1"/>
      <c r="EO1144" s="1"/>
      <c r="EP1144" s="1"/>
      <c r="EQ1144" s="1"/>
      <c r="ER1144" s="1"/>
      <c r="ES1144" s="1"/>
      <c r="ET1144" s="1"/>
      <c r="EU1144" s="1"/>
      <c r="EV1144" s="1"/>
      <c r="EW1144" s="1"/>
      <c r="EX1144" s="1"/>
      <c r="EY1144" s="1"/>
      <c r="EZ1144" s="1"/>
      <c r="FA1144" s="1"/>
      <c r="FB1144" s="1"/>
      <c r="FC1144" s="1"/>
      <c r="FD1144" s="1"/>
      <c r="FE1144" s="1"/>
      <c r="FF1144" s="1"/>
      <c r="FG1144" s="1"/>
      <c r="FH1144" s="1"/>
      <c r="FI1144" s="1"/>
      <c r="FJ1144" s="1"/>
      <c r="FK1144" s="1"/>
      <c r="FL1144" s="1"/>
      <c r="FM1144" s="1"/>
      <c r="FN1144" s="1"/>
      <c r="FO1144" s="1"/>
      <c r="FP1144" s="1"/>
      <c r="FQ1144" s="1"/>
      <c r="FR1144" s="1"/>
      <c r="FS1144" s="1"/>
      <c r="FT1144" s="1"/>
      <c r="FU1144" s="1"/>
      <c r="FV1144" s="1"/>
      <c r="FW1144" s="1"/>
      <c r="FX1144" s="1"/>
      <c r="FY1144" s="1"/>
      <c r="FZ1144" s="1"/>
      <c r="GA1144" s="1"/>
      <c r="GB1144" s="1"/>
      <c r="GC1144" s="1"/>
      <c r="GD1144" s="1"/>
      <c r="GE1144" s="1"/>
      <c r="GF1144" s="1"/>
    </row>
    <row r="1145" spans="1:188" x14ac:dyDescent="0.15">
      <c r="A1145" s="63">
        <f t="shared" si="307"/>
        <v>44910</v>
      </c>
      <c r="B1145" s="78">
        <f t="shared" ca="1" si="312"/>
        <v>658.88399269999991</v>
      </c>
      <c r="C1145" s="65">
        <f t="shared" ca="1" si="317"/>
        <v>573.1585301099999</v>
      </c>
      <c r="D1145" s="10">
        <f ca="1">IF(A1145&lt;$B$1,VLOOKUP(A1145,[1]DI!$A$4:$B$15000,2),0)</f>
        <v>0.13650000000000001</v>
      </c>
      <c r="E1145" s="65">
        <f t="shared" ca="1" si="313"/>
        <v>1.00050788</v>
      </c>
      <c r="F1145" s="65">
        <f ca="1">(TRUNC(PRODUCT($E$12:$E1144),16))</f>
        <v>1.2065903871485899</v>
      </c>
      <c r="G1145" s="65">
        <f t="shared" ca="1" si="314"/>
        <v>1.0980132618279299</v>
      </c>
      <c r="H1145" s="65">
        <f t="shared" ca="1" si="315"/>
        <v>1.0988850800000001</v>
      </c>
      <c r="I1145" s="64">
        <f t="shared" si="308"/>
        <v>0.06</v>
      </c>
      <c r="J1145" s="66">
        <f>IF(O1144&gt;0,VLOOKUP(O1144,W$12:AF$80,2),J1144)</f>
        <v>44628</v>
      </c>
      <c r="K1145" s="67">
        <f t="shared" si="309"/>
        <v>195</v>
      </c>
      <c r="L1145" s="68">
        <f t="shared" si="318"/>
        <v>195</v>
      </c>
      <c r="M1145" s="69">
        <f t="shared" si="319"/>
        <v>1.0461209979999999</v>
      </c>
      <c r="N1145" s="69">
        <f t="shared" ca="1" si="320"/>
        <v>1.1495667570000001</v>
      </c>
      <c r="O1145" s="68">
        <f t="shared" si="316"/>
        <v>0</v>
      </c>
      <c r="P1145" s="65">
        <f t="shared" ca="1" si="310"/>
        <v>85.725462590000006</v>
      </c>
      <c r="Q1145" s="65"/>
      <c r="R1145" s="11">
        <f t="shared" si="311"/>
        <v>0</v>
      </c>
      <c r="S1145" s="70" t="str">
        <f>IF(O1144&gt;0,VLOOKUP(O1144,W$12:AF$60,10),S1144)</f>
        <v>INCORPJ=</v>
      </c>
      <c r="T1145" s="66" t="e">
        <f>IF(O1144&gt;0,VLOOKUP(O1144,W$12:AF$60,11),T1144)</f>
        <v>#REF!</v>
      </c>
      <c r="U1145" s="71" t="str">
        <f t="shared" si="321"/>
        <v>-</v>
      </c>
      <c r="V1145" s="6"/>
      <c r="W1145" s="6"/>
      <c r="X1145" s="6"/>
      <c r="Y1145" s="7"/>
      <c r="Z1145" s="1"/>
      <c r="AA1145" s="6"/>
      <c r="AB1145" s="7"/>
      <c r="AC1145" s="7"/>
      <c r="AD1145" s="7"/>
      <c r="AE1145" s="6"/>
      <c r="AF1145" s="8"/>
      <c r="AG1145" s="1"/>
      <c r="AH1145" s="1"/>
      <c r="AI1145" s="1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1"/>
      <c r="DI1145" s="1"/>
      <c r="DJ1145" s="1"/>
      <c r="DK1145" s="1"/>
      <c r="DL1145" s="1"/>
      <c r="DM1145" s="1"/>
      <c r="DN1145" s="1"/>
      <c r="DO1145" s="1"/>
      <c r="DP1145" s="1"/>
      <c r="DQ1145" s="1"/>
      <c r="DR1145" s="1"/>
      <c r="DS1145" s="1"/>
      <c r="DT1145" s="1"/>
      <c r="DU1145" s="1"/>
      <c r="DV1145" s="1"/>
      <c r="DW1145" s="1"/>
      <c r="DX1145" s="1"/>
      <c r="DY1145" s="1"/>
      <c r="DZ1145" s="1"/>
      <c r="EA1145" s="1"/>
      <c r="EB1145" s="1"/>
      <c r="EC1145" s="1"/>
      <c r="ED1145" s="1"/>
      <c r="EE1145" s="1"/>
      <c r="EF1145" s="1"/>
      <c r="EG1145" s="1"/>
      <c r="EH1145" s="1"/>
      <c r="EI1145" s="1"/>
      <c r="EJ1145" s="1"/>
      <c r="EK1145" s="1"/>
      <c r="EL1145" s="1"/>
      <c r="EM1145" s="1"/>
      <c r="EN1145" s="1"/>
      <c r="EO1145" s="1"/>
      <c r="EP1145" s="1"/>
      <c r="EQ1145" s="1"/>
      <c r="ER1145" s="1"/>
      <c r="ES1145" s="1"/>
      <c r="ET1145" s="1"/>
      <c r="EU1145" s="1"/>
      <c r="EV1145" s="1"/>
      <c r="EW1145" s="1"/>
      <c r="EX1145" s="1"/>
      <c r="EY1145" s="1"/>
      <c r="EZ1145" s="1"/>
      <c r="FA1145" s="1"/>
      <c r="FB1145" s="1"/>
      <c r="FC1145" s="1"/>
      <c r="FD1145" s="1"/>
      <c r="FE1145" s="1"/>
      <c r="FF1145" s="1"/>
      <c r="FG1145" s="1"/>
      <c r="FH1145" s="1"/>
      <c r="FI1145" s="1"/>
      <c r="FJ1145" s="1"/>
      <c r="FK1145" s="1"/>
      <c r="FL1145" s="1"/>
      <c r="FM1145" s="1"/>
      <c r="FN1145" s="1"/>
      <c r="FO1145" s="1"/>
      <c r="FP1145" s="1"/>
      <c r="FQ1145" s="1"/>
      <c r="FR1145" s="1"/>
      <c r="FS1145" s="1"/>
      <c r="FT1145" s="1"/>
      <c r="FU1145" s="1"/>
      <c r="FV1145" s="1"/>
      <c r="FW1145" s="1"/>
      <c r="FX1145" s="1"/>
      <c r="FY1145" s="1"/>
      <c r="FZ1145" s="1"/>
      <c r="GA1145" s="1"/>
      <c r="GB1145" s="1"/>
      <c r="GC1145" s="1"/>
      <c r="GD1145" s="1"/>
      <c r="GE1145" s="1"/>
      <c r="GF1145" s="1"/>
    </row>
    <row r="1146" spans="1:188" x14ac:dyDescent="0.15">
      <c r="A1146" s="63">
        <f t="shared" si="307"/>
        <v>44911</v>
      </c>
      <c r="B1146" s="78">
        <f t="shared" ca="1" si="312"/>
        <v>659.37107141999991</v>
      </c>
      <c r="C1146" s="65">
        <f t="shared" ca="1" si="317"/>
        <v>573.1585301099999</v>
      </c>
      <c r="D1146" s="10">
        <f ca="1">IF(A1146&lt;$B$1,VLOOKUP(A1146,[1]DI!$A$4:$B$15000,2),0)</f>
        <v>0.13650000000000001</v>
      </c>
      <c r="E1146" s="65">
        <f t="shared" ca="1" si="313"/>
        <v>1.00050788</v>
      </c>
      <c r="F1146" s="65">
        <f ca="1">(TRUNC(PRODUCT($E$12:$E1145),16))</f>
        <v>1.20720319027441</v>
      </c>
      <c r="G1146" s="65">
        <f t="shared" ca="1" si="314"/>
        <v>1.0980132618279299</v>
      </c>
      <c r="H1146" s="65">
        <f t="shared" ca="1" si="315"/>
        <v>1.09944318</v>
      </c>
      <c r="I1146" s="64">
        <f t="shared" si="308"/>
        <v>0.06</v>
      </c>
      <c r="J1146" s="66">
        <f>IF(O1145&gt;0,VLOOKUP(O1145,W$12:AF$80,2),J1145)</f>
        <v>44628</v>
      </c>
      <c r="K1146" s="67">
        <f t="shared" si="309"/>
        <v>196</v>
      </c>
      <c r="L1146" s="68">
        <f t="shared" si="318"/>
        <v>196</v>
      </c>
      <c r="M1146" s="69">
        <f t="shared" si="319"/>
        <v>1.0463629160000001</v>
      </c>
      <c r="N1146" s="69">
        <f t="shared" ca="1" si="320"/>
        <v>1.1504165719999999</v>
      </c>
      <c r="O1146" s="68">
        <f t="shared" si="316"/>
        <v>0</v>
      </c>
      <c r="P1146" s="65">
        <f t="shared" ca="1" si="310"/>
        <v>86.212541310000006</v>
      </c>
      <c r="Q1146" s="65"/>
      <c r="R1146" s="11">
        <f t="shared" si="311"/>
        <v>0</v>
      </c>
      <c r="S1146" s="70" t="str">
        <f>IF(O1145&gt;0,VLOOKUP(O1145,W$12:AF$60,10),S1145)</f>
        <v>INCORPJ=</v>
      </c>
      <c r="T1146" s="66" t="e">
        <f>IF(O1145&gt;0,VLOOKUP(O1145,W$12:AF$60,11),T1145)</f>
        <v>#REF!</v>
      </c>
      <c r="U1146" s="71" t="str">
        <f t="shared" si="321"/>
        <v>-</v>
      </c>
      <c r="V1146" s="6"/>
      <c r="W1146" s="6"/>
      <c r="X1146" s="6"/>
      <c r="Y1146" s="7"/>
      <c r="Z1146" s="1"/>
      <c r="AA1146" s="6"/>
      <c r="AB1146" s="7"/>
      <c r="AC1146" s="7"/>
      <c r="AD1146" s="7"/>
      <c r="AE1146" s="6"/>
      <c r="AF1146" s="8"/>
      <c r="AG1146" s="1"/>
      <c r="AH1146" s="1"/>
      <c r="AI1146" s="1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1"/>
      <c r="DI1146" s="1"/>
      <c r="DJ1146" s="1"/>
      <c r="DK1146" s="1"/>
      <c r="DL1146" s="1"/>
      <c r="DM1146" s="1"/>
      <c r="DN1146" s="1"/>
      <c r="DO1146" s="1"/>
      <c r="DP1146" s="1"/>
      <c r="DQ1146" s="1"/>
      <c r="DR1146" s="1"/>
      <c r="DS1146" s="1"/>
      <c r="DT1146" s="1"/>
      <c r="DU1146" s="1"/>
      <c r="DV1146" s="1"/>
      <c r="DW1146" s="1"/>
      <c r="DX1146" s="1"/>
      <c r="DY1146" s="1"/>
      <c r="DZ1146" s="1"/>
      <c r="EA1146" s="1"/>
      <c r="EB1146" s="1"/>
      <c r="EC1146" s="1"/>
      <c r="ED1146" s="1"/>
      <c r="EE1146" s="1"/>
      <c r="EF1146" s="1"/>
      <c r="EG1146" s="1"/>
      <c r="EH1146" s="1"/>
      <c r="EI1146" s="1"/>
      <c r="EJ1146" s="1"/>
      <c r="EK1146" s="1"/>
      <c r="EL1146" s="1"/>
      <c r="EM1146" s="1"/>
      <c r="EN1146" s="1"/>
      <c r="EO1146" s="1"/>
      <c r="EP1146" s="1"/>
      <c r="EQ1146" s="1"/>
      <c r="ER1146" s="1"/>
      <c r="ES1146" s="1"/>
      <c r="ET1146" s="1"/>
      <c r="EU1146" s="1"/>
      <c r="EV1146" s="1"/>
      <c r="EW1146" s="1"/>
      <c r="EX1146" s="1"/>
      <c r="EY1146" s="1"/>
      <c r="EZ1146" s="1"/>
      <c r="FA1146" s="1"/>
      <c r="FB1146" s="1"/>
      <c r="FC1146" s="1"/>
      <c r="FD1146" s="1"/>
      <c r="FE1146" s="1"/>
      <c r="FF1146" s="1"/>
      <c r="FG1146" s="1"/>
      <c r="FH1146" s="1"/>
      <c r="FI1146" s="1"/>
      <c r="FJ1146" s="1"/>
      <c r="FK1146" s="1"/>
      <c r="FL1146" s="1"/>
      <c r="FM1146" s="1"/>
      <c r="FN1146" s="1"/>
      <c r="FO1146" s="1"/>
      <c r="FP1146" s="1"/>
      <c r="FQ1146" s="1"/>
      <c r="FR1146" s="1"/>
      <c r="FS1146" s="1"/>
      <c r="FT1146" s="1"/>
      <c r="FU1146" s="1"/>
      <c r="FV1146" s="1"/>
      <c r="FW1146" s="1"/>
      <c r="FX1146" s="1"/>
      <c r="FY1146" s="1"/>
      <c r="FZ1146" s="1"/>
      <c r="GA1146" s="1"/>
      <c r="GB1146" s="1"/>
      <c r="GC1146" s="1"/>
      <c r="GD1146" s="1"/>
      <c r="GE1146" s="1"/>
      <c r="GF1146" s="1"/>
    </row>
    <row r="1147" spans="1:188" x14ac:dyDescent="0.15">
      <c r="A1147" s="63">
        <f t="shared" si="307"/>
        <v>44912</v>
      </c>
      <c r="B1147" s="78">
        <f t="shared" ca="1" si="312"/>
        <v>659.85850892999986</v>
      </c>
      <c r="C1147" s="65">
        <f t="shared" ca="1" si="317"/>
        <v>573.1585301099999</v>
      </c>
      <c r="D1147" s="10">
        <f ca="1">IF(A1147&lt;$B$1,VLOOKUP(A1147,[1]DI!$A$4:$B$15000,2),0)</f>
        <v>0</v>
      </c>
      <c r="E1147" s="65">
        <f t="shared" ca="1" si="313"/>
        <v>1</v>
      </c>
      <c r="F1147" s="65">
        <f ca="1">(TRUNC(PRODUCT($E$12:$E1146),16))</f>
        <v>1.20781630463069</v>
      </c>
      <c r="G1147" s="65">
        <f t="shared" ca="1" si="314"/>
        <v>1.0980132618279299</v>
      </c>
      <c r="H1147" s="65">
        <f t="shared" ca="1" si="315"/>
        <v>1.1000015599999999</v>
      </c>
      <c r="I1147" s="64">
        <f t="shared" si="308"/>
        <v>0.06</v>
      </c>
      <c r="J1147" s="66">
        <f>IF(O1146&gt;0,VLOOKUP(O1146,W$12:AF$80,2),J1146)</f>
        <v>44628</v>
      </c>
      <c r="K1147" s="67">
        <f t="shared" si="309"/>
        <v>196</v>
      </c>
      <c r="L1147" s="68">
        <f t="shared" si="318"/>
        <v>197</v>
      </c>
      <c r="M1147" s="69">
        <f t="shared" si="319"/>
        <v>1.0466048910000001</v>
      </c>
      <c r="N1147" s="69">
        <f t="shared" ca="1" si="320"/>
        <v>1.151267013</v>
      </c>
      <c r="O1147" s="68">
        <f t="shared" si="316"/>
        <v>0</v>
      </c>
      <c r="P1147" s="65">
        <f t="shared" ca="1" si="310"/>
        <v>86.699978819999998</v>
      </c>
      <c r="Q1147" s="65"/>
      <c r="R1147" s="11">
        <f t="shared" si="311"/>
        <v>0</v>
      </c>
      <c r="S1147" s="70" t="str">
        <f>IF(O1146&gt;0,VLOOKUP(O1146,W$12:AF$60,10),S1146)</f>
        <v>INCORPJ=</v>
      </c>
      <c r="T1147" s="66" t="e">
        <f>IF(O1146&gt;0,VLOOKUP(O1146,W$12:AF$60,11),T1146)</f>
        <v>#REF!</v>
      </c>
      <c r="U1147" s="71" t="str">
        <f t="shared" si="321"/>
        <v>-</v>
      </c>
      <c r="V1147" s="6"/>
      <c r="W1147" s="6"/>
      <c r="X1147" s="6"/>
      <c r="Y1147" s="7"/>
      <c r="Z1147" s="1"/>
      <c r="AA1147" s="6"/>
      <c r="AB1147" s="7"/>
      <c r="AC1147" s="7"/>
      <c r="AD1147" s="7"/>
      <c r="AE1147" s="6"/>
      <c r="AF1147" s="8"/>
      <c r="AG1147" s="1"/>
      <c r="AH1147" s="1"/>
      <c r="AI1147" s="1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1"/>
      <c r="DI1147" s="1"/>
      <c r="DJ1147" s="1"/>
      <c r="DK1147" s="1"/>
      <c r="DL1147" s="1"/>
      <c r="DM1147" s="1"/>
      <c r="DN1147" s="1"/>
      <c r="DO1147" s="1"/>
      <c r="DP1147" s="1"/>
      <c r="DQ1147" s="1"/>
      <c r="DR1147" s="1"/>
      <c r="DS1147" s="1"/>
      <c r="DT1147" s="1"/>
      <c r="DU1147" s="1"/>
      <c r="DV1147" s="1"/>
      <c r="DW1147" s="1"/>
      <c r="DX1147" s="1"/>
      <c r="DY1147" s="1"/>
      <c r="DZ1147" s="1"/>
      <c r="EA1147" s="1"/>
      <c r="EB1147" s="1"/>
      <c r="EC1147" s="1"/>
      <c r="ED1147" s="1"/>
      <c r="EE1147" s="1"/>
      <c r="EF1147" s="1"/>
      <c r="EG1147" s="1"/>
      <c r="EH1147" s="1"/>
      <c r="EI1147" s="1"/>
      <c r="EJ1147" s="1"/>
      <c r="EK1147" s="1"/>
      <c r="EL1147" s="1"/>
      <c r="EM1147" s="1"/>
      <c r="EN1147" s="1"/>
      <c r="EO1147" s="1"/>
      <c r="EP1147" s="1"/>
      <c r="EQ1147" s="1"/>
      <c r="ER1147" s="1"/>
      <c r="ES1147" s="1"/>
      <c r="ET1147" s="1"/>
      <c r="EU1147" s="1"/>
      <c r="EV1147" s="1"/>
      <c r="EW1147" s="1"/>
      <c r="EX1147" s="1"/>
      <c r="EY1147" s="1"/>
      <c r="EZ1147" s="1"/>
      <c r="FA1147" s="1"/>
      <c r="FB1147" s="1"/>
      <c r="FC1147" s="1"/>
      <c r="FD1147" s="1"/>
      <c r="FE1147" s="1"/>
      <c r="FF1147" s="1"/>
      <c r="FG1147" s="1"/>
      <c r="FH1147" s="1"/>
      <c r="FI1147" s="1"/>
      <c r="FJ1147" s="1"/>
      <c r="FK1147" s="1"/>
      <c r="FL1147" s="1"/>
      <c r="FM1147" s="1"/>
      <c r="FN1147" s="1"/>
      <c r="FO1147" s="1"/>
      <c r="FP1147" s="1"/>
      <c r="FQ1147" s="1"/>
      <c r="FR1147" s="1"/>
      <c r="FS1147" s="1"/>
      <c r="FT1147" s="1"/>
      <c r="FU1147" s="1"/>
      <c r="FV1147" s="1"/>
      <c r="FW1147" s="1"/>
      <c r="FX1147" s="1"/>
      <c r="FY1147" s="1"/>
      <c r="FZ1147" s="1"/>
      <c r="GA1147" s="1"/>
      <c r="GB1147" s="1"/>
      <c r="GC1147" s="1"/>
      <c r="GD1147" s="1"/>
      <c r="GE1147" s="1"/>
      <c r="GF1147" s="1"/>
    </row>
    <row r="1148" spans="1:188" x14ac:dyDescent="0.15">
      <c r="A1148" s="63">
        <f t="shared" si="307"/>
        <v>44913</v>
      </c>
      <c r="B1148" s="78">
        <f t="shared" ca="1" si="312"/>
        <v>659.85850892999986</v>
      </c>
      <c r="C1148" s="65">
        <f t="shared" ca="1" si="317"/>
        <v>573.1585301099999</v>
      </c>
      <c r="D1148" s="10">
        <f ca="1">IF(A1148&lt;$B$1,VLOOKUP(A1148,[1]DI!$A$4:$B$15000,2),0)</f>
        <v>0</v>
      </c>
      <c r="E1148" s="65">
        <f t="shared" ca="1" si="313"/>
        <v>1</v>
      </c>
      <c r="F1148" s="65">
        <f ca="1">(TRUNC(PRODUCT($E$12:$E1147),16))</f>
        <v>1.20781630463069</v>
      </c>
      <c r="G1148" s="65">
        <f t="shared" ca="1" si="314"/>
        <v>1.0980132618279299</v>
      </c>
      <c r="H1148" s="65">
        <f t="shared" ca="1" si="315"/>
        <v>1.1000015599999999</v>
      </c>
      <c r="I1148" s="64">
        <f t="shared" si="308"/>
        <v>0.06</v>
      </c>
      <c r="J1148" s="66">
        <f>IF(O1147&gt;0,VLOOKUP(O1147,W$12:AF$80,2),J1147)</f>
        <v>44628</v>
      </c>
      <c r="K1148" s="67">
        <f t="shared" si="309"/>
        <v>196</v>
      </c>
      <c r="L1148" s="68">
        <f t="shared" si="318"/>
        <v>197</v>
      </c>
      <c r="M1148" s="69">
        <f t="shared" si="319"/>
        <v>1.0466048910000001</v>
      </c>
      <c r="N1148" s="69">
        <f t="shared" ca="1" si="320"/>
        <v>1.151267013</v>
      </c>
      <c r="O1148" s="68">
        <f t="shared" si="316"/>
        <v>0</v>
      </c>
      <c r="P1148" s="65">
        <f t="shared" ca="1" si="310"/>
        <v>86.699978819999998</v>
      </c>
      <c r="Q1148" s="65"/>
      <c r="R1148" s="11">
        <f t="shared" si="311"/>
        <v>0</v>
      </c>
      <c r="S1148" s="70" t="str">
        <f>IF(O1147&gt;0,VLOOKUP(O1147,W$12:AF$60,10),S1147)</f>
        <v>INCORPJ=</v>
      </c>
      <c r="T1148" s="66" t="e">
        <f>IF(O1147&gt;0,VLOOKUP(O1147,W$12:AF$60,11),T1147)</f>
        <v>#REF!</v>
      </c>
      <c r="U1148" s="71" t="str">
        <f t="shared" si="321"/>
        <v>-</v>
      </c>
      <c r="V1148" s="6"/>
      <c r="W1148" s="6"/>
      <c r="X1148" s="6"/>
      <c r="Y1148" s="7"/>
      <c r="Z1148" s="1"/>
      <c r="AA1148" s="6"/>
      <c r="AB1148" s="7"/>
      <c r="AC1148" s="7"/>
      <c r="AD1148" s="7"/>
      <c r="AE1148" s="6"/>
      <c r="AF1148" s="8"/>
      <c r="AG1148" s="1"/>
      <c r="AH1148" s="1"/>
      <c r="AI1148" s="1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1"/>
      <c r="DI1148" s="1"/>
      <c r="DJ1148" s="1"/>
      <c r="DK1148" s="1"/>
      <c r="DL1148" s="1"/>
      <c r="DM1148" s="1"/>
      <c r="DN1148" s="1"/>
      <c r="DO1148" s="1"/>
      <c r="DP1148" s="1"/>
      <c r="DQ1148" s="1"/>
      <c r="DR1148" s="1"/>
      <c r="DS1148" s="1"/>
      <c r="DT1148" s="1"/>
      <c r="DU1148" s="1"/>
      <c r="DV1148" s="1"/>
      <c r="DW1148" s="1"/>
      <c r="DX1148" s="1"/>
      <c r="DY1148" s="1"/>
      <c r="DZ1148" s="1"/>
      <c r="EA1148" s="1"/>
      <c r="EB1148" s="1"/>
      <c r="EC1148" s="1"/>
      <c r="ED1148" s="1"/>
      <c r="EE1148" s="1"/>
      <c r="EF1148" s="1"/>
      <c r="EG1148" s="1"/>
      <c r="EH1148" s="1"/>
      <c r="EI1148" s="1"/>
      <c r="EJ1148" s="1"/>
      <c r="EK1148" s="1"/>
      <c r="EL1148" s="1"/>
      <c r="EM1148" s="1"/>
      <c r="EN1148" s="1"/>
      <c r="EO1148" s="1"/>
      <c r="EP1148" s="1"/>
      <c r="EQ1148" s="1"/>
      <c r="ER1148" s="1"/>
      <c r="ES1148" s="1"/>
      <c r="ET1148" s="1"/>
      <c r="EU1148" s="1"/>
      <c r="EV1148" s="1"/>
      <c r="EW1148" s="1"/>
      <c r="EX1148" s="1"/>
      <c r="EY1148" s="1"/>
      <c r="EZ1148" s="1"/>
      <c r="FA1148" s="1"/>
      <c r="FB1148" s="1"/>
      <c r="FC1148" s="1"/>
      <c r="FD1148" s="1"/>
      <c r="FE1148" s="1"/>
      <c r="FF1148" s="1"/>
      <c r="FG1148" s="1"/>
      <c r="FH1148" s="1"/>
      <c r="FI1148" s="1"/>
      <c r="FJ1148" s="1"/>
      <c r="FK1148" s="1"/>
      <c r="FL1148" s="1"/>
      <c r="FM1148" s="1"/>
      <c r="FN1148" s="1"/>
      <c r="FO1148" s="1"/>
      <c r="FP1148" s="1"/>
      <c r="FQ1148" s="1"/>
      <c r="FR1148" s="1"/>
      <c r="FS1148" s="1"/>
      <c r="FT1148" s="1"/>
      <c r="FU1148" s="1"/>
      <c r="FV1148" s="1"/>
      <c r="FW1148" s="1"/>
      <c r="FX1148" s="1"/>
      <c r="FY1148" s="1"/>
      <c r="FZ1148" s="1"/>
      <c r="GA1148" s="1"/>
      <c r="GB1148" s="1"/>
      <c r="GC1148" s="1"/>
      <c r="GD1148" s="1"/>
      <c r="GE1148" s="1"/>
      <c r="GF1148" s="1"/>
    </row>
    <row r="1149" spans="1:188" x14ac:dyDescent="0.15">
      <c r="A1149" s="63">
        <f t="shared" si="307"/>
        <v>44914</v>
      </c>
      <c r="B1149" s="78">
        <f t="shared" ca="1" si="312"/>
        <v>659.85850892999986</v>
      </c>
      <c r="C1149" s="65">
        <f t="shared" ca="1" si="317"/>
        <v>573.1585301099999</v>
      </c>
      <c r="D1149" s="10">
        <f ca="1">IF(A1149&lt;$B$1,VLOOKUP(A1149,[1]DI!$A$4:$B$15000,2),0)</f>
        <v>0.13650000000000001</v>
      </c>
      <c r="E1149" s="65">
        <f t="shared" ca="1" si="313"/>
        <v>1.00050788</v>
      </c>
      <c r="F1149" s="65">
        <f ca="1">(TRUNC(PRODUCT($E$12:$E1148),16))</f>
        <v>1.20781630463069</v>
      </c>
      <c r="G1149" s="65">
        <f t="shared" ca="1" si="314"/>
        <v>1.0980132618279299</v>
      </c>
      <c r="H1149" s="65">
        <f t="shared" ca="1" si="315"/>
        <v>1.1000015599999999</v>
      </c>
      <c r="I1149" s="64">
        <f t="shared" si="308"/>
        <v>0.06</v>
      </c>
      <c r="J1149" s="66">
        <f>IF(O1148&gt;0,VLOOKUP(O1148,W$12:AF$80,2),J1148)</f>
        <v>44628</v>
      </c>
      <c r="K1149" s="67">
        <f t="shared" si="309"/>
        <v>197</v>
      </c>
      <c r="L1149" s="68">
        <f t="shared" si="318"/>
        <v>197</v>
      </c>
      <c r="M1149" s="69">
        <f t="shared" si="319"/>
        <v>1.0466048910000001</v>
      </c>
      <c r="N1149" s="69">
        <f t="shared" ca="1" si="320"/>
        <v>1.151267013</v>
      </c>
      <c r="O1149" s="68">
        <f t="shared" si="316"/>
        <v>0</v>
      </c>
      <c r="P1149" s="65">
        <f t="shared" ca="1" si="310"/>
        <v>86.699978819999998</v>
      </c>
      <c r="Q1149" s="65"/>
      <c r="R1149" s="11">
        <f t="shared" si="311"/>
        <v>0</v>
      </c>
      <c r="S1149" s="70" t="str">
        <f>IF(O1148&gt;0,VLOOKUP(O1148,W$12:AF$60,10),S1148)</f>
        <v>INCORPJ=</v>
      </c>
      <c r="T1149" s="66" t="e">
        <f>IF(O1148&gt;0,VLOOKUP(O1148,W$12:AF$60,11),T1148)</f>
        <v>#REF!</v>
      </c>
      <c r="U1149" s="71" t="str">
        <f t="shared" si="321"/>
        <v>-</v>
      </c>
      <c r="V1149" s="6"/>
      <c r="W1149" s="6"/>
      <c r="X1149" s="6"/>
      <c r="Y1149" s="7"/>
      <c r="Z1149" s="1"/>
      <c r="AA1149" s="6"/>
      <c r="AB1149" s="7"/>
      <c r="AC1149" s="7"/>
      <c r="AD1149" s="7"/>
      <c r="AE1149" s="6"/>
      <c r="AF1149" s="8"/>
      <c r="AG1149" s="1"/>
      <c r="AH1149" s="1"/>
      <c r="AI1149" s="1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1"/>
      <c r="DI1149" s="1"/>
      <c r="DJ1149" s="1"/>
      <c r="DK1149" s="1"/>
      <c r="DL1149" s="1"/>
      <c r="DM1149" s="1"/>
      <c r="DN1149" s="1"/>
      <c r="DO1149" s="1"/>
      <c r="DP1149" s="1"/>
      <c r="DQ1149" s="1"/>
      <c r="DR1149" s="1"/>
      <c r="DS1149" s="1"/>
      <c r="DT1149" s="1"/>
      <c r="DU1149" s="1"/>
      <c r="DV1149" s="1"/>
      <c r="DW1149" s="1"/>
      <c r="DX1149" s="1"/>
      <c r="DY1149" s="1"/>
      <c r="DZ1149" s="1"/>
      <c r="EA1149" s="1"/>
      <c r="EB1149" s="1"/>
      <c r="EC1149" s="1"/>
      <c r="ED1149" s="1"/>
      <c r="EE1149" s="1"/>
      <c r="EF1149" s="1"/>
      <c r="EG1149" s="1"/>
      <c r="EH1149" s="1"/>
      <c r="EI1149" s="1"/>
      <c r="EJ1149" s="1"/>
      <c r="EK1149" s="1"/>
      <c r="EL1149" s="1"/>
      <c r="EM1149" s="1"/>
      <c r="EN1149" s="1"/>
      <c r="EO1149" s="1"/>
      <c r="EP1149" s="1"/>
      <c r="EQ1149" s="1"/>
      <c r="ER1149" s="1"/>
      <c r="ES1149" s="1"/>
      <c r="ET1149" s="1"/>
      <c r="EU1149" s="1"/>
      <c r="EV1149" s="1"/>
      <c r="EW1149" s="1"/>
      <c r="EX1149" s="1"/>
      <c r="EY1149" s="1"/>
      <c r="EZ1149" s="1"/>
      <c r="FA1149" s="1"/>
      <c r="FB1149" s="1"/>
      <c r="FC1149" s="1"/>
      <c r="FD1149" s="1"/>
      <c r="FE1149" s="1"/>
      <c r="FF1149" s="1"/>
      <c r="FG1149" s="1"/>
      <c r="FH1149" s="1"/>
      <c r="FI1149" s="1"/>
      <c r="FJ1149" s="1"/>
      <c r="FK1149" s="1"/>
      <c r="FL1149" s="1"/>
      <c r="FM1149" s="1"/>
      <c r="FN1149" s="1"/>
      <c r="FO1149" s="1"/>
      <c r="FP1149" s="1"/>
      <c r="FQ1149" s="1"/>
      <c r="FR1149" s="1"/>
      <c r="FS1149" s="1"/>
      <c r="FT1149" s="1"/>
      <c r="FU1149" s="1"/>
      <c r="FV1149" s="1"/>
      <c r="FW1149" s="1"/>
      <c r="FX1149" s="1"/>
      <c r="FY1149" s="1"/>
      <c r="FZ1149" s="1"/>
      <c r="GA1149" s="1"/>
      <c r="GB1149" s="1"/>
      <c r="GC1149" s="1"/>
      <c r="GD1149" s="1"/>
      <c r="GE1149" s="1"/>
      <c r="GF1149" s="1"/>
    </row>
    <row r="1150" spans="1:188" x14ac:dyDescent="0.15">
      <c r="A1150" s="63">
        <f t="shared" si="307"/>
        <v>44915</v>
      </c>
      <c r="B1150" s="78">
        <f t="shared" ca="1" si="312"/>
        <v>660.34630982999988</v>
      </c>
      <c r="C1150" s="65">
        <f t="shared" ca="1" si="317"/>
        <v>573.1585301099999</v>
      </c>
      <c r="D1150" s="10">
        <f ca="1">IF(A1150&lt;$B$1,VLOOKUP(A1150,[1]DI!$A$4:$B$15000,2),0)</f>
        <v>0.13650000000000001</v>
      </c>
      <c r="E1150" s="65">
        <f t="shared" ca="1" si="313"/>
        <v>1.00050788</v>
      </c>
      <c r="F1150" s="65">
        <f ca="1">(TRUNC(PRODUCT($E$12:$E1149),16))</f>
        <v>1.2084297303754801</v>
      </c>
      <c r="G1150" s="65">
        <f t="shared" ca="1" si="314"/>
        <v>1.0980132618279299</v>
      </c>
      <c r="H1150" s="65">
        <f t="shared" ca="1" si="315"/>
        <v>1.1005602299999999</v>
      </c>
      <c r="I1150" s="64">
        <f t="shared" si="308"/>
        <v>0.06</v>
      </c>
      <c r="J1150" s="66">
        <f>IF(O1149&gt;0,VLOOKUP(O1149,W$12:AF$80,2),J1149)</f>
        <v>44628</v>
      </c>
      <c r="K1150" s="67">
        <f t="shared" si="309"/>
        <v>198</v>
      </c>
      <c r="L1150" s="68">
        <f t="shared" si="318"/>
        <v>198</v>
      </c>
      <c r="M1150" s="69">
        <f t="shared" si="319"/>
        <v>1.046846921</v>
      </c>
      <c r="N1150" s="69">
        <f t="shared" ca="1" si="320"/>
        <v>1.1521180879999999</v>
      </c>
      <c r="O1150" s="68">
        <f t="shared" si="316"/>
        <v>0</v>
      </c>
      <c r="P1150" s="65">
        <f t="shared" ca="1" si="310"/>
        <v>87.187779719999995</v>
      </c>
      <c r="Q1150" s="65"/>
      <c r="R1150" s="11">
        <f t="shared" si="311"/>
        <v>0</v>
      </c>
      <c r="S1150" s="70" t="str">
        <f>IF(O1149&gt;0,VLOOKUP(O1149,W$12:AF$60,10),S1149)</f>
        <v>INCORPJ=</v>
      </c>
      <c r="T1150" s="66" t="e">
        <f>IF(O1149&gt;0,VLOOKUP(O1149,W$12:AF$60,11),T1149)</f>
        <v>#REF!</v>
      </c>
      <c r="U1150" s="71" t="str">
        <f t="shared" si="321"/>
        <v>-</v>
      </c>
      <c r="V1150" s="6"/>
      <c r="W1150" s="6"/>
      <c r="X1150" s="6"/>
      <c r="Y1150" s="7"/>
      <c r="Z1150" s="1"/>
      <c r="AA1150" s="6"/>
      <c r="AB1150" s="7"/>
      <c r="AC1150" s="7"/>
      <c r="AD1150" s="7"/>
      <c r="AE1150" s="6"/>
      <c r="AF1150" s="8"/>
      <c r="AG1150" s="1"/>
      <c r="AH1150" s="1"/>
      <c r="AI1150" s="1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1"/>
      <c r="DI1150" s="1"/>
      <c r="DJ1150" s="1"/>
      <c r="DK1150" s="1"/>
      <c r="DL1150" s="1"/>
      <c r="DM1150" s="1"/>
      <c r="DN1150" s="1"/>
      <c r="DO1150" s="1"/>
      <c r="DP1150" s="1"/>
      <c r="DQ1150" s="1"/>
      <c r="DR1150" s="1"/>
      <c r="DS1150" s="1"/>
      <c r="DT1150" s="1"/>
      <c r="DU1150" s="1"/>
      <c r="DV1150" s="1"/>
      <c r="DW1150" s="1"/>
      <c r="DX1150" s="1"/>
      <c r="DY1150" s="1"/>
      <c r="DZ1150" s="1"/>
      <c r="EA1150" s="1"/>
      <c r="EB1150" s="1"/>
      <c r="EC1150" s="1"/>
      <c r="ED1150" s="1"/>
      <c r="EE1150" s="1"/>
      <c r="EF1150" s="1"/>
      <c r="EG1150" s="1"/>
      <c r="EH1150" s="1"/>
      <c r="EI1150" s="1"/>
      <c r="EJ1150" s="1"/>
      <c r="EK1150" s="1"/>
      <c r="EL1150" s="1"/>
      <c r="EM1150" s="1"/>
      <c r="EN1150" s="1"/>
      <c r="EO1150" s="1"/>
      <c r="EP1150" s="1"/>
      <c r="EQ1150" s="1"/>
      <c r="ER1150" s="1"/>
      <c r="ES1150" s="1"/>
      <c r="ET1150" s="1"/>
      <c r="EU1150" s="1"/>
      <c r="EV1150" s="1"/>
      <c r="EW1150" s="1"/>
      <c r="EX1150" s="1"/>
      <c r="EY1150" s="1"/>
      <c r="EZ1150" s="1"/>
      <c r="FA1150" s="1"/>
      <c r="FB1150" s="1"/>
      <c r="FC1150" s="1"/>
      <c r="FD1150" s="1"/>
      <c r="FE1150" s="1"/>
      <c r="FF1150" s="1"/>
      <c r="FG1150" s="1"/>
      <c r="FH1150" s="1"/>
      <c r="FI1150" s="1"/>
      <c r="FJ1150" s="1"/>
      <c r="FK1150" s="1"/>
      <c r="FL1150" s="1"/>
      <c r="FM1150" s="1"/>
      <c r="FN1150" s="1"/>
      <c r="FO1150" s="1"/>
      <c r="FP1150" s="1"/>
      <c r="FQ1150" s="1"/>
      <c r="FR1150" s="1"/>
      <c r="FS1150" s="1"/>
      <c r="FT1150" s="1"/>
      <c r="FU1150" s="1"/>
      <c r="FV1150" s="1"/>
      <c r="FW1150" s="1"/>
      <c r="FX1150" s="1"/>
      <c r="FY1150" s="1"/>
      <c r="FZ1150" s="1"/>
      <c r="GA1150" s="1"/>
      <c r="GB1150" s="1"/>
      <c r="GC1150" s="1"/>
      <c r="GD1150" s="1"/>
      <c r="GE1150" s="1"/>
      <c r="GF1150" s="1"/>
    </row>
    <row r="1151" spans="1:188" x14ac:dyDescent="0.15">
      <c r="A1151" s="63">
        <f t="shared" si="307"/>
        <v>44916</v>
      </c>
      <c r="B1151" s="78">
        <f t="shared" ca="1" si="312"/>
        <v>660.83446951999986</v>
      </c>
      <c r="C1151" s="65">
        <f t="shared" ca="1" si="317"/>
        <v>573.1585301099999</v>
      </c>
      <c r="D1151" s="10">
        <f ca="1">IF(A1151&lt;$B$1,VLOOKUP(A1151,[1]DI!$A$4:$B$15000,2),0)</f>
        <v>0.13650000000000001</v>
      </c>
      <c r="E1151" s="65">
        <f t="shared" ca="1" si="313"/>
        <v>1.00050788</v>
      </c>
      <c r="F1151" s="65">
        <f ca="1">(TRUNC(PRODUCT($E$12:$E1150),16))</f>
        <v>1.2090434676669499</v>
      </c>
      <c r="G1151" s="65">
        <f t="shared" ca="1" si="314"/>
        <v>1.0980132618279299</v>
      </c>
      <c r="H1151" s="65">
        <f t="shared" ca="1" si="315"/>
        <v>1.10111918</v>
      </c>
      <c r="I1151" s="64">
        <f t="shared" si="308"/>
        <v>0.06</v>
      </c>
      <c r="J1151" s="66">
        <f>IF(O1150&gt;0,VLOOKUP(O1150,W$12:AF$80,2),J1150)</f>
        <v>44628</v>
      </c>
      <c r="K1151" s="67">
        <f t="shared" si="309"/>
        <v>199</v>
      </c>
      <c r="L1151" s="68">
        <f t="shared" si="318"/>
        <v>199</v>
      </c>
      <c r="M1151" s="69">
        <f t="shared" si="319"/>
        <v>1.0470890070000001</v>
      </c>
      <c r="N1151" s="69">
        <f t="shared" ca="1" si="320"/>
        <v>1.1529697889999999</v>
      </c>
      <c r="O1151" s="68">
        <f t="shared" si="316"/>
        <v>0</v>
      </c>
      <c r="P1151" s="65">
        <f t="shared" ca="1" si="310"/>
        <v>87.675939409999998</v>
      </c>
      <c r="Q1151" s="65"/>
      <c r="R1151" s="11">
        <f t="shared" si="311"/>
        <v>0</v>
      </c>
      <c r="S1151" s="70" t="str">
        <f>IF(O1150&gt;0,VLOOKUP(O1150,W$12:AF$60,10),S1150)</f>
        <v>INCORPJ=</v>
      </c>
      <c r="T1151" s="66" t="e">
        <f>IF(O1150&gt;0,VLOOKUP(O1150,W$12:AF$60,11),T1150)</f>
        <v>#REF!</v>
      </c>
      <c r="U1151" s="71" t="str">
        <f t="shared" si="321"/>
        <v>-</v>
      </c>
    </row>
    <row r="1152" spans="1:188" x14ac:dyDescent="0.15">
      <c r="A1152" s="63">
        <f t="shared" si="307"/>
        <v>44917</v>
      </c>
      <c r="B1152" s="78">
        <f t="shared" ca="1" si="312"/>
        <v>661.3229931699999</v>
      </c>
      <c r="C1152" s="65">
        <f t="shared" ca="1" si="317"/>
        <v>573.1585301099999</v>
      </c>
      <c r="D1152" s="10">
        <f ca="1">IF(A1152&lt;$B$1,VLOOKUP(A1152,[1]DI!$A$4:$B$15000,2),0)</f>
        <v>0.13650000000000001</v>
      </c>
      <c r="E1152" s="65">
        <f t="shared" ca="1" si="313"/>
        <v>1.00050788</v>
      </c>
      <c r="F1152" s="65">
        <f ca="1">(TRUNC(PRODUCT($E$12:$E1151),16))</f>
        <v>1.2096575166633099</v>
      </c>
      <c r="G1152" s="65">
        <f t="shared" ca="1" si="314"/>
        <v>1.0980132618279299</v>
      </c>
      <c r="H1152" s="65">
        <f t="shared" ca="1" si="315"/>
        <v>1.10167842</v>
      </c>
      <c r="I1152" s="64">
        <f t="shared" si="308"/>
        <v>0.06</v>
      </c>
      <c r="J1152" s="66">
        <f>IF(O1151&gt;0,VLOOKUP(O1151,W$12:AF$80,2),J1151)</f>
        <v>44628</v>
      </c>
      <c r="K1152" s="67">
        <f t="shared" si="309"/>
        <v>200</v>
      </c>
      <c r="L1152" s="68">
        <f t="shared" si="318"/>
        <v>200</v>
      </c>
      <c r="M1152" s="69">
        <f t="shared" si="319"/>
        <v>1.0473311489999999</v>
      </c>
      <c r="N1152" s="69">
        <f t="shared" ca="1" si="320"/>
        <v>1.153822125</v>
      </c>
      <c r="O1152" s="68">
        <f t="shared" si="316"/>
        <v>0</v>
      </c>
      <c r="P1152" s="65">
        <f t="shared" ca="1" si="310"/>
        <v>88.164463060000003</v>
      </c>
      <c r="Q1152" s="65"/>
      <c r="R1152" s="11">
        <f t="shared" si="311"/>
        <v>0</v>
      </c>
      <c r="S1152" s="70" t="str">
        <f>IF(O1151&gt;0,VLOOKUP(O1151,W$12:AF$60,10),S1151)</f>
        <v>INCORPJ=</v>
      </c>
      <c r="T1152" s="66" t="e">
        <f>IF(O1151&gt;0,VLOOKUP(O1151,W$12:AF$60,11),T1151)</f>
        <v>#REF!</v>
      </c>
      <c r="U1152" s="71" t="str">
        <f t="shared" si="321"/>
        <v>-</v>
      </c>
    </row>
    <row r="1153" spans="1:21" x14ac:dyDescent="0.15">
      <c r="A1153" s="63">
        <f t="shared" si="307"/>
        <v>44918</v>
      </c>
      <c r="B1153" s="78">
        <f t="shared" ca="1" si="312"/>
        <v>661.81187618999991</v>
      </c>
      <c r="C1153" s="65">
        <f t="shared" ca="1" si="317"/>
        <v>573.1585301099999</v>
      </c>
      <c r="D1153" s="10">
        <f ca="1">IF(A1153&lt;$B$1,VLOOKUP(A1153,[1]DI!$A$4:$B$15000,2),0)</f>
        <v>0.13650000000000001</v>
      </c>
      <c r="E1153" s="65">
        <f t="shared" ca="1" si="313"/>
        <v>1.00050788</v>
      </c>
      <c r="F1153" s="65">
        <f ca="1">(TRUNC(PRODUCT($E$12:$E1152),16))</f>
        <v>1.21027187752287</v>
      </c>
      <c r="G1153" s="65">
        <f t="shared" ca="1" si="314"/>
        <v>1.0980132618279299</v>
      </c>
      <c r="H1153" s="65">
        <f t="shared" ca="1" si="315"/>
        <v>1.10223794</v>
      </c>
      <c r="I1153" s="64">
        <f t="shared" si="308"/>
        <v>0.06</v>
      </c>
      <c r="J1153" s="66">
        <f>IF(O1152&gt;0,VLOOKUP(O1152,W$12:AF$80,2),J1152)</f>
        <v>44628</v>
      </c>
      <c r="K1153" s="67">
        <f t="shared" si="309"/>
        <v>201</v>
      </c>
      <c r="L1153" s="68">
        <f t="shared" si="318"/>
        <v>201</v>
      </c>
      <c r="M1153" s="69">
        <f t="shared" si="319"/>
        <v>1.0475733469999999</v>
      </c>
      <c r="N1153" s="69">
        <f t="shared" ca="1" si="320"/>
        <v>1.1546750880000001</v>
      </c>
      <c r="O1153" s="68">
        <f t="shared" si="316"/>
        <v>0</v>
      </c>
      <c r="P1153" s="65">
        <f t="shared" ca="1" si="310"/>
        <v>88.653346080000006</v>
      </c>
      <c r="Q1153" s="65"/>
      <c r="R1153" s="11">
        <f t="shared" si="311"/>
        <v>0</v>
      </c>
      <c r="S1153" s="70" t="str">
        <f>IF(O1152&gt;0,VLOOKUP(O1152,W$12:AF$60,10),S1152)</f>
        <v>INCORPJ=</v>
      </c>
      <c r="T1153" s="66" t="e">
        <f>IF(O1152&gt;0,VLOOKUP(O1152,W$12:AF$60,11),T1152)</f>
        <v>#REF!</v>
      </c>
      <c r="U1153" s="71" t="str">
        <f t="shared" si="321"/>
        <v>-</v>
      </c>
    </row>
    <row r="1154" spans="1:21" x14ac:dyDescent="0.15">
      <c r="A1154" s="63">
        <f t="shared" si="307"/>
        <v>44919</v>
      </c>
      <c r="B1154" s="78">
        <f t="shared" ca="1" si="312"/>
        <v>662.30112373999987</v>
      </c>
      <c r="C1154" s="65">
        <f t="shared" ca="1" si="317"/>
        <v>573.1585301099999</v>
      </c>
      <c r="D1154" s="10">
        <f ca="1">IF(A1154&lt;$B$1,VLOOKUP(A1154,[1]DI!$A$4:$B$15000,2),0)</f>
        <v>0</v>
      </c>
      <c r="E1154" s="65">
        <f t="shared" ca="1" si="313"/>
        <v>1</v>
      </c>
      <c r="F1154" s="65">
        <f ca="1">(TRUNC(PRODUCT($E$12:$E1153),16))</f>
        <v>1.21088655040403</v>
      </c>
      <c r="G1154" s="65">
        <f t="shared" ca="1" si="314"/>
        <v>1.0980132618279299</v>
      </c>
      <c r="H1154" s="65">
        <f t="shared" ca="1" si="315"/>
        <v>1.1027977499999999</v>
      </c>
      <c r="I1154" s="64">
        <f t="shared" si="308"/>
        <v>0.06</v>
      </c>
      <c r="J1154" s="66">
        <f>IF(O1153&gt;0,VLOOKUP(O1153,W$12:AF$80,2),J1153)</f>
        <v>44628</v>
      </c>
      <c r="K1154" s="67">
        <f t="shared" si="309"/>
        <v>201</v>
      </c>
      <c r="L1154" s="68">
        <f t="shared" si="318"/>
        <v>202</v>
      </c>
      <c r="M1154" s="69">
        <f t="shared" si="319"/>
        <v>1.0478156009999999</v>
      </c>
      <c r="N1154" s="69">
        <f t="shared" ca="1" si="320"/>
        <v>1.1555286870000001</v>
      </c>
      <c r="O1154" s="68">
        <f t="shared" si="316"/>
        <v>0</v>
      </c>
      <c r="P1154" s="65">
        <f t="shared" ca="1" si="310"/>
        <v>89.142593629999993</v>
      </c>
      <c r="Q1154" s="65"/>
      <c r="R1154" s="11">
        <f t="shared" si="311"/>
        <v>0</v>
      </c>
      <c r="S1154" s="70" t="str">
        <f>IF(O1153&gt;0,VLOOKUP(O1153,W$12:AF$60,10),S1153)</f>
        <v>INCORPJ=</v>
      </c>
      <c r="T1154" s="66" t="e">
        <f>IF(O1153&gt;0,VLOOKUP(O1153,W$12:AF$60,11),T1153)</f>
        <v>#REF!</v>
      </c>
      <c r="U1154" s="71" t="str">
        <f t="shared" si="321"/>
        <v>-</v>
      </c>
    </row>
    <row r="1155" spans="1:21" x14ac:dyDescent="0.15">
      <c r="A1155" s="63">
        <f t="shared" si="307"/>
        <v>44920</v>
      </c>
      <c r="B1155" s="78">
        <f t="shared" ca="1" si="312"/>
        <v>662.30112373999987</v>
      </c>
      <c r="C1155" s="65">
        <f t="shared" ca="1" si="317"/>
        <v>573.1585301099999</v>
      </c>
      <c r="D1155" s="10">
        <f ca="1">IF(A1155&lt;$B$1,VLOOKUP(A1155,[1]DI!$A$4:$B$15000,2),0)</f>
        <v>0</v>
      </c>
      <c r="E1155" s="65">
        <f t="shared" ca="1" si="313"/>
        <v>1</v>
      </c>
      <c r="F1155" s="65">
        <f ca="1">(TRUNC(PRODUCT($E$12:$E1154),16))</f>
        <v>1.21088655040403</v>
      </c>
      <c r="G1155" s="65">
        <f t="shared" ca="1" si="314"/>
        <v>1.0980132618279299</v>
      </c>
      <c r="H1155" s="65">
        <f t="shared" ca="1" si="315"/>
        <v>1.1027977499999999</v>
      </c>
      <c r="I1155" s="64">
        <f t="shared" si="308"/>
        <v>0.06</v>
      </c>
      <c r="J1155" s="66">
        <f>IF(O1154&gt;0,VLOOKUP(O1154,W$12:AF$80,2),J1154)</f>
        <v>44628</v>
      </c>
      <c r="K1155" s="67">
        <f t="shared" si="309"/>
        <v>201</v>
      </c>
      <c r="L1155" s="68">
        <f t="shared" si="318"/>
        <v>202</v>
      </c>
      <c r="M1155" s="69">
        <f t="shared" si="319"/>
        <v>1.0478156009999999</v>
      </c>
      <c r="N1155" s="69">
        <f t="shared" ca="1" si="320"/>
        <v>1.1555286870000001</v>
      </c>
      <c r="O1155" s="68">
        <f t="shared" si="316"/>
        <v>0</v>
      </c>
      <c r="P1155" s="65">
        <f t="shared" ca="1" si="310"/>
        <v>89.142593629999993</v>
      </c>
      <c r="Q1155" s="65"/>
      <c r="R1155" s="11">
        <f t="shared" si="311"/>
        <v>0</v>
      </c>
      <c r="S1155" s="70" t="str">
        <f>IF(O1154&gt;0,VLOOKUP(O1154,W$12:AF$60,10),S1154)</f>
        <v>INCORPJ=</v>
      </c>
      <c r="T1155" s="66" t="e">
        <f>IF(O1154&gt;0,VLOOKUP(O1154,W$12:AF$60,11),T1154)</f>
        <v>#REF!</v>
      </c>
      <c r="U1155" s="71" t="str">
        <f t="shared" si="321"/>
        <v>-</v>
      </c>
    </row>
    <row r="1156" spans="1:21" x14ac:dyDescent="0.15">
      <c r="A1156" s="63">
        <f t="shared" si="307"/>
        <v>44921</v>
      </c>
      <c r="B1156" s="78">
        <f t="shared" ca="1" si="312"/>
        <v>662.30112373999987</v>
      </c>
      <c r="C1156" s="65">
        <f t="shared" ca="1" si="317"/>
        <v>573.1585301099999</v>
      </c>
      <c r="D1156" s="10">
        <f ca="1">IF(A1156&lt;$B$1,VLOOKUP(A1156,[1]DI!$A$4:$B$15000,2),0)</f>
        <v>0.13650000000000001</v>
      </c>
      <c r="E1156" s="65">
        <f t="shared" ca="1" si="313"/>
        <v>1.00050788</v>
      </c>
      <c r="F1156" s="65">
        <f ca="1">(TRUNC(PRODUCT($E$12:$E1155),16))</f>
        <v>1.21088655040403</v>
      </c>
      <c r="G1156" s="65">
        <f t="shared" ca="1" si="314"/>
        <v>1.0980132618279299</v>
      </c>
      <c r="H1156" s="65">
        <f t="shared" ca="1" si="315"/>
        <v>1.1027977499999999</v>
      </c>
      <c r="I1156" s="64">
        <f t="shared" si="308"/>
        <v>0.06</v>
      </c>
      <c r="J1156" s="66">
        <f>IF(O1155&gt;0,VLOOKUP(O1155,W$12:AF$80,2),J1155)</f>
        <v>44628</v>
      </c>
      <c r="K1156" s="67">
        <f t="shared" si="309"/>
        <v>202</v>
      </c>
      <c r="L1156" s="68">
        <f t="shared" si="318"/>
        <v>202</v>
      </c>
      <c r="M1156" s="69">
        <f t="shared" si="319"/>
        <v>1.0478156009999999</v>
      </c>
      <c r="N1156" s="69">
        <f t="shared" ca="1" si="320"/>
        <v>1.1555286870000001</v>
      </c>
      <c r="O1156" s="68">
        <f t="shared" si="316"/>
        <v>0</v>
      </c>
      <c r="P1156" s="65">
        <f t="shared" ca="1" si="310"/>
        <v>89.142593629999993</v>
      </c>
      <c r="Q1156" s="65"/>
      <c r="R1156" s="11">
        <f t="shared" si="311"/>
        <v>0</v>
      </c>
      <c r="S1156" s="70" t="str">
        <f>IF(O1155&gt;0,VLOOKUP(O1155,W$12:AF$60,10),S1155)</f>
        <v>INCORPJ=</v>
      </c>
      <c r="T1156" s="66" t="e">
        <f>IF(O1155&gt;0,VLOOKUP(O1155,W$12:AF$60,11),T1155)</f>
        <v>#REF!</v>
      </c>
      <c r="U1156" s="71" t="str">
        <f t="shared" si="321"/>
        <v>-</v>
      </c>
    </row>
    <row r="1157" spans="1:21" x14ac:dyDescent="0.15">
      <c r="A1157" s="63">
        <f t="shared" si="307"/>
        <v>44922</v>
      </c>
      <c r="B1157" s="78">
        <f t="shared" ca="1" si="312"/>
        <v>662.79073064999989</v>
      </c>
      <c r="C1157" s="65">
        <f t="shared" ca="1" si="317"/>
        <v>573.1585301099999</v>
      </c>
      <c r="D1157" s="10">
        <f ca="1">IF(A1157&lt;$B$1,VLOOKUP(A1157,[1]DI!$A$4:$B$15000,2),0)</f>
        <v>0.13650000000000001</v>
      </c>
      <c r="E1157" s="65">
        <f t="shared" ca="1" si="313"/>
        <v>1.00050788</v>
      </c>
      <c r="F1157" s="65">
        <f ca="1">(TRUNC(PRODUCT($E$12:$E1156),16))</f>
        <v>1.2115015354652401</v>
      </c>
      <c r="G1157" s="65">
        <f t="shared" ca="1" si="314"/>
        <v>1.0980132618279299</v>
      </c>
      <c r="H1157" s="65">
        <f t="shared" ca="1" si="315"/>
        <v>1.1033578399999999</v>
      </c>
      <c r="I1157" s="64">
        <f t="shared" si="308"/>
        <v>0.06</v>
      </c>
      <c r="J1157" s="66">
        <f>IF(O1156&gt;0,VLOOKUP(O1156,W$12:AF$80,2),J1156)</f>
        <v>44628</v>
      </c>
      <c r="K1157" s="67">
        <f t="shared" si="309"/>
        <v>203</v>
      </c>
      <c r="L1157" s="68">
        <f t="shared" si="318"/>
        <v>203</v>
      </c>
      <c r="M1157" s="69">
        <f t="shared" si="319"/>
        <v>1.0480579109999999</v>
      </c>
      <c r="N1157" s="69">
        <f t="shared" ca="1" si="320"/>
        <v>1.1563829130000001</v>
      </c>
      <c r="O1157" s="68">
        <f t="shared" si="316"/>
        <v>0</v>
      </c>
      <c r="P1157" s="65">
        <f t="shared" ca="1" si="310"/>
        <v>89.632200539999999</v>
      </c>
      <c r="Q1157" s="65"/>
      <c r="R1157" s="11">
        <f t="shared" si="311"/>
        <v>0</v>
      </c>
      <c r="S1157" s="70" t="str">
        <f>IF(O1156&gt;0,VLOOKUP(O1156,W$12:AF$60,10),S1156)</f>
        <v>INCORPJ=</v>
      </c>
      <c r="T1157" s="66" t="e">
        <f>IF(O1156&gt;0,VLOOKUP(O1156,W$12:AF$60,11),T1156)</f>
        <v>#REF!</v>
      </c>
      <c r="U1157" s="71" t="str">
        <f t="shared" si="321"/>
        <v>-</v>
      </c>
    </row>
    <row r="1158" spans="1:21" x14ac:dyDescent="0.15">
      <c r="A1158" s="63">
        <f t="shared" si="307"/>
        <v>44923</v>
      </c>
      <c r="B1158" s="78">
        <f t="shared" ca="1" si="312"/>
        <v>663.28069636999987</v>
      </c>
      <c r="C1158" s="65">
        <f t="shared" ca="1" si="317"/>
        <v>573.1585301099999</v>
      </c>
      <c r="D1158" s="10">
        <f ca="1">IF(A1158&lt;$B$1,VLOOKUP(A1158,[1]DI!$A$4:$B$15000,2),0)</f>
        <v>0.13650000000000001</v>
      </c>
      <c r="E1158" s="65">
        <f t="shared" ca="1" si="313"/>
        <v>1.00050788</v>
      </c>
      <c r="F1158" s="65">
        <f ca="1">(TRUNC(PRODUCT($E$12:$E1157),16))</f>
        <v>1.21211683286508</v>
      </c>
      <c r="G1158" s="65">
        <f t="shared" ca="1" si="314"/>
        <v>1.0980132618279299</v>
      </c>
      <c r="H1158" s="65">
        <f t="shared" ca="1" si="315"/>
        <v>1.10391821</v>
      </c>
      <c r="I1158" s="64">
        <f t="shared" si="308"/>
        <v>0.06</v>
      </c>
      <c r="J1158" s="66">
        <f>IF(O1157&gt;0,VLOOKUP(O1157,W$12:AF$80,2),J1157)</f>
        <v>44628</v>
      </c>
      <c r="K1158" s="67">
        <f t="shared" si="309"/>
        <v>204</v>
      </c>
      <c r="L1158" s="68">
        <f t="shared" si="318"/>
        <v>204</v>
      </c>
      <c r="M1158" s="69">
        <f t="shared" si="319"/>
        <v>1.0483002770000001</v>
      </c>
      <c r="N1158" s="69">
        <f t="shared" ca="1" si="320"/>
        <v>1.1572377650000001</v>
      </c>
      <c r="O1158" s="68">
        <f t="shared" si="316"/>
        <v>0</v>
      </c>
      <c r="P1158" s="65">
        <f t="shared" ca="1" si="310"/>
        <v>90.12216626</v>
      </c>
      <c r="Q1158" s="65"/>
      <c r="R1158" s="11">
        <f t="shared" si="311"/>
        <v>0</v>
      </c>
      <c r="S1158" s="70" t="str">
        <f>IF(O1157&gt;0,VLOOKUP(O1157,W$12:AF$60,10),S1157)</f>
        <v>INCORPJ=</v>
      </c>
      <c r="T1158" s="66" t="e">
        <f>IF(O1157&gt;0,VLOOKUP(O1157,W$12:AF$60,11),T1157)</f>
        <v>#REF!</v>
      </c>
      <c r="U1158" s="71" t="str">
        <f t="shared" si="321"/>
        <v>-</v>
      </c>
    </row>
    <row r="1159" spans="1:21" x14ac:dyDescent="0.15">
      <c r="A1159" s="63">
        <f t="shared" si="307"/>
        <v>44924</v>
      </c>
      <c r="B1159" s="78">
        <f t="shared" ca="1" si="312"/>
        <v>663.77102775999992</v>
      </c>
      <c r="C1159" s="65">
        <f t="shared" ca="1" si="317"/>
        <v>573.1585301099999</v>
      </c>
      <c r="D1159" s="10">
        <f ca="1">IF(A1159&lt;$B$1,VLOOKUP(A1159,[1]DI!$A$4:$B$15000,2),0)</f>
        <v>0.13650000000000001</v>
      </c>
      <c r="E1159" s="65">
        <f t="shared" ca="1" si="313"/>
        <v>1.00050788</v>
      </c>
      <c r="F1159" s="65">
        <f ca="1">(TRUNC(PRODUCT($E$12:$E1158),16))</f>
        <v>1.21273244276215</v>
      </c>
      <c r="G1159" s="65">
        <f t="shared" ca="1" si="314"/>
        <v>1.0980132618279299</v>
      </c>
      <c r="H1159" s="65">
        <f t="shared" ca="1" si="315"/>
        <v>1.1044788699999999</v>
      </c>
      <c r="I1159" s="64">
        <f t="shared" si="308"/>
        <v>0.06</v>
      </c>
      <c r="J1159" s="66">
        <f>IF(O1158&gt;0,VLOOKUP(O1158,W$12:AF$80,2),J1158)</f>
        <v>44628</v>
      </c>
      <c r="K1159" s="67">
        <f t="shared" si="309"/>
        <v>205</v>
      </c>
      <c r="L1159" s="68">
        <f t="shared" si="318"/>
        <v>205</v>
      </c>
      <c r="M1159" s="69">
        <f t="shared" si="319"/>
        <v>1.048542699</v>
      </c>
      <c r="N1159" s="69">
        <f t="shared" ca="1" si="320"/>
        <v>1.158093255</v>
      </c>
      <c r="O1159" s="68">
        <f t="shared" si="316"/>
        <v>0</v>
      </c>
      <c r="P1159" s="65">
        <f t="shared" ca="1" si="310"/>
        <v>90.612497649999995</v>
      </c>
      <c r="Q1159" s="65"/>
      <c r="R1159" s="11">
        <f t="shared" si="311"/>
        <v>0</v>
      </c>
      <c r="S1159" s="70" t="str">
        <f>IF(O1158&gt;0,VLOOKUP(O1158,W$12:AF$60,10),S1158)</f>
        <v>INCORPJ=</v>
      </c>
      <c r="T1159" s="66" t="e">
        <f>IF(O1158&gt;0,VLOOKUP(O1158,W$12:AF$60,11),T1158)</f>
        <v>#REF!</v>
      </c>
      <c r="U1159" s="71" t="str">
        <f t="shared" si="321"/>
        <v>-</v>
      </c>
    </row>
    <row r="1160" spans="1:21" x14ac:dyDescent="0.15">
      <c r="A1160" s="63">
        <f t="shared" si="307"/>
        <v>44925</v>
      </c>
      <c r="B1160" s="78">
        <f t="shared" ca="1" si="312"/>
        <v>664.26171909999994</v>
      </c>
      <c r="C1160" s="65">
        <f t="shared" ca="1" si="317"/>
        <v>573.1585301099999</v>
      </c>
      <c r="D1160" s="10">
        <f ca="1">IF(A1160&lt;$B$1,VLOOKUP(A1160,[1]DI!$A$4:$B$15000,2),0)</f>
        <v>0.13650000000000001</v>
      </c>
      <c r="E1160" s="65">
        <f t="shared" ca="1" si="313"/>
        <v>1.00050788</v>
      </c>
      <c r="F1160" s="65">
        <f ca="1">(TRUNC(PRODUCT($E$12:$E1159),16))</f>
        <v>1.21334836531518</v>
      </c>
      <c r="G1160" s="65">
        <f t="shared" ca="1" si="314"/>
        <v>1.0980132618279299</v>
      </c>
      <c r="H1160" s="65">
        <f t="shared" ca="1" si="315"/>
        <v>1.1050398100000001</v>
      </c>
      <c r="I1160" s="64">
        <f t="shared" si="308"/>
        <v>0.06</v>
      </c>
      <c r="J1160" s="66">
        <f>IF(O1159&gt;0,VLOOKUP(O1159,W$12:AF$80,2),J1159)</f>
        <v>44628</v>
      </c>
      <c r="K1160" s="67">
        <f t="shared" si="309"/>
        <v>206</v>
      </c>
      <c r="L1160" s="68">
        <f t="shared" si="318"/>
        <v>206</v>
      </c>
      <c r="M1160" s="69">
        <f t="shared" si="319"/>
        <v>1.0487851770000001</v>
      </c>
      <c r="N1160" s="69">
        <f t="shared" ca="1" si="320"/>
        <v>1.158949373</v>
      </c>
      <c r="O1160" s="68">
        <f t="shared" si="316"/>
        <v>0</v>
      </c>
      <c r="P1160" s="65">
        <f t="shared" ca="1" si="310"/>
        <v>91.103188990000007</v>
      </c>
      <c r="Q1160" s="65"/>
      <c r="R1160" s="11">
        <f t="shared" si="311"/>
        <v>0</v>
      </c>
      <c r="S1160" s="70" t="str">
        <f>IF(O1159&gt;0,VLOOKUP(O1159,W$12:AF$60,10),S1159)</f>
        <v>INCORPJ=</v>
      </c>
      <c r="T1160" s="66" t="e">
        <f>IF(O1159&gt;0,VLOOKUP(O1159,W$12:AF$60,11),T1159)</f>
        <v>#REF!</v>
      </c>
      <c r="U1160" s="71" t="str">
        <f t="shared" si="321"/>
        <v>-</v>
      </c>
    </row>
    <row r="1161" spans="1:21" x14ac:dyDescent="0.15">
      <c r="A1161" s="63">
        <f t="shared" si="307"/>
        <v>44926</v>
      </c>
      <c r="B1161" s="78">
        <f t="shared" ca="1" si="312"/>
        <v>664.75277552999989</v>
      </c>
      <c r="C1161" s="65">
        <f t="shared" ca="1" si="317"/>
        <v>573.1585301099999</v>
      </c>
      <c r="D1161" s="10">
        <f ca="1">IF(A1161&lt;$B$1,VLOOKUP(A1161,[1]DI!$A$4:$B$15000,2),0)</f>
        <v>0</v>
      </c>
      <c r="E1161" s="65">
        <f t="shared" ca="1" si="313"/>
        <v>1</v>
      </c>
      <c r="F1161" s="65">
        <f ca="1">(TRUNC(PRODUCT($E$12:$E1160),16))</f>
        <v>1.2139646006829601</v>
      </c>
      <c r="G1161" s="65">
        <f t="shared" ca="1" si="314"/>
        <v>1.0980132618279299</v>
      </c>
      <c r="H1161" s="65">
        <f t="shared" ca="1" si="315"/>
        <v>1.10560104</v>
      </c>
      <c r="I1161" s="64">
        <f t="shared" si="308"/>
        <v>0.06</v>
      </c>
      <c r="J1161" s="66">
        <f>IF(O1160&gt;0,VLOOKUP(O1160,W$12:AF$80,2),J1160)</f>
        <v>44628</v>
      </c>
      <c r="K1161" s="67">
        <f t="shared" si="309"/>
        <v>206</v>
      </c>
      <c r="L1161" s="68">
        <f t="shared" si="318"/>
        <v>207</v>
      </c>
      <c r="M1161" s="69">
        <f t="shared" si="319"/>
        <v>1.0490277109999999</v>
      </c>
      <c r="N1161" s="69">
        <f t="shared" ca="1" si="320"/>
        <v>1.159806128</v>
      </c>
      <c r="O1161" s="68">
        <f t="shared" si="316"/>
        <v>0</v>
      </c>
      <c r="P1161" s="65">
        <f t="shared" ca="1" si="310"/>
        <v>91.594245419999993</v>
      </c>
      <c r="Q1161" s="65"/>
      <c r="R1161" s="11">
        <f t="shared" si="311"/>
        <v>0</v>
      </c>
      <c r="S1161" s="70" t="str">
        <f>IF(O1160&gt;0,VLOOKUP(O1160,W$12:AF$60,10),S1160)</f>
        <v>INCORPJ=</v>
      </c>
      <c r="T1161" s="66" t="e">
        <f>IF(O1160&gt;0,VLOOKUP(O1160,W$12:AF$60,11),T1160)</f>
        <v>#REF!</v>
      </c>
      <c r="U1161" s="71" t="str">
        <f t="shared" si="321"/>
        <v>-</v>
      </c>
    </row>
    <row r="1162" spans="1:21" x14ac:dyDescent="0.15">
      <c r="A1162" s="63">
        <f t="shared" si="307"/>
        <v>44927</v>
      </c>
      <c r="B1162" s="78">
        <f t="shared" ca="1" si="312"/>
        <v>664.75277552999989</v>
      </c>
      <c r="C1162" s="65">
        <f t="shared" ca="1" si="317"/>
        <v>573.1585301099999</v>
      </c>
      <c r="D1162" s="10">
        <f ca="1">IF(A1162&lt;$B$1,VLOOKUP(A1162,[1]DI!$A$4:$B$15000,2),0)</f>
        <v>0</v>
      </c>
      <c r="E1162" s="65">
        <f t="shared" ca="1" si="313"/>
        <v>1</v>
      </c>
      <c r="F1162" s="65">
        <f ca="1">(TRUNC(PRODUCT($E$12:$E1161),16))</f>
        <v>1.2139646006829601</v>
      </c>
      <c r="G1162" s="65">
        <f t="shared" ca="1" si="314"/>
        <v>1.0980132618279299</v>
      </c>
      <c r="H1162" s="65">
        <f t="shared" ca="1" si="315"/>
        <v>1.10560104</v>
      </c>
      <c r="I1162" s="64">
        <f t="shared" si="308"/>
        <v>0.06</v>
      </c>
      <c r="J1162" s="66">
        <f>IF(O1161&gt;0,VLOOKUP(O1161,W$12:AF$80,2),J1161)</f>
        <v>44628</v>
      </c>
      <c r="K1162" s="67">
        <f t="shared" si="309"/>
        <v>206</v>
      </c>
      <c r="L1162" s="68">
        <f t="shared" si="318"/>
        <v>207</v>
      </c>
      <c r="M1162" s="69">
        <f t="shared" si="319"/>
        <v>1.0490277109999999</v>
      </c>
      <c r="N1162" s="69">
        <f t="shared" ca="1" si="320"/>
        <v>1.159806128</v>
      </c>
      <c r="O1162" s="68">
        <f t="shared" si="316"/>
        <v>0</v>
      </c>
      <c r="P1162" s="65">
        <f t="shared" ca="1" si="310"/>
        <v>91.594245419999993</v>
      </c>
      <c r="Q1162" s="65"/>
      <c r="R1162" s="11">
        <f t="shared" si="311"/>
        <v>0</v>
      </c>
      <c r="S1162" s="70" t="str">
        <f>IF(O1161&gt;0,VLOOKUP(O1161,W$12:AF$60,10),S1161)</f>
        <v>INCORPJ=</v>
      </c>
      <c r="T1162" s="66" t="e">
        <f>IF(O1161&gt;0,VLOOKUP(O1161,W$12:AF$60,11),T1161)</f>
        <v>#REF!</v>
      </c>
      <c r="U1162" s="71" t="str">
        <f t="shared" si="321"/>
        <v>-</v>
      </c>
    </row>
    <row r="1163" spans="1:21" x14ac:dyDescent="0.15">
      <c r="A1163" s="63">
        <f t="shared" si="307"/>
        <v>44928</v>
      </c>
      <c r="B1163" s="78">
        <f t="shared" ca="1" si="312"/>
        <v>664.75277552999989</v>
      </c>
      <c r="C1163" s="65">
        <f t="shared" ca="1" si="317"/>
        <v>573.1585301099999</v>
      </c>
      <c r="D1163" s="10">
        <f ca="1">IF(A1163&lt;$B$1,VLOOKUP(A1163,[1]DI!$A$4:$B$15000,2),0)</f>
        <v>0.13650000000000001</v>
      </c>
      <c r="E1163" s="65">
        <f t="shared" ca="1" si="313"/>
        <v>1.00050788</v>
      </c>
      <c r="F1163" s="65">
        <f ca="1">(TRUNC(PRODUCT($E$12:$E1162),16))</f>
        <v>1.2139646006829601</v>
      </c>
      <c r="G1163" s="65">
        <f t="shared" ca="1" si="314"/>
        <v>1.0980132618279299</v>
      </c>
      <c r="H1163" s="65">
        <f t="shared" ca="1" si="315"/>
        <v>1.10560104</v>
      </c>
      <c r="I1163" s="64">
        <f t="shared" si="308"/>
        <v>0.06</v>
      </c>
      <c r="J1163" s="66">
        <f>IF(O1162&gt;0,VLOOKUP(O1162,W$12:AF$80,2),J1162)</f>
        <v>44628</v>
      </c>
      <c r="K1163" s="67">
        <f t="shared" si="309"/>
        <v>207</v>
      </c>
      <c r="L1163" s="68">
        <f t="shared" si="318"/>
        <v>207</v>
      </c>
      <c r="M1163" s="69">
        <f t="shared" si="319"/>
        <v>1.0490277109999999</v>
      </c>
      <c r="N1163" s="69">
        <f t="shared" ca="1" si="320"/>
        <v>1.159806128</v>
      </c>
      <c r="O1163" s="68">
        <f t="shared" si="316"/>
        <v>0</v>
      </c>
      <c r="P1163" s="65">
        <f t="shared" ca="1" si="310"/>
        <v>91.594245419999993</v>
      </c>
      <c r="Q1163" s="65"/>
      <c r="R1163" s="11">
        <f t="shared" si="311"/>
        <v>0</v>
      </c>
      <c r="S1163" s="70" t="str">
        <f>IF(O1162&gt;0,VLOOKUP(O1162,W$12:AF$60,10),S1162)</f>
        <v>INCORPJ=</v>
      </c>
      <c r="T1163" s="66" t="e">
        <f>IF(O1162&gt;0,VLOOKUP(O1162,W$12:AF$60,11),T1162)</f>
        <v>#REF!</v>
      </c>
      <c r="U1163" s="71" t="str">
        <f t="shared" si="321"/>
        <v>-</v>
      </c>
    </row>
    <row r="1164" spans="1:21" x14ac:dyDescent="0.15">
      <c r="A1164" s="63">
        <f t="shared" si="307"/>
        <v>44929</v>
      </c>
      <c r="B1164" s="78">
        <f t="shared" ca="1" si="312"/>
        <v>665.24419305999993</v>
      </c>
      <c r="C1164" s="65">
        <f t="shared" ca="1" si="317"/>
        <v>573.1585301099999</v>
      </c>
      <c r="D1164" s="10">
        <f ca="1">IF(A1164&lt;$B$1,VLOOKUP(A1164,[1]DI!$A$4:$B$15000,2),0)</f>
        <v>0.13650000000000001</v>
      </c>
      <c r="E1164" s="65">
        <f t="shared" ca="1" si="313"/>
        <v>1.00050788</v>
      </c>
      <c r="F1164" s="65">
        <f ca="1">(TRUNC(PRODUCT($E$12:$E1163),16))</f>
        <v>1.2145811490243501</v>
      </c>
      <c r="G1164" s="65">
        <f t="shared" ca="1" si="314"/>
        <v>1.0980132618279299</v>
      </c>
      <c r="H1164" s="65">
        <f t="shared" ca="1" si="315"/>
        <v>1.1061625500000001</v>
      </c>
      <c r="I1164" s="64">
        <f t="shared" si="308"/>
        <v>0.06</v>
      </c>
      <c r="J1164" s="66">
        <f>IF(O1163&gt;0,VLOOKUP(O1163,W$12:AF$80,2),J1163)</f>
        <v>44628</v>
      </c>
      <c r="K1164" s="67">
        <f t="shared" si="309"/>
        <v>208</v>
      </c>
      <c r="L1164" s="68">
        <f t="shared" si="318"/>
        <v>208</v>
      </c>
      <c r="M1164" s="69">
        <f t="shared" si="319"/>
        <v>1.049270302</v>
      </c>
      <c r="N1164" s="69">
        <f t="shared" ca="1" si="320"/>
        <v>1.160663513</v>
      </c>
      <c r="O1164" s="68">
        <f t="shared" si="316"/>
        <v>0</v>
      </c>
      <c r="P1164" s="65">
        <f t="shared" ca="1" si="310"/>
        <v>92.08566295</v>
      </c>
      <c r="Q1164" s="65"/>
      <c r="R1164" s="11">
        <f t="shared" si="311"/>
        <v>0</v>
      </c>
      <c r="S1164" s="70" t="str">
        <f>IF(O1163&gt;0,VLOOKUP(O1163,W$12:AF$60,10),S1163)</f>
        <v>INCORPJ=</v>
      </c>
      <c r="T1164" s="66" t="e">
        <f>IF(O1163&gt;0,VLOOKUP(O1163,W$12:AF$60,11),T1163)</f>
        <v>#REF!</v>
      </c>
      <c r="U1164" s="71" t="str">
        <f t="shared" si="321"/>
        <v>-</v>
      </c>
    </row>
    <row r="1165" spans="1:21" x14ac:dyDescent="0.15">
      <c r="A1165" s="63">
        <f t="shared" ref="A1165:A1228" si="322">(A1164+1)</f>
        <v>44930</v>
      </c>
      <c r="B1165" s="78">
        <f t="shared" ca="1" si="312"/>
        <v>665.73597568999992</v>
      </c>
      <c r="C1165" s="65">
        <f t="shared" ca="1" si="317"/>
        <v>573.1585301099999</v>
      </c>
      <c r="D1165" s="10">
        <f ca="1">IF(A1165&lt;$B$1,VLOOKUP(A1165,[1]DI!$A$4:$B$15000,2),0)</f>
        <v>0.13650000000000001</v>
      </c>
      <c r="E1165" s="65">
        <f t="shared" ca="1" si="313"/>
        <v>1.00050788</v>
      </c>
      <c r="F1165" s="65">
        <f ca="1">(TRUNC(PRODUCT($E$12:$E1164),16))</f>
        <v>1.21519801049832</v>
      </c>
      <c r="G1165" s="65">
        <f t="shared" ca="1" si="314"/>
        <v>1.0980132618279299</v>
      </c>
      <c r="H1165" s="65">
        <f t="shared" ca="1" si="315"/>
        <v>1.1067243499999999</v>
      </c>
      <c r="I1165" s="64">
        <f t="shared" ref="I1165:I1228" si="323">I1164</f>
        <v>0.06</v>
      </c>
      <c r="J1165" s="66">
        <f>IF(O1164&gt;0,VLOOKUP(O1164,W$12:AF$80,2),J1164)</f>
        <v>44628</v>
      </c>
      <c r="K1165" s="67">
        <f t="shared" ref="K1165:K1228" si="324">IF(A1165&gt;J1165,IF(NETWORKDAYS(J1165,A1165,$W$120:$W$436)-1=0,1,NETWORKDAYS(J1165,A1165,$W$120:$W$436)-1),0)</f>
        <v>209</v>
      </c>
      <c r="L1165" s="68">
        <f t="shared" si="318"/>
        <v>209</v>
      </c>
      <c r="M1165" s="69">
        <f t="shared" si="319"/>
        <v>1.0495129480000001</v>
      </c>
      <c r="N1165" s="69">
        <f t="shared" ca="1" si="320"/>
        <v>1.1615215350000001</v>
      </c>
      <c r="O1165" s="68">
        <f t="shared" si="316"/>
        <v>0</v>
      </c>
      <c r="P1165" s="65">
        <f t="shared" ref="P1165:P1228" ca="1" si="325">TRUNC(((N1165-1)*C1165),8)</f>
        <v>92.577445580000003</v>
      </c>
      <c r="Q1165" s="65"/>
      <c r="R1165" s="11">
        <f t="shared" ref="R1165:R1218" si="326">IF(O1165&gt;0,VLOOKUP(O1165,$W$12:$AB$80,6),0)</f>
        <v>0</v>
      </c>
      <c r="S1165" s="70" t="str">
        <f>IF(O1164&gt;0,VLOOKUP(O1164,W$12:AF$60,10),S1164)</f>
        <v>INCORPJ=</v>
      </c>
      <c r="T1165" s="66" t="e">
        <f>IF(O1164&gt;0,VLOOKUP(O1164,W$12:AF$60,11),T1164)</f>
        <v>#REF!</v>
      </c>
      <c r="U1165" s="71" t="str">
        <f t="shared" si="321"/>
        <v>-</v>
      </c>
    </row>
    <row r="1166" spans="1:21" x14ac:dyDescent="0.15">
      <c r="A1166" s="63">
        <f t="shared" si="322"/>
        <v>44931</v>
      </c>
      <c r="B1166" s="78">
        <f t="shared" ref="B1166:B1229" ca="1" si="327">IF(A1166&lt;=TODAY(),C1166+P1166,IF(AND(A1166&gt;TODAY(),A1166&lt;=$B$1),IF(VLOOKUP(TODAY(),$A$10:$D$10000,4,FALSE)=0,"n.d",C1166+P1166),"n.d"))</f>
        <v>666.22811939999985</v>
      </c>
      <c r="C1166" s="65">
        <f t="shared" ca="1" si="317"/>
        <v>573.1585301099999</v>
      </c>
      <c r="D1166" s="10">
        <f ca="1">IF(A1166&lt;$B$1,VLOOKUP(A1166,[1]DI!$A$4:$B$15000,2),0)</f>
        <v>0.13650000000000001</v>
      </c>
      <c r="E1166" s="65">
        <f t="shared" ref="E1166:E1229" ca="1" si="328">IF(A1166&lt;A$10,1,ROUND(((1+D1166)^(1/252)),8))</f>
        <v>1.00050788</v>
      </c>
      <c r="F1166" s="65">
        <f ca="1">(TRUNC(PRODUCT($E$12:$E1165),16))</f>
        <v>1.2158151852638901</v>
      </c>
      <c r="G1166" s="65">
        <f t="shared" ref="G1166:G1229" ca="1" si="329">IF(O1165&gt;0,F1165,G1165)</f>
        <v>1.0980132618279299</v>
      </c>
      <c r="H1166" s="65">
        <f t="shared" ref="H1166:H1229" ca="1" si="330">ROUND(F1166/G1166,8)</f>
        <v>1.10728643</v>
      </c>
      <c r="I1166" s="64">
        <f t="shared" si="323"/>
        <v>0.06</v>
      </c>
      <c r="J1166" s="66">
        <f>IF(O1165&gt;0,VLOOKUP(O1165,W$12:AF$80,2),J1165)</f>
        <v>44628</v>
      </c>
      <c r="K1166" s="67">
        <f t="shared" si="324"/>
        <v>210</v>
      </c>
      <c r="L1166" s="68">
        <f t="shared" si="318"/>
        <v>210</v>
      </c>
      <c r="M1166" s="69">
        <f t="shared" si="319"/>
        <v>1.0497556509999999</v>
      </c>
      <c r="N1166" s="69">
        <f t="shared" ca="1" si="320"/>
        <v>1.1623801869999999</v>
      </c>
      <c r="O1166" s="68">
        <f t="shared" ref="O1166:O1229" si="331">IF(VLOOKUP(A1166,X$12:AE$80,8)=VLOOKUP(A1165,X$12:AE$80,8),0,VLOOKUP(A1166,X$12:AE$80,8))</f>
        <v>0</v>
      </c>
      <c r="P1166" s="65">
        <f t="shared" ca="1" si="325"/>
        <v>93.069589289999996</v>
      </c>
      <c r="Q1166" s="65"/>
      <c r="R1166" s="11">
        <f t="shared" si="326"/>
        <v>0</v>
      </c>
      <c r="S1166" s="70" t="str">
        <f>IF(O1165&gt;0,VLOOKUP(O1165,W$12:AF$60,10),S1165)</f>
        <v>INCORPJ=</v>
      </c>
      <c r="T1166" s="66" t="e">
        <f>IF(O1165&gt;0,VLOOKUP(O1165,W$12:AF$60,11),T1165)</f>
        <v>#REF!</v>
      </c>
      <c r="U1166" s="71" t="str">
        <f t="shared" si="321"/>
        <v>-</v>
      </c>
    </row>
    <row r="1167" spans="1:21" x14ac:dyDescent="0.15">
      <c r="A1167" s="63">
        <f t="shared" si="322"/>
        <v>44932</v>
      </c>
      <c r="B1167" s="78">
        <f t="shared" ca="1" si="327"/>
        <v>666.72062879999987</v>
      </c>
      <c r="C1167" s="65">
        <f t="shared" ca="1" si="317"/>
        <v>573.1585301099999</v>
      </c>
      <c r="D1167" s="10">
        <f ca="1">IF(A1167&lt;$B$1,VLOOKUP(A1167,[1]DI!$A$4:$B$15000,2),0)</f>
        <v>0.13650000000000001</v>
      </c>
      <c r="E1167" s="65">
        <f t="shared" ca="1" si="328"/>
        <v>1.00050788</v>
      </c>
      <c r="F1167" s="65">
        <f ca="1">(TRUNC(PRODUCT($E$12:$E1166),16))</f>
        <v>1.21643267348018</v>
      </c>
      <c r="G1167" s="65">
        <f t="shared" ca="1" si="329"/>
        <v>1.0980132618279299</v>
      </c>
      <c r="H1167" s="65">
        <f t="shared" ca="1" si="330"/>
        <v>1.1078488</v>
      </c>
      <c r="I1167" s="64">
        <f t="shared" si="323"/>
        <v>0.06</v>
      </c>
      <c r="J1167" s="66">
        <f>IF(O1166&gt;0,VLOOKUP(O1166,W$12:AF$80,2),J1166)</f>
        <v>44628</v>
      </c>
      <c r="K1167" s="67">
        <f t="shared" si="324"/>
        <v>211</v>
      </c>
      <c r="L1167" s="68">
        <f t="shared" si="318"/>
        <v>211</v>
      </c>
      <c r="M1167" s="69">
        <f t="shared" si="319"/>
        <v>1.0499984090000001</v>
      </c>
      <c r="N1167" s="69">
        <f t="shared" ca="1" si="320"/>
        <v>1.1632394770000001</v>
      </c>
      <c r="O1167" s="68">
        <f t="shared" si="331"/>
        <v>0</v>
      </c>
      <c r="P1167" s="65">
        <f t="shared" ca="1" si="325"/>
        <v>93.562098689999999</v>
      </c>
      <c r="Q1167" s="65"/>
      <c r="R1167" s="11">
        <f t="shared" si="326"/>
        <v>0</v>
      </c>
      <c r="S1167" s="70" t="str">
        <f>IF(O1166&gt;0,VLOOKUP(O1166,W$12:AF$60,10),S1166)</f>
        <v>INCORPJ=</v>
      </c>
      <c r="T1167" s="66" t="e">
        <f>IF(O1166&gt;0,VLOOKUP(O1166,W$12:AF$60,11),T1166)</f>
        <v>#REF!</v>
      </c>
      <c r="U1167" s="71" t="str">
        <f t="shared" si="321"/>
        <v>-</v>
      </c>
    </row>
    <row r="1168" spans="1:21" x14ac:dyDescent="0.15">
      <c r="A1168" s="63">
        <f t="shared" si="322"/>
        <v>44933</v>
      </c>
      <c r="B1168" s="78">
        <f t="shared" ca="1" si="327"/>
        <v>667.21349984999995</v>
      </c>
      <c r="C1168" s="65">
        <f t="shared" ca="1" si="317"/>
        <v>573.1585301099999</v>
      </c>
      <c r="D1168" s="10">
        <f ca="1">IF(A1168&lt;$B$1,VLOOKUP(A1168,[1]DI!$A$4:$B$15000,2),0)</f>
        <v>0</v>
      </c>
      <c r="E1168" s="65">
        <f t="shared" ca="1" si="328"/>
        <v>1</v>
      </c>
      <c r="F1168" s="65">
        <f ca="1">(TRUNC(PRODUCT($E$12:$E1167),16))</f>
        <v>1.21705047530639</v>
      </c>
      <c r="G1168" s="65">
        <f t="shared" ca="1" si="329"/>
        <v>1.0980132618279299</v>
      </c>
      <c r="H1168" s="65">
        <f t="shared" ca="1" si="330"/>
        <v>1.10841145</v>
      </c>
      <c r="I1168" s="64">
        <f t="shared" si="323"/>
        <v>0.06</v>
      </c>
      <c r="J1168" s="66">
        <f>IF(O1167&gt;0,VLOOKUP(O1167,W$12:AF$80,2),J1167)</f>
        <v>44628</v>
      </c>
      <c r="K1168" s="67">
        <f t="shared" si="324"/>
        <v>211</v>
      </c>
      <c r="L1168" s="68">
        <f t="shared" si="318"/>
        <v>212</v>
      </c>
      <c r="M1168" s="69">
        <f t="shared" si="319"/>
        <v>1.0502412240000001</v>
      </c>
      <c r="N1168" s="69">
        <f t="shared" ca="1" si="320"/>
        <v>1.1640993980000001</v>
      </c>
      <c r="O1168" s="68">
        <f t="shared" si="331"/>
        <v>0</v>
      </c>
      <c r="P1168" s="65">
        <f t="shared" ca="1" si="325"/>
        <v>94.054969740000004</v>
      </c>
      <c r="Q1168" s="65"/>
      <c r="R1168" s="11">
        <f t="shared" si="326"/>
        <v>0</v>
      </c>
      <c r="S1168" s="70" t="str">
        <f>IF(O1167&gt;0,VLOOKUP(O1167,W$12:AF$60,10),S1167)</f>
        <v>INCORPJ=</v>
      </c>
      <c r="T1168" s="66" t="e">
        <f>IF(O1167&gt;0,VLOOKUP(O1167,W$12:AF$60,11),T1167)</f>
        <v>#REF!</v>
      </c>
      <c r="U1168" s="71" t="str">
        <f t="shared" si="321"/>
        <v>-</v>
      </c>
    </row>
    <row r="1169" spans="1:21" x14ac:dyDescent="0.15">
      <c r="A1169" s="63">
        <f t="shared" si="322"/>
        <v>44934</v>
      </c>
      <c r="B1169" s="78">
        <f t="shared" ca="1" si="327"/>
        <v>667.21349984999995</v>
      </c>
      <c r="C1169" s="65">
        <f t="shared" ca="1" si="317"/>
        <v>573.1585301099999</v>
      </c>
      <c r="D1169" s="10">
        <f ca="1">IF(A1169&lt;$B$1,VLOOKUP(A1169,[1]DI!$A$4:$B$15000,2),0)</f>
        <v>0</v>
      </c>
      <c r="E1169" s="65">
        <f t="shared" ca="1" si="328"/>
        <v>1</v>
      </c>
      <c r="F1169" s="65">
        <f ca="1">(TRUNC(PRODUCT($E$12:$E1168),16))</f>
        <v>1.21705047530639</v>
      </c>
      <c r="G1169" s="65">
        <f t="shared" ca="1" si="329"/>
        <v>1.0980132618279299</v>
      </c>
      <c r="H1169" s="65">
        <f t="shared" ca="1" si="330"/>
        <v>1.10841145</v>
      </c>
      <c r="I1169" s="64">
        <f t="shared" si="323"/>
        <v>0.06</v>
      </c>
      <c r="J1169" s="66">
        <f>IF(O1168&gt;0,VLOOKUP(O1168,W$12:AF$80,2),J1168)</f>
        <v>44628</v>
      </c>
      <c r="K1169" s="67">
        <f t="shared" si="324"/>
        <v>211</v>
      </c>
      <c r="L1169" s="68">
        <f t="shared" si="318"/>
        <v>212</v>
      </c>
      <c r="M1169" s="69">
        <f t="shared" si="319"/>
        <v>1.0502412240000001</v>
      </c>
      <c r="N1169" s="69">
        <f t="shared" ca="1" si="320"/>
        <v>1.1640993980000001</v>
      </c>
      <c r="O1169" s="68">
        <f t="shared" si="331"/>
        <v>0</v>
      </c>
      <c r="P1169" s="65">
        <f t="shared" ca="1" si="325"/>
        <v>94.054969740000004</v>
      </c>
      <c r="Q1169" s="65"/>
      <c r="R1169" s="11">
        <f t="shared" si="326"/>
        <v>0</v>
      </c>
      <c r="S1169" s="70" t="str">
        <f>IF(O1168&gt;0,VLOOKUP(O1168,W$12:AF$60,10),S1168)</f>
        <v>INCORPJ=</v>
      </c>
      <c r="T1169" s="66" t="e">
        <f>IF(O1168&gt;0,VLOOKUP(O1168,W$12:AF$60,11),T1168)</f>
        <v>#REF!</v>
      </c>
      <c r="U1169" s="71" t="str">
        <f t="shared" si="321"/>
        <v>-</v>
      </c>
    </row>
    <row r="1170" spans="1:21" x14ac:dyDescent="0.15">
      <c r="A1170" s="63">
        <f t="shared" si="322"/>
        <v>44935</v>
      </c>
      <c r="B1170" s="78">
        <f t="shared" ca="1" si="327"/>
        <v>667.21349984999995</v>
      </c>
      <c r="C1170" s="65">
        <f t="shared" ca="1" si="317"/>
        <v>573.1585301099999</v>
      </c>
      <c r="D1170" s="10">
        <f ca="1">IF(A1170&lt;$B$1,VLOOKUP(A1170,[1]DI!$A$4:$B$15000,2),0)</f>
        <v>0.13650000000000001</v>
      </c>
      <c r="E1170" s="65">
        <f t="shared" ca="1" si="328"/>
        <v>1.00050788</v>
      </c>
      <c r="F1170" s="65">
        <f ca="1">(TRUNC(PRODUCT($E$12:$E1169),16))</f>
        <v>1.21705047530639</v>
      </c>
      <c r="G1170" s="65">
        <f t="shared" ca="1" si="329"/>
        <v>1.0980132618279299</v>
      </c>
      <c r="H1170" s="65">
        <f t="shared" ca="1" si="330"/>
        <v>1.10841145</v>
      </c>
      <c r="I1170" s="64">
        <f t="shared" si="323"/>
        <v>0.06</v>
      </c>
      <c r="J1170" s="66">
        <f>IF(O1169&gt;0,VLOOKUP(O1169,W$12:AF$80,2),J1169)</f>
        <v>44628</v>
      </c>
      <c r="K1170" s="67">
        <f t="shared" si="324"/>
        <v>212</v>
      </c>
      <c r="L1170" s="68">
        <f t="shared" si="318"/>
        <v>212</v>
      </c>
      <c r="M1170" s="69">
        <f t="shared" si="319"/>
        <v>1.0502412240000001</v>
      </c>
      <c r="N1170" s="69">
        <f t="shared" ca="1" si="320"/>
        <v>1.1640993980000001</v>
      </c>
      <c r="O1170" s="68">
        <f t="shared" si="331"/>
        <v>0</v>
      </c>
      <c r="P1170" s="65">
        <f t="shared" ca="1" si="325"/>
        <v>94.054969740000004</v>
      </c>
      <c r="Q1170" s="65"/>
      <c r="R1170" s="11">
        <f t="shared" si="326"/>
        <v>0</v>
      </c>
      <c r="S1170" s="70" t="str">
        <f>IF(O1169&gt;0,VLOOKUP(O1169,W$12:AF$60,10),S1169)</f>
        <v>INCORPJ=</v>
      </c>
      <c r="T1170" s="66" t="e">
        <f>IF(O1169&gt;0,VLOOKUP(O1169,W$12:AF$60,11),T1169)</f>
        <v>#REF!</v>
      </c>
      <c r="U1170" s="71" t="str">
        <f t="shared" si="321"/>
        <v>-</v>
      </c>
    </row>
    <row r="1171" spans="1:21" x14ac:dyDescent="0.15">
      <c r="A1171" s="63">
        <f t="shared" si="322"/>
        <v>44936</v>
      </c>
      <c r="B1171" s="78">
        <f t="shared" ca="1" si="327"/>
        <v>667.70673715999988</v>
      </c>
      <c r="C1171" s="65">
        <f t="shared" ca="1" si="317"/>
        <v>573.1585301099999</v>
      </c>
      <c r="D1171" s="10">
        <f ca="1">IF(A1171&lt;$B$1,VLOOKUP(A1171,[1]DI!$A$4:$B$15000,2),0)</f>
        <v>0.13650000000000001</v>
      </c>
      <c r="E1171" s="65">
        <f t="shared" ca="1" si="328"/>
        <v>1.00050788</v>
      </c>
      <c r="F1171" s="65">
        <f ca="1">(TRUNC(PRODUCT($E$12:$E1170),16))</f>
        <v>1.2176685909017899</v>
      </c>
      <c r="G1171" s="65">
        <f t="shared" ca="1" si="329"/>
        <v>1.0980132618279299</v>
      </c>
      <c r="H1171" s="65">
        <f t="shared" ca="1" si="330"/>
        <v>1.10897439</v>
      </c>
      <c r="I1171" s="64">
        <f t="shared" si="323"/>
        <v>0.06</v>
      </c>
      <c r="J1171" s="66">
        <f>IF(O1170&gt;0,VLOOKUP(O1170,W$12:AF$80,2),J1170)</f>
        <v>44628</v>
      </c>
      <c r="K1171" s="67">
        <f t="shared" si="324"/>
        <v>213</v>
      </c>
      <c r="L1171" s="68">
        <f t="shared" si="318"/>
        <v>213</v>
      </c>
      <c r="M1171" s="69">
        <f t="shared" si="319"/>
        <v>1.0504840950000001</v>
      </c>
      <c r="N1171" s="69">
        <f t="shared" ca="1" si="320"/>
        <v>1.1649599580000001</v>
      </c>
      <c r="O1171" s="68">
        <f t="shared" si="331"/>
        <v>0</v>
      </c>
      <c r="P1171" s="65">
        <f t="shared" ca="1" si="325"/>
        <v>94.548207050000002</v>
      </c>
      <c r="Q1171" s="65"/>
      <c r="R1171" s="11">
        <f t="shared" si="326"/>
        <v>0</v>
      </c>
      <c r="S1171" s="70" t="str">
        <f>IF(O1170&gt;0,VLOOKUP(O1170,W$12:AF$60,10),S1170)</f>
        <v>INCORPJ=</v>
      </c>
      <c r="T1171" s="66" t="e">
        <f>IF(O1170&gt;0,VLOOKUP(O1170,W$12:AF$60,11),T1170)</f>
        <v>#REF!</v>
      </c>
      <c r="U1171" s="71" t="str">
        <f t="shared" si="321"/>
        <v>-</v>
      </c>
    </row>
    <row r="1172" spans="1:21" x14ac:dyDescent="0.15">
      <c r="A1172" s="63">
        <f t="shared" si="322"/>
        <v>44937</v>
      </c>
      <c r="B1172" s="78">
        <f t="shared" ca="1" si="327"/>
        <v>668.20034185999987</v>
      </c>
      <c r="C1172" s="65">
        <f t="shared" ca="1" si="317"/>
        <v>573.1585301099999</v>
      </c>
      <c r="D1172" s="10">
        <f ca="1">IF(A1172&lt;$B$1,VLOOKUP(A1172,[1]DI!$A$4:$B$15000,2),0)</f>
        <v>0.13650000000000001</v>
      </c>
      <c r="E1172" s="65">
        <f t="shared" ca="1" si="328"/>
        <v>1.00050788</v>
      </c>
      <c r="F1172" s="65">
        <f ca="1">(TRUNC(PRODUCT($E$12:$E1171),16))</f>
        <v>1.2182870204257401</v>
      </c>
      <c r="G1172" s="65">
        <f t="shared" ca="1" si="329"/>
        <v>1.0980132618279299</v>
      </c>
      <c r="H1172" s="65">
        <f t="shared" ca="1" si="330"/>
        <v>1.10953762</v>
      </c>
      <c r="I1172" s="64">
        <f t="shared" si="323"/>
        <v>0.06</v>
      </c>
      <c r="J1172" s="66">
        <f>IF(O1171&gt;0,VLOOKUP(O1171,W$12:AF$80,2),J1171)</f>
        <v>44628</v>
      </c>
      <c r="K1172" s="67">
        <f t="shared" si="324"/>
        <v>214</v>
      </c>
      <c r="L1172" s="68">
        <f t="shared" si="318"/>
        <v>214</v>
      </c>
      <c r="M1172" s="69">
        <f t="shared" si="319"/>
        <v>1.050727022</v>
      </c>
      <c r="N1172" s="69">
        <f t="shared" ca="1" si="320"/>
        <v>1.1658211590000001</v>
      </c>
      <c r="O1172" s="68">
        <f t="shared" si="331"/>
        <v>0</v>
      </c>
      <c r="P1172" s="65">
        <f t="shared" ca="1" si="325"/>
        <v>95.041811749999994</v>
      </c>
      <c r="Q1172" s="65"/>
      <c r="R1172" s="11">
        <f t="shared" si="326"/>
        <v>0</v>
      </c>
      <c r="S1172" s="70" t="str">
        <f>IF(O1171&gt;0,VLOOKUP(O1171,W$12:AF$60,10),S1171)</f>
        <v>INCORPJ=</v>
      </c>
      <c r="T1172" s="66" t="e">
        <f>IF(O1171&gt;0,VLOOKUP(O1171,W$12:AF$60,11),T1171)</f>
        <v>#REF!</v>
      </c>
      <c r="U1172" s="71" t="str">
        <f t="shared" si="321"/>
        <v>-</v>
      </c>
    </row>
    <row r="1173" spans="1:21" x14ac:dyDescent="0.15">
      <c r="A1173" s="63">
        <f t="shared" si="322"/>
        <v>44938</v>
      </c>
      <c r="B1173" s="78">
        <f t="shared" ca="1" si="327"/>
        <v>668.69430821999993</v>
      </c>
      <c r="C1173" s="65">
        <f t="shared" ref="C1173:C1219" ca="1" si="332">(C1172-R1172)</f>
        <v>573.1585301099999</v>
      </c>
      <c r="D1173" s="10">
        <f ca="1">IF(A1173&lt;$B$1,VLOOKUP(A1173,[1]DI!$A$4:$B$15000,2),0)</f>
        <v>0.13650000000000001</v>
      </c>
      <c r="E1173" s="65">
        <f t="shared" ca="1" si="328"/>
        <v>1.00050788</v>
      </c>
      <c r="F1173" s="65">
        <f ca="1">(TRUNC(PRODUCT($E$12:$E1172),16))</f>
        <v>1.2189057640376699</v>
      </c>
      <c r="G1173" s="65">
        <f t="shared" ca="1" si="329"/>
        <v>1.0980132618279299</v>
      </c>
      <c r="H1173" s="65">
        <f t="shared" ca="1" si="330"/>
        <v>1.1101011300000001</v>
      </c>
      <c r="I1173" s="64">
        <f t="shared" si="323"/>
        <v>0.06</v>
      </c>
      <c r="J1173" s="66">
        <f>IF(O1172&gt;0,VLOOKUP(O1172,W$12:AF$80,2),J1172)</f>
        <v>44628</v>
      </c>
      <c r="K1173" s="67">
        <f t="shared" si="324"/>
        <v>215</v>
      </c>
      <c r="L1173" s="68">
        <f t="shared" ref="L1173:L1236" si="333">IF(AND(K1173=1,K1172=1),1,IF(K1173&gt;0,IF(K1173=K1172,K1173+1,K1173),0))</f>
        <v>215</v>
      </c>
      <c r="M1173" s="69">
        <f t="shared" ref="M1173:M1236" si="334">ROUND((I1173+1)^(L1173/252),9)</f>
        <v>1.050970006</v>
      </c>
      <c r="N1173" s="69">
        <f t="shared" ref="N1173:N1236" ca="1" si="335">ROUND(H1173*M1173,9)</f>
        <v>1.1666829910000001</v>
      </c>
      <c r="O1173" s="68">
        <f t="shared" si="331"/>
        <v>0</v>
      </c>
      <c r="P1173" s="65">
        <f t="shared" ca="1" si="325"/>
        <v>95.535778109999995</v>
      </c>
      <c r="Q1173" s="65"/>
      <c r="R1173" s="11">
        <f t="shared" si="326"/>
        <v>0</v>
      </c>
      <c r="S1173" s="70" t="str">
        <f>IF(O1172&gt;0,VLOOKUP(O1172,W$12:AF$60,10),S1172)</f>
        <v>INCORPJ=</v>
      </c>
      <c r="T1173" s="66" t="e">
        <f>IF(O1172&gt;0,VLOOKUP(O1172,W$12:AF$60,11),T1172)</f>
        <v>#REF!</v>
      </c>
      <c r="U1173" s="71" t="str">
        <f t="shared" ref="U1173:U1218" si="336">IF(O1173&gt;0,(P1173+R1173)*U$9,"-")</f>
        <v>-</v>
      </c>
    </row>
    <row r="1174" spans="1:21" x14ac:dyDescent="0.15">
      <c r="A1174" s="63">
        <f t="shared" si="322"/>
        <v>44939</v>
      </c>
      <c r="B1174" s="78">
        <f t="shared" ca="1" si="327"/>
        <v>669.18864139999994</v>
      </c>
      <c r="C1174" s="65">
        <f t="shared" ca="1" si="332"/>
        <v>573.1585301099999</v>
      </c>
      <c r="D1174" s="10">
        <f ca="1">IF(A1174&lt;$B$1,VLOOKUP(A1174,[1]DI!$A$4:$B$15000,2),0)</f>
        <v>0.13650000000000001</v>
      </c>
      <c r="E1174" s="65">
        <f t="shared" ca="1" si="328"/>
        <v>1.00050788</v>
      </c>
      <c r="F1174" s="65">
        <f ca="1">(TRUNC(PRODUCT($E$12:$E1173),16))</f>
        <v>1.21952482189711</v>
      </c>
      <c r="G1174" s="65">
        <f t="shared" ca="1" si="329"/>
        <v>1.0980132618279299</v>
      </c>
      <c r="H1174" s="65">
        <f t="shared" ca="1" si="330"/>
        <v>1.11066493</v>
      </c>
      <c r="I1174" s="64">
        <f t="shared" si="323"/>
        <v>0.06</v>
      </c>
      <c r="J1174" s="66">
        <f>IF(O1173&gt;0,VLOOKUP(O1173,W$12:AF$80,2),J1173)</f>
        <v>44628</v>
      </c>
      <c r="K1174" s="67">
        <f t="shared" si="324"/>
        <v>216</v>
      </c>
      <c r="L1174" s="68">
        <f t="shared" si="333"/>
        <v>216</v>
      </c>
      <c r="M1174" s="69">
        <f t="shared" si="334"/>
        <v>1.0512130449999999</v>
      </c>
      <c r="N1174" s="69">
        <f t="shared" ca="1" si="335"/>
        <v>1.167545463</v>
      </c>
      <c r="O1174" s="68">
        <f t="shared" si="331"/>
        <v>0</v>
      </c>
      <c r="P1174" s="65">
        <f t="shared" ca="1" si="325"/>
        <v>96.030111289999994</v>
      </c>
      <c r="Q1174" s="65"/>
      <c r="R1174" s="11">
        <f t="shared" si="326"/>
        <v>0</v>
      </c>
      <c r="S1174" s="70" t="str">
        <f>IF(O1173&gt;0,VLOOKUP(O1173,W$12:AF$60,10),S1173)</f>
        <v>INCORPJ=</v>
      </c>
      <c r="T1174" s="66" t="e">
        <f>IF(O1173&gt;0,VLOOKUP(O1173,W$12:AF$60,11),T1173)</f>
        <v>#REF!</v>
      </c>
      <c r="U1174" s="71" t="str">
        <f t="shared" si="336"/>
        <v>-</v>
      </c>
    </row>
    <row r="1175" spans="1:21" x14ac:dyDescent="0.15">
      <c r="A1175" s="63">
        <f t="shared" si="322"/>
        <v>44940</v>
      </c>
      <c r="B1175" s="78">
        <f t="shared" ca="1" si="327"/>
        <v>669.68333681999991</v>
      </c>
      <c r="C1175" s="65">
        <f t="shared" ca="1" si="332"/>
        <v>573.1585301099999</v>
      </c>
      <c r="D1175" s="10">
        <f ca="1">IF(A1175&lt;$B$1,VLOOKUP(A1175,[1]DI!$A$4:$B$15000,2),0)</f>
        <v>0</v>
      </c>
      <c r="E1175" s="65">
        <f t="shared" ca="1" si="328"/>
        <v>1</v>
      </c>
      <c r="F1175" s="65">
        <f ca="1">(TRUNC(PRODUCT($E$12:$E1174),16))</f>
        <v>1.2201441941636599</v>
      </c>
      <c r="G1175" s="65">
        <f t="shared" ca="1" si="329"/>
        <v>1.0980132618279299</v>
      </c>
      <c r="H1175" s="65">
        <f t="shared" ca="1" si="330"/>
        <v>1.11122901</v>
      </c>
      <c r="I1175" s="64">
        <f t="shared" si="323"/>
        <v>0.06</v>
      </c>
      <c r="J1175" s="66">
        <f>IF(O1174&gt;0,VLOOKUP(O1174,W$12:AF$80,2),J1174)</f>
        <v>44628</v>
      </c>
      <c r="K1175" s="67">
        <f t="shared" si="324"/>
        <v>216</v>
      </c>
      <c r="L1175" s="68">
        <f t="shared" si="333"/>
        <v>217</v>
      </c>
      <c r="M1175" s="69">
        <f t="shared" si="334"/>
        <v>1.0514561410000001</v>
      </c>
      <c r="N1175" s="69">
        <f t="shared" ca="1" si="335"/>
        <v>1.168408567</v>
      </c>
      <c r="O1175" s="68">
        <f t="shared" si="331"/>
        <v>0</v>
      </c>
      <c r="P1175" s="65">
        <f t="shared" ca="1" si="325"/>
        <v>96.524806709999993</v>
      </c>
      <c r="Q1175" s="65"/>
      <c r="R1175" s="11">
        <f t="shared" si="326"/>
        <v>0</v>
      </c>
      <c r="S1175" s="70" t="str">
        <f>IF(O1174&gt;0,VLOOKUP(O1174,W$12:AF$60,10),S1174)</f>
        <v>INCORPJ=</v>
      </c>
      <c r="T1175" s="66" t="e">
        <f>IF(O1174&gt;0,VLOOKUP(O1174,W$12:AF$60,11),T1174)</f>
        <v>#REF!</v>
      </c>
      <c r="U1175" s="71" t="str">
        <f t="shared" si="336"/>
        <v>-</v>
      </c>
    </row>
    <row r="1176" spans="1:21" x14ac:dyDescent="0.15">
      <c r="A1176" s="63">
        <f t="shared" si="322"/>
        <v>44941</v>
      </c>
      <c r="B1176" s="78">
        <f t="shared" ca="1" si="327"/>
        <v>669.68333681999991</v>
      </c>
      <c r="C1176" s="65">
        <f t="shared" ca="1" si="332"/>
        <v>573.1585301099999</v>
      </c>
      <c r="D1176" s="10">
        <f ca="1">IF(A1176&lt;$B$1,VLOOKUP(A1176,[1]DI!$A$4:$B$15000,2),0)</f>
        <v>0</v>
      </c>
      <c r="E1176" s="65">
        <f t="shared" ca="1" si="328"/>
        <v>1</v>
      </c>
      <c r="F1176" s="65">
        <f ca="1">(TRUNC(PRODUCT($E$12:$E1175),16))</f>
        <v>1.2201441941636599</v>
      </c>
      <c r="G1176" s="65">
        <f t="shared" ca="1" si="329"/>
        <v>1.0980132618279299</v>
      </c>
      <c r="H1176" s="65">
        <f t="shared" ca="1" si="330"/>
        <v>1.11122901</v>
      </c>
      <c r="I1176" s="64">
        <f t="shared" si="323"/>
        <v>0.06</v>
      </c>
      <c r="J1176" s="66">
        <f>IF(O1175&gt;0,VLOOKUP(O1175,W$12:AF$80,2),J1175)</f>
        <v>44628</v>
      </c>
      <c r="K1176" s="67">
        <f t="shared" si="324"/>
        <v>216</v>
      </c>
      <c r="L1176" s="68">
        <f t="shared" si="333"/>
        <v>217</v>
      </c>
      <c r="M1176" s="69">
        <f t="shared" si="334"/>
        <v>1.0514561410000001</v>
      </c>
      <c r="N1176" s="69">
        <f t="shared" ca="1" si="335"/>
        <v>1.168408567</v>
      </c>
      <c r="O1176" s="68">
        <f t="shared" si="331"/>
        <v>0</v>
      </c>
      <c r="P1176" s="65">
        <f t="shared" ca="1" si="325"/>
        <v>96.524806709999993</v>
      </c>
      <c r="Q1176" s="65"/>
      <c r="R1176" s="11">
        <f t="shared" si="326"/>
        <v>0</v>
      </c>
      <c r="S1176" s="70" t="str">
        <f>IF(O1175&gt;0,VLOOKUP(O1175,W$12:AF$60,10),S1175)</f>
        <v>INCORPJ=</v>
      </c>
      <c r="T1176" s="66" t="e">
        <f>IF(O1175&gt;0,VLOOKUP(O1175,W$12:AF$60,11),T1175)</f>
        <v>#REF!</v>
      </c>
      <c r="U1176" s="71" t="str">
        <f t="shared" si="336"/>
        <v>-</v>
      </c>
    </row>
    <row r="1177" spans="1:21" x14ac:dyDescent="0.15">
      <c r="A1177" s="63">
        <f t="shared" si="322"/>
        <v>44942</v>
      </c>
      <c r="B1177" s="78">
        <f t="shared" ca="1" si="327"/>
        <v>669.68333681999991</v>
      </c>
      <c r="C1177" s="65">
        <f t="shared" ca="1" si="332"/>
        <v>573.1585301099999</v>
      </c>
      <c r="D1177" s="10">
        <f ca="1">IF(A1177&lt;$B$1,VLOOKUP(A1177,[1]DI!$A$4:$B$15000,2),0)</f>
        <v>0.13650000000000001</v>
      </c>
      <c r="E1177" s="65">
        <f t="shared" ca="1" si="328"/>
        <v>1.00050788</v>
      </c>
      <c r="F1177" s="65">
        <f ca="1">(TRUNC(PRODUCT($E$12:$E1176),16))</f>
        <v>1.2201441941636599</v>
      </c>
      <c r="G1177" s="65">
        <f t="shared" ca="1" si="329"/>
        <v>1.0980132618279299</v>
      </c>
      <c r="H1177" s="65">
        <f t="shared" ca="1" si="330"/>
        <v>1.11122901</v>
      </c>
      <c r="I1177" s="64">
        <f t="shared" si="323"/>
        <v>0.06</v>
      </c>
      <c r="J1177" s="66">
        <f>IF(O1176&gt;0,VLOOKUP(O1176,W$12:AF$80,2),J1176)</f>
        <v>44628</v>
      </c>
      <c r="K1177" s="67">
        <f t="shared" si="324"/>
        <v>217</v>
      </c>
      <c r="L1177" s="68">
        <f t="shared" si="333"/>
        <v>217</v>
      </c>
      <c r="M1177" s="69">
        <f t="shared" si="334"/>
        <v>1.0514561410000001</v>
      </c>
      <c r="N1177" s="69">
        <f t="shared" ca="1" si="335"/>
        <v>1.168408567</v>
      </c>
      <c r="O1177" s="68">
        <f t="shared" si="331"/>
        <v>0</v>
      </c>
      <c r="P1177" s="65">
        <f t="shared" ca="1" si="325"/>
        <v>96.524806709999993</v>
      </c>
      <c r="Q1177" s="65"/>
      <c r="R1177" s="11">
        <f t="shared" si="326"/>
        <v>0</v>
      </c>
      <c r="S1177" s="70" t="str">
        <f>IF(O1176&gt;0,VLOOKUP(O1176,W$12:AF$60,10),S1176)</f>
        <v>INCORPJ=</v>
      </c>
      <c r="T1177" s="66" t="e">
        <f>IF(O1176&gt;0,VLOOKUP(O1176,W$12:AF$60,11),T1176)</f>
        <v>#REF!</v>
      </c>
      <c r="U1177" s="71" t="str">
        <f t="shared" si="336"/>
        <v>-</v>
      </c>
    </row>
    <row r="1178" spans="1:21" x14ac:dyDescent="0.15">
      <c r="A1178" s="63">
        <f t="shared" si="322"/>
        <v>44943</v>
      </c>
      <c r="B1178" s="78">
        <f t="shared" ca="1" si="327"/>
        <v>670.17839963999995</v>
      </c>
      <c r="C1178" s="65">
        <f t="shared" ca="1" si="332"/>
        <v>573.1585301099999</v>
      </c>
      <c r="D1178" s="10">
        <f ca="1">IF(A1178&lt;$B$1,VLOOKUP(A1178,[1]DI!$A$4:$B$15000,2),0)</f>
        <v>0.13650000000000001</v>
      </c>
      <c r="E1178" s="65">
        <f t="shared" ca="1" si="328"/>
        <v>1.00050788</v>
      </c>
      <c r="F1178" s="65">
        <f ca="1">(TRUNC(PRODUCT($E$12:$E1177),16))</f>
        <v>1.2207638809969901</v>
      </c>
      <c r="G1178" s="65">
        <f t="shared" ca="1" si="329"/>
        <v>1.0980132618279299</v>
      </c>
      <c r="H1178" s="65">
        <f t="shared" ca="1" si="330"/>
        <v>1.1117933799999999</v>
      </c>
      <c r="I1178" s="64">
        <f t="shared" si="323"/>
        <v>0.06</v>
      </c>
      <c r="J1178" s="66">
        <f>IF(O1177&gt;0,VLOOKUP(O1177,W$12:AF$80,2),J1177)</f>
        <v>44628</v>
      </c>
      <c r="K1178" s="67">
        <f t="shared" si="324"/>
        <v>218</v>
      </c>
      <c r="L1178" s="68">
        <f t="shared" si="333"/>
        <v>218</v>
      </c>
      <c r="M1178" s="69">
        <f t="shared" si="334"/>
        <v>1.051699293</v>
      </c>
      <c r="N1178" s="69">
        <f t="shared" ca="1" si="335"/>
        <v>1.1692723119999999</v>
      </c>
      <c r="O1178" s="68">
        <f t="shared" si="331"/>
        <v>0</v>
      </c>
      <c r="P1178" s="65">
        <f t="shared" ca="1" si="325"/>
        <v>97.019869529999994</v>
      </c>
      <c r="Q1178" s="65"/>
      <c r="R1178" s="11">
        <f t="shared" si="326"/>
        <v>0</v>
      </c>
      <c r="S1178" s="70" t="str">
        <f>IF(O1177&gt;0,VLOOKUP(O1177,W$12:AF$60,10),S1177)</f>
        <v>INCORPJ=</v>
      </c>
      <c r="T1178" s="66" t="e">
        <f>IF(O1177&gt;0,VLOOKUP(O1177,W$12:AF$60,11),T1177)</f>
        <v>#REF!</v>
      </c>
      <c r="U1178" s="71" t="str">
        <f t="shared" si="336"/>
        <v>-</v>
      </c>
    </row>
    <row r="1179" spans="1:21" x14ac:dyDescent="0.15">
      <c r="A1179" s="63">
        <f t="shared" si="322"/>
        <v>44944</v>
      </c>
      <c r="B1179" s="78">
        <f t="shared" ca="1" si="327"/>
        <v>670.67383041999994</v>
      </c>
      <c r="C1179" s="65">
        <f t="shared" ca="1" si="332"/>
        <v>573.1585301099999</v>
      </c>
      <c r="D1179" s="10">
        <f ca="1">IF(A1179&lt;$B$1,VLOOKUP(A1179,[1]DI!$A$4:$B$15000,2),0)</f>
        <v>0.13650000000000001</v>
      </c>
      <c r="E1179" s="65">
        <f t="shared" ca="1" si="328"/>
        <v>1.00050788</v>
      </c>
      <c r="F1179" s="65">
        <f ca="1">(TRUNC(PRODUCT($E$12:$E1178),16))</f>
        <v>1.2213838825568699</v>
      </c>
      <c r="G1179" s="65">
        <f t="shared" ca="1" si="329"/>
        <v>1.0980132618279299</v>
      </c>
      <c r="H1179" s="65">
        <f t="shared" ca="1" si="330"/>
        <v>1.1123580399999999</v>
      </c>
      <c r="I1179" s="64">
        <f t="shared" si="323"/>
        <v>0.06</v>
      </c>
      <c r="J1179" s="66">
        <f>IF(O1178&gt;0,VLOOKUP(O1178,W$12:AF$80,2),J1178)</f>
        <v>44628</v>
      </c>
      <c r="K1179" s="67">
        <f t="shared" si="324"/>
        <v>219</v>
      </c>
      <c r="L1179" s="68">
        <f t="shared" si="333"/>
        <v>219</v>
      </c>
      <c r="M1179" s="69">
        <f t="shared" si="334"/>
        <v>1.0519425010000001</v>
      </c>
      <c r="N1179" s="69">
        <f t="shared" ca="1" si="335"/>
        <v>1.1701366989999999</v>
      </c>
      <c r="O1179" s="68">
        <f t="shared" si="331"/>
        <v>0</v>
      </c>
      <c r="P1179" s="65">
        <f t="shared" ca="1" si="325"/>
        <v>97.515300310000001</v>
      </c>
      <c r="Q1179" s="65"/>
      <c r="R1179" s="11">
        <f t="shared" si="326"/>
        <v>0</v>
      </c>
      <c r="S1179" s="70" t="str">
        <f>IF(O1178&gt;0,VLOOKUP(O1178,W$12:AF$60,10),S1178)</f>
        <v>INCORPJ=</v>
      </c>
      <c r="T1179" s="66" t="e">
        <f>IF(O1178&gt;0,VLOOKUP(O1178,W$12:AF$60,11),T1178)</f>
        <v>#REF!</v>
      </c>
      <c r="U1179" s="71" t="str">
        <f t="shared" si="336"/>
        <v>-</v>
      </c>
    </row>
    <row r="1180" spans="1:21" x14ac:dyDescent="0.15">
      <c r="A1180" s="63">
        <f t="shared" si="322"/>
        <v>44945</v>
      </c>
      <c r="B1180" s="78">
        <f t="shared" ca="1" si="327"/>
        <v>671.16962916999989</v>
      </c>
      <c r="C1180" s="65">
        <f t="shared" ca="1" si="332"/>
        <v>573.1585301099999</v>
      </c>
      <c r="D1180" s="10">
        <f ca="1">IF(A1180&lt;$B$1,VLOOKUP(A1180,[1]DI!$A$4:$B$15000,2),0)</f>
        <v>0.13650000000000001</v>
      </c>
      <c r="E1180" s="65">
        <f t="shared" ca="1" si="328"/>
        <v>1.00050788</v>
      </c>
      <c r="F1180" s="65">
        <f ca="1">(TRUNC(PRODUCT($E$12:$E1179),16))</f>
        <v>1.2220041990031401</v>
      </c>
      <c r="G1180" s="65">
        <f t="shared" ca="1" si="329"/>
        <v>1.0980132618279299</v>
      </c>
      <c r="H1180" s="65">
        <f t="shared" ca="1" si="330"/>
        <v>1.1129229899999999</v>
      </c>
      <c r="I1180" s="64">
        <f t="shared" si="323"/>
        <v>0.06</v>
      </c>
      <c r="J1180" s="66">
        <f>IF(O1179&gt;0,VLOOKUP(O1179,W$12:AF$80,2),J1179)</f>
        <v>44628</v>
      </c>
      <c r="K1180" s="67">
        <f t="shared" si="324"/>
        <v>220</v>
      </c>
      <c r="L1180" s="68">
        <f t="shared" si="333"/>
        <v>220</v>
      </c>
      <c r="M1180" s="69">
        <f t="shared" si="334"/>
        <v>1.0521857649999999</v>
      </c>
      <c r="N1180" s="69">
        <f t="shared" ca="1" si="335"/>
        <v>1.171001728</v>
      </c>
      <c r="O1180" s="68">
        <f t="shared" si="331"/>
        <v>0</v>
      </c>
      <c r="P1180" s="65">
        <f t="shared" ca="1" si="325"/>
        <v>98.011099060000006</v>
      </c>
      <c r="Q1180" s="65"/>
      <c r="R1180" s="11">
        <f t="shared" si="326"/>
        <v>0</v>
      </c>
      <c r="S1180" s="70" t="str">
        <f>IF(O1179&gt;0,VLOOKUP(O1179,W$12:AF$60,10),S1179)</f>
        <v>INCORPJ=</v>
      </c>
      <c r="T1180" s="66" t="e">
        <f>IF(O1179&gt;0,VLOOKUP(O1179,W$12:AF$60,11),T1179)</f>
        <v>#REF!</v>
      </c>
      <c r="U1180" s="71" t="str">
        <f t="shared" si="336"/>
        <v>-</v>
      </c>
    </row>
    <row r="1181" spans="1:21" x14ac:dyDescent="0.15">
      <c r="A1181" s="63">
        <f t="shared" si="322"/>
        <v>44946</v>
      </c>
      <c r="B1181" s="78">
        <f t="shared" ca="1" si="327"/>
        <v>671.66579072999991</v>
      </c>
      <c r="C1181" s="65">
        <f t="shared" ca="1" si="332"/>
        <v>573.1585301099999</v>
      </c>
      <c r="D1181" s="10">
        <f ca="1">IF(A1181&lt;$B$1,VLOOKUP(A1181,[1]DI!$A$4:$B$15000,2),0)</f>
        <v>0.13650000000000001</v>
      </c>
      <c r="E1181" s="65">
        <f t="shared" ca="1" si="328"/>
        <v>1.00050788</v>
      </c>
      <c r="F1181" s="65">
        <f ca="1">(TRUNC(PRODUCT($E$12:$E1180),16))</f>
        <v>1.2226248304957299</v>
      </c>
      <c r="G1181" s="65">
        <f t="shared" ca="1" si="329"/>
        <v>1.0980132618279299</v>
      </c>
      <c r="H1181" s="65">
        <f t="shared" ca="1" si="330"/>
        <v>1.11348822</v>
      </c>
      <c r="I1181" s="64">
        <f t="shared" si="323"/>
        <v>0.06</v>
      </c>
      <c r="J1181" s="66">
        <f>IF(O1180&gt;0,VLOOKUP(O1180,W$12:AF$80,2),J1180)</f>
        <v>44628</v>
      </c>
      <c r="K1181" s="67">
        <f t="shared" si="324"/>
        <v>221</v>
      </c>
      <c r="L1181" s="68">
        <f t="shared" si="333"/>
        <v>221</v>
      </c>
      <c r="M1181" s="69">
        <f t="shared" si="334"/>
        <v>1.0524290860000001</v>
      </c>
      <c r="N1181" s="69">
        <f t="shared" ca="1" si="335"/>
        <v>1.1718673900000001</v>
      </c>
      <c r="O1181" s="68">
        <f t="shared" si="331"/>
        <v>0</v>
      </c>
      <c r="P1181" s="65">
        <f t="shared" ca="1" si="325"/>
        <v>98.507260619999997</v>
      </c>
      <c r="Q1181" s="65"/>
      <c r="R1181" s="11">
        <f t="shared" si="326"/>
        <v>0</v>
      </c>
      <c r="S1181" s="70" t="str">
        <f>IF(O1180&gt;0,VLOOKUP(O1180,W$12:AF$60,10),S1180)</f>
        <v>INCORPJ=</v>
      </c>
      <c r="T1181" s="66" t="e">
        <f>IF(O1180&gt;0,VLOOKUP(O1180,W$12:AF$60,11),T1180)</f>
        <v>#REF!</v>
      </c>
      <c r="U1181" s="71" t="str">
        <f t="shared" si="336"/>
        <v>-</v>
      </c>
    </row>
    <row r="1182" spans="1:21" x14ac:dyDescent="0.15">
      <c r="A1182" s="63">
        <f t="shared" si="322"/>
        <v>44947</v>
      </c>
      <c r="B1182" s="78">
        <f t="shared" ca="1" si="327"/>
        <v>672.16232025999989</v>
      </c>
      <c r="C1182" s="65">
        <f t="shared" ca="1" si="332"/>
        <v>573.1585301099999</v>
      </c>
      <c r="D1182" s="10">
        <f ca="1">IF(A1182&lt;$B$1,VLOOKUP(A1182,[1]DI!$A$4:$B$15000,2),0)</f>
        <v>0</v>
      </c>
      <c r="E1182" s="65">
        <f t="shared" ca="1" si="328"/>
        <v>1</v>
      </c>
      <c r="F1182" s="65">
        <f ca="1">(TRUNC(PRODUCT($E$12:$E1181),16))</f>
        <v>1.2232457771946399</v>
      </c>
      <c r="G1182" s="65">
        <f t="shared" ca="1" si="329"/>
        <v>1.0980132618279299</v>
      </c>
      <c r="H1182" s="65">
        <f t="shared" ca="1" si="330"/>
        <v>1.1140537399999999</v>
      </c>
      <c r="I1182" s="64">
        <f t="shared" si="323"/>
        <v>0.06</v>
      </c>
      <c r="J1182" s="66">
        <f>IF(O1181&gt;0,VLOOKUP(O1181,W$12:AF$80,2),J1181)</f>
        <v>44628</v>
      </c>
      <c r="K1182" s="67">
        <f t="shared" si="324"/>
        <v>221</v>
      </c>
      <c r="L1182" s="68">
        <f t="shared" si="333"/>
        <v>222</v>
      </c>
      <c r="M1182" s="69">
        <f t="shared" si="334"/>
        <v>1.0526724629999999</v>
      </c>
      <c r="N1182" s="69">
        <f t="shared" ca="1" si="335"/>
        <v>1.1727336939999999</v>
      </c>
      <c r="O1182" s="68">
        <f t="shared" si="331"/>
        <v>0</v>
      </c>
      <c r="P1182" s="65">
        <f t="shared" ca="1" si="325"/>
        <v>99.00379015</v>
      </c>
      <c r="Q1182" s="65"/>
      <c r="R1182" s="11">
        <f t="shared" si="326"/>
        <v>0</v>
      </c>
      <c r="S1182" s="70" t="str">
        <f>IF(O1181&gt;0,VLOOKUP(O1181,W$12:AF$60,10),S1181)</f>
        <v>INCORPJ=</v>
      </c>
      <c r="T1182" s="66" t="e">
        <f>IF(O1181&gt;0,VLOOKUP(O1181,W$12:AF$60,11),T1181)</f>
        <v>#REF!</v>
      </c>
      <c r="U1182" s="71" t="str">
        <f t="shared" si="336"/>
        <v>-</v>
      </c>
    </row>
    <row r="1183" spans="1:21" x14ac:dyDescent="0.15">
      <c r="A1183" s="63">
        <f t="shared" si="322"/>
        <v>44948</v>
      </c>
      <c r="B1183" s="78">
        <f t="shared" ca="1" si="327"/>
        <v>672.16232025999989</v>
      </c>
      <c r="C1183" s="65">
        <f t="shared" ca="1" si="332"/>
        <v>573.1585301099999</v>
      </c>
      <c r="D1183" s="10">
        <f ca="1">IF(A1183&lt;$B$1,VLOOKUP(A1183,[1]DI!$A$4:$B$15000,2),0)</f>
        <v>0</v>
      </c>
      <c r="E1183" s="65">
        <f t="shared" ca="1" si="328"/>
        <v>1</v>
      </c>
      <c r="F1183" s="65">
        <f ca="1">(TRUNC(PRODUCT($E$12:$E1182),16))</f>
        <v>1.2232457771946399</v>
      </c>
      <c r="G1183" s="65">
        <f t="shared" ca="1" si="329"/>
        <v>1.0980132618279299</v>
      </c>
      <c r="H1183" s="65">
        <f t="shared" ca="1" si="330"/>
        <v>1.1140537399999999</v>
      </c>
      <c r="I1183" s="64">
        <f t="shared" si="323"/>
        <v>0.06</v>
      </c>
      <c r="J1183" s="66">
        <f>IF(O1182&gt;0,VLOOKUP(O1182,W$12:AF$80,2),J1182)</f>
        <v>44628</v>
      </c>
      <c r="K1183" s="67">
        <f t="shared" si="324"/>
        <v>221</v>
      </c>
      <c r="L1183" s="68">
        <f t="shared" si="333"/>
        <v>222</v>
      </c>
      <c r="M1183" s="69">
        <f t="shared" si="334"/>
        <v>1.0526724629999999</v>
      </c>
      <c r="N1183" s="69">
        <f t="shared" ca="1" si="335"/>
        <v>1.1727336939999999</v>
      </c>
      <c r="O1183" s="68">
        <f t="shared" si="331"/>
        <v>0</v>
      </c>
      <c r="P1183" s="65">
        <f t="shared" ca="1" si="325"/>
        <v>99.00379015</v>
      </c>
      <c r="Q1183" s="65"/>
      <c r="R1183" s="11">
        <f t="shared" si="326"/>
        <v>0</v>
      </c>
      <c r="S1183" s="70" t="str">
        <f>IF(O1182&gt;0,VLOOKUP(O1182,W$12:AF$60,10),S1182)</f>
        <v>INCORPJ=</v>
      </c>
      <c r="T1183" s="66" t="e">
        <f>IF(O1182&gt;0,VLOOKUP(O1182,W$12:AF$60,11),T1182)</f>
        <v>#REF!</v>
      </c>
      <c r="U1183" s="71" t="str">
        <f t="shared" si="336"/>
        <v>-</v>
      </c>
    </row>
    <row r="1184" spans="1:21" x14ac:dyDescent="0.15">
      <c r="A1184" s="63">
        <f t="shared" si="322"/>
        <v>44949</v>
      </c>
      <c r="B1184" s="78">
        <f t="shared" ca="1" si="327"/>
        <v>672.16232025999989</v>
      </c>
      <c r="C1184" s="65">
        <f t="shared" ca="1" si="332"/>
        <v>573.1585301099999</v>
      </c>
      <c r="D1184" s="10">
        <f ca="1">IF(A1184&lt;$B$1,VLOOKUP(A1184,[1]DI!$A$4:$B$15000,2),0)</f>
        <v>0.13650000000000001</v>
      </c>
      <c r="E1184" s="65">
        <f t="shared" ca="1" si="328"/>
        <v>1.00050788</v>
      </c>
      <c r="F1184" s="65">
        <f ca="1">(TRUNC(PRODUCT($E$12:$E1183),16))</f>
        <v>1.2232457771946399</v>
      </c>
      <c r="G1184" s="65">
        <f t="shared" ca="1" si="329"/>
        <v>1.0980132618279299</v>
      </c>
      <c r="H1184" s="65">
        <f t="shared" ca="1" si="330"/>
        <v>1.1140537399999999</v>
      </c>
      <c r="I1184" s="64">
        <f t="shared" si="323"/>
        <v>0.06</v>
      </c>
      <c r="J1184" s="66">
        <f>IF(O1183&gt;0,VLOOKUP(O1183,W$12:AF$80,2),J1183)</f>
        <v>44628</v>
      </c>
      <c r="K1184" s="67">
        <f t="shared" si="324"/>
        <v>222</v>
      </c>
      <c r="L1184" s="68">
        <f t="shared" si="333"/>
        <v>222</v>
      </c>
      <c r="M1184" s="69">
        <f t="shared" si="334"/>
        <v>1.0526724629999999</v>
      </c>
      <c r="N1184" s="69">
        <f t="shared" ca="1" si="335"/>
        <v>1.1727336939999999</v>
      </c>
      <c r="O1184" s="68">
        <f t="shared" si="331"/>
        <v>0</v>
      </c>
      <c r="P1184" s="65">
        <f t="shared" ca="1" si="325"/>
        <v>99.00379015</v>
      </c>
      <c r="Q1184" s="65"/>
      <c r="R1184" s="11">
        <f t="shared" si="326"/>
        <v>0</v>
      </c>
      <c r="S1184" s="70" t="str">
        <f>IF(O1183&gt;0,VLOOKUP(O1183,W$12:AF$60,10),S1183)</f>
        <v>INCORPJ=</v>
      </c>
      <c r="T1184" s="66" t="e">
        <f>IF(O1183&gt;0,VLOOKUP(O1183,W$12:AF$60,11),T1183)</f>
        <v>#REF!</v>
      </c>
      <c r="U1184" s="71" t="str">
        <f t="shared" si="336"/>
        <v>-</v>
      </c>
    </row>
    <row r="1185" spans="1:21" x14ac:dyDescent="0.15">
      <c r="A1185" s="63">
        <f t="shared" si="322"/>
        <v>44950</v>
      </c>
      <c r="B1185" s="78">
        <f t="shared" ca="1" si="327"/>
        <v>672.65921316999993</v>
      </c>
      <c r="C1185" s="65">
        <f t="shared" ca="1" si="332"/>
        <v>573.1585301099999</v>
      </c>
      <c r="D1185" s="10">
        <f ca="1">IF(A1185&lt;$B$1,VLOOKUP(A1185,[1]DI!$A$4:$B$15000,2),0)</f>
        <v>0.13650000000000001</v>
      </c>
      <c r="E1185" s="65">
        <f t="shared" ca="1" si="328"/>
        <v>1.00050788</v>
      </c>
      <c r="F1185" s="65">
        <f ca="1">(TRUNC(PRODUCT($E$12:$E1184),16))</f>
        <v>1.22386703925996</v>
      </c>
      <c r="G1185" s="65">
        <f t="shared" ca="1" si="329"/>
        <v>1.0980132618279299</v>
      </c>
      <c r="H1185" s="65">
        <f t="shared" ca="1" si="330"/>
        <v>1.1146195400000001</v>
      </c>
      <c r="I1185" s="64">
        <f t="shared" si="323"/>
        <v>0.06</v>
      </c>
      <c r="J1185" s="66">
        <f>IF(O1184&gt;0,VLOOKUP(O1184,W$12:AF$80,2),J1184)</f>
        <v>44628</v>
      </c>
      <c r="K1185" s="67">
        <f t="shared" si="324"/>
        <v>223</v>
      </c>
      <c r="L1185" s="68">
        <f t="shared" si="333"/>
        <v>223</v>
      </c>
      <c r="M1185" s="69">
        <f t="shared" si="334"/>
        <v>1.052915896</v>
      </c>
      <c r="N1185" s="69">
        <f t="shared" ca="1" si="335"/>
        <v>1.1736006320000001</v>
      </c>
      <c r="O1185" s="68">
        <f t="shared" si="331"/>
        <v>0</v>
      </c>
      <c r="P1185" s="65">
        <f t="shared" ca="1" si="325"/>
        <v>99.50068306</v>
      </c>
      <c r="Q1185" s="65"/>
      <c r="R1185" s="11">
        <f t="shared" si="326"/>
        <v>0</v>
      </c>
      <c r="S1185" s="70" t="str">
        <f>IF(O1184&gt;0,VLOOKUP(O1184,W$12:AF$60,10),S1184)</f>
        <v>INCORPJ=</v>
      </c>
      <c r="T1185" s="66" t="e">
        <f>IF(O1184&gt;0,VLOOKUP(O1184,W$12:AF$60,11),T1184)</f>
        <v>#REF!</v>
      </c>
      <c r="U1185" s="71" t="str">
        <f t="shared" si="336"/>
        <v>-</v>
      </c>
    </row>
    <row r="1186" spans="1:21" x14ac:dyDescent="0.15">
      <c r="A1186" s="63">
        <f t="shared" si="322"/>
        <v>44951</v>
      </c>
      <c r="B1186" s="78">
        <f t="shared" ca="1" si="327"/>
        <v>673.15648091999992</v>
      </c>
      <c r="C1186" s="65">
        <f t="shared" ca="1" si="332"/>
        <v>573.1585301099999</v>
      </c>
      <c r="D1186" s="10">
        <f ca="1">IF(A1186&lt;$B$1,VLOOKUP(A1186,[1]DI!$A$4:$B$15000,2),0)</f>
        <v>0.13650000000000001</v>
      </c>
      <c r="E1186" s="65">
        <f t="shared" ca="1" si="328"/>
        <v>1.00050788</v>
      </c>
      <c r="F1186" s="65">
        <f ca="1">(TRUNC(PRODUCT($E$12:$E1185),16))</f>
        <v>1.2244886168518601</v>
      </c>
      <c r="G1186" s="65">
        <f t="shared" ca="1" si="329"/>
        <v>1.0980132618279299</v>
      </c>
      <c r="H1186" s="65">
        <f t="shared" ca="1" si="330"/>
        <v>1.11518564</v>
      </c>
      <c r="I1186" s="64">
        <f t="shared" si="323"/>
        <v>0.06</v>
      </c>
      <c r="J1186" s="66">
        <f>IF(O1185&gt;0,VLOOKUP(O1185,W$12:AF$80,2),J1185)</f>
        <v>44628</v>
      </c>
      <c r="K1186" s="67">
        <f t="shared" si="324"/>
        <v>224</v>
      </c>
      <c r="L1186" s="68">
        <f t="shared" si="333"/>
        <v>224</v>
      </c>
      <c r="M1186" s="69">
        <f t="shared" si="334"/>
        <v>1.0531593859999999</v>
      </c>
      <c r="N1186" s="69">
        <f t="shared" ca="1" si="335"/>
        <v>1.1744682239999999</v>
      </c>
      <c r="O1186" s="68">
        <f t="shared" si="331"/>
        <v>0</v>
      </c>
      <c r="P1186" s="65">
        <f t="shared" ca="1" si="325"/>
        <v>99.997950810000006</v>
      </c>
      <c r="Q1186" s="65"/>
      <c r="R1186" s="11">
        <f t="shared" si="326"/>
        <v>0</v>
      </c>
      <c r="S1186" s="70" t="str">
        <f>IF(O1185&gt;0,VLOOKUP(O1185,W$12:AF$60,10),S1185)</f>
        <v>INCORPJ=</v>
      </c>
      <c r="T1186" s="66" t="e">
        <f>IF(O1185&gt;0,VLOOKUP(O1185,W$12:AF$60,11),T1185)</f>
        <v>#REF!</v>
      </c>
      <c r="U1186" s="71" t="str">
        <f t="shared" si="336"/>
        <v>-</v>
      </c>
    </row>
    <row r="1187" spans="1:21" x14ac:dyDescent="0.15">
      <c r="A1187" s="63">
        <f t="shared" si="322"/>
        <v>44952</v>
      </c>
      <c r="B1187" s="78">
        <f t="shared" ca="1" si="327"/>
        <v>673.65411091999988</v>
      </c>
      <c r="C1187" s="65">
        <f t="shared" ca="1" si="332"/>
        <v>573.1585301099999</v>
      </c>
      <c r="D1187" s="10">
        <f ca="1">IF(A1187&lt;$B$1,VLOOKUP(A1187,[1]DI!$A$4:$B$15000,2),0)</f>
        <v>0.13650000000000001</v>
      </c>
      <c r="E1187" s="65">
        <f t="shared" ca="1" si="328"/>
        <v>1.00050788</v>
      </c>
      <c r="F1187" s="65">
        <f ca="1">(TRUNC(PRODUCT($E$12:$E1186),16))</f>
        <v>1.2251105101305899</v>
      </c>
      <c r="G1187" s="65">
        <f t="shared" ca="1" si="329"/>
        <v>1.0980132618279299</v>
      </c>
      <c r="H1187" s="65">
        <f t="shared" ca="1" si="330"/>
        <v>1.11575202</v>
      </c>
      <c r="I1187" s="64">
        <f t="shared" si="323"/>
        <v>0.06</v>
      </c>
      <c r="J1187" s="66">
        <f>IF(O1186&gt;0,VLOOKUP(O1186,W$12:AF$80,2),J1186)</f>
        <v>44628</v>
      </c>
      <c r="K1187" s="67">
        <f t="shared" si="324"/>
        <v>225</v>
      </c>
      <c r="L1187" s="68">
        <f t="shared" si="333"/>
        <v>225</v>
      </c>
      <c r="M1187" s="69">
        <f t="shared" si="334"/>
        <v>1.0534029309999999</v>
      </c>
      <c r="N1187" s="69">
        <f t="shared" ca="1" si="335"/>
        <v>1.1753364479999999</v>
      </c>
      <c r="O1187" s="68">
        <f t="shared" si="331"/>
        <v>0</v>
      </c>
      <c r="P1187" s="65">
        <f t="shared" ca="1" si="325"/>
        <v>100.49558081000001</v>
      </c>
      <c r="Q1187" s="65"/>
      <c r="R1187" s="11">
        <f t="shared" si="326"/>
        <v>0</v>
      </c>
      <c r="S1187" s="70" t="str">
        <f>IF(O1186&gt;0,VLOOKUP(O1186,W$12:AF$60,10),S1186)</f>
        <v>INCORPJ=</v>
      </c>
      <c r="T1187" s="66" t="e">
        <f>IF(O1186&gt;0,VLOOKUP(O1186,W$12:AF$60,11),T1186)</f>
        <v>#REF!</v>
      </c>
      <c r="U1187" s="71" t="str">
        <f t="shared" si="336"/>
        <v>-</v>
      </c>
    </row>
    <row r="1188" spans="1:21" x14ac:dyDescent="0.15">
      <c r="A1188" s="63">
        <f t="shared" si="322"/>
        <v>44953</v>
      </c>
      <c r="B1188" s="78">
        <f t="shared" ca="1" si="327"/>
        <v>674.15210485999989</v>
      </c>
      <c r="C1188" s="65">
        <f t="shared" ca="1" si="332"/>
        <v>573.1585301099999</v>
      </c>
      <c r="D1188" s="10">
        <f ca="1">IF(A1188&lt;$B$1,VLOOKUP(A1188,[1]DI!$A$4:$B$15000,2),0)</f>
        <v>0.13650000000000001</v>
      </c>
      <c r="E1188" s="65">
        <f t="shared" ca="1" si="328"/>
        <v>1.00050788</v>
      </c>
      <c r="F1188" s="65">
        <f ca="1">(TRUNC(PRODUCT($E$12:$E1187),16))</f>
        <v>1.22573271925648</v>
      </c>
      <c r="G1188" s="65">
        <f t="shared" ca="1" si="329"/>
        <v>1.0980132618279299</v>
      </c>
      <c r="H1188" s="65">
        <f t="shared" ca="1" si="330"/>
        <v>1.11631868</v>
      </c>
      <c r="I1188" s="64">
        <f t="shared" si="323"/>
        <v>0.06</v>
      </c>
      <c r="J1188" s="66">
        <f>IF(O1187&gt;0,VLOOKUP(O1187,W$12:AF$80,2),J1187)</f>
        <v>44628</v>
      </c>
      <c r="K1188" s="67">
        <f t="shared" si="324"/>
        <v>226</v>
      </c>
      <c r="L1188" s="68">
        <f t="shared" si="333"/>
        <v>226</v>
      </c>
      <c r="M1188" s="69">
        <f t="shared" si="334"/>
        <v>1.053646533</v>
      </c>
      <c r="N1188" s="69">
        <f t="shared" ca="1" si="335"/>
        <v>1.176205307</v>
      </c>
      <c r="O1188" s="68">
        <f t="shared" si="331"/>
        <v>0</v>
      </c>
      <c r="P1188" s="65">
        <f t="shared" ca="1" si="325"/>
        <v>100.99357474999999</v>
      </c>
      <c r="Q1188" s="65"/>
      <c r="R1188" s="11">
        <f t="shared" si="326"/>
        <v>0</v>
      </c>
      <c r="S1188" s="70" t="str">
        <f>IF(O1187&gt;0,VLOOKUP(O1187,W$12:AF$60,10),S1187)</f>
        <v>INCORPJ=</v>
      </c>
      <c r="T1188" s="66" t="e">
        <f>IF(O1187&gt;0,VLOOKUP(O1187,W$12:AF$60,11),T1187)</f>
        <v>#REF!</v>
      </c>
      <c r="U1188" s="71" t="str">
        <f t="shared" si="336"/>
        <v>-</v>
      </c>
    </row>
    <row r="1189" spans="1:21" x14ac:dyDescent="0.15">
      <c r="A1189" s="63">
        <f t="shared" si="322"/>
        <v>44954</v>
      </c>
      <c r="B1189" s="78">
        <f t="shared" ca="1" si="327"/>
        <v>674.65047479999987</v>
      </c>
      <c r="C1189" s="65">
        <f t="shared" ca="1" si="332"/>
        <v>573.1585301099999</v>
      </c>
      <c r="D1189" s="10">
        <f ca="1">IF(A1189&lt;$B$1,VLOOKUP(A1189,[1]DI!$A$4:$B$15000,2),0)</f>
        <v>0</v>
      </c>
      <c r="E1189" s="65">
        <f t="shared" ca="1" si="328"/>
        <v>1</v>
      </c>
      <c r="F1189" s="65">
        <f ca="1">(TRUNC(PRODUCT($E$12:$E1188),16))</f>
        <v>1.2263552443899299</v>
      </c>
      <c r="G1189" s="65">
        <f t="shared" ca="1" si="329"/>
        <v>1.0980132618279299</v>
      </c>
      <c r="H1189" s="65">
        <f t="shared" ca="1" si="330"/>
        <v>1.11688564</v>
      </c>
      <c r="I1189" s="64">
        <f t="shared" si="323"/>
        <v>0.06</v>
      </c>
      <c r="J1189" s="66">
        <f>IF(O1188&gt;0,VLOOKUP(O1188,W$12:AF$80,2),J1188)</f>
        <v>44628</v>
      </c>
      <c r="K1189" s="67">
        <f t="shared" si="324"/>
        <v>226</v>
      </c>
      <c r="L1189" s="68">
        <f t="shared" si="333"/>
        <v>227</v>
      </c>
      <c r="M1189" s="69">
        <f t="shared" si="334"/>
        <v>1.0538901919999999</v>
      </c>
      <c r="N1189" s="69">
        <f t="shared" ca="1" si="335"/>
        <v>1.177074822</v>
      </c>
      <c r="O1189" s="68">
        <f t="shared" si="331"/>
        <v>0</v>
      </c>
      <c r="P1189" s="65">
        <f t="shared" ca="1" si="325"/>
        <v>101.49194469</v>
      </c>
      <c r="Q1189" s="65"/>
      <c r="R1189" s="11">
        <f t="shared" si="326"/>
        <v>0</v>
      </c>
      <c r="S1189" s="70" t="str">
        <f>IF(O1188&gt;0,VLOOKUP(O1188,W$12:AF$60,10),S1188)</f>
        <v>INCORPJ=</v>
      </c>
      <c r="T1189" s="66" t="e">
        <f>IF(O1188&gt;0,VLOOKUP(O1188,W$12:AF$60,11),T1188)</f>
        <v>#REF!</v>
      </c>
      <c r="U1189" s="71" t="str">
        <f t="shared" si="336"/>
        <v>-</v>
      </c>
    </row>
    <row r="1190" spans="1:21" x14ac:dyDescent="0.15">
      <c r="A1190" s="63">
        <f t="shared" si="322"/>
        <v>44955</v>
      </c>
      <c r="B1190" s="78">
        <f t="shared" ca="1" si="327"/>
        <v>674.65047479999987</v>
      </c>
      <c r="C1190" s="65">
        <f t="shared" ca="1" si="332"/>
        <v>573.1585301099999</v>
      </c>
      <c r="D1190" s="10">
        <f ca="1">IF(A1190&lt;$B$1,VLOOKUP(A1190,[1]DI!$A$4:$B$15000,2),0)</f>
        <v>0</v>
      </c>
      <c r="E1190" s="65">
        <f t="shared" ca="1" si="328"/>
        <v>1</v>
      </c>
      <c r="F1190" s="65">
        <f ca="1">(TRUNC(PRODUCT($E$12:$E1189),16))</f>
        <v>1.2263552443899299</v>
      </c>
      <c r="G1190" s="65">
        <f t="shared" ca="1" si="329"/>
        <v>1.0980132618279299</v>
      </c>
      <c r="H1190" s="65">
        <f t="shared" ca="1" si="330"/>
        <v>1.11688564</v>
      </c>
      <c r="I1190" s="64">
        <f t="shared" si="323"/>
        <v>0.06</v>
      </c>
      <c r="J1190" s="66">
        <f>IF(O1189&gt;0,VLOOKUP(O1189,W$12:AF$80,2),J1189)</f>
        <v>44628</v>
      </c>
      <c r="K1190" s="67">
        <f t="shared" si="324"/>
        <v>226</v>
      </c>
      <c r="L1190" s="68">
        <f t="shared" si="333"/>
        <v>227</v>
      </c>
      <c r="M1190" s="69">
        <f t="shared" si="334"/>
        <v>1.0538901919999999</v>
      </c>
      <c r="N1190" s="69">
        <f t="shared" ca="1" si="335"/>
        <v>1.177074822</v>
      </c>
      <c r="O1190" s="68">
        <f t="shared" si="331"/>
        <v>0</v>
      </c>
      <c r="P1190" s="65">
        <f t="shared" ca="1" si="325"/>
        <v>101.49194469</v>
      </c>
      <c r="Q1190" s="65"/>
      <c r="R1190" s="11">
        <f t="shared" si="326"/>
        <v>0</v>
      </c>
      <c r="S1190" s="70" t="str">
        <f>IF(O1189&gt;0,VLOOKUP(O1189,W$12:AF$60,10),S1189)</f>
        <v>INCORPJ=</v>
      </c>
      <c r="T1190" s="66" t="e">
        <f>IF(O1189&gt;0,VLOOKUP(O1189,W$12:AF$60,11),T1189)</f>
        <v>#REF!</v>
      </c>
      <c r="U1190" s="71" t="str">
        <f t="shared" si="336"/>
        <v>-</v>
      </c>
    </row>
    <row r="1191" spans="1:21" x14ac:dyDescent="0.15">
      <c r="A1191" s="63">
        <f t="shared" si="322"/>
        <v>44956</v>
      </c>
      <c r="B1191" s="78">
        <f t="shared" ca="1" si="327"/>
        <v>674.65047479999987</v>
      </c>
      <c r="C1191" s="65">
        <f t="shared" ca="1" si="332"/>
        <v>573.1585301099999</v>
      </c>
      <c r="D1191" s="10">
        <f ca="1">IF(A1191&lt;$B$1,VLOOKUP(A1191,[1]DI!$A$4:$B$15000,2),0)</f>
        <v>0.13650000000000001</v>
      </c>
      <c r="E1191" s="65">
        <f t="shared" ca="1" si="328"/>
        <v>1.00050788</v>
      </c>
      <c r="F1191" s="65">
        <f ca="1">(TRUNC(PRODUCT($E$12:$E1190),16))</f>
        <v>1.2263552443899299</v>
      </c>
      <c r="G1191" s="65">
        <f t="shared" ca="1" si="329"/>
        <v>1.0980132618279299</v>
      </c>
      <c r="H1191" s="65">
        <f t="shared" ca="1" si="330"/>
        <v>1.11688564</v>
      </c>
      <c r="I1191" s="64">
        <f t="shared" si="323"/>
        <v>0.06</v>
      </c>
      <c r="J1191" s="66">
        <f>IF(O1190&gt;0,VLOOKUP(O1190,W$12:AF$80,2),J1190)</f>
        <v>44628</v>
      </c>
      <c r="K1191" s="67">
        <f t="shared" si="324"/>
        <v>227</v>
      </c>
      <c r="L1191" s="68">
        <f t="shared" si="333"/>
        <v>227</v>
      </c>
      <c r="M1191" s="69">
        <f t="shared" si="334"/>
        <v>1.0538901919999999</v>
      </c>
      <c r="N1191" s="69">
        <f t="shared" ca="1" si="335"/>
        <v>1.177074822</v>
      </c>
      <c r="O1191" s="68">
        <f t="shared" si="331"/>
        <v>0</v>
      </c>
      <c r="P1191" s="65">
        <f t="shared" ca="1" si="325"/>
        <v>101.49194469</v>
      </c>
      <c r="Q1191" s="65"/>
      <c r="R1191" s="11">
        <f t="shared" si="326"/>
        <v>0</v>
      </c>
      <c r="S1191" s="70" t="str">
        <f>IF(O1190&gt;0,VLOOKUP(O1190,W$12:AF$60,10),S1190)</f>
        <v>INCORPJ=</v>
      </c>
      <c r="T1191" s="66" t="e">
        <f>IF(O1190&gt;0,VLOOKUP(O1190,W$12:AF$60,11),T1190)</f>
        <v>#REF!</v>
      </c>
      <c r="U1191" s="71" t="str">
        <f t="shared" si="336"/>
        <v>-</v>
      </c>
    </row>
    <row r="1192" spans="1:21" x14ac:dyDescent="0.15">
      <c r="A1192" s="63">
        <f t="shared" si="322"/>
        <v>44957</v>
      </c>
      <c r="B1192" s="78">
        <f t="shared" ca="1" si="327"/>
        <v>675.14920754999991</v>
      </c>
      <c r="C1192" s="65">
        <f t="shared" ca="1" si="332"/>
        <v>573.1585301099999</v>
      </c>
      <c r="D1192" s="10">
        <f ca="1">IF(A1192&lt;$B$1,VLOOKUP(A1192,[1]DI!$A$4:$B$15000,2),0)</f>
        <v>0.13650000000000001</v>
      </c>
      <c r="E1192" s="65">
        <f t="shared" ca="1" si="328"/>
        <v>1.00050788</v>
      </c>
      <c r="F1192" s="65">
        <f ca="1">(TRUNC(PRODUCT($E$12:$E1191),16))</f>
        <v>1.2269780856914501</v>
      </c>
      <c r="G1192" s="65">
        <f t="shared" ca="1" si="329"/>
        <v>1.0980132618279299</v>
      </c>
      <c r="H1192" s="65">
        <f t="shared" ca="1" si="330"/>
        <v>1.1174528800000001</v>
      </c>
      <c r="I1192" s="64">
        <f t="shared" si="323"/>
        <v>0.06</v>
      </c>
      <c r="J1192" s="66">
        <f>IF(O1191&gt;0,VLOOKUP(O1191,W$12:AF$80,2),J1191)</f>
        <v>44628</v>
      </c>
      <c r="K1192" s="67">
        <f t="shared" si="324"/>
        <v>228</v>
      </c>
      <c r="L1192" s="68">
        <f t="shared" si="333"/>
        <v>228</v>
      </c>
      <c r="M1192" s="69">
        <f t="shared" si="334"/>
        <v>1.054133907</v>
      </c>
      <c r="N1192" s="69">
        <f t="shared" ca="1" si="335"/>
        <v>1.17794497</v>
      </c>
      <c r="O1192" s="68">
        <f t="shared" si="331"/>
        <v>0</v>
      </c>
      <c r="P1192" s="65">
        <f t="shared" ca="1" si="325"/>
        <v>101.99067744</v>
      </c>
      <c r="Q1192" s="65"/>
      <c r="R1192" s="11">
        <f t="shared" si="326"/>
        <v>0</v>
      </c>
      <c r="S1192" s="70" t="str">
        <f>IF(O1191&gt;0,VLOOKUP(O1191,W$12:AF$60,10),S1191)</f>
        <v>INCORPJ=</v>
      </c>
      <c r="T1192" s="66" t="e">
        <f>IF(O1191&gt;0,VLOOKUP(O1191,W$12:AF$60,11),T1191)</f>
        <v>#REF!</v>
      </c>
      <c r="U1192" s="71" t="str">
        <f t="shared" si="336"/>
        <v>-</v>
      </c>
    </row>
    <row r="1193" spans="1:21" x14ac:dyDescent="0.15">
      <c r="A1193" s="63">
        <f t="shared" si="322"/>
        <v>44958</v>
      </c>
      <c r="B1193" s="78">
        <f t="shared" ca="1" si="327"/>
        <v>675.64831628999991</v>
      </c>
      <c r="C1193" s="65">
        <f t="shared" ca="1" si="332"/>
        <v>573.1585301099999</v>
      </c>
      <c r="D1193" s="10">
        <f ca="1">IF(A1193&lt;$B$1,VLOOKUP(A1193,[1]DI!$A$4:$B$15000,2),0)</f>
        <v>0.13650000000000001</v>
      </c>
      <c r="E1193" s="65">
        <f t="shared" ca="1" si="328"/>
        <v>1.00050788</v>
      </c>
      <c r="F1193" s="65">
        <f ca="1">(TRUNC(PRODUCT($E$12:$E1192),16))</f>
        <v>1.2276012433216099</v>
      </c>
      <c r="G1193" s="65">
        <f t="shared" ca="1" si="329"/>
        <v>1.0980132618279299</v>
      </c>
      <c r="H1193" s="65">
        <f t="shared" ca="1" si="330"/>
        <v>1.1180204199999999</v>
      </c>
      <c r="I1193" s="64">
        <f t="shared" si="323"/>
        <v>0.06</v>
      </c>
      <c r="J1193" s="66">
        <f>IF(O1192&gt;0,VLOOKUP(O1192,W$12:AF$80,2),J1192)</f>
        <v>44628</v>
      </c>
      <c r="K1193" s="67">
        <f t="shared" si="324"/>
        <v>229</v>
      </c>
      <c r="L1193" s="68">
        <f t="shared" si="333"/>
        <v>229</v>
      </c>
      <c r="M1193" s="69">
        <f t="shared" si="334"/>
        <v>1.054377678</v>
      </c>
      <c r="N1193" s="69">
        <f t="shared" ca="1" si="335"/>
        <v>1.178815774</v>
      </c>
      <c r="O1193" s="68">
        <f t="shared" si="331"/>
        <v>0</v>
      </c>
      <c r="P1193" s="65">
        <f t="shared" ca="1" si="325"/>
        <v>102.48978618</v>
      </c>
      <c r="Q1193" s="65"/>
      <c r="R1193" s="11">
        <f t="shared" si="326"/>
        <v>0</v>
      </c>
      <c r="S1193" s="70" t="str">
        <f>IF(O1192&gt;0,VLOOKUP(O1192,W$12:AF$60,10),S1192)</f>
        <v>INCORPJ=</v>
      </c>
      <c r="T1193" s="66" t="e">
        <f>IF(O1192&gt;0,VLOOKUP(O1192,W$12:AF$60,11),T1192)</f>
        <v>#REF!</v>
      </c>
      <c r="U1193" s="71" t="str">
        <f t="shared" si="336"/>
        <v>-</v>
      </c>
    </row>
    <row r="1194" spans="1:21" x14ac:dyDescent="0.15">
      <c r="A1194" s="63">
        <f t="shared" si="322"/>
        <v>44959</v>
      </c>
      <c r="B1194" s="78">
        <f t="shared" ca="1" si="327"/>
        <v>676.14778898999987</v>
      </c>
      <c r="C1194" s="65">
        <f t="shared" ca="1" si="332"/>
        <v>573.1585301099999</v>
      </c>
      <c r="D1194" s="10">
        <f ca="1">IF(A1194&lt;$B$1,VLOOKUP(A1194,[1]DI!$A$4:$B$15000,2),0)</f>
        <v>0.13650000000000001</v>
      </c>
      <c r="E1194" s="65">
        <f t="shared" ca="1" si="328"/>
        <v>1.00050788</v>
      </c>
      <c r="F1194" s="65">
        <f ca="1">(TRUNC(PRODUCT($E$12:$E1193),16))</f>
        <v>1.2282247174410701</v>
      </c>
      <c r="G1194" s="65">
        <f t="shared" ca="1" si="329"/>
        <v>1.0980132618279299</v>
      </c>
      <c r="H1194" s="65">
        <f t="shared" ca="1" si="330"/>
        <v>1.11858824</v>
      </c>
      <c r="I1194" s="64">
        <f t="shared" si="323"/>
        <v>0.06</v>
      </c>
      <c r="J1194" s="66">
        <f>IF(O1193&gt;0,VLOOKUP(O1193,W$12:AF$80,2),J1193)</f>
        <v>44628</v>
      </c>
      <c r="K1194" s="67">
        <f t="shared" si="324"/>
        <v>230</v>
      </c>
      <c r="L1194" s="68">
        <f t="shared" si="333"/>
        <v>230</v>
      </c>
      <c r="M1194" s="69">
        <f t="shared" si="334"/>
        <v>1.0546215050000001</v>
      </c>
      <c r="N1194" s="69">
        <f t="shared" ca="1" si="335"/>
        <v>1.179687213</v>
      </c>
      <c r="O1194" s="68">
        <f t="shared" si="331"/>
        <v>0</v>
      </c>
      <c r="P1194" s="65">
        <f t="shared" ca="1" si="325"/>
        <v>102.98925887999999</v>
      </c>
      <c r="Q1194" s="65"/>
      <c r="R1194" s="11">
        <f t="shared" si="326"/>
        <v>0</v>
      </c>
      <c r="S1194" s="70" t="str">
        <f>IF(O1193&gt;0,VLOOKUP(O1193,W$12:AF$60,10),S1193)</f>
        <v>INCORPJ=</v>
      </c>
      <c r="T1194" s="66" t="e">
        <f>IF(O1193&gt;0,VLOOKUP(O1193,W$12:AF$60,11),T1193)</f>
        <v>#REF!</v>
      </c>
      <c r="U1194" s="71" t="str">
        <f t="shared" si="336"/>
        <v>-</v>
      </c>
    </row>
    <row r="1195" spans="1:21" x14ac:dyDescent="0.15">
      <c r="A1195" s="63">
        <f t="shared" si="322"/>
        <v>44960</v>
      </c>
      <c r="B1195" s="78">
        <f t="shared" ca="1" si="327"/>
        <v>676.64762620999988</v>
      </c>
      <c r="C1195" s="65">
        <f t="shared" ca="1" si="332"/>
        <v>573.1585301099999</v>
      </c>
      <c r="D1195" s="10">
        <f ca="1">IF(A1195&lt;$B$1,VLOOKUP(A1195,[1]DI!$A$4:$B$15000,2),0)</f>
        <v>0.13650000000000001</v>
      </c>
      <c r="E1195" s="65">
        <f t="shared" ca="1" si="328"/>
        <v>1.00050788</v>
      </c>
      <c r="F1195" s="65">
        <f ca="1">(TRUNC(PRODUCT($E$12:$E1194),16))</f>
        <v>1.22884850821057</v>
      </c>
      <c r="G1195" s="65">
        <f t="shared" ca="1" si="329"/>
        <v>1.0980132618279299</v>
      </c>
      <c r="H1195" s="65">
        <f t="shared" ca="1" si="330"/>
        <v>1.11915634</v>
      </c>
      <c r="I1195" s="64">
        <f t="shared" si="323"/>
        <v>0.06</v>
      </c>
      <c r="J1195" s="66">
        <f>IF(O1194&gt;0,VLOOKUP(O1194,W$12:AF$80,2),J1194)</f>
        <v>44628</v>
      </c>
      <c r="K1195" s="67">
        <f t="shared" si="324"/>
        <v>231</v>
      </c>
      <c r="L1195" s="68">
        <f t="shared" si="333"/>
        <v>231</v>
      </c>
      <c r="M1195" s="69">
        <f t="shared" si="334"/>
        <v>1.0548653889999999</v>
      </c>
      <c r="N1195" s="69">
        <f t="shared" ca="1" si="335"/>
        <v>1.180559288</v>
      </c>
      <c r="O1195" s="68">
        <f t="shared" si="331"/>
        <v>0</v>
      </c>
      <c r="P1195" s="65">
        <f t="shared" ca="1" si="325"/>
        <v>103.4890961</v>
      </c>
      <c r="Q1195" s="65"/>
      <c r="R1195" s="11">
        <f t="shared" si="326"/>
        <v>0</v>
      </c>
      <c r="S1195" s="70" t="str">
        <f>IF(O1194&gt;0,VLOOKUP(O1194,W$12:AF$60,10),S1194)</f>
        <v>INCORPJ=</v>
      </c>
      <c r="T1195" s="66" t="e">
        <f>IF(O1194&gt;0,VLOOKUP(O1194,W$12:AF$60,11),T1194)</f>
        <v>#REF!</v>
      </c>
      <c r="U1195" s="71" t="str">
        <f t="shared" si="336"/>
        <v>-</v>
      </c>
    </row>
    <row r="1196" spans="1:21" x14ac:dyDescent="0.15">
      <c r="A1196" s="63">
        <f t="shared" si="322"/>
        <v>44961</v>
      </c>
      <c r="B1196" s="78">
        <f t="shared" ca="1" si="327"/>
        <v>677.14783999999986</v>
      </c>
      <c r="C1196" s="65">
        <f t="shared" ca="1" si="332"/>
        <v>573.1585301099999</v>
      </c>
      <c r="D1196" s="10">
        <f ca="1">IF(A1196&lt;$B$1,VLOOKUP(A1196,[1]DI!$A$4:$B$15000,2),0)</f>
        <v>0</v>
      </c>
      <c r="E1196" s="65">
        <f t="shared" ca="1" si="328"/>
        <v>1</v>
      </c>
      <c r="F1196" s="65">
        <f ca="1">(TRUNC(PRODUCT($E$12:$E1195),16))</f>
        <v>1.2294726157909199</v>
      </c>
      <c r="G1196" s="65">
        <f t="shared" ca="1" si="329"/>
        <v>1.0980132618279299</v>
      </c>
      <c r="H1196" s="65">
        <f t="shared" ca="1" si="330"/>
        <v>1.1197247400000001</v>
      </c>
      <c r="I1196" s="64">
        <f t="shared" si="323"/>
        <v>0.06</v>
      </c>
      <c r="J1196" s="66">
        <f>IF(O1195&gt;0,VLOOKUP(O1195,W$12:AF$80,2),J1195)</f>
        <v>44628</v>
      </c>
      <c r="K1196" s="67">
        <f t="shared" si="324"/>
        <v>231</v>
      </c>
      <c r="L1196" s="68">
        <f t="shared" si="333"/>
        <v>232</v>
      </c>
      <c r="M1196" s="69">
        <f t="shared" si="334"/>
        <v>1.0551093300000001</v>
      </c>
      <c r="N1196" s="69">
        <f t="shared" ca="1" si="335"/>
        <v>1.1814320199999999</v>
      </c>
      <c r="O1196" s="68">
        <f t="shared" si="331"/>
        <v>0</v>
      </c>
      <c r="P1196" s="65">
        <f t="shared" ca="1" si="325"/>
        <v>103.98930989</v>
      </c>
      <c r="Q1196" s="65"/>
      <c r="R1196" s="11">
        <f t="shared" si="326"/>
        <v>0</v>
      </c>
      <c r="S1196" s="70" t="str">
        <f>IF(O1195&gt;0,VLOOKUP(O1195,W$12:AF$60,10),S1195)</f>
        <v>INCORPJ=</v>
      </c>
      <c r="T1196" s="66" t="e">
        <f>IF(O1195&gt;0,VLOOKUP(O1195,W$12:AF$60,11),T1195)</f>
        <v>#REF!</v>
      </c>
      <c r="U1196" s="71" t="str">
        <f t="shared" si="336"/>
        <v>-</v>
      </c>
    </row>
    <row r="1197" spans="1:21" x14ac:dyDescent="0.15">
      <c r="A1197" s="63">
        <f t="shared" si="322"/>
        <v>44962</v>
      </c>
      <c r="B1197" s="78">
        <f t="shared" ca="1" si="327"/>
        <v>677.14783999999986</v>
      </c>
      <c r="C1197" s="65">
        <f t="shared" ca="1" si="332"/>
        <v>573.1585301099999</v>
      </c>
      <c r="D1197" s="10">
        <f ca="1">IF(A1197&lt;$B$1,VLOOKUP(A1197,[1]DI!$A$4:$B$15000,2),0)</f>
        <v>0</v>
      </c>
      <c r="E1197" s="65">
        <f t="shared" ca="1" si="328"/>
        <v>1</v>
      </c>
      <c r="F1197" s="65">
        <f ca="1">(TRUNC(PRODUCT($E$12:$E1196),16))</f>
        <v>1.2294726157909199</v>
      </c>
      <c r="G1197" s="65">
        <f t="shared" ca="1" si="329"/>
        <v>1.0980132618279299</v>
      </c>
      <c r="H1197" s="65">
        <f t="shared" ca="1" si="330"/>
        <v>1.1197247400000001</v>
      </c>
      <c r="I1197" s="64">
        <f t="shared" si="323"/>
        <v>0.06</v>
      </c>
      <c r="J1197" s="66">
        <f>IF(O1196&gt;0,VLOOKUP(O1196,W$12:AF$80,2),J1196)</f>
        <v>44628</v>
      </c>
      <c r="K1197" s="67">
        <f t="shared" si="324"/>
        <v>231</v>
      </c>
      <c r="L1197" s="68">
        <f t="shared" si="333"/>
        <v>232</v>
      </c>
      <c r="M1197" s="69">
        <f t="shared" si="334"/>
        <v>1.0551093300000001</v>
      </c>
      <c r="N1197" s="69">
        <f t="shared" ca="1" si="335"/>
        <v>1.1814320199999999</v>
      </c>
      <c r="O1197" s="68">
        <f t="shared" si="331"/>
        <v>0</v>
      </c>
      <c r="P1197" s="65">
        <f t="shared" ca="1" si="325"/>
        <v>103.98930989</v>
      </c>
      <c r="Q1197" s="65"/>
      <c r="R1197" s="11">
        <f t="shared" si="326"/>
        <v>0</v>
      </c>
      <c r="S1197" s="70" t="str">
        <f>IF(O1196&gt;0,VLOOKUP(O1196,W$12:AF$60,10),S1196)</f>
        <v>INCORPJ=</v>
      </c>
      <c r="T1197" s="66" t="e">
        <f>IF(O1196&gt;0,VLOOKUP(O1196,W$12:AF$60,11),T1196)</f>
        <v>#REF!</v>
      </c>
      <c r="U1197" s="71" t="str">
        <f t="shared" si="336"/>
        <v>-</v>
      </c>
    </row>
    <row r="1198" spans="1:21" x14ac:dyDescent="0.15">
      <c r="A1198" s="63">
        <f t="shared" si="322"/>
        <v>44963</v>
      </c>
      <c r="B1198" s="78">
        <f t="shared" ca="1" si="327"/>
        <v>677.14783999999986</v>
      </c>
      <c r="C1198" s="65">
        <f t="shared" ca="1" si="332"/>
        <v>573.1585301099999</v>
      </c>
      <c r="D1198" s="10">
        <f ca="1">IF(A1198&lt;$B$1,VLOOKUP(A1198,[1]DI!$A$4:$B$15000,2),0)</f>
        <v>0.13650000000000001</v>
      </c>
      <c r="E1198" s="65">
        <f t="shared" ca="1" si="328"/>
        <v>1.00050788</v>
      </c>
      <c r="F1198" s="65">
        <f ca="1">(TRUNC(PRODUCT($E$12:$E1197),16))</f>
        <v>1.2294726157909199</v>
      </c>
      <c r="G1198" s="65">
        <f t="shared" ca="1" si="329"/>
        <v>1.0980132618279299</v>
      </c>
      <c r="H1198" s="65">
        <f t="shared" ca="1" si="330"/>
        <v>1.1197247400000001</v>
      </c>
      <c r="I1198" s="64">
        <f t="shared" si="323"/>
        <v>0.06</v>
      </c>
      <c r="J1198" s="66">
        <f>IF(O1197&gt;0,VLOOKUP(O1197,W$12:AF$80,2),J1197)</f>
        <v>44628</v>
      </c>
      <c r="K1198" s="67">
        <f t="shared" si="324"/>
        <v>232</v>
      </c>
      <c r="L1198" s="68">
        <f t="shared" si="333"/>
        <v>232</v>
      </c>
      <c r="M1198" s="69">
        <f t="shared" si="334"/>
        <v>1.0551093300000001</v>
      </c>
      <c r="N1198" s="69">
        <f t="shared" ca="1" si="335"/>
        <v>1.1814320199999999</v>
      </c>
      <c r="O1198" s="68">
        <f t="shared" si="331"/>
        <v>0</v>
      </c>
      <c r="P1198" s="65">
        <f t="shared" ca="1" si="325"/>
        <v>103.98930989</v>
      </c>
      <c r="Q1198" s="65"/>
      <c r="R1198" s="11">
        <f t="shared" si="326"/>
        <v>0</v>
      </c>
      <c r="S1198" s="70" t="str">
        <f>IF(O1197&gt;0,VLOOKUP(O1197,W$12:AF$60,10),S1197)</f>
        <v>INCORPJ=</v>
      </c>
      <c r="T1198" s="66" t="e">
        <f>IF(O1197&gt;0,VLOOKUP(O1197,W$12:AF$60,11),T1197)</f>
        <v>#REF!</v>
      </c>
      <c r="U1198" s="71" t="str">
        <f t="shared" si="336"/>
        <v>-</v>
      </c>
    </row>
    <row r="1199" spans="1:21" x14ac:dyDescent="0.15">
      <c r="A1199" s="63">
        <f t="shared" si="322"/>
        <v>44964</v>
      </c>
      <c r="B1199" s="78">
        <f t="shared" ca="1" si="327"/>
        <v>677.64842347999991</v>
      </c>
      <c r="C1199" s="65">
        <f t="shared" ca="1" si="332"/>
        <v>573.1585301099999</v>
      </c>
      <c r="D1199" s="10">
        <f ca="1">IF(A1199&lt;$B$1,VLOOKUP(A1199,[1]DI!$A$4:$B$15000,2),0)</f>
        <v>0.13650000000000001</v>
      </c>
      <c r="E1199" s="65">
        <f t="shared" ca="1" si="328"/>
        <v>1.00050788</v>
      </c>
      <c r="F1199" s="65">
        <f ca="1">(TRUNC(PRODUCT($E$12:$E1198),16))</f>
        <v>1.23009704034302</v>
      </c>
      <c r="G1199" s="65">
        <f t="shared" ca="1" si="329"/>
        <v>1.0980132618279299</v>
      </c>
      <c r="H1199" s="65">
        <f t="shared" ca="1" si="330"/>
        <v>1.12029343</v>
      </c>
      <c r="I1199" s="64">
        <f t="shared" si="323"/>
        <v>0.06</v>
      </c>
      <c r="J1199" s="66">
        <f>IF(O1198&gt;0,VLOOKUP(O1198,W$12:AF$80,2),J1198)</f>
        <v>44628</v>
      </c>
      <c r="K1199" s="67">
        <f t="shared" si="324"/>
        <v>233</v>
      </c>
      <c r="L1199" s="68">
        <f t="shared" si="333"/>
        <v>233</v>
      </c>
      <c r="M1199" s="69">
        <f t="shared" si="334"/>
        <v>1.0553533260000001</v>
      </c>
      <c r="N1199" s="69">
        <f t="shared" ca="1" si="335"/>
        <v>1.1823053969999999</v>
      </c>
      <c r="O1199" s="68">
        <f t="shared" si="331"/>
        <v>0</v>
      </c>
      <c r="P1199" s="65">
        <f t="shared" ca="1" si="325"/>
        <v>104.48989337</v>
      </c>
      <c r="Q1199" s="65"/>
      <c r="R1199" s="11">
        <f t="shared" si="326"/>
        <v>0</v>
      </c>
      <c r="S1199" s="70" t="str">
        <f>IF(O1198&gt;0,VLOOKUP(O1198,W$12:AF$60,10),S1198)</f>
        <v>INCORPJ=</v>
      </c>
      <c r="T1199" s="66" t="e">
        <f>IF(O1198&gt;0,VLOOKUP(O1198,W$12:AF$60,11),T1198)</f>
        <v>#REF!</v>
      </c>
      <c r="U1199" s="71" t="str">
        <f t="shared" si="336"/>
        <v>-</v>
      </c>
    </row>
    <row r="1200" spans="1:21" x14ac:dyDescent="0.15">
      <c r="A1200" s="63">
        <f t="shared" si="322"/>
        <v>44965</v>
      </c>
      <c r="B1200" s="78">
        <f t="shared" ca="1" si="327"/>
        <v>678.14937320999991</v>
      </c>
      <c r="C1200" s="65">
        <f t="shared" ca="1" si="332"/>
        <v>573.1585301099999</v>
      </c>
      <c r="D1200" s="10">
        <f ca="1">IF(A1200&lt;$B$1,VLOOKUP(A1200,[1]DI!$A$4:$B$15000,2),0)</f>
        <v>0.13650000000000001</v>
      </c>
      <c r="E1200" s="65">
        <f t="shared" ca="1" si="328"/>
        <v>1.00050788</v>
      </c>
      <c r="F1200" s="65">
        <f ca="1">(TRUNC(PRODUCT($E$12:$E1199),16))</f>
        <v>1.23072178202787</v>
      </c>
      <c r="G1200" s="65">
        <f t="shared" ca="1" si="329"/>
        <v>1.0980132618279299</v>
      </c>
      <c r="H1200" s="65">
        <f t="shared" ca="1" si="330"/>
        <v>1.1208624</v>
      </c>
      <c r="I1200" s="64">
        <f t="shared" si="323"/>
        <v>0.06</v>
      </c>
      <c r="J1200" s="66">
        <f>IF(O1199&gt;0,VLOOKUP(O1199,W$12:AF$80,2),J1199)</f>
        <v>44628</v>
      </c>
      <c r="K1200" s="67">
        <f t="shared" si="324"/>
        <v>234</v>
      </c>
      <c r="L1200" s="68">
        <f t="shared" si="333"/>
        <v>234</v>
      </c>
      <c r="M1200" s="69">
        <f t="shared" si="334"/>
        <v>1.05559738</v>
      </c>
      <c r="N1200" s="69">
        <f t="shared" ca="1" si="335"/>
        <v>1.183179413</v>
      </c>
      <c r="O1200" s="68">
        <f t="shared" si="331"/>
        <v>0</v>
      </c>
      <c r="P1200" s="65">
        <f t="shared" ca="1" si="325"/>
        <v>104.99084310000001</v>
      </c>
      <c r="Q1200" s="65"/>
      <c r="R1200" s="11">
        <f t="shared" si="326"/>
        <v>0</v>
      </c>
      <c r="S1200" s="70" t="str">
        <f>IF(O1199&gt;0,VLOOKUP(O1199,W$12:AF$60,10),S1199)</f>
        <v>INCORPJ=</v>
      </c>
      <c r="T1200" s="66" t="e">
        <f>IF(O1199&gt;0,VLOOKUP(O1199,W$12:AF$60,11),T1199)</f>
        <v>#REF!</v>
      </c>
      <c r="U1200" s="71" t="str">
        <f t="shared" si="336"/>
        <v>-</v>
      </c>
    </row>
    <row r="1201" spans="1:21" x14ac:dyDescent="0.15">
      <c r="A1201" s="63">
        <f t="shared" si="322"/>
        <v>44966</v>
      </c>
      <c r="B1201" s="78">
        <f t="shared" ca="1" si="327"/>
        <v>678.65069834999986</v>
      </c>
      <c r="C1201" s="65">
        <f t="shared" ca="1" si="332"/>
        <v>573.1585301099999</v>
      </c>
      <c r="D1201" s="10">
        <f ca="1">IF(A1201&lt;$B$1,VLOOKUP(A1201,[1]DI!$A$4:$B$15000,2),0)</f>
        <v>0.13650000000000001</v>
      </c>
      <c r="E1201" s="65">
        <f t="shared" ca="1" si="328"/>
        <v>1.00050788</v>
      </c>
      <c r="F1201" s="65">
        <f ca="1">(TRUNC(PRODUCT($E$12:$E1200),16))</f>
        <v>1.23134684100653</v>
      </c>
      <c r="G1201" s="65">
        <f t="shared" ca="1" si="329"/>
        <v>1.0980132618279299</v>
      </c>
      <c r="H1201" s="65">
        <f t="shared" ca="1" si="330"/>
        <v>1.12143167</v>
      </c>
      <c r="I1201" s="64">
        <f t="shared" si="323"/>
        <v>0.06</v>
      </c>
      <c r="J1201" s="66">
        <f>IF(O1200&gt;0,VLOOKUP(O1200,W$12:AF$80,2),J1200)</f>
        <v>44628</v>
      </c>
      <c r="K1201" s="67">
        <f t="shared" si="324"/>
        <v>235</v>
      </c>
      <c r="L1201" s="68">
        <f t="shared" si="333"/>
        <v>235</v>
      </c>
      <c r="M1201" s="69">
        <f t="shared" si="334"/>
        <v>1.0558414890000001</v>
      </c>
      <c r="N1201" s="69">
        <f t="shared" ca="1" si="335"/>
        <v>1.184054084</v>
      </c>
      <c r="O1201" s="68">
        <f t="shared" si="331"/>
        <v>0</v>
      </c>
      <c r="P1201" s="65">
        <f t="shared" ca="1" si="325"/>
        <v>105.49216824</v>
      </c>
      <c r="Q1201" s="65"/>
      <c r="R1201" s="11">
        <f t="shared" si="326"/>
        <v>0</v>
      </c>
      <c r="S1201" s="70" t="str">
        <f>IF(O1200&gt;0,VLOOKUP(O1200,W$12:AF$60,10),S1200)</f>
        <v>INCORPJ=</v>
      </c>
      <c r="T1201" s="66" t="e">
        <f>IF(O1200&gt;0,VLOOKUP(O1200,W$12:AF$60,11),T1200)</f>
        <v>#REF!</v>
      </c>
      <c r="U1201" s="71" t="str">
        <f t="shared" si="336"/>
        <v>-</v>
      </c>
    </row>
    <row r="1202" spans="1:21" x14ac:dyDescent="0.15">
      <c r="A1202" s="63">
        <f t="shared" si="322"/>
        <v>44967</v>
      </c>
      <c r="B1202" s="78">
        <f t="shared" ca="1" si="327"/>
        <v>679.15238916999988</v>
      </c>
      <c r="C1202" s="65">
        <f t="shared" ca="1" si="332"/>
        <v>573.1585301099999</v>
      </c>
      <c r="D1202" s="10">
        <f ca="1">IF(A1202&lt;$B$1,VLOOKUP(A1202,[1]DI!$A$4:$B$15000,2),0)</f>
        <v>0.13650000000000001</v>
      </c>
      <c r="E1202" s="65">
        <f t="shared" ca="1" si="328"/>
        <v>1.00050788</v>
      </c>
      <c r="F1202" s="65">
        <f ca="1">(TRUNC(PRODUCT($E$12:$E1201),16))</f>
        <v>1.23197221744014</v>
      </c>
      <c r="G1202" s="65">
        <f t="shared" ca="1" si="329"/>
        <v>1.0980132618279299</v>
      </c>
      <c r="H1202" s="65">
        <f t="shared" ca="1" si="330"/>
        <v>1.12200122</v>
      </c>
      <c r="I1202" s="64">
        <f t="shared" si="323"/>
        <v>0.06</v>
      </c>
      <c r="J1202" s="66">
        <f>IF(O1201&gt;0,VLOOKUP(O1201,W$12:AF$80,2),J1201)</f>
        <v>44628</v>
      </c>
      <c r="K1202" s="67">
        <f t="shared" si="324"/>
        <v>236</v>
      </c>
      <c r="L1202" s="68">
        <f t="shared" si="333"/>
        <v>236</v>
      </c>
      <c r="M1202" s="69">
        <f t="shared" si="334"/>
        <v>1.056085655</v>
      </c>
      <c r="N1202" s="69">
        <f t="shared" ca="1" si="335"/>
        <v>1.184929393</v>
      </c>
      <c r="O1202" s="68">
        <f t="shared" si="331"/>
        <v>0</v>
      </c>
      <c r="P1202" s="65">
        <f t="shared" ca="1" si="325"/>
        <v>105.99385906000001</v>
      </c>
      <c r="Q1202" s="65"/>
      <c r="R1202" s="11">
        <f t="shared" si="326"/>
        <v>0</v>
      </c>
      <c r="S1202" s="70" t="str">
        <f>IF(O1201&gt;0,VLOOKUP(O1201,W$12:AF$60,10),S1201)</f>
        <v>INCORPJ=</v>
      </c>
      <c r="T1202" s="66" t="e">
        <f>IF(O1201&gt;0,VLOOKUP(O1201,W$12:AF$60,11),T1201)</f>
        <v>#REF!</v>
      </c>
      <c r="U1202" s="71" t="str">
        <f t="shared" si="336"/>
        <v>-</v>
      </c>
    </row>
    <row r="1203" spans="1:21" x14ac:dyDescent="0.15">
      <c r="A1203" s="63">
        <f t="shared" si="322"/>
        <v>44968</v>
      </c>
      <c r="B1203" s="78">
        <f t="shared" ca="1" si="327"/>
        <v>679.65445196999985</v>
      </c>
      <c r="C1203" s="65">
        <f t="shared" ca="1" si="332"/>
        <v>573.1585301099999</v>
      </c>
      <c r="D1203" s="10">
        <f ca="1">IF(A1203&lt;$B$1,VLOOKUP(A1203,[1]DI!$A$4:$B$15000,2),0)</f>
        <v>0</v>
      </c>
      <c r="E1203" s="65">
        <f t="shared" ca="1" si="328"/>
        <v>1</v>
      </c>
      <c r="F1203" s="65">
        <f ca="1">(TRUNC(PRODUCT($E$12:$E1202),16))</f>
        <v>1.2325979114899299</v>
      </c>
      <c r="G1203" s="65">
        <f t="shared" ca="1" si="329"/>
        <v>1.0980132618279299</v>
      </c>
      <c r="H1203" s="65">
        <f t="shared" ca="1" si="330"/>
        <v>1.1225710600000001</v>
      </c>
      <c r="I1203" s="64">
        <f t="shared" si="323"/>
        <v>0.06</v>
      </c>
      <c r="J1203" s="66">
        <f>IF(O1202&gt;0,VLOOKUP(O1202,W$12:AF$80,2),J1202)</f>
        <v>44628</v>
      </c>
      <c r="K1203" s="67">
        <f t="shared" si="324"/>
        <v>236</v>
      </c>
      <c r="L1203" s="68">
        <f t="shared" si="333"/>
        <v>237</v>
      </c>
      <c r="M1203" s="69">
        <f t="shared" si="334"/>
        <v>1.0563298780000001</v>
      </c>
      <c r="N1203" s="69">
        <f t="shared" ca="1" si="335"/>
        <v>1.185805351</v>
      </c>
      <c r="O1203" s="68">
        <f t="shared" si="331"/>
        <v>0</v>
      </c>
      <c r="P1203" s="65">
        <f t="shared" ca="1" si="325"/>
        <v>106.49592186</v>
      </c>
      <c r="Q1203" s="65"/>
      <c r="R1203" s="11">
        <f t="shared" si="326"/>
        <v>0</v>
      </c>
      <c r="S1203" s="70" t="str">
        <f>IF(O1202&gt;0,VLOOKUP(O1202,W$12:AF$60,10),S1202)</f>
        <v>INCORPJ=</v>
      </c>
      <c r="T1203" s="66" t="e">
        <f>IF(O1202&gt;0,VLOOKUP(O1202,W$12:AF$60,11),T1202)</f>
        <v>#REF!</v>
      </c>
      <c r="U1203" s="71" t="str">
        <f t="shared" si="336"/>
        <v>-</v>
      </c>
    </row>
    <row r="1204" spans="1:21" x14ac:dyDescent="0.15">
      <c r="A1204" s="63">
        <f t="shared" si="322"/>
        <v>44969</v>
      </c>
      <c r="B1204" s="78">
        <f t="shared" ca="1" si="327"/>
        <v>679.65445196999985</v>
      </c>
      <c r="C1204" s="65">
        <f t="shared" ca="1" si="332"/>
        <v>573.1585301099999</v>
      </c>
      <c r="D1204" s="10">
        <f ca="1">IF(A1204&lt;$B$1,VLOOKUP(A1204,[1]DI!$A$4:$B$15000,2),0)</f>
        <v>0</v>
      </c>
      <c r="E1204" s="65">
        <f t="shared" ca="1" si="328"/>
        <v>1</v>
      </c>
      <c r="F1204" s="65">
        <f ca="1">(TRUNC(PRODUCT($E$12:$E1203),16))</f>
        <v>1.2325979114899299</v>
      </c>
      <c r="G1204" s="65">
        <f t="shared" ca="1" si="329"/>
        <v>1.0980132618279299</v>
      </c>
      <c r="H1204" s="65">
        <f t="shared" ca="1" si="330"/>
        <v>1.1225710600000001</v>
      </c>
      <c r="I1204" s="64">
        <f t="shared" si="323"/>
        <v>0.06</v>
      </c>
      <c r="J1204" s="66">
        <f>IF(O1203&gt;0,VLOOKUP(O1203,W$12:AF$80,2),J1203)</f>
        <v>44628</v>
      </c>
      <c r="K1204" s="67">
        <f t="shared" si="324"/>
        <v>236</v>
      </c>
      <c r="L1204" s="68">
        <f t="shared" si="333"/>
        <v>237</v>
      </c>
      <c r="M1204" s="69">
        <f t="shared" si="334"/>
        <v>1.0563298780000001</v>
      </c>
      <c r="N1204" s="69">
        <f t="shared" ca="1" si="335"/>
        <v>1.185805351</v>
      </c>
      <c r="O1204" s="68">
        <f t="shared" si="331"/>
        <v>0</v>
      </c>
      <c r="P1204" s="65">
        <f t="shared" ca="1" si="325"/>
        <v>106.49592186</v>
      </c>
      <c r="Q1204" s="65"/>
      <c r="R1204" s="11">
        <f t="shared" si="326"/>
        <v>0</v>
      </c>
      <c r="S1204" s="70" t="str">
        <f>IF(O1203&gt;0,VLOOKUP(O1203,W$12:AF$60,10),S1203)</f>
        <v>INCORPJ=</v>
      </c>
      <c r="T1204" s="66" t="e">
        <f>IF(O1203&gt;0,VLOOKUP(O1203,W$12:AF$60,11),T1203)</f>
        <v>#REF!</v>
      </c>
      <c r="U1204" s="71" t="str">
        <f t="shared" si="336"/>
        <v>-</v>
      </c>
    </row>
    <row r="1205" spans="1:21" x14ac:dyDescent="0.15">
      <c r="A1205" s="63">
        <f t="shared" si="322"/>
        <v>44970</v>
      </c>
      <c r="B1205" s="78">
        <f t="shared" ca="1" si="327"/>
        <v>679.65445196999985</v>
      </c>
      <c r="C1205" s="65">
        <f t="shared" ca="1" si="332"/>
        <v>573.1585301099999</v>
      </c>
      <c r="D1205" s="10">
        <f ca="1">IF(A1205&lt;$B$1,VLOOKUP(A1205,[1]DI!$A$4:$B$15000,2),0)</f>
        <v>0.13650000000000001</v>
      </c>
      <c r="E1205" s="65">
        <f t="shared" ca="1" si="328"/>
        <v>1.00050788</v>
      </c>
      <c r="F1205" s="65">
        <f ca="1">(TRUNC(PRODUCT($E$12:$E1204),16))</f>
        <v>1.2325979114899299</v>
      </c>
      <c r="G1205" s="65">
        <f t="shared" ca="1" si="329"/>
        <v>1.0980132618279299</v>
      </c>
      <c r="H1205" s="65">
        <f t="shared" ca="1" si="330"/>
        <v>1.1225710600000001</v>
      </c>
      <c r="I1205" s="64">
        <f t="shared" si="323"/>
        <v>0.06</v>
      </c>
      <c r="J1205" s="66">
        <f>IF(O1204&gt;0,VLOOKUP(O1204,W$12:AF$80,2),J1204)</f>
        <v>44628</v>
      </c>
      <c r="K1205" s="67">
        <f t="shared" si="324"/>
        <v>237</v>
      </c>
      <c r="L1205" s="68">
        <f t="shared" si="333"/>
        <v>237</v>
      </c>
      <c r="M1205" s="69">
        <f t="shared" si="334"/>
        <v>1.0563298780000001</v>
      </c>
      <c r="N1205" s="69">
        <f t="shared" ca="1" si="335"/>
        <v>1.185805351</v>
      </c>
      <c r="O1205" s="68">
        <f t="shared" si="331"/>
        <v>0</v>
      </c>
      <c r="P1205" s="65">
        <f t="shared" ca="1" si="325"/>
        <v>106.49592186</v>
      </c>
      <c r="Q1205" s="65"/>
      <c r="R1205" s="11">
        <f t="shared" si="326"/>
        <v>0</v>
      </c>
      <c r="S1205" s="70" t="str">
        <f>IF(O1204&gt;0,VLOOKUP(O1204,W$12:AF$60,10),S1204)</f>
        <v>INCORPJ=</v>
      </c>
      <c r="T1205" s="66" t="e">
        <f>IF(O1204&gt;0,VLOOKUP(O1204,W$12:AF$60,11),T1204)</f>
        <v>#REF!</v>
      </c>
      <c r="U1205" s="71" t="str">
        <f t="shared" si="336"/>
        <v>-</v>
      </c>
    </row>
    <row r="1206" spans="1:21" x14ac:dyDescent="0.15">
      <c r="A1206" s="63">
        <f t="shared" si="322"/>
        <v>44971</v>
      </c>
      <c r="B1206" s="78">
        <f t="shared" ca="1" si="327"/>
        <v>680.1568855999999</v>
      </c>
      <c r="C1206" s="65">
        <f t="shared" ca="1" si="332"/>
        <v>573.1585301099999</v>
      </c>
      <c r="D1206" s="10">
        <f ca="1">IF(A1206&lt;$B$1,VLOOKUP(A1206,[1]DI!$A$4:$B$15000,2),0)</f>
        <v>0.13650000000000001</v>
      </c>
      <c r="E1206" s="65">
        <f t="shared" ca="1" si="328"/>
        <v>1.00050788</v>
      </c>
      <c r="F1206" s="65">
        <f ca="1">(TRUNC(PRODUCT($E$12:$E1205),16))</f>
        <v>1.23322392331722</v>
      </c>
      <c r="G1206" s="65">
        <f t="shared" ca="1" si="329"/>
        <v>1.0980132618279299</v>
      </c>
      <c r="H1206" s="65">
        <f t="shared" ca="1" si="330"/>
        <v>1.1231411899999999</v>
      </c>
      <c r="I1206" s="64">
        <f t="shared" si="323"/>
        <v>0.06</v>
      </c>
      <c r="J1206" s="66">
        <f>IF(O1205&gt;0,VLOOKUP(O1205,W$12:AF$80,2),J1205)</f>
        <v>44628</v>
      </c>
      <c r="K1206" s="67">
        <f t="shared" si="324"/>
        <v>238</v>
      </c>
      <c r="L1206" s="68">
        <f t="shared" si="333"/>
        <v>238</v>
      </c>
      <c r="M1206" s="69">
        <f t="shared" si="334"/>
        <v>1.056574157</v>
      </c>
      <c r="N1206" s="69">
        <f t="shared" ca="1" si="335"/>
        <v>1.1866819559999999</v>
      </c>
      <c r="O1206" s="68">
        <f t="shared" si="331"/>
        <v>0</v>
      </c>
      <c r="P1206" s="65">
        <f t="shared" ca="1" si="325"/>
        <v>106.99835548999999</v>
      </c>
      <c r="Q1206" s="65"/>
      <c r="R1206" s="11">
        <f t="shared" si="326"/>
        <v>0</v>
      </c>
      <c r="S1206" s="70" t="str">
        <f>IF(O1205&gt;0,VLOOKUP(O1205,W$12:AF$60,10),S1205)</f>
        <v>INCORPJ=</v>
      </c>
      <c r="T1206" s="66" t="e">
        <f>IF(O1205&gt;0,VLOOKUP(O1205,W$12:AF$60,11),T1205)</f>
        <v>#REF!</v>
      </c>
      <c r="U1206" s="71" t="str">
        <f t="shared" si="336"/>
        <v>-</v>
      </c>
    </row>
    <row r="1207" spans="1:21" x14ac:dyDescent="0.15">
      <c r="A1207" s="63">
        <f t="shared" si="322"/>
        <v>44972</v>
      </c>
      <c r="B1207" s="78">
        <f t="shared" ca="1" si="327"/>
        <v>680.65969063999989</v>
      </c>
      <c r="C1207" s="65">
        <f t="shared" ca="1" si="332"/>
        <v>573.1585301099999</v>
      </c>
      <c r="D1207" s="10">
        <f ca="1">IF(A1207&lt;$B$1,VLOOKUP(A1207,[1]DI!$A$4:$B$15000,2),0)</f>
        <v>0.13650000000000001</v>
      </c>
      <c r="E1207" s="65">
        <f t="shared" ca="1" si="328"/>
        <v>1.00050788</v>
      </c>
      <c r="F1207" s="65">
        <f ca="1">(TRUNC(PRODUCT($E$12:$E1206),16))</f>
        <v>1.2338502530833999</v>
      </c>
      <c r="G1207" s="65">
        <f t="shared" ca="1" si="329"/>
        <v>1.0980132618279299</v>
      </c>
      <c r="H1207" s="65">
        <f t="shared" ca="1" si="330"/>
        <v>1.12371161</v>
      </c>
      <c r="I1207" s="64">
        <f t="shared" si="323"/>
        <v>0.06</v>
      </c>
      <c r="J1207" s="66">
        <f>IF(O1206&gt;0,VLOOKUP(O1206,W$12:AF$80,2),J1206)</f>
        <v>44628</v>
      </c>
      <c r="K1207" s="67">
        <f t="shared" si="324"/>
        <v>239</v>
      </c>
      <c r="L1207" s="68">
        <f t="shared" si="333"/>
        <v>239</v>
      </c>
      <c r="M1207" s="69">
        <f t="shared" si="334"/>
        <v>1.0568184920000001</v>
      </c>
      <c r="N1207" s="69">
        <f t="shared" ca="1" si="335"/>
        <v>1.187559209</v>
      </c>
      <c r="O1207" s="68">
        <f t="shared" si="331"/>
        <v>0</v>
      </c>
      <c r="P1207" s="65">
        <f t="shared" ca="1" si="325"/>
        <v>107.50116053000001</v>
      </c>
      <c r="Q1207" s="65"/>
      <c r="R1207" s="11">
        <f t="shared" si="326"/>
        <v>0</v>
      </c>
      <c r="S1207" s="70" t="str">
        <f>IF(O1206&gt;0,VLOOKUP(O1206,W$12:AF$60,10),S1206)</f>
        <v>INCORPJ=</v>
      </c>
      <c r="T1207" s="66" t="e">
        <f>IF(O1206&gt;0,VLOOKUP(O1206,W$12:AF$60,11),T1206)</f>
        <v>#REF!</v>
      </c>
      <c r="U1207" s="71" t="str">
        <f t="shared" si="336"/>
        <v>-</v>
      </c>
    </row>
    <row r="1208" spans="1:21" x14ac:dyDescent="0.15">
      <c r="A1208" s="63">
        <f t="shared" si="322"/>
        <v>44973</v>
      </c>
      <c r="B1208" s="78">
        <f t="shared" ca="1" si="327"/>
        <v>681.16286823999985</v>
      </c>
      <c r="C1208" s="65">
        <f t="shared" ca="1" si="332"/>
        <v>573.1585301099999</v>
      </c>
      <c r="D1208" s="10">
        <f ca="1">IF(A1208&lt;$B$1,VLOOKUP(A1208,[1]DI!$A$4:$B$15000,2),0)</f>
        <v>0.13650000000000001</v>
      </c>
      <c r="E1208" s="65">
        <f t="shared" ca="1" si="328"/>
        <v>1.00050788</v>
      </c>
      <c r="F1208" s="65">
        <f ca="1">(TRUNC(PRODUCT($E$12:$E1207),16))</f>
        <v>1.2344769009499299</v>
      </c>
      <c r="G1208" s="65">
        <f t="shared" ca="1" si="329"/>
        <v>1.0980132618279299</v>
      </c>
      <c r="H1208" s="65">
        <f t="shared" ca="1" si="330"/>
        <v>1.1242823200000001</v>
      </c>
      <c r="I1208" s="64">
        <f t="shared" si="323"/>
        <v>0.06</v>
      </c>
      <c r="J1208" s="66">
        <f>IF(O1207&gt;0,VLOOKUP(O1207,W$12:AF$80,2),J1207)</f>
        <v>44628</v>
      </c>
      <c r="K1208" s="67">
        <f t="shared" si="324"/>
        <v>240</v>
      </c>
      <c r="L1208" s="68">
        <f t="shared" si="333"/>
        <v>240</v>
      </c>
      <c r="M1208" s="69">
        <f t="shared" si="334"/>
        <v>1.057062884</v>
      </c>
      <c r="N1208" s="69">
        <f t="shared" ca="1" si="335"/>
        <v>1.1884371119999999</v>
      </c>
      <c r="O1208" s="68">
        <f t="shared" si="331"/>
        <v>0</v>
      </c>
      <c r="P1208" s="65">
        <f t="shared" ca="1" si="325"/>
        <v>108.00433812999999</v>
      </c>
      <c r="Q1208" s="65"/>
      <c r="R1208" s="11">
        <f t="shared" si="326"/>
        <v>0</v>
      </c>
      <c r="S1208" s="70" t="str">
        <f>IF(O1207&gt;0,VLOOKUP(O1207,W$12:AF$60,10),S1207)</f>
        <v>INCORPJ=</v>
      </c>
      <c r="T1208" s="66" t="e">
        <f>IF(O1207&gt;0,VLOOKUP(O1207,W$12:AF$60,11),T1207)</f>
        <v>#REF!</v>
      </c>
      <c r="U1208" s="71" t="str">
        <f t="shared" si="336"/>
        <v>-</v>
      </c>
    </row>
    <row r="1209" spans="1:21" x14ac:dyDescent="0.15">
      <c r="A1209" s="63">
        <f t="shared" si="322"/>
        <v>44974</v>
      </c>
      <c r="B1209" s="78">
        <f t="shared" ca="1" si="327"/>
        <v>681.66641780999987</v>
      </c>
      <c r="C1209" s="65">
        <f t="shared" ca="1" si="332"/>
        <v>573.1585301099999</v>
      </c>
      <c r="D1209" s="10">
        <f ca="1">IF(A1209&lt;$B$1,VLOOKUP(A1209,[1]DI!$A$4:$B$15000,2),0)</f>
        <v>0.13650000000000001</v>
      </c>
      <c r="E1209" s="65">
        <f t="shared" ca="1" si="328"/>
        <v>1.00050788</v>
      </c>
      <c r="F1209" s="65">
        <f ca="1">(TRUNC(PRODUCT($E$12:$E1208),16))</f>
        <v>1.23510386707839</v>
      </c>
      <c r="G1209" s="65">
        <f t="shared" ca="1" si="329"/>
        <v>1.0980132618279299</v>
      </c>
      <c r="H1209" s="65">
        <f t="shared" ca="1" si="330"/>
        <v>1.1248533199999999</v>
      </c>
      <c r="I1209" s="64">
        <f t="shared" si="323"/>
        <v>0.06</v>
      </c>
      <c r="J1209" s="66">
        <f>IF(O1208&gt;0,VLOOKUP(O1208,W$12:AF$80,2),J1208)</f>
        <v>44628</v>
      </c>
      <c r="K1209" s="67">
        <f t="shared" si="324"/>
        <v>241</v>
      </c>
      <c r="L1209" s="68">
        <f t="shared" si="333"/>
        <v>241</v>
      </c>
      <c r="M1209" s="69">
        <f t="shared" si="334"/>
        <v>1.057307333</v>
      </c>
      <c r="N1209" s="69">
        <f t="shared" ca="1" si="335"/>
        <v>1.189315664</v>
      </c>
      <c r="O1209" s="68">
        <f t="shared" si="331"/>
        <v>0</v>
      </c>
      <c r="P1209" s="65">
        <f t="shared" ca="1" si="325"/>
        <v>108.5078877</v>
      </c>
      <c r="Q1209" s="65"/>
      <c r="R1209" s="11">
        <f t="shared" si="326"/>
        <v>0</v>
      </c>
      <c r="S1209" s="70" t="str">
        <f>IF(O1208&gt;0,VLOOKUP(O1208,W$12:AF$60,10),S1208)</f>
        <v>INCORPJ=</v>
      </c>
      <c r="T1209" s="66" t="e">
        <f>IF(O1208&gt;0,VLOOKUP(O1208,W$12:AF$60,11),T1208)</f>
        <v>#REF!</v>
      </c>
      <c r="U1209" s="71" t="str">
        <f t="shared" si="336"/>
        <v>-</v>
      </c>
    </row>
    <row r="1210" spans="1:21" x14ac:dyDescent="0.15">
      <c r="A1210" s="63">
        <f t="shared" si="322"/>
        <v>44975</v>
      </c>
      <c r="B1210" s="78">
        <f t="shared" ca="1" si="327"/>
        <v>682.17033935999984</v>
      </c>
      <c r="C1210" s="65">
        <f t="shared" ca="1" si="332"/>
        <v>573.1585301099999</v>
      </c>
      <c r="D1210" s="10">
        <f ca="1">IF(A1210&lt;$B$1,VLOOKUP(A1210,[1]DI!$A$4:$B$15000,2),0)</f>
        <v>0</v>
      </c>
      <c r="E1210" s="65">
        <f t="shared" ca="1" si="328"/>
        <v>1</v>
      </c>
      <c r="F1210" s="65">
        <f ca="1">(TRUNC(PRODUCT($E$12:$E1209),16))</f>
        <v>1.2357311516303999</v>
      </c>
      <c r="G1210" s="65">
        <f t="shared" ca="1" si="329"/>
        <v>1.0980132618279299</v>
      </c>
      <c r="H1210" s="65">
        <f t="shared" ca="1" si="330"/>
        <v>1.12542461</v>
      </c>
      <c r="I1210" s="64">
        <f t="shared" si="323"/>
        <v>0.06</v>
      </c>
      <c r="J1210" s="66">
        <f>IF(O1209&gt;0,VLOOKUP(O1209,W$12:AF$80,2),J1209)</f>
        <v>44628</v>
      </c>
      <c r="K1210" s="67">
        <f t="shared" si="324"/>
        <v>241</v>
      </c>
      <c r="L1210" s="68">
        <f t="shared" si="333"/>
        <v>242</v>
      </c>
      <c r="M1210" s="69">
        <f t="shared" si="334"/>
        <v>1.057551838</v>
      </c>
      <c r="N1210" s="69">
        <f t="shared" ca="1" si="335"/>
        <v>1.190194865</v>
      </c>
      <c r="O1210" s="68">
        <f t="shared" si="331"/>
        <v>0</v>
      </c>
      <c r="P1210" s="65">
        <f t="shared" ca="1" si="325"/>
        <v>109.01180925</v>
      </c>
      <c r="Q1210" s="65"/>
      <c r="R1210" s="11">
        <f t="shared" si="326"/>
        <v>0</v>
      </c>
      <c r="S1210" s="70" t="str">
        <f>IF(O1209&gt;0,VLOOKUP(O1209,W$12:AF$60,10),S1209)</f>
        <v>INCORPJ=</v>
      </c>
      <c r="T1210" s="66" t="e">
        <f>IF(O1209&gt;0,VLOOKUP(O1209,W$12:AF$60,11),T1209)</f>
        <v>#REF!</v>
      </c>
      <c r="U1210" s="71" t="str">
        <f t="shared" si="336"/>
        <v>-</v>
      </c>
    </row>
    <row r="1211" spans="1:21" x14ac:dyDescent="0.15">
      <c r="A1211" s="63">
        <f t="shared" si="322"/>
        <v>44976</v>
      </c>
      <c r="B1211" s="78">
        <f t="shared" ca="1" si="327"/>
        <v>682.17033935999984</v>
      </c>
      <c r="C1211" s="65">
        <f t="shared" ca="1" si="332"/>
        <v>573.1585301099999</v>
      </c>
      <c r="D1211" s="10">
        <f ca="1">IF(A1211&lt;$B$1,VLOOKUP(A1211,[1]DI!$A$4:$B$15000,2),0)</f>
        <v>0</v>
      </c>
      <c r="E1211" s="65">
        <f t="shared" ca="1" si="328"/>
        <v>1</v>
      </c>
      <c r="F1211" s="65">
        <f ca="1">(TRUNC(PRODUCT($E$12:$E1210),16))</f>
        <v>1.2357311516303999</v>
      </c>
      <c r="G1211" s="65">
        <f t="shared" ca="1" si="329"/>
        <v>1.0980132618279299</v>
      </c>
      <c r="H1211" s="65">
        <f t="shared" ca="1" si="330"/>
        <v>1.12542461</v>
      </c>
      <c r="I1211" s="64">
        <f t="shared" si="323"/>
        <v>0.06</v>
      </c>
      <c r="J1211" s="66">
        <f>IF(O1210&gt;0,VLOOKUP(O1210,W$12:AF$80,2),J1210)</f>
        <v>44628</v>
      </c>
      <c r="K1211" s="67">
        <f t="shared" si="324"/>
        <v>241</v>
      </c>
      <c r="L1211" s="68">
        <f t="shared" si="333"/>
        <v>242</v>
      </c>
      <c r="M1211" s="69">
        <f t="shared" si="334"/>
        <v>1.057551838</v>
      </c>
      <c r="N1211" s="69">
        <f t="shared" ca="1" si="335"/>
        <v>1.190194865</v>
      </c>
      <c r="O1211" s="68">
        <f t="shared" si="331"/>
        <v>0</v>
      </c>
      <c r="P1211" s="65">
        <f t="shared" ca="1" si="325"/>
        <v>109.01180925</v>
      </c>
      <c r="Q1211" s="65"/>
      <c r="R1211" s="11">
        <f t="shared" si="326"/>
        <v>0</v>
      </c>
      <c r="S1211" s="70" t="str">
        <f>IF(O1210&gt;0,VLOOKUP(O1210,W$12:AF$60,10),S1210)</f>
        <v>INCORPJ=</v>
      </c>
      <c r="T1211" s="66" t="e">
        <f>IF(O1210&gt;0,VLOOKUP(O1210,W$12:AF$60,11),T1210)</f>
        <v>#REF!</v>
      </c>
      <c r="U1211" s="71" t="str">
        <f t="shared" si="336"/>
        <v>-</v>
      </c>
    </row>
    <row r="1212" spans="1:21" x14ac:dyDescent="0.15">
      <c r="A1212" s="63">
        <f t="shared" si="322"/>
        <v>44977</v>
      </c>
      <c r="B1212" s="78">
        <f t="shared" ca="1" si="327"/>
        <v>682.17033935999984</v>
      </c>
      <c r="C1212" s="65">
        <f t="shared" ca="1" si="332"/>
        <v>573.1585301099999</v>
      </c>
      <c r="D1212" s="10">
        <f ca="1">IF(A1212&lt;$B$1,VLOOKUP(A1212,[1]DI!$A$4:$B$15000,2),0)</f>
        <v>0</v>
      </c>
      <c r="E1212" s="65">
        <f t="shared" ca="1" si="328"/>
        <v>1</v>
      </c>
      <c r="F1212" s="65">
        <f ca="1">(TRUNC(PRODUCT($E$12:$E1211),16))</f>
        <v>1.2357311516303999</v>
      </c>
      <c r="G1212" s="65">
        <f t="shared" ca="1" si="329"/>
        <v>1.0980132618279299</v>
      </c>
      <c r="H1212" s="65">
        <f t="shared" ca="1" si="330"/>
        <v>1.12542461</v>
      </c>
      <c r="I1212" s="64">
        <f t="shared" si="323"/>
        <v>0.06</v>
      </c>
      <c r="J1212" s="66">
        <f>IF(O1211&gt;0,VLOOKUP(O1211,W$12:AF$80,2),J1211)</f>
        <v>44628</v>
      </c>
      <c r="K1212" s="67">
        <f t="shared" si="324"/>
        <v>241</v>
      </c>
      <c r="L1212" s="68">
        <f t="shared" si="333"/>
        <v>242</v>
      </c>
      <c r="M1212" s="69">
        <f t="shared" si="334"/>
        <v>1.057551838</v>
      </c>
      <c r="N1212" s="69">
        <f t="shared" ca="1" si="335"/>
        <v>1.190194865</v>
      </c>
      <c r="O1212" s="68">
        <f t="shared" si="331"/>
        <v>0</v>
      </c>
      <c r="P1212" s="65">
        <f t="shared" ca="1" si="325"/>
        <v>109.01180925</v>
      </c>
      <c r="Q1212" s="65"/>
      <c r="R1212" s="11">
        <f t="shared" si="326"/>
        <v>0</v>
      </c>
      <c r="S1212" s="70" t="str">
        <f>IF(O1211&gt;0,VLOOKUP(O1211,W$12:AF$60,10),S1211)</f>
        <v>INCORPJ=</v>
      </c>
      <c r="T1212" s="66" t="e">
        <f>IF(O1211&gt;0,VLOOKUP(O1211,W$12:AF$60,11),T1211)</f>
        <v>#REF!</v>
      </c>
      <c r="U1212" s="71" t="str">
        <f t="shared" si="336"/>
        <v>-</v>
      </c>
    </row>
    <row r="1213" spans="1:21" x14ac:dyDescent="0.15">
      <c r="A1213" s="63">
        <f t="shared" si="322"/>
        <v>44978</v>
      </c>
      <c r="B1213" s="78">
        <f t="shared" ca="1" si="327"/>
        <v>682.17033935999984</v>
      </c>
      <c r="C1213" s="65">
        <f t="shared" ca="1" si="332"/>
        <v>573.1585301099999</v>
      </c>
      <c r="D1213" s="10">
        <f ca="1">IF(A1213&lt;$B$1,VLOOKUP(A1213,[1]DI!$A$4:$B$15000,2),0)</f>
        <v>0</v>
      </c>
      <c r="E1213" s="65">
        <f t="shared" ca="1" si="328"/>
        <v>1</v>
      </c>
      <c r="F1213" s="65">
        <f ca="1">(TRUNC(PRODUCT($E$12:$E1212),16))</f>
        <v>1.2357311516303999</v>
      </c>
      <c r="G1213" s="65">
        <f t="shared" ca="1" si="329"/>
        <v>1.0980132618279299</v>
      </c>
      <c r="H1213" s="65">
        <f t="shared" ca="1" si="330"/>
        <v>1.12542461</v>
      </c>
      <c r="I1213" s="64">
        <f t="shared" si="323"/>
        <v>0.06</v>
      </c>
      <c r="J1213" s="66">
        <f>IF(O1212&gt;0,VLOOKUP(O1212,W$12:AF$80,2),J1212)</f>
        <v>44628</v>
      </c>
      <c r="K1213" s="67">
        <f t="shared" si="324"/>
        <v>241</v>
      </c>
      <c r="L1213" s="68">
        <f t="shared" si="333"/>
        <v>242</v>
      </c>
      <c r="M1213" s="69">
        <f t="shared" si="334"/>
        <v>1.057551838</v>
      </c>
      <c r="N1213" s="69">
        <f t="shared" ca="1" si="335"/>
        <v>1.190194865</v>
      </c>
      <c r="O1213" s="68">
        <f t="shared" si="331"/>
        <v>0</v>
      </c>
      <c r="P1213" s="65">
        <f t="shared" ca="1" si="325"/>
        <v>109.01180925</v>
      </c>
      <c r="Q1213" s="65"/>
      <c r="R1213" s="11">
        <f t="shared" si="326"/>
        <v>0</v>
      </c>
      <c r="S1213" s="70" t="str">
        <f>IF(O1212&gt;0,VLOOKUP(O1212,W$12:AF$60,10),S1212)</f>
        <v>INCORPJ=</v>
      </c>
      <c r="T1213" s="66" t="e">
        <f>IF(O1212&gt;0,VLOOKUP(O1212,W$12:AF$60,11),T1212)</f>
        <v>#REF!</v>
      </c>
      <c r="U1213" s="71" t="str">
        <f t="shared" si="336"/>
        <v>-</v>
      </c>
    </row>
    <row r="1214" spans="1:21" x14ac:dyDescent="0.15">
      <c r="A1214" s="63">
        <f t="shared" si="322"/>
        <v>44979</v>
      </c>
      <c r="B1214" s="78">
        <f t="shared" ca="1" si="327"/>
        <v>682.17033935999984</v>
      </c>
      <c r="C1214" s="65">
        <f t="shared" ca="1" si="332"/>
        <v>573.1585301099999</v>
      </c>
      <c r="D1214" s="10">
        <f ca="1">IF(A1214&lt;$B$1,VLOOKUP(A1214,[1]DI!$A$4:$B$15000,2),0)</f>
        <v>0.13650000000000001</v>
      </c>
      <c r="E1214" s="65">
        <f t="shared" ca="1" si="328"/>
        <v>1.00050788</v>
      </c>
      <c r="F1214" s="65">
        <f ca="1">(TRUNC(PRODUCT($E$12:$E1213),16))</f>
        <v>1.2357311516303999</v>
      </c>
      <c r="G1214" s="65">
        <f t="shared" ca="1" si="329"/>
        <v>1.0980132618279299</v>
      </c>
      <c r="H1214" s="65">
        <f t="shared" ca="1" si="330"/>
        <v>1.12542461</v>
      </c>
      <c r="I1214" s="64">
        <f t="shared" si="323"/>
        <v>0.06</v>
      </c>
      <c r="J1214" s="66">
        <f>IF(O1213&gt;0,VLOOKUP(O1213,W$12:AF$80,2),J1213)</f>
        <v>44628</v>
      </c>
      <c r="K1214" s="67">
        <f t="shared" si="324"/>
        <v>242</v>
      </c>
      <c r="L1214" s="68">
        <f t="shared" si="333"/>
        <v>242</v>
      </c>
      <c r="M1214" s="69">
        <f t="shared" si="334"/>
        <v>1.057551838</v>
      </c>
      <c r="N1214" s="69">
        <f t="shared" ca="1" si="335"/>
        <v>1.190194865</v>
      </c>
      <c r="O1214" s="68">
        <f t="shared" si="331"/>
        <v>0</v>
      </c>
      <c r="P1214" s="65">
        <f t="shared" ca="1" si="325"/>
        <v>109.01180925</v>
      </c>
      <c r="Q1214" s="65"/>
      <c r="R1214" s="11">
        <f t="shared" si="326"/>
        <v>0</v>
      </c>
      <c r="S1214" s="70" t="str">
        <f>IF(O1213&gt;0,VLOOKUP(O1213,W$12:AF$60,10),S1213)</f>
        <v>INCORPJ=</v>
      </c>
      <c r="T1214" s="66" t="e">
        <f>IF(O1213&gt;0,VLOOKUP(O1213,W$12:AF$60,11),T1213)</f>
        <v>#REF!</v>
      </c>
      <c r="U1214" s="71" t="str">
        <f t="shared" si="336"/>
        <v>-</v>
      </c>
    </row>
    <row r="1215" spans="1:21" x14ac:dyDescent="0.15">
      <c r="A1215" s="63">
        <f t="shared" si="322"/>
        <v>44980</v>
      </c>
      <c r="B1215" s="78">
        <f t="shared" ca="1" si="327"/>
        <v>682.67463289999989</v>
      </c>
      <c r="C1215" s="65">
        <f t="shared" ca="1" si="332"/>
        <v>573.1585301099999</v>
      </c>
      <c r="D1215" s="10">
        <f ca="1">IF(A1215&lt;$B$1,VLOOKUP(A1215,[1]DI!$A$4:$B$15000,2),0)</f>
        <v>0.13650000000000001</v>
      </c>
      <c r="E1215" s="65">
        <f t="shared" ca="1" si="328"/>
        <v>1.00050788</v>
      </c>
      <c r="F1215" s="65">
        <f ca="1">(TRUNC(PRODUCT($E$12:$E1214),16))</f>
        <v>1.23635875476769</v>
      </c>
      <c r="G1215" s="65">
        <f t="shared" ca="1" si="329"/>
        <v>1.0980132618279299</v>
      </c>
      <c r="H1215" s="65">
        <f t="shared" ca="1" si="330"/>
        <v>1.12599619</v>
      </c>
      <c r="I1215" s="64">
        <f t="shared" si="323"/>
        <v>0.06</v>
      </c>
      <c r="J1215" s="66">
        <f>IF(O1214&gt;0,VLOOKUP(O1214,W$12:AF$80,2),J1214)</f>
        <v>44628</v>
      </c>
      <c r="K1215" s="67">
        <f t="shared" si="324"/>
        <v>243</v>
      </c>
      <c r="L1215" s="68">
        <f t="shared" si="333"/>
        <v>243</v>
      </c>
      <c r="M1215" s="69">
        <f t="shared" si="334"/>
        <v>1.0577963990000001</v>
      </c>
      <c r="N1215" s="69">
        <f t="shared" ca="1" si="335"/>
        <v>1.1910747150000001</v>
      </c>
      <c r="O1215" s="68">
        <f t="shared" si="331"/>
        <v>0</v>
      </c>
      <c r="P1215" s="65">
        <f t="shared" ca="1" si="325"/>
        <v>109.51610279000001</v>
      </c>
      <c r="Q1215" s="65"/>
      <c r="R1215" s="11">
        <f t="shared" si="326"/>
        <v>0</v>
      </c>
      <c r="S1215" s="70" t="str">
        <f>IF(O1214&gt;0,VLOOKUP(O1214,W$12:AF$60,10),S1214)</f>
        <v>INCORPJ=</v>
      </c>
      <c r="T1215" s="66" t="e">
        <f>IF(O1214&gt;0,VLOOKUP(O1214,W$12:AF$60,11),T1214)</f>
        <v>#REF!</v>
      </c>
      <c r="U1215" s="71" t="str">
        <f t="shared" si="336"/>
        <v>-</v>
      </c>
    </row>
    <row r="1216" spans="1:21" x14ac:dyDescent="0.15">
      <c r="A1216" s="63">
        <f t="shared" si="322"/>
        <v>44981</v>
      </c>
      <c r="B1216" s="78">
        <f t="shared" ca="1" si="327"/>
        <v>683.17930585999989</v>
      </c>
      <c r="C1216" s="65">
        <f t="shared" ca="1" si="332"/>
        <v>573.1585301099999</v>
      </c>
      <c r="D1216" s="10">
        <f ca="1">IF(A1216&lt;$B$1,VLOOKUP(A1216,[1]DI!$A$4:$B$15000,2),0)</f>
        <v>0.13650000000000001</v>
      </c>
      <c r="E1216" s="65">
        <f t="shared" ca="1" si="328"/>
        <v>1.00050788</v>
      </c>
      <c r="F1216" s="65">
        <f ca="1">(TRUNC(PRODUCT($E$12:$E1215),16))</f>
        <v>1.2369866766520601</v>
      </c>
      <c r="G1216" s="65">
        <f t="shared" ca="1" si="329"/>
        <v>1.0980132618279299</v>
      </c>
      <c r="H1216" s="65">
        <f t="shared" ca="1" si="330"/>
        <v>1.12656807</v>
      </c>
      <c r="I1216" s="64">
        <f t="shared" si="323"/>
        <v>0.06</v>
      </c>
      <c r="J1216" s="66">
        <f>IF(O1215&gt;0,VLOOKUP(O1215,W$12:AF$80,2),J1215)</f>
        <v>44628</v>
      </c>
      <c r="K1216" s="67">
        <f t="shared" si="324"/>
        <v>244</v>
      </c>
      <c r="L1216" s="68">
        <f t="shared" si="333"/>
        <v>244</v>
      </c>
      <c r="M1216" s="69">
        <f t="shared" si="334"/>
        <v>1.0580410170000001</v>
      </c>
      <c r="N1216" s="69">
        <f t="shared" ca="1" si="335"/>
        <v>1.191955227</v>
      </c>
      <c r="O1216" s="68">
        <f t="shared" si="331"/>
        <v>0</v>
      </c>
      <c r="P1216" s="65">
        <f t="shared" ca="1" si="325"/>
        <v>110.02077575</v>
      </c>
      <c r="Q1216" s="65"/>
      <c r="R1216" s="11">
        <f t="shared" si="326"/>
        <v>0</v>
      </c>
      <c r="S1216" s="70" t="str">
        <f>IF(O1215&gt;0,VLOOKUP(O1215,W$12:AF$60,10),S1215)</f>
        <v>INCORPJ=</v>
      </c>
      <c r="T1216" s="66" t="e">
        <f>IF(O1215&gt;0,VLOOKUP(O1215,W$12:AF$60,11),T1215)</f>
        <v>#REF!</v>
      </c>
      <c r="U1216" s="71" t="str">
        <f t="shared" si="336"/>
        <v>-</v>
      </c>
    </row>
    <row r="1217" spans="1:21" x14ac:dyDescent="0.15">
      <c r="A1217" s="63">
        <f t="shared" si="322"/>
        <v>44982</v>
      </c>
      <c r="B1217" s="78">
        <f t="shared" ca="1" si="327"/>
        <v>683.68434506999995</v>
      </c>
      <c r="C1217" s="65">
        <f t="shared" ca="1" si="332"/>
        <v>573.1585301099999</v>
      </c>
      <c r="D1217" s="10">
        <f ca="1">IF(A1217&lt;$B$1,VLOOKUP(A1217,[1]DI!$A$4:$B$15000,2),0)</f>
        <v>0</v>
      </c>
      <c r="E1217" s="65">
        <f t="shared" ca="1" si="328"/>
        <v>1</v>
      </c>
      <c r="F1217" s="65">
        <f ca="1">(TRUNC(PRODUCT($E$12:$E1216),16))</f>
        <v>1.2376149174454001</v>
      </c>
      <c r="G1217" s="65">
        <f t="shared" ca="1" si="329"/>
        <v>1.0980132618279299</v>
      </c>
      <c r="H1217" s="65">
        <f t="shared" ca="1" si="330"/>
        <v>1.12714023</v>
      </c>
      <c r="I1217" s="64">
        <f t="shared" si="323"/>
        <v>0.06</v>
      </c>
      <c r="J1217" s="66">
        <f>IF(O1216&gt;0,VLOOKUP(O1216,W$12:AF$80,2),J1216)</f>
        <v>44628</v>
      </c>
      <c r="K1217" s="67">
        <f t="shared" si="324"/>
        <v>244</v>
      </c>
      <c r="L1217" s="68">
        <f t="shared" si="333"/>
        <v>245</v>
      </c>
      <c r="M1217" s="69">
        <f t="shared" si="334"/>
        <v>1.0582856919999999</v>
      </c>
      <c r="N1217" s="69">
        <f t="shared" ca="1" si="335"/>
        <v>1.192836378</v>
      </c>
      <c r="O1217" s="68">
        <f t="shared" si="331"/>
        <v>0</v>
      </c>
      <c r="P1217" s="65">
        <f t="shared" ca="1" si="325"/>
        <v>110.52581496000001</v>
      </c>
      <c r="Q1217" s="65"/>
      <c r="R1217" s="11">
        <f t="shared" si="326"/>
        <v>0</v>
      </c>
      <c r="S1217" s="70" t="str">
        <f>IF(O1216&gt;0,VLOOKUP(O1216,W$12:AF$60,10),S1216)</f>
        <v>INCORPJ=</v>
      </c>
      <c r="T1217" s="66" t="e">
        <f>IF(O1216&gt;0,VLOOKUP(O1216,W$12:AF$60,11),T1216)</f>
        <v>#REF!</v>
      </c>
      <c r="U1217" s="71" t="str">
        <f t="shared" si="336"/>
        <v>-</v>
      </c>
    </row>
    <row r="1218" spans="1:21" x14ac:dyDescent="0.15">
      <c r="A1218" s="63">
        <f t="shared" si="322"/>
        <v>44983</v>
      </c>
      <c r="B1218" s="78">
        <f t="shared" ca="1" si="327"/>
        <v>683.68434506999995</v>
      </c>
      <c r="C1218" s="65">
        <f t="shared" ca="1" si="332"/>
        <v>573.1585301099999</v>
      </c>
      <c r="D1218" s="10">
        <f ca="1">IF(A1218&lt;$B$1,VLOOKUP(A1218,[1]DI!$A$4:$B$15000,2),0)</f>
        <v>0</v>
      </c>
      <c r="E1218" s="65">
        <f t="shared" ca="1" si="328"/>
        <v>1</v>
      </c>
      <c r="F1218" s="65">
        <f ca="1">(TRUNC(PRODUCT($E$12:$E1217),16))</f>
        <v>1.2376149174454001</v>
      </c>
      <c r="G1218" s="65">
        <f t="shared" ca="1" si="329"/>
        <v>1.0980132618279299</v>
      </c>
      <c r="H1218" s="65">
        <f t="shared" ca="1" si="330"/>
        <v>1.12714023</v>
      </c>
      <c r="I1218" s="64">
        <f t="shared" si="323"/>
        <v>0.06</v>
      </c>
      <c r="J1218" s="66">
        <f>IF(O1217&gt;0,VLOOKUP(O1217,W$12:AF$80,2),J1217)</f>
        <v>44628</v>
      </c>
      <c r="K1218" s="67">
        <f t="shared" si="324"/>
        <v>244</v>
      </c>
      <c r="L1218" s="68">
        <f t="shared" si="333"/>
        <v>245</v>
      </c>
      <c r="M1218" s="69">
        <f t="shared" si="334"/>
        <v>1.0582856919999999</v>
      </c>
      <c r="N1218" s="69">
        <f t="shared" ca="1" si="335"/>
        <v>1.192836378</v>
      </c>
      <c r="O1218" s="68">
        <f t="shared" si="331"/>
        <v>0</v>
      </c>
      <c r="P1218" s="65">
        <f t="shared" ca="1" si="325"/>
        <v>110.52581496000001</v>
      </c>
      <c r="Q1218" s="65"/>
      <c r="R1218" s="11">
        <f t="shared" si="326"/>
        <v>0</v>
      </c>
      <c r="S1218" s="70" t="str">
        <f>IF(O1217&gt;0,VLOOKUP(O1217,W$12:AF$60,10),S1217)</f>
        <v>INCORPJ=</v>
      </c>
      <c r="T1218" s="66" t="e">
        <f>IF(O1217&gt;0,VLOOKUP(O1217,W$12:AF$60,11),T1217)</f>
        <v>#REF!</v>
      </c>
      <c r="U1218" s="71" t="str">
        <f t="shared" si="336"/>
        <v>-</v>
      </c>
    </row>
    <row r="1219" spans="1:21" x14ac:dyDescent="0.15">
      <c r="A1219" s="63">
        <f t="shared" si="322"/>
        <v>44984</v>
      </c>
      <c r="B1219" s="78">
        <f t="shared" ca="1" si="327"/>
        <v>683.68434506999995</v>
      </c>
      <c r="C1219" s="65">
        <f t="shared" ca="1" si="332"/>
        <v>573.1585301099999</v>
      </c>
      <c r="D1219" s="10">
        <f ca="1">IF(A1219&lt;$B$1,VLOOKUP(A1219,[1]DI!$A$4:$B$15000,2),0)</f>
        <v>0.13650000000000001</v>
      </c>
      <c r="E1219" s="65">
        <f t="shared" ca="1" si="328"/>
        <v>1.00050788</v>
      </c>
      <c r="F1219" s="65">
        <f ca="1">(TRUNC(PRODUCT($E$12:$E1218),16))</f>
        <v>1.2376149174454001</v>
      </c>
      <c r="G1219" s="65">
        <f t="shared" ca="1" si="329"/>
        <v>1.0980132618279299</v>
      </c>
      <c r="H1219" s="65">
        <f t="shared" ca="1" si="330"/>
        <v>1.12714023</v>
      </c>
      <c r="I1219" s="64">
        <f t="shared" si="323"/>
        <v>0.06</v>
      </c>
      <c r="J1219" s="66">
        <f>IF(O1218&gt;0,VLOOKUP(O1218,W$12:AF$80,2),J1218)</f>
        <v>44628</v>
      </c>
      <c r="K1219" s="67">
        <f t="shared" si="324"/>
        <v>245</v>
      </c>
      <c r="L1219" s="68">
        <f t="shared" si="333"/>
        <v>245</v>
      </c>
      <c r="M1219" s="69">
        <f t="shared" si="334"/>
        <v>1.0582856919999999</v>
      </c>
      <c r="N1219" s="69">
        <f t="shared" ca="1" si="335"/>
        <v>1.192836378</v>
      </c>
      <c r="O1219" s="68">
        <f t="shared" si="331"/>
        <v>29</v>
      </c>
      <c r="P1219" s="65">
        <f t="shared" ca="1" si="325"/>
        <v>110.52581496000001</v>
      </c>
      <c r="Q1219" s="143">
        <v>0</v>
      </c>
      <c r="R1219" s="11">
        <f>IF(Q1219&gt;0,TRUNC(Q1219*C1219,8),0)</f>
        <v>0</v>
      </c>
      <c r="S1219" s="70" t="str">
        <f>IF(O1218&gt;0,VLOOKUP(O1218,W$12:AF$60,10),S1218)</f>
        <v>INCORPJ=</v>
      </c>
      <c r="T1219" s="66" t="e">
        <f>IF(O1218&gt;0,VLOOKUP(O1218,W$12:AF$60,11),T1218)</f>
        <v>#REF!</v>
      </c>
      <c r="U1219" s="71">
        <f>IF(O1219&gt;0,(R1219)*U$9,"-")</f>
        <v>0</v>
      </c>
    </row>
    <row r="1220" spans="1:21" ht="18.75" x14ac:dyDescent="0.3">
      <c r="A1220" s="63">
        <f t="shared" si="322"/>
        <v>44985</v>
      </c>
      <c r="B1220" s="78">
        <f t="shared" ca="1" si="327"/>
        <v>684.18975871999999</v>
      </c>
      <c r="C1220" s="120">
        <f ca="1">(C1219-R1219+P1219)</f>
        <v>683.68434506999995</v>
      </c>
      <c r="D1220" s="10">
        <f ca="1">IF(A1220&lt;$B$1,VLOOKUP(A1220,[1]DI!$A$4:$B$15000,2),0)</f>
        <v>0.13650000000000001</v>
      </c>
      <c r="E1220" s="65">
        <f t="shared" ca="1" si="328"/>
        <v>1.00050788</v>
      </c>
      <c r="F1220" s="65">
        <f ca="1">(TRUNC(PRODUCT($E$12:$E1219),16))</f>
        <v>1.23824347730967</v>
      </c>
      <c r="G1220" s="65">
        <f t="shared" ca="1" si="329"/>
        <v>1.2376149174454001</v>
      </c>
      <c r="H1220" s="65">
        <f t="shared" ca="1" si="330"/>
        <v>1.00050788</v>
      </c>
      <c r="I1220" s="64">
        <f t="shared" si="323"/>
        <v>0.06</v>
      </c>
      <c r="J1220" s="66">
        <f>IF(O1219&gt;0,VLOOKUP(O1219,W$12:AF$80,2),J1219)</f>
        <v>44984</v>
      </c>
      <c r="K1220" s="67">
        <f t="shared" si="324"/>
        <v>1</v>
      </c>
      <c r="L1220" s="68">
        <f t="shared" si="333"/>
        <v>1</v>
      </c>
      <c r="M1220" s="69">
        <f t="shared" si="334"/>
        <v>1.0002312529999999</v>
      </c>
      <c r="N1220" s="69">
        <f t="shared" ca="1" si="335"/>
        <v>1.0007392500000001</v>
      </c>
      <c r="O1220" s="68">
        <f t="shared" si="331"/>
        <v>0</v>
      </c>
      <c r="P1220" s="65">
        <f t="shared" ca="1" si="325"/>
        <v>0.50541365000000005</v>
      </c>
      <c r="Q1220" s="143">
        <f>IF(O1220&gt;0,VLOOKUP(A1220,X$12:AC$76,6),0)</f>
        <v>0</v>
      </c>
      <c r="R1220" s="11">
        <f>IF(Q1220&gt;0,TRUNC(Q1220*C1220,8),0)</f>
        <v>0</v>
      </c>
      <c r="S1220" s="70" t="str">
        <f>IF(O1219&gt;0,VLOOKUP(O1219,W$12:AF$60,10),S1219)</f>
        <v>A+J=</v>
      </c>
      <c r="T1220" s="66" t="e">
        <f>IF(O1219&gt;0,VLOOKUP(O1219,W$12:AF$60,11),T1219)</f>
        <v>#REF!</v>
      </c>
      <c r="U1220" s="71" t="str">
        <f t="shared" ref="U1220:U1236" si="337">IF(O1220&gt;0,(P1220+R1220)*U$9,"-")</f>
        <v>-</v>
      </c>
    </row>
    <row r="1221" spans="1:21" x14ac:dyDescent="0.15">
      <c r="A1221" s="63">
        <f t="shared" si="322"/>
        <v>44986</v>
      </c>
      <c r="B1221" s="78">
        <f t="shared" ca="1" si="327"/>
        <v>684.69554770999991</v>
      </c>
      <c r="C1221" s="65">
        <f t="shared" ref="C1221:C1236" ca="1" si="338">(C1220-R1220)</f>
        <v>683.68434506999995</v>
      </c>
      <c r="D1221" s="10">
        <f ca="1">IF(A1221&lt;$B$1,VLOOKUP(A1221,[1]DI!$A$4:$B$15000,2),0)</f>
        <v>0.13650000000000001</v>
      </c>
      <c r="E1221" s="65">
        <f t="shared" ca="1" si="328"/>
        <v>1.00050788</v>
      </c>
      <c r="F1221" s="65">
        <f ca="1">(TRUNC(PRODUCT($E$12:$E1220),16))</f>
        <v>1.2388723564069299</v>
      </c>
      <c r="G1221" s="65">
        <f t="shared" ca="1" si="329"/>
        <v>1.2376149174454001</v>
      </c>
      <c r="H1221" s="65">
        <f t="shared" ca="1" si="330"/>
        <v>1.00101602</v>
      </c>
      <c r="I1221" s="64">
        <f t="shared" si="323"/>
        <v>0.06</v>
      </c>
      <c r="J1221" s="66">
        <f>IF(O1220&gt;0,VLOOKUP(O1220,W$12:AF$80,2),J1220)</f>
        <v>44984</v>
      </c>
      <c r="K1221" s="67">
        <f t="shared" si="324"/>
        <v>2</v>
      </c>
      <c r="L1221" s="68">
        <f t="shared" si="333"/>
        <v>2</v>
      </c>
      <c r="M1221" s="69">
        <f t="shared" si="334"/>
        <v>1.000462559</v>
      </c>
      <c r="N1221" s="69">
        <f t="shared" ca="1" si="335"/>
        <v>1.0014790490000001</v>
      </c>
      <c r="O1221" s="68">
        <f t="shared" si="331"/>
        <v>0</v>
      </c>
      <c r="P1221" s="65">
        <f t="shared" ca="1" si="325"/>
        <v>1.01120264</v>
      </c>
      <c r="Q1221" s="143">
        <f t="shared" ref="Q1221:Q1284" si="339">IF(O1221&gt;0,VLOOKUP(A1221,X$12:AC$76,6),0)</f>
        <v>0</v>
      </c>
      <c r="R1221" s="11">
        <f t="shared" ref="R1221:R1284" si="340">IF(Q1221&gt;0,TRUNC(Q1221*C1221,8),0)</f>
        <v>0</v>
      </c>
      <c r="S1221" s="70" t="str">
        <f>IF(O1220&gt;0,VLOOKUP(O1220,W$12:AF$60,10),S1220)</f>
        <v>A+J=</v>
      </c>
      <c r="T1221" s="66" t="e">
        <f>IF(O1220&gt;0,VLOOKUP(O1220,W$12:AF$60,11),T1220)</f>
        <v>#REF!</v>
      </c>
      <c r="U1221" s="71" t="str">
        <f t="shared" si="337"/>
        <v>-</v>
      </c>
    </row>
    <row r="1222" spans="1:21" x14ac:dyDescent="0.15">
      <c r="A1222" s="63">
        <f t="shared" si="322"/>
        <v>44987</v>
      </c>
      <c r="B1222" s="78">
        <f t="shared" ca="1" si="327"/>
        <v>685.20170452999992</v>
      </c>
      <c r="C1222" s="65">
        <f t="shared" ca="1" si="338"/>
        <v>683.68434506999995</v>
      </c>
      <c r="D1222" s="10">
        <f ca="1">IF(A1222&lt;$B$1,VLOOKUP(A1222,[1]DI!$A$4:$B$15000,2),0)</f>
        <v>0.13650000000000001</v>
      </c>
      <c r="E1222" s="65">
        <f t="shared" ca="1" si="328"/>
        <v>1.00050788</v>
      </c>
      <c r="F1222" s="65">
        <f ca="1">(TRUNC(PRODUCT($E$12:$E1221),16))</f>
        <v>1.2395015548993</v>
      </c>
      <c r="G1222" s="65">
        <f t="shared" ca="1" si="329"/>
        <v>1.2376149174454001</v>
      </c>
      <c r="H1222" s="65">
        <f t="shared" ca="1" si="330"/>
        <v>1.00152441</v>
      </c>
      <c r="I1222" s="64">
        <f t="shared" si="323"/>
        <v>0.06</v>
      </c>
      <c r="J1222" s="66">
        <f>IF(O1221&gt;0,VLOOKUP(O1221,W$12:AF$80,2),J1221)</f>
        <v>44984</v>
      </c>
      <c r="K1222" s="67">
        <f t="shared" si="324"/>
        <v>3</v>
      </c>
      <c r="L1222" s="68">
        <f t="shared" si="333"/>
        <v>3</v>
      </c>
      <c r="M1222" s="69">
        <f t="shared" si="334"/>
        <v>1.0006939180000001</v>
      </c>
      <c r="N1222" s="69">
        <f t="shared" ca="1" si="335"/>
        <v>1.0022193859999999</v>
      </c>
      <c r="O1222" s="68">
        <f t="shared" si="331"/>
        <v>0</v>
      </c>
      <c r="P1222" s="65">
        <f t="shared" ca="1" si="325"/>
        <v>1.51735946</v>
      </c>
      <c r="Q1222" s="143">
        <f t="shared" si="339"/>
        <v>0</v>
      </c>
      <c r="R1222" s="11">
        <f t="shared" si="340"/>
        <v>0</v>
      </c>
      <c r="S1222" s="70" t="str">
        <f>IF(O1221&gt;0,VLOOKUP(O1221,W$12:AF$60,10),S1221)</f>
        <v>A+J=</v>
      </c>
      <c r="T1222" s="66" t="e">
        <f>IF(O1221&gt;0,VLOOKUP(O1221,W$12:AF$60,11),T1221)</f>
        <v>#REF!</v>
      </c>
      <c r="U1222" s="71" t="str">
        <f t="shared" si="337"/>
        <v>-</v>
      </c>
    </row>
    <row r="1223" spans="1:21" x14ac:dyDescent="0.15">
      <c r="A1223" s="63">
        <f t="shared" si="322"/>
        <v>44988</v>
      </c>
      <c r="B1223" s="78">
        <f t="shared" ca="1" si="327"/>
        <v>685.70824353</v>
      </c>
      <c r="C1223" s="65">
        <f t="shared" ca="1" si="338"/>
        <v>683.68434506999995</v>
      </c>
      <c r="D1223" s="10">
        <f ca="1">IF(A1223&lt;$B$1,VLOOKUP(A1223,[1]DI!$A$4:$B$15000,2),0)</f>
        <v>0.13650000000000001</v>
      </c>
      <c r="E1223" s="65">
        <f t="shared" ca="1" si="328"/>
        <v>1.00050788</v>
      </c>
      <c r="F1223" s="65">
        <f ca="1">(TRUNC(PRODUCT($E$12:$E1222),16))</f>
        <v>1.240131072949</v>
      </c>
      <c r="G1223" s="65">
        <f t="shared" ca="1" si="329"/>
        <v>1.2376149174454001</v>
      </c>
      <c r="H1223" s="65">
        <f t="shared" ca="1" si="330"/>
        <v>1.00203307</v>
      </c>
      <c r="I1223" s="64">
        <f t="shared" si="323"/>
        <v>0.06</v>
      </c>
      <c r="J1223" s="66">
        <f>IF(O1222&gt;0,VLOOKUP(O1222,W$12:AF$80,2),J1222)</f>
        <v>44984</v>
      </c>
      <c r="K1223" s="67">
        <f t="shared" si="324"/>
        <v>4</v>
      </c>
      <c r="L1223" s="68">
        <f t="shared" si="333"/>
        <v>4</v>
      </c>
      <c r="M1223" s="69">
        <f t="shared" si="334"/>
        <v>1.0009253309999999</v>
      </c>
      <c r="N1223" s="69">
        <f t="shared" ca="1" si="335"/>
        <v>1.0029602820000001</v>
      </c>
      <c r="O1223" s="68">
        <f t="shared" si="331"/>
        <v>0</v>
      </c>
      <c r="P1223" s="65">
        <f t="shared" ca="1" si="325"/>
        <v>2.0238984599999998</v>
      </c>
      <c r="Q1223" s="143">
        <f t="shared" si="339"/>
        <v>0</v>
      </c>
      <c r="R1223" s="11">
        <f t="shared" si="340"/>
        <v>0</v>
      </c>
      <c r="S1223" s="70" t="str">
        <f>IF(O1222&gt;0,VLOOKUP(O1222,W$12:AF$60,10),S1222)</f>
        <v>A+J=</v>
      </c>
      <c r="T1223" s="66" t="e">
        <f>IF(O1222&gt;0,VLOOKUP(O1222,W$12:AF$60,11),T1222)</f>
        <v>#REF!</v>
      </c>
      <c r="U1223" s="71" t="str">
        <f t="shared" si="337"/>
        <v>-</v>
      </c>
    </row>
    <row r="1224" spans="1:21" x14ac:dyDescent="0.15">
      <c r="A1224" s="63">
        <f t="shared" si="322"/>
        <v>44989</v>
      </c>
      <c r="B1224" s="78">
        <f t="shared" ca="1" si="327"/>
        <v>686.21515239999997</v>
      </c>
      <c r="C1224" s="65">
        <f t="shared" ca="1" si="338"/>
        <v>683.68434506999995</v>
      </c>
      <c r="D1224" s="10">
        <f ca="1">IF(A1224&lt;$B$1,VLOOKUP(A1224,[1]DI!$A$4:$B$15000,2),0)</f>
        <v>0</v>
      </c>
      <c r="E1224" s="65">
        <f t="shared" ca="1" si="328"/>
        <v>1</v>
      </c>
      <c r="F1224" s="65">
        <f ca="1">(TRUNC(PRODUCT($E$12:$E1223),16))</f>
        <v>1.2407609107183299</v>
      </c>
      <c r="G1224" s="65">
        <f t="shared" ca="1" si="329"/>
        <v>1.2376149174454001</v>
      </c>
      <c r="H1224" s="65">
        <f t="shared" ca="1" si="330"/>
        <v>1.0025419799999999</v>
      </c>
      <c r="I1224" s="64">
        <f t="shared" si="323"/>
        <v>0.06</v>
      </c>
      <c r="J1224" s="66">
        <f>IF(O1223&gt;0,VLOOKUP(O1223,W$12:AF$80,2),J1223)</f>
        <v>44984</v>
      </c>
      <c r="K1224" s="67">
        <f t="shared" si="324"/>
        <v>4</v>
      </c>
      <c r="L1224" s="68">
        <f t="shared" si="333"/>
        <v>5</v>
      </c>
      <c r="M1224" s="69">
        <f t="shared" si="334"/>
        <v>1.001156798</v>
      </c>
      <c r="N1224" s="69">
        <f t="shared" ca="1" si="335"/>
        <v>1.0037017189999999</v>
      </c>
      <c r="O1224" s="68">
        <f t="shared" si="331"/>
        <v>0</v>
      </c>
      <c r="P1224" s="65">
        <f t="shared" ca="1" si="325"/>
        <v>2.53080733</v>
      </c>
      <c r="Q1224" s="143">
        <f t="shared" si="339"/>
        <v>0</v>
      </c>
      <c r="R1224" s="11">
        <f t="shared" si="340"/>
        <v>0</v>
      </c>
      <c r="S1224" s="70" t="str">
        <f>IF(O1223&gt;0,VLOOKUP(O1223,W$12:AF$60,10),S1223)</f>
        <v>A+J=</v>
      </c>
      <c r="T1224" s="66" t="e">
        <f>IF(O1223&gt;0,VLOOKUP(O1223,W$12:AF$60,11),T1223)</f>
        <v>#REF!</v>
      </c>
      <c r="U1224" s="71" t="str">
        <f t="shared" si="337"/>
        <v>-</v>
      </c>
    </row>
    <row r="1225" spans="1:21" x14ac:dyDescent="0.15">
      <c r="A1225" s="63">
        <f t="shared" si="322"/>
        <v>44990</v>
      </c>
      <c r="B1225" s="78">
        <f t="shared" ca="1" si="327"/>
        <v>686.21515239999997</v>
      </c>
      <c r="C1225" s="65">
        <f t="shared" ca="1" si="338"/>
        <v>683.68434506999995</v>
      </c>
      <c r="D1225" s="10">
        <f ca="1">IF(A1225&lt;$B$1,VLOOKUP(A1225,[1]DI!$A$4:$B$15000,2),0)</f>
        <v>0</v>
      </c>
      <c r="E1225" s="65">
        <f t="shared" ca="1" si="328"/>
        <v>1</v>
      </c>
      <c r="F1225" s="65">
        <f ca="1">(TRUNC(PRODUCT($E$12:$E1224),16))</f>
        <v>1.2407609107183299</v>
      </c>
      <c r="G1225" s="65">
        <f t="shared" ca="1" si="329"/>
        <v>1.2376149174454001</v>
      </c>
      <c r="H1225" s="65">
        <f t="shared" ca="1" si="330"/>
        <v>1.0025419799999999</v>
      </c>
      <c r="I1225" s="64">
        <f t="shared" si="323"/>
        <v>0.06</v>
      </c>
      <c r="J1225" s="66">
        <f>IF(O1224&gt;0,VLOOKUP(O1224,W$12:AF$80,2),J1224)</f>
        <v>44984</v>
      </c>
      <c r="K1225" s="67">
        <f t="shared" si="324"/>
        <v>4</v>
      </c>
      <c r="L1225" s="68">
        <f t="shared" si="333"/>
        <v>5</v>
      </c>
      <c r="M1225" s="69">
        <f t="shared" si="334"/>
        <v>1.001156798</v>
      </c>
      <c r="N1225" s="69">
        <f t="shared" ca="1" si="335"/>
        <v>1.0037017189999999</v>
      </c>
      <c r="O1225" s="68">
        <f t="shared" si="331"/>
        <v>0</v>
      </c>
      <c r="P1225" s="65">
        <f t="shared" ca="1" si="325"/>
        <v>2.53080733</v>
      </c>
      <c r="Q1225" s="143">
        <f t="shared" si="339"/>
        <v>0</v>
      </c>
      <c r="R1225" s="11">
        <f t="shared" si="340"/>
        <v>0</v>
      </c>
      <c r="S1225" s="70" t="str">
        <f>IF(O1224&gt;0,VLOOKUP(O1224,W$12:AF$60,10),S1224)</f>
        <v>A+J=</v>
      </c>
      <c r="T1225" s="66" t="e">
        <f>IF(O1224&gt;0,VLOOKUP(O1224,W$12:AF$60,11),T1224)</f>
        <v>#REF!</v>
      </c>
      <c r="U1225" s="71" t="str">
        <f t="shared" si="337"/>
        <v>-</v>
      </c>
    </row>
    <row r="1226" spans="1:21" x14ac:dyDescent="0.15">
      <c r="A1226" s="63">
        <f t="shared" si="322"/>
        <v>44991</v>
      </c>
      <c r="B1226" s="78">
        <f t="shared" ca="1" si="327"/>
        <v>686.21515239999997</v>
      </c>
      <c r="C1226" s="65">
        <f t="shared" ca="1" si="338"/>
        <v>683.68434506999995</v>
      </c>
      <c r="D1226" s="10">
        <f ca="1">IF(A1226&lt;$B$1,VLOOKUP(A1226,[1]DI!$A$4:$B$15000,2),0)</f>
        <v>0.13650000000000001</v>
      </c>
      <c r="E1226" s="65">
        <f t="shared" ca="1" si="328"/>
        <v>1.00050788</v>
      </c>
      <c r="F1226" s="65">
        <f ca="1">(TRUNC(PRODUCT($E$12:$E1225),16))</f>
        <v>1.2407609107183299</v>
      </c>
      <c r="G1226" s="65">
        <f t="shared" ca="1" si="329"/>
        <v>1.2376149174454001</v>
      </c>
      <c r="H1226" s="65">
        <f t="shared" ca="1" si="330"/>
        <v>1.0025419799999999</v>
      </c>
      <c r="I1226" s="64">
        <f t="shared" si="323"/>
        <v>0.06</v>
      </c>
      <c r="J1226" s="66">
        <f>IF(O1225&gt;0,VLOOKUP(O1225,W$12:AF$80,2),J1225)</f>
        <v>44984</v>
      </c>
      <c r="K1226" s="67">
        <f t="shared" si="324"/>
        <v>5</v>
      </c>
      <c r="L1226" s="68">
        <f t="shared" si="333"/>
        <v>5</v>
      </c>
      <c r="M1226" s="69">
        <f t="shared" si="334"/>
        <v>1.001156798</v>
      </c>
      <c r="N1226" s="69">
        <f t="shared" ca="1" si="335"/>
        <v>1.0037017189999999</v>
      </c>
      <c r="O1226" s="68">
        <f t="shared" si="331"/>
        <v>0</v>
      </c>
      <c r="P1226" s="65">
        <f t="shared" ca="1" si="325"/>
        <v>2.53080733</v>
      </c>
      <c r="Q1226" s="143">
        <f t="shared" si="339"/>
        <v>0</v>
      </c>
      <c r="R1226" s="11">
        <f t="shared" si="340"/>
        <v>0</v>
      </c>
      <c r="S1226" s="70" t="str">
        <f>IF(O1225&gt;0,VLOOKUP(O1225,W$12:AF$60,10),S1225)</f>
        <v>A+J=</v>
      </c>
      <c r="T1226" s="66" t="e">
        <f>IF(O1225&gt;0,VLOOKUP(O1225,W$12:AF$60,11),T1225)</f>
        <v>#REF!</v>
      </c>
      <c r="U1226" s="71" t="str">
        <f t="shared" si="337"/>
        <v>-</v>
      </c>
    </row>
    <row r="1227" spans="1:21" x14ac:dyDescent="0.15">
      <c r="A1227" s="63">
        <f t="shared" si="322"/>
        <v>44992</v>
      </c>
      <c r="B1227" s="78">
        <f t="shared" ca="1" si="327"/>
        <v>686.72243591999995</v>
      </c>
      <c r="C1227" s="65">
        <f t="shared" ca="1" si="338"/>
        <v>683.68434506999995</v>
      </c>
      <c r="D1227" s="10">
        <f ca="1">IF(A1227&lt;$B$1,VLOOKUP(A1227,[1]DI!$A$4:$B$15000,2),0)</f>
        <v>0.13650000000000001</v>
      </c>
      <c r="E1227" s="65">
        <f t="shared" ca="1" si="328"/>
        <v>1.00050788</v>
      </c>
      <c r="F1227" s="65">
        <f ca="1">(TRUNC(PRODUCT($E$12:$E1226),16))</f>
        <v>1.2413910683696601</v>
      </c>
      <c r="G1227" s="65">
        <f t="shared" ca="1" si="329"/>
        <v>1.2376149174454001</v>
      </c>
      <c r="H1227" s="65">
        <f t="shared" ca="1" si="330"/>
        <v>1.0030511499999999</v>
      </c>
      <c r="I1227" s="64">
        <f t="shared" si="323"/>
        <v>0.06</v>
      </c>
      <c r="J1227" s="66">
        <f>IF(O1226&gt;0,VLOOKUP(O1226,W$12:AF$80,2),J1226)</f>
        <v>44984</v>
      </c>
      <c r="K1227" s="67">
        <f t="shared" si="324"/>
        <v>6</v>
      </c>
      <c r="L1227" s="68">
        <f t="shared" si="333"/>
        <v>6</v>
      </c>
      <c r="M1227" s="69">
        <f t="shared" si="334"/>
        <v>1.0013883180000001</v>
      </c>
      <c r="N1227" s="69">
        <f t="shared" ca="1" si="335"/>
        <v>1.004443704</v>
      </c>
      <c r="O1227" s="68">
        <f t="shared" si="331"/>
        <v>0</v>
      </c>
      <c r="P1227" s="65">
        <f t="shared" ca="1" si="325"/>
        <v>3.0380908500000001</v>
      </c>
      <c r="Q1227" s="143">
        <f t="shared" si="339"/>
        <v>0</v>
      </c>
      <c r="R1227" s="11">
        <f t="shared" si="340"/>
        <v>0</v>
      </c>
      <c r="S1227" s="70" t="str">
        <f>IF(O1226&gt;0,VLOOKUP(O1226,W$12:AF$60,10),S1226)</f>
        <v>A+J=</v>
      </c>
      <c r="T1227" s="66" t="e">
        <f>IF(O1226&gt;0,VLOOKUP(O1226,W$12:AF$60,11),T1226)</f>
        <v>#REF!</v>
      </c>
      <c r="U1227" s="71" t="str">
        <f t="shared" si="337"/>
        <v>-</v>
      </c>
    </row>
    <row r="1228" spans="1:21" x14ac:dyDescent="0.15">
      <c r="A1228" s="63">
        <f t="shared" si="322"/>
        <v>44993</v>
      </c>
      <c r="B1228" s="78">
        <f t="shared" ca="1" si="327"/>
        <v>687.23009547999993</v>
      </c>
      <c r="C1228" s="65">
        <f t="shared" ca="1" si="338"/>
        <v>683.68434506999995</v>
      </c>
      <c r="D1228" s="10">
        <f ca="1">IF(A1228&lt;$B$1,VLOOKUP(A1228,[1]DI!$A$4:$B$15000,2),0)</f>
        <v>0.13650000000000001</v>
      </c>
      <c r="E1228" s="65">
        <f t="shared" ca="1" si="328"/>
        <v>1.00050788</v>
      </c>
      <c r="F1228" s="65">
        <f ca="1">(TRUNC(PRODUCT($E$12:$E1227),16))</f>
        <v>1.24202154606547</v>
      </c>
      <c r="G1228" s="65">
        <f t="shared" ca="1" si="329"/>
        <v>1.2376149174454001</v>
      </c>
      <c r="H1228" s="65">
        <f t="shared" ca="1" si="330"/>
        <v>1.00356058</v>
      </c>
      <c r="I1228" s="64">
        <f t="shared" si="323"/>
        <v>0.06</v>
      </c>
      <c r="J1228" s="66">
        <f>IF(O1227&gt;0,VLOOKUP(O1227,W$12:AF$80,2),J1227)</f>
        <v>44984</v>
      </c>
      <c r="K1228" s="67">
        <f t="shared" si="324"/>
        <v>7</v>
      </c>
      <c r="L1228" s="68">
        <f t="shared" si="333"/>
        <v>7</v>
      </c>
      <c r="M1228" s="69">
        <f t="shared" si="334"/>
        <v>1.001619891</v>
      </c>
      <c r="N1228" s="69">
        <f t="shared" ca="1" si="335"/>
        <v>1.0051862389999999</v>
      </c>
      <c r="O1228" s="68">
        <f t="shared" si="331"/>
        <v>0</v>
      </c>
      <c r="P1228" s="65">
        <f t="shared" ca="1" si="325"/>
        <v>3.5457504100000001</v>
      </c>
      <c r="Q1228" s="143">
        <f t="shared" si="339"/>
        <v>0</v>
      </c>
      <c r="R1228" s="11">
        <f t="shared" si="340"/>
        <v>0</v>
      </c>
      <c r="S1228" s="70" t="str">
        <f>IF(O1227&gt;0,VLOOKUP(O1227,W$12:AF$60,10),S1227)</f>
        <v>A+J=</v>
      </c>
      <c r="T1228" s="66" t="e">
        <f>IF(O1227&gt;0,VLOOKUP(O1227,W$12:AF$60,11),T1227)</f>
        <v>#REF!</v>
      </c>
      <c r="U1228" s="71" t="str">
        <f t="shared" si="337"/>
        <v>-</v>
      </c>
    </row>
    <row r="1229" spans="1:21" x14ac:dyDescent="0.15">
      <c r="A1229" s="63">
        <f t="shared" ref="A1229:A1292" si="341">(A1228+1)</f>
        <v>44994</v>
      </c>
      <c r="B1229" s="78">
        <f t="shared" ca="1" si="327"/>
        <v>687.73813173999997</v>
      </c>
      <c r="C1229" s="65">
        <f t="shared" ca="1" si="338"/>
        <v>683.68434506999995</v>
      </c>
      <c r="D1229" s="10">
        <f ca="1">IF(A1229&lt;$B$1,VLOOKUP(A1229,[1]DI!$A$4:$B$15000,2),0)</f>
        <v>0.13650000000000001</v>
      </c>
      <c r="E1229" s="65">
        <f t="shared" ca="1" si="328"/>
        <v>1.00050788</v>
      </c>
      <c r="F1229" s="65">
        <f ca="1">(TRUNC(PRODUCT($E$12:$E1228),16))</f>
        <v>1.2426523439682799</v>
      </c>
      <c r="G1229" s="65">
        <f t="shared" ca="1" si="329"/>
        <v>1.2376149174454001</v>
      </c>
      <c r="H1229" s="65">
        <f t="shared" ca="1" si="330"/>
        <v>1.0040702699999999</v>
      </c>
      <c r="I1229" s="64">
        <f t="shared" ref="I1229:I1292" si="342">I1228</f>
        <v>0.06</v>
      </c>
      <c r="J1229" s="66">
        <f>IF(O1228&gt;0,VLOOKUP(O1228,W$12:AF$80,2),J1228)</f>
        <v>44984</v>
      </c>
      <c r="K1229" s="67">
        <f t="shared" ref="K1229:K1292" si="343">IF(A1229&gt;J1229,IF(NETWORKDAYS(J1229,A1229,$W$120:$W$436)-1=0,1,NETWORKDAYS(J1229,A1229,$W$120:$W$436)-1),0)</f>
        <v>8</v>
      </c>
      <c r="L1229" s="68">
        <f t="shared" si="333"/>
        <v>8</v>
      </c>
      <c r="M1229" s="69">
        <f t="shared" si="334"/>
        <v>1.0018515189999999</v>
      </c>
      <c r="N1229" s="69">
        <f t="shared" ca="1" si="335"/>
        <v>1.0059293250000001</v>
      </c>
      <c r="O1229" s="68">
        <f t="shared" si="331"/>
        <v>0</v>
      </c>
      <c r="P1229" s="65">
        <f t="shared" ref="P1229:P1247" ca="1" si="344">TRUNC(((N1229-1)*C1229),8)</f>
        <v>4.05378667</v>
      </c>
      <c r="Q1229" s="143">
        <f t="shared" si="339"/>
        <v>0</v>
      </c>
      <c r="R1229" s="11">
        <f t="shared" si="340"/>
        <v>0</v>
      </c>
      <c r="S1229" s="70" t="str">
        <f>IF(O1228&gt;0,VLOOKUP(O1228,W$12:AF$60,10),S1228)</f>
        <v>A+J=</v>
      </c>
      <c r="T1229" s="66" t="e">
        <f>IF(O1228&gt;0,VLOOKUP(O1228,W$12:AF$60,11),T1228)</f>
        <v>#REF!</v>
      </c>
      <c r="U1229" s="71" t="str">
        <f t="shared" si="337"/>
        <v>-</v>
      </c>
    </row>
    <row r="1230" spans="1:21" x14ac:dyDescent="0.15">
      <c r="A1230" s="63">
        <f t="shared" si="341"/>
        <v>44995</v>
      </c>
      <c r="B1230" s="78">
        <f t="shared" ref="B1230:B1293" ca="1" si="345">IF(A1230&lt;=TODAY(),C1230+P1230,IF(AND(A1230&gt;TODAY(),A1230&lt;=$B$1),IF(VLOOKUP(TODAY(),$A$10:$D$10000,4,FALSE)=0,"n.d",C1230+P1230),"n.d"))</f>
        <v>688.24654404</v>
      </c>
      <c r="C1230" s="65">
        <f t="shared" ca="1" si="338"/>
        <v>683.68434506999995</v>
      </c>
      <c r="D1230" s="10">
        <f ca="1">IF(A1230&lt;$B$1,VLOOKUP(A1230,[1]DI!$A$4:$B$15000,2),0)</f>
        <v>0.13650000000000001</v>
      </c>
      <c r="E1230" s="65">
        <f t="shared" ref="E1230:E1293" ca="1" si="346">IF(A1230&lt;A$10,1,ROUND(((1+D1230)^(1/252)),8))</f>
        <v>1.00050788</v>
      </c>
      <c r="F1230" s="65">
        <f ca="1">(TRUNC(PRODUCT($E$12:$E1229),16))</f>
        <v>1.24328346224074</v>
      </c>
      <c r="G1230" s="65">
        <f t="shared" ref="G1230:G1293" ca="1" si="347">IF(O1229&gt;0,F1229,G1229)</f>
        <v>1.2376149174454001</v>
      </c>
      <c r="H1230" s="65">
        <f t="shared" ref="H1230:H1293" ca="1" si="348">ROUND(F1230/G1230,8)</f>
        <v>1.00458022</v>
      </c>
      <c r="I1230" s="64">
        <f t="shared" si="342"/>
        <v>0.06</v>
      </c>
      <c r="J1230" s="66">
        <f>IF(O1229&gt;0,VLOOKUP(O1229,W$12:AF$80,2),J1229)</f>
        <v>44984</v>
      </c>
      <c r="K1230" s="67">
        <f t="shared" si="343"/>
        <v>9</v>
      </c>
      <c r="L1230" s="68">
        <f t="shared" si="333"/>
        <v>9</v>
      </c>
      <c r="M1230" s="69">
        <f t="shared" si="334"/>
        <v>1.0020831990000001</v>
      </c>
      <c r="N1230" s="69">
        <f t="shared" ca="1" si="335"/>
        <v>1.006672961</v>
      </c>
      <c r="O1230" s="68">
        <f t="shared" ref="O1230:O1293" si="349">IF(VLOOKUP(A1230,X$12:AE$80,8)=VLOOKUP(A1229,X$12:AE$80,8),0,VLOOKUP(A1230,X$12:AE$80,8))</f>
        <v>0</v>
      </c>
      <c r="P1230" s="65">
        <f t="shared" ca="1" si="344"/>
        <v>4.5621989699999999</v>
      </c>
      <c r="Q1230" s="143">
        <f t="shared" si="339"/>
        <v>0</v>
      </c>
      <c r="R1230" s="11">
        <f t="shared" si="340"/>
        <v>0</v>
      </c>
      <c r="S1230" s="70" t="str">
        <f>IF(O1229&gt;0,VLOOKUP(O1229,W$12:AF$60,10),S1229)</f>
        <v>A+J=</v>
      </c>
      <c r="T1230" s="66" t="e">
        <f>IF(O1229&gt;0,VLOOKUP(O1229,W$12:AF$60,11),T1229)</f>
        <v>#REF!</v>
      </c>
      <c r="U1230" s="71" t="str">
        <f t="shared" si="337"/>
        <v>-</v>
      </c>
    </row>
    <row r="1231" spans="1:21" x14ac:dyDescent="0.15">
      <c r="A1231" s="63">
        <f t="shared" si="341"/>
        <v>44996</v>
      </c>
      <c r="B1231" s="78">
        <f t="shared" ca="1" si="345"/>
        <v>688.7553261999999</v>
      </c>
      <c r="C1231" s="65">
        <f t="shared" ca="1" si="338"/>
        <v>683.68434506999995</v>
      </c>
      <c r="D1231" s="10">
        <f ca="1">IF(A1231&lt;$B$1,VLOOKUP(A1231,[1]DI!$A$4:$B$15000,2),0)</f>
        <v>0</v>
      </c>
      <c r="E1231" s="65">
        <f t="shared" ca="1" si="346"/>
        <v>1</v>
      </c>
      <c r="F1231" s="65">
        <f ca="1">(TRUNC(PRODUCT($E$12:$E1230),16))</f>
        <v>1.2439149010455399</v>
      </c>
      <c r="G1231" s="65">
        <f t="shared" ca="1" si="347"/>
        <v>1.2376149174454001</v>
      </c>
      <c r="H1231" s="65">
        <f t="shared" ca="1" si="348"/>
        <v>1.0050904199999999</v>
      </c>
      <c r="I1231" s="64">
        <f t="shared" si="342"/>
        <v>0.06</v>
      </c>
      <c r="J1231" s="66">
        <f>IF(O1230&gt;0,VLOOKUP(O1230,W$12:AF$80,2),J1230)</f>
        <v>44984</v>
      </c>
      <c r="K1231" s="67">
        <f t="shared" si="343"/>
        <v>9</v>
      </c>
      <c r="L1231" s="68">
        <f t="shared" si="333"/>
        <v>10</v>
      </c>
      <c r="M1231" s="69">
        <f t="shared" si="334"/>
        <v>1.0023149339999999</v>
      </c>
      <c r="N1231" s="69">
        <f t="shared" ca="1" si="335"/>
        <v>1.0074171380000001</v>
      </c>
      <c r="O1231" s="68">
        <f t="shared" si="349"/>
        <v>0</v>
      </c>
      <c r="P1231" s="65">
        <f t="shared" ca="1" si="344"/>
        <v>5.0709811299999998</v>
      </c>
      <c r="Q1231" s="143">
        <f t="shared" si="339"/>
        <v>0</v>
      </c>
      <c r="R1231" s="11">
        <f t="shared" si="340"/>
        <v>0</v>
      </c>
      <c r="S1231" s="70" t="str">
        <f>IF(O1230&gt;0,VLOOKUP(O1230,W$12:AF$60,10),S1230)</f>
        <v>A+J=</v>
      </c>
      <c r="T1231" s="66" t="e">
        <f>IF(O1230&gt;0,VLOOKUP(O1230,W$12:AF$60,11),T1230)</f>
        <v>#REF!</v>
      </c>
      <c r="U1231" s="71" t="str">
        <f t="shared" si="337"/>
        <v>-</v>
      </c>
    </row>
    <row r="1232" spans="1:21" x14ac:dyDescent="0.15">
      <c r="A1232" s="63">
        <f t="shared" si="341"/>
        <v>44997</v>
      </c>
      <c r="B1232" s="78">
        <f t="shared" ca="1" si="345"/>
        <v>688.7553261999999</v>
      </c>
      <c r="C1232" s="65">
        <f t="shared" ca="1" si="338"/>
        <v>683.68434506999995</v>
      </c>
      <c r="D1232" s="10">
        <f ca="1">IF(A1232&lt;$B$1,VLOOKUP(A1232,[1]DI!$A$4:$B$15000,2),0)</f>
        <v>0</v>
      </c>
      <c r="E1232" s="65">
        <f t="shared" ca="1" si="346"/>
        <v>1</v>
      </c>
      <c r="F1232" s="65">
        <f ca="1">(TRUNC(PRODUCT($E$12:$E1231),16))</f>
        <v>1.2439149010455399</v>
      </c>
      <c r="G1232" s="65">
        <f t="shared" ca="1" si="347"/>
        <v>1.2376149174454001</v>
      </c>
      <c r="H1232" s="65">
        <f t="shared" ca="1" si="348"/>
        <v>1.0050904199999999</v>
      </c>
      <c r="I1232" s="64">
        <f t="shared" si="342"/>
        <v>0.06</v>
      </c>
      <c r="J1232" s="66">
        <f>IF(O1231&gt;0,VLOOKUP(O1231,W$12:AF$80,2),J1231)</f>
        <v>44984</v>
      </c>
      <c r="K1232" s="67">
        <f t="shared" si="343"/>
        <v>9</v>
      </c>
      <c r="L1232" s="68">
        <f t="shared" si="333"/>
        <v>10</v>
      </c>
      <c r="M1232" s="69">
        <f t="shared" si="334"/>
        <v>1.0023149339999999</v>
      </c>
      <c r="N1232" s="69">
        <f t="shared" ca="1" si="335"/>
        <v>1.0074171380000001</v>
      </c>
      <c r="O1232" s="68">
        <f t="shared" si="349"/>
        <v>0</v>
      </c>
      <c r="P1232" s="65">
        <f t="shared" ca="1" si="344"/>
        <v>5.0709811299999998</v>
      </c>
      <c r="Q1232" s="143">
        <f t="shared" si="339"/>
        <v>0</v>
      </c>
      <c r="R1232" s="11">
        <f t="shared" si="340"/>
        <v>0</v>
      </c>
      <c r="S1232" s="70" t="str">
        <f>IF(O1231&gt;0,VLOOKUP(O1231,W$12:AF$60,10),S1231)</f>
        <v>A+J=</v>
      </c>
      <c r="T1232" s="66" t="e">
        <f>IF(O1231&gt;0,VLOOKUP(O1231,W$12:AF$60,11),T1231)</f>
        <v>#REF!</v>
      </c>
      <c r="U1232" s="71" t="str">
        <f t="shared" si="337"/>
        <v>-</v>
      </c>
    </row>
    <row r="1233" spans="1:22" x14ac:dyDescent="0.15">
      <c r="A1233" s="63">
        <f t="shared" si="341"/>
        <v>44998</v>
      </c>
      <c r="B1233" s="78">
        <f t="shared" ca="1" si="345"/>
        <v>688.7553261999999</v>
      </c>
      <c r="C1233" s="65">
        <f t="shared" ca="1" si="338"/>
        <v>683.68434506999995</v>
      </c>
      <c r="D1233" s="10">
        <f ca="1">IF(A1233&lt;$B$1,VLOOKUP(A1233,[1]DI!$A$4:$B$15000,2),0)</f>
        <v>0.13650000000000001</v>
      </c>
      <c r="E1233" s="65">
        <f t="shared" ca="1" si="346"/>
        <v>1.00050788</v>
      </c>
      <c r="F1233" s="65">
        <f ca="1">(TRUNC(PRODUCT($E$12:$E1232),16))</f>
        <v>1.2439149010455399</v>
      </c>
      <c r="G1233" s="65">
        <f t="shared" ca="1" si="347"/>
        <v>1.2376149174454001</v>
      </c>
      <c r="H1233" s="65">
        <f t="shared" ca="1" si="348"/>
        <v>1.0050904199999999</v>
      </c>
      <c r="I1233" s="64">
        <f t="shared" si="342"/>
        <v>0.06</v>
      </c>
      <c r="J1233" s="66">
        <f>IF(O1232&gt;0,VLOOKUP(O1232,W$12:AF$80,2),J1232)</f>
        <v>44984</v>
      </c>
      <c r="K1233" s="67">
        <f t="shared" si="343"/>
        <v>10</v>
      </c>
      <c r="L1233" s="68">
        <f t="shared" si="333"/>
        <v>10</v>
      </c>
      <c r="M1233" s="69">
        <f t="shared" si="334"/>
        <v>1.0023149339999999</v>
      </c>
      <c r="N1233" s="69">
        <f t="shared" ca="1" si="335"/>
        <v>1.0074171380000001</v>
      </c>
      <c r="O1233" s="68">
        <f t="shared" si="349"/>
        <v>0</v>
      </c>
      <c r="P1233" s="65">
        <f t="shared" ca="1" si="344"/>
        <v>5.0709811299999998</v>
      </c>
      <c r="Q1233" s="143">
        <f t="shared" si="339"/>
        <v>0</v>
      </c>
      <c r="R1233" s="11">
        <f t="shared" si="340"/>
        <v>0</v>
      </c>
      <c r="S1233" s="70" t="str">
        <f>IF(O1232&gt;0,VLOOKUP(O1232,W$12:AF$60,10),S1232)</f>
        <v>A+J=</v>
      </c>
      <c r="T1233" s="66" t="e">
        <f>IF(O1232&gt;0,VLOOKUP(O1232,W$12:AF$60,11),T1232)</f>
        <v>#REF!</v>
      </c>
      <c r="U1233" s="71" t="str">
        <f t="shared" si="337"/>
        <v>-</v>
      </c>
    </row>
    <row r="1234" spans="1:22" x14ac:dyDescent="0.15">
      <c r="A1234" s="63">
        <f t="shared" si="341"/>
        <v>44999</v>
      </c>
      <c r="B1234" s="78">
        <f t="shared" ca="1" si="345"/>
        <v>689.26449122999998</v>
      </c>
      <c r="C1234" s="65">
        <f t="shared" ca="1" si="338"/>
        <v>683.68434506999995</v>
      </c>
      <c r="D1234" s="10">
        <f ca="1">IF(A1234&lt;$B$1,VLOOKUP(A1234,[1]DI!$A$4:$B$15000,2),0)</f>
        <v>0.13650000000000001</v>
      </c>
      <c r="E1234" s="65">
        <f t="shared" ca="1" si="346"/>
        <v>1.00050788</v>
      </c>
      <c r="F1234" s="65">
        <f ca="1">(TRUNC(PRODUCT($E$12:$E1233),16))</f>
        <v>1.24454666054548</v>
      </c>
      <c r="G1234" s="65">
        <f t="shared" ca="1" si="347"/>
        <v>1.2376149174454001</v>
      </c>
      <c r="H1234" s="65">
        <f t="shared" ca="1" si="348"/>
        <v>1.00560089</v>
      </c>
      <c r="I1234" s="64">
        <f t="shared" si="342"/>
        <v>0.06</v>
      </c>
      <c r="J1234" s="66">
        <f>IF(O1233&gt;0,VLOOKUP(O1233,W$12:AF$80,2),J1233)</f>
        <v>44984</v>
      </c>
      <c r="K1234" s="67">
        <f t="shared" si="343"/>
        <v>11</v>
      </c>
      <c r="L1234" s="68">
        <f t="shared" si="333"/>
        <v>11</v>
      </c>
      <c r="M1234" s="69">
        <f t="shared" si="334"/>
        <v>1.0025467210000001</v>
      </c>
      <c r="N1234" s="69">
        <f t="shared" ca="1" si="335"/>
        <v>1.0081618750000001</v>
      </c>
      <c r="O1234" s="68">
        <f t="shared" si="349"/>
        <v>0</v>
      </c>
      <c r="P1234" s="65">
        <f t="shared" ca="1" si="344"/>
        <v>5.58014616</v>
      </c>
      <c r="Q1234" s="143">
        <f t="shared" si="339"/>
        <v>0</v>
      </c>
      <c r="R1234" s="11">
        <f t="shared" si="340"/>
        <v>0</v>
      </c>
      <c r="S1234" s="70" t="str">
        <f>IF(O1233&gt;0,VLOOKUP(O1233,W$12:AF$60,10),S1233)</f>
        <v>A+J=</v>
      </c>
      <c r="T1234" s="66" t="e">
        <f>IF(O1233&gt;0,VLOOKUP(O1233,W$12:AF$60,11),T1233)</f>
        <v>#REF!</v>
      </c>
      <c r="U1234" s="71" t="str">
        <f t="shared" si="337"/>
        <v>-</v>
      </c>
    </row>
    <row r="1235" spans="1:22" x14ac:dyDescent="0.15">
      <c r="A1235" s="63">
        <f t="shared" si="341"/>
        <v>45000</v>
      </c>
      <c r="B1235" s="78">
        <f t="shared" ca="1" si="345"/>
        <v>689.7740268099999</v>
      </c>
      <c r="C1235" s="65">
        <f t="shared" ca="1" si="338"/>
        <v>683.68434506999995</v>
      </c>
      <c r="D1235" s="10">
        <f ca="1">IF(A1235&lt;$B$1,VLOOKUP(A1235,[1]DI!$A$4:$B$15000,2),0)</f>
        <v>0.13650000000000001</v>
      </c>
      <c r="E1235" s="65">
        <f t="shared" ca="1" si="346"/>
        <v>1.00050788</v>
      </c>
      <c r="F1235" s="65">
        <f ca="1">(TRUNC(PRODUCT($E$12:$E1234),16))</f>
        <v>1.2451787409034401</v>
      </c>
      <c r="G1235" s="65">
        <f t="shared" ca="1" si="347"/>
        <v>1.2376149174454001</v>
      </c>
      <c r="H1235" s="65">
        <f t="shared" ca="1" si="348"/>
        <v>1.00611161</v>
      </c>
      <c r="I1235" s="64">
        <f t="shared" si="342"/>
        <v>0.06</v>
      </c>
      <c r="J1235" s="66">
        <f>IF(O1234&gt;0,VLOOKUP(O1234,W$12:AF$80,2),J1234)</f>
        <v>44984</v>
      </c>
      <c r="K1235" s="67">
        <f t="shared" si="343"/>
        <v>12</v>
      </c>
      <c r="L1235" s="68">
        <f t="shared" si="333"/>
        <v>12</v>
      </c>
      <c r="M1235" s="69">
        <f t="shared" si="334"/>
        <v>1.0027785629999999</v>
      </c>
      <c r="N1235" s="69">
        <f t="shared" ca="1" si="335"/>
        <v>1.0089071540000001</v>
      </c>
      <c r="O1235" s="68">
        <f t="shared" si="349"/>
        <v>0</v>
      </c>
      <c r="P1235" s="65">
        <f t="shared" ca="1" si="344"/>
        <v>6.0896817399999996</v>
      </c>
      <c r="Q1235" s="143">
        <f t="shared" si="339"/>
        <v>0</v>
      </c>
      <c r="R1235" s="11">
        <f t="shared" si="340"/>
        <v>0</v>
      </c>
      <c r="S1235" s="70" t="str">
        <f>IF(O1234&gt;0,VLOOKUP(O1234,W$12:AF$60,10),S1234)</f>
        <v>A+J=</v>
      </c>
      <c r="T1235" s="66" t="e">
        <f>IF(O1234&gt;0,VLOOKUP(O1234,W$12:AF$60,11),T1234)</f>
        <v>#REF!</v>
      </c>
      <c r="U1235" s="71" t="str">
        <f t="shared" si="337"/>
        <v>-</v>
      </c>
    </row>
    <row r="1236" spans="1:22" x14ac:dyDescent="0.15">
      <c r="A1236" s="63">
        <f t="shared" si="341"/>
        <v>45001</v>
      </c>
      <c r="B1236" s="78">
        <f t="shared" ca="1" si="345"/>
        <v>690.28394662999995</v>
      </c>
      <c r="C1236" s="65">
        <f t="shared" ca="1" si="338"/>
        <v>683.68434506999995</v>
      </c>
      <c r="D1236" s="10">
        <f ca="1">IF(A1236&lt;$B$1,VLOOKUP(A1236,[1]DI!$A$4:$B$15000,2),0)</f>
        <v>0.13650000000000001</v>
      </c>
      <c r="E1236" s="65">
        <f t="shared" ca="1" si="346"/>
        <v>1.00050788</v>
      </c>
      <c r="F1236" s="65">
        <f ca="1">(TRUNC(PRODUCT($E$12:$E1235),16))</f>
        <v>1.2458111422823701</v>
      </c>
      <c r="G1236" s="65">
        <f t="shared" ca="1" si="347"/>
        <v>1.2376149174454001</v>
      </c>
      <c r="H1236" s="65">
        <f t="shared" ca="1" si="348"/>
        <v>1.0066226</v>
      </c>
      <c r="I1236" s="64">
        <f t="shared" si="342"/>
        <v>0.06</v>
      </c>
      <c r="J1236" s="66">
        <f>IF(O1235&gt;0,VLOOKUP(O1235,W$12:AF$80,2),J1235)</f>
        <v>44984</v>
      </c>
      <c r="K1236" s="67">
        <f t="shared" si="343"/>
        <v>13</v>
      </c>
      <c r="L1236" s="68">
        <f t="shared" si="333"/>
        <v>13</v>
      </c>
      <c r="M1236" s="69">
        <f t="shared" si="334"/>
        <v>1.0030104580000001</v>
      </c>
      <c r="N1236" s="69">
        <f t="shared" ca="1" si="335"/>
        <v>1.0096529949999999</v>
      </c>
      <c r="O1236" s="68">
        <f t="shared" si="349"/>
        <v>0</v>
      </c>
      <c r="P1236" s="65">
        <f t="shared" ca="1" si="344"/>
        <v>6.59960156</v>
      </c>
      <c r="Q1236" s="143">
        <f t="shared" si="339"/>
        <v>0</v>
      </c>
      <c r="R1236" s="11">
        <f t="shared" si="340"/>
        <v>0</v>
      </c>
      <c r="S1236" s="70" t="str">
        <f>IF(O1235&gt;0,VLOOKUP(O1235,W$12:AF$60,10),S1235)</f>
        <v>A+J=</v>
      </c>
      <c r="T1236" s="66" t="e">
        <f>IF(O1235&gt;0,VLOOKUP(O1235,W$12:AF$60,11),T1235)</f>
        <v>#REF!</v>
      </c>
      <c r="U1236" s="71" t="str">
        <f t="shared" si="337"/>
        <v>-</v>
      </c>
    </row>
    <row r="1237" spans="1:22" x14ac:dyDescent="0.15">
      <c r="A1237" s="63">
        <f t="shared" si="341"/>
        <v>45002</v>
      </c>
      <c r="B1237" s="78">
        <f t="shared" ca="1" si="345"/>
        <v>690.79423699999995</v>
      </c>
      <c r="C1237" s="65">
        <f t="shared" ref="C1237:C1300" ca="1" si="350">(C1236-R1236)</f>
        <v>683.68434506999995</v>
      </c>
      <c r="D1237" s="10">
        <f ca="1">IF(A1237&lt;$B$1,VLOOKUP(A1237,[1]DI!$A$4:$B$15000,2),0)</f>
        <v>0.13650000000000001</v>
      </c>
      <c r="E1237" s="65">
        <f t="shared" ca="1" si="346"/>
        <v>1.00050788</v>
      </c>
      <c r="F1237" s="65">
        <f ca="1">(TRUNC(PRODUCT($E$12:$E1236),16))</f>
        <v>1.24644386484531</v>
      </c>
      <c r="G1237" s="65">
        <f t="shared" ca="1" si="347"/>
        <v>1.2376149174454001</v>
      </c>
      <c r="H1237" s="65">
        <f t="shared" ca="1" si="348"/>
        <v>1.0071338400000001</v>
      </c>
      <c r="I1237" s="64">
        <f t="shared" si="342"/>
        <v>0.06</v>
      </c>
      <c r="J1237" s="66">
        <f>IF(O1236&gt;0,VLOOKUP(O1236,W$12:AF$80,2),J1236)</f>
        <v>44984</v>
      </c>
      <c r="K1237" s="67">
        <f t="shared" si="343"/>
        <v>14</v>
      </c>
      <c r="L1237" s="68">
        <f t="shared" ref="L1237:L1300" si="351">IF(AND(K1237=1,K1236=1),1,IF(K1237&gt;0,IF(K1237=K1236,K1237+1,K1237),0))</f>
        <v>14</v>
      </c>
      <c r="M1237" s="69">
        <f t="shared" ref="M1237:M1300" si="352">ROUND((I1237+1)^(L1237/252),9)</f>
        <v>1.0032424069999999</v>
      </c>
      <c r="N1237" s="69">
        <f t="shared" ref="N1237:N1300" ca="1" si="353">ROUND(H1237*M1237,9)</f>
        <v>1.010399378</v>
      </c>
      <c r="O1237" s="68">
        <f t="shared" si="349"/>
        <v>0</v>
      </c>
      <c r="P1237" s="65">
        <f t="shared" ca="1" si="344"/>
        <v>7.1098919299999999</v>
      </c>
      <c r="Q1237" s="143">
        <f t="shared" si="339"/>
        <v>0</v>
      </c>
      <c r="R1237" s="11">
        <f t="shared" si="340"/>
        <v>0</v>
      </c>
      <c r="S1237" s="70" t="str">
        <f>IF(O1236&gt;0,VLOOKUP(O1236,W$12:AF$60,10),S1236)</f>
        <v>A+J=</v>
      </c>
      <c r="T1237" s="66" t="e">
        <f>IF(O1236&gt;0,VLOOKUP(O1236,W$12:AF$60,11),T1236)</f>
        <v>#REF!</v>
      </c>
      <c r="U1237" s="71" t="str">
        <f t="shared" ref="U1237:U1300" si="354">IF(O1237&gt;0,(P1237+R1237)*U$9,"-")</f>
        <v>-</v>
      </c>
    </row>
    <row r="1238" spans="1:22" x14ac:dyDescent="0.15">
      <c r="A1238" s="63">
        <f t="shared" si="341"/>
        <v>45003</v>
      </c>
      <c r="B1238" s="78">
        <f t="shared" ca="1" si="345"/>
        <v>691.30490407999991</v>
      </c>
      <c r="C1238" s="65">
        <f t="shared" ca="1" si="350"/>
        <v>683.68434506999995</v>
      </c>
      <c r="D1238" s="10">
        <f ca="1">IF(A1238&lt;$B$1,VLOOKUP(A1238,[1]DI!$A$4:$B$15000,2),0)</f>
        <v>0</v>
      </c>
      <c r="E1238" s="65">
        <f t="shared" ca="1" si="346"/>
        <v>1</v>
      </c>
      <c r="F1238" s="65">
        <f ca="1">(TRUNC(PRODUCT($E$12:$E1237),16))</f>
        <v>1.2470769087553899</v>
      </c>
      <c r="G1238" s="65">
        <f t="shared" ca="1" si="347"/>
        <v>1.2376149174454001</v>
      </c>
      <c r="H1238" s="65">
        <f t="shared" ca="1" si="348"/>
        <v>1.0076453400000001</v>
      </c>
      <c r="I1238" s="64">
        <f t="shared" si="342"/>
        <v>0.06</v>
      </c>
      <c r="J1238" s="66">
        <f>IF(O1237&gt;0,VLOOKUP(O1237,W$12:AF$80,2),J1237)</f>
        <v>44984</v>
      </c>
      <c r="K1238" s="67">
        <f t="shared" si="343"/>
        <v>14</v>
      </c>
      <c r="L1238" s="68">
        <f t="shared" si="351"/>
        <v>15</v>
      </c>
      <c r="M1238" s="69">
        <f t="shared" si="352"/>
        <v>1.0034744090000001</v>
      </c>
      <c r="N1238" s="69">
        <f t="shared" ca="1" si="353"/>
        <v>1.0111463119999999</v>
      </c>
      <c r="O1238" s="68">
        <f t="shared" si="349"/>
        <v>0</v>
      </c>
      <c r="P1238" s="65">
        <f t="shared" ca="1" si="344"/>
        <v>7.62055901</v>
      </c>
      <c r="Q1238" s="143">
        <f t="shared" si="339"/>
        <v>0</v>
      </c>
      <c r="R1238" s="11">
        <f t="shared" si="340"/>
        <v>0</v>
      </c>
      <c r="S1238" s="70" t="str">
        <f>IF(O1237&gt;0,VLOOKUP(O1237,W$12:AF$60,10),S1237)</f>
        <v>A+J=</v>
      </c>
      <c r="T1238" s="66" t="e">
        <f>IF(O1237&gt;0,VLOOKUP(O1237,W$12:AF$60,11),T1237)</f>
        <v>#REF!</v>
      </c>
      <c r="U1238" s="71" t="str">
        <f t="shared" si="354"/>
        <v>-</v>
      </c>
    </row>
    <row r="1239" spans="1:22" x14ac:dyDescent="0.15">
      <c r="A1239" s="63">
        <f t="shared" si="341"/>
        <v>45004</v>
      </c>
      <c r="B1239" s="78">
        <f t="shared" ca="1" si="345"/>
        <v>691.30490407999991</v>
      </c>
      <c r="C1239" s="65">
        <f t="shared" ca="1" si="350"/>
        <v>683.68434506999995</v>
      </c>
      <c r="D1239" s="10">
        <f ca="1">IF(A1239&lt;$B$1,VLOOKUP(A1239,[1]DI!$A$4:$B$15000,2),0)</f>
        <v>0</v>
      </c>
      <c r="E1239" s="65">
        <f t="shared" ca="1" si="346"/>
        <v>1</v>
      </c>
      <c r="F1239" s="65">
        <f ca="1">(TRUNC(PRODUCT($E$12:$E1238),16))</f>
        <v>1.2470769087553899</v>
      </c>
      <c r="G1239" s="65">
        <f t="shared" ca="1" si="347"/>
        <v>1.2376149174454001</v>
      </c>
      <c r="H1239" s="65">
        <f t="shared" ca="1" si="348"/>
        <v>1.0076453400000001</v>
      </c>
      <c r="I1239" s="64">
        <f t="shared" si="342"/>
        <v>0.06</v>
      </c>
      <c r="J1239" s="66">
        <f>IF(O1238&gt;0,VLOOKUP(O1238,W$12:AF$80,2),J1238)</f>
        <v>44984</v>
      </c>
      <c r="K1239" s="67">
        <f t="shared" si="343"/>
        <v>14</v>
      </c>
      <c r="L1239" s="68">
        <f t="shared" si="351"/>
        <v>15</v>
      </c>
      <c r="M1239" s="69">
        <f t="shared" si="352"/>
        <v>1.0034744090000001</v>
      </c>
      <c r="N1239" s="69">
        <f t="shared" ca="1" si="353"/>
        <v>1.0111463119999999</v>
      </c>
      <c r="O1239" s="68">
        <f t="shared" si="349"/>
        <v>0</v>
      </c>
      <c r="P1239" s="65">
        <f t="shared" ca="1" si="344"/>
        <v>7.62055901</v>
      </c>
      <c r="Q1239" s="143">
        <f t="shared" si="339"/>
        <v>0</v>
      </c>
      <c r="R1239" s="11">
        <f t="shared" si="340"/>
        <v>0</v>
      </c>
      <c r="S1239" s="70" t="str">
        <f>IF(O1238&gt;0,VLOOKUP(O1238,W$12:AF$60,10),S1238)</f>
        <v>A+J=</v>
      </c>
      <c r="T1239" s="66" t="e">
        <f>IF(O1238&gt;0,VLOOKUP(O1238,W$12:AF$60,11),T1238)</f>
        <v>#REF!</v>
      </c>
      <c r="U1239" s="71" t="str">
        <f t="shared" si="354"/>
        <v>-</v>
      </c>
    </row>
    <row r="1240" spans="1:22" x14ac:dyDescent="0.15">
      <c r="A1240" s="63">
        <f t="shared" si="341"/>
        <v>45005</v>
      </c>
      <c r="B1240" s="78">
        <f t="shared" ca="1" si="345"/>
        <v>691.30490407999991</v>
      </c>
      <c r="C1240" s="65">
        <f t="shared" ca="1" si="350"/>
        <v>683.68434506999995</v>
      </c>
      <c r="D1240" s="10">
        <f ca="1">IF(A1240&lt;$B$1,VLOOKUP(A1240,[1]DI!$A$4:$B$15000,2),0)</f>
        <v>0.13650000000000001</v>
      </c>
      <c r="E1240" s="65">
        <f t="shared" ca="1" si="346"/>
        <v>1.00050788</v>
      </c>
      <c r="F1240" s="65">
        <f ca="1">(TRUNC(PRODUCT($E$12:$E1239),16))</f>
        <v>1.2470769087553899</v>
      </c>
      <c r="G1240" s="65">
        <f t="shared" ca="1" si="347"/>
        <v>1.2376149174454001</v>
      </c>
      <c r="H1240" s="65">
        <f t="shared" ca="1" si="348"/>
        <v>1.0076453400000001</v>
      </c>
      <c r="I1240" s="64">
        <f t="shared" si="342"/>
        <v>0.06</v>
      </c>
      <c r="J1240" s="66">
        <f>IF(O1239&gt;0,VLOOKUP(O1239,W$12:AF$80,2),J1239)</f>
        <v>44984</v>
      </c>
      <c r="K1240" s="67">
        <f t="shared" si="343"/>
        <v>15</v>
      </c>
      <c r="L1240" s="68">
        <f t="shared" si="351"/>
        <v>15</v>
      </c>
      <c r="M1240" s="69">
        <f t="shared" si="352"/>
        <v>1.0034744090000001</v>
      </c>
      <c r="N1240" s="69">
        <f t="shared" ca="1" si="353"/>
        <v>1.0111463119999999</v>
      </c>
      <c r="O1240" s="68">
        <f t="shared" si="349"/>
        <v>0</v>
      </c>
      <c r="P1240" s="65">
        <f t="shared" ca="1" si="344"/>
        <v>7.62055901</v>
      </c>
      <c r="Q1240" s="143">
        <f t="shared" si="339"/>
        <v>0</v>
      </c>
      <c r="R1240" s="11">
        <f t="shared" si="340"/>
        <v>0</v>
      </c>
      <c r="S1240" s="70" t="str">
        <f>IF(O1239&gt;0,VLOOKUP(O1239,W$12:AF$60,10),S1239)</f>
        <v>A+J=</v>
      </c>
      <c r="T1240" s="66" t="e">
        <f>IF(O1239&gt;0,VLOOKUP(O1239,W$12:AF$60,11),T1239)</f>
        <v>#REF!</v>
      </c>
      <c r="U1240" s="71" t="str">
        <f t="shared" si="354"/>
        <v>-</v>
      </c>
    </row>
    <row r="1241" spans="1:22" x14ac:dyDescent="0.15">
      <c r="A1241" s="63">
        <f t="shared" si="341"/>
        <v>45006</v>
      </c>
      <c r="B1241" s="78">
        <f t="shared" ca="1" si="345"/>
        <v>691.81595607999998</v>
      </c>
      <c r="C1241" s="65">
        <f t="shared" ca="1" si="350"/>
        <v>683.68434506999995</v>
      </c>
      <c r="D1241" s="10">
        <f ca="1">IF(A1241&lt;$B$1,VLOOKUP(A1241,[1]DI!$A$4:$B$15000,2),0)</f>
        <v>0.13650000000000001</v>
      </c>
      <c r="E1241" s="65">
        <f t="shared" ca="1" si="346"/>
        <v>1.00050788</v>
      </c>
      <c r="F1241" s="65">
        <f ca="1">(TRUNC(PRODUCT($E$12:$E1240),16))</f>
        <v>1.2477102741758099</v>
      </c>
      <c r="G1241" s="65">
        <f t="shared" ca="1" si="347"/>
        <v>1.2376149174454001</v>
      </c>
      <c r="H1241" s="65">
        <f t="shared" ca="1" si="348"/>
        <v>1.00815711</v>
      </c>
      <c r="I1241" s="64">
        <f t="shared" si="342"/>
        <v>0.06</v>
      </c>
      <c r="J1241" s="66">
        <f>IF(O1240&gt;0,VLOOKUP(O1240,W$12:AF$80,2),J1240)</f>
        <v>44984</v>
      </c>
      <c r="K1241" s="67">
        <f t="shared" si="343"/>
        <v>16</v>
      </c>
      <c r="L1241" s="68">
        <f t="shared" si="351"/>
        <v>16</v>
      </c>
      <c r="M1241" s="69">
        <f t="shared" si="352"/>
        <v>1.003706465</v>
      </c>
      <c r="N1241" s="69">
        <f t="shared" ca="1" si="353"/>
        <v>1.011893809</v>
      </c>
      <c r="O1241" s="68">
        <f t="shared" si="349"/>
        <v>0</v>
      </c>
      <c r="P1241" s="65">
        <f t="shared" ca="1" si="344"/>
        <v>8.1316110100000003</v>
      </c>
      <c r="Q1241" s="143">
        <f t="shared" si="339"/>
        <v>0</v>
      </c>
      <c r="R1241" s="11">
        <f t="shared" si="340"/>
        <v>0</v>
      </c>
      <c r="S1241" s="70" t="str">
        <f>IF(O1240&gt;0,VLOOKUP(O1240,W$12:AF$60,10),S1240)</f>
        <v>A+J=</v>
      </c>
      <c r="T1241" s="66" t="e">
        <f>IF(O1240&gt;0,VLOOKUP(O1240,W$12:AF$60,11),T1240)</f>
        <v>#REF!</v>
      </c>
      <c r="U1241" s="71" t="str">
        <f t="shared" si="354"/>
        <v>-</v>
      </c>
    </row>
    <row r="1242" spans="1:22" x14ac:dyDescent="0.15">
      <c r="A1242" s="63">
        <f t="shared" si="341"/>
        <v>45007</v>
      </c>
      <c r="B1242" s="78">
        <f t="shared" ca="1" si="345"/>
        <v>692.32737931999998</v>
      </c>
      <c r="C1242" s="65">
        <f t="shared" ca="1" si="350"/>
        <v>683.68434506999995</v>
      </c>
      <c r="D1242" s="10">
        <f ca="1">IF(A1242&lt;$B$1,VLOOKUP(A1242,[1]DI!$A$4:$B$15000,2),0)</f>
        <v>0.13650000000000001</v>
      </c>
      <c r="E1242" s="65">
        <f t="shared" ca="1" si="346"/>
        <v>1.00050788</v>
      </c>
      <c r="F1242" s="65">
        <f ca="1">(TRUNC(PRODUCT($E$12:$E1241),16))</f>
        <v>1.2483439612698599</v>
      </c>
      <c r="G1242" s="65">
        <f t="shared" ca="1" si="347"/>
        <v>1.2376149174454001</v>
      </c>
      <c r="H1242" s="65">
        <f t="shared" ca="1" si="348"/>
        <v>1.0086691299999999</v>
      </c>
      <c r="I1242" s="64">
        <f t="shared" si="342"/>
        <v>0.06</v>
      </c>
      <c r="J1242" s="66">
        <f>IF(O1241&gt;0,VLOOKUP(O1241,W$12:AF$80,2),J1241)</f>
        <v>44984</v>
      </c>
      <c r="K1242" s="67">
        <f t="shared" si="343"/>
        <v>17</v>
      </c>
      <c r="L1242" s="68">
        <f t="shared" si="351"/>
        <v>17</v>
      </c>
      <c r="M1242" s="69">
        <f t="shared" si="352"/>
        <v>1.0039385750000001</v>
      </c>
      <c r="N1242" s="69">
        <f t="shared" ca="1" si="353"/>
        <v>1.012641849</v>
      </c>
      <c r="O1242" s="68">
        <f t="shared" si="349"/>
        <v>0</v>
      </c>
      <c r="P1242" s="65">
        <f t="shared" ca="1" si="344"/>
        <v>8.6430342499999995</v>
      </c>
      <c r="Q1242" s="143">
        <f t="shared" si="339"/>
        <v>0</v>
      </c>
      <c r="R1242" s="11">
        <f t="shared" si="340"/>
        <v>0</v>
      </c>
      <c r="S1242" s="70" t="str">
        <f>IF(O1241&gt;0,VLOOKUP(O1241,W$12:AF$60,10),S1241)</f>
        <v>A+J=</v>
      </c>
      <c r="T1242" s="66" t="e">
        <f>IF(O1241&gt;0,VLOOKUP(O1241,W$12:AF$60,11),T1241)</f>
        <v>#REF!</v>
      </c>
      <c r="U1242" s="71" t="str">
        <f t="shared" si="354"/>
        <v>-</v>
      </c>
    </row>
    <row r="1243" spans="1:22" x14ac:dyDescent="0.15">
      <c r="A1243" s="63">
        <f t="shared" si="341"/>
        <v>45008</v>
      </c>
      <c r="B1243" s="78">
        <f t="shared" ca="1" si="345"/>
        <v>692.8391799499999</v>
      </c>
      <c r="C1243" s="65">
        <f t="shared" ca="1" si="350"/>
        <v>683.68434506999995</v>
      </c>
      <c r="D1243" s="10">
        <f ca="1">IF(A1243&lt;$B$1,VLOOKUP(A1243,[1]DI!$A$4:$B$15000,2),0)</f>
        <v>0.13650000000000001</v>
      </c>
      <c r="E1243" s="65">
        <f t="shared" ca="1" si="346"/>
        <v>1.00050788</v>
      </c>
      <c r="F1243" s="65">
        <f ca="1">(TRUNC(PRODUCT($E$12:$E1242),16))</f>
        <v>1.2489779702009101</v>
      </c>
      <c r="G1243" s="65">
        <f t="shared" ca="1" si="347"/>
        <v>1.2376149174454001</v>
      </c>
      <c r="H1243" s="65">
        <f t="shared" ca="1" si="348"/>
        <v>1.0091814100000001</v>
      </c>
      <c r="I1243" s="64">
        <f t="shared" si="342"/>
        <v>0.06</v>
      </c>
      <c r="J1243" s="66">
        <f>IF(O1242&gt;0,VLOOKUP(O1242,W$12:AF$80,2),J1242)</f>
        <v>44984</v>
      </c>
      <c r="K1243" s="67">
        <f t="shared" si="343"/>
        <v>18</v>
      </c>
      <c r="L1243" s="68">
        <f t="shared" si="351"/>
        <v>18</v>
      </c>
      <c r="M1243" s="69">
        <f t="shared" si="352"/>
        <v>1.004170738</v>
      </c>
      <c r="N1243" s="69">
        <f t="shared" ca="1" si="353"/>
        <v>1.0133904410000001</v>
      </c>
      <c r="O1243" s="68">
        <f t="shared" si="349"/>
        <v>0</v>
      </c>
      <c r="P1243" s="65">
        <f t="shared" ca="1" si="344"/>
        <v>9.1548348799999992</v>
      </c>
      <c r="Q1243" s="143">
        <f t="shared" si="339"/>
        <v>0</v>
      </c>
      <c r="R1243" s="11">
        <f t="shared" si="340"/>
        <v>0</v>
      </c>
      <c r="S1243" s="70" t="str">
        <f>IF(O1242&gt;0,VLOOKUP(O1242,W$12:AF$60,10),S1242)</f>
        <v>A+J=</v>
      </c>
      <c r="T1243" s="66" t="e">
        <f>IF(O1242&gt;0,VLOOKUP(O1242,W$12:AF$60,11),T1242)</f>
        <v>#REF!</v>
      </c>
      <c r="U1243" s="71" t="str">
        <f t="shared" si="354"/>
        <v>-</v>
      </c>
    </row>
    <row r="1244" spans="1:22" x14ac:dyDescent="0.15">
      <c r="A1244" s="63">
        <f t="shared" si="341"/>
        <v>45009</v>
      </c>
      <c r="B1244" s="78">
        <f t="shared" ca="1" si="345"/>
        <v>693.3513661799999</v>
      </c>
      <c r="C1244" s="65">
        <f t="shared" ca="1" si="350"/>
        <v>683.68434506999995</v>
      </c>
      <c r="D1244" s="10">
        <f ca="1">IF(A1244&lt;$B$1,VLOOKUP(A1244,[1]DI!$A$4:$B$15000,2),0)</f>
        <v>0.13650000000000001</v>
      </c>
      <c r="E1244" s="65">
        <f t="shared" ca="1" si="346"/>
        <v>1.00050788</v>
      </c>
      <c r="F1244" s="65">
        <f ca="1">(TRUNC(PRODUCT($E$12:$E1243),16))</f>
        <v>1.2496123011324101</v>
      </c>
      <c r="G1244" s="65">
        <f t="shared" ca="1" si="347"/>
        <v>1.2376149174454001</v>
      </c>
      <c r="H1244" s="65">
        <f t="shared" ca="1" si="348"/>
        <v>1.0096939599999999</v>
      </c>
      <c r="I1244" s="64">
        <f t="shared" si="342"/>
        <v>0.06</v>
      </c>
      <c r="J1244" s="66">
        <f>IF(O1243&gt;0,VLOOKUP(O1243,W$12:AF$80,2),J1243)</f>
        <v>44984</v>
      </c>
      <c r="K1244" s="67">
        <f t="shared" si="343"/>
        <v>19</v>
      </c>
      <c r="L1244" s="68">
        <f t="shared" si="351"/>
        <v>19</v>
      </c>
      <c r="M1244" s="69">
        <f t="shared" si="352"/>
        <v>1.004402955</v>
      </c>
      <c r="N1244" s="69">
        <f t="shared" ca="1" si="353"/>
        <v>1.014139597</v>
      </c>
      <c r="O1244" s="68">
        <f t="shared" si="349"/>
        <v>0</v>
      </c>
      <c r="P1244" s="65">
        <f t="shared" ca="1" si="344"/>
        <v>9.6670211100000003</v>
      </c>
      <c r="Q1244" s="143">
        <f t="shared" si="339"/>
        <v>0</v>
      </c>
      <c r="R1244" s="11">
        <f t="shared" si="340"/>
        <v>0</v>
      </c>
      <c r="S1244" s="70" t="str">
        <f>IF(O1243&gt;0,VLOOKUP(O1243,W$12:AF$60,10),S1243)</f>
        <v>A+J=</v>
      </c>
      <c r="T1244" s="66" t="e">
        <f>IF(O1243&gt;0,VLOOKUP(O1243,W$12:AF$60,11),T1243)</f>
        <v>#REF!</v>
      </c>
      <c r="U1244" s="71" t="str">
        <f t="shared" si="354"/>
        <v>-</v>
      </c>
    </row>
    <row r="1245" spans="1:22" ht="15" x14ac:dyDescent="0.25">
      <c r="A1245" s="63">
        <f t="shared" si="341"/>
        <v>45010</v>
      </c>
      <c r="B1245" s="78">
        <f t="shared" ca="1" si="345"/>
        <v>693.86392432999992</v>
      </c>
      <c r="C1245" s="65">
        <f t="shared" ca="1" si="350"/>
        <v>683.68434506999995</v>
      </c>
      <c r="D1245" s="10">
        <f ca="1">IF(A1245&lt;$B$1,VLOOKUP(A1245,[1]DI!$A$4:$B$15000,2),0)</f>
        <v>0</v>
      </c>
      <c r="E1245" s="65">
        <f t="shared" ca="1" si="346"/>
        <v>1</v>
      </c>
      <c r="F1245" s="65">
        <f ca="1">(TRUNC(PRODUCT($E$12:$E1244),16))</f>
        <v>1.25024695422791</v>
      </c>
      <c r="G1245" s="65">
        <f t="shared" ca="1" si="347"/>
        <v>1.2376149174454001</v>
      </c>
      <c r="H1245" s="65">
        <f t="shared" ca="1" si="348"/>
        <v>1.01020676</v>
      </c>
      <c r="I1245" s="64">
        <f t="shared" si="342"/>
        <v>0.06</v>
      </c>
      <c r="J1245" s="66">
        <f>IF(O1244&gt;0,VLOOKUP(O1244,W$12:AF$80,2),J1244)</f>
        <v>44984</v>
      </c>
      <c r="K1245" s="67">
        <f t="shared" si="343"/>
        <v>19</v>
      </c>
      <c r="L1245" s="68">
        <f t="shared" si="351"/>
        <v>20</v>
      </c>
      <c r="M1245" s="69">
        <f t="shared" si="352"/>
        <v>1.004635226</v>
      </c>
      <c r="N1245" s="69">
        <f t="shared" ca="1" si="353"/>
        <v>1.0148892970000001</v>
      </c>
      <c r="O1245" s="68">
        <f t="shared" si="349"/>
        <v>0</v>
      </c>
      <c r="P1245" s="65">
        <f t="shared" ca="1" si="344"/>
        <v>10.179579260000001</v>
      </c>
      <c r="Q1245" s="143">
        <f t="shared" si="339"/>
        <v>0</v>
      </c>
      <c r="R1245" s="11">
        <f t="shared" si="340"/>
        <v>0</v>
      </c>
      <c r="S1245" s="70" t="str">
        <f>IF(O1244&gt;0,VLOOKUP(O1244,W$12:AF$60,10),S1244)</f>
        <v>A+J=</v>
      </c>
      <c r="T1245" s="66" t="e">
        <f>IF(O1244&gt;0,VLOOKUP(O1244,W$12:AF$60,11),T1244)</f>
        <v>#REF!</v>
      </c>
      <c r="U1245" s="71" t="str">
        <f t="shared" si="354"/>
        <v>-</v>
      </c>
      <c r="V1245" s="145" t="s">
        <v>99</v>
      </c>
    </row>
    <row r="1246" spans="1:22" ht="15" x14ac:dyDescent="0.25">
      <c r="A1246" s="63">
        <f t="shared" si="341"/>
        <v>45011</v>
      </c>
      <c r="B1246" s="78">
        <f t="shared" ca="1" si="345"/>
        <v>693.86392432999992</v>
      </c>
      <c r="C1246" s="65">
        <f t="shared" ca="1" si="350"/>
        <v>683.68434506999995</v>
      </c>
      <c r="D1246" s="10">
        <f ca="1">IF(A1246&lt;$B$1,VLOOKUP(A1246,[1]DI!$A$4:$B$15000,2),0)</f>
        <v>0</v>
      </c>
      <c r="E1246" s="65">
        <f t="shared" ca="1" si="346"/>
        <v>1</v>
      </c>
      <c r="F1246" s="65">
        <f ca="1">(TRUNC(PRODUCT($E$12:$E1245),16))</f>
        <v>1.25024695422791</v>
      </c>
      <c r="G1246" s="65">
        <f t="shared" ca="1" si="347"/>
        <v>1.2376149174454001</v>
      </c>
      <c r="H1246" s="65">
        <f t="shared" ca="1" si="348"/>
        <v>1.01020676</v>
      </c>
      <c r="I1246" s="64">
        <f t="shared" si="342"/>
        <v>0.06</v>
      </c>
      <c r="J1246" s="66">
        <f>IF(O1245&gt;0,VLOOKUP(O1245,W$12:AF$80,2),J1245)</f>
        <v>44984</v>
      </c>
      <c r="K1246" s="67">
        <f t="shared" si="343"/>
        <v>19</v>
      </c>
      <c r="L1246" s="68">
        <f t="shared" si="351"/>
        <v>20</v>
      </c>
      <c r="M1246" s="69">
        <f t="shared" si="352"/>
        <v>1.004635226</v>
      </c>
      <c r="N1246" s="69">
        <f t="shared" ca="1" si="353"/>
        <v>1.0148892970000001</v>
      </c>
      <c r="O1246" s="68">
        <f t="shared" si="349"/>
        <v>0</v>
      </c>
      <c r="P1246" s="65">
        <f t="shared" ca="1" si="344"/>
        <v>10.179579260000001</v>
      </c>
      <c r="Q1246" s="143">
        <f t="shared" si="339"/>
        <v>0</v>
      </c>
      <c r="R1246" s="11">
        <f t="shared" si="340"/>
        <v>0</v>
      </c>
      <c r="S1246" s="70" t="str">
        <f>IF(O1245&gt;0,VLOOKUP(O1245,W$12:AF$60,10),S1245)</f>
        <v>A+J=</v>
      </c>
      <c r="T1246" s="66" t="e">
        <f>IF(O1245&gt;0,VLOOKUP(O1245,W$12:AF$60,11),T1245)</f>
        <v>#REF!</v>
      </c>
      <c r="U1246" s="71" t="str">
        <f t="shared" si="354"/>
        <v>-</v>
      </c>
      <c r="V1246" s="145" t="s">
        <v>102</v>
      </c>
    </row>
    <row r="1247" spans="1:22" ht="12.75" x14ac:dyDescent="0.2">
      <c r="A1247" s="63">
        <f t="shared" si="341"/>
        <v>45012</v>
      </c>
      <c r="B1247" s="78">
        <f t="shared" ca="1" si="345"/>
        <v>693.86392432999992</v>
      </c>
      <c r="C1247" s="65">
        <f t="shared" ca="1" si="350"/>
        <v>683.68434506999995</v>
      </c>
      <c r="D1247" s="10">
        <f ca="1">IF(A1247&lt;$B$1,VLOOKUP(A1247,[1]DI!$A$4:$B$15000,2),0)</f>
        <v>0.13650000000000001</v>
      </c>
      <c r="E1247" s="65">
        <f t="shared" ca="1" si="346"/>
        <v>1.00050788</v>
      </c>
      <c r="F1247" s="65">
        <f ca="1">(TRUNC(PRODUCT($E$12:$E1246),16))</f>
        <v>1.25024695422791</v>
      </c>
      <c r="G1247" s="65">
        <f t="shared" ca="1" si="347"/>
        <v>1.2376149174454001</v>
      </c>
      <c r="H1247" s="65">
        <f t="shared" ca="1" si="348"/>
        <v>1.01020676</v>
      </c>
      <c r="I1247" s="64">
        <f t="shared" si="342"/>
        <v>0.06</v>
      </c>
      <c r="J1247" s="66">
        <f>IF(O1246&gt;0,VLOOKUP(O1246,W$12:AF$80,2),J1246)</f>
        <v>44984</v>
      </c>
      <c r="K1247" s="67">
        <f t="shared" si="343"/>
        <v>20</v>
      </c>
      <c r="L1247" s="68">
        <f t="shared" si="351"/>
        <v>20</v>
      </c>
      <c r="M1247" s="69">
        <f t="shared" si="352"/>
        <v>1.004635226</v>
      </c>
      <c r="N1247" s="69">
        <f t="shared" ca="1" si="353"/>
        <v>1.0148892970000001</v>
      </c>
      <c r="O1247" s="68">
        <f t="shared" si="349"/>
        <v>30</v>
      </c>
      <c r="P1247" s="65">
        <f t="shared" ca="1" si="344"/>
        <v>10.179579260000001</v>
      </c>
      <c r="Q1247" s="143">
        <f t="shared" si="339"/>
        <v>0</v>
      </c>
      <c r="R1247" s="11">
        <f t="shared" si="340"/>
        <v>0</v>
      </c>
      <c r="S1247" s="70" t="str">
        <f>IF(O1246&gt;0,VLOOKUP(O1246,W$12:AF$60,10),S1246)</f>
        <v>A+J=</v>
      </c>
      <c r="T1247" s="66" t="e">
        <f>IF(O1246&gt;0,VLOOKUP(O1246,W$12:AF$60,11),T1246)</f>
        <v>#REF!</v>
      </c>
      <c r="U1247" s="71">
        <f t="shared" ca="1" si="354"/>
        <v>610774.75560000003</v>
      </c>
      <c r="V1247" s="147">
        <f ca="1">TRUNC(((N1247-1)*C1247),8)</f>
        <v>10.179579260000001</v>
      </c>
    </row>
    <row r="1248" spans="1:22" ht="15" x14ac:dyDescent="0.25">
      <c r="A1248" s="63">
        <f t="shared" si="341"/>
        <v>45013</v>
      </c>
      <c r="B1248" s="78">
        <f t="shared" ca="1" si="345"/>
        <v>693.35138005399995</v>
      </c>
      <c r="C1248" s="65">
        <f t="shared" ca="1" si="350"/>
        <v>683.68434506999995</v>
      </c>
      <c r="D1248" s="10">
        <f ca="1">IF(A1248&lt;$B$1,VLOOKUP(A1248,[1]DI!$A$4:$B$15000,2),0)</f>
        <v>0.13650000000000001</v>
      </c>
      <c r="E1248" s="65">
        <f t="shared" ca="1" si="346"/>
        <v>1.00050788</v>
      </c>
      <c r="F1248" s="65">
        <f ca="1">(TRUNC(PRODUCT($E$12:$E1247),16))</f>
        <v>1.2508819296510301</v>
      </c>
      <c r="G1248" s="65">
        <f t="shared" ca="1" si="347"/>
        <v>1.25024695422791</v>
      </c>
      <c r="H1248" s="65">
        <f t="shared" ca="1" si="348"/>
        <v>1.00050788</v>
      </c>
      <c r="I1248" s="64">
        <f t="shared" si="342"/>
        <v>0.06</v>
      </c>
      <c r="J1248" s="66">
        <f>IF(O1247&gt;0,VLOOKUP(O1247,W$12:AF$80,2),J1247)</f>
        <v>45012</v>
      </c>
      <c r="K1248" s="67">
        <f t="shared" si="343"/>
        <v>1</v>
      </c>
      <c r="L1248" s="68">
        <f t="shared" si="351"/>
        <v>1</v>
      </c>
      <c r="M1248" s="69">
        <f t="shared" si="352"/>
        <v>1.0002312529999999</v>
      </c>
      <c r="N1248" s="69">
        <f t="shared" ca="1" si="353"/>
        <v>1.0007392500000001</v>
      </c>
      <c r="O1248" s="68">
        <f t="shared" si="349"/>
        <v>0</v>
      </c>
      <c r="P1248" s="119">
        <f ca="1">TRUNC(((N1248-1)*C1248),8)+(0.9*V$1247)</f>
        <v>9.6670349840000007</v>
      </c>
      <c r="Q1248" s="143">
        <f t="shared" si="339"/>
        <v>0</v>
      </c>
      <c r="R1248" s="11">
        <f t="shared" si="340"/>
        <v>0</v>
      </c>
      <c r="S1248" s="70" t="str">
        <f>IF(O1247&gt;0,VLOOKUP(O1247,W$12:AF$60,10),S1247)</f>
        <v>A+J=</v>
      </c>
      <c r="T1248" s="66" t="e">
        <f>IF(O1247&gt;0,VLOOKUP(O1247,W$12:AF$60,11),T1247)</f>
        <v>#REF!</v>
      </c>
      <c r="U1248" s="71" t="str">
        <f t="shared" si="354"/>
        <v>-</v>
      </c>
      <c r="V1248" s="145" t="s">
        <v>100</v>
      </c>
    </row>
    <row r="1249" spans="1:22" ht="15" x14ac:dyDescent="0.25">
      <c r="A1249" s="63">
        <f t="shared" si="341"/>
        <v>45014</v>
      </c>
      <c r="B1249" s="78">
        <f t="shared" ca="1" si="345"/>
        <v>693.85716904399999</v>
      </c>
      <c r="C1249" s="65">
        <f t="shared" ca="1" si="350"/>
        <v>683.68434506999995</v>
      </c>
      <c r="D1249" s="10">
        <f ca="1">IF(A1249&lt;$B$1,VLOOKUP(A1249,[1]DI!$A$4:$B$15000,2),0)</f>
        <v>0.13650000000000001</v>
      </c>
      <c r="E1249" s="65">
        <f t="shared" ca="1" si="346"/>
        <v>1.00050788</v>
      </c>
      <c r="F1249" s="65">
        <f ca="1">(TRUNC(PRODUCT($E$12:$E1248),16))</f>
        <v>1.25151722756546</v>
      </c>
      <c r="G1249" s="65">
        <f t="shared" ca="1" si="347"/>
        <v>1.25024695422791</v>
      </c>
      <c r="H1249" s="65">
        <f t="shared" ca="1" si="348"/>
        <v>1.00101602</v>
      </c>
      <c r="I1249" s="64">
        <f t="shared" si="342"/>
        <v>0.06</v>
      </c>
      <c r="J1249" s="66">
        <f>IF(O1248&gt;0,VLOOKUP(O1248,W$12:AF$80,2),J1248)</f>
        <v>45012</v>
      </c>
      <c r="K1249" s="67">
        <f t="shared" si="343"/>
        <v>2</v>
      </c>
      <c r="L1249" s="68">
        <f t="shared" si="351"/>
        <v>2</v>
      </c>
      <c r="M1249" s="69">
        <f t="shared" si="352"/>
        <v>1.000462559</v>
      </c>
      <c r="N1249" s="69">
        <f t="shared" ca="1" si="353"/>
        <v>1.0014790490000001</v>
      </c>
      <c r="O1249" s="68">
        <f t="shared" si="349"/>
        <v>0</v>
      </c>
      <c r="P1249" s="65">
        <f t="shared" ref="P1249:P1276" ca="1" si="355">TRUNC(((N1249-1)*C1249),8)+(0.9*V$1247)</f>
        <v>10.172823974000002</v>
      </c>
      <c r="Q1249" s="143">
        <f t="shared" si="339"/>
        <v>0</v>
      </c>
      <c r="R1249" s="11">
        <f t="shared" si="340"/>
        <v>0</v>
      </c>
      <c r="S1249" s="70" t="str">
        <f>IF(O1248&gt;0,VLOOKUP(O1248,W$12:AF$60,10),S1248)</f>
        <v>A+J=</v>
      </c>
      <c r="T1249" s="66" t="e">
        <f>IF(O1248&gt;0,VLOOKUP(O1248,W$12:AF$60,11),T1248)</f>
        <v>#REF!</v>
      </c>
      <c r="U1249" s="71" t="str">
        <f t="shared" si="354"/>
        <v>-</v>
      </c>
      <c r="V1249" s="146">
        <f ca="1">0.1*V1247</f>
        <v>1.017957926</v>
      </c>
    </row>
    <row r="1250" spans="1:22" ht="15" x14ac:dyDescent="0.25">
      <c r="A1250" s="63">
        <f t="shared" si="341"/>
        <v>45015</v>
      </c>
      <c r="B1250" s="78">
        <f t="shared" ca="1" si="345"/>
        <v>694.36332586399999</v>
      </c>
      <c r="C1250" s="65">
        <f t="shared" ca="1" si="350"/>
        <v>683.68434506999995</v>
      </c>
      <c r="D1250" s="10">
        <f ca="1">IF(A1250&lt;$B$1,VLOOKUP(A1250,[1]DI!$A$4:$B$15000,2),0)</f>
        <v>0.13650000000000001</v>
      </c>
      <c r="E1250" s="65">
        <f t="shared" ca="1" si="346"/>
        <v>1.00050788</v>
      </c>
      <c r="F1250" s="65">
        <f ca="1">(TRUNC(PRODUCT($E$12:$E1249),16))</f>
        <v>1.2521528481349899</v>
      </c>
      <c r="G1250" s="65">
        <f t="shared" ca="1" si="347"/>
        <v>1.25024695422791</v>
      </c>
      <c r="H1250" s="65">
        <f t="shared" ca="1" si="348"/>
        <v>1.00152441</v>
      </c>
      <c r="I1250" s="64">
        <f t="shared" si="342"/>
        <v>0.06</v>
      </c>
      <c r="J1250" s="66">
        <f>IF(O1249&gt;0,VLOOKUP(O1249,W$12:AF$80,2),J1249)</f>
        <v>45012</v>
      </c>
      <c r="K1250" s="67">
        <f t="shared" si="343"/>
        <v>3</v>
      </c>
      <c r="L1250" s="68">
        <f t="shared" si="351"/>
        <v>3</v>
      </c>
      <c r="M1250" s="69">
        <f t="shared" si="352"/>
        <v>1.0006939180000001</v>
      </c>
      <c r="N1250" s="69">
        <f t="shared" ca="1" si="353"/>
        <v>1.0022193859999999</v>
      </c>
      <c r="O1250" s="68">
        <f t="shared" si="349"/>
        <v>0</v>
      </c>
      <c r="P1250" s="65">
        <f t="shared" ca="1" si="355"/>
        <v>10.678980794000001</v>
      </c>
      <c r="Q1250" s="143">
        <f t="shared" si="339"/>
        <v>0</v>
      </c>
      <c r="R1250" s="11">
        <f t="shared" si="340"/>
        <v>0</v>
      </c>
      <c r="S1250" s="70" t="str">
        <f>IF(O1249&gt;0,VLOOKUP(O1249,W$12:AF$60,10),S1249)</f>
        <v>A+J=</v>
      </c>
      <c r="T1250" s="66" t="e">
        <f>IF(O1249&gt;0,VLOOKUP(O1249,W$12:AF$60,11),T1249)</f>
        <v>#REF!</v>
      </c>
      <c r="U1250" s="71" t="str">
        <f t="shared" si="354"/>
        <v>-</v>
      </c>
      <c r="V1250" s="145" t="s">
        <v>104</v>
      </c>
    </row>
    <row r="1251" spans="1:22" ht="15" x14ac:dyDescent="0.25">
      <c r="A1251" s="63">
        <f t="shared" si="341"/>
        <v>45016</v>
      </c>
      <c r="B1251" s="78">
        <f t="shared" ca="1" si="345"/>
        <v>694.86986486399996</v>
      </c>
      <c r="C1251" s="65">
        <f t="shared" ca="1" si="350"/>
        <v>683.68434506999995</v>
      </c>
      <c r="D1251" s="10">
        <f ca="1">IF(A1251&lt;$B$1,VLOOKUP(A1251,[1]DI!$A$4:$B$15000,2),0)</f>
        <v>0.13650000000000001</v>
      </c>
      <c r="E1251" s="65">
        <f t="shared" ca="1" si="346"/>
        <v>1.00050788</v>
      </c>
      <c r="F1251" s="65">
        <f ca="1">(TRUNC(PRODUCT($E$12:$E1250),16))</f>
        <v>1.2527887915235001</v>
      </c>
      <c r="G1251" s="65">
        <f t="shared" ca="1" si="347"/>
        <v>1.25024695422791</v>
      </c>
      <c r="H1251" s="65">
        <f t="shared" ca="1" si="348"/>
        <v>1.00203307</v>
      </c>
      <c r="I1251" s="64">
        <f t="shared" si="342"/>
        <v>0.06</v>
      </c>
      <c r="J1251" s="66">
        <f>IF(O1250&gt;0,VLOOKUP(O1250,W$12:AF$80,2),J1250)</f>
        <v>45012</v>
      </c>
      <c r="K1251" s="67">
        <f t="shared" si="343"/>
        <v>4</v>
      </c>
      <c r="L1251" s="68">
        <f t="shared" si="351"/>
        <v>4</v>
      </c>
      <c r="M1251" s="69">
        <f t="shared" si="352"/>
        <v>1.0009253309999999</v>
      </c>
      <c r="N1251" s="69">
        <f t="shared" ca="1" si="353"/>
        <v>1.0029602820000001</v>
      </c>
      <c r="O1251" s="68">
        <f t="shared" si="349"/>
        <v>0</v>
      </c>
      <c r="P1251" s="65">
        <f t="shared" ca="1" si="355"/>
        <v>11.185519794000001</v>
      </c>
      <c r="Q1251" s="143">
        <f t="shared" si="339"/>
        <v>0</v>
      </c>
      <c r="R1251" s="11">
        <f t="shared" si="340"/>
        <v>0</v>
      </c>
      <c r="S1251" s="70" t="str">
        <f>IF(O1250&gt;0,VLOOKUP(O1250,W$12:AF$60,10),S1250)</f>
        <v>A+J=</v>
      </c>
      <c r="T1251" s="66" t="e">
        <f>IF(O1250&gt;0,VLOOKUP(O1250,W$12:AF$60,11),T1250)</f>
        <v>#REF!</v>
      </c>
      <c r="U1251" s="71" t="str">
        <f t="shared" si="354"/>
        <v>-</v>
      </c>
      <c r="V1251" s="146">
        <f ca="1">V1247-V1249</f>
        <v>9.1616213340000012</v>
      </c>
    </row>
    <row r="1252" spans="1:22" x14ac:dyDescent="0.15">
      <c r="A1252" s="63">
        <f t="shared" si="341"/>
        <v>45017</v>
      </c>
      <c r="B1252" s="78">
        <f t="shared" ca="1" si="345"/>
        <v>695.37677373399993</v>
      </c>
      <c r="C1252" s="65">
        <f t="shared" ca="1" si="350"/>
        <v>683.68434506999995</v>
      </c>
      <c r="D1252" s="10">
        <f ca="1">IF(A1252&lt;$B$1,VLOOKUP(A1252,[1]DI!$A$4:$B$15000,2),0)</f>
        <v>0</v>
      </c>
      <c r="E1252" s="65">
        <f t="shared" ca="1" si="346"/>
        <v>1</v>
      </c>
      <c r="F1252" s="65">
        <f ca="1">(TRUNC(PRODUCT($E$12:$E1251),16))</f>
        <v>1.25342505789494</v>
      </c>
      <c r="G1252" s="65">
        <f t="shared" ca="1" si="347"/>
        <v>1.25024695422791</v>
      </c>
      <c r="H1252" s="65">
        <f t="shared" ca="1" si="348"/>
        <v>1.0025419799999999</v>
      </c>
      <c r="I1252" s="64">
        <f t="shared" si="342"/>
        <v>0.06</v>
      </c>
      <c r="J1252" s="66">
        <f>IF(O1251&gt;0,VLOOKUP(O1251,W$12:AF$80,2),J1251)</f>
        <v>45012</v>
      </c>
      <c r="K1252" s="67">
        <f t="shared" si="343"/>
        <v>4</v>
      </c>
      <c r="L1252" s="68">
        <f t="shared" si="351"/>
        <v>5</v>
      </c>
      <c r="M1252" s="69">
        <f t="shared" si="352"/>
        <v>1.001156798</v>
      </c>
      <c r="N1252" s="69">
        <f t="shared" ca="1" si="353"/>
        <v>1.0037017189999999</v>
      </c>
      <c r="O1252" s="68">
        <f t="shared" si="349"/>
        <v>0</v>
      </c>
      <c r="P1252" s="65">
        <f t="shared" ca="1" si="355"/>
        <v>11.692428664000001</v>
      </c>
      <c r="Q1252" s="143">
        <f t="shared" si="339"/>
        <v>0</v>
      </c>
      <c r="R1252" s="11">
        <f t="shared" si="340"/>
        <v>0</v>
      </c>
      <c r="S1252" s="70" t="str">
        <f>IF(O1251&gt;0,VLOOKUP(O1251,W$12:AF$60,10),S1251)</f>
        <v>A+J=</v>
      </c>
      <c r="T1252" s="66" t="e">
        <f>IF(O1251&gt;0,VLOOKUP(O1251,W$12:AF$60,11),T1251)</f>
        <v>#REF!</v>
      </c>
      <c r="U1252" s="71" t="str">
        <f t="shared" si="354"/>
        <v>-</v>
      </c>
    </row>
    <row r="1253" spans="1:22" x14ac:dyDescent="0.15">
      <c r="A1253" s="63">
        <f t="shared" si="341"/>
        <v>45018</v>
      </c>
      <c r="B1253" s="78">
        <f t="shared" ca="1" si="345"/>
        <v>695.37677373399993</v>
      </c>
      <c r="C1253" s="65">
        <f t="shared" ca="1" si="350"/>
        <v>683.68434506999995</v>
      </c>
      <c r="D1253" s="10">
        <f ca="1">IF(A1253&lt;$B$1,VLOOKUP(A1253,[1]DI!$A$4:$B$15000,2),0)</f>
        <v>0</v>
      </c>
      <c r="E1253" s="65">
        <f t="shared" ca="1" si="346"/>
        <v>1</v>
      </c>
      <c r="F1253" s="65">
        <f ca="1">(TRUNC(PRODUCT($E$12:$E1252),16))</f>
        <v>1.25342505789494</v>
      </c>
      <c r="G1253" s="65">
        <f t="shared" ca="1" si="347"/>
        <v>1.25024695422791</v>
      </c>
      <c r="H1253" s="65">
        <f t="shared" ca="1" si="348"/>
        <v>1.0025419799999999</v>
      </c>
      <c r="I1253" s="64">
        <f t="shared" si="342"/>
        <v>0.06</v>
      </c>
      <c r="J1253" s="66">
        <f>IF(O1252&gt;0,VLOOKUP(O1252,W$12:AF$80,2),J1252)</f>
        <v>45012</v>
      </c>
      <c r="K1253" s="67">
        <f t="shared" si="343"/>
        <v>4</v>
      </c>
      <c r="L1253" s="68">
        <f t="shared" si="351"/>
        <v>5</v>
      </c>
      <c r="M1253" s="69">
        <f t="shared" si="352"/>
        <v>1.001156798</v>
      </c>
      <c r="N1253" s="69">
        <f t="shared" ca="1" si="353"/>
        <v>1.0037017189999999</v>
      </c>
      <c r="O1253" s="68">
        <f t="shared" si="349"/>
        <v>0</v>
      </c>
      <c r="P1253" s="65">
        <f t="shared" ca="1" si="355"/>
        <v>11.692428664000001</v>
      </c>
      <c r="Q1253" s="143">
        <f t="shared" si="339"/>
        <v>0</v>
      </c>
      <c r="R1253" s="11">
        <f t="shared" si="340"/>
        <v>0</v>
      </c>
      <c r="S1253" s="70" t="str">
        <f>IF(O1252&gt;0,VLOOKUP(O1252,W$12:AF$60,10),S1252)</f>
        <v>A+J=</v>
      </c>
      <c r="T1253" s="66" t="e">
        <f>IF(O1252&gt;0,VLOOKUP(O1252,W$12:AF$60,11),T1252)</f>
        <v>#REF!</v>
      </c>
      <c r="U1253" s="71" t="str">
        <f t="shared" si="354"/>
        <v>-</v>
      </c>
    </row>
    <row r="1254" spans="1:22" x14ac:dyDescent="0.15">
      <c r="A1254" s="63">
        <f t="shared" si="341"/>
        <v>45019</v>
      </c>
      <c r="B1254" s="78">
        <f t="shared" ca="1" si="345"/>
        <v>695.37677373399993</v>
      </c>
      <c r="C1254" s="65">
        <f t="shared" ca="1" si="350"/>
        <v>683.68434506999995</v>
      </c>
      <c r="D1254" s="10">
        <f ca="1">IF(A1254&lt;$B$1,VLOOKUP(A1254,[1]DI!$A$4:$B$15000,2),0)</f>
        <v>0.13650000000000001</v>
      </c>
      <c r="E1254" s="65">
        <f t="shared" ca="1" si="346"/>
        <v>1.00050788</v>
      </c>
      <c r="F1254" s="65">
        <f ca="1">(TRUNC(PRODUCT($E$12:$E1253),16))</f>
        <v>1.25342505789494</v>
      </c>
      <c r="G1254" s="65">
        <f t="shared" ca="1" si="347"/>
        <v>1.25024695422791</v>
      </c>
      <c r="H1254" s="65">
        <f t="shared" ca="1" si="348"/>
        <v>1.0025419799999999</v>
      </c>
      <c r="I1254" s="64">
        <f t="shared" si="342"/>
        <v>0.06</v>
      </c>
      <c r="J1254" s="66">
        <f>IF(O1253&gt;0,VLOOKUP(O1253,W$12:AF$80,2),J1253)</f>
        <v>45012</v>
      </c>
      <c r="K1254" s="67">
        <f t="shared" si="343"/>
        <v>5</v>
      </c>
      <c r="L1254" s="68">
        <f t="shared" si="351"/>
        <v>5</v>
      </c>
      <c r="M1254" s="69">
        <f t="shared" si="352"/>
        <v>1.001156798</v>
      </c>
      <c r="N1254" s="69">
        <f t="shared" ca="1" si="353"/>
        <v>1.0037017189999999</v>
      </c>
      <c r="O1254" s="68">
        <f t="shared" si="349"/>
        <v>0</v>
      </c>
      <c r="P1254" s="65">
        <f t="shared" ca="1" si="355"/>
        <v>11.692428664000001</v>
      </c>
      <c r="Q1254" s="143">
        <f t="shared" si="339"/>
        <v>0</v>
      </c>
      <c r="R1254" s="11">
        <f t="shared" si="340"/>
        <v>0</v>
      </c>
      <c r="S1254" s="70" t="str">
        <f>IF(O1253&gt;0,VLOOKUP(O1253,W$12:AF$60,10),S1253)</f>
        <v>A+J=</v>
      </c>
      <c r="T1254" s="66" t="e">
        <f>IF(O1253&gt;0,VLOOKUP(O1253,W$12:AF$60,11),T1253)</f>
        <v>#REF!</v>
      </c>
      <c r="U1254" s="71" t="str">
        <f t="shared" si="354"/>
        <v>-</v>
      </c>
    </row>
    <row r="1255" spans="1:22" x14ac:dyDescent="0.15">
      <c r="A1255" s="63">
        <f t="shared" si="341"/>
        <v>45020</v>
      </c>
      <c r="B1255" s="78">
        <f t="shared" ca="1" si="345"/>
        <v>695.88405725399991</v>
      </c>
      <c r="C1255" s="65">
        <f t="shared" ca="1" si="350"/>
        <v>683.68434506999995</v>
      </c>
      <c r="D1255" s="10">
        <f ca="1">IF(A1255&lt;$B$1,VLOOKUP(A1255,[1]DI!$A$4:$B$15000,2),0)</f>
        <v>0.13650000000000001</v>
      </c>
      <c r="E1255" s="65">
        <f t="shared" ca="1" si="346"/>
        <v>1.00050788</v>
      </c>
      <c r="F1255" s="65">
        <f ca="1">(TRUNC(PRODUCT($E$12:$E1254),16))</f>
        <v>1.2540616474133499</v>
      </c>
      <c r="G1255" s="65">
        <f t="shared" ca="1" si="347"/>
        <v>1.25024695422791</v>
      </c>
      <c r="H1255" s="65">
        <f t="shared" ca="1" si="348"/>
        <v>1.0030511499999999</v>
      </c>
      <c r="I1255" s="64">
        <f t="shared" si="342"/>
        <v>0.06</v>
      </c>
      <c r="J1255" s="66">
        <f>IF(O1254&gt;0,VLOOKUP(O1254,W$12:AF$80,2),J1254)</f>
        <v>45012</v>
      </c>
      <c r="K1255" s="67">
        <f t="shared" si="343"/>
        <v>6</v>
      </c>
      <c r="L1255" s="68">
        <f t="shared" si="351"/>
        <v>6</v>
      </c>
      <c r="M1255" s="69">
        <f t="shared" si="352"/>
        <v>1.0013883180000001</v>
      </c>
      <c r="N1255" s="69">
        <f t="shared" ca="1" si="353"/>
        <v>1.004443704</v>
      </c>
      <c r="O1255" s="68">
        <f t="shared" si="349"/>
        <v>0</v>
      </c>
      <c r="P1255" s="65">
        <f t="shared" ca="1" si="355"/>
        <v>12.199712184000001</v>
      </c>
      <c r="Q1255" s="143">
        <f t="shared" si="339"/>
        <v>0</v>
      </c>
      <c r="R1255" s="11">
        <f t="shared" si="340"/>
        <v>0</v>
      </c>
      <c r="S1255" s="70" t="str">
        <f>IF(O1254&gt;0,VLOOKUP(O1254,W$12:AF$60,10),S1254)</f>
        <v>A+J=</v>
      </c>
      <c r="T1255" s="66" t="e">
        <f>IF(O1254&gt;0,VLOOKUP(O1254,W$12:AF$60,11),T1254)</f>
        <v>#REF!</v>
      </c>
      <c r="U1255" s="71" t="str">
        <f t="shared" si="354"/>
        <v>-</v>
      </c>
    </row>
    <row r="1256" spans="1:22" x14ac:dyDescent="0.15">
      <c r="A1256" s="63">
        <f t="shared" si="341"/>
        <v>45021</v>
      </c>
      <c r="B1256" s="78">
        <f t="shared" ca="1" si="345"/>
        <v>696.39171681400001</v>
      </c>
      <c r="C1256" s="65">
        <f t="shared" ca="1" si="350"/>
        <v>683.68434506999995</v>
      </c>
      <c r="D1256" s="10">
        <f ca="1">IF(A1256&lt;$B$1,VLOOKUP(A1256,[1]DI!$A$4:$B$15000,2),0)</f>
        <v>0.13650000000000001</v>
      </c>
      <c r="E1256" s="65">
        <f t="shared" ca="1" si="346"/>
        <v>1.00050788</v>
      </c>
      <c r="F1256" s="65">
        <f ca="1">(TRUNC(PRODUCT($E$12:$E1255),16))</f>
        <v>1.25469856024284</v>
      </c>
      <c r="G1256" s="65">
        <f t="shared" ca="1" si="347"/>
        <v>1.25024695422791</v>
      </c>
      <c r="H1256" s="65">
        <f t="shared" ca="1" si="348"/>
        <v>1.00356058</v>
      </c>
      <c r="I1256" s="64">
        <f t="shared" si="342"/>
        <v>0.06</v>
      </c>
      <c r="J1256" s="66">
        <f>IF(O1255&gt;0,VLOOKUP(O1255,W$12:AF$80,2),J1255)</f>
        <v>45012</v>
      </c>
      <c r="K1256" s="67">
        <f t="shared" si="343"/>
        <v>7</v>
      </c>
      <c r="L1256" s="68">
        <f t="shared" si="351"/>
        <v>7</v>
      </c>
      <c r="M1256" s="69">
        <f t="shared" si="352"/>
        <v>1.001619891</v>
      </c>
      <c r="N1256" s="69">
        <f t="shared" ca="1" si="353"/>
        <v>1.0051862389999999</v>
      </c>
      <c r="O1256" s="68">
        <f t="shared" si="349"/>
        <v>0</v>
      </c>
      <c r="P1256" s="65">
        <f t="shared" ca="1" si="355"/>
        <v>12.707371744000001</v>
      </c>
      <c r="Q1256" s="143">
        <f t="shared" si="339"/>
        <v>0</v>
      </c>
      <c r="R1256" s="11">
        <f t="shared" si="340"/>
        <v>0</v>
      </c>
      <c r="S1256" s="70" t="str">
        <f>IF(O1255&gt;0,VLOOKUP(O1255,W$12:AF$60,10),S1255)</f>
        <v>A+J=</v>
      </c>
      <c r="T1256" s="66" t="e">
        <f>IF(O1255&gt;0,VLOOKUP(O1255,W$12:AF$60,11),T1255)</f>
        <v>#REF!</v>
      </c>
      <c r="U1256" s="71" t="str">
        <f t="shared" si="354"/>
        <v>-</v>
      </c>
    </row>
    <row r="1257" spans="1:22" x14ac:dyDescent="0.15">
      <c r="A1257" s="63">
        <f t="shared" si="341"/>
        <v>45022</v>
      </c>
      <c r="B1257" s="78">
        <f t="shared" ca="1" si="345"/>
        <v>696.89975307399993</v>
      </c>
      <c r="C1257" s="65">
        <f t="shared" ca="1" si="350"/>
        <v>683.68434506999995</v>
      </c>
      <c r="D1257" s="10">
        <f ca="1">IF(A1257&lt;$B$1,VLOOKUP(A1257,[1]DI!$A$4:$B$15000,2),0)</f>
        <v>0.13650000000000001</v>
      </c>
      <c r="E1257" s="65">
        <f t="shared" ca="1" si="346"/>
        <v>1.00050788</v>
      </c>
      <c r="F1257" s="65">
        <f ca="1">(TRUNC(PRODUCT($E$12:$E1256),16))</f>
        <v>1.25533579654761</v>
      </c>
      <c r="G1257" s="65">
        <f t="shared" ca="1" si="347"/>
        <v>1.25024695422791</v>
      </c>
      <c r="H1257" s="65">
        <f t="shared" ca="1" si="348"/>
        <v>1.0040702699999999</v>
      </c>
      <c r="I1257" s="64">
        <f t="shared" si="342"/>
        <v>0.06</v>
      </c>
      <c r="J1257" s="66">
        <f>IF(O1256&gt;0,VLOOKUP(O1256,W$12:AF$80,2),J1256)</f>
        <v>45012</v>
      </c>
      <c r="K1257" s="67">
        <f t="shared" si="343"/>
        <v>8</v>
      </c>
      <c r="L1257" s="68">
        <f t="shared" si="351"/>
        <v>8</v>
      </c>
      <c r="M1257" s="69">
        <f t="shared" si="352"/>
        <v>1.0018515189999999</v>
      </c>
      <c r="N1257" s="69">
        <f t="shared" ca="1" si="353"/>
        <v>1.0059293250000001</v>
      </c>
      <c r="O1257" s="68">
        <f t="shared" si="349"/>
        <v>0</v>
      </c>
      <c r="P1257" s="65">
        <f t="shared" ca="1" si="355"/>
        <v>13.215408004</v>
      </c>
      <c r="Q1257" s="143">
        <f t="shared" si="339"/>
        <v>0</v>
      </c>
      <c r="R1257" s="11">
        <f t="shared" si="340"/>
        <v>0</v>
      </c>
      <c r="S1257" s="70" t="str">
        <f>IF(O1256&gt;0,VLOOKUP(O1256,W$12:AF$60,10),S1256)</f>
        <v>A+J=</v>
      </c>
      <c r="T1257" s="66" t="e">
        <f>IF(O1256&gt;0,VLOOKUP(O1256,W$12:AF$60,11),T1256)</f>
        <v>#REF!</v>
      </c>
      <c r="U1257" s="71" t="str">
        <f t="shared" si="354"/>
        <v>-</v>
      </c>
    </row>
    <row r="1258" spans="1:22" x14ac:dyDescent="0.15">
      <c r="A1258" s="63">
        <f t="shared" si="341"/>
        <v>45023</v>
      </c>
      <c r="B1258" s="78">
        <f t="shared" ca="1" si="345"/>
        <v>697.40816537399996</v>
      </c>
      <c r="C1258" s="65">
        <f t="shared" ca="1" si="350"/>
        <v>683.68434506999995</v>
      </c>
      <c r="D1258" s="10">
        <f ca="1">IF(A1258&lt;$B$1,VLOOKUP(A1258,[1]DI!$A$4:$B$15000,2),0)</f>
        <v>0</v>
      </c>
      <c r="E1258" s="65">
        <f t="shared" ca="1" si="346"/>
        <v>1</v>
      </c>
      <c r="F1258" s="65">
        <f ca="1">(TRUNC(PRODUCT($E$12:$E1257),16))</f>
        <v>1.25597335649196</v>
      </c>
      <c r="G1258" s="65">
        <f t="shared" ca="1" si="347"/>
        <v>1.25024695422791</v>
      </c>
      <c r="H1258" s="65">
        <f t="shared" ca="1" si="348"/>
        <v>1.00458022</v>
      </c>
      <c r="I1258" s="64">
        <f t="shared" si="342"/>
        <v>0.06</v>
      </c>
      <c r="J1258" s="66">
        <f>IF(O1257&gt;0,VLOOKUP(O1257,W$12:AF$80,2),J1257)</f>
        <v>45012</v>
      </c>
      <c r="K1258" s="67">
        <f t="shared" si="343"/>
        <v>8</v>
      </c>
      <c r="L1258" s="68">
        <f t="shared" si="351"/>
        <v>9</v>
      </c>
      <c r="M1258" s="69">
        <f t="shared" si="352"/>
        <v>1.0020831990000001</v>
      </c>
      <c r="N1258" s="69">
        <f t="shared" ca="1" si="353"/>
        <v>1.006672961</v>
      </c>
      <c r="O1258" s="68">
        <f t="shared" si="349"/>
        <v>0</v>
      </c>
      <c r="P1258" s="65">
        <f t="shared" ca="1" si="355"/>
        <v>13.723820304</v>
      </c>
      <c r="Q1258" s="143">
        <f t="shared" si="339"/>
        <v>0</v>
      </c>
      <c r="R1258" s="11">
        <f t="shared" si="340"/>
        <v>0</v>
      </c>
      <c r="S1258" s="70" t="str">
        <f>IF(O1257&gt;0,VLOOKUP(O1257,W$12:AF$60,10),S1257)</f>
        <v>A+J=</v>
      </c>
      <c r="T1258" s="66" t="e">
        <f>IF(O1257&gt;0,VLOOKUP(O1257,W$12:AF$60,11),T1257)</f>
        <v>#REF!</v>
      </c>
      <c r="U1258" s="71" t="str">
        <f t="shared" si="354"/>
        <v>-</v>
      </c>
    </row>
    <row r="1259" spans="1:22" x14ac:dyDescent="0.15">
      <c r="A1259" s="63">
        <f t="shared" si="341"/>
        <v>45024</v>
      </c>
      <c r="B1259" s="78">
        <f t="shared" ca="1" si="345"/>
        <v>697.40816537399996</v>
      </c>
      <c r="C1259" s="65">
        <f t="shared" ca="1" si="350"/>
        <v>683.68434506999995</v>
      </c>
      <c r="D1259" s="10">
        <f ca="1">IF(A1259&lt;$B$1,VLOOKUP(A1259,[1]DI!$A$4:$B$15000,2),0)</f>
        <v>0</v>
      </c>
      <c r="E1259" s="65">
        <f t="shared" ca="1" si="346"/>
        <v>1</v>
      </c>
      <c r="F1259" s="65">
        <f ca="1">(TRUNC(PRODUCT($E$12:$E1258),16))</f>
        <v>1.25597335649196</v>
      </c>
      <c r="G1259" s="65">
        <f t="shared" ca="1" si="347"/>
        <v>1.25024695422791</v>
      </c>
      <c r="H1259" s="65">
        <f t="shared" ca="1" si="348"/>
        <v>1.00458022</v>
      </c>
      <c r="I1259" s="64">
        <f t="shared" si="342"/>
        <v>0.06</v>
      </c>
      <c r="J1259" s="66">
        <f>IF(O1258&gt;0,VLOOKUP(O1258,W$12:AF$80,2),J1258)</f>
        <v>45012</v>
      </c>
      <c r="K1259" s="67">
        <f t="shared" si="343"/>
        <v>8</v>
      </c>
      <c r="L1259" s="68">
        <f t="shared" si="351"/>
        <v>9</v>
      </c>
      <c r="M1259" s="69">
        <f t="shared" si="352"/>
        <v>1.0020831990000001</v>
      </c>
      <c r="N1259" s="69">
        <f t="shared" ca="1" si="353"/>
        <v>1.006672961</v>
      </c>
      <c r="O1259" s="68">
        <f t="shared" si="349"/>
        <v>0</v>
      </c>
      <c r="P1259" s="65">
        <f t="shared" ca="1" si="355"/>
        <v>13.723820304</v>
      </c>
      <c r="Q1259" s="143">
        <f t="shared" si="339"/>
        <v>0</v>
      </c>
      <c r="R1259" s="11">
        <f t="shared" si="340"/>
        <v>0</v>
      </c>
      <c r="S1259" s="70" t="str">
        <f>IF(O1258&gt;0,VLOOKUP(O1258,W$12:AF$60,10),S1258)</f>
        <v>A+J=</v>
      </c>
      <c r="T1259" s="66" t="e">
        <f>IF(O1258&gt;0,VLOOKUP(O1258,W$12:AF$60,11),T1258)</f>
        <v>#REF!</v>
      </c>
      <c r="U1259" s="71" t="str">
        <f t="shared" si="354"/>
        <v>-</v>
      </c>
    </row>
    <row r="1260" spans="1:22" x14ac:dyDescent="0.15">
      <c r="A1260" s="63">
        <f t="shared" si="341"/>
        <v>45025</v>
      </c>
      <c r="B1260" s="78">
        <f t="shared" ca="1" si="345"/>
        <v>697.40816537399996</v>
      </c>
      <c r="C1260" s="65">
        <f t="shared" ca="1" si="350"/>
        <v>683.68434506999995</v>
      </c>
      <c r="D1260" s="10">
        <f ca="1">IF(A1260&lt;$B$1,VLOOKUP(A1260,[1]DI!$A$4:$B$15000,2),0)</f>
        <v>0</v>
      </c>
      <c r="E1260" s="65">
        <f t="shared" ca="1" si="346"/>
        <v>1</v>
      </c>
      <c r="F1260" s="65">
        <f ca="1">(TRUNC(PRODUCT($E$12:$E1259),16))</f>
        <v>1.25597335649196</v>
      </c>
      <c r="G1260" s="65">
        <f t="shared" ca="1" si="347"/>
        <v>1.25024695422791</v>
      </c>
      <c r="H1260" s="65">
        <f t="shared" ca="1" si="348"/>
        <v>1.00458022</v>
      </c>
      <c r="I1260" s="64">
        <f t="shared" si="342"/>
        <v>0.06</v>
      </c>
      <c r="J1260" s="66">
        <f>IF(O1259&gt;0,VLOOKUP(O1259,W$12:AF$80,2),J1259)</f>
        <v>45012</v>
      </c>
      <c r="K1260" s="67">
        <f t="shared" si="343"/>
        <v>8</v>
      </c>
      <c r="L1260" s="68">
        <f t="shared" si="351"/>
        <v>9</v>
      </c>
      <c r="M1260" s="69">
        <f t="shared" si="352"/>
        <v>1.0020831990000001</v>
      </c>
      <c r="N1260" s="69">
        <f t="shared" ca="1" si="353"/>
        <v>1.006672961</v>
      </c>
      <c r="O1260" s="68">
        <f t="shared" si="349"/>
        <v>0</v>
      </c>
      <c r="P1260" s="65">
        <f t="shared" ca="1" si="355"/>
        <v>13.723820304</v>
      </c>
      <c r="Q1260" s="143">
        <f t="shared" si="339"/>
        <v>0</v>
      </c>
      <c r="R1260" s="11">
        <f t="shared" si="340"/>
        <v>0</v>
      </c>
      <c r="S1260" s="70" t="str">
        <f>IF(O1259&gt;0,VLOOKUP(O1259,W$12:AF$60,10),S1259)</f>
        <v>A+J=</v>
      </c>
      <c r="T1260" s="66" t="e">
        <f>IF(O1259&gt;0,VLOOKUP(O1259,W$12:AF$60,11),T1259)</f>
        <v>#REF!</v>
      </c>
      <c r="U1260" s="71" t="str">
        <f t="shared" si="354"/>
        <v>-</v>
      </c>
    </row>
    <row r="1261" spans="1:22" x14ac:dyDescent="0.15">
      <c r="A1261" s="63">
        <f t="shared" si="341"/>
        <v>45026</v>
      </c>
      <c r="B1261" s="78">
        <f t="shared" ca="1" si="345"/>
        <v>697.40816537399996</v>
      </c>
      <c r="C1261" s="65">
        <f t="shared" ca="1" si="350"/>
        <v>683.68434506999995</v>
      </c>
      <c r="D1261" s="10">
        <f ca="1">IF(A1261&lt;$B$1,VLOOKUP(A1261,[1]DI!$A$4:$B$15000,2),0)</f>
        <v>0.13650000000000001</v>
      </c>
      <c r="E1261" s="65">
        <f t="shared" ca="1" si="346"/>
        <v>1.00050788</v>
      </c>
      <c r="F1261" s="65">
        <f ca="1">(TRUNC(PRODUCT($E$12:$E1260),16))</f>
        <v>1.25597335649196</v>
      </c>
      <c r="G1261" s="65">
        <f t="shared" ca="1" si="347"/>
        <v>1.25024695422791</v>
      </c>
      <c r="H1261" s="65">
        <f t="shared" ca="1" si="348"/>
        <v>1.00458022</v>
      </c>
      <c r="I1261" s="64">
        <f t="shared" si="342"/>
        <v>0.06</v>
      </c>
      <c r="J1261" s="66">
        <f>IF(O1260&gt;0,VLOOKUP(O1260,W$12:AF$80,2),J1260)</f>
        <v>45012</v>
      </c>
      <c r="K1261" s="67">
        <f t="shared" si="343"/>
        <v>9</v>
      </c>
      <c r="L1261" s="68">
        <f t="shared" si="351"/>
        <v>9</v>
      </c>
      <c r="M1261" s="69">
        <f t="shared" si="352"/>
        <v>1.0020831990000001</v>
      </c>
      <c r="N1261" s="69">
        <f t="shared" ca="1" si="353"/>
        <v>1.006672961</v>
      </c>
      <c r="O1261" s="68">
        <f t="shared" si="349"/>
        <v>0</v>
      </c>
      <c r="P1261" s="65">
        <f t="shared" ca="1" si="355"/>
        <v>13.723820304</v>
      </c>
      <c r="Q1261" s="143">
        <f t="shared" si="339"/>
        <v>0</v>
      </c>
      <c r="R1261" s="11">
        <f t="shared" si="340"/>
        <v>0</v>
      </c>
      <c r="S1261" s="70" t="str">
        <f>IF(O1260&gt;0,VLOOKUP(O1260,W$12:AF$60,10),S1260)</f>
        <v>A+J=</v>
      </c>
      <c r="T1261" s="66" t="e">
        <f>IF(O1260&gt;0,VLOOKUP(O1260,W$12:AF$60,11),T1260)</f>
        <v>#REF!</v>
      </c>
      <c r="U1261" s="71" t="str">
        <f t="shared" si="354"/>
        <v>-</v>
      </c>
    </row>
    <row r="1262" spans="1:22" x14ac:dyDescent="0.15">
      <c r="A1262" s="63">
        <f t="shared" si="341"/>
        <v>45027</v>
      </c>
      <c r="B1262" s="78">
        <f t="shared" ca="1" si="345"/>
        <v>697.91694753399997</v>
      </c>
      <c r="C1262" s="65">
        <f t="shared" ca="1" si="350"/>
        <v>683.68434506999995</v>
      </c>
      <c r="D1262" s="10">
        <f ca="1">IF(A1262&lt;$B$1,VLOOKUP(A1262,[1]DI!$A$4:$B$15000,2),0)</f>
        <v>0.13650000000000001</v>
      </c>
      <c r="E1262" s="65">
        <f t="shared" ca="1" si="346"/>
        <v>1.00050788</v>
      </c>
      <c r="F1262" s="65">
        <f ca="1">(TRUNC(PRODUCT($E$12:$E1261),16))</f>
        <v>1.2566112402402601</v>
      </c>
      <c r="G1262" s="65">
        <f t="shared" ca="1" si="347"/>
        <v>1.25024695422791</v>
      </c>
      <c r="H1262" s="65">
        <f t="shared" ca="1" si="348"/>
        <v>1.0050904199999999</v>
      </c>
      <c r="I1262" s="64">
        <f t="shared" si="342"/>
        <v>0.06</v>
      </c>
      <c r="J1262" s="66">
        <f>IF(O1261&gt;0,VLOOKUP(O1261,W$12:AF$80,2),J1261)</f>
        <v>45012</v>
      </c>
      <c r="K1262" s="67">
        <f t="shared" si="343"/>
        <v>10</v>
      </c>
      <c r="L1262" s="68">
        <f t="shared" si="351"/>
        <v>10</v>
      </c>
      <c r="M1262" s="69">
        <f t="shared" si="352"/>
        <v>1.0023149339999999</v>
      </c>
      <c r="N1262" s="69">
        <f t="shared" ca="1" si="353"/>
        <v>1.0074171380000001</v>
      </c>
      <c r="O1262" s="68">
        <f t="shared" si="349"/>
        <v>0</v>
      </c>
      <c r="P1262" s="65">
        <f t="shared" ca="1" si="355"/>
        <v>14.232602464000001</v>
      </c>
      <c r="Q1262" s="143">
        <f t="shared" si="339"/>
        <v>0</v>
      </c>
      <c r="R1262" s="11">
        <f t="shared" si="340"/>
        <v>0</v>
      </c>
      <c r="S1262" s="70" t="str">
        <f>IF(O1261&gt;0,VLOOKUP(O1261,W$12:AF$60,10),S1261)</f>
        <v>A+J=</v>
      </c>
      <c r="T1262" s="66" t="e">
        <f>IF(O1261&gt;0,VLOOKUP(O1261,W$12:AF$60,11),T1261)</f>
        <v>#REF!</v>
      </c>
      <c r="U1262" s="71" t="str">
        <f t="shared" si="354"/>
        <v>-</v>
      </c>
    </row>
    <row r="1263" spans="1:22" x14ac:dyDescent="0.15">
      <c r="A1263" s="63">
        <f t="shared" si="341"/>
        <v>45028</v>
      </c>
      <c r="B1263" s="78">
        <f t="shared" ca="1" si="345"/>
        <v>698.42611256399994</v>
      </c>
      <c r="C1263" s="65">
        <f t="shared" ca="1" si="350"/>
        <v>683.68434506999995</v>
      </c>
      <c r="D1263" s="10">
        <f ca="1">IF(A1263&lt;$B$1,VLOOKUP(A1263,[1]DI!$A$4:$B$15000,2),0)</f>
        <v>0.13650000000000001</v>
      </c>
      <c r="E1263" s="65">
        <f t="shared" ca="1" si="346"/>
        <v>1.00050788</v>
      </c>
      <c r="F1263" s="65">
        <f ca="1">(TRUNC(PRODUCT($E$12:$E1262),16))</f>
        <v>1.25724944795695</v>
      </c>
      <c r="G1263" s="65">
        <f t="shared" ca="1" si="347"/>
        <v>1.25024695422791</v>
      </c>
      <c r="H1263" s="65">
        <f t="shared" ca="1" si="348"/>
        <v>1.00560089</v>
      </c>
      <c r="I1263" s="64">
        <f t="shared" si="342"/>
        <v>0.06</v>
      </c>
      <c r="J1263" s="66">
        <f>IF(O1262&gt;0,VLOOKUP(O1262,W$12:AF$80,2),J1262)</f>
        <v>45012</v>
      </c>
      <c r="K1263" s="67">
        <f t="shared" si="343"/>
        <v>11</v>
      </c>
      <c r="L1263" s="68">
        <f t="shared" si="351"/>
        <v>11</v>
      </c>
      <c r="M1263" s="69">
        <f t="shared" si="352"/>
        <v>1.0025467210000001</v>
      </c>
      <c r="N1263" s="69">
        <f t="shared" ca="1" si="353"/>
        <v>1.0081618750000001</v>
      </c>
      <c r="O1263" s="68">
        <f t="shared" si="349"/>
        <v>0</v>
      </c>
      <c r="P1263" s="65">
        <f t="shared" ca="1" si="355"/>
        <v>14.741767494000001</v>
      </c>
      <c r="Q1263" s="143">
        <f t="shared" si="339"/>
        <v>0</v>
      </c>
      <c r="R1263" s="11">
        <f t="shared" si="340"/>
        <v>0</v>
      </c>
      <c r="S1263" s="70" t="str">
        <f>IF(O1262&gt;0,VLOOKUP(O1262,W$12:AF$60,10),S1262)</f>
        <v>A+J=</v>
      </c>
      <c r="T1263" s="66" t="e">
        <f>IF(O1262&gt;0,VLOOKUP(O1262,W$12:AF$60,11),T1262)</f>
        <v>#REF!</v>
      </c>
      <c r="U1263" s="71" t="str">
        <f t="shared" si="354"/>
        <v>-</v>
      </c>
    </row>
    <row r="1264" spans="1:22" x14ac:dyDescent="0.15">
      <c r="A1264" s="63">
        <f t="shared" si="341"/>
        <v>45029</v>
      </c>
      <c r="B1264" s="78">
        <f t="shared" ca="1" si="345"/>
        <v>698.93564814399997</v>
      </c>
      <c r="C1264" s="65">
        <f t="shared" ca="1" si="350"/>
        <v>683.68434506999995</v>
      </c>
      <c r="D1264" s="10">
        <f ca="1">IF(A1264&lt;$B$1,VLOOKUP(A1264,[1]DI!$A$4:$B$15000,2),0)</f>
        <v>0.13650000000000001</v>
      </c>
      <c r="E1264" s="65">
        <f t="shared" ca="1" si="346"/>
        <v>1.00050788</v>
      </c>
      <c r="F1264" s="65">
        <f ca="1">(TRUNC(PRODUCT($E$12:$E1263),16))</f>
        <v>1.2578879798065801</v>
      </c>
      <c r="G1264" s="65">
        <f t="shared" ca="1" si="347"/>
        <v>1.25024695422791</v>
      </c>
      <c r="H1264" s="65">
        <f t="shared" ca="1" si="348"/>
        <v>1.00611161</v>
      </c>
      <c r="I1264" s="64">
        <f t="shared" si="342"/>
        <v>0.06</v>
      </c>
      <c r="J1264" s="66">
        <f>IF(O1263&gt;0,VLOOKUP(O1263,W$12:AF$80,2),J1263)</f>
        <v>45012</v>
      </c>
      <c r="K1264" s="67">
        <f t="shared" si="343"/>
        <v>12</v>
      </c>
      <c r="L1264" s="68">
        <f t="shared" si="351"/>
        <v>12</v>
      </c>
      <c r="M1264" s="69">
        <f t="shared" si="352"/>
        <v>1.0027785629999999</v>
      </c>
      <c r="N1264" s="69">
        <f t="shared" ca="1" si="353"/>
        <v>1.0089071540000001</v>
      </c>
      <c r="O1264" s="68">
        <f t="shared" si="349"/>
        <v>0</v>
      </c>
      <c r="P1264" s="65">
        <f t="shared" ca="1" si="355"/>
        <v>15.251303074000001</v>
      </c>
      <c r="Q1264" s="143">
        <f t="shared" si="339"/>
        <v>0</v>
      </c>
      <c r="R1264" s="11">
        <f t="shared" si="340"/>
        <v>0</v>
      </c>
      <c r="S1264" s="70" t="str">
        <f>IF(O1263&gt;0,VLOOKUP(O1263,W$12:AF$60,10),S1263)</f>
        <v>A+J=</v>
      </c>
      <c r="T1264" s="66" t="e">
        <f>IF(O1263&gt;0,VLOOKUP(O1263,W$12:AF$60,11),T1263)</f>
        <v>#REF!</v>
      </c>
      <c r="U1264" s="71" t="str">
        <f t="shared" si="354"/>
        <v>-</v>
      </c>
    </row>
    <row r="1265" spans="1:23" x14ac:dyDescent="0.15">
      <c r="A1265" s="63">
        <f t="shared" si="341"/>
        <v>45030</v>
      </c>
      <c r="B1265" s="78">
        <f t="shared" ca="1" si="345"/>
        <v>699.44556796399991</v>
      </c>
      <c r="C1265" s="65">
        <f t="shared" ca="1" si="350"/>
        <v>683.68434506999995</v>
      </c>
      <c r="D1265" s="10">
        <f ca="1">IF(A1265&lt;$B$1,VLOOKUP(A1265,[1]DI!$A$4:$B$15000,2),0)</f>
        <v>0.13650000000000001</v>
      </c>
      <c r="E1265" s="65">
        <f t="shared" ca="1" si="346"/>
        <v>1.00050788</v>
      </c>
      <c r="F1265" s="65">
        <f ca="1">(TRUNC(PRODUCT($E$12:$E1264),16))</f>
        <v>1.25852683595376</v>
      </c>
      <c r="G1265" s="65">
        <f t="shared" ca="1" si="347"/>
        <v>1.25024695422791</v>
      </c>
      <c r="H1265" s="65">
        <f t="shared" ca="1" si="348"/>
        <v>1.0066226</v>
      </c>
      <c r="I1265" s="64">
        <f t="shared" si="342"/>
        <v>0.06</v>
      </c>
      <c r="J1265" s="66">
        <f>IF(O1264&gt;0,VLOOKUP(O1264,W$12:AF$80,2),J1264)</f>
        <v>45012</v>
      </c>
      <c r="K1265" s="67">
        <f t="shared" si="343"/>
        <v>13</v>
      </c>
      <c r="L1265" s="68">
        <f t="shared" si="351"/>
        <v>13</v>
      </c>
      <c r="M1265" s="69">
        <f t="shared" si="352"/>
        <v>1.0030104580000001</v>
      </c>
      <c r="N1265" s="69">
        <f t="shared" ca="1" si="353"/>
        <v>1.0096529949999999</v>
      </c>
      <c r="O1265" s="68">
        <f t="shared" si="349"/>
        <v>0</v>
      </c>
      <c r="P1265" s="65">
        <f t="shared" ca="1" si="355"/>
        <v>15.761222894000001</v>
      </c>
      <c r="Q1265" s="143">
        <f t="shared" si="339"/>
        <v>0</v>
      </c>
      <c r="R1265" s="11">
        <f t="shared" si="340"/>
        <v>0</v>
      </c>
      <c r="S1265" s="70" t="str">
        <f>IF(O1264&gt;0,VLOOKUP(O1264,W$12:AF$60,10),S1264)</f>
        <v>A+J=</v>
      </c>
      <c r="T1265" s="66" t="e">
        <f>IF(O1264&gt;0,VLOOKUP(O1264,W$12:AF$60,11),T1264)</f>
        <v>#REF!</v>
      </c>
      <c r="U1265" s="71" t="str">
        <f t="shared" si="354"/>
        <v>-</v>
      </c>
    </row>
    <row r="1266" spans="1:23" x14ac:dyDescent="0.15">
      <c r="A1266" s="63">
        <f t="shared" si="341"/>
        <v>45031</v>
      </c>
      <c r="B1266" s="78">
        <f t="shared" ca="1" si="345"/>
        <v>699.95585833399991</v>
      </c>
      <c r="C1266" s="65">
        <f t="shared" ca="1" si="350"/>
        <v>683.68434506999995</v>
      </c>
      <c r="D1266" s="10">
        <f ca="1">IF(A1266&lt;$B$1,VLOOKUP(A1266,[1]DI!$A$4:$B$15000,2),0)</f>
        <v>0</v>
      </c>
      <c r="E1266" s="65">
        <f t="shared" ca="1" si="346"/>
        <v>1</v>
      </c>
      <c r="F1266" s="65">
        <f ca="1">(TRUNC(PRODUCT($E$12:$E1265),16))</f>
        <v>1.2591660165632099</v>
      </c>
      <c r="G1266" s="65">
        <f t="shared" ca="1" si="347"/>
        <v>1.25024695422791</v>
      </c>
      <c r="H1266" s="65">
        <f t="shared" ca="1" si="348"/>
        <v>1.0071338400000001</v>
      </c>
      <c r="I1266" s="64">
        <f t="shared" si="342"/>
        <v>0.06</v>
      </c>
      <c r="J1266" s="66">
        <f>IF(O1265&gt;0,VLOOKUP(O1265,W$12:AF$80,2),J1265)</f>
        <v>45012</v>
      </c>
      <c r="K1266" s="67">
        <f t="shared" si="343"/>
        <v>13</v>
      </c>
      <c r="L1266" s="68">
        <f t="shared" si="351"/>
        <v>14</v>
      </c>
      <c r="M1266" s="69">
        <f t="shared" si="352"/>
        <v>1.0032424069999999</v>
      </c>
      <c r="N1266" s="69">
        <f t="shared" ca="1" si="353"/>
        <v>1.010399378</v>
      </c>
      <c r="O1266" s="68">
        <f t="shared" si="349"/>
        <v>0</v>
      </c>
      <c r="P1266" s="65">
        <f t="shared" ca="1" si="355"/>
        <v>16.271513263999999</v>
      </c>
      <c r="Q1266" s="143">
        <f t="shared" si="339"/>
        <v>0</v>
      </c>
      <c r="R1266" s="11">
        <f t="shared" si="340"/>
        <v>0</v>
      </c>
      <c r="S1266" s="70" t="str">
        <f>IF(O1265&gt;0,VLOOKUP(O1265,W$12:AF$60,10),S1265)</f>
        <v>A+J=</v>
      </c>
      <c r="T1266" s="66" t="e">
        <f>IF(O1265&gt;0,VLOOKUP(O1265,W$12:AF$60,11),T1265)</f>
        <v>#REF!</v>
      </c>
      <c r="U1266" s="71" t="str">
        <f t="shared" si="354"/>
        <v>-</v>
      </c>
    </row>
    <row r="1267" spans="1:23" x14ac:dyDescent="0.15">
      <c r="A1267" s="63">
        <f t="shared" si="341"/>
        <v>45032</v>
      </c>
      <c r="B1267" s="78">
        <f t="shared" ca="1" si="345"/>
        <v>699.95585833399991</v>
      </c>
      <c r="C1267" s="65">
        <f t="shared" ca="1" si="350"/>
        <v>683.68434506999995</v>
      </c>
      <c r="D1267" s="10">
        <f ca="1">IF(A1267&lt;$B$1,VLOOKUP(A1267,[1]DI!$A$4:$B$15000,2),0)</f>
        <v>0</v>
      </c>
      <c r="E1267" s="65">
        <f t="shared" ca="1" si="346"/>
        <v>1</v>
      </c>
      <c r="F1267" s="65">
        <f ca="1">(TRUNC(PRODUCT($E$12:$E1266),16))</f>
        <v>1.2591660165632099</v>
      </c>
      <c r="G1267" s="65">
        <f t="shared" ca="1" si="347"/>
        <v>1.25024695422791</v>
      </c>
      <c r="H1267" s="65">
        <f t="shared" ca="1" si="348"/>
        <v>1.0071338400000001</v>
      </c>
      <c r="I1267" s="64">
        <f t="shared" si="342"/>
        <v>0.06</v>
      </c>
      <c r="J1267" s="66">
        <f>IF(O1266&gt;0,VLOOKUP(O1266,W$12:AF$80,2),J1266)</f>
        <v>45012</v>
      </c>
      <c r="K1267" s="67">
        <f t="shared" si="343"/>
        <v>13</v>
      </c>
      <c r="L1267" s="68">
        <f t="shared" si="351"/>
        <v>14</v>
      </c>
      <c r="M1267" s="69">
        <f t="shared" si="352"/>
        <v>1.0032424069999999</v>
      </c>
      <c r="N1267" s="69">
        <f t="shared" ca="1" si="353"/>
        <v>1.010399378</v>
      </c>
      <c r="O1267" s="68">
        <f t="shared" si="349"/>
        <v>0</v>
      </c>
      <c r="P1267" s="65">
        <f t="shared" ca="1" si="355"/>
        <v>16.271513263999999</v>
      </c>
      <c r="Q1267" s="143">
        <f t="shared" si="339"/>
        <v>0</v>
      </c>
      <c r="R1267" s="11">
        <f t="shared" si="340"/>
        <v>0</v>
      </c>
      <c r="S1267" s="70" t="str">
        <f>IF(O1266&gt;0,VLOOKUP(O1266,W$12:AF$60,10),S1266)</f>
        <v>A+J=</v>
      </c>
      <c r="T1267" s="66" t="e">
        <f>IF(O1266&gt;0,VLOOKUP(O1266,W$12:AF$60,11),T1266)</f>
        <v>#REF!</v>
      </c>
      <c r="U1267" s="71" t="str">
        <f t="shared" si="354"/>
        <v>-</v>
      </c>
    </row>
    <row r="1268" spans="1:23" x14ac:dyDescent="0.15">
      <c r="A1268" s="63">
        <f t="shared" si="341"/>
        <v>45033</v>
      </c>
      <c r="B1268" s="78">
        <f t="shared" ca="1" si="345"/>
        <v>699.95585833399991</v>
      </c>
      <c r="C1268" s="65">
        <f t="shared" ca="1" si="350"/>
        <v>683.68434506999995</v>
      </c>
      <c r="D1268" s="10">
        <f ca="1">IF(A1268&lt;$B$1,VLOOKUP(A1268,[1]DI!$A$4:$B$15000,2),0)</f>
        <v>0.13650000000000001</v>
      </c>
      <c r="E1268" s="65">
        <f t="shared" ca="1" si="346"/>
        <v>1.00050788</v>
      </c>
      <c r="F1268" s="65">
        <f ca="1">(TRUNC(PRODUCT($E$12:$E1267),16))</f>
        <v>1.2591660165632099</v>
      </c>
      <c r="G1268" s="65">
        <f t="shared" ca="1" si="347"/>
        <v>1.25024695422791</v>
      </c>
      <c r="H1268" s="65">
        <f t="shared" ca="1" si="348"/>
        <v>1.0071338400000001</v>
      </c>
      <c r="I1268" s="64">
        <f t="shared" si="342"/>
        <v>0.06</v>
      </c>
      <c r="J1268" s="66">
        <f>IF(O1267&gt;0,VLOOKUP(O1267,W$12:AF$80,2),J1267)</f>
        <v>45012</v>
      </c>
      <c r="K1268" s="67">
        <f t="shared" si="343"/>
        <v>14</v>
      </c>
      <c r="L1268" s="68">
        <f t="shared" si="351"/>
        <v>14</v>
      </c>
      <c r="M1268" s="69">
        <f t="shared" si="352"/>
        <v>1.0032424069999999</v>
      </c>
      <c r="N1268" s="69">
        <f t="shared" ca="1" si="353"/>
        <v>1.010399378</v>
      </c>
      <c r="O1268" s="68">
        <f t="shared" si="349"/>
        <v>0</v>
      </c>
      <c r="P1268" s="65">
        <f t="shared" ca="1" si="355"/>
        <v>16.271513263999999</v>
      </c>
      <c r="Q1268" s="143">
        <f t="shared" si="339"/>
        <v>0</v>
      </c>
      <c r="R1268" s="11">
        <f t="shared" si="340"/>
        <v>0</v>
      </c>
      <c r="S1268" s="70" t="str">
        <f>IF(O1267&gt;0,VLOOKUP(O1267,W$12:AF$60,10),S1267)</f>
        <v>A+J=</v>
      </c>
      <c r="T1268" s="66" t="e">
        <f>IF(O1267&gt;0,VLOOKUP(O1267,W$12:AF$60,11),T1267)</f>
        <v>#REF!</v>
      </c>
      <c r="U1268" s="71" t="str">
        <f t="shared" si="354"/>
        <v>-</v>
      </c>
    </row>
    <row r="1269" spans="1:23" x14ac:dyDescent="0.15">
      <c r="A1269" s="63">
        <f t="shared" si="341"/>
        <v>45034</v>
      </c>
      <c r="B1269" s="78">
        <f t="shared" ca="1" si="345"/>
        <v>700.46652541399999</v>
      </c>
      <c r="C1269" s="65">
        <f t="shared" ca="1" si="350"/>
        <v>683.68434506999995</v>
      </c>
      <c r="D1269" s="10">
        <f ca="1">IF(A1269&lt;$B$1,VLOOKUP(A1269,[1]DI!$A$4:$B$15000,2),0)</f>
        <v>0.13650000000000001</v>
      </c>
      <c r="E1269" s="65">
        <f t="shared" ca="1" si="346"/>
        <v>1.00050788</v>
      </c>
      <c r="F1269" s="65">
        <f ca="1">(TRUNC(PRODUCT($E$12:$E1268),16))</f>
        <v>1.2598055217997</v>
      </c>
      <c r="G1269" s="65">
        <f t="shared" ca="1" si="347"/>
        <v>1.25024695422791</v>
      </c>
      <c r="H1269" s="65">
        <f t="shared" ca="1" si="348"/>
        <v>1.0076453400000001</v>
      </c>
      <c r="I1269" s="64">
        <f t="shared" si="342"/>
        <v>0.06</v>
      </c>
      <c r="J1269" s="66">
        <f>IF(O1268&gt;0,VLOOKUP(O1268,W$12:AF$80,2),J1268)</f>
        <v>45012</v>
      </c>
      <c r="K1269" s="67">
        <f t="shared" si="343"/>
        <v>15</v>
      </c>
      <c r="L1269" s="68">
        <f t="shared" si="351"/>
        <v>15</v>
      </c>
      <c r="M1269" s="69">
        <f t="shared" si="352"/>
        <v>1.0034744090000001</v>
      </c>
      <c r="N1269" s="69">
        <f t="shared" ca="1" si="353"/>
        <v>1.0111463119999999</v>
      </c>
      <c r="O1269" s="68">
        <f t="shared" si="349"/>
        <v>0</v>
      </c>
      <c r="P1269" s="65">
        <f t="shared" ca="1" si="355"/>
        <v>16.782180344</v>
      </c>
      <c r="Q1269" s="143">
        <f t="shared" si="339"/>
        <v>0</v>
      </c>
      <c r="R1269" s="11">
        <f t="shared" si="340"/>
        <v>0</v>
      </c>
      <c r="S1269" s="70" t="str">
        <f>IF(O1268&gt;0,VLOOKUP(O1268,W$12:AF$60,10),S1268)</f>
        <v>A+J=</v>
      </c>
      <c r="T1269" s="66" t="e">
        <f>IF(O1268&gt;0,VLOOKUP(O1268,W$12:AF$60,11),T1268)</f>
        <v>#REF!</v>
      </c>
      <c r="U1269" s="71" t="str">
        <f t="shared" si="354"/>
        <v>-</v>
      </c>
    </row>
    <row r="1270" spans="1:23" x14ac:dyDescent="0.15">
      <c r="A1270" s="63">
        <f t="shared" si="341"/>
        <v>45035</v>
      </c>
      <c r="B1270" s="78">
        <f t="shared" ca="1" si="345"/>
        <v>700.97757741399994</v>
      </c>
      <c r="C1270" s="65">
        <f t="shared" ca="1" si="350"/>
        <v>683.68434506999995</v>
      </c>
      <c r="D1270" s="10">
        <f ca="1">IF(A1270&lt;$B$1,VLOOKUP(A1270,[1]DI!$A$4:$B$15000,2),0)</f>
        <v>0.13650000000000001</v>
      </c>
      <c r="E1270" s="65">
        <f t="shared" ca="1" si="346"/>
        <v>1.00050788</v>
      </c>
      <c r="F1270" s="65">
        <f ca="1">(TRUNC(PRODUCT($E$12:$E1269),16))</f>
        <v>1.26044535182811</v>
      </c>
      <c r="G1270" s="65">
        <f t="shared" ca="1" si="347"/>
        <v>1.25024695422791</v>
      </c>
      <c r="H1270" s="65">
        <f t="shared" ca="1" si="348"/>
        <v>1.00815711</v>
      </c>
      <c r="I1270" s="64">
        <f t="shared" si="342"/>
        <v>0.06</v>
      </c>
      <c r="J1270" s="66">
        <f>IF(O1269&gt;0,VLOOKUP(O1269,W$12:AF$80,2),J1269)</f>
        <v>45012</v>
      </c>
      <c r="K1270" s="67">
        <f t="shared" si="343"/>
        <v>16</v>
      </c>
      <c r="L1270" s="68">
        <f t="shared" si="351"/>
        <v>16</v>
      </c>
      <c r="M1270" s="69">
        <f t="shared" si="352"/>
        <v>1.003706465</v>
      </c>
      <c r="N1270" s="69">
        <f t="shared" ca="1" si="353"/>
        <v>1.011893809</v>
      </c>
      <c r="O1270" s="68">
        <f t="shared" si="349"/>
        <v>0</v>
      </c>
      <c r="P1270" s="65">
        <f t="shared" ca="1" si="355"/>
        <v>17.293232344000003</v>
      </c>
      <c r="Q1270" s="143">
        <f t="shared" si="339"/>
        <v>0</v>
      </c>
      <c r="R1270" s="11">
        <f t="shared" si="340"/>
        <v>0</v>
      </c>
      <c r="S1270" s="70" t="str">
        <f>IF(O1269&gt;0,VLOOKUP(O1269,W$12:AF$60,10),S1269)</f>
        <v>A+J=</v>
      </c>
      <c r="T1270" s="66" t="e">
        <f>IF(O1269&gt;0,VLOOKUP(O1269,W$12:AF$60,11),T1269)</f>
        <v>#REF!</v>
      </c>
      <c r="U1270" s="71" t="str">
        <f t="shared" si="354"/>
        <v>-</v>
      </c>
    </row>
    <row r="1271" spans="1:23" x14ac:dyDescent="0.15">
      <c r="A1271" s="63">
        <f t="shared" si="341"/>
        <v>45036</v>
      </c>
      <c r="B1271" s="78">
        <f t="shared" ca="1" si="345"/>
        <v>701.48900065399994</v>
      </c>
      <c r="C1271" s="65">
        <f t="shared" ca="1" si="350"/>
        <v>683.68434506999995</v>
      </c>
      <c r="D1271" s="10">
        <f ca="1">IF(A1271&lt;$B$1,VLOOKUP(A1271,[1]DI!$A$4:$B$15000,2),0)</f>
        <v>0.13650000000000001</v>
      </c>
      <c r="E1271" s="65">
        <f t="shared" ca="1" si="346"/>
        <v>1.00050788</v>
      </c>
      <c r="F1271" s="65">
        <f ca="1">(TRUNC(PRODUCT($E$12:$E1270),16))</f>
        <v>1.2610855068133999</v>
      </c>
      <c r="G1271" s="65">
        <f t="shared" ca="1" si="347"/>
        <v>1.25024695422791</v>
      </c>
      <c r="H1271" s="65">
        <f t="shared" ca="1" si="348"/>
        <v>1.0086691299999999</v>
      </c>
      <c r="I1271" s="64">
        <f t="shared" si="342"/>
        <v>0.06</v>
      </c>
      <c r="J1271" s="66">
        <f>IF(O1270&gt;0,VLOOKUP(O1270,W$12:AF$80,2),J1270)</f>
        <v>45012</v>
      </c>
      <c r="K1271" s="67">
        <f t="shared" si="343"/>
        <v>17</v>
      </c>
      <c r="L1271" s="68">
        <f t="shared" si="351"/>
        <v>17</v>
      </c>
      <c r="M1271" s="69">
        <f t="shared" si="352"/>
        <v>1.0039385750000001</v>
      </c>
      <c r="N1271" s="69">
        <f t="shared" ca="1" si="353"/>
        <v>1.012641849</v>
      </c>
      <c r="O1271" s="68">
        <f t="shared" si="349"/>
        <v>0</v>
      </c>
      <c r="P1271" s="65">
        <f t="shared" ca="1" si="355"/>
        <v>17.804655584000002</v>
      </c>
      <c r="Q1271" s="143">
        <f t="shared" si="339"/>
        <v>0</v>
      </c>
      <c r="R1271" s="11">
        <f t="shared" si="340"/>
        <v>0</v>
      </c>
      <c r="S1271" s="70" t="str">
        <f>IF(O1270&gt;0,VLOOKUP(O1270,W$12:AF$60,10),S1270)</f>
        <v>A+J=</v>
      </c>
      <c r="T1271" s="66" t="e">
        <f>IF(O1270&gt;0,VLOOKUP(O1270,W$12:AF$60,11),T1270)</f>
        <v>#REF!</v>
      </c>
      <c r="U1271" s="71" t="str">
        <f t="shared" si="354"/>
        <v>-</v>
      </c>
    </row>
    <row r="1272" spans="1:23" x14ac:dyDescent="0.15">
      <c r="A1272" s="63">
        <f t="shared" si="341"/>
        <v>45037</v>
      </c>
      <c r="B1272" s="78">
        <f t="shared" ca="1" si="345"/>
        <v>702.00080128399998</v>
      </c>
      <c r="C1272" s="65">
        <f t="shared" ca="1" si="350"/>
        <v>683.68434506999995</v>
      </c>
      <c r="D1272" s="10">
        <f ca="1">IF(A1272&lt;$B$1,VLOOKUP(A1272,[1]DI!$A$4:$B$15000,2),0)</f>
        <v>0</v>
      </c>
      <c r="E1272" s="65">
        <f t="shared" ca="1" si="346"/>
        <v>1</v>
      </c>
      <c r="F1272" s="65">
        <f ca="1">(TRUNC(PRODUCT($E$12:$E1271),16))</f>
        <v>1.2617259869205999</v>
      </c>
      <c r="G1272" s="65">
        <f t="shared" ca="1" si="347"/>
        <v>1.25024695422791</v>
      </c>
      <c r="H1272" s="65">
        <f t="shared" ca="1" si="348"/>
        <v>1.0091814100000001</v>
      </c>
      <c r="I1272" s="64">
        <f t="shared" si="342"/>
        <v>0.06</v>
      </c>
      <c r="J1272" s="66">
        <f>IF(O1271&gt;0,VLOOKUP(O1271,W$12:AF$80,2),J1271)</f>
        <v>45012</v>
      </c>
      <c r="K1272" s="67">
        <f t="shared" si="343"/>
        <v>17</v>
      </c>
      <c r="L1272" s="68">
        <f t="shared" si="351"/>
        <v>18</v>
      </c>
      <c r="M1272" s="69">
        <f t="shared" si="352"/>
        <v>1.004170738</v>
      </c>
      <c r="N1272" s="69">
        <f t="shared" ca="1" si="353"/>
        <v>1.0133904410000001</v>
      </c>
      <c r="O1272" s="68">
        <f t="shared" si="349"/>
        <v>0</v>
      </c>
      <c r="P1272" s="65">
        <f t="shared" ca="1" si="355"/>
        <v>18.316456213999999</v>
      </c>
      <c r="Q1272" s="143">
        <f t="shared" si="339"/>
        <v>0</v>
      </c>
      <c r="R1272" s="11">
        <f t="shared" si="340"/>
        <v>0</v>
      </c>
      <c r="S1272" s="70" t="str">
        <f>IF(O1271&gt;0,VLOOKUP(O1271,W$12:AF$60,10),S1271)</f>
        <v>A+J=</v>
      </c>
      <c r="T1272" s="66" t="e">
        <f>IF(O1271&gt;0,VLOOKUP(O1271,W$12:AF$60,11),T1271)</f>
        <v>#REF!</v>
      </c>
      <c r="U1272" s="71" t="str">
        <f t="shared" si="354"/>
        <v>-</v>
      </c>
    </row>
    <row r="1273" spans="1:23" x14ac:dyDescent="0.15">
      <c r="A1273" s="63">
        <f t="shared" si="341"/>
        <v>45038</v>
      </c>
      <c r="B1273" s="78">
        <f t="shared" ca="1" si="345"/>
        <v>702.00080128399998</v>
      </c>
      <c r="C1273" s="65">
        <f t="shared" ca="1" si="350"/>
        <v>683.68434506999995</v>
      </c>
      <c r="D1273" s="10">
        <f ca="1">IF(A1273&lt;$B$1,VLOOKUP(A1273,[1]DI!$A$4:$B$15000,2),0)</f>
        <v>0</v>
      </c>
      <c r="E1273" s="65">
        <f t="shared" ca="1" si="346"/>
        <v>1</v>
      </c>
      <c r="F1273" s="65">
        <f ca="1">(TRUNC(PRODUCT($E$12:$E1272),16))</f>
        <v>1.2617259869205999</v>
      </c>
      <c r="G1273" s="65">
        <f t="shared" ca="1" si="347"/>
        <v>1.25024695422791</v>
      </c>
      <c r="H1273" s="65">
        <f t="shared" ca="1" si="348"/>
        <v>1.0091814100000001</v>
      </c>
      <c r="I1273" s="64">
        <f t="shared" si="342"/>
        <v>0.06</v>
      </c>
      <c r="J1273" s="66">
        <f>IF(O1272&gt;0,VLOOKUP(O1272,W$12:AF$80,2),J1272)</f>
        <v>45012</v>
      </c>
      <c r="K1273" s="67">
        <f t="shared" si="343"/>
        <v>17</v>
      </c>
      <c r="L1273" s="68">
        <f t="shared" si="351"/>
        <v>18</v>
      </c>
      <c r="M1273" s="69">
        <f t="shared" si="352"/>
        <v>1.004170738</v>
      </c>
      <c r="N1273" s="69">
        <f t="shared" ca="1" si="353"/>
        <v>1.0133904410000001</v>
      </c>
      <c r="O1273" s="68">
        <f t="shared" si="349"/>
        <v>0</v>
      </c>
      <c r="P1273" s="65">
        <f t="shared" ca="1" si="355"/>
        <v>18.316456213999999</v>
      </c>
      <c r="Q1273" s="143">
        <f t="shared" si="339"/>
        <v>0</v>
      </c>
      <c r="R1273" s="11">
        <f t="shared" si="340"/>
        <v>0</v>
      </c>
      <c r="S1273" s="70" t="str">
        <f>IF(O1272&gt;0,VLOOKUP(O1272,W$12:AF$60,10),S1272)</f>
        <v>A+J=</v>
      </c>
      <c r="T1273" s="66" t="e">
        <f>IF(O1272&gt;0,VLOOKUP(O1272,W$12:AF$60,11),T1272)</f>
        <v>#REF!</v>
      </c>
      <c r="U1273" s="71" t="str">
        <f t="shared" si="354"/>
        <v>-</v>
      </c>
    </row>
    <row r="1274" spans="1:23" ht="15" x14ac:dyDescent="0.25">
      <c r="A1274" s="63">
        <f t="shared" si="341"/>
        <v>45039</v>
      </c>
      <c r="B1274" s="78">
        <f t="shared" ca="1" si="345"/>
        <v>702.00080128399998</v>
      </c>
      <c r="C1274" s="65">
        <f t="shared" ca="1" si="350"/>
        <v>683.68434506999995</v>
      </c>
      <c r="D1274" s="10">
        <f ca="1">IF(A1274&lt;$B$1,VLOOKUP(A1274,[1]DI!$A$4:$B$15000,2),0)</f>
        <v>0</v>
      </c>
      <c r="E1274" s="65">
        <f t="shared" ca="1" si="346"/>
        <v>1</v>
      </c>
      <c r="F1274" s="65">
        <f ca="1">(TRUNC(PRODUCT($E$12:$E1273),16))</f>
        <v>1.2617259869205999</v>
      </c>
      <c r="G1274" s="65">
        <f t="shared" ca="1" si="347"/>
        <v>1.25024695422791</v>
      </c>
      <c r="H1274" s="65">
        <f t="shared" ca="1" si="348"/>
        <v>1.0091814100000001</v>
      </c>
      <c r="I1274" s="64">
        <f t="shared" si="342"/>
        <v>0.06</v>
      </c>
      <c r="J1274" s="66">
        <f>IF(O1273&gt;0,VLOOKUP(O1273,W$12:AF$80,2),J1273)</f>
        <v>45012</v>
      </c>
      <c r="K1274" s="67">
        <f t="shared" si="343"/>
        <v>17</v>
      </c>
      <c r="L1274" s="68">
        <f t="shared" si="351"/>
        <v>18</v>
      </c>
      <c r="M1274" s="69">
        <f t="shared" si="352"/>
        <v>1.004170738</v>
      </c>
      <c r="N1274" s="69">
        <f t="shared" ca="1" si="353"/>
        <v>1.0133904410000001</v>
      </c>
      <c r="O1274" s="68">
        <f t="shared" si="349"/>
        <v>0</v>
      </c>
      <c r="P1274" s="65">
        <f t="shared" ca="1" si="355"/>
        <v>18.316456213999999</v>
      </c>
      <c r="Q1274" s="143">
        <f t="shared" si="339"/>
        <v>0</v>
      </c>
      <c r="R1274" s="11">
        <f t="shared" si="340"/>
        <v>0</v>
      </c>
      <c r="S1274" s="70" t="str">
        <f>IF(O1273&gt;0,VLOOKUP(O1273,W$12:AF$60,10),S1273)</f>
        <v>A+J=</v>
      </c>
      <c r="T1274" s="66" t="e">
        <f>IF(O1273&gt;0,VLOOKUP(O1273,W$12:AF$60,11),T1273)</f>
        <v>#REF!</v>
      </c>
      <c r="U1274" s="71" t="str">
        <f t="shared" si="354"/>
        <v>-</v>
      </c>
      <c r="V1274" s="145" t="s">
        <v>99</v>
      </c>
    </row>
    <row r="1275" spans="1:23" ht="15" x14ac:dyDescent="0.25">
      <c r="A1275" s="63">
        <f t="shared" si="341"/>
        <v>45040</v>
      </c>
      <c r="B1275" s="78">
        <f t="shared" ca="1" si="345"/>
        <v>702.00080128399998</v>
      </c>
      <c r="C1275" s="65">
        <f t="shared" ca="1" si="350"/>
        <v>683.68434506999995</v>
      </c>
      <c r="D1275" s="10">
        <f ca="1">IF(A1275&lt;$B$1,VLOOKUP(A1275,[1]DI!$A$4:$B$15000,2),0)</f>
        <v>0.13650000000000001</v>
      </c>
      <c r="E1275" s="65">
        <f t="shared" ca="1" si="346"/>
        <v>1.00050788</v>
      </c>
      <c r="F1275" s="65">
        <f ca="1">(TRUNC(PRODUCT($E$12:$E1274),16))</f>
        <v>1.2617259869205999</v>
      </c>
      <c r="G1275" s="65">
        <f t="shared" ca="1" si="347"/>
        <v>1.25024695422791</v>
      </c>
      <c r="H1275" s="65">
        <f t="shared" ca="1" si="348"/>
        <v>1.0091814100000001</v>
      </c>
      <c r="I1275" s="64">
        <f t="shared" si="342"/>
        <v>0.06</v>
      </c>
      <c r="J1275" s="66">
        <f>IF(O1274&gt;0,VLOOKUP(O1274,W$12:AF$80,2),J1274)</f>
        <v>45012</v>
      </c>
      <c r="K1275" s="67">
        <f t="shared" si="343"/>
        <v>18</v>
      </c>
      <c r="L1275" s="68">
        <f t="shared" si="351"/>
        <v>18</v>
      </c>
      <c r="M1275" s="69">
        <f t="shared" si="352"/>
        <v>1.004170738</v>
      </c>
      <c r="N1275" s="69">
        <f t="shared" ca="1" si="353"/>
        <v>1.0133904410000001</v>
      </c>
      <c r="O1275" s="68">
        <f t="shared" si="349"/>
        <v>0</v>
      </c>
      <c r="P1275" s="65">
        <f t="shared" ca="1" si="355"/>
        <v>18.316456213999999</v>
      </c>
      <c r="Q1275" s="143">
        <f t="shared" si="339"/>
        <v>0</v>
      </c>
      <c r="R1275" s="11">
        <f t="shared" si="340"/>
        <v>0</v>
      </c>
      <c r="S1275" s="70" t="str">
        <f>IF(O1274&gt;0,VLOOKUP(O1274,W$12:AF$60,10),S1274)</f>
        <v>A+J=</v>
      </c>
      <c r="T1275" s="66" t="e">
        <f>IF(O1274&gt;0,VLOOKUP(O1274,W$12:AF$60,11),T1274)</f>
        <v>#REF!</v>
      </c>
      <c r="U1275" s="71" t="str">
        <f t="shared" si="354"/>
        <v>-</v>
      </c>
      <c r="V1275" s="145" t="s">
        <v>102</v>
      </c>
    </row>
    <row r="1276" spans="1:23" ht="12.75" x14ac:dyDescent="0.2">
      <c r="A1276" s="63">
        <f t="shared" si="341"/>
        <v>45041</v>
      </c>
      <c r="B1276" s="78">
        <f t="shared" ca="1" si="345"/>
        <v>702.51298751399997</v>
      </c>
      <c r="C1276" s="65">
        <f t="shared" ca="1" si="350"/>
        <v>683.68434506999995</v>
      </c>
      <c r="D1276" s="10">
        <f ca="1">IF(A1276&lt;$B$1,VLOOKUP(A1276,[1]DI!$A$4:$B$15000,2),0)</f>
        <v>0.13650000000000001</v>
      </c>
      <c r="E1276" s="65">
        <f t="shared" ca="1" si="346"/>
        <v>1.00050788</v>
      </c>
      <c r="F1276" s="65">
        <f ca="1">(TRUNC(PRODUCT($E$12:$E1275),16))</f>
        <v>1.2623667923148401</v>
      </c>
      <c r="G1276" s="65">
        <f t="shared" ca="1" si="347"/>
        <v>1.25024695422791</v>
      </c>
      <c r="H1276" s="65">
        <f t="shared" ca="1" si="348"/>
        <v>1.0096939599999999</v>
      </c>
      <c r="I1276" s="64">
        <f t="shared" si="342"/>
        <v>0.06</v>
      </c>
      <c r="J1276" s="66">
        <f>IF(O1275&gt;0,VLOOKUP(O1275,W$12:AF$80,2),J1275)</f>
        <v>45012</v>
      </c>
      <c r="K1276" s="67">
        <f t="shared" si="343"/>
        <v>19</v>
      </c>
      <c r="L1276" s="68">
        <f t="shared" si="351"/>
        <v>19</v>
      </c>
      <c r="M1276" s="69">
        <f t="shared" si="352"/>
        <v>1.004402955</v>
      </c>
      <c r="N1276" s="69">
        <f t="shared" ca="1" si="353"/>
        <v>1.014139597</v>
      </c>
      <c r="O1276" s="68">
        <f t="shared" si="349"/>
        <v>31</v>
      </c>
      <c r="P1276" s="65">
        <f t="shared" ca="1" si="355"/>
        <v>18.828642444000003</v>
      </c>
      <c r="Q1276" s="143">
        <f t="shared" si="339"/>
        <v>0</v>
      </c>
      <c r="R1276" s="11">
        <f t="shared" si="340"/>
        <v>0</v>
      </c>
      <c r="S1276" s="70" t="str">
        <f>IF(O1275&gt;0,VLOOKUP(O1275,W$12:AF$60,10),S1275)</f>
        <v>A+J=</v>
      </c>
      <c r="T1276" s="66" t="e">
        <f>IF(O1275&gt;0,VLOOKUP(O1275,W$12:AF$60,11),T1275)</f>
        <v>#REF!</v>
      </c>
      <c r="U1276" s="71">
        <f t="shared" ca="1" si="354"/>
        <v>1129718.5466400003</v>
      </c>
      <c r="V1276" s="147">
        <f ca="1">TRUNC(((N1276-1)*C1276),8)</f>
        <v>9.6670211100000003</v>
      </c>
      <c r="W1276" s="148"/>
    </row>
    <row r="1277" spans="1:23" ht="15" x14ac:dyDescent="0.25">
      <c r="A1277" s="63">
        <f t="shared" si="341"/>
        <v>45042</v>
      </c>
      <c r="B1277" s="78">
        <f t="shared" ca="1" si="345"/>
        <v>701.56834799749993</v>
      </c>
      <c r="C1277" s="65">
        <f t="shared" ca="1" si="350"/>
        <v>683.68434506999995</v>
      </c>
      <c r="D1277" s="10">
        <f ca="1">IF(A1277&lt;$B$1,VLOOKUP(A1277,[1]DI!$A$4:$B$15000,2),0)</f>
        <v>0.13650000000000001</v>
      </c>
      <c r="E1277" s="65">
        <f t="shared" ca="1" si="346"/>
        <v>1.00050788</v>
      </c>
      <c r="F1277" s="65">
        <f ca="1">(TRUNC(PRODUCT($E$12:$E1276),16))</f>
        <v>1.26300792316132</v>
      </c>
      <c r="G1277" s="65">
        <f t="shared" ca="1" si="347"/>
        <v>1.2623667923148401</v>
      </c>
      <c r="H1277" s="65">
        <f t="shared" ca="1" si="348"/>
        <v>1.00050788</v>
      </c>
      <c r="I1277" s="64">
        <f t="shared" si="342"/>
        <v>0.06</v>
      </c>
      <c r="J1277" s="66">
        <f>IF(O1276&gt;0,VLOOKUP(O1276,W$12:AF$80,2),J1276)</f>
        <v>45041</v>
      </c>
      <c r="K1277" s="67">
        <f t="shared" si="343"/>
        <v>1</v>
      </c>
      <c r="L1277" s="68">
        <f t="shared" si="351"/>
        <v>1</v>
      </c>
      <c r="M1277" s="69">
        <f t="shared" si="352"/>
        <v>1.0002312529999999</v>
      </c>
      <c r="N1277" s="69">
        <f t="shared" ca="1" si="353"/>
        <v>1.0007392500000001</v>
      </c>
      <c r="O1277" s="68">
        <f t="shared" si="349"/>
        <v>0</v>
      </c>
      <c r="P1277" s="65">
        <f ca="1">TRUNC(((N1277-1)*C1277),8)+(0.9*V$1247)+(0.85*V$1276)</f>
        <v>17.884002927499999</v>
      </c>
      <c r="Q1277" s="143">
        <f t="shared" si="339"/>
        <v>0</v>
      </c>
      <c r="R1277" s="11">
        <f t="shared" si="340"/>
        <v>0</v>
      </c>
      <c r="S1277" s="70" t="str">
        <f>IF(O1276&gt;0,VLOOKUP(O1276,W$12:AF$60,10),S1276)</f>
        <v>A+J=</v>
      </c>
      <c r="T1277" s="66" t="e">
        <f>IF(O1276&gt;0,VLOOKUP(O1276,W$12:AF$60,11),T1276)</f>
        <v>#REF!</v>
      </c>
      <c r="U1277" s="71" t="str">
        <f t="shared" si="354"/>
        <v>-</v>
      </c>
      <c r="V1277" s="145" t="s">
        <v>101</v>
      </c>
    </row>
    <row r="1278" spans="1:23" ht="15" x14ac:dyDescent="0.25">
      <c r="A1278" s="63">
        <f t="shared" si="341"/>
        <v>45043</v>
      </c>
      <c r="B1278" s="78">
        <f t="shared" ca="1" si="345"/>
        <v>702.07413698749997</v>
      </c>
      <c r="C1278" s="65">
        <f t="shared" ca="1" si="350"/>
        <v>683.68434506999995</v>
      </c>
      <c r="D1278" s="10">
        <f ca="1">IF(A1278&lt;$B$1,VLOOKUP(A1278,[1]DI!$A$4:$B$15000,2),0)</f>
        <v>0.13650000000000001</v>
      </c>
      <c r="E1278" s="65">
        <f t="shared" ca="1" si="346"/>
        <v>1.00050788</v>
      </c>
      <c r="F1278" s="65">
        <f ca="1">(TRUNC(PRODUCT($E$12:$E1277),16))</f>
        <v>1.2636493796253301</v>
      </c>
      <c r="G1278" s="65">
        <f t="shared" ca="1" si="347"/>
        <v>1.2623667923148401</v>
      </c>
      <c r="H1278" s="65">
        <f t="shared" ca="1" si="348"/>
        <v>1.00101602</v>
      </c>
      <c r="I1278" s="64">
        <f t="shared" si="342"/>
        <v>0.06</v>
      </c>
      <c r="J1278" s="66">
        <f>IF(O1277&gt;0,VLOOKUP(O1277,W$12:AF$80,2),J1277)</f>
        <v>45041</v>
      </c>
      <c r="K1278" s="67">
        <f t="shared" si="343"/>
        <v>2</v>
      </c>
      <c r="L1278" s="68">
        <f t="shared" si="351"/>
        <v>2</v>
      </c>
      <c r="M1278" s="69">
        <f t="shared" si="352"/>
        <v>1.000462559</v>
      </c>
      <c r="N1278" s="69">
        <f t="shared" ca="1" si="353"/>
        <v>1.0014790490000001</v>
      </c>
      <c r="O1278" s="68">
        <f t="shared" si="349"/>
        <v>0</v>
      </c>
      <c r="P1278" s="65">
        <f t="shared" ref="P1278:P1305" ca="1" si="356">TRUNC(((N1278-1)*C1278),8)+(0.9*V$1247)+(0.85*V$1276)</f>
        <v>18.389791917500002</v>
      </c>
      <c r="Q1278" s="143">
        <f t="shared" si="339"/>
        <v>0</v>
      </c>
      <c r="R1278" s="11">
        <f t="shared" si="340"/>
        <v>0</v>
      </c>
      <c r="S1278" s="70" t="str">
        <f>IF(O1277&gt;0,VLOOKUP(O1277,W$12:AF$60,10),S1277)</f>
        <v>A+J=</v>
      </c>
      <c r="T1278" s="66" t="e">
        <f>IF(O1277&gt;0,VLOOKUP(O1277,W$12:AF$60,11),T1277)</f>
        <v>#REF!</v>
      </c>
      <c r="U1278" s="71" t="str">
        <f t="shared" si="354"/>
        <v>-</v>
      </c>
      <c r="V1278" s="146">
        <f ca="1">0.15*V1276</f>
        <v>1.4500531665</v>
      </c>
    </row>
    <row r="1279" spans="1:23" ht="15" x14ac:dyDescent="0.25">
      <c r="A1279" s="63">
        <f t="shared" si="341"/>
        <v>45044</v>
      </c>
      <c r="B1279" s="78">
        <f t="shared" ca="1" si="345"/>
        <v>702.58029380749997</v>
      </c>
      <c r="C1279" s="65">
        <f t="shared" ca="1" si="350"/>
        <v>683.68434506999995</v>
      </c>
      <c r="D1279" s="10">
        <f ca="1">IF(A1279&lt;$B$1,VLOOKUP(A1279,[1]DI!$A$4:$B$15000,2),0)</f>
        <v>0.13650000000000001</v>
      </c>
      <c r="E1279" s="65">
        <f t="shared" ca="1" si="346"/>
        <v>1.00050788</v>
      </c>
      <c r="F1279" s="65">
        <f ca="1">(TRUNC(PRODUCT($E$12:$E1278),16))</f>
        <v>1.2642911618722601</v>
      </c>
      <c r="G1279" s="65">
        <f t="shared" ca="1" si="347"/>
        <v>1.2623667923148401</v>
      </c>
      <c r="H1279" s="65">
        <f t="shared" ca="1" si="348"/>
        <v>1.00152441</v>
      </c>
      <c r="I1279" s="64">
        <f t="shared" si="342"/>
        <v>0.06</v>
      </c>
      <c r="J1279" s="66">
        <f>IF(O1278&gt;0,VLOOKUP(O1278,W$12:AF$80,2),J1278)</f>
        <v>45041</v>
      </c>
      <c r="K1279" s="67">
        <f t="shared" si="343"/>
        <v>3</v>
      </c>
      <c r="L1279" s="68">
        <f t="shared" si="351"/>
        <v>3</v>
      </c>
      <c r="M1279" s="69">
        <f t="shared" si="352"/>
        <v>1.0006939180000001</v>
      </c>
      <c r="N1279" s="69">
        <f t="shared" ca="1" si="353"/>
        <v>1.0022193859999999</v>
      </c>
      <c r="O1279" s="68">
        <f t="shared" si="349"/>
        <v>0</v>
      </c>
      <c r="P1279" s="65">
        <f t="shared" ca="1" si="356"/>
        <v>18.895948737499999</v>
      </c>
      <c r="Q1279" s="143">
        <f t="shared" si="339"/>
        <v>0</v>
      </c>
      <c r="R1279" s="11">
        <f t="shared" si="340"/>
        <v>0</v>
      </c>
      <c r="S1279" s="70" t="str">
        <f>IF(O1278&gt;0,VLOOKUP(O1278,W$12:AF$60,10),S1278)</f>
        <v>A+J=</v>
      </c>
      <c r="T1279" s="66" t="e">
        <f>IF(O1278&gt;0,VLOOKUP(O1278,W$12:AF$60,11),T1278)</f>
        <v>#REF!</v>
      </c>
      <c r="U1279" s="71" t="str">
        <f t="shared" si="354"/>
        <v>-</v>
      </c>
      <c r="V1279" s="145" t="s">
        <v>104</v>
      </c>
    </row>
    <row r="1280" spans="1:23" ht="15" x14ac:dyDescent="0.25">
      <c r="A1280" s="63">
        <f t="shared" si="341"/>
        <v>45045</v>
      </c>
      <c r="B1280" s="78">
        <f t="shared" ca="1" si="345"/>
        <v>703.08683280749995</v>
      </c>
      <c r="C1280" s="65">
        <f t="shared" ca="1" si="350"/>
        <v>683.68434506999995</v>
      </c>
      <c r="D1280" s="10">
        <f ca="1">IF(A1280&lt;$B$1,VLOOKUP(A1280,[1]DI!$A$4:$B$15000,2),0)</f>
        <v>0</v>
      </c>
      <c r="E1280" s="65">
        <f t="shared" ca="1" si="346"/>
        <v>1</v>
      </c>
      <c r="F1280" s="65">
        <f ca="1">(TRUNC(PRODUCT($E$12:$E1279),16))</f>
        <v>1.26493327006755</v>
      </c>
      <c r="G1280" s="65">
        <f t="shared" ca="1" si="347"/>
        <v>1.2623667923148401</v>
      </c>
      <c r="H1280" s="65">
        <f t="shared" ca="1" si="348"/>
        <v>1.00203307</v>
      </c>
      <c r="I1280" s="64">
        <f t="shared" si="342"/>
        <v>0.06</v>
      </c>
      <c r="J1280" s="66">
        <f>IF(O1279&gt;0,VLOOKUP(O1279,W$12:AF$80,2),J1279)</f>
        <v>45041</v>
      </c>
      <c r="K1280" s="67">
        <f t="shared" si="343"/>
        <v>3</v>
      </c>
      <c r="L1280" s="68">
        <f t="shared" si="351"/>
        <v>4</v>
      </c>
      <c r="M1280" s="69">
        <f t="shared" si="352"/>
        <v>1.0009253309999999</v>
      </c>
      <c r="N1280" s="69">
        <f t="shared" ca="1" si="353"/>
        <v>1.0029602820000001</v>
      </c>
      <c r="O1280" s="68">
        <f t="shared" si="349"/>
        <v>0</v>
      </c>
      <c r="P1280" s="65">
        <f t="shared" ca="1" si="356"/>
        <v>19.402487737500003</v>
      </c>
      <c r="Q1280" s="143">
        <f t="shared" si="339"/>
        <v>0</v>
      </c>
      <c r="R1280" s="11">
        <f t="shared" si="340"/>
        <v>0</v>
      </c>
      <c r="S1280" s="70" t="str">
        <f>IF(O1279&gt;0,VLOOKUP(O1279,W$12:AF$60,10),S1279)</f>
        <v>A+J=</v>
      </c>
      <c r="T1280" s="66" t="e">
        <f>IF(O1279&gt;0,VLOOKUP(O1279,W$12:AF$60,11),T1279)</f>
        <v>#REF!</v>
      </c>
      <c r="U1280" s="71" t="str">
        <f t="shared" si="354"/>
        <v>-</v>
      </c>
      <c r="V1280" s="146">
        <f ca="1">V1276-V1278</f>
        <v>8.2169679435000003</v>
      </c>
    </row>
    <row r="1281" spans="1:21" x14ac:dyDescent="0.15">
      <c r="A1281" s="63">
        <f t="shared" si="341"/>
        <v>45046</v>
      </c>
      <c r="B1281" s="78">
        <f t="shared" ca="1" si="345"/>
        <v>703.08683280749995</v>
      </c>
      <c r="C1281" s="65">
        <f t="shared" ca="1" si="350"/>
        <v>683.68434506999995</v>
      </c>
      <c r="D1281" s="10">
        <f ca="1">IF(A1281&lt;$B$1,VLOOKUP(A1281,[1]DI!$A$4:$B$15000,2),0)</f>
        <v>0</v>
      </c>
      <c r="E1281" s="65">
        <f t="shared" ca="1" si="346"/>
        <v>1</v>
      </c>
      <c r="F1281" s="65">
        <f ca="1">(TRUNC(PRODUCT($E$12:$E1280),16))</f>
        <v>1.26493327006755</v>
      </c>
      <c r="G1281" s="65">
        <f t="shared" ca="1" si="347"/>
        <v>1.2623667923148401</v>
      </c>
      <c r="H1281" s="65">
        <f t="shared" ca="1" si="348"/>
        <v>1.00203307</v>
      </c>
      <c r="I1281" s="64">
        <f t="shared" si="342"/>
        <v>0.06</v>
      </c>
      <c r="J1281" s="66">
        <f>IF(O1280&gt;0,VLOOKUP(O1280,W$12:AF$80,2),J1280)</f>
        <v>45041</v>
      </c>
      <c r="K1281" s="67">
        <f t="shared" si="343"/>
        <v>3</v>
      </c>
      <c r="L1281" s="68">
        <f t="shared" si="351"/>
        <v>4</v>
      </c>
      <c r="M1281" s="69">
        <f t="shared" si="352"/>
        <v>1.0009253309999999</v>
      </c>
      <c r="N1281" s="69">
        <f t="shared" ca="1" si="353"/>
        <v>1.0029602820000001</v>
      </c>
      <c r="O1281" s="68">
        <f t="shared" si="349"/>
        <v>0</v>
      </c>
      <c r="P1281" s="65">
        <f t="shared" ca="1" si="356"/>
        <v>19.402487737500003</v>
      </c>
      <c r="Q1281" s="143">
        <f t="shared" si="339"/>
        <v>0</v>
      </c>
      <c r="R1281" s="11">
        <f t="shared" si="340"/>
        <v>0</v>
      </c>
      <c r="S1281" s="70" t="str">
        <f>IF(O1280&gt;0,VLOOKUP(O1280,W$12:AF$60,10),S1280)</f>
        <v>A+J=</v>
      </c>
      <c r="T1281" s="66" t="e">
        <f>IF(O1280&gt;0,VLOOKUP(O1280,W$12:AF$60,11),T1280)</f>
        <v>#REF!</v>
      </c>
      <c r="U1281" s="71" t="str">
        <f t="shared" si="354"/>
        <v>-</v>
      </c>
    </row>
    <row r="1282" spans="1:21" x14ac:dyDescent="0.15">
      <c r="A1282" s="63">
        <f t="shared" si="341"/>
        <v>45047</v>
      </c>
      <c r="B1282" s="78">
        <f t="shared" ca="1" si="345"/>
        <v>703.08683280749995</v>
      </c>
      <c r="C1282" s="65">
        <f t="shared" ca="1" si="350"/>
        <v>683.68434506999995</v>
      </c>
      <c r="D1282" s="10">
        <f ca="1">IF(A1282&lt;$B$1,VLOOKUP(A1282,[1]DI!$A$4:$B$15000,2),0)</f>
        <v>0</v>
      </c>
      <c r="E1282" s="65">
        <f t="shared" ca="1" si="346"/>
        <v>1</v>
      </c>
      <c r="F1282" s="65">
        <f ca="1">(TRUNC(PRODUCT($E$12:$E1281),16))</f>
        <v>1.26493327006755</v>
      </c>
      <c r="G1282" s="65">
        <f t="shared" ca="1" si="347"/>
        <v>1.2623667923148401</v>
      </c>
      <c r="H1282" s="65">
        <f t="shared" ca="1" si="348"/>
        <v>1.00203307</v>
      </c>
      <c r="I1282" s="64">
        <f t="shared" si="342"/>
        <v>0.06</v>
      </c>
      <c r="J1282" s="66">
        <f>IF(O1281&gt;0,VLOOKUP(O1281,W$12:AF$80,2),J1281)</f>
        <v>45041</v>
      </c>
      <c r="K1282" s="67">
        <f t="shared" si="343"/>
        <v>3</v>
      </c>
      <c r="L1282" s="68">
        <f t="shared" si="351"/>
        <v>4</v>
      </c>
      <c r="M1282" s="69">
        <f t="shared" si="352"/>
        <v>1.0009253309999999</v>
      </c>
      <c r="N1282" s="69">
        <f t="shared" ca="1" si="353"/>
        <v>1.0029602820000001</v>
      </c>
      <c r="O1282" s="68">
        <f t="shared" si="349"/>
        <v>0</v>
      </c>
      <c r="P1282" s="65">
        <f t="shared" ca="1" si="356"/>
        <v>19.402487737500003</v>
      </c>
      <c r="Q1282" s="143">
        <f t="shared" si="339"/>
        <v>0</v>
      </c>
      <c r="R1282" s="11">
        <f t="shared" si="340"/>
        <v>0</v>
      </c>
      <c r="S1282" s="70" t="str">
        <f>IF(O1281&gt;0,VLOOKUP(O1281,W$12:AF$60,10),S1281)</f>
        <v>A+J=</v>
      </c>
      <c r="T1282" s="66" t="e">
        <f>IF(O1281&gt;0,VLOOKUP(O1281,W$12:AF$60,11),T1281)</f>
        <v>#REF!</v>
      </c>
      <c r="U1282" s="71" t="str">
        <f t="shared" si="354"/>
        <v>-</v>
      </c>
    </row>
    <row r="1283" spans="1:21" x14ac:dyDescent="0.15">
      <c r="A1283" s="63">
        <f t="shared" si="341"/>
        <v>45048</v>
      </c>
      <c r="B1283" s="78">
        <f t="shared" ca="1" si="345"/>
        <v>703.08683280749995</v>
      </c>
      <c r="C1283" s="65">
        <f t="shared" ca="1" si="350"/>
        <v>683.68434506999995</v>
      </c>
      <c r="D1283" s="10">
        <f ca="1">IF(A1283&lt;$B$1,VLOOKUP(A1283,[1]DI!$A$4:$B$15000,2),0)</f>
        <v>0.13650000000000001</v>
      </c>
      <c r="E1283" s="65">
        <f t="shared" ca="1" si="346"/>
        <v>1.00050788</v>
      </c>
      <c r="F1283" s="65">
        <f ca="1">(TRUNC(PRODUCT($E$12:$E1282),16))</f>
        <v>1.26493327006755</v>
      </c>
      <c r="G1283" s="65">
        <f t="shared" ca="1" si="347"/>
        <v>1.2623667923148401</v>
      </c>
      <c r="H1283" s="65">
        <f t="shared" ca="1" si="348"/>
        <v>1.00203307</v>
      </c>
      <c r="I1283" s="64">
        <f t="shared" si="342"/>
        <v>0.06</v>
      </c>
      <c r="J1283" s="66">
        <f>IF(O1282&gt;0,VLOOKUP(O1282,W$12:AF$80,2),J1282)</f>
        <v>45041</v>
      </c>
      <c r="K1283" s="67">
        <f t="shared" si="343"/>
        <v>4</v>
      </c>
      <c r="L1283" s="68">
        <f t="shared" si="351"/>
        <v>4</v>
      </c>
      <c r="M1283" s="69">
        <f t="shared" si="352"/>
        <v>1.0009253309999999</v>
      </c>
      <c r="N1283" s="69">
        <f t="shared" ca="1" si="353"/>
        <v>1.0029602820000001</v>
      </c>
      <c r="O1283" s="68">
        <f t="shared" si="349"/>
        <v>0</v>
      </c>
      <c r="P1283" s="65">
        <f t="shared" ca="1" si="356"/>
        <v>19.402487737500003</v>
      </c>
      <c r="Q1283" s="143">
        <f t="shared" si="339"/>
        <v>0</v>
      </c>
      <c r="R1283" s="11">
        <f t="shared" si="340"/>
        <v>0</v>
      </c>
      <c r="S1283" s="70" t="str">
        <f>IF(O1282&gt;0,VLOOKUP(O1282,W$12:AF$60,10),S1282)</f>
        <v>A+J=</v>
      </c>
      <c r="T1283" s="66" t="e">
        <f>IF(O1282&gt;0,VLOOKUP(O1282,W$12:AF$60,11),T1282)</f>
        <v>#REF!</v>
      </c>
      <c r="U1283" s="71" t="str">
        <f t="shared" si="354"/>
        <v>-</v>
      </c>
    </row>
    <row r="1284" spans="1:21" x14ac:dyDescent="0.15">
      <c r="A1284" s="63">
        <f t="shared" si="341"/>
        <v>45049</v>
      </c>
      <c r="B1284" s="78">
        <f t="shared" ca="1" si="345"/>
        <v>703.59374167749991</v>
      </c>
      <c r="C1284" s="65">
        <f t="shared" ca="1" si="350"/>
        <v>683.68434506999995</v>
      </c>
      <c r="D1284" s="10">
        <f ca="1">IF(A1284&lt;$B$1,VLOOKUP(A1284,[1]DI!$A$4:$B$15000,2),0)</f>
        <v>0.13650000000000001</v>
      </c>
      <c r="E1284" s="65">
        <f t="shared" ca="1" si="346"/>
        <v>1.00050788</v>
      </c>
      <c r="F1284" s="65">
        <f ca="1">(TRUNC(PRODUCT($E$12:$E1283),16))</f>
        <v>1.2655757043767499</v>
      </c>
      <c r="G1284" s="65">
        <f t="shared" ca="1" si="347"/>
        <v>1.2623667923148401</v>
      </c>
      <c r="H1284" s="65">
        <f t="shared" ca="1" si="348"/>
        <v>1.0025419799999999</v>
      </c>
      <c r="I1284" s="64">
        <f t="shared" si="342"/>
        <v>0.06</v>
      </c>
      <c r="J1284" s="66">
        <f>IF(O1283&gt;0,VLOOKUP(O1283,W$12:AF$80,2),J1283)</f>
        <v>45041</v>
      </c>
      <c r="K1284" s="67">
        <f t="shared" si="343"/>
        <v>5</v>
      </c>
      <c r="L1284" s="68">
        <f t="shared" si="351"/>
        <v>5</v>
      </c>
      <c r="M1284" s="69">
        <f t="shared" si="352"/>
        <v>1.001156798</v>
      </c>
      <c r="N1284" s="69">
        <f t="shared" ca="1" si="353"/>
        <v>1.0037017189999999</v>
      </c>
      <c r="O1284" s="68">
        <f t="shared" si="349"/>
        <v>0</v>
      </c>
      <c r="P1284" s="65">
        <f t="shared" ca="1" si="356"/>
        <v>19.9093966075</v>
      </c>
      <c r="Q1284" s="143">
        <f t="shared" si="339"/>
        <v>0</v>
      </c>
      <c r="R1284" s="11">
        <f t="shared" si="340"/>
        <v>0</v>
      </c>
      <c r="S1284" s="70" t="str">
        <f>IF(O1283&gt;0,VLOOKUP(O1283,W$12:AF$60,10),S1283)</f>
        <v>A+J=</v>
      </c>
      <c r="T1284" s="66" t="e">
        <f>IF(O1283&gt;0,VLOOKUP(O1283,W$12:AF$60,11),T1283)</f>
        <v>#REF!</v>
      </c>
      <c r="U1284" s="71" t="str">
        <f t="shared" si="354"/>
        <v>-</v>
      </c>
    </row>
    <row r="1285" spans="1:21" x14ac:dyDescent="0.15">
      <c r="A1285" s="63">
        <f t="shared" si="341"/>
        <v>45050</v>
      </c>
      <c r="B1285" s="78">
        <f t="shared" ca="1" si="345"/>
        <v>704.10102519749989</v>
      </c>
      <c r="C1285" s="65">
        <f t="shared" ca="1" si="350"/>
        <v>683.68434506999995</v>
      </c>
      <c r="D1285" s="10">
        <f ca="1">IF(A1285&lt;$B$1,VLOOKUP(A1285,[1]DI!$A$4:$B$15000,2),0)</f>
        <v>0.13650000000000001</v>
      </c>
      <c r="E1285" s="65">
        <f t="shared" ca="1" si="346"/>
        <v>1.00050788</v>
      </c>
      <c r="F1285" s="65">
        <f ca="1">(TRUNC(PRODUCT($E$12:$E1284),16))</f>
        <v>1.26621846496549</v>
      </c>
      <c r="G1285" s="65">
        <f t="shared" ca="1" si="347"/>
        <v>1.2623667923148401</v>
      </c>
      <c r="H1285" s="65">
        <f t="shared" ca="1" si="348"/>
        <v>1.0030511499999999</v>
      </c>
      <c r="I1285" s="64">
        <f t="shared" si="342"/>
        <v>0.06</v>
      </c>
      <c r="J1285" s="66">
        <f>IF(O1284&gt;0,VLOOKUP(O1284,W$12:AF$80,2),J1284)</f>
        <v>45041</v>
      </c>
      <c r="K1285" s="67">
        <f t="shared" si="343"/>
        <v>6</v>
      </c>
      <c r="L1285" s="68">
        <f t="shared" si="351"/>
        <v>6</v>
      </c>
      <c r="M1285" s="69">
        <f t="shared" si="352"/>
        <v>1.0013883180000001</v>
      </c>
      <c r="N1285" s="69">
        <f t="shared" ca="1" si="353"/>
        <v>1.004443704</v>
      </c>
      <c r="O1285" s="68">
        <f t="shared" si="349"/>
        <v>0</v>
      </c>
      <c r="P1285" s="65">
        <f t="shared" ca="1" si="356"/>
        <v>20.416680127500001</v>
      </c>
      <c r="Q1285" s="143">
        <f t="shared" ref="Q1285:Q1348" si="357">IF(O1285&gt;0,VLOOKUP(A1285,X$12:AC$76,6),0)</f>
        <v>0</v>
      </c>
      <c r="R1285" s="11">
        <f t="shared" ref="R1285:R1348" si="358">IF(Q1285&gt;0,TRUNC(Q1285*C1285,8),0)</f>
        <v>0</v>
      </c>
      <c r="S1285" s="70" t="str">
        <f>IF(O1284&gt;0,VLOOKUP(O1284,W$12:AF$60,10),S1284)</f>
        <v>A+J=</v>
      </c>
      <c r="T1285" s="66" t="e">
        <f>IF(O1284&gt;0,VLOOKUP(O1284,W$12:AF$60,11),T1284)</f>
        <v>#REF!</v>
      </c>
      <c r="U1285" s="71" t="str">
        <f t="shared" si="354"/>
        <v>-</v>
      </c>
    </row>
    <row r="1286" spans="1:21" x14ac:dyDescent="0.15">
      <c r="A1286" s="63">
        <f t="shared" si="341"/>
        <v>45051</v>
      </c>
      <c r="B1286" s="78">
        <f t="shared" ca="1" si="345"/>
        <v>704.60868475749999</v>
      </c>
      <c r="C1286" s="65">
        <f t="shared" ca="1" si="350"/>
        <v>683.68434506999995</v>
      </c>
      <c r="D1286" s="10">
        <f ca="1">IF(A1286&lt;$B$1,VLOOKUP(A1286,[1]DI!$A$4:$B$15000,2),0)</f>
        <v>0.13650000000000001</v>
      </c>
      <c r="E1286" s="65">
        <f t="shared" ca="1" si="346"/>
        <v>1.00050788</v>
      </c>
      <c r="F1286" s="65">
        <f ca="1">(TRUNC(PRODUCT($E$12:$E1285),16))</f>
        <v>1.2668615519994799</v>
      </c>
      <c r="G1286" s="65">
        <f t="shared" ca="1" si="347"/>
        <v>1.2623667923148401</v>
      </c>
      <c r="H1286" s="65">
        <f t="shared" ca="1" si="348"/>
        <v>1.00356058</v>
      </c>
      <c r="I1286" s="64">
        <f t="shared" si="342"/>
        <v>0.06</v>
      </c>
      <c r="J1286" s="66">
        <f>IF(O1285&gt;0,VLOOKUP(O1285,W$12:AF$80,2),J1285)</f>
        <v>45041</v>
      </c>
      <c r="K1286" s="67">
        <f t="shared" si="343"/>
        <v>7</v>
      </c>
      <c r="L1286" s="68">
        <f t="shared" si="351"/>
        <v>7</v>
      </c>
      <c r="M1286" s="69">
        <f t="shared" si="352"/>
        <v>1.001619891</v>
      </c>
      <c r="N1286" s="69">
        <f t="shared" ca="1" si="353"/>
        <v>1.0051862389999999</v>
      </c>
      <c r="O1286" s="68">
        <f t="shared" si="349"/>
        <v>0</v>
      </c>
      <c r="P1286" s="65">
        <f t="shared" ca="1" si="356"/>
        <v>20.924339687500002</v>
      </c>
      <c r="Q1286" s="143">
        <f t="shared" si="357"/>
        <v>0</v>
      </c>
      <c r="R1286" s="11">
        <f t="shared" si="358"/>
        <v>0</v>
      </c>
      <c r="S1286" s="70" t="str">
        <f>IF(O1285&gt;0,VLOOKUP(O1285,W$12:AF$60,10),S1285)</f>
        <v>A+J=</v>
      </c>
      <c r="T1286" s="66" t="e">
        <f>IF(O1285&gt;0,VLOOKUP(O1285,W$12:AF$60,11),T1285)</f>
        <v>#REF!</v>
      </c>
      <c r="U1286" s="71" t="str">
        <f t="shared" si="354"/>
        <v>-</v>
      </c>
    </row>
    <row r="1287" spans="1:21" x14ac:dyDescent="0.15">
      <c r="A1287" s="63">
        <f t="shared" si="341"/>
        <v>45052</v>
      </c>
      <c r="B1287" s="78">
        <f t="shared" ca="1" si="345"/>
        <v>705.11672101749991</v>
      </c>
      <c r="C1287" s="65">
        <f t="shared" ca="1" si="350"/>
        <v>683.68434506999995</v>
      </c>
      <c r="D1287" s="10">
        <f ca="1">IF(A1287&lt;$B$1,VLOOKUP(A1287,[1]DI!$A$4:$B$15000,2),0)</f>
        <v>0</v>
      </c>
      <c r="E1287" s="65">
        <f t="shared" ca="1" si="346"/>
        <v>1</v>
      </c>
      <c r="F1287" s="65">
        <f ca="1">(TRUNC(PRODUCT($E$12:$E1286),16))</f>
        <v>1.2675049656445001</v>
      </c>
      <c r="G1287" s="65">
        <f t="shared" ca="1" si="347"/>
        <v>1.2623667923148401</v>
      </c>
      <c r="H1287" s="65">
        <f t="shared" ca="1" si="348"/>
        <v>1.0040702699999999</v>
      </c>
      <c r="I1287" s="64">
        <f t="shared" si="342"/>
        <v>0.06</v>
      </c>
      <c r="J1287" s="66">
        <f>IF(O1286&gt;0,VLOOKUP(O1286,W$12:AF$80,2),J1286)</f>
        <v>45041</v>
      </c>
      <c r="K1287" s="67">
        <f t="shared" si="343"/>
        <v>7</v>
      </c>
      <c r="L1287" s="68">
        <f t="shared" si="351"/>
        <v>8</v>
      </c>
      <c r="M1287" s="69">
        <f t="shared" si="352"/>
        <v>1.0018515189999999</v>
      </c>
      <c r="N1287" s="69">
        <f t="shared" ca="1" si="353"/>
        <v>1.0059293250000001</v>
      </c>
      <c r="O1287" s="68">
        <f t="shared" si="349"/>
        <v>0</v>
      </c>
      <c r="P1287" s="65">
        <f t="shared" ca="1" si="356"/>
        <v>21.432375947499999</v>
      </c>
      <c r="Q1287" s="143">
        <f t="shared" si="357"/>
        <v>0</v>
      </c>
      <c r="R1287" s="11">
        <f t="shared" si="358"/>
        <v>0</v>
      </c>
      <c r="S1287" s="70" t="str">
        <f>IF(O1286&gt;0,VLOOKUP(O1286,W$12:AF$60,10),S1286)</f>
        <v>A+J=</v>
      </c>
      <c r="T1287" s="66" t="e">
        <f>IF(O1286&gt;0,VLOOKUP(O1286,W$12:AF$60,11),T1286)</f>
        <v>#REF!</v>
      </c>
      <c r="U1287" s="71" t="str">
        <f t="shared" si="354"/>
        <v>-</v>
      </c>
    </row>
    <row r="1288" spans="1:21" x14ac:dyDescent="0.15">
      <c r="A1288" s="63">
        <f t="shared" si="341"/>
        <v>45053</v>
      </c>
      <c r="B1288" s="78">
        <f t="shared" ca="1" si="345"/>
        <v>705.11672101749991</v>
      </c>
      <c r="C1288" s="65">
        <f t="shared" ca="1" si="350"/>
        <v>683.68434506999995</v>
      </c>
      <c r="D1288" s="10">
        <f ca="1">IF(A1288&lt;$B$1,VLOOKUP(A1288,[1]DI!$A$4:$B$15000,2),0)</f>
        <v>0</v>
      </c>
      <c r="E1288" s="65">
        <f t="shared" ca="1" si="346"/>
        <v>1</v>
      </c>
      <c r="F1288" s="65">
        <f ca="1">(TRUNC(PRODUCT($E$12:$E1287),16))</f>
        <v>1.2675049656445001</v>
      </c>
      <c r="G1288" s="65">
        <f t="shared" ca="1" si="347"/>
        <v>1.2623667923148401</v>
      </c>
      <c r="H1288" s="65">
        <f t="shared" ca="1" si="348"/>
        <v>1.0040702699999999</v>
      </c>
      <c r="I1288" s="64">
        <f t="shared" si="342"/>
        <v>0.06</v>
      </c>
      <c r="J1288" s="66">
        <f>IF(O1287&gt;0,VLOOKUP(O1287,W$12:AF$80,2),J1287)</f>
        <v>45041</v>
      </c>
      <c r="K1288" s="67">
        <f t="shared" si="343"/>
        <v>7</v>
      </c>
      <c r="L1288" s="68">
        <f t="shared" si="351"/>
        <v>8</v>
      </c>
      <c r="M1288" s="69">
        <f t="shared" si="352"/>
        <v>1.0018515189999999</v>
      </c>
      <c r="N1288" s="69">
        <f t="shared" ca="1" si="353"/>
        <v>1.0059293250000001</v>
      </c>
      <c r="O1288" s="68">
        <f t="shared" si="349"/>
        <v>0</v>
      </c>
      <c r="P1288" s="65">
        <f t="shared" ca="1" si="356"/>
        <v>21.432375947499999</v>
      </c>
      <c r="Q1288" s="143">
        <f t="shared" si="357"/>
        <v>0</v>
      </c>
      <c r="R1288" s="11">
        <f t="shared" si="358"/>
        <v>0</v>
      </c>
      <c r="S1288" s="70" t="str">
        <f>IF(O1287&gt;0,VLOOKUP(O1287,W$12:AF$60,10),S1287)</f>
        <v>A+J=</v>
      </c>
      <c r="T1288" s="66" t="e">
        <f>IF(O1287&gt;0,VLOOKUP(O1287,W$12:AF$60,11),T1287)</f>
        <v>#REF!</v>
      </c>
      <c r="U1288" s="71" t="str">
        <f t="shared" si="354"/>
        <v>-</v>
      </c>
    </row>
    <row r="1289" spans="1:21" x14ac:dyDescent="0.15">
      <c r="A1289" s="63">
        <f t="shared" si="341"/>
        <v>45054</v>
      </c>
      <c r="B1289" s="78">
        <f t="shared" ca="1" si="345"/>
        <v>705.11672101749991</v>
      </c>
      <c r="C1289" s="65">
        <f t="shared" ca="1" si="350"/>
        <v>683.68434506999995</v>
      </c>
      <c r="D1289" s="10">
        <f ca="1">IF(A1289&lt;$B$1,VLOOKUP(A1289,[1]DI!$A$4:$B$15000,2),0)</f>
        <v>0.13650000000000001</v>
      </c>
      <c r="E1289" s="65">
        <f t="shared" ca="1" si="346"/>
        <v>1.00050788</v>
      </c>
      <c r="F1289" s="65">
        <f ca="1">(TRUNC(PRODUCT($E$12:$E1288),16))</f>
        <v>1.2675049656445001</v>
      </c>
      <c r="G1289" s="65">
        <f t="shared" ca="1" si="347"/>
        <v>1.2623667923148401</v>
      </c>
      <c r="H1289" s="65">
        <f t="shared" ca="1" si="348"/>
        <v>1.0040702699999999</v>
      </c>
      <c r="I1289" s="64">
        <f t="shared" si="342"/>
        <v>0.06</v>
      </c>
      <c r="J1289" s="66">
        <f>IF(O1288&gt;0,VLOOKUP(O1288,W$12:AF$80,2),J1288)</f>
        <v>45041</v>
      </c>
      <c r="K1289" s="67">
        <f t="shared" si="343"/>
        <v>8</v>
      </c>
      <c r="L1289" s="68">
        <f t="shared" si="351"/>
        <v>8</v>
      </c>
      <c r="M1289" s="69">
        <f t="shared" si="352"/>
        <v>1.0018515189999999</v>
      </c>
      <c r="N1289" s="69">
        <f t="shared" ca="1" si="353"/>
        <v>1.0059293250000001</v>
      </c>
      <c r="O1289" s="68">
        <f t="shared" si="349"/>
        <v>0</v>
      </c>
      <c r="P1289" s="65">
        <f t="shared" ca="1" si="356"/>
        <v>21.432375947499999</v>
      </c>
      <c r="Q1289" s="143">
        <f t="shared" si="357"/>
        <v>0</v>
      </c>
      <c r="R1289" s="11">
        <f t="shared" si="358"/>
        <v>0</v>
      </c>
      <c r="S1289" s="70" t="str">
        <f>IF(O1288&gt;0,VLOOKUP(O1288,W$12:AF$60,10),S1288)</f>
        <v>A+J=</v>
      </c>
      <c r="T1289" s="66" t="e">
        <f>IF(O1288&gt;0,VLOOKUP(O1288,W$12:AF$60,11),T1288)</f>
        <v>#REF!</v>
      </c>
      <c r="U1289" s="71" t="str">
        <f t="shared" si="354"/>
        <v>-</v>
      </c>
    </row>
    <row r="1290" spans="1:21" x14ac:dyDescent="0.15">
      <c r="A1290" s="63">
        <f t="shared" si="341"/>
        <v>45055</v>
      </c>
      <c r="B1290" s="78">
        <f t="shared" ca="1" si="345"/>
        <v>705.62513331749994</v>
      </c>
      <c r="C1290" s="65">
        <f t="shared" ca="1" si="350"/>
        <v>683.68434506999995</v>
      </c>
      <c r="D1290" s="10">
        <f ca="1">IF(A1290&lt;$B$1,VLOOKUP(A1290,[1]DI!$A$4:$B$15000,2),0)</f>
        <v>0.13650000000000001</v>
      </c>
      <c r="E1290" s="65">
        <f t="shared" ca="1" si="346"/>
        <v>1.00050788</v>
      </c>
      <c r="F1290" s="65">
        <f ca="1">(TRUNC(PRODUCT($E$12:$E1289),16))</f>
        <v>1.26814870606646</v>
      </c>
      <c r="G1290" s="65">
        <f t="shared" ca="1" si="347"/>
        <v>1.2623667923148401</v>
      </c>
      <c r="H1290" s="65">
        <f t="shared" ca="1" si="348"/>
        <v>1.00458022</v>
      </c>
      <c r="I1290" s="64">
        <f t="shared" si="342"/>
        <v>0.06</v>
      </c>
      <c r="J1290" s="66">
        <f>IF(O1289&gt;0,VLOOKUP(O1289,W$12:AF$80,2),J1289)</f>
        <v>45041</v>
      </c>
      <c r="K1290" s="67">
        <f t="shared" si="343"/>
        <v>9</v>
      </c>
      <c r="L1290" s="68">
        <f t="shared" si="351"/>
        <v>9</v>
      </c>
      <c r="M1290" s="69">
        <f t="shared" si="352"/>
        <v>1.0020831990000001</v>
      </c>
      <c r="N1290" s="69">
        <f t="shared" ca="1" si="353"/>
        <v>1.006672961</v>
      </c>
      <c r="O1290" s="68">
        <f t="shared" si="349"/>
        <v>0</v>
      </c>
      <c r="P1290" s="65">
        <f t="shared" ca="1" si="356"/>
        <v>21.940788247500002</v>
      </c>
      <c r="Q1290" s="143">
        <f t="shared" si="357"/>
        <v>0</v>
      </c>
      <c r="R1290" s="11">
        <f t="shared" si="358"/>
        <v>0</v>
      </c>
      <c r="S1290" s="70" t="str">
        <f>IF(O1289&gt;0,VLOOKUP(O1289,W$12:AF$60,10),S1289)</f>
        <v>A+J=</v>
      </c>
      <c r="T1290" s="66" t="e">
        <f>IF(O1289&gt;0,VLOOKUP(O1289,W$12:AF$60,11),T1289)</f>
        <v>#REF!</v>
      </c>
      <c r="U1290" s="71" t="str">
        <f t="shared" si="354"/>
        <v>-</v>
      </c>
    </row>
    <row r="1291" spans="1:21" x14ac:dyDescent="0.15">
      <c r="A1291" s="63">
        <f t="shared" si="341"/>
        <v>45056</v>
      </c>
      <c r="B1291" s="78">
        <f t="shared" ca="1" si="345"/>
        <v>706.13391547749995</v>
      </c>
      <c r="C1291" s="65">
        <f t="shared" ca="1" si="350"/>
        <v>683.68434506999995</v>
      </c>
      <c r="D1291" s="10">
        <f ca="1">IF(A1291&lt;$B$1,VLOOKUP(A1291,[1]DI!$A$4:$B$15000,2),0)</f>
        <v>0.13650000000000001</v>
      </c>
      <c r="E1291" s="65">
        <f t="shared" ca="1" si="346"/>
        <v>1.00050788</v>
      </c>
      <c r="F1291" s="65">
        <f ca="1">(TRUNC(PRODUCT($E$12:$E1290),16))</f>
        <v>1.26879277343129</v>
      </c>
      <c r="G1291" s="65">
        <f t="shared" ca="1" si="347"/>
        <v>1.2623667923148401</v>
      </c>
      <c r="H1291" s="65">
        <f t="shared" ca="1" si="348"/>
        <v>1.0050904199999999</v>
      </c>
      <c r="I1291" s="64">
        <f t="shared" si="342"/>
        <v>0.06</v>
      </c>
      <c r="J1291" s="66">
        <f>IF(O1290&gt;0,VLOOKUP(O1290,W$12:AF$80,2),J1290)</f>
        <v>45041</v>
      </c>
      <c r="K1291" s="67">
        <f t="shared" si="343"/>
        <v>10</v>
      </c>
      <c r="L1291" s="68">
        <f t="shared" si="351"/>
        <v>10</v>
      </c>
      <c r="M1291" s="69">
        <f t="shared" si="352"/>
        <v>1.0023149339999999</v>
      </c>
      <c r="N1291" s="69">
        <f t="shared" ca="1" si="353"/>
        <v>1.0074171380000001</v>
      </c>
      <c r="O1291" s="68">
        <f t="shared" si="349"/>
        <v>0</v>
      </c>
      <c r="P1291" s="65">
        <f t="shared" ca="1" si="356"/>
        <v>22.449570407500001</v>
      </c>
      <c r="Q1291" s="143">
        <f t="shared" si="357"/>
        <v>0</v>
      </c>
      <c r="R1291" s="11">
        <f t="shared" si="358"/>
        <v>0</v>
      </c>
      <c r="S1291" s="70" t="str">
        <f>IF(O1290&gt;0,VLOOKUP(O1290,W$12:AF$60,10),S1290)</f>
        <v>A+J=</v>
      </c>
      <c r="T1291" s="66" t="e">
        <f>IF(O1290&gt;0,VLOOKUP(O1290,W$12:AF$60,11),T1290)</f>
        <v>#REF!</v>
      </c>
      <c r="U1291" s="71" t="str">
        <f t="shared" si="354"/>
        <v>-</v>
      </c>
    </row>
    <row r="1292" spans="1:21" x14ac:dyDescent="0.15">
      <c r="A1292" s="63">
        <f t="shared" si="341"/>
        <v>45057</v>
      </c>
      <c r="B1292" s="78">
        <f t="shared" ca="1" si="345"/>
        <v>706.64308050749992</v>
      </c>
      <c r="C1292" s="65">
        <f t="shared" ca="1" si="350"/>
        <v>683.68434506999995</v>
      </c>
      <c r="D1292" s="10">
        <f ca="1">IF(A1292&lt;$B$1,VLOOKUP(A1292,[1]DI!$A$4:$B$15000,2),0)</f>
        <v>0.13650000000000001</v>
      </c>
      <c r="E1292" s="65">
        <f t="shared" ca="1" si="346"/>
        <v>1.00050788</v>
      </c>
      <c r="F1292" s="65">
        <f ca="1">(TRUNC(PRODUCT($E$12:$E1291),16))</f>
        <v>1.26943716790506</v>
      </c>
      <c r="G1292" s="65">
        <f t="shared" ca="1" si="347"/>
        <v>1.2623667923148401</v>
      </c>
      <c r="H1292" s="65">
        <f t="shared" ca="1" si="348"/>
        <v>1.00560089</v>
      </c>
      <c r="I1292" s="64">
        <f t="shared" si="342"/>
        <v>0.06</v>
      </c>
      <c r="J1292" s="66">
        <f>IF(O1291&gt;0,VLOOKUP(O1291,W$12:AF$80,2),J1291)</f>
        <v>45041</v>
      </c>
      <c r="K1292" s="67">
        <f t="shared" si="343"/>
        <v>11</v>
      </c>
      <c r="L1292" s="68">
        <f t="shared" si="351"/>
        <v>11</v>
      </c>
      <c r="M1292" s="69">
        <f t="shared" si="352"/>
        <v>1.0025467210000001</v>
      </c>
      <c r="N1292" s="69">
        <f t="shared" ca="1" si="353"/>
        <v>1.0081618750000001</v>
      </c>
      <c r="O1292" s="68">
        <f t="shared" si="349"/>
        <v>0</v>
      </c>
      <c r="P1292" s="65">
        <f t="shared" ca="1" si="356"/>
        <v>22.958735437500003</v>
      </c>
      <c r="Q1292" s="143">
        <f t="shared" si="357"/>
        <v>0</v>
      </c>
      <c r="R1292" s="11">
        <f t="shared" si="358"/>
        <v>0</v>
      </c>
      <c r="S1292" s="70" t="str">
        <f>IF(O1291&gt;0,VLOOKUP(O1291,W$12:AF$60,10),S1291)</f>
        <v>A+J=</v>
      </c>
      <c r="T1292" s="66" t="e">
        <f>IF(O1291&gt;0,VLOOKUP(O1291,W$12:AF$60,11),T1291)</f>
        <v>#REF!</v>
      </c>
      <c r="U1292" s="71" t="str">
        <f t="shared" si="354"/>
        <v>-</v>
      </c>
    </row>
    <row r="1293" spans="1:21" x14ac:dyDescent="0.15">
      <c r="A1293" s="63">
        <f t="shared" ref="A1293:A1356" si="359">(A1292+1)</f>
        <v>45058</v>
      </c>
      <c r="B1293" s="78">
        <f t="shared" ca="1" si="345"/>
        <v>707.15261608749995</v>
      </c>
      <c r="C1293" s="65">
        <f t="shared" ca="1" si="350"/>
        <v>683.68434506999995</v>
      </c>
      <c r="D1293" s="10">
        <f ca="1">IF(A1293&lt;$B$1,VLOOKUP(A1293,[1]DI!$A$4:$B$15000,2),0)</f>
        <v>0.13650000000000001</v>
      </c>
      <c r="E1293" s="65">
        <f t="shared" ca="1" si="346"/>
        <v>1.00050788</v>
      </c>
      <c r="F1293" s="65">
        <f ca="1">(TRUNC(PRODUCT($E$12:$E1292),16))</f>
        <v>1.2700818896538999</v>
      </c>
      <c r="G1293" s="65">
        <f t="shared" ca="1" si="347"/>
        <v>1.2623667923148401</v>
      </c>
      <c r="H1293" s="65">
        <f t="shared" ca="1" si="348"/>
        <v>1.00611161</v>
      </c>
      <c r="I1293" s="64">
        <f t="shared" ref="I1293:I1356" si="360">I1292</f>
        <v>0.06</v>
      </c>
      <c r="J1293" s="66">
        <f>IF(O1292&gt;0,VLOOKUP(O1292,W$12:AF$80,2),J1292)</f>
        <v>45041</v>
      </c>
      <c r="K1293" s="67">
        <f t="shared" ref="K1293:K1356" si="361">IF(A1293&gt;J1293,IF(NETWORKDAYS(J1293,A1293,$W$120:$W$436)-1=0,1,NETWORKDAYS(J1293,A1293,$W$120:$W$436)-1),0)</f>
        <v>12</v>
      </c>
      <c r="L1293" s="68">
        <f t="shared" si="351"/>
        <v>12</v>
      </c>
      <c r="M1293" s="69">
        <f t="shared" si="352"/>
        <v>1.0027785629999999</v>
      </c>
      <c r="N1293" s="69">
        <f t="shared" ca="1" si="353"/>
        <v>1.0089071540000001</v>
      </c>
      <c r="O1293" s="68">
        <f t="shared" si="349"/>
        <v>0</v>
      </c>
      <c r="P1293" s="65">
        <f t="shared" ca="1" si="356"/>
        <v>23.468271017500001</v>
      </c>
      <c r="Q1293" s="143">
        <f t="shared" si="357"/>
        <v>0</v>
      </c>
      <c r="R1293" s="11">
        <f t="shared" si="358"/>
        <v>0</v>
      </c>
      <c r="S1293" s="70" t="str">
        <f>IF(O1292&gt;0,VLOOKUP(O1292,W$12:AF$60,10),S1292)</f>
        <v>A+J=</v>
      </c>
      <c r="T1293" s="66" t="e">
        <f>IF(O1292&gt;0,VLOOKUP(O1292,W$12:AF$60,11),T1292)</f>
        <v>#REF!</v>
      </c>
      <c r="U1293" s="71" t="str">
        <f t="shared" si="354"/>
        <v>-</v>
      </c>
    </row>
    <row r="1294" spans="1:21" x14ac:dyDescent="0.15">
      <c r="A1294" s="63">
        <f t="shared" si="359"/>
        <v>45059</v>
      </c>
      <c r="B1294" s="78">
        <f t="shared" ref="B1294:B1357" ca="1" si="362">IF(A1294&lt;=TODAY(),C1294+P1294,IF(AND(A1294&gt;TODAY(),A1294&lt;=$B$1),IF(VLOOKUP(TODAY(),$A$10:$D$10000,4,FALSE)=0,"n.d",C1294+P1294),"n.d"))</f>
        <v>707.6625359075</v>
      </c>
      <c r="C1294" s="65">
        <f t="shared" ca="1" si="350"/>
        <v>683.68434506999995</v>
      </c>
      <c r="D1294" s="10">
        <f ca="1">IF(A1294&lt;$B$1,VLOOKUP(A1294,[1]DI!$A$4:$B$15000,2),0)</f>
        <v>0</v>
      </c>
      <c r="E1294" s="65">
        <f t="shared" ref="E1294:E1357" ca="1" si="363">IF(A1294&lt;A$10,1,ROUND(((1+D1294)^(1/252)),8))</f>
        <v>1</v>
      </c>
      <c r="F1294" s="65">
        <f ca="1">(TRUNC(PRODUCT($E$12:$E1293),16))</f>
        <v>1.2707269388440201</v>
      </c>
      <c r="G1294" s="65">
        <f t="shared" ref="G1294:G1357" ca="1" si="364">IF(O1293&gt;0,F1293,G1293)</f>
        <v>1.2623667923148401</v>
      </c>
      <c r="H1294" s="65">
        <f t="shared" ref="H1294:H1357" ca="1" si="365">ROUND(F1294/G1294,8)</f>
        <v>1.0066226</v>
      </c>
      <c r="I1294" s="64">
        <f t="shared" si="360"/>
        <v>0.06</v>
      </c>
      <c r="J1294" s="66">
        <f>IF(O1293&gt;0,VLOOKUP(O1293,W$12:AF$80,2),J1293)</f>
        <v>45041</v>
      </c>
      <c r="K1294" s="67">
        <f t="shared" si="361"/>
        <v>12</v>
      </c>
      <c r="L1294" s="68">
        <f t="shared" si="351"/>
        <v>13</v>
      </c>
      <c r="M1294" s="69">
        <f t="shared" si="352"/>
        <v>1.0030104580000001</v>
      </c>
      <c r="N1294" s="69">
        <f t="shared" ca="1" si="353"/>
        <v>1.0096529949999999</v>
      </c>
      <c r="O1294" s="68">
        <f t="shared" ref="O1294:O1357" si="366">IF(VLOOKUP(A1294,X$12:AE$80,8)=VLOOKUP(A1293,X$12:AE$80,8),0,VLOOKUP(A1294,X$12:AE$80,8))</f>
        <v>0</v>
      </c>
      <c r="P1294" s="65">
        <f t="shared" ca="1" si="356"/>
        <v>23.978190837500001</v>
      </c>
      <c r="Q1294" s="143">
        <f t="shared" si="357"/>
        <v>0</v>
      </c>
      <c r="R1294" s="11">
        <f t="shared" si="358"/>
        <v>0</v>
      </c>
      <c r="S1294" s="70" t="str">
        <f>IF(O1293&gt;0,VLOOKUP(O1293,W$12:AF$60,10),S1293)</f>
        <v>A+J=</v>
      </c>
      <c r="T1294" s="66" t="e">
        <f>IF(O1293&gt;0,VLOOKUP(O1293,W$12:AF$60,11),T1293)</f>
        <v>#REF!</v>
      </c>
      <c r="U1294" s="71" t="str">
        <f t="shared" si="354"/>
        <v>-</v>
      </c>
    </row>
    <row r="1295" spans="1:21" x14ac:dyDescent="0.15">
      <c r="A1295" s="63">
        <f t="shared" si="359"/>
        <v>45060</v>
      </c>
      <c r="B1295" s="78">
        <f t="shared" ca="1" si="362"/>
        <v>707.6625359075</v>
      </c>
      <c r="C1295" s="65">
        <f t="shared" ca="1" si="350"/>
        <v>683.68434506999995</v>
      </c>
      <c r="D1295" s="10">
        <f ca="1">IF(A1295&lt;$B$1,VLOOKUP(A1295,[1]DI!$A$4:$B$15000,2),0)</f>
        <v>0</v>
      </c>
      <c r="E1295" s="65">
        <f t="shared" ca="1" si="363"/>
        <v>1</v>
      </c>
      <c r="F1295" s="65">
        <f ca="1">(TRUNC(PRODUCT($E$12:$E1294),16))</f>
        <v>1.2707269388440201</v>
      </c>
      <c r="G1295" s="65">
        <f t="shared" ca="1" si="364"/>
        <v>1.2623667923148401</v>
      </c>
      <c r="H1295" s="65">
        <f t="shared" ca="1" si="365"/>
        <v>1.0066226</v>
      </c>
      <c r="I1295" s="64">
        <f t="shared" si="360"/>
        <v>0.06</v>
      </c>
      <c r="J1295" s="66">
        <f>IF(O1294&gt;0,VLOOKUP(O1294,W$12:AF$80,2),J1294)</f>
        <v>45041</v>
      </c>
      <c r="K1295" s="67">
        <f t="shared" si="361"/>
        <v>12</v>
      </c>
      <c r="L1295" s="68">
        <f t="shared" si="351"/>
        <v>13</v>
      </c>
      <c r="M1295" s="69">
        <f t="shared" si="352"/>
        <v>1.0030104580000001</v>
      </c>
      <c r="N1295" s="69">
        <f t="shared" ca="1" si="353"/>
        <v>1.0096529949999999</v>
      </c>
      <c r="O1295" s="68">
        <f t="shared" si="366"/>
        <v>0</v>
      </c>
      <c r="P1295" s="65">
        <f t="shared" ca="1" si="356"/>
        <v>23.978190837500001</v>
      </c>
      <c r="Q1295" s="143">
        <f t="shared" si="357"/>
        <v>0</v>
      </c>
      <c r="R1295" s="11">
        <f t="shared" si="358"/>
        <v>0</v>
      </c>
      <c r="S1295" s="70" t="str">
        <f>IF(O1294&gt;0,VLOOKUP(O1294,W$12:AF$60,10),S1294)</f>
        <v>A+J=</v>
      </c>
      <c r="T1295" s="66" t="e">
        <f>IF(O1294&gt;0,VLOOKUP(O1294,W$12:AF$60,11),T1294)</f>
        <v>#REF!</v>
      </c>
      <c r="U1295" s="71" t="str">
        <f t="shared" si="354"/>
        <v>-</v>
      </c>
    </row>
    <row r="1296" spans="1:21" x14ac:dyDescent="0.15">
      <c r="A1296" s="63">
        <f t="shared" si="359"/>
        <v>45061</v>
      </c>
      <c r="B1296" s="78">
        <f t="shared" ca="1" si="362"/>
        <v>707.6625359075</v>
      </c>
      <c r="C1296" s="65">
        <f t="shared" ca="1" si="350"/>
        <v>683.68434506999995</v>
      </c>
      <c r="D1296" s="10">
        <f ca="1">IF(A1296&lt;$B$1,VLOOKUP(A1296,[1]DI!$A$4:$B$15000,2),0)</f>
        <v>0.13650000000000001</v>
      </c>
      <c r="E1296" s="65">
        <f t="shared" ca="1" si="363"/>
        <v>1.00050788</v>
      </c>
      <c r="F1296" s="65">
        <f ca="1">(TRUNC(PRODUCT($E$12:$E1295),16))</f>
        <v>1.2707269388440201</v>
      </c>
      <c r="G1296" s="65">
        <f t="shared" ca="1" si="364"/>
        <v>1.2623667923148401</v>
      </c>
      <c r="H1296" s="65">
        <f t="shared" ca="1" si="365"/>
        <v>1.0066226</v>
      </c>
      <c r="I1296" s="64">
        <f t="shared" si="360"/>
        <v>0.06</v>
      </c>
      <c r="J1296" s="66">
        <f>IF(O1295&gt;0,VLOOKUP(O1295,W$12:AF$80,2),J1295)</f>
        <v>45041</v>
      </c>
      <c r="K1296" s="67">
        <f t="shared" si="361"/>
        <v>13</v>
      </c>
      <c r="L1296" s="68">
        <f t="shared" si="351"/>
        <v>13</v>
      </c>
      <c r="M1296" s="69">
        <f t="shared" si="352"/>
        <v>1.0030104580000001</v>
      </c>
      <c r="N1296" s="69">
        <f t="shared" ca="1" si="353"/>
        <v>1.0096529949999999</v>
      </c>
      <c r="O1296" s="68">
        <f t="shared" si="366"/>
        <v>0</v>
      </c>
      <c r="P1296" s="65">
        <f t="shared" ca="1" si="356"/>
        <v>23.978190837500001</v>
      </c>
      <c r="Q1296" s="143">
        <f t="shared" si="357"/>
        <v>0</v>
      </c>
      <c r="R1296" s="11">
        <f t="shared" si="358"/>
        <v>0</v>
      </c>
      <c r="S1296" s="70" t="str">
        <f>IF(O1295&gt;0,VLOOKUP(O1295,W$12:AF$60,10),S1295)</f>
        <v>A+J=</v>
      </c>
      <c r="T1296" s="66" t="e">
        <f>IF(O1295&gt;0,VLOOKUP(O1295,W$12:AF$60,11),T1295)</f>
        <v>#REF!</v>
      </c>
      <c r="U1296" s="71" t="str">
        <f t="shared" si="354"/>
        <v>-</v>
      </c>
    </row>
    <row r="1297" spans="1:22" x14ac:dyDescent="0.15">
      <c r="A1297" s="63">
        <f t="shared" si="359"/>
        <v>45062</v>
      </c>
      <c r="B1297" s="78">
        <f t="shared" ca="1" si="362"/>
        <v>708.17282627750001</v>
      </c>
      <c r="C1297" s="65">
        <f t="shared" ca="1" si="350"/>
        <v>683.68434506999995</v>
      </c>
      <c r="D1297" s="10">
        <f ca="1">IF(A1297&lt;$B$1,VLOOKUP(A1297,[1]DI!$A$4:$B$15000,2),0)</f>
        <v>0.13650000000000001</v>
      </c>
      <c r="E1297" s="65">
        <f t="shared" ca="1" si="363"/>
        <v>1.00050788</v>
      </c>
      <c r="F1297" s="65">
        <f ca="1">(TRUNC(PRODUCT($E$12:$E1296),16))</f>
        <v>1.27137231564172</v>
      </c>
      <c r="G1297" s="65">
        <f t="shared" ca="1" si="364"/>
        <v>1.2623667923148401</v>
      </c>
      <c r="H1297" s="65">
        <f t="shared" ca="1" si="365"/>
        <v>1.0071338400000001</v>
      </c>
      <c r="I1297" s="64">
        <f t="shared" si="360"/>
        <v>0.06</v>
      </c>
      <c r="J1297" s="66">
        <f>IF(O1296&gt;0,VLOOKUP(O1296,W$12:AF$80,2),J1296)</f>
        <v>45041</v>
      </c>
      <c r="K1297" s="67">
        <f t="shared" si="361"/>
        <v>14</v>
      </c>
      <c r="L1297" s="68">
        <f t="shared" si="351"/>
        <v>14</v>
      </c>
      <c r="M1297" s="69">
        <f t="shared" si="352"/>
        <v>1.0032424069999999</v>
      </c>
      <c r="N1297" s="69">
        <f t="shared" ca="1" si="353"/>
        <v>1.010399378</v>
      </c>
      <c r="O1297" s="68">
        <f t="shared" si="366"/>
        <v>0</v>
      </c>
      <c r="P1297" s="65">
        <f t="shared" ca="1" si="356"/>
        <v>24.488481207500001</v>
      </c>
      <c r="Q1297" s="143">
        <f t="shared" si="357"/>
        <v>0</v>
      </c>
      <c r="R1297" s="11">
        <f t="shared" si="358"/>
        <v>0</v>
      </c>
      <c r="S1297" s="70" t="str">
        <f>IF(O1296&gt;0,VLOOKUP(O1296,W$12:AF$60,10),S1296)</f>
        <v>A+J=</v>
      </c>
      <c r="T1297" s="66" t="e">
        <f>IF(O1296&gt;0,VLOOKUP(O1296,W$12:AF$60,11),T1296)</f>
        <v>#REF!</v>
      </c>
      <c r="U1297" s="71" t="str">
        <f t="shared" si="354"/>
        <v>-</v>
      </c>
    </row>
    <row r="1298" spans="1:22" x14ac:dyDescent="0.15">
      <c r="A1298" s="63">
        <f t="shared" si="359"/>
        <v>45063</v>
      </c>
      <c r="B1298" s="78">
        <f t="shared" ca="1" si="362"/>
        <v>708.68349335749997</v>
      </c>
      <c r="C1298" s="65">
        <f t="shared" ca="1" si="350"/>
        <v>683.68434506999995</v>
      </c>
      <c r="D1298" s="10">
        <f ca="1">IF(A1298&lt;$B$1,VLOOKUP(A1298,[1]DI!$A$4:$B$15000,2),0)</f>
        <v>0.13650000000000001</v>
      </c>
      <c r="E1298" s="65">
        <f t="shared" ca="1" si="363"/>
        <v>1.00050788</v>
      </c>
      <c r="F1298" s="65">
        <f ca="1">(TRUNC(PRODUCT($E$12:$E1297),16))</f>
        <v>1.2720180202133899</v>
      </c>
      <c r="G1298" s="65">
        <f t="shared" ca="1" si="364"/>
        <v>1.2623667923148401</v>
      </c>
      <c r="H1298" s="65">
        <f t="shared" ca="1" si="365"/>
        <v>1.0076453400000001</v>
      </c>
      <c r="I1298" s="64">
        <f t="shared" si="360"/>
        <v>0.06</v>
      </c>
      <c r="J1298" s="66">
        <f>IF(O1297&gt;0,VLOOKUP(O1297,W$12:AF$80,2),J1297)</f>
        <v>45041</v>
      </c>
      <c r="K1298" s="67">
        <f t="shared" si="361"/>
        <v>15</v>
      </c>
      <c r="L1298" s="68">
        <f t="shared" si="351"/>
        <v>15</v>
      </c>
      <c r="M1298" s="69">
        <f t="shared" si="352"/>
        <v>1.0034744090000001</v>
      </c>
      <c r="N1298" s="69">
        <f t="shared" ca="1" si="353"/>
        <v>1.0111463119999999</v>
      </c>
      <c r="O1298" s="68">
        <f t="shared" si="366"/>
        <v>0</v>
      </c>
      <c r="P1298" s="65">
        <f t="shared" ca="1" si="356"/>
        <v>24.999148287499999</v>
      </c>
      <c r="Q1298" s="143">
        <f t="shared" si="357"/>
        <v>0</v>
      </c>
      <c r="R1298" s="11">
        <f t="shared" si="358"/>
        <v>0</v>
      </c>
      <c r="S1298" s="70" t="str">
        <f>IF(O1297&gt;0,VLOOKUP(O1297,W$12:AF$60,10),S1297)</f>
        <v>A+J=</v>
      </c>
      <c r="T1298" s="66" t="e">
        <f>IF(O1297&gt;0,VLOOKUP(O1297,W$12:AF$60,11),T1297)</f>
        <v>#REF!</v>
      </c>
      <c r="U1298" s="71" t="str">
        <f t="shared" si="354"/>
        <v>-</v>
      </c>
    </row>
    <row r="1299" spans="1:22" x14ac:dyDescent="0.15">
      <c r="A1299" s="63">
        <f t="shared" si="359"/>
        <v>45064</v>
      </c>
      <c r="B1299" s="78">
        <f t="shared" ca="1" si="362"/>
        <v>709.19454535749992</v>
      </c>
      <c r="C1299" s="65">
        <f t="shared" ca="1" si="350"/>
        <v>683.68434506999995</v>
      </c>
      <c r="D1299" s="10">
        <f ca="1">IF(A1299&lt;$B$1,VLOOKUP(A1299,[1]DI!$A$4:$B$15000,2),0)</f>
        <v>0.13650000000000001</v>
      </c>
      <c r="E1299" s="65">
        <f t="shared" ca="1" si="363"/>
        <v>1.00050788</v>
      </c>
      <c r="F1299" s="65">
        <f ca="1">(TRUNC(PRODUCT($E$12:$E1298),16))</f>
        <v>1.27266405272549</v>
      </c>
      <c r="G1299" s="65">
        <f t="shared" ca="1" si="364"/>
        <v>1.2623667923148401</v>
      </c>
      <c r="H1299" s="65">
        <f t="shared" ca="1" si="365"/>
        <v>1.00815711</v>
      </c>
      <c r="I1299" s="64">
        <f t="shared" si="360"/>
        <v>0.06</v>
      </c>
      <c r="J1299" s="66">
        <f>IF(O1298&gt;0,VLOOKUP(O1298,W$12:AF$80,2),J1298)</f>
        <v>45041</v>
      </c>
      <c r="K1299" s="67">
        <f t="shared" si="361"/>
        <v>16</v>
      </c>
      <c r="L1299" s="68">
        <f t="shared" si="351"/>
        <v>16</v>
      </c>
      <c r="M1299" s="69">
        <f t="shared" si="352"/>
        <v>1.003706465</v>
      </c>
      <c r="N1299" s="69">
        <f t="shared" ca="1" si="353"/>
        <v>1.011893809</v>
      </c>
      <c r="O1299" s="68">
        <f t="shared" si="366"/>
        <v>0</v>
      </c>
      <c r="P1299" s="65">
        <f t="shared" ca="1" si="356"/>
        <v>25.510200287500005</v>
      </c>
      <c r="Q1299" s="143">
        <f t="shared" si="357"/>
        <v>0</v>
      </c>
      <c r="R1299" s="11">
        <f t="shared" si="358"/>
        <v>0</v>
      </c>
      <c r="S1299" s="70" t="str">
        <f>IF(O1298&gt;0,VLOOKUP(O1298,W$12:AF$60,10),S1298)</f>
        <v>A+J=</v>
      </c>
      <c r="T1299" s="66" t="e">
        <f>IF(O1298&gt;0,VLOOKUP(O1298,W$12:AF$60,11),T1298)</f>
        <v>#REF!</v>
      </c>
      <c r="U1299" s="71" t="str">
        <f t="shared" si="354"/>
        <v>-</v>
      </c>
    </row>
    <row r="1300" spans="1:22" x14ac:dyDescent="0.15">
      <c r="A1300" s="63">
        <f t="shared" si="359"/>
        <v>45065</v>
      </c>
      <c r="B1300" s="78">
        <f t="shared" ca="1" si="362"/>
        <v>709.70596859749992</v>
      </c>
      <c r="C1300" s="65">
        <f t="shared" ca="1" si="350"/>
        <v>683.68434506999995</v>
      </c>
      <c r="D1300" s="10">
        <f ca="1">IF(A1300&lt;$B$1,VLOOKUP(A1300,[1]DI!$A$4:$B$15000,2),0)</f>
        <v>0.13650000000000001</v>
      </c>
      <c r="E1300" s="65">
        <f t="shared" ca="1" si="363"/>
        <v>1.00050788</v>
      </c>
      <c r="F1300" s="65">
        <f ca="1">(TRUNC(PRODUCT($E$12:$E1299),16))</f>
        <v>1.2733104133445901</v>
      </c>
      <c r="G1300" s="65">
        <f t="shared" ca="1" si="364"/>
        <v>1.2623667923148401</v>
      </c>
      <c r="H1300" s="65">
        <f t="shared" ca="1" si="365"/>
        <v>1.0086691299999999</v>
      </c>
      <c r="I1300" s="64">
        <f t="shared" si="360"/>
        <v>0.06</v>
      </c>
      <c r="J1300" s="66">
        <f>IF(O1299&gt;0,VLOOKUP(O1299,W$12:AF$80,2),J1299)</f>
        <v>45041</v>
      </c>
      <c r="K1300" s="67">
        <f t="shared" si="361"/>
        <v>17</v>
      </c>
      <c r="L1300" s="68">
        <f t="shared" si="351"/>
        <v>17</v>
      </c>
      <c r="M1300" s="69">
        <f t="shared" si="352"/>
        <v>1.0039385750000001</v>
      </c>
      <c r="N1300" s="69">
        <f t="shared" ca="1" si="353"/>
        <v>1.012641849</v>
      </c>
      <c r="O1300" s="68">
        <f t="shared" si="366"/>
        <v>0</v>
      </c>
      <c r="P1300" s="65">
        <f t="shared" ca="1" si="356"/>
        <v>26.021623527500005</v>
      </c>
      <c r="Q1300" s="143">
        <f t="shared" si="357"/>
        <v>0</v>
      </c>
      <c r="R1300" s="11">
        <f t="shared" si="358"/>
        <v>0</v>
      </c>
      <c r="S1300" s="70" t="str">
        <f>IF(O1299&gt;0,VLOOKUP(O1299,W$12:AF$60,10),S1299)</f>
        <v>A+J=</v>
      </c>
      <c r="T1300" s="66" t="e">
        <f>IF(O1299&gt;0,VLOOKUP(O1299,W$12:AF$60,11),T1299)</f>
        <v>#REF!</v>
      </c>
      <c r="U1300" s="71" t="str">
        <f t="shared" si="354"/>
        <v>-</v>
      </c>
    </row>
    <row r="1301" spans="1:22" x14ac:dyDescent="0.15">
      <c r="A1301" s="63">
        <f t="shared" si="359"/>
        <v>45066</v>
      </c>
      <c r="B1301" s="78">
        <f t="shared" ca="1" si="362"/>
        <v>710.21776922749996</v>
      </c>
      <c r="C1301" s="65">
        <f t="shared" ref="C1301:C1364" ca="1" si="367">(C1300-R1300)</f>
        <v>683.68434506999995</v>
      </c>
      <c r="D1301" s="10">
        <f ca="1">IF(A1301&lt;$B$1,VLOOKUP(A1301,[1]DI!$A$4:$B$15000,2),0)</f>
        <v>0</v>
      </c>
      <c r="E1301" s="65">
        <f t="shared" ca="1" si="363"/>
        <v>1</v>
      </c>
      <c r="F1301" s="65">
        <f ca="1">(TRUNC(PRODUCT($E$12:$E1300),16))</f>
        <v>1.2739571022373199</v>
      </c>
      <c r="G1301" s="65">
        <f t="shared" ca="1" si="364"/>
        <v>1.2623667923148401</v>
      </c>
      <c r="H1301" s="65">
        <f t="shared" ca="1" si="365"/>
        <v>1.0091814100000001</v>
      </c>
      <c r="I1301" s="64">
        <f t="shared" si="360"/>
        <v>0.06</v>
      </c>
      <c r="J1301" s="66">
        <f>IF(O1300&gt;0,VLOOKUP(O1300,W$12:AF$80,2),J1300)</f>
        <v>45041</v>
      </c>
      <c r="K1301" s="67">
        <f t="shared" si="361"/>
        <v>17</v>
      </c>
      <c r="L1301" s="68">
        <f t="shared" ref="L1301:L1364" si="368">IF(AND(K1301=1,K1300=1),1,IF(K1301&gt;0,IF(K1301=K1300,K1301+1,K1301),0))</f>
        <v>18</v>
      </c>
      <c r="M1301" s="69">
        <f t="shared" ref="M1301:M1364" si="369">ROUND((I1301+1)^(L1301/252),9)</f>
        <v>1.004170738</v>
      </c>
      <c r="N1301" s="69">
        <f t="shared" ref="N1301:N1364" ca="1" si="370">ROUND(H1301*M1301,9)</f>
        <v>1.0133904410000001</v>
      </c>
      <c r="O1301" s="68">
        <f t="shared" si="366"/>
        <v>0</v>
      </c>
      <c r="P1301" s="65">
        <f t="shared" ca="1" si="356"/>
        <v>26.533424157500001</v>
      </c>
      <c r="Q1301" s="143">
        <f t="shared" si="357"/>
        <v>0</v>
      </c>
      <c r="R1301" s="11">
        <f t="shared" si="358"/>
        <v>0</v>
      </c>
      <c r="S1301" s="70" t="str">
        <f>IF(O1300&gt;0,VLOOKUP(O1300,W$12:AF$60,10),S1300)</f>
        <v>A+J=</v>
      </c>
      <c r="T1301" s="66" t="e">
        <f>IF(O1300&gt;0,VLOOKUP(O1300,W$12:AF$60,11),T1300)</f>
        <v>#REF!</v>
      </c>
      <c r="U1301" s="71" t="str">
        <f t="shared" ref="U1301:U1364" si="371">IF(O1301&gt;0,(P1301+R1301)*U$9,"-")</f>
        <v>-</v>
      </c>
    </row>
    <row r="1302" spans="1:22" x14ac:dyDescent="0.15">
      <c r="A1302" s="63">
        <f t="shared" si="359"/>
        <v>45067</v>
      </c>
      <c r="B1302" s="78">
        <f t="shared" ca="1" si="362"/>
        <v>710.21776922749996</v>
      </c>
      <c r="C1302" s="65">
        <f t="shared" ca="1" si="367"/>
        <v>683.68434506999995</v>
      </c>
      <c r="D1302" s="10">
        <f ca="1">IF(A1302&lt;$B$1,VLOOKUP(A1302,[1]DI!$A$4:$B$15000,2),0)</f>
        <v>0</v>
      </c>
      <c r="E1302" s="65">
        <f t="shared" ca="1" si="363"/>
        <v>1</v>
      </c>
      <c r="F1302" s="65">
        <f ca="1">(TRUNC(PRODUCT($E$12:$E1301),16))</f>
        <v>1.2739571022373199</v>
      </c>
      <c r="G1302" s="65">
        <f t="shared" ca="1" si="364"/>
        <v>1.2623667923148401</v>
      </c>
      <c r="H1302" s="65">
        <f t="shared" ca="1" si="365"/>
        <v>1.0091814100000001</v>
      </c>
      <c r="I1302" s="64">
        <f t="shared" si="360"/>
        <v>0.06</v>
      </c>
      <c r="J1302" s="66">
        <f>IF(O1301&gt;0,VLOOKUP(O1301,W$12:AF$80,2),J1301)</f>
        <v>45041</v>
      </c>
      <c r="K1302" s="67">
        <f t="shared" si="361"/>
        <v>17</v>
      </c>
      <c r="L1302" s="68">
        <f t="shared" si="368"/>
        <v>18</v>
      </c>
      <c r="M1302" s="69">
        <f t="shared" si="369"/>
        <v>1.004170738</v>
      </c>
      <c r="N1302" s="69">
        <f t="shared" ca="1" si="370"/>
        <v>1.0133904410000001</v>
      </c>
      <c r="O1302" s="68">
        <f t="shared" si="366"/>
        <v>0</v>
      </c>
      <c r="P1302" s="65">
        <f t="shared" ca="1" si="356"/>
        <v>26.533424157500001</v>
      </c>
      <c r="Q1302" s="143">
        <f t="shared" si="357"/>
        <v>0</v>
      </c>
      <c r="R1302" s="11">
        <f t="shared" si="358"/>
        <v>0</v>
      </c>
      <c r="S1302" s="70" t="str">
        <f>IF(O1301&gt;0,VLOOKUP(O1301,W$12:AF$60,10),S1301)</f>
        <v>A+J=</v>
      </c>
      <c r="T1302" s="66" t="e">
        <f>IF(O1301&gt;0,VLOOKUP(O1301,W$12:AF$60,11),T1301)</f>
        <v>#REF!</v>
      </c>
      <c r="U1302" s="71" t="str">
        <f t="shared" si="371"/>
        <v>-</v>
      </c>
    </row>
    <row r="1303" spans="1:22" x14ac:dyDescent="0.15">
      <c r="A1303" s="63">
        <f t="shared" si="359"/>
        <v>45068</v>
      </c>
      <c r="B1303" s="78">
        <f t="shared" ca="1" si="362"/>
        <v>710.21776922749996</v>
      </c>
      <c r="C1303" s="65">
        <f t="shared" ca="1" si="367"/>
        <v>683.68434506999995</v>
      </c>
      <c r="D1303" s="10">
        <f ca="1">IF(A1303&lt;$B$1,VLOOKUP(A1303,[1]DI!$A$4:$B$15000,2),0)</f>
        <v>0.13650000000000001</v>
      </c>
      <c r="E1303" s="65">
        <f t="shared" ca="1" si="363"/>
        <v>1.00050788</v>
      </c>
      <c r="F1303" s="65">
        <f ca="1">(TRUNC(PRODUCT($E$12:$E1302),16))</f>
        <v>1.2739571022373199</v>
      </c>
      <c r="G1303" s="65">
        <f t="shared" ca="1" si="364"/>
        <v>1.2623667923148401</v>
      </c>
      <c r="H1303" s="65">
        <f t="shared" ca="1" si="365"/>
        <v>1.0091814100000001</v>
      </c>
      <c r="I1303" s="64">
        <f t="shared" si="360"/>
        <v>0.06</v>
      </c>
      <c r="J1303" s="66">
        <f>IF(O1302&gt;0,VLOOKUP(O1302,W$12:AF$80,2),J1302)</f>
        <v>45041</v>
      </c>
      <c r="K1303" s="67">
        <f t="shared" si="361"/>
        <v>18</v>
      </c>
      <c r="L1303" s="68">
        <f t="shared" si="368"/>
        <v>18</v>
      </c>
      <c r="M1303" s="69">
        <f t="shared" si="369"/>
        <v>1.004170738</v>
      </c>
      <c r="N1303" s="69">
        <f t="shared" ca="1" si="370"/>
        <v>1.0133904410000001</v>
      </c>
      <c r="O1303" s="68">
        <f t="shared" si="366"/>
        <v>0</v>
      </c>
      <c r="P1303" s="65">
        <f t="shared" ca="1" si="356"/>
        <v>26.533424157500001</v>
      </c>
      <c r="Q1303" s="143">
        <f t="shared" si="357"/>
        <v>0</v>
      </c>
      <c r="R1303" s="11">
        <f t="shared" si="358"/>
        <v>0</v>
      </c>
      <c r="S1303" s="70" t="str">
        <f>IF(O1302&gt;0,VLOOKUP(O1302,W$12:AF$60,10),S1302)</f>
        <v>A+J=</v>
      </c>
      <c r="T1303" s="66" t="e">
        <f>IF(O1302&gt;0,VLOOKUP(O1302,W$12:AF$60,11),T1302)</f>
        <v>#REF!</v>
      </c>
      <c r="U1303" s="71" t="str">
        <f t="shared" si="371"/>
        <v>-</v>
      </c>
    </row>
    <row r="1304" spans="1:22" ht="15" x14ac:dyDescent="0.25">
      <c r="A1304" s="63">
        <f t="shared" si="359"/>
        <v>45069</v>
      </c>
      <c r="B1304" s="78">
        <f t="shared" ca="1" si="362"/>
        <v>710.72995545749995</v>
      </c>
      <c r="C1304" s="65">
        <f t="shared" ca="1" si="367"/>
        <v>683.68434506999995</v>
      </c>
      <c r="D1304" s="10">
        <f ca="1">IF(A1304&lt;$B$1,VLOOKUP(A1304,[1]DI!$A$4:$B$15000,2),0)</f>
        <v>0.13650000000000001</v>
      </c>
      <c r="E1304" s="65">
        <f t="shared" ca="1" si="363"/>
        <v>1.00050788</v>
      </c>
      <c r="F1304" s="65">
        <f ca="1">(TRUNC(PRODUCT($E$12:$E1303),16))</f>
        <v>1.2746041195704001</v>
      </c>
      <c r="G1304" s="65">
        <f t="shared" ca="1" si="364"/>
        <v>1.2623667923148401</v>
      </c>
      <c r="H1304" s="65">
        <f t="shared" ca="1" si="365"/>
        <v>1.0096939599999999</v>
      </c>
      <c r="I1304" s="64">
        <f t="shared" si="360"/>
        <v>0.06</v>
      </c>
      <c r="J1304" s="66">
        <f>IF(O1303&gt;0,VLOOKUP(O1303,W$12:AF$80,2),J1303)</f>
        <v>45041</v>
      </c>
      <c r="K1304" s="67">
        <f t="shared" si="361"/>
        <v>19</v>
      </c>
      <c r="L1304" s="68">
        <f t="shared" si="368"/>
        <v>19</v>
      </c>
      <c r="M1304" s="69">
        <f t="shared" si="369"/>
        <v>1.004402955</v>
      </c>
      <c r="N1304" s="69">
        <f t="shared" ca="1" si="370"/>
        <v>1.014139597</v>
      </c>
      <c r="O1304" s="68">
        <f t="shared" si="366"/>
        <v>0</v>
      </c>
      <c r="P1304" s="65">
        <f t="shared" ca="1" si="356"/>
        <v>27.045610387500005</v>
      </c>
      <c r="Q1304" s="143">
        <f t="shared" si="357"/>
        <v>0</v>
      </c>
      <c r="R1304" s="11">
        <f t="shared" si="358"/>
        <v>0</v>
      </c>
      <c r="S1304" s="70" t="str">
        <f>IF(O1303&gt;0,VLOOKUP(O1303,W$12:AF$60,10),S1303)</f>
        <v>A+J=</v>
      </c>
      <c r="T1304" s="66" t="e">
        <f>IF(O1303&gt;0,VLOOKUP(O1303,W$12:AF$60,11),T1303)</f>
        <v>#REF!</v>
      </c>
      <c r="U1304" s="71" t="str">
        <f t="shared" si="371"/>
        <v>-</v>
      </c>
      <c r="V1304" s="145" t="s">
        <v>99</v>
      </c>
    </row>
    <row r="1305" spans="1:22" ht="15" x14ac:dyDescent="0.25">
      <c r="A1305" s="63">
        <f t="shared" si="359"/>
        <v>45070</v>
      </c>
      <c r="B1305" s="78">
        <f t="shared" ca="1" si="362"/>
        <v>711.24251360749997</v>
      </c>
      <c r="C1305" s="65">
        <f t="shared" ca="1" si="367"/>
        <v>683.68434506999995</v>
      </c>
      <c r="D1305" s="10">
        <f ca="1">IF(A1305&lt;$B$1,VLOOKUP(A1305,[1]DI!$A$4:$B$15000,2),0)</f>
        <v>0.13650000000000001</v>
      </c>
      <c r="E1305" s="65">
        <f t="shared" ca="1" si="363"/>
        <v>1.00050788</v>
      </c>
      <c r="F1305" s="65">
        <f ca="1">(TRUNC(PRODUCT($E$12:$E1304),16))</f>
        <v>1.2752514655106499</v>
      </c>
      <c r="G1305" s="65">
        <f t="shared" ca="1" si="364"/>
        <v>1.2623667923148401</v>
      </c>
      <c r="H1305" s="65">
        <f t="shared" ca="1" si="365"/>
        <v>1.01020676</v>
      </c>
      <c r="I1305" s="64">
        <f t="shared" si="360"/>
        <v>0.06</v>
      </c>
      <c r="J1305" s="66">
        <f>IF(O1304&gt;0,VLOOKUP(O1304,W$12:AF$80,2),J1304)</f>
        <v>45041</v>
      </c>
      <c r="K1305" s="67">
        <f t="shared" si="361"/>
        <v>20</v>
      </c>
      <c r="L1305" s="68">
        <f t="shared" si="368"/>
        <v>20</v>
      </c>
      <c r="M1305" s="69">
        <f t="shared" si="369"/>
        <v>1.004635226</v>
      </c>
      <c r="N1305" s="69">
        <f t="shared" ca="1" si="370"/>
        <v>1.0148892970000001</v>
      </c>
      <c r="O1305" s="68">
        <f t="shared" si="366"/>
        <v>0</v>
      </c>
      <c r="P1305" s="65">
        <f t="shared" ca="1" si="356"/>
        <v>27.558168537500002</v>
      </c>
      <c r="Q1305" s="143">
        <f t="shared" si="357"/>
        <v>0</v>
      </c>
      <c r="R1305" s="11">
        <f t="shared" si="358"/>
        <v>0</v>
      </c>
      <c r="S1305" s="70" t="str">
        <f>IF(O1304&gt;0,VLOOKUP(O1304,W$12:AF$60,10),S1304)</f>
        <v>A+J=</v>
      </c>
      <c r="T1305" s="66" t="e">
        <f>IF(O1304&gt;0,VLOOKUP(O1304,W$12:AF$60,11),T1304)</f>
        <v>#REF!</v>
      </c>
      <c r="U1305" s="71" t="str">
        <f t="shared" si="371"/>
        <v>-</v>
      </c>
      <c r="V1305" s="145" t="s">
        <v>102</v>
      </c>
    </row>
    <row r="1306" spans="1:22" ht="12.75" x14ac:dyDescent="0.2">
      <c r="A1306" s="63">
        <f t="shared" si="359"/>
        <v>45071</v>
      </c>
      <c r="B1306" s="78">
        <f t="shared" ca="1" si="362"/>
        <v>694.37686055999995</v>
      </c>
      <c r="C1306" s="65">
        <f t="shared" ca="1" si="367"/>
        <v>683.68434506999995</v>
      </c>
      <c r="D1306" s="10">
        <f ca="1">IF(A1306&lt;$B$1,VLOOKUP(A1306,[1]DI!$A$4:$B$15000,2),0)</f>
        <v>0.13650000000000001</v>
      </c>
      <c r="E1306" s="65">
        <f t="shared" ca="1" si="363"/>
        <v>1.00050788</v>
      </c>
      <c r="F1306" s="65">
        <f ca="1">(TRUNC(PRODUCT($E$12:$E1305),16))</f>
        <v>1.27589914022495</v>
      </c>
      <c r="G1306" s="65">
        <f t="shared" ca="1" si="364"/>
        <v>1.2623667923148401</v>
      </c>
      <c r="H1306" s="65">
        <f t="shared" ca="1" si="365"/>
        <v>1.01071982</v>
      </c>
      <c r="I1306" s="64">
        <f t="shared" si="360"/>
        <v>0.06</v>
      </c>
      <c r="J1306" s="66">
        <f>IF(O1305&gt;0,VLOOKUP(O1305,W$12:AF$80,2),J1305)</f>
        <v>45041</v>
      </c>
      <c r="K1306" s="67">
        <f t="shared" si="361"/>
        <v>21</v>
      </c>
      <c r="L1306" s="68">
        <f t="shared" si="368"/>
        <v>21</v>
      </c>
      <c r="M1306" s="69">
        <f t="shared" si="369"/>
        <v>1.004867551</v>
      </c>
      <c r="N1306" s="69">
        <f t="shared" ca="1" si="370"/>
        <v>1.0156395499999999</v>
      </c>
      <c r="O1306" s="68">
        <f t="shared" si="366"/>
        <v>32</v>
      </c>
      <c r="P1306" s="65">
        <f ca="1">TRUNC(((N1306-1)*C1306),8)</f>
        <v>10.69251549</v>
      </c>
      <c r="Q1306" s="143">
        <f t="shared" si="357"/>
        <v>0</v>
      </c>
      <c r="R1306" s="11">
        <f t="shared" si="358"/>
        <v>0</v>
      </c>
      <c r="S1306" s="70" t="str">
        <f>IF(O1305&gt;0,VLOOKUP(O1305,W$12:AF$60,10),S1305)</f>
        <v>A+J=</v>
      </c>
      <c r="T1306" s="66" t="e">
        <f>IF(O1305&gt;0,VLOOKUP(O1305,W$12:AF$60,11),T1305)</f>
        <v>#REF!</v>
      </c>
      <c r="U1306" s="71">
        <f t="shared" ca="1" si="371"/>
        <v>641550.92940000002</v>
      </c>
      <c r="V1306" s="147">
        <f ca="1">TRUNC(((N1306-1)*C1306),8)</f>
        <v>10.69251549</v>
      </c>
    </row>
    <row r="1307" spans="1:22" ht="18.75" x14ac:dyDescent="0.3">
      <c r="A1307" s="63">
        <f t="shared" si="359"/>
        <v>45072</v>
      </c>
      <c r="B1307" s="78">
        <f t="shared" ca="1" si="362"/>
        <v>710.14153105949993</v>
      </c>
      <c r="C1307" s="120">
        <f ca="1">(C1306-R1306)+(0.9*V$1247)+(0.85*V$1276)+(0.8*V$1306)</f>
        <v>709.61694673949989</v>
      </c>
      <c r="D1307" s="10">
        <f ca="1">IF(A1307&lt;$B$1,VLOOKUP(A1307,[1]DI!$A$4:$B$15000,2),0)</f>
        <v>0.13650000000000001</v>
      </c>
      <c r="E1307" s="65">
        <f t="shared" ca="1" si="363"/>
        <v>1.00050788</v>
      </c>
      <c r="F1307" s="65">
        <f ca="1">(TRUNC(PRODUCT($E$12:$E1306),16))</f>
        <v>1.27654714388029</v>
      </c>
      <c r="G1307" s="65">
        <f t="shared" ca="1" si="364"/>
        <v>1.27589914022495</v>
      </c>
      <c r="H1307" s="65">
        <f t="shared" ca="1" si="365"/>
        <v>1.00050788</v>
      </c>
      <c r="I1307" s="64">
        <f t="shared" si="360"/>
        <v>0.06</v>
      </c>
      <c r="J1307" s="66">
        <f>IF(O1306&gt;0,VLOOKUP(O1306,W$12:AF$80,2),J1306)</f>
        <v>45071</v>
      </c>
      <c r="K1307" s="67">
        <f t="shared" si="361"/>
        <v>1</v>
      </c>
      <c r="L1307" s="68">
        <f t="shared" si="368"/>
        <v>1</v>
      </c>
      <c r="M1307" s="69">
        <f t="shared" si="369"/>
        <v>1.0002312529999999</v>
      </c>
      <c r="N1307" s="69">
        <f t="shared" ca="1" si="370"/>
        <v>1.0007392500000001</v>
      </c>
      <c r="O1307" s="68">
        <f t="shared" si="366"/>
        <v>0</v>
      </c>
      <c r="P1307" s="65">
        <f ca="1">TRUNC(((N1307-1)*C1307),8)</f>
        <v>0.52458431999999999</v>
      </c>
      <c r="Q1307" s="143">
        <f t="shared" si="357"/>
        <v>0</v>
      </c>
      <c r="R1307" s="11">
        <f t="shared" si="358"/>
        <v>0</v>
      </c>
      <c r="S1307" s="70" t="str">
        <f>IF(O1306&gt;0,VLOOKUP(O1306,W$12:AF$60,10),S1306)</f>
        <v>A+J=</v>
      </c>
      <c r="T1307" s="66" t="e">
        <f>IF(O1306&gt;0,VLOOKUP(O1306,W$12:AF$60,11),T1306)</f>
        <v>#REF!</v>
      </c>
      <c r="U1307" s="71" t="str">
        <f t="shared" si="371"/>
        <v>-</v>
      </c>
      <c r="V1307" s="145" t="s">
        <v>103</v>
      </c>
    </row>
    <row r="1308" spans="1:22" ht="15" x14ac:dyDescent="0.25">
      <c r="A1308" s="63">
        <f t="shared" si="359"/>
        <v>45073</v>
      </c>
      <c r="B1308" s="78">
        <f t="shared" ca="1" si="362"/>
        <v>710.50219954949989</v>
      </c>
      <c r="C1308" s="65">
        <f t="shared" ca="1" si="367"/>
        <v>709.61694673949989</v>
      </c>
      <c r="D1308" s="10">
        <f ca="1">IF(A1308&lt;$B$1,VLOOKUP(A1308,[1]DI!$A$4:$B$15000,2),0)</f>
        <v>0</v>
      </c>
      <c r="E1308" s="65">
        <f t="shared" ca="1" si="363"/>
        <v>1</v>
      </c>
      <c r="F1308" s="65">
        <f ca="1">(TRUNC(PRODUCT($E$12:$E1307),16))</f>
        <v>1.2771954766437299</v>
      </c>
      <c r="G1308" s="65">
        <f t="shared" ca="1" si="364"/>
        <v>1.27589914022495</v>
      </c>
      <c r="H1308" s="65">
        <f t="shared" ca="1" si="365"/>
        <v>1.00101602</v>
      </c>
      <c r="I1308" s="64">
        <f t="shared" si="360"/>
        <v>0.06</v>
      </c>
      <c r="J1308" s="66">
        <f>IF(O1307&gt;0,VLOOKUP(O1307,W$12:AF$80,2),J1307)</f>
        <v>45071</v>
      </c>
      <c r="K1308" s="67">
        <f t="shared" si="361"/>
        <v>1</v>
      </c>
      <c r="L1308" s="68">
        <f t="shared" si="368"/>
        <v>1</v>
      </c>
      <c r="M1308" s="69">
        <f t="shared" si="369"/>
        <v>1.0002312529999999</v>
      </c>
      <c r="N1308" s="69">
        <f t="shared" ca="1" si="370"/>
        <v>1.0012475080000001</v>
      </c>
      <c r="O1308" s="68">
        <f t="shared" si="366"/>
        <v>0</v>
      </c>
      <c r="P1308" s="65">
        <f t="shared" ref="P1308:P1338" ca="1" si="372">TRUNC(((N1308-1)*C1308),8)</f>
        <v>0.88525281</v>
      </c>
      <c r="Q1308" s="143">
        <f t="shared" si="357"/>
        <v>0</v>
      </c>
      <c r="R1308" s="11">
        <f t="shared" si="358"/>
        <v>0</v>
      </c>
      <c r="S1308" s="70" t="str">
        <f>IF(O1307&gt;0,VLOOKUP(O1307,W$12:AF$60,10),S1307)</f>
        <v>A+J=</v>
      </c>
      <c r="T1308" s="66" t="e">
        <f>IF(O1307&gt;0,VLOOKUP(O1307,W$12:AF$60,11),T1307)</f>
        <v>#REF!</v>
      </c>
      <c r="U1308" s="71" t="str">
        <f t="shared" si="371"/>
        <v>-</v>
      </c>
      <c r="V1308" s="146">
        <f ca="1">0.2*V1306</f>
        <v>2.1385030980000002</v>
      </c>
    </row>
    <row r="1309" spans="1:22" ht="15" x14ac:dyDescent="0.25">
      <c r="A1309" s="63">
        <f t="shared" si="359"/>
        <v>45074</v>
      </c>
      <c r="B1309" s="78">
        <f t="shared" ca="1" si="362"/>
        <v>710.50219954949989</v>
      </c>
      <c r="C1309" s="65">
        <f t="shared" ca="1" si="367"/>
        <v>709.61694673949989</v>
      </c>
      <c r="D1309" s="10">
        <f ca="1">IF(A1309&lt;$B$1,VLOOKUP(A1309,[1]DI!$A$4:$B$15000,2),0)</f>
        <v>0</v>
      </c>
      <c r="E1309" s="65">
        <f t="shared" ca="1" si="363"/>
        <v>1</v>
      </c>
      <c r="F1309" s="65">
        <f ca="1">(TRUNC(PRODUCT($E$12:$E1308),16))</f>
        <v>1.2771954766437299</v>
      </c>
      <c r="G1309" s="65">
        <f t="shared" ca="1" si="364"/>
        <v>1.27589914022495</v>
      </c>
      <c r="H1309" s="65">
        <f t="shared" ca="1" si="365"/>
        <v>1.00101602</v>
      </c>
      <c r="I1309" s="64">
        <f t="shared" si="360"/>
        <v>0.06</v>
      </c>
      <c r="J1309" s="66">
        <f>IF(O1308&gt;0,VLOOKUP(O1308,W$12:AF$80,2),J1308)</f>
        <v>45071</v>
      </c>
      <c r="K1309" s="67">
        <f t="shared" si="361"/>
        <v>1</v>
      </c>
      <c r="L1309" s="68">
        <f t="shared" si="368"/>
        <v>1</v>
      </c>
      <c r="M1309" s="69">
        <f t="shared" si="369"/>
        <v>1.0002312529999999</v>
      </c>
      <c r="N1309" s="69">
        <f t="shared" ca="1" si="370"/>
        <v>1.0012475080000001</v>
      </c>
      <c r="O1309" s="68">
        <f t="shared" si="366"/>
        <v>0</v>
      </c>
      <c r="P1309" s="65">
        <f t="shared" ca="1" si="372"/>
        <v>0.88525281</v>
      </c>
      <c r="Q1309" s="143">
        <f t="shared" si="357"/>
        <v>0</v>
      </c>
      <c r="R1309" s="11">
        <f t="shared" si="358"/>
        <v>0</v>
      </c>
      <c r="S1309" s="70" t="str">
        <f>IF(O1308&gt;0,VLOOKUP(O1308,W$12:AF$60,10),S1308)</f>
        <v>A+J=</v>
      </c>
      <c r="T1309" s="66" t="e">
        <f>IF(O1308&gt;0,VLOOKUP(O1308,W$12:AF$60,11),T1308)</f>
        <v>#REF!</v>
      </c>
      <c r="U1309" s="71" t="str">
        <f t="shared" si="371"/>
        <v>-</v>
      </c>
      <c r="V1309" s="145" t="s">
        <v>104</v>
      </c>
    </row>
    <row r="1310" spans="1:22" ht="15" x14ac:dyDescent="0.25">
      <c r="A1310" s="63">
        <f t="shared" si="359"/>
        <v>45075</v>
      </c>
      <c r="B1310" s="78">
        <f t="shared" ca="1" si="362"/>
        <v>710.6665049694999</v>
      </c>
      <c r="C1310" s="65">
        <f t="shared" ca="1" si="367"/>
        <v>709.61694673949989</v>
      </c>
      <c r="D1310" s="10">
        <f ca="1">IF(A1310&lt;$B$1,VLOOKUP(A1310,[1]DI!$A$4:$B$15000,2),0)</f>
        <v>0.13650000000000001</v>
      </c>
      <c r="E1310" s="65">
        <f t="shared" ca="1" si="363"/>
        <v>1.00050788</v>
      </c>
      <c r="F1310" s="65">
        <f ca="1">(TRUNC(PRODUCT($E$12:$E1309),16))</f>
        <v>1.2771954766437299</v>
      </c>
      <c r="G1310" s="65">
        <f t="shared" ca="1" si="364"/>
        <v>1.27589914022495</v>
      </c>
      <c r="H1310" s="65">
        <f t="shared" ca="1" si="365"/>
        <v>1.00101602</v>
      </c>
      <c r="I1310" s="64">
        <f t="shared" si="360"/>
        <v>0.06</v>
      </c>
      <c r="J1310" s="66">
        <f>IF(O1309&gt;0,VLOOKUP(O1309,W$12:AF$80,2),J1309)</f>
        <v>45071</v>
      </c>
      <c r="K1310" s="67">
        <f t="shared" si="361"/>
        <v>2</v>
      </c>
      <c r="L1310" s="68">
        <f t="shared" si="368"/>
        <v>2</v>
      </c>
      <c r="M1310" s="69">
        <f t="shared" si="369"/>
        <v>1.000462559</v>
      </c>
      <c r="N1310" s="69">
        <f t="shared" ca="1" si="370"/>
        <v>1.0014790490000001</v>
      </c>
      <c r="O1310" s="68">
        <f t="shared" si="366"/>
        <v>0</v>
      </c>
      <c r="P1310" s="65">
        <f t="shared" ca="1" si="372"/>
        <v>1.0495582299999999</v>
      </c>
      <c r="Q1310" s="143">
        <f t="shared" si="357"/>
        <v>0</v>
      </c>
      <c r="R1310" s="11">
        <f t="shared" si="358"/>
        <v>0</v>
      </c>
      <c r="S1310" s="70" t="str">
        <f>IF(O1309&gt;0,VLOOKUP(O1309,W$12:AF$60,10),S1309)</f>
        <v>A+J=</v>
      </c>
      <c r="T1310" s="66" t="e">
        <f>IF(O1309&gt;0,VLOOKUP(O1309,W$12:AF$60,11),T1309)</f>
        <v>#REF!</v>
      </c>
      <c r="U1310" s="71" t="str">
        <f t="shared" si="371"/>
        <v>-</v>
      </c>
      <c r="V1310" s="146">
        <f ca="1">V1306-V1308</f>
        <v>8.5540123920000006</v>
      </c>
    </row>
    <row r="1311" spans="1:22" x14ac:dyDescent="0.15">
      <c r="A1311" s="63">
        <f t="shared" si="359"/>
        <v>45076</v>
      </c>
      <c r="B1311" s="78">
        <f t="shared" ca="1" si="362"/>
        <v>711.19186064949986</v>
      </c>
      <c r="C1311" s="65">
        <f t="shared" ca="1" si="367"/>
        <v>709.61694673949989</v>
      </c>
      <c r="D1311" s="10">
        <f ca="1">IF(A1311&lt;$B$1,VLOOKUP(A1311,[1]DI!$A$4:$B$15000,2),0)</f>
        <v>0.13650000000000001</v>
      </c>
      <c r="E1311" s="65">
        <f t="shared" ca="1" si="363"/>
        <v>1.00050788</v>
      </c>
      <c r="F1311" s="65">
        <f ca="1">(TRUNC(PRODUCT($E$12:$E1310),16))</f>
        <v>1.2778441386824</v>
      </c>
      <c r="G1311" s="65">
        <f t="shared" ca="1" si="364"/>
        <v>1.27589914022495</v>
      </c>
      <c r="H1311" s="65">
        <f t="shared" ca="1" si="365"/>
        <v>1.00152441</v>
      </c>
      <c r="I1311" s="64">
        <f t="shared" si="360"/>
        <v>0.06</v>
      </c>
      <c r="J1311" s="66">
        <f>IF(O1310&gt;0,VLOOKUP(O1310,W$12:AF$80,2),J1310)</f>
        <v>45071</v>
      </c>
      <c r="K1311" s="67">
        <f t="shared" si="361"/>
        <v>3</v>
      </c>
      <c r="L1311" s="68">
        <f t="shared" si="368"/>
        <v>3</v>
      </c>
      <c r="M1311" s="69">
        <f t="shared" si="369"/>
        <v>1.0006939180000001</v>
      </c>
      <c r="N1311" s="69">
        <f t="shared" ca="1" si="370"/>
        <v>1.0022193859999999</v>
      </c>
      <c r="O1311" s="68">
        <f t="shared" si="366"/>
        <v>0</v>
      </c>
      <c r="P1311" s="65">
        <f t="shared" ca="1" si="372"/>
        <v>1.57491391</v>
      </c>
      <c r="Q1311" s="143">
        <f t="shared" si="357"/>
        <v>0</v>
      </c>
      <c r="R1311" s="11">
        <f t="shared" si="358"/>
        <v>0</v>
      </c>
      <c r="S1311" s="70" t="str">
        <f>IF(O1310&gt;0,VLOOKUP(O1310,W$12:AF$60,10),S1310)</f>
        <v>A+J=</v>
      </c>
      <c r="T1311" s="66" t="e">
        <f>IF(O1310&gt;0,VLOOKUP(O1310,W$12:AF$60,11),T1310)</f>
        <v>#REF!</v>
      </c>
      <c r="U1311" s="71" t="str">
        <f t="shared" si="371"/>
        <v>-</v>
      </c>
    </row>
    <row r="1312" spans="1:22" x14ac:dyDescent="0.15">
      <c r="A1312" s="63">
        <f t="shared" si="359"/>
        <v>45077</v>
      </c>
      <c r="B1312" s="78">
        <f t="shared" ca="1" si="362"/>
        <v>711.71761300949993</v>
      </c>
      <c r="C1312" s="65">
        <f t="shared" ca="1" si="367"/>
        <v>709.61694673949989</v>
      </c>
      <c r="D1312" s="10">
        <f ca="1">IF(A1312&lt;$B$1,VLOOKUP(A1312,[1]DI!$A$4:$B$15000,2),0)</f>
        <v>0.13650000000000001</v>
      </c>
      <c r="E1312" s="65">
        <f t="shared" ca="1" si="363"/>
        <v>1.00050788</v>
      </c>
      <c r="F1312" s="65">
        <f ca="1">(TRUNC(PRODUCT($E$12:$E1311),16))</f>
        <v>1.27849313016356</v>
      </c>
      <c r="G1312" s="65">
        <f t="shared" ca="1" si="364"/>
        <v>1.27589914022495</v>
      </c>
      <c r="H1312" s="65">
        <f t="shared" ca="1" si="365"/>
        <v>1.00203307</v>
      </c>
      <c r="I1312" s="64">
        <f t="shared" si="360"/>
        <v>0.06</v>
      </c>
      <c r="J1312" s="66">
        <f>IF(O1311&gt;0,VLOOKUP(O1311,W$12:AF$80,2),J1311)</f>
        <v>45071</v>
      </c>
      <c r="K1312" s="67">
        <f t="shared" si="361"/>
        <v>4</v>
      </c>
      <c r="L1312" s="68">
        <f t="shared" si="368"/>
        <v>4</v>
      </c>
      <c r="M1312" s="69">
        <f t="shared" si="369"/>
        <v>1.0009253309999999</v>
      </c>
      <c r="N1312" s="69">
        <f t="shared" ca="1" si="370"/>
        <v>1.0029602820000001</v>
      </c>
      <c r="O1312" s="68">
        <f t="shared" si="366"/>
        <v>0</v>
      </c>
      <c r="P1312" s="65">
        <f t="shared" ca="1" si="372"/>
        <v>2.1006662700000001</v>
      </c>
      <c r="Q1312" s="143">
        <f t="shared" si="357"/>
        <v>0</v>
      </c>
      <c r="R1312" s="11">
        <f t="shared" si="358"/>
        <v>0</v>
      </c>
      <c r="S1312" s="70" t="str">
        <f>IF(O1311&gt;0,VLOOKUP(O1311,W$12:AF$60,10),S1311)</f>
        <v>A+J=</v>
      </c>
      <c r="T1312" s="66" t="e">
        <f>IF(O1311&gt;0,VLOOKUP(O1311,W$12:AF$60,11),T1311)</f>
        <v>#REF!</v>
      </c>
      <c r="U1312" s="71" t="str">
        <f t="shared" si="371"/>
        <v>-</v>
      </c>
    </row>
    <row r="1313" spans="1:21" x14ac:dyDescent="0.15">
      <c r="A1313" s="63">
        <f t="shared" si="359"/>
        <v>45078</v>
      </c>
      <c r="B1313" s="78">
        <f t="shared" ca="1" si="362"/>
        <v>712.24374926949986</v>
      </c>
      <c r="C1313" s="65">
        <f t="shared" ca="1" si="367"/>
        <v>709.61694673949989</v>
      </c>
      <c r="D1313" s="10">
        <f ca="1">IF(A1313&lt;$B$1,VLOOKUP(A1313,[1]DI!$A$4:$B$15000,2),0)</f>
        <v>0.13650000000000001</v>
      </c>
      <c r="E1313" s="65">
        <f t="shared" ca="1" si="363"/>
        <v>1.00050788</v>
      </c>
      <c r="F1313" s="65">
        <f ca="1">(TRUNC(PRODUCT($E$12:$E1312),16))</f>
        <v>1.27914245125451</v>
      </c>
      <c r="G1313" s="65">
        <f t="shared" ca="1" si="364"/>
        <v>1.27589914022495</v>
      </c>
      <c r="H1313" s="65">
        <f t="shared" ca="1" si="365"/>
        <v>1.0025419799999999</v>
      </c>
      <c r="I1313" s="64">
        <f t="shared" si="360"/>
        <v>0.06</v>
      </c>
      <c r="J1313" s="66">
        <f>IF(O1312&gt;0,VLOOKUP(O1312,W$12:AF$80,2),J1312)</f>
        <v>45071</v>
      </c>
      <c r="K1313" s="67">
        <f t="shared" si="361"/>
        <v>5</v>
      </c>
      <c r="L1313" s="68">
        <f t="shared" si="368"/>
        <v>5</v>
      </c>
      <c r="M1313" s="69">
        <f t="shared" si="369"/>
        <v>1.001156798</v>
      </c>
      <c r="N1313" s="69">
        <f t="shared" ca="1" si="370"/>
        <v>1.0037017189999999</v>
      </c>
      <c r="O1313" s="68">
        <f t="shared" si="366"/>
        <v>0</v>
      </c>
      <c r="P1313" s="65">
        <f t="shared" ca="1" si="372"/>
        <v>2.62680253</v>
      </c>
      <c r="Q1313" s="143">
        <f t="shared" si="357"/>
        <v>0</v>
      </c>
      <c r="R1313" s="11">
        <f t="shared" si="358"/>
        <v>0</v>
      </c>
      <c r="S1313" s="70" t="str">
        <f>IF(O1312&gt;0,VLOOKUP(O1312,W$12:AF$60,10),S1312)</f>
        <v>A+J=</v>
      </c>
      <c r="T1313" s="66" t="e">
        <f>IF(O1312&gt;0,VLOOKUP(O1312,W$12:AF$60,11),T1312)</f>
        <v>#REF!</v>
      </c>
      <c r="U1313" s="71" t="str">
        <f t="shared" si="371"/>
        <v>-</v>
      </c>
    </row>
    <row r="1314" spans="1:21" x14ac:dyDescent="0.15">
      <c r="A1314" s="63">
        <f t="shared" si="359"/>
        <v>45079</v>
      </c>
      <c r="B1314" s="78">
        <f t="shared" ca="1" si="362"/>
        <v>712.77027439949984</v>
      </c>
      <c r="C1314" s="65">
        <f t="shared" ca="1" si="367"/>
        <v>709.61694673949989</v>
      </c>
      <c r="D1314" s="10">
        <f ca="1">IF(A1314&lt;$B$1,VLOOKUP(A1314,[1]DI!$A$4:$B$15000,2),0)</f>
        <v>0.13650000000000001</v>
      </c>
      <c r="E1314" s="65">
        <f t="shared" ca="1" si="363"/>
        <v>1.00050788</v>
      </c>
      <c r="F1314" s="65">
        <f ca="1">(TRUNC(PRODUCT($E$12:$E1313),16))</f>
        <v>1.2797921021226499</v>
      </c>
      <c r="G1314" s="65">
        <f t="shared" ca="1" si="364"/>
        <v>1.27589914022495</v>
      </c>
      <c r="H1314" s="65">
        <f t="shared" ca="1" si="365"/>
        <v>1.0030511499999999</v>
      </c>
      <c r="I1314" s="64">
        <f t="shared" si="360"/>
        <v>0.06</v>
      </c>
      <c r="J1314" s="66">
        <f>IF(O1313&gt;0,VLOOKUP(O1313,W$12:AF$80,2),J1313)</f>
        <v>45071</v>
      </c>
      <c r="K1314" s="67">
        <f t="shared" si="361"/>
        <v>6</v>
      </c>
      <c r="L1314" s="68">
        <f t="shared" si="368"/>
        <v>6</v>
      </c>
      <c r="M1314" s="69">
        <f t="shared" si="369"/>
        <v>1.0013883180000001</v>
      </c>
      <c r="N1314" s="69">
        <f t="shared" ca="1" si="370"/>
        <v>1.004443704</v>
      </c>
      <c r="O1314" s="68">
        <f t="shared" si="366"/>
        <v>0</v>
      </c>
      <c r="P1314" s="65">
        <f t="shared" ca="1" si="372"/>
        <v>3.15332766</v>
      </c>
      <c r="Q1314" s="143">
        <f t="shared" si="357"/>
        <v>0</v>
      </c>
      <c r="R1314" s="11">
        <f t="shared" si="358"/>
        <v>0</v>
      </c>
      <c r="S1314" s="70" t="str">
        <f>IF(O1313&gt;0,VLOOKUP(O1313,W$12:AF$60,10),S1313)</f>
        <v>A+J=</v>
      </c>
      <c r="T1314" s="66" t="e">
        <f>IF(O1313&gt;0,VLOOKUP(O1313,W$12:AF$60,11),T1313)</f>
        <v>#REF!</v>
      </c>
      <c r="U1314" s="71" t="str">
        <f t="shared" si="371"/>
        <v>-</v>
      </c>
    </row>
    <row r="1315" spans="1:21" x14ac:dyDescent="0.15">
      <c r="A1315" s="63">
        <f t="shared" si="359"/>
        <v>45080</v>
      </c>
      <c r="B1315" s="78">
        <f t="shared" ca="1" si="362"/>
        <v>713.29718981949986</v>
      </c>
      <c r="C1315" s="65">
        <f t="shared" ca="1" si="367"/>
        <v>709.61694673949989</v>
      </c>
      <c r="D1315" s="10">
        <f ca="1">IF(A1315&lt;$B$1,VLOOKUP(A1315,[1]DI!$A$4:$B$15000,2),0)</f>
        <v>0</v>
      </c>
      <c r="E1315" s="65">
        <f t="shared" ca="1" si="363"/>
        <v>1</v>
      </c>
      <c r="F1315" s="65">
        <f ca="1">(TRUNC(PRODUCT($E$12:$E1314),16))</f>
        <v>1.2804420829354699</v>
      </c>
      <c r="G1315" s="65">
        <f t="shared" ca="1" si="364"/>
        <v>1.27589914022495</v>
      </c>
      <c r="H1315" s="65">
        <f t="shared" ca="1" si="365"/>
        <v>1.00356058</v>
      </c>
      <c r="I1315" s="64">
        <f t="shared" si="360"/>
        <v>0.06</v>
      </c>
      <c r="J1315" s="66">
        <f>IF(O1314&gt;0,VLOOKUP(O1314,W$12:AF$80,2),J1314)</f>
        <v>45071</v>
      </c>
      <c r="K1315" s="67">
        <f t="shared" si="361"/>
        <v>6</v>
      </c>
      <c r="L1315" s="68">
        <f t="shared" si="368"/>
        <v>7</v>
      </c>
      <c r="M1315" s="69">
        <f t="shared" si="369"/>
        <v>1.001619891</v>
      </c>
      <c r="N1315" s="69">
        <f t="shared" ca="1" si="370"/>
        <v>1.0051862389999999</v>
      </c>
      <c r="O1315" s="68">
        <f t="shared" si="366"/>
        <v>0</v>
      </c>
      <c r="P1315" s="65">
        <f t="shared" ca="1" si="372"/>
        <v>3.6802430799999999</v>
      </c>
      <c r="Q1315" s="143">
        <f t="shared" si="357"/>
        <v>0</v>
      </c>
      <c r="R1315" s="11">
        <f t="shared" si="358"/>
        <v>0</v>
      </c>
      <c r="S1315" s="70" t="str">
        <f>IF(O1314&gt;0,VLOOKUP(O1314,W$12:AF$60,10),S1314)</f>
        <v>A+J=</v>
      </c>
      <c r="T1315" s="66" t="e">
        <f>IF(O1314&gt;0,VLOOKUP(O1314,W$12:AF$60,11),T1314)</f>
        <v>#REF!</v>
      </c>
      <c r="U1315" s="71" t="str">
        <f t="shared" si="371"/>
        <v>-</v>
      </c>
    </row>
    <row r="1316" spans="1:21" x14ac:dyDescent="0.15">
      <c r="A1316" s="63">
        <f t="shared" si="359"/>
        <v>45081</v>
      </c>
      <c r="B1316" s="78">
        <f t="shared" ca="1" si="362"/>
        <v>713.29718981949986</v>
      </c>
      <c r="C1316" s="65">
        <f t="shared" ca="1" si="367"/>
        <v>709.61694673949989</v>
      </c>
      <c r="D1316" s="10">
        <f ca="1">IF(A1316&lt;$B$1,VLOOKUP(A1316,[1]DI!$A$4:$B$15000,2),0)</f>
        <v>0</v>
      </c>
      <c r="E1316" s="65">
        <f t="shared" ca="1" si="363"/>
        <v>1</v>
      </c>
      <c r="F1316" s="65">
        <f ca="1">(TRUNC(PRODUCT($E$12:$E1315),16))</f>
        <v>1.2804420829354699</v>
      </c>
      <c r="G1316" s="65">
        <f t="shared" ca="1" si="364"/>
        <v>1.27589914022495</v>
      </c>
      <c r="H1316" s="65">
        <f t="shared" ca="1" si="365"/>
        <v>1.00356058</v>
      </c>
      <c r="I1316" s="64">
        <f t="shared" si="360"/>
        <v>0.06</v>
      </c>
      <c r="J1316" s="66">
        <f>IF(O1315&gt;0,VLOOKUP(O1315,W$12:AF$80,2),J1315)</f>
        <v>45071</v>
      </c>
      <c r="K1316" s="67">
        <f t="shared" si="361"/>
        <v>6</v>
      </c>
      <c r="L1316" s="68">
        <f t="shared" si="368"/>
        <v>7</v>
      </c>
      <c r="M1316" s="69">
        <f t="shared" si="369"/>
        <v>1.001619891</v>
      </c>
      <c r="N1316" s="69">
        <f t="shared" ca="1" si="370"/>
        <v>1.0051862389999999</v>
      </c>
      <c r="O1316" s="68">
        <f t="shared" si="366"/>
        <v>0</v>
      </c>
      <c r="P1316" s="65">
        <f t="shared" ca="1" si="372"/>
        <v>3.6802430799999999</v>
      </c>
      <c r="Q1316" s="143">
        <f t="shared" si="357"/>
        <v>0</v>
      </c>
      <c r="R1316" s="11">
        <f t="shared" si="358"/>
        <v>0</v>
      </c>
      <c r="S1316" s="70" t="str">
        <f>IF(O1315&gt;0,VLOOKUP(O1315,W$12:AF$60,10),S1315)</f>
        <v>A+J=</v>
      </c>
      <c r="T1316" s="66" t="e">
        <f>IF(O1315&gt;0,VLOOKUP(O1315,W$12:AF$60,11),T1315)</f>
        <v>#REF!</v>
      </c>
      <c r="U1316" s="71" t="str">
        <f t="shared" si="371"/>
        <v>-</v>
      </c>
    </row>
    <row r="1317" spans="1:21" x14ac:dyDescent="0.15">
      <c r="A1317" s="63">
        <f t="shared" si="359"/>
        <v>45082</v>
      </c>
      <c r="B1317" s="78">
        <f t="shared" ca="1" si="362"/>
        <v>713.29718981949986</v>
      </c>
      <c r="C1317" s="65">
        <f t="shared" ca="1" si="367"/>
        <v>709.61694673949989</v>
      </c>
      <c r="D1317" s="10">
        <f ca="1">IF(A1317&lt;$B$1,VLOOKUP(A1317,[1]DI!$A$4:$B$15000,2),0)</f>
        <v>0.13650000000000001</v>
      </c>
      <c r="E1317" s="65">
        <f t="shared" ca="1" si="363"/>
        <v>1.00050788</v>
      </c>
      <c r="F1317" s="65">
        <f ca="1">(TRUNC(PRODUCT($E$12:$E1316),16))</f>
        <v>1.2804420829354699</v>
      </c>
      <c r="G1317" s="65">
        <f t="shared" ca="1" si="364"/>
        <v>1.27589914022495</v>
      </c>
      <c r="H1317" s="65">
        <f t="shared" ca="1" si="365"/>
        <v>1.00356058</v>
      </c>
      <c r="I1317" s="64">
        <f t="shared" si="360"/>
        <v>0.06</v>
      </c>
      <c r="J1317" s="66">
        <f>IF(O1316&gt;0,VLOOKUP(O1316,W$12:AF$80,2),J1316)</f>
        <v>45071</v>
      </c>
      <c r="K1317" s="67">
        <f t="shared" si="361"/>
        <v>7</v>
      </c>
      <c r="L1317" s="68">
        <f t="shared" si="368"/>
        <v>7</v>
      </c>
      <c r="M1317" s="69">
        <f t="shared" si="369"/>
        <v>1.001619891</v>
      </c>
      <c r="N1317" s="69">
        <f t="shared" ca="1" si="370"/>
        <v>1.0051862389999999</v>
      </c>
      <c r="O1317" s="68">
        <f t="shared" si="366"/>
        <v>0</v>
      </c>
      <c r="P1317" s="65">
        <f t="shared" ca="1" si="372"/>
        <v>3.6802430799999999</v>
      </c>
      <c r="Q1317" s="143">
        <f t="shared" si="357"/>
        <v>0</v>
      </c>
      <c r="R1317" s="11">
        <f t="shared" si="358"/>
        <v>0</v>
      </c>
      <c r="S1317" s="70" t="str">
        <f>IF(O1316&gt;0,VLOOKUP(O1316,W$12:AF$60,10),S1316)</f>
        <v>A+J=</v>
      </c>
      <c r="T1317" s="66" t="e">
        <f>IF(O1316&gt;0,VLOOKUP(O1316,W$12:AF$60,11),T1316)</f>
        <v>#REF!</v>
      </c>
      <c r="U1317" s="71" t="str">
        <f t="shared" si="371"/>
        <v>-</v>
      </c>
    </row>
    <row r="1318" spans="1:21" x14ac:dyDescent="0.15">
      <c r="A1318" s="63">
        <f t="shared" si="359"/>
        <v>45083</v>
      </c>
      <c r="B1318" s="78">
        <f t="shared" ca="1" si="362"/>
        <v>713.82449623949992</v>
      </c>
      <c r="C1318" s="65">
        <f t="shared" ca="1" si="367"/>
        <v>709.61694673949989</v>
      </c>
      <c r="D1318" s="10">
        <f ca="1">IF(A1318&lt;$B$1,VLOOKUP(A1318,[1]DI!$A$4:$B$15000,2),0)</f>
        <v>0.13650000000000001</v>
      </c>
      <c r="E1318" s="65">
        <f t="shared" ca="1" si="363"/>
        <v>1.00050788</v>
      </c>
      <c r="F1318" s="65">
        <f ca="1">(TRUNC(PRODUCT($E$12:$E1317),16))</f>
        <v>1.2810923938605601</v>
      </c>
      <c r="G1318" s="65">
        <f t="shared" ca="1" si="364"/>
        <v>1.27589914022495</v>
      </c>
      <c r="H1318" s="65">
        <f t="shared" ca="1" si="365"/>
        <v>1.0040702699999999</v>
      </c>
      <c r="I1318" s="64">
        <f t="shared" si="360"/>
        <v>0.06</v>
      </c>
      <c r="J1318" s="66">
        <f>IF(O1317&gt;0,VLOOKUP(O1317,W$12:AF$80,2),J1317)</f>
        <v>45071</v>
      </c>
      <c r="K1318" s="67">
        <f t="shared" si="361"/>
        <v>8</v>
      </c>
      <c r="L1318" s="68">
        <f t="shared" si="368"/>
        <v>8</v>
      </c>
      <c r="M1318" s="69">
        <f t="shared" si="369"/>
        <v>1.0018515189999999</v>
      </c>
      <c r="N1318" s="69">
        <f t="shared" ca="1" si="370"/>
        <v>1.0059293250000001</v>
      </c>
      <c r="O1318" s="68">
        <f t="shared" si="366"/>
        <v>0</v>
      </c>
      <c r="P1318" s="65">
        <f t="shared" ca="1" si="372"/>
        <v>4.2075494999999998</v>
      </c>
      <c r="Q1318" s="143">
        <f t="shared" si="357"/>
        <v>0</v>
      </c>
      <c r="R1318" s="11">
        <f t="shared" si="358"/>
        <v>0</v>
      </c>
      <c r="S1318" s="70" t="str">
        <f>IF(O1317&gt;0,VLOOKUP(O1317,W$12:AF$60,10),S1317)</f>
        <v>A+J=</v>
      </c>
      <c r="T1318" s="66" t="e">
        <f>IF(O1317&gt;0,VLOOKUP(O1317,W$12:AF$60,11),T1317)</f>
        <v>#REF!</v>
      </c>
      <c r="U1318" s="71" t="str">
        <f t="shared" si="371"/>
        <v>-</v>
      </c>
    </row>
    <row r="1319" spans="1:21" x14ac:dyDescent="0.15">
      <c r="A1319" s="63">
        <f t="shared" si="359"/>
        <v>45084</v>
      </c>
      <c r="B1319" s="78">
        <f t="shared" ca="1" si="362"/>
        <v>714.35219294949991</v>
      </c>
      <c r="C1319" s="65">
        <f t="shared" ca="1" si="367"/>
        <v>709.61694673949989</v>
      </c>
      <c r="D1319" s="10">
        <f ca="1">IF(A1319&lt;$B$1,VLOOKUP(A1319,[1]DI!$A$4:$B$15000,2),0)</f>
        <v>0.13650000000000001</v>
      </c>
      <c r="E1319" s="65">
        <f t="shared" ca="1" si="363"/>
        <v>1.00050788</v>
      </c>
      <c r="F1319" s="65">
        <f ca="1">(TRUNC(PRODUCT($E$12:$E1318),16))</f>
        <v>1.2817430350655501</v>
      </c>
      <c r="G1319" s="65">
        <f t="shared" ca="1" si="364"/>
        <v>1.27589914022495</v>
      </c>
      <c r="H1319" s="65">
        <f t="shared" ca="1" si="365"/>
        <v>1.00458022</v>
      </c>
      <c r="I1319" s="64">
        <f t="shared" si="360"/>
        <v>0.06</v>
      </c>
      <c r="J1319" s="66">
        <f>IF(O1318&gt;0,VLOOKUP(O1318,W$12:AF$80,2),J1318)</f>
        <v>45071</v>
      </c>
      <c r="K1319" s="67">
        <f t="shared" si="361"/>
        <v>9</v>
      </c>
      <c r="L1319" s="68">
        <f t="shared" si="368"/>
        <v>9</v>
      </c>
      <c r="M1319" s="69">
        <f t="shared" si="369"/>
        <v>1.0020831990000001</v>
      </c>
      <c r="N1319" s="69">
        <f t="shared" ca="1" si="370"/>
        <v>1.006672961</v>
      </c>
      <c r="O1319" s="68">
        <f t="shared" si="366"/>
        <v>0</v>
      </c>
      <c r="P1319" s="65">
        <f t="shared" ca="1" si="372"/>
        <v>4.7352462099999997</v>
      </c>
      <c r="Q1319" s="143">
        <f t="shared" si="357"/>
        <v>0</v>
      </c>
      <c r="R1319" s="11">
        <f t="shared" si="358"/>
        <v>0</v>
      </c>
      <c r="S1319" s="70" t="str">
        <f>IF(O1318&gt;0,VLOOKUP(O1318,W$12:AF$60,10),S1318)</f>
        <v>A+J=</v>
      </c>
      <c r="T1319" s="66" t="e">
        <f>IF(O1318&gt;0,VLOOKUP(O1318,W$12:AF$60,11),T1318)</f>
        <v>#REF!</v>
      </c>
      <c r="U1319" s="71" t="str">
        <f t="shared" si="371"/>
        <v>-</v>
      </c>
    </row>
    <row r="1320" spans="1:21" x14ac:dyDescent="0.15">
      <c r="A1320" s="63">
        <f t="shared" si="359"/>
        <v>45085</v>
      </c>
      <c r="B1320" s="78">
        <f t="shared" ca="1" si="362"/>
        <v>714.88027355949987</v>
      </c>
      <c r="C1320" s="65">
        <f t="shared" ca="1" si="367"/>
        <v>709.61694673949989</v>
      </c>
      <c r="D1320" s="10">
        <f ca="1">IF(A1320&lt;$B$1,VLOOKUP(A1320,[1]DI!$A$4:$B$15000,2),0)</f>
        <v>0</v>
      </c>
      <c r="E1320" s="65">
        <f t="shared" ca="1" si="363"/>
        <v>1</v>
      </c>
      <c r="F1320" s="65">
        <f ca="1">(TRUNC(PRODUCT($E$12:$E1319),16))</f>
        <v>1.2823940067182</v>
      </c>
      <c r="G1320" s="65">
        <f t="shared" ca="1" si="364"/>
        <v>1.27589914022495</v>
      </c>
      <c r="H1320" s="65">
        <f t="shared" ca="1" si="365"/>
        <v>1.0050904199999999</v>
      </c>
      <c r="I1320" s="64">
        <f t="shared" si="360"/>
        <v>0.06</v>
      </c>
      <c r="J1320" s="66">
        <f>IF(O1319&gt;0,VLOOKUP(O1319,W$12:AF$80,2),J1319)</f>
        <v>45071</v>
      </c>
      <c r="K1320" s="67">
        <f t="shared" si="361"/>
        <v>9</v>
      </c>
      <c r="L1320" s="68">
        <f t="shared" si="368"/>
        <v>10</v>
      </c>
      <c r="M1320" s="69">
        <f t="shared" si="369"/>
        <v>1.0023149339999999</v>
      </c>
      <c r="N1320" s="69">
        <f t="shared" ca="1" si="370"/>
        <v>1.0074171380000001</v>
      </c>
      <c r="O1320" s="68">
        <f t="shared" si="366"/>
        <v>0</v>
      </c>
      <c r="P1320" s="65">
        <f t="shared" ca="1" si="372"/>
        <v>5.2633268199999996</v>
      </c>
      <c r="Q1320" s="143">
        <f t="shared" si="357"/>
        <v>0</v>
      </c>
      <c r="R1320" s="11">
        <f t="shared" si="358"/>
        <v>0</v>
      </c>
      <c r="S1320" s="70" t="str">
        <f>IF(O1319&gt;0,VLOOKUP(O1319,W$12:AF$60,10),S1319)</f>
        <v>A+J=</v>
      </c>
      <c r="T1320" s="66" t="e">
        <f>IF(O1319&gt;0,VLOOKUP(O1319,W$12:AF$60,11),T1319)</f>
        <v>#REF!</v>
      </c>
      <c r="U1320" s="71" t="str">
        <f t="shared" si="371"/>
        <v>-</v>
      </c>
    </row>
    <row r="1321" spans="1:21" x14ac:dyDescent="0.15">
      <c r="A1321" s="63">
        <f t="shared" si="359"/>
        <v>45086</v>
      </c>
      <c r="B1321" s="78">
        <f t="shared" ca="1" si="362"/>
        <v>714.88027355949987</v>
      </c>
      <c r="C1321" s="65">
        <f t="shared" ca="1" si="367"/>
        <v>709.61694673949989</v>
      </c>
      <c r="D1321" s="10">
        <f ca="1">IF(A1321&lt;$B$1,VLOOKUP(A1321,[1]DI!$A$4:$B$15000,2),0)</f>
        <v>0.13650000000000001</v>
      </c>
      <c r="E1321" s="65">
        <f t="shared" ca="1" si="363"/>
        <v>1.00050788</v>
      </c>
      <c r="F1321" s="65">
        <f ca="1">(TRUNC(PRODUCT($E$12:$E1320),16))</f>
        <v>1.2823940067182</v>
      </c>
      <c r="G1321" s="65">
        <f t="shared" ca="1" si="364"/>
        <v>1.27589914022495</v>
      </c>
      <c r="H1321" s="65">
        <f t="shared" ca="1" si="365"/>
        <v>1.0050904199999999</v>
      </c>
      <c r="I1321" s="64">
        <f t="shared" si="360"/>
        <v>0.06</v>
      </c>
      <c r="J1321" s="66">
        <f>IF(O1320&gt;0,VLOOKUP(O1320,W$12:AF$80,2),J1320)</f>
        <v>45071</v>
      </c>
      <c r="K1321" s="67">
        <f t="shared" si="361"/>
        <v>10</v>
      </c>
      <c r="L1321" s="68">
        <f t="shared" si="368"/>
        <v>10</v>
      </c>
      <c r="M1321" s="69">
        <f t="shared" si="369"/>
        <v>1.0023149339999999</v>
      </c>
      <c r="N1321" s="69">
        <f t="shared" ca="1" si="370"/>
        <v>1.0074171380000001</v>
      </c>
      <c r="O1321" s="68">
        <f t="shared" si="366"/>
        <v>0</v>
      </c>
      <c r="P1321" s="65">
        <f t="shared" ca="1" si="372"/>
        <v>5.2633268199999996</v>
      </c>
      <c r="Q1321" s="143">
        <f t="shared" si="357"/>
        <v>0</v>
      </c>
      <c r="R1321" s="11">
        <f t="shared" si="358"/>
        <v>0</v>
      </c>
      <c r="S1321" s="70" t="str">
        <f>IF(O1320&gt;0,VLOOKUP(O1320,W$12:AF$60,10),S1320)</f>
        <v>A+J=</v>
      </c>
      <c r="T1321" s="66" t="e">
        <f>IF(O1320&gt;0,VLOOKUP(O1320,W$12:AF$60,11),T1320)</f>
        <v>#REF!</v>
      </c>
      <c r="U1321" s="71" t="str">
        <f t="shared" si="371"/>
        <v>-</v>
      </c>
    </row>
    <row r="1322" spans="1:21" x14ac:dyDescent="0.15">
      <c r="A1322" s="63">
        <f t="shared" si="359"/>
        <v>45087</v>
      </c>
      <c r="B1322" s="78">
        <f t="shared" ca="1" si="362"/>
        <v>715.40875154949993</v>
      </c>
      <c r="C1322" s="65">
        <f t="shared" ca="1" si="367"/>
        <v>709.61694673949989</v>
      </c>
      <c r="D1322" s="10">
        <f ca="1">IF(A1322&lt;$B$1,VLOOKUP(A1322,[1]DI!$A$4:$B$15000,2),0)</f>
        <v>0</v>
      </c>
      <c r="E1322" s="65">
        <f t="shared" ca="1" si="363"/>
        <v>1</v>
      </c>
      <c r="F1322" s="65">
        <f ca="1">(TRUNC(PRODUCT($E$12:$E1321),16))</f>
        <v>1.2830453089863301</v>
      </c>
      <c r="G1322" s="65">
        <f t="shared" ca="1" si="364"/>
        <v>1.27589914022495</v>
      </c>
      <c r="H1322" s="65">
        <f t="shared" ca="1" si="365"/>
        <v>1.00560089</v>
      </c>
      <c r="I1322" s="64">
        <f t="shared" si="360"/>
        <v>0.06</v>
      </c>
      <c r="J1322" s="66">
        <f>IF(O1321&gt;0,VLOOKUP(O1321,W$12:AF$80,2),J1321)</f>
        <v>45071</v>
      </c>
      <c r="K1322" s="67">
        <f t="shared" si="361"/>
        <v>10</v>
      </c>
      <c r="L1322" s="68">
        <f t="shared" si="368"/>
        <v>11</v>
      </c>
      <c r="M1322" s="69">
        <f t="shared" si="369"/>
        <v>1.0025467210000001</v>
      </c>
      <c r="N1322" s="69">
        <f t="shared" ca="1" si="370"/>
        <v>1.0081618750000001</v>
      </c>
      <c r="O1322" s="68">
        <f t="shared" si="366"/>
        <v>0</v>
      </c>
      <c r="P1322" s="65">
        <f t="shared" ca="1" si="372"/>
        <v>5.7918048100000004</v>
      </c>
      <c r="Q1322" s="143">
        <f t="shared" si="357"/>
        <v>0</v>
      </c>
      <c r="R1322" s="11">
        <f t="shared" si="358"/>
        <v>0</v>
      </c>
      <c r="S1322" s="70" t="str">
        <f>IF(O1321&gt;0,VLOOKUP(O1321,W$12:AF$60,10),S1321)</f>
        <v>A+J=</v>
      </c>
      <c r="T1322" s="66" t="e">
        <f>IF(O1321&gt;0,VLOOKUP(O1321,W$12:AF$60,11),T1321)</f>
        <v>#REF!</v>
      </c>
      <c r="U1322" s="71" t="str">
        <f t="shared" si="371"/>
        <v>-</v>
      </c>
    </row>
    <row r="1323" spans="1:21" x14ac:dyDescent="0.15">
      <c r="A1323" s="63">
        <f t="shared" si="359"/>
        <v>45088</v>
      </c>
      <c r="B1323" s="78">
        <f t="shared" ca="1" si="362"/>
        <v>715.40875154949993</v>
      </c>
      <c r="C1323" s="65">
        <f t="shared" ca="1" si="367"/>
        <v>709.61694673949989</v>
      </c>
      <c r="D1323" s="10">
        <f ca="1">IF(A1323&lt;$B$1,VLOOKUP(A1323,[1]DI!$A$4:$B$15000,2),0)</f>
        <v>0</v>
      </c>
      <c r="E1323" s="65">
        <f t="shared" ca="1" si="363"/>
        <v>1</v>
      </c>
      <c r="F1323" s="65">
        <f ca="1">(TRUNC(PRODUCT($E$12:$E1322),16))</f>
        <v>1.2830453089863301</v>
      </c>
      <c r="G1323" s="65">
        <f t="shared" ca="1" si="364"/>
        <v>1.27589914022495</v>
      </c>
      <c r="H1323" s="65">
        <f t="shared" ca="1" si="365"/>
        <v>1.00560089</v>
      </c>
      <c r="I1323" s="64">
        <f t="shared" si="360"/>
        <v>0.06</v>
      </c>
      <c r="J1323" s="66">
        <f>IF(O1322&gt;0,VLOOKUP(O1322,W$12:AF$80,2),J1322)</f>
        <v>45071</v>
      </c>
      <c r="K1323" s="67">
        <f t="shared" si="361"/>
        <v>10</v>
      </c>
      <c r="L1323" s="68">
        <f t="shared" si="368"/>
        <v>11</v>
      </c>
      <c r="M1323" s="69">
        <f t="shared" si="369"/>
        <v>1.0025467210000001</v>
      </c>
      <c r="N1323" s="69">
        <f t="shared" ca="1" si="370"/>
        <v>1.0081618750000001</v>
      </c>
      <c r="O1323" s="68">
        <f t="shared" si="366"/>
        <v>0</v>
      </c>
      <c r="P1323" s="65">
        <f t="shared" ca="1" si="372"/>
        <v>5.7918048100000004</v>
      </c>
      <c r="Q1323" s="143">
        <f t="shared" si="357"/>
        <v>0</v>
      </c>
      <c r="R1323" s="11">
        <f t="shared" si="358"/>
        <v>0</v>
      </c>
      <c r="S1323" s="70" t="str">
        <f>IF(O1322&gt;0,VLOOKUP(O1322,W$12:AF$60,10),S1322)</f>
        <v>A+J=</v>
      </c>
      <c r="T1323" s="66" t="e">
        <f>IF(O1322&gt;0,VLOOKUP(O1322,W$12:AF$60,11),T1322)</f>
        <v>#REF!</v>
      </c>
      <c r="U1323" s="71" t="str">
        <f t="shared" si="371"/>
        <v>-</v>
      </c>
    </row>
    <row r="1324" spans="1:21" x14ac:dyDescent="0.15">
      <c r="A1324" s="63">
        <f t="shared" si="359"/>
        <v>45089</v>
      </c>
      <c r="B1324" s="78">
        <f t="shared" ca="1" si="362"/>
        <v>715.40875154949993</v>
      </c>
      <c r="C1324" s="65">
        <f t="shared" ca="1" si="367"/>
        <v>709.61694673949989</v>
      </c>
      <c r="D1324" s="10">
        <f ca="1">IF(A1324&lt;$B$1,VLOOKUP(A1324,[1]DI!$A$4:$B$15000,2),0)</f>
        <v>0.13650000000000001</v>
      </c>
      <c r="E1324" s="65">
        <f t="shared" ca="1" si="363"/>
        <v>1.00050788</v>
      </c>
      <c r="F1324" s="65">
        <f ca="1">(TRUNC(PRODUCT($E$12:$E1323),16))</f>
        <v>1.2830453089863301</v>
      </c>
      <c r="G1324" s="65">
        <f t="shared" ca="1" si="364"/>
        <v>1.27589914022495</v>
      </c>
      <c r="H1324" s="65">
        <f t="shared" ca="1" si="365"/>
        <v>1.00560089</v>
      </c>
      <c r="I1324" s="64">
        <f t="shared" si="360"/>
        <v>0.06</v>
      </c>
      <c r="J1324" s="66">
        <f>IF(O1323&gt;0,VLOOKUP(O1323,W$12:AF$80,2),J1323)</f>
        <v>45071</v>
      </c>
      <c r="K1324" s="67">
        <f t="shared" si="361"/>
        <v>11</v>
      </c>
      <c r="L1324" s="68">
        <f t="shared" si="368"/>
        <v>11</v>
      </c>
      <c r="M1324" s="69">
        <f t="shared" si="369"/>
        <v>1.0025467210000001</v>
      </c>
      <c r="N1324" s="69">
        <f t="shared" ca="1" si="370"/>
        <v>1.0081618750000001</v>
      </c>
      <c r="O1324" s="68">
        <f t="shared" si="366"/>
        <v>0</v>
      </c>
      <c r="P1324" s="65">
        <f t="shared" ca="1" si="372"/>
        <v>5.7918048100000004</v>
      </c>
      <c r="Q1324" s="143">
        <f t="shared" si="357"/>
        <v>0</v>
      </c>
      <c r="R1324" s="11">
        <f t="shared" si="358"/>
        <v>0</v>
      </c>
      <c r="S1324" s="70" t="str">
        <f>IF(O1323&gt;0,VLOOKUP(O1323,W$12:AF$60,10),S1323)</f>
        <v>A+J=</v>
      </c>
      <c r="T1324" s="66" t="e">
        <f>IF(O1323&gt;0,VLOOKUP(O1323,W$12:AF$60,11),T1323)</f>
        <v>#REF!</v>
      </c>
      <c r="U1324" s="71" t="str">
        <f t="shared" si="371"/>
        <v>-</v>
      </c>
    </row>
    <row r="1325" spans="1:21" x14ac:dyDescent="0.15">
      <c r="A1325" s="63">
        <f t="shared" si="359"/>
        <v>45090</v>
      </c>
      <c r="B1325" s="78">
        <f t="shared" ca="1" si="362"/>
        <v>715.93761415949984</v>
      </c>
      <c r="C1325" s="65">
        <f t="shared" ca="1" si="367"/>
        <v>709.61694673949989</v>
      </c>
      <c r="D1325" s="10">
        <f ca="1">IF(A1325&lt;$B$1,VLOOKUP(A1325,[1]DI!$A$4:$B$15000,2),0)</f>
        <v>0.13650000000000001</v>
      </c>
      <c r="E1325" s="65">
        <f t="shared" ca="1" si="363"/>
        <v>1.00050788</v>
      </c>
      <c r="F1325" s="65">
        <f ca="1">(TRUNC(PRODUCT($E$12:$E1324),16))</f>
        <v>1.2836969420378599</v>
      </c>
      <c r="G1325" s="65">
        <f t="shared" ca="1" si="364"/>
        <v>1.27589914022495</v>
      </c>
      <c r="H1325" s="65">
        <f t="shared" ca="1" si="365"/>
        <v>1.00611161</v>
      </c>
      <c r="I1325" s="64">
        <f t="shared" si="360"/>
        <v>0.06</v>
      </c>
      <c r="J1325" s="66">
        <f>IF(O1324&gt;0,VLOOKUP(O1324,W$12:AF$80,2),J1324)</f>
        <v>45071</v>
      </c>
      <c r="K1325" s="67">
        <f t="shared" si="361"/>
        <v>12</v>
      </c>
      <c r="L1325" s="68">
        <f t="shared" si="368"/>
        <v>12</v>
      </c>
      <c r="M1325" s="69">
        <f t="shared" si="369"/>
        <v>1.0027785629999999</v>
      </c>
      <c r="N1325" s="69">
        <f t="shared" ca="1" si="370"/>
        <v>1.0089071540000001</v>
      </c>
      <c r="O1325" s="68">
        <f t="shared" si="366"/>
        <v>0</v>
      </c>
      <c r="P1325" s="65">
        <f t="shared" ca="1" si="372"/>
        <v>6.3206674200000004</v>
      </c>
      <c r="Q1325" s="143">
        <f t="shared" si="357"/>
        <v>0</v>
      </c>
      <c r="R1325" s="11">
        <f t="shared" si="358"/>
        <v>0</v>
      </c>
      <c r="S1325" s="70" t="str">
        <f>IF(O1324&gt;0,VLOOKUP(O1324,W$12:AF$60,10),S1324)</f>
        <v>A+J=</v>
      </c>
      <c r="T1325" s="66" t="e">
        <f>IF(O1324&gt;0,VLOOKUP(O1324,W$12:AF$60,11),T1324)</f>
        <v>#REF!</v>
      </c>
      <c r="U1325" s="71" t="str">
        <f t="shared" si="371"/>
        <v>-</v>
      </c>
    </row>
    <row r="1326" spans="1:21" x14ac:dyDescent="0.15">
      <c r="A1326" s="63">
        <f t="shared" si="359"/>
        <v>45091</v>
      </c>
      <c r="B1326" s="78">
        <f t="shared" ca="1" si="362"/>
        <v>716.46687556949985</v>
      </c>
      <c r="C1326" s="65">
        <f t="shared" ca="1" si="367"/>
        <v>709.61694673949989</v>
      </c>
      <c r="D1326" s="10">
        <f ca="1">IF(A1326&lt;$B$1,VLOOKUP(A1326,[1]DI!$A$4:$B$15000,2),0)</f>
        <v>0.13650000000000001</v>
      </c>
      <c r="E1326" s="65">
        <f t="shared" ca="1" si="363"/>
        <v>1.00050788</v>
      </c>
      <c r="F1326" s="65">
        <f ca="1">(TRUNC(PRODUCT($E$12:$E1325),16))</f>
        <v>1.28434890604078</v>
      </c>
      <c r="G1326" s="65">
        <f t="shared" ca="1" si="364"/>
        <v>1.27589914022495</v>
      </c>
      <c r="H1326" s="65">
        <f t="shared" ca="1" si="365"/>
        <v>1.0066226</v>
      </c>
      <c r="I1326" s="64">
        <f t="shared" si="360"/>
        <v>0.06</v>
      </c>
      <c r="J1326" s="66">
        <f>IF(O1325&gt;0,VLOOKUP(O1325,W$12:AF$80,2),J1325)</f>
        <v>45071</v>
      </c>
      <c r="K1326" s="67">
        <f t="shared" si="361"/>
        <v>13</v>
      </c>
      <c r="L1326" s="68">
        <f t="shared" si="368"/>
        <v>13</v>
      </c>
      <c r="M1326" s="69">
        <f t="shared" si="369"/>
        <v>1.0030104580000001</v>
      </c>
      <c r="N1326" s="69">
        <f t="shared" ca="1" si="370"/>
        <v>1.0096529949999999</v>
      </c>
      <c r="O1326" s="68">
        <f t="shared" si="366"/>
        <v>0</v>
      </c>
      <c r="P1326" s="65">
        <f t="shared" ca="1" si="372"/>
        <v>6.8499288299999996</v>
      </c>
      <c r="Q1326" s="143">
        <f t="shared" si="357"/>
        <v>0</v>
      </c>
      <c r="R1326" s="11">
        <f t="shared" si="358"/>
        <v>0</v>
      </c>
      <c r="S1326" s="70" t="str">
        <f>IF(O1325&gt;0,VLOOKUP(O1325,W$12:AF$60,10),S1325)</f>
        <v>A+J=</v>
      </c>
      <c r="T1326" s="66" t="e">
        <f>IF(O1325&gt;0,VLOOKUP(O1325,W$12:AF$60,11),T1325)</f>
        <v>#REF!</v>
      </c>
      <c r="U1326" s="71" t="str">
        <f t="shared" si="371"/>
        <v>-</v>
      </c>
    </row>
    <row r="1327" spans="1:21" x14ac:dyDescent="0.15">
      <c r="A1327" s="63">
        <f t="shared" si="359"/>
        <v>45092</v>
      </c>
      <c r="B1327" s="78">
        <f t="shared" ca="1" si="362"/>
        <v>716.99652159949994</v>
      </c>
      <c r="C1327" s="65">
        <f t="shared" ca="1" si="367"/>
        <v>709.61694673949989</v>
      </c>
      <c r="D1327" s="10">
        <f ca="1">IF(A1327&lt;$B$1,VLOOKUP(A1327,[1]DI!$A$4:$B$15000,2),0)</f>
        <v>0.13650000000000001</v>
      </c>
      <c r="E1327" s="65">
        <f t="shared" ca="1" si="363"/>
        <v>1.00050788</v>
      </c>
      <c r="F1327" s="65">
        <f ca="1">(TRUNC(PRODUCT($E$12:$E1326),16))</f>
        <v>1.28500120116318</v>
      </c>
      <c r="G1327" s="65">
        <f t="shared" ca="1" si="364"/>
        <v>1.27589914022495</v>
      </c>
      <c r="H1327" s="65">
        <f t="shared" ca="1" si="365"/>
        <v>1.0071338400000001</v>
      </c>
      <c r="I1327" s="64">
        <f t="shared" si="360"/>
        <v>0.06</v>
      </c>
      <c r="J1327" s="66">
        <f>IF(O1326&gt;0,VLOOKUP(O1326,W$12:AF$80,2),J1326)</f>
        <v>45071</v>
      </c>
      <c r="K1327" s="67">
        <f t="shared" si="361"/>
        <v>14</v>
      </c>
      <c r="L1327" s="68">
        <f t="shared" si="368"/>
        <v>14</v>
      </c>
      <c r="M1327" s="69">
        <f t="shared" si="369"/>
        <v>1.0032424069999999</v>
      </c>
      <c r="N1327" s="69">
        <f t="shared" ca="1" si="370"/>
        <v>1.010399378</v>
      </c>
      <c r="O1327" s="68">
        <f t="shared" si="366"/>
        <v>0</v>
      </c>
      <c r="P1327" s="65">
        <f t="shared" ca="1" si="372"/>
        <v>7.37957486</v>
      </c>
      <c r="Q1327" s="143">
        <f t="shared" si="357"/>
        <v>0</v>
      </c>
      <c r="R1327" s="11">
        <f t="shared" si="358"/>
        <v>0</v>
      </c>
      <c r="S1327" s="70" t="str">
        <f>IF(O1326&gt;0,VLOOKUP(O1326,W$12:AF$60,10),S1326)</f>
        <v>A+J=</v>
      </c>
      <c r="T1327" s="66" t="e">
        <f>IF(O1326&gt;0,VLOOKUP(O1326,W$12:AF$60,11),T1326)</f>
        <v>#REF!</v>
      </c>
      <c r="U1327" s="71" t="str">
        <f t="shared" si="371"/>
        <v>-</v>
      </c>
    </row>
    <row r="1328" spans="1:21" x14ac:dyDescent="0.15">
      <c r="A1328" s="63">
        <f t="shared" si="359"/>
        <v>45093</v>
      </c>
      <c r="B1328" s="78">
        <f t="shared" ca="1" si="362"/>
        <v>717.52655861949984</v>
      </c>
      <c r="C1328" s="65">
        <f t="shared" ca="1" si="367"/>
        <v>709.61694673949989</v>
      </c>
      <c r="D1328" s="10">
        <f ca="1">IF(A1328&lt;$B$1,VLOOKUP(A1328,[1]DI!$A$4:$B$15000,2),0)</f>
        <v>0.13650000000000001</v>
      </c>
      <c r="E1328" s="65">
        <f t="shared" ca="1" si="363"/>
        <v>1.00050788</v>
      </c>
      <c r="F1328" s="65">
        <f ca="1">(TRUNC(PRODUCT($E$12:$E1327),16))</f>
        <v>1.2856538275732301</v>
      </c>
      <c r="G1328" s="65">
        <f t="shared" ca="1" si="364"/>
        <v>1.27589914022495</v>
      </c>
      <c r="H1328" s="65">
        <f t="shared" ca="1" si="365"/>
        <v>1.0076453400000001</v>
      </c>
      <c r="I1328" s="64">
        <f t="shared" si="360"/>
        <v>0.06</v>
      </c>
      <c r="J1328" s="66">
        <f>IF(O1327&gt;0,VLOOKUP(O1327,W$12:AF$80,2),J1327)</f>
        <v>45071</v>
      </c>
      <c r="K1328" s="67">
        <f t="shared" si="361"/>
        <v>15</v>
      </c>
      <c r="L1328" s="68">
        <f t="shared" si="368"/>
        <v>15</v>
      </c>
      <c r="M1328" s="69">
        <f t="shared" si="369"/>
        <v>1.0034744090000001</v>
      </c>
      <c r="N1328" s="69">
        <f t="shared" ca="1" si="370"/>
        <v>1.0111463119999999</v>
      </c>
      <c r="O1328" s="68">
        <f t="shared" si="366"/>
        <v>0</v>
      </c>
      <c r="P1328" s="65">
        <f t="shared" ca="1" si="372"/>
        <v>7.9096118799999999</v>
      </c>
      <c r="Q1328" s="143">
        <f t="shared" si="357"/>
        <v>0</v>
      </c>
      <c r="R1328" s="11">
        <f t="shared" si="358"/>
        <v>0</v>
      </c>
      <c r="S1328" s="70" t="str">
        <f>IF(O1327&gt;0,VLOOKUP(O1327,W$12:AF$60,10),S1327)</f>
        <v>A+J=</v>
      </c>
      <c r="T1328" s="66" t="e">
        <f>IF(O1327&gt;0,VLOOKUP(O1327,W$12:AF$60,11),T1327)</f>
        <v>#REF!</v>
      </c>
      <c r="U1328" s="71" t="str">
        <f t="shared" si="371"/>
        <v>-</v>
      </c>
    </row>
    <row r="1329" spans="1:21" x14ac:dyDescent="0.15">
      <c r="A1329" s="63">
        <f t="shared" si="359"/>
        <v>45094</v>
      </c>
      <c r="B1329" s="78">
        <f t="shared" ca="1" si="362"/>
        <v>718.05699515949993</v>
      </c>
      <c r="C1329" s="65">
        <f t="shared" ca="1" si="367"/>
        <v>709.61694673949989</v>
      </c>
      <c r="D1329" s="10">
        <f ca="1">IF(A1329&lt;$B$1,VLOOKUP(A1329,[1]DI!$A$4:$B$15000,2),0)</f>
        <v>0</v>
      </c>
      <c r="E1329" s="65">
        <f t="shared" ca="1" si="363"/>
        <v>1</v>
      </c>
      <c r="F1329" s="65">
        <f ca="1">(TRUNC(PRODUCT($E$12:$E1328),16))</f>
        <v>1.2863067854391801</v>
      </c>
      <c r="G1329" s="65">
        <f t="shared" ca="1" si="364"/>
        <v>1.27589914022495</v>
      </c>
      <c r="H1329" s="65">
        <f t="shared" ca="1" si="365"/>
        <v>1.00815711</v>
      </c>
      <c r="I1329" s="64">
        <f t="shared" si="360"/>
        <v>0.06</v>
      </c>
      <c r="J1329" s="66">
        <f>IF(O1328&gt;0,VLOOKUP(O1328,W$12:AF$80,2),J1328)</f>
        <v>45071</v>
      </c>
      <c r="K1329" s="67">
        <f t="shared" si="361"/>
        <v>15</v>
      </c>
      <c r="L1329" s="68">
        <f t="shared" si="368"/>
        <v>16</v>
      </c>
      <c r="M1329" s="69">
        <f t="shared" si="369"/>
        <v>1.003706465</v>
      </c>
      <c r="N1329" s="69">
        <f t="shared" ca="1" si="370"/>
        <v>1.011893809</v>
      </c>
      <c r="O1329" s="68">
        <f t="shared" si="366"/>
        <v>0</v>
      </c>
      <c r="P1329" s="65">
        <f t="shared" ca="1" si="372"/>
        <v>8.4400484200000001</v>
      </c>
      <c r="Q1329" s="143">
        <f t="shared" si="357"/>
        <v>0</v>
      </c>
      <c r="R1329" s="11">
        <f t="shared" si="358"/>
        <v>0</v>
      </c>
      <c r="S1329" s="70" t="str">
        <f>IF(O1328&gt;0,VLOOKUP(O1328,W$12:AF$60,10),S1328)</f>
        <v>A+J=</v>
      </c>
      <c r="T1329" s="66" t="e">
        <f>IF(O1328&gt;0,VLOOKUP(O1328,W$12:AF$60,11),T1328)</f>
        <v>#REF!</v>
      </c>
      <c r="U1329" s="71" t="str">
        <f t="shared" si="371"/>
        <v>-</v>
      </c>
    </row>
    <row r="1330" spans="1:21" x14ac:dyDescent="0.15">
      <c r="A1330" s="63">
        <f t="shared" si="359"/>
        <v>45095</v>
      </c>
      <c r="B1330" s="78">
        <f t="shared" ca="1" si="362"/>
        <v>718.05699515949993</v>
      </c>
      <c r="C1330" s="65">
        <f t="shared" ca="1" si="367"/>
        <v>709.61694673949989</v>
      </c>
      <c r="D1330" s="10">
        <f ca="1">IF(A1330&lt;$B$1,VLOOKUP(A1330,[1]DI!$A$4:$B$15000,2),0)</f>
        <v>0</v>
      </c>
      <c r="E1330" s="65">
        <f t="shared" ca="1" si="363"/>
        <v>1</v>
      </c>
      <c r="F1330" s="65">
        <f ca="1">(TRUNC(PRODUCT($E$12:$E1329),16))</f>
        <v>1.2863067854391801</v>
      </c>
      <c r="G1330" s="65">
        <f t="shared" ca="1" si="364"/>
        <v>1.27589914022495</v>
      </c>
      <c r="H1330" s="65">
        <f t="shared" ca="1" si="365"/>
        <v>1.00815711</v>
      </c>
      <c r="I1330" s="64">
        <f t="shared" si="360"/>
        <v>0.06</v>
      </c>
      <c r="J1330" s="66">
        <f>IF(O1329&gt;0,VLOOKUP(O1329,W$12:AF$80,2),J1329)</f>
        <v>45071</v>
      </c>
      <c r="K1330" s="67">
        <f t="shared" si="361"/>
        <v>15</v>
      </c>
      <c r="L1330" s="68">
        <f t="shared" si="368"/>
        <v>16</v>
      </c>
      <c r="M1330" s="69">
        <f t="shared" si="369"/>
        <v>1.003706465</v>
      </c>
      <c r="N1330" s="69">
        <f t="shared" ca="1" si="370"/>
        <v>1.011893809</v>
      </c>
      <c r="O1330" s="68">
        <f t="shared" si="366"/>
        <v>0</v>
      </c>
      <c r="P1330" s="65">
        <f t="shared" ca="1" si="372"/>
        <v>8.4400484200000001</v>
      </c>
      <c r="Q1330" s="143">
        <f t="shared" si="357"/>
        <v>0</v>
      </c>
      <c r="R1330" s="11">
        <f t="shared" si="358"/>
        <v>0</v>
      </c>
      <c r="S1330" s="70" t="str">
        <f>IF(O1329&gt;0,VLOOKUP(O1329,W$12:AF$60,10),S1329)</f>
        <v>A+J=</v>
      </c>
      <c r="T1330" s="66" t="e">
        <f>IF(O1329&gt;0,VLOOKUP(O1329,W$12:AF$60,11),T1329)</f>
        <v>#REF!</v>
      </c>
      <c r="U1330" s="71" t="str">
        <f t="shared" si="371"/>
        <v>-</v>
      </c>
    </row>
    <row r="1331" spans="1:21" x14ac:dyDescent="0.15">
      <c r="A1331" s="63">
        <f t="shared" si="359"/>
        <v>45096</v>
      </c>
      <c r="B1331" s="78">
        <f t="shared" ca="1" si="362"/>
        <v>718.05699515949993</v>
      </c>
      <c r="C1331" s="65">
        <f t="shared" ca="1" si="367"/>
        <v>709.61694673949989</v>
      </c>
      <c r="D1331" s="10">
        <f ca="1">IF(A1331&lt;$B$1,VLOOKUP(A1331,[1]DI!$A$4:$B$15000,2),0)</f>
        <v>0.13650000000000001</v>
      </c>
      <c r="E1331" s="65">
        <f t="shared" ca="1" si="363"/>
        <v>1.00050788</v>
      </c>
      <c r="F1331" s="65">
        <f ca="1">(TRUNC(PRODUCT($E$12:$E1330),16))</f>
        <v>1.2863067854391801</v>
      </c>
      <c r="G1331" s="65">
        <f t="shared" ca="1" si="364"/>
        <v>1.27589914022495</v>
      </c>
      <c r="H1331" s="65">
        <f t="shared" ca="1" si="365"/>
        <v>1.00815711</v>
      </c>
      <c r="I1331" s="64">
        <f t="shared" si="360"/>
        <v>0.06</v>
      </c>
      <c r="J1331" s="66">
        <f>IF(O1330&gt;0,VLOOKUP(O1330,W$12:AF$80,2),J1330)</f>
        <v>45071</v>
      </c>
      <c r="K1331" s="67">
        <f t="shared" si="361"/>
        <v>16</v>
      </c>
      <c r="L1331" s="68">
        <f t="shared" si="368"/>
        <v>16</v>
      </c>
      <c r="M1331" s="69">
        <f t="shared" si="369"/>
        <v>1.003706465</v>
      </c>
      <c r="N1331" s="69">
        <f t="shared" ca="1" si="370"/>
        <v>1.011893809</v>
      </c>
      <c r="O1331" s="68">
        <f t="shared" si="366"/>
        <v>0</v>
      </c>
      <c r="P1331" s="65">
        <f t="shared" ca="1" si="372"/>
        <v>8.4400484200000001</v>
      </c>
      <c r="Q1331" s="143">
        <f t="shared" si="357"/>
        <v>0</v>
      </c>
      <c r="R1331" s="11">
        <f t="shared" si="358"/>
        <v>0</v>
      </c>
      <c r="S1331" s="70" t="str">
        <f>IF(O1330&gt;0,VLOOKUP(O1330,W$12:AF$60,10),S1330)</f>
        <v>A+J=</v>
      </c>
      <c r="T1331" s="66" t="e">
        <f>IF(O1330&gt;0,VLOOKUP(O1330,W$12:AF$60,11),T1330)</f>
        <v>#REF!</v>
      </c>
      <c r="U1331" s="71" t="str">
        <f t="shared" si="371"/>
        <v>-</v>
      </c>
    </row>
    <row r="1332" spans="1:21" x14ac:dyDescent="0.15">
      <c r="A1332" s="63">
        <f t="shared" si="359"/>
        <v>45097</v>
      </c>
      <c r="B1332" s="78">
        <f t="shared" ca="1" si="362"/>
        <v>718.58781701949988</v>
      </c>
      <c r="C1332" s="65">
        <f t="shared" ca="1" si="367"/>
        <v>709.61694673949989</v>
      </c>
      <c r="D1332" s="10">
        <f ca="1">IF(A1332&lt;$B$1,VLOOKUP(A1332,[1]DI!$A$4:$B$15000,2),0)</f>
        <v>0.13650000000000001</v>
      </c>
      <c r="E1332" s="65">
        <f t="shared" ca="1" si="363"/>
        <v>1.00050788</v>
      </c>
      <c r="F1332" s="65">
        <f ca="1">(TRUNC(PRODUCT($E$12:$E1331),16))</f>
        <v>1.2869600749293599</v>
      </c>
      <c r="G1332" s="65">
        <f t="shared" ca="1" si="364"/>
        <v>1.27589914022495</v>
      </c>
      <c r="H1332" s="65">
        <f t="shared" ca="1" si="365"/>
        <v>1.0086691299999999</v>
      </c>
      <c r="I1332" s="64">
        <f t="shared" si="360"/>
        <v>0.06</v>
      </c>
      <c r="J1332" s="66">
        <f>IF(O1331&gt;0,VLOOKUP(O1331,W$12:AF$80,2),J1331)</f>
        <v>45071</v>
      </c>
      <c r="K1332" s="67">
        <f t="shared" si="361"/>
        <v>17</v>
      </c>
      <c r="L1332" s="68">
        <f t="shared" si="368"/>
        <v>17</v>
      </c>
      <c r="M1332" s="69">
        <f t="shared" si="369"/>
        <v>1.0039385750000001</v>
      </c>
      <c r="N1332" s="69">
        <f t="shared" ca="1" si="370"/>
        <v>1.012641849</v>
      </c>
      <c r="O1332" s="68">
        <f t="shared" si="366"/>
        <v>0</v>
      </c>
      <c r="P1332" s="65">
        <f t="shared" ca="1" si="372"/>
        <v>8.9708702799999998</v>
      </c>
      <c r="Q1332" s="143">
        <f t="shared" si="357"/>
        <v>0</v>
      </c>
      <c r="R1332" s="11">
        <f t="shared" si="358"/>
        <v>0</v>
      </c>
      <c r="S1332" s="70" t="str">
        <f>IF(O1331&gt;0,VLOOKUP(O1331,W$12:AF$60,10),S1331)</f>
        <v>A+J=</v>
      </c>
      <c r="T1332" s="66" t="e">
        <f>IF(O1331&gt;0,VLOOKUP(O1331,W$12:AF$60,11),T1331)</f>
        <v>#REF!</v>
      </c>
      <c r="U1332" s="71" t="str">
        <f t="shared" si="371"/>
        <v>-</v>
      </c>
    </row>
    <row r="1333" spans="1:21" x14ac:dyDescent="0.15">
      <c r="A1333" s="63">
        <f t="shared" si="359"/>
        <v>45098</v>
      </c>
      <c r="B1333" s="78">
        <f t="shared" ca="1" si="362"/>
        <v>719.11903058949986</v>
      </c>
      <c r="C1333" s="65">
        <f t="shared" ca="1" si="367"/>
        <v>709.61694673949989</v>
      </c>
      <c r="D1333" s="10">
        <f ca="1">IF(A1333&lt;$B$1,VLOOKUP(A1333,[1]DI!$A$4:$B$15000,2),0)</f>
        <v>0.13650000000000001</v>
      </c>
      <c r="E1333" s="65">
        <f t="shared" ca="1" si="363"/>
        <v>1.00050788</v>
      </c>
      <c r="F1333" s="65">
        <f ca="1">(TRUNC(PRODUCT($E$12:$E1332),16))</f>
        <v>1.28761369621222</v>
      </c>
      <c r="G1333" s="65">
        <f t="shared" ca="1" si="364"/>
        <v>1.27589914022495</v>
      </c>
      <c r="H1333" s="65">
        <f t="shared" ca="1" si="365"/>
        <v>1.0091814100000001</v>
      </c>
      <c r="I1333" s="64">
        <f t="shared" si="360"/>
        <v>0.06</v>
      </c>
      <c r="J1333" s="66">
        <f>IF(O1332&gt;0,VLOOKUP(O1332,W$12:AF$80,2),J1332)</f>
        <v>45071</v>
      </c>
      <c r="K1333" s="67">
        <f t="shared" si="361"/>
        <v>18</v>
      </c>
      <c r="L1333" s="68">
        <f t="shared" si="368"/>
        <v>18</v>
      </c>
      <c r="M1333" s="69">
        <f t="shared" si="369"/>
        <v>1.004170738</v>
      </c>
      <c r="N1333" s="69">
        <f t="shared" ca="1" si="370"/>
        <v>1.0133904410000001</v>
      </c>
      <c r="O1333" s="68">
        <f t="shared" si="366"/>
        <v>0</v>
      </c>
      <c r="P1333" s="65">
        <f t="shared" ca="1" si="372"/>
        <v>9.50208385</v>
      </c>
      <c r="Q1333" s="143">
        <f t="shared" si="357"/>
        <v>0</v>
      </c>
      <c r="R1333" s="11">
        <f t="shared" si="358"/>
        <v>0</v>
      </c>
      <c r="S1333" s="70" t="str">
        <f>IF(O1332&gt;0,VLOOKUP(O1332,W$12:AF$60,10),S1332)</f>
        <v>A+J=</v>
      </c>
      <c r="T1333" s="66" t="e">
        <f>IF(O1332&gt;0,VLOOKUP(O1332,W$12:AF$60,11),T1332)</f>
        <v>#REF!</v>
      </c>
      <c r="U1333" s="71" t="str">
        <f t="shared" si="371"/>
        <v>-</v>
      </c>
    </row>
    <row r="1334" spans="1:21" x14ac:dyDescent="0.15">
      <c r="A1334" s="63">
        <f t="shared" si="359"/>
        <v>45099</v>
      </c>
      <c r="B1334" s="78">
        <f t="shared" ca="1" si="362"/>
        <v>719.65064438949992</v>
      </c>
      <c r="C1334" s="65">
        <f t="shared" ca="1" si="367"/>
        <v>709.61694673949989</v>
      </c>
      <c r="D1334" s="10">
        <f ca="1">IF(A1334&lt;$B$1,VLOOKUP(A1334,[1]DI!$A$4:$B$15000,2),0)</f>
        <v>0.13650000000000001</v>
      </c>
      <c r="E1334" s="65">
        <f t="shared" ca="1" si="363"/>
        <v>1.00050788</v>
      </c>
      <c r="F1334" s="65">
        <f ca="1">(TRUNC(PRODUCT($E$12:$E1333),16))</f>
        <v>1.2882676494562499</v>
      </c>
      <c r="G1334" s="65">
        <f t="shared" ca="1" si="364"/>
        <v>1.27589914022495</v>
      </c>
      <c r="H1334" s="65">
        <f t="shared" ca="1" si="365"/>
        <v>1.0096939599999999</v>
      </c>
      <c r="I1334" s="64">
        <f t="shared" si="360"/>
        <v>0.06</v>
      </c>
      <c r="J1334" s="66">
        <f>IF(O1333&gt;0,VLOOKUP(O1333,W$12:AF$80,2),J1333)</f>
        <v>45071</v>
      </c>
      <c r="K1334" s="67">
        <f t="shared" si="361"/>
        <v>19</v>
      </c>
      <c r="L1334" s="68">
        <f t="shared" si="368"/>
        <v>19</v>
      </c>
      <c r="M1334" s="69">
        <f t="shared" si="369"/>
        <v>1.004402955</v>
      </c>
      <c r="N1334" s="69">
        <f t="shared" ca="1" si="370"/>
        <v>1.014139597</v>
      </c>
      <c r="O1334" s="68">
        <f t="shared" si="366"/>
        <v>0</v>
      </c>
      <c r="P1334" s="65">
        <f t="shared" ca="1" si="372"/>
        <v>10.033697650000001</v>
      </c>
      <c r="Q1334" s="143">
        <f t="shared" si="357"/>
        <v>0</v>
      </c>
      <c r="R1334" s="11">
        <f t="shared" si="358"/>
        <v>0</v>
      </c>
      <c r="S1334" s="70" t="str">
        <f>IF(O1333&gt;0,VLOOKUP(O1333,W$12:AF$60,10),S1333)</f>
        <v>A+J=</v>
      </c>
      <c r="T1334" s="66" t="e">
        <f>IF(O1333&gt;0,VLOOKUP(O1333,W$12:AF$60,11),T1333)</f>
        <v>#REF!</v>
      </c>
      <c r="U1334" s="71" t="str">
        <f t="shared" si="371"/>
        <v>-</v>
      </c>
    </row>
    <row r="1335" spans="1:21" x14ac:dyDescent="0.15">
      <c r="A1335" s="63">
        <f t="shared" si="359"/>
        <v>45100</v>
      </c>
      <c r="B1335" s="78">
        <f t="shared" ca="1" si="362"/>
        <v>720.18264420949993</v>
      </c>
      <c r="C1335" s="65">
        <f t="shared" ca="1" si="367"/>
        <v>709.61694673949989</v>
      </c>
      <c r="D1335" s="10">
        <f ca="1">IF(A1335&lt;$B$1,VLOOKUP(A1335,[1]DI!$A$4:$B$15000,2),0)</f>
        <v>0.13650000000000001</v>
      </c>
      <c r="E1335" s="65">
        <f t="shared" ca="1" si="363"/>
        <v>1.00050788</v>
      </c>
      <c r="F1335" s="65">
        <f ca="1">(TRUNC(PRODUCT($E$12:$E1334),16))</f>
        <v>1.28892193483006</v>
      </c>
      <c r="G1335" s="65">
        <f t="shared" ca="1" si="364"/>
        <v>1.27589914022495</v>
      </c>
      <c r="H1335" s="65">
        <f t="shared" ca="1" si="365"/>
        <v>1.01020676</v>
      </c>
      <c r="I1335" s="64">
        <f t="shared" si="360"/>
        <v>0.06</v>
      </c>
      <c r="J1335" s="66">
        <f>IF(O1334&gt;0,VLOOKUP(O1334,W$12:AF$80,2),J1334)</f>
        <v>45071</v>
      </c>
      <c r="K1335" s="67">
        <f t="shared" si="361"/>
        <v>20</v>
      </c>
      <c r="L1335" s="68">
        <f t="shared" si="368"/>
        <v>20</v>
      </c>
      <c r="M1335" s="69">
        <f t="shared" si="369"/>
        <v>1.004635226</v>
      </c>
      <c r="N1335" s="69">
        <f t="shared" ca="1" si="370"/>
        <v>1.0148892970000001</v>
      </c>
      <c r="O1335" s="68">
        <f t="shared" si="366"/>
        <v>0</v>
      </c>
      <c r="P1335" s="65">
        <f t="shared" ca="1" si="372"/>
        <v>10.56569747</v>
      </c>
      <c r="Q1335" s="143">
        <f t="shared" si="357"/>
        <v>0</v>
      </c>
      <c r="R1335" s="11">
        <f t="shared" si="358"/>
        <v>0</v>
      </c>
      <c r="S1335" s="70" t="str">
        <f>IF(O1334&gt;0,VLOOKUP(O1334,W$12:AF$60,10),S1334)</f>
        <v>A+J=</v>
      </c>
      <c r="T1335" s="66" t="e">
        <f>IF(O1334&gt;0,VLOOKUP(O1334,W$12:AF$60,11),T1334)</f>
        <v>#REF!</v>
      </c>
      <c r="U1335" s="71" t="str">
        <f t="shared" si="371"/>
        <v>-</v>
      </c>
    </row>
    <row r="1336" spans="1:21" x14ac:dyDescent="0.15">
      <c r="A1336" s="63">
        <f t="shared" si="359"/>
        <v>45101</v>
      </c>
      <c r="B1336" s="78">
        <f t="shared" ca="1" si="362"/>
        <v>720.71503644949985</v>
      </c>
      <c r="C1336" s="65">
        <f t="shared" ca="1" si="367"/>
        <v>709.61694673949989</v>
      </c>
      <c r="D1336" s="10">
        <f ca="1">IF(A1336&lt;$B$1,VLOOKUP(A1336,[1]DI!$A$4:$B$15000,2),0)</f>
        <v>0</v>
      </c>
      <c r="E1336" s="65">
        <f t="shared" ca="1" si="363"/>
        <v>1</v>
      </c>
      <c r="F1336" s="65">
        <f ca="1">(TRUNC(PRODUCT($E$12:$E1335),16))</f>
        <v>1.28957655250232</v>
      </c>
      <c r="G1336" s="65">
        <f t="shared" ca="1" si="364"/>
        <v>1.27589914022495</v>
      </c>
      <c r="H1336" s="65">
        <f t="shared" ca="1" si="365"/>
        <v>1.01071982</v>
      </c>
      <c r="I1336" s="64">
        <f t="shared" si="360"/>
        <v>0.06</v>
      </c>
      <c r="J1336" s="66">
        <f>IF(O1335&gt;0,VLOOKUP(O1335,W$12:AF$80,2),J1335)</f>
        <v>45071</v>
      </c>
      <c r="K1336" s="67">
        <f t="shared" si="361"/>
        <v>20</v>
      </c>
      <c r="L1336" s="68">
        <f t="shared" si="368"/>
        <v>21</v>
      </c>
      <c r="M1336" s="69">
        <f t="shared" si="369"/>
        <v>1.004867551</v>
      </c>
      <c r="N1336" s="69">
        <f t="shared" ca="1" si="370"/>
        <v>1.0156395499999999</v>
      </c>
      <c r="O1336" s="68">
        <f t="shared" si="366"/>
        <v>0</v>
      </c>
      <c r="P1336" s="65">
        <f t="shared" ca="1" si="372"/>
        <v>11.09808971</v>
      </c>
      <c r="Q1336" s="143">
        <f t="shared" si="357"/>
        <v>0</v>
      </c>
      <c r="R1336" s="11">
        <f t="shared" si="358"/>
        <v>0</v>
      </c>
      <c r="S1336" s="70" t="str">
        <f>IF(O1335&gt;0,VLOOKUP(O1335,W$12:AF$60,10),S1335)</f>
        <v>A+J=</v>
      </c>
      <c r="T1336" s="66" t="e">
        <f>IF(O1335&gt;0,VLOOKUP(O1335,W$12:AF$60,11),T1335)</f>
        <v>#REF!</v>
      </c>
      <c r="U1336" s="71" t="str">
        <f t="shared" si="371"/>
        <v>-</v>
      </c>
    </row>
    <row r="1337" spans="1:21" x14ac:dyDescent="0.15">
      <c r="A1337" s="63">
        <f t="shared" si="359"/>
        <v>45102</v>
      </c>
      <c r="B1337" s="78">
        <f t="shared" ca="1" si="362"/>
        <v>720.71503644949985</v>
      </c>
      <c r="C1337" s="65">
        <f t="shared" ca="1" si="367"/>
        <v>709.61694673949989</v>
      </c>
      <c r="D1337" s="10">
        <f ca="1">IF(A1337&lt;$B$1,VLOOKUP(A1337,[1]DI!$A$4:$B$15000,2),0)</f>
        <v>0</v>
      </c>
      <c r="E1337" s="65">
        <f t="shared" ca="1" si="363"/>
        <v>1</v>
      </c>
      <c r="F1337" s="65">
        <f ca="1">(TRUNC(PRODUCT($E$12:$E1336),16))</f>
        <v>1.28957655250232</v>
      </c>
      <c r="G1337" s="65">
        <f t="shared" ca="1" si="364"/>
        <v>1.27589914022495</v>
      </c>
      <c r="H1337" s="65">
        <f t="shared" ca="1" si="365"/>
        <v>1.01071982</v>
      </c>
      <c r="I1337" s="64">
        <f t="shared" si="360"/>
        <v>0.06</v>
      </c>
      <c r="J1337" s="66">
        <f>IF(O1336&gt;0,VLOOKUP(O1336,W$12:AF$80,2),J1336)</f>
        <v>45071</v>
      </c>
      <c r="K1337" s="67">
        <f t="shared" si="361"/>
        <v>20</v>
      </c>
      <c r="L1337" s="68">
        <f t="shared" si="368"/>
        <v>21</v>
      </c>
      <c r="M1337" s="69">
        <f t="shared" si="369"/>
        <v>1.004867551</v>
      </c>
      <c r="N1337" s="69">
        <f t="shared" ca="1" si="370"/>
        <v>1.0156395499999999</v>
      </c>
      <c r="O1337" s="68">
        <f t="shared" si="366"/>
        <v>0</v>
      </c>
      <c r="P1337" s="65">
        <f t="shared" ca="1" si="372"/>
        <v>11.09808971</v>
      </c>
      <c r="Q1337" s="143">
        <f t="shared" si="357"/>
        <v>0</v>
      </c>
      <c r="R1337" s="11">
        <f t="shared" si="358"/>
        <v>0</v>
      </c>
      <c r="S1337" s="70" t="str">
        <f>IF(O1336&gt;0,VLOOKUP(O1336,W$12:AF$60,10),S1336)</f>
        <v>A+J=</v>
      </c>
      <c r="T1337" s="66" t="e">
        <f>IF(O1336&gt;0,VLOOKUP(O1336,W$12:AF$60,11),T1336)</f>
        <v>#REF!</v>
      </c>
      <c r="U1337" s="71" t="str">
        <f t="shared" si="371"/>
        <v>-</v>
      </c>
    </row>
    <row r="1338" spans="1:21" x14ac:dyDescent="0.15">
      <c r="A1338" s="63">
        <f t="shared" si="359"/>
        <v>45103</v>
      </c>
      <c r="B1338" s="78">
        <f t="shared" ca="1" si="362"/>
        <v>720.71503644949985</v>
      </c>
      <c r="C1338" s="65">
        <f t="shared" ca="1" si="367"/>
        <v>709.61694673949989</v>
      </c>
      <c r="D1338" s="10">
        <f ca="1">IF(A1338&lt;$B$1,VLOOKUP(A1338,[1]DI!$A$4:$B$15000,2),0)</f>
        <v>0.13650000000000001</v>
      </c>
      <c r="E1338" s="65">
        <f t="shared" ca="1" si="363"/>
        <v>1.00050788</v>
      </c>
      <c r="F1338" s="65">
        <f ca="1">(TRUNC(PRODUCT($E$12:$E1337),16))</f>
        <v>1.28957655250232</v>
      </c>
      <c r="G1338" s="65">
        <f t="shared" ca="1" si="364"/>
        <v>1.27589914022495</v>
      </c>
      <c r="H1338" s="65">
        <f t="shared" ca="1" si="365"/>
        <v>1.01071982</v>
      </c>
      <c r="I1338" s="64">
        <f t="shared" si="360"/>
        <v>0.06</v>
      </c>
      <c r="J1338" s="66">
        <f>IF(O1337&gt;0,VLOOKUP(O1337,W$12:AF$80,2),J1337)</f>
        <v>45071</v>
      </c>
      <c r="K1338" s="67">
        <f t="shared" si="361"/>
        <v>21</v>
      </c>
      <c r="L1338" s="68">
        <f t="shared" si="368"/>
        <v>21</v>
      </c>
      <c r="M1338" s="69">
        <f t="shared" si="369"/>
        <v>1.004867551</v>
      </c>
      <c r="N1338" s="69">
        <f t="shared" ca="1" si="370"/>
        <v>1.0156395499999999</v>
      </c>
      <c r="O1338" s="68">
        <f t="shared" si="366"/>
        <v>33</v>
      </c>
      <c r="P1338" s="65">
        <f t="shared" ca="1" si="372"/>
        <v>11.09808971</v>
      </c>
      <c r="Q1338" s="143">
        <f t="shared" si="357"/>
        <v>0</v>
      </c>
      <c r="R1338" s="11">
        <f t="shared" si="358"/>
        <v>0</v>
      </c>
      <c r="S1338" s="70" t="str">
        <f>IF(O1337&gt;0,VLOOKUP(O1337,W$12:AF$60,10),S1337)</f>
        <v>A+J=</v>
      </c>
      <c r="T1338" s="66" t="e">
        <f>IF(O1337&gt;0,VLOOKUP(O1337,W$12:AF$60,11),T1337)</f>
        <v>#REF!</v>
      </c>
      <c r="U1338" s="71">
        <f t="shared" ca="1" si="371"/>
        <v>665885.38260000001</v>
      </c>
    </row>
    <row r="1339" spans="1:21" x14ac:dyDescent="0.15">
      <c r="A1339" s="63">
        <f t="shared" si="359"/>
        <v>45104</v>
      </c>
      <c r="B1339" s="78">
        <f t="shared" ca="1" si="362"/>
        <v>710.14153105949993</v>
      </c>
      <c r="C1339" s="65">
        <f t="shared" ca="1" si="367"/>
        <v>709.61694673949989</v>
      </c>
      <c r="D1339" s="10">
        <f ca="1">IF(A1339&lt;$B$1,VLOOKUP(A1339,[1]DI!$A$4:$B$15000,2),0)</f>
        <v>0.13650000000000001</v>
      </c>
      <c r="E1339" s="65">
        <f t="shared" ca="1" si="363"/>
        <v>1.00050788</v>
      </c>
      <c r="F1339" s="65">
        <f ca="1">(TRUNC(PRODUCT($E$12:$E1338),16))</f>
        <v>1.2902315026418001</v>
      </c>
      <c r="G1339" s="65">
        <f t="shared" ca="1" si="364"/>
        <v>1.28957655250232</v>
      </c>
      <c r="H1339" s="65">
        <f t="shared" ca="1" si="365"/>
        <v>1.00050788</v>
      </c>
      <c r="I1339" s="64">
        <f t="shared" si="360"/>
        <v>0.06</v>
      </c>
      <c r="J1339" s="66">
        <f>IF(O1338&gt;0,VLOOKUP(O1338,W$12:AF$80,2),J1338)</f>
        <v>45103</v>
      </c>
      <c r="K1339" s="67">
        <f t="shared" si="361"/>
        <v>1</v>
      </c>
      <c r="L1339" s="68">
        <f t="shared" si="368"/>
        <v>1</v>
      </c>
      <c r="M1339" s="69">
        <f t="shared" si="369"/>
        <v>1.0002312529999999</v>
      </c>
      <c r="N1339" s="69">
        <f t="shared" ca="1" si="370"/>
        <v>1.0007392500000001</v>
      </c>
      <c r="O1339" s="68">
        <f t="shared" si="366"/>
        <v>0</v>
      </c>
      <c r="P1339" s="65">
        <f t="shared" ref="P1339:P1356" ca="1" si="373">TRUNC(((N1339-1)*C1339),8)</f>
        <v>0.52458431999999999</v>
      </c>
      <c r="Q1339" s="143">
        <f t="shared" si="357"/>
        <v>0</v>
      </c>
      <c r="R1339" s="11">
        <f t="shared" si="358"/>
        <v>0</v>
      </c>
      <c r="S1339" s="70" t="str">
        <f>IF(O1338&gt;0,VLOOKUP(O1338,W$12:AF$60,10),S1338)</f>
        <v>A+J=</v>
      </c>
      <c r="T1339" s="66" t="e">
        <f>IF(O1338&gt;0,VLOOKUP(O1338,W$12:AF$60,11),T1338)</f>
        <v>#REF!</v>
      </c>
      <c r="U1339" s="71" t="str">
        <f t="shared" si="371"/>
        <v>-</v>
      </c>
    </row>
    <row r="1340" spans="1:21" x14ac:dyDescent="0.15">
      <c r="A1340" s="63">
        <f t="shared" si="359"/>
        <v>45105</v>
      </c>
      <c r="B1340" s="78">
        <f t="shared" ca="1" si="362"/>
        <v>710.6665049694999</v>
      </c>
      <c r="C1340" s="65">
        <f t="shared" ca="1" si="367"/>
        <v>709.61694673949989</v>
      </c>
      <c r="D1340" s="10">
        <f ca="1">IF(A1340&lt;$B$1,VLOOKUP(A1340,[1]DI!$A$4:$B$15000,2),0)</f>
        <v>0.13650000000000001</v>
      </c>
      <c r="E1340" s="65">
        <f t="shared" ca="1" si="363"/>
        <v>1.00050788</v>
      </c>
      <c r="F1340" s="65">
        <f ca="1">(TRUNC(PRODUCT($E$12:$E1339),16))</f>
        <v>1.29088678541737</v>
      </c>
      <c r="G1340" s="65">
        <f t="shared" ca="1" si="364"/>
        <v>1.28957655250232</v>
      </c>
      <c r="H1340" s="65">
        <f t="shared" ca="1" si="365"/>
        <v>1.00101602</v>
      </c>
      <c r="I1340" s="64">
        <f t="shared" si="360"/>
        <v>0.06</v>
      </c>
      <c r="J1340" s="66">
        <f>IF(O1339&gt;0,VLOOKUP(O1339,W$12:AF$80,2),J1339)</f>
        <v>45103</v>
      </c>
      <c r="K1340" s="67">
        <f t="shared" si="361"/>
        <v>2</v>
      </c>
      <c r="L1340" s="68">
        <f t="shared" si="368"/>
        <v>2</v>
      </c>
      <c r="M1340" s="69">
        <f t="shared" si="369"/>
        <v>1.000462559</v>
      </c>
      <c r="N1340" s="69">
        <f t="shared" ca="1" si="370"/>
        <v>1.0014790490000001</v>
      </c>
      <c r="O1340" s="68">
        <f t="shared" si="366"/>
        <v>0</v>
      </c>
      <c r="P1340" s="65">
        <f t="shared" ca="1" si="373"/>
        <v>1.0495582299999999</v>
      </c>
      <c r="Q1340" s="143">
        <f t="shared" si="357"/>
        <v>0</v>
      </c>
      <c r="R1340" s="11">
        <f t="shared" si="358"/>
        <v>0</v>
      </c>
      <c r="S1340" s="70" t="str">
        <f>IF(O1339&gt;0,VLOOKUP(O1339,W$12:AF$60,10),S1339)</f>
        <v>A+J=</v>
      </c>
      <c r="T1340" s="66" t="e">
        <f>IF(O1339&gt;0,VLOOKUP(O1339,W$12:AF$60,11),T1339)</f>
        <v>#REF!</v>
      </c>
      <c r="U1340" s="71" t="str">
        <f t="shared" si="371"/>
        <v>-</v>
      </c>
    </row>
    <row r="1341" spans="1:21" x14ac:dyDescent="0.15">
      <c r="A1341" s="63">
        <f t="shared" si="359"/>
        <v>45106</v>
      </c>
      <c r="B1341" s="78">
        <f t="shared" ca="1" si="362"/>
        <v>711.19186064949986</v>
      </c>
      <c r="C1341" s="65">
        <f t="shared" ca="1" si="367"/>
        <v>709.61694673949989</v>
      </c>
      <c r="D1341" s="10">
        <f ca="1">IF(A1341&lt;$B$1,VLOOKUP(A1341,[1]DI!$A$4:$B$15000,2),0)</f>
        <v>0.13650000000000001</v>
      </c>
      <c r="E1341" s="65">
        <f t="shared" ca="1" si="363"/>
        <v>1.00050788</v>
      </c>
      <c r="F1341" s="65">
        <f ca="1">(TRUNC(PRODUCT($E$12:$E1340),16))</f>
        <v>1.2915424009979399</v>
      </c>
      <c r="G1341" s="65">
        <f t="shared" ca="1" si="364"/>
        <v>1.28957655250232</v>
      </c>
      <c r="H1341" s="65">
        <f t="shared" ca="1" si="365"/>
        <v>1.00152441</v>
      </c>
      <c r="I1341" s="64">
        <f t="shared" si="360"/>
        <v>0.06</v>
      </c>
      <c r="J1341" s="66">
        <f>IF(O1340&gt;0,VLOOKUP(O1340,W$12:AF$80,2),J1340)</f>
        <v>45103</v>
      </c>
      <c r="K1341" s="67">
        <f t="shared" si="361"/>
        <v>3</v>
      </c>
      <c r="L1341" s="68">
        <f t="shared" si="368"/>
        <v>3</v>
      </c>
      <c r="M1341" s="69">
        <f t="shared" si="369"/>
        <v>1.0006939180000001</v>
      </c>
      <c r="N1341" s="69">
        <f t="shared" ca="1" si="370"/>
        <v>1.0022193859999999</v>
      </c>
      <c r="O1341" s="68">
        <f t="shared" si="366"/>
        <v>0</v>
      </c>
      <c r="P1341" s="65">
        <f t="shared" ca="1" si="373"/>
        <v>1.57491391</v>
      </c>
      <c r="Q1341" s="143">
        <f t="shared" si="357"/>
        <v>0</v>
      </c>
      <c r="R1341" s="11">
        <f t="shared" si="358"/>
        <v>0</v>
      </c>
      <c r="S1341" s="70" t="str">
        <f>IF(O1340&gt;0,VLOOKUP(O1340,W$12:AF$60,10),S1340)</f>
        <v>A+J=</v>
      </c>
      <c r="T1341" s="66" t="e">
        <f>IF(O1340&gt;0,VLOOKUP(O1340,W$12:AF$60,11),T1340)</f>
        <v>#REF!</v>
      </c>
      <c r="U1341" s="71" t="str">
        <f t="shared" si="371"/>
        <v>-</v>
      </c>
    </row>
    <row r="1342" spans="1:21" x14ac:dyDescent="0.15">
      <c r="A1342" s="63">
        <f t="shared" si="359"/>
        <v>45107</v>
      </c>
      <c r="B1342" s="78">
        <f t="shared" ca="1" si="362"/>
        <v>711.71761300949993</v>
      </c>
      <c r="C1342" s="65">
        <f t="shared" ca="1" si="367"/>
        <v>709.61694673949989</v>
      </c>
      <c r="D1342" s="10">
        <f ca="1">IF(A1342&lt;$B$1,VLOOKUP(A1342,[1]DI!$A$4:$B$15000,2),0)</f>
        <v>0.13650000000000001</v>
      </c>
      <c r="E1342" s="65">
        <f t="shared" ca="1" si="363"/>
        <v>1.00050788</v>
      </c>
      <c r="F1342" s="65">
        <f ca="1">(TRUNC(PRODUCT($E$12:$E1341),16))</f>
        <v>1.29219834955256</v>
      </c>
      <c r="G1342" s="65">
        <f t="shared" ca="1" si="364"/>
        <v>1.28957655250232</v>
      </c>
      <c r="H1342" s="65">
        <f t="shared" ca="1" si="365"/>
        <v>1.00203307</v>
      </c>
      <c r="I1342" s="64">
        <f t="shared" si="360"/>
        <v>0.06</v>
      </c>
      <c r="J1342" s="66">
        <f>IF(O1341&gt;0,VLOOKUP(O1341,W$12:AF$80,2),J1341)</f>
        <v>45103</v>
      </c>
      <c r="K1342" s="67">
        <f t="shared" si="361"/>
        <v>4</v>
      </c>
      <c r="L1342" s="68">
        <f t="shared" si="368"/>
        <v>4</v>
      </c>
      <c r="M1342" s="69">
        <f t="shared" si="369"/>
        <v>1.0009253309999999</v>
      </c>
      <c r="N1342" s="69">
        <f t="shared" ca="1" si="370"/>
        <v>1.0029602820000001</v>
      </c>
      <c r="O1342" s="68">
        <f t="shared" si="366"/>
        <v>0</v>
      </c>
      <c r="P1342" s="65">
        <f t="shared" ca="1" si="373"/>
        <v>2.1006662700000001</v>
      </c>
      <c r="Q1342" s="143">
        <f t="shared" si="357"/>
        <v>0</v>
      </c>
      <c r="R1342" s="11">
        <f t="shared" si="358"/>
        <v>0</v>
      </c>
      <c r="S1342" s="70" t="str">
        <f>IF(O1341&gt;0,VLOOKUP(O1341,W$12:AF$60,10),S1341)</f>
        <v>A+J=</v>
      </c>
      <c r="T1342" s="66" t="e">
        <f>IF(O1341&gt;0,VLOOKUP(O1341,W$12:AF$60,11),T1341)</f>
        <v>#REF!</v>
      </c>
      <c r="U1342" s="71" t="str">
        <f t="shared" si="371"/>
        <v>-</v>
      </c>
    </row>
    <row r="1343" spans="1:21" x14ac:dyDescent="0.15">
      <c r="A1343" s="63">
        <f t="shared" si="359"/>
        <v>45108</v>
      </c>
      <c r="B1343" s="78">
        <f t="shared" ca="1" si="362"/>
        <v>712.24374926949986</v>
      </c>
      <c r="C1343" s="65">
        <f t="shared" ca="1" si="367"/>
        <v>709.61694673949989</v>
      </c>
      <c r="D1343" s="10">
        <f ca="1">IF(A1343&lt;$B$1,VLOOKUP(A1343,[1]DI!$A$4:$B$15000,2),0)</f>
        <v>0</v>
      </c>
      <c r="E1343" s="65">
        <f t="shared" ca="1" si="363"/>
        <v>1</v>
      </c>
      <c r="F1343" s="65">
        <f ca="1">(TRUNC(PRODUCT($E$12:$E1342),16))</f>
        <v>1.29285463125033</v>
      </c>
      <c r="G1343" s="65">
        <f t="shared" ca="1" si="364"/>
        <v>1.28957655250232</v>
      </c>
      <c r="H1343" s="65">
        <f t="shared" ca="1" si="365"/>
        <v>1.0025419799999999</v>
      </c>
      <c r="I1343" s="64">
        <f t="shared" si="360"/>
        <v>0.06</v>
      </c>
      <c r="J1343" s="66">
        <f>IF(O1342&gt;0,VLOOKUP(O1342,W$12:AF$80,2),J1342)</f>
        <v>45103</v>
      </c>
      <c r="K1343" s="67">
        <f t="shared" si="361"/>
        <v>4</v>
      </c>
      <c r="L1343" s="68">
        <f t="shared" si="368"/>
        <v>5</v>
      </c>
      <c r="M1343" s="69">
        <f t="shared" si="369"/>
        <v>1.001156798</v>
      </c>
      <c r="N1343" s="69">
        <f t="shared" ca="1" si="370"/>
        <v>1.0037017189999999</v>
      </c>
      <c r="O1343" s="68">
        <f t="shared" si="366"/>
        <v>0</v>
      </c>
      <c r="P1343" s="65">
        <f t="shared" ca="1" si="373"/>
        <v>2.62680253</v>
      </c>
      <c r="Q1343" s="143">
        <f t="shared" si="357"/>
        <v>0</v>
      </c>
      <c r="R1343" s="11">
        <f t="shared" si="358"/>
        <v>0</v>
      </c>
      <c r="S1343" s="70" t="str">
        <f>IF(O1342&gt;0,VLOOKUP(O1342,W$12:AF$60,10),S1342)</f>
        <v>A+J=</v>
      </c>
      <c r="T1343" s="66" t="e">
        <f>IF(O1342&gt;0,VLOOKUP(O1342,W$12:AF$60,11),T1342)</f>
        <v>#REF!</v>
      </c>
      <c r="U1343" s="71" t="str">
        <f t="shared" si="371"/>
        <v>-</v>
      </c>
    </row>
    <row r="1344" spans="1:21" x14ac:dyDescent="0.15">
      <c r="A1344" s="63">
        <f t="shared" si="359"/>
        <v>45109</v>
      </c>
      <c r="B1344" s="78">
        <f t="shared" ca="1" si="362"/>
        <v>712.24374926949986</v>
      </c>
      <c r="C1344" s="65">
        <f t="shared" ca="1" si="367"/>
        <v>709.61694673949989</v>
      </c>
      <c r="D1344" s="10">
        <f ca="1">IF(A1344&lt;$B$1,VLOOKUP(A1344,[1]DI!$A$4:$B$15000,2),0)</f>
        <v>0</v>
      </c>
      <c r="E1344" s="65">
        <f t="shared" ca="1" si="363"/>
        <v>1</v>
      </c>
      <c r="F1344" s="65">
        <f ca="1">(TRUNC(PRODUCT($E$12:$E1343),16))</f>
        <v>1.29285463125033</v>
      </c>
      <c r="G1344" s="65">
        <f t="shared" ca="1" si="364"/>
        <v>1.28957655250232</v>
      </c>
      <c r="H1344" s="65">
        <f t="shared" ca="1" si="365"/>
        <v>1.0025419799999999</v>
      </c>
      <c r="I1344" s="64">
        <f t="shared" si="360"/>
        <v>0.06</v>
      </c>
      <c r="J1344" s="66">
        <f>IF(O1343&gt;0,VLOOKUP(O1343,W$12:AF$80,2),J1343)</f>
        <v>45103</v>
      </c>
      <c r="K1344" s="67">
        <f t="shared" si="361"/>
        <v>4</v>
      </c>
      <c r="L1344" s="68">
        <f t="shared" si="368"/>
        <v>5</v>
      </c>
      <c r="M1344" s="69">
        <f t="shared" si="369"/>
        <v>1.001156798</v>
      </c>
      <c r="N1344" s="69">
        <f t="shared" ca="1" si="370"/>
        <v>1.0037017189999999</v>
      </c>
      <c r="O1344" s="68">
        <f t="shared" si="366"/>
        <v>0</v>
      </c>
      <c r="P1344" s="65">
        <f t="shared" ca="1" si="373"/>
        <v>2.62680253</v>
      </c>
      <c r="Q1344" s="143">
        <f t="shared" si="357"/>
        <v>0</v>
      </c>
      <c r="R1344" s="11">
        <f t="shared" si="358"/>
        <v>0</v>
      </c>
      <c r="S1344" s="70" t="str">
        <f>IF(O1343&gt;0,VLOOKUP(O1343,W$12:AF$60,10),S1343)</f>
        <v>A+J=</v>
      </c>
      <c r="T1344" s="66" t="e">
        <f>IF(O1343&gt;0,VLOOKUP(O1343,W$12:AF$60,11),T1343)</f>
        <v>#REF!</v>
      </c>
      <c r="U1344" s="71" t="str">
        <f t="shared" si="371"/>
        <v>-</v>
      </c>
    </row>
    <row r="1345" spans="1:21" x14ac:dyDescent="0.15">
      <c r="A1345" s="63">
        <f t="shared" si="359"/>
        <v>45110</v>
      </c>
      <c r="B1345" s="78">
        <f t="shared" ca="1" si="362"/>
        <v>712.24374926949986</v>
      </c>
      <c r="C1345" s="65">
        <f t="shared" ca="1" si="367"/>
        <v>709.61694673949989</v>
      </c>
      <c r="D1345" s="10">
        <f ca="1">IF(A1345&lt;$B$1,VLOOKUP(A1345,[1]DI!$A$4:$B$15000,2),0)</f>
        <v>0.13650000000000001</v>
      </c>
      <c r="E1345" s="65">
        <f t="shared" ca="1" si="363"/>
        <v>1.00050788</v>
      </c>
      <c r="F1345" s="65">
        <f ca="1">(TRUNC(PRODUCT($E$12:$E1344),16))</f>
        <v>1.29285463125033</v>
      </c>
      <c r="G1345" s="65">
        <f t="shared" ca="1" si="364"/>
        <v>1.28957655250232</v>
      </c>
      <c r="H1345" s="65">
        <f t="shared" ca="1" si="365"/>
        <v>1.0025419799999999</v>
      </c>
      <c r="I1345" s="64">
        <f t="shared" si="360"/>
        <v>0.06</v>
      </c>
      <c r="J1345" s="66">
        <f>IF(O1344&gt;0,VLOOKUP(O1344,W$12:AF$80,2),J1344)</f>
        <v>45103</v>
      </c>
      <c r="K1345" s="67">
        <f t="shared" si="361"/>
        <v>5</v>
      </c>
      <c r="L1345" s="68">
        <f t="shared" si="368"/>
        <v>5</v>
      </c>
      <c r="M1345" s="69">
        <f t="shared" si="369"/>
        <v>1.001156798</v>
      </c>
      <c r="N1345" s="69">
        <f t="shared" ca="1" si="370"/>
        <v>1.0037017189999999</v>
      </c>
      <c r="O1345" s="68">
        <f t="shared" si="366"/>
        <v>0</v>
      </c>
      <c r="P1345" s="65">
        <f t="shared" ca="1" si="373"/>
        <v>2.62680253</v>
      </c>
      <c r="Q1345" s="143">
        <f t="shared" si="357"/>
        <v>0</v>
      </c>
      <c r="R1345" s="11">
        <f t="shared" si="358"/>
        <v>0</v>
      </c>
      <c r="S1345" s="70" t="str">
        <f>IF(O1344&gt;0,VLOOKUP(O1344,W$12:AF$60,10),S1344)</f>
        <v>A+J=</v>
      </c>
      <c r="T1345" s="66" t="e">
        <f>IF(O1344&gt;0,VLOOKUP(O1344,W$12:AF$60,11),T1344)</f>
        <v>#REF!</v>
      </c>
      <c r="U1345" s="71" t="str">
        <f t="shared" si="371"/>
        <v>-</v>
      </c>
    </row>
    <row r="1346" spans="1:21" x14ac:dyDescent="0.15">
      <c r="A1346" s="63">
        <f t="shared" si="359"/>
        <v>45111</v>
      </c>
      <c r="B1346" s="78">
        <f t="shared" ca="1" si="362"/>
        <v>712.77027439949984</v>
      </c>
      <c r="C1346" s="65">
        <f t="shared" ca="1" si="367"/>
        <v>709.61694673949989</v>
      </c>
      <c r="D1346" s="10">
        <f ca="1">IF(A1346&lt;$B$1,VLOOKUP(A1346,[1]DI!$A$4:$B$15000,2),0)</f>
        <v>0.13650000000000001</v>
      </c>
      <c r="E1346" s="65">
        <f t="shared" ca="1" si="363"/>
        <v>1.00050788</v>
      </c>
      <c r="F1346" s="65">
        <f ca="1">(TRUNC(PRODUCT($E$12:$E1345),16))</f>
        <v>1.2935112462604501</v>
      </c>
      <c r="G1346" s="65">
        <f t="shared" ca="1" si="364"/>
        <v>1.28957655250232</v>
      </c>
      <c r="H1346" s="65">
        <f t="shared" ca="1" si="365"/>
        <v>1.0030511499999999</v>
      </c>
      <c r="I1346" s="64">
        <f t="shared" si="360"/>
        <v>0.06</v>
      </c>
      <c r="J1346" s="66">
        <f>IF(O1345&gt;0,VLOOKUP(O1345,W$12:AF$80,2),J1345)</f>
        <v>45103</v>
      </c>
      <c r="K1346" s="67">
        <f t="shared" si="361"/>
        <v>6</v>
      </c>
      <c r="L1346" s="68">
        <f t="shared" si="368"/>
        <v>6</v>
      </c>
      <c r="M1346" s="69">
        <f t="shared" si="369"/>
        <v>1.0013883180000001</v>
      </c>
      <c r="N1346" s="69">
        <f t="shared" ca="1" si="370"/>
        <v>1.004443704</v>
      </c>
      <c r="O1346" s="68">
        <f t="shared" si="366"/>
        <v>0</v>
      </c>
      <c r="P1346" s="65">
        <f t="shared" ca="1" si="373"/>
        <v>3.15332766</v>
      </c>
      <c r="Q1346" s="143">
        <f t="shared" si="357"/>
        <v>0</v>
      </c>
      <c r="R1346" s="11">
        <f t="shared" si="358"/>
        <v>0</v>
      </c>
      <c r="S1346" s="70" t="str">
        <f>IF(O1345&gt;0,VLOOKUP(O1345,W$12:AF$60,10),S1345)</f>
        <v>A+J=</v>
      </c>
      <c r="T1346" s="66" t="e">
        <f>IF(O1345&gt;0,VLOOKUP(O1345,W$12:AF$60,11),T1345)</f>
        <v>#REF!</v>
      </c>
      <c r="U1346" s="71" t="str">
        <f t="shared" si="371"/>
        <v>-</v>
      </c>
    </row>
    <row r="1347" spans="1:21" x14ac:dyDescent="0.15">
      <c r="A1347" s="63">
        <f t="shared" si="359"/>
        <v>45112</v>
      </c>
      <c r="B1347" s="78">
        <f t="shared" ca="1" si="362"/>
        <v>713.29718981949986</v>
      </c>
      <c r="C1347" s="65">
        <f t="shared" ca="1" si="367"/>
        <v>709.61694673949989</v>
      </c>
      <c r="D1347" s="10">
        <f ca="1">IF(A1347&lt;$B$1,VLOOKUP(A1347,[1]DI!$A$4:$B$15000,2),0)</f>
        <v>0.13650000000000001</v>
      </c>
      <c r="E1347" s="65">
        <f t="shared" ca="1" si="363"/>
        <v>1.00050788</v>
      </c>
      <c r="F1347" s="65">
        <f ca="1">(TRUNC(PRODUCT($E$12:$E1346),16))</f>
        <v>1.2941681947521999</v>
      </c>
      <c r="G1347" s="65">
        <f t="shared" ca="1" si="364"/>
        <v>1.28957655250232</v>
      </c>
      <c r="H1347" s="65">
        <f t="shared" ca="1" si="365"/>
        <v>1.00356058</v>
      </c>
      <c r="I1347" s="64">
        <f t="shared" si="360"/>
        <v>0.06</v>
      </c>
      <c r="J1347" s="66">
        <f>IF(O1346&gt;0,VLOOKUP(O1346,W$12:AF$80,2),J1346)</f>
        <v>45103</v>
      </c>
      <c r="K1347" s="67">
        <f t="shared" si="361"/>
        <v>7</v>
      </c>
      <c r="L1347" s="68">
        <f t="shared" si="368"/>
        <v>7</v>
      </c>
      <c r="M1347" s="69">
        <f t="shared" si="369"/>
        <v>1.001619891</v>
      </c>
      <c r="N1347" s="69">
        <f t="shared" ca="1" si="370"/>
        <v>1.0051862389999999</v>
      </c>
      <c r="O1347" s="68">
        <f t="shared" si="366"/>
        <v>0</v>
      </c>
      <c r="P1347" s="65">
        <f t="shared" ca="1" si="373"/>
        <v>3.6802430799999999</v>
      </c>
      <c r="Q1347" s="143">
        <f t="shared" si="357"/>
        <v>0</v>
      </c>
      <c r="R1347" s="11">
        <f t="shared" si="358"/>
        <v>0</v>
      </c>
      <c r="S1347" s="70" t="str">
        <f>IF(O1346&gt;0,VLOOKUP(O1346,W$12:AF$60,10),S1346)</f>
        <v>A+J=</v>
      </c>
      <c r="T1347" s="66" t="e">
        <f>IF(O1346&gt;0,VLOOKUP(O1346,W$12:AF$60,11),T1346)</f>
        <v>#REF!</v>
      </c>
      <c r="U1347" s="71" t="str">
        <f t="shared" si="371"/>
        <v>-</v>
      </c>
    </row>
    <row r="1348" spans="1:21" x14ac:dyDescent="0.15">
      <c r="A1348" s="63">
        <f t="shared" si="359"/>
        <v>45113</v>
      </c>
      <c r="B1348" s="78">
        <f t="shared" ca="1" si="362"/>
        <v>713.82449623949992</v>
      </c>
      <c r="C1348" s="65">
        <f t="shared" ca="1" si="367"/>
        <v>709.61694673949989</v>
      </c>
      <c r="D1348" s="10">
        <f ca="1">IF(A1348&lt;$B$1,VLOOKUP(A1348,[1]DI!$A$4:$B$15000,2),0)</f>
        <v>0.13650000000000001</v>
      </c>
      <c r="E1348" s="65">
        <f t="shared" ca="1" si="363"/>
        <v>1.00050788</v>
      </c>
      <c r="F1348" s="65">
        <f ca="1">(TRUNC(PRODUCT($E$12:$E1347),16))</f>
        <v>1.2948254768949501</v>
      </c>
      <c r="G1348" s="65">
        <f t="shared" ca="1" si="364"/>
        <v>1.28957655250232</v>
      </c>
      <c r="H1348" s="65">
        <f t="shared" ca="1" si="365"/>
        <v>1.0040702699999999</v>
      </c>
      <c r="I1348" s="64">
        <f t="shared" si="360"/>
        <v>0.06</v>
      </c>
      <c r="J1348" s="66">
        <f>IF(O1347&gt;0,VLOOKUP(O1347,W$12:AF$80,2),J1347)</f>
        <v>45103</v>
      </c>
      <c r="K1348" s="67">
        <f t="shared" si="361"/>
        <v>8</v>
      </c>
      <c r="L1348" s="68">
        <f t="shared" si="368"/>
        <v>8</v>
      </c>
      <c r="M1348" s="69">
        <f t="shared" si="369"/>
        <v>1.0018515189999999</v>
      </c>
      <c r="N1348" s="69">
        <f t="shared" ca="1" si="370"/>
        <v>1.0059293250000001</v>
      </c>
      <c r="O1348" s="68">
        <f t="shared" si="366"/>
        <v>0</v>
      </c>
      <c r="P1348" s="65">
        <f t="shared" ca="1" si="373"/>
        <v>4.2075494999999998</v>
      </c>
      <c r="Q1348" s="143">
        <f t="shared" si="357"/>
        <v>0</v>
      </c>
      <c r="R1348" s="11">
        <f t="shared" si="358"/>
        <v>0</v>
      </c>
      <c r="S1348" s="70" t="str">
        <f>IF(O1347&gt;0,VLOOKUP(O1347,W$12:AF$60,10),S1347)</f>
        <v>A+J=</v>
      </c>
      <c r="T1348" s="66" t="e">
        <f>IF(O1347&gt;0,VLOOKUP(O1347,W$12:AF$60,11),T1347)</f>
        <v>#REF!</v>
      </c>
      <c r="U1348" s="71" t="str">
        <f t="shared" si="371"/>
        <v>-</v>
      </c>
    </row>
    <row r="1349" spans="1:21" x14ac:dyDescent="0.15">
      <c r="A1349" s="63">
        <f t="shared" si="359"/>
        <v>45114</v>
      </c>
      <c r="B1349" s="78">
        <f t="shared" ca="1" si="362"/>
        <v>714.35219294949991</v>
      </c>
      <c r="C1349" s="65">
        <f t="shared" ca="1" si="367"/>
        <v>709.61694673949989</v>
      </c>
      <c r="D1349" s="10">
        <f ca="1">IF(A1349&lt;$B$1,VLOOKUP(A1349,[1]DI!$A$4:$B$15000,2),0)</f>
        <v>0.13650000000000001</v>
      </c>
      <c r="E1349" s="65">
        <f t="shared" ca="1" si="363"/>
        <v>1.00050788</v>
      </c>
      <c r="F1349" s="65">
        <f ca="1">(TRUNC(PRODUCT($E$12:$E1348),16))</f>
        <v>1.29548309285816</v>
      </c>
      <c r="G1349" s="65">
        <f t="shared" ca="1" si="364"/>
        <v>1.28957655250232</v>
      </c>
      <c r="H1349" s="65">
        <f t="shared" ca="1" si="365"/>
        <v>1.00458022</v>
      </c>
      <c r="I1349" s="64">
        <f t="shared" si="360"/>
        <v>0.06</v>
      </c>
      <c r="J1349" s="66">
        <f>IF(O1348&gt;0,VLOOKUP(O1348,W$12:AF$80,2),J1348)</f>
        <v>45103</v>
      </c>
      <c r="K1349" s="67">
        <f t="shared" si="361"/>
        <v>9</v>
      </c>
      <c r="L1349" s="68">
        <f t="shared" si="368"/>
        <v>9</v>
      </c>
      <c r="M1349" s="69">
        <f t="shared" si="369"/>
        <v>1.0020831990000001</v>
      </c>
      <c r="N1349" s="69">
        <f t="shared" ca="1" si="370"/>
        <v>1.006672961</v>
      </c>
      <c r="O1349" s="68">
        <f t="shared" si="366"/>
        <v>0</v>
      </c>
      <c r="P1349" s="65">
        <f t="shared" ca="1" si="373"/>
        <v>4.7352462099999997</v>
      </c>
      <c r="Q1349" s="143">
        <f t="shared" ref="Q1349:Q1412" si="374">IF(O1349&gt;0,VLOOKUP(A1349,X$12:AC$76,6),0)</f>
        <v>0</v>
      </c>
      <c r="R1349" s="11">
        <f t="shared" ref="R1349:R1412" si="375">IF(Q1349&gt;0,TRUNC(Q1349*C1349,8),0)</f>
        <v>0</v>
      </c>
      <c r="S1349" s="70" t="str">
        <f>IF(O1348&gt;0,VLOOKUP(O1348,W$12:AF$60,10),S1348)</f>
        <v>A+J=</v>
      </c>
      <c r="T1349" s="66" t="e">
        <f>IF(O1348&gt;0,VLOOKUP(O1348,W$12:AF$60,11),T1348)</f>
        <v>#REF!</v>
      </c>
      <c r="U1349" s="71" t="str">
        <f t="shared" si="371"/>
        <v>-</v>
      </c>
    </row>
    <row r="1350" spans="1:21" x14ac:dyDescent="0.15">
      <c r="A1350" s="63">
        <f t="shared" si="359"/>
        <v>45115</v>
      </c>
      <c r="B1350" s="78">
        <f t="shared" ca="1" si="362"/>
        <v>714.88027355949987</v>
      </c>
      <c r="C1350" s="65">
        <f t="shared" ca="1" si="367"/>
        <v>709.61694673949989</v>
      </c>
      <c r="D1350" s="10">
        <f ca="1">IF(A1350&lt;$B$1,VLOOKUP(A1350,[1]DI!$A$4:$B$15000,2),0)</f>
        <v>0</v>
      </c>
      <c r="E1350" s="65">
        <f t="shared" ca="1" si="363"/>
        <v>1</v>
      </c>
      <c r="F1350" s="65">
        <f ca="1">(TRUNC(PRODUCT($E$12:$E1349),16))</f>
        <v>1.29614104281136</v>
      </c>
      <c r="G1350" s="65">
        <f t="shared" ca="1" si="364"/>
        <v>1.28957655250232</v>
      </c>
      <c r="H1350" s="65">
        <f t="shared" ca="1" si="365"/>
        <v>1.0050904199999999</v>
      </c>
      <c r="I1350" s="64">
        <f t="shared" si="360"/>
        <v>0.06</v>
      </c>
      <c r="J1350" s="66">
        <f>IF(O1349&gt;0,VLOOKUP(O1349,W$12:AF$80,2),J1349)</f>
        <v>45103</v>
      </c>
      <c r="K1350" s="67">
        <f t="shared" si="361"/>
        <v>9</v>
      </c>
      <c r="L1350" s="68">
        <f t="shared" si="368"/>
        <v>10</v>
      </c>
      <c r="M1350" s="69">
        <f t="shared" si="369"/>
        <v>1.0023149339999999</v>
      </c>
      <c r="N1350" s="69">
        <f t="shared" ca="1" si="370"/>
        <v>1.0074171380000001</v>
      </c>
      <c r="O1350" s="68">
        <f t="shared" si="366"/>
        <v>0</v>
      </c>
      <c r="P1350" s="65">
        <f t="shared" ca="1" si="373"/>
        <v>5.2633268199999996</v>
      </c>
      <c r="Q1350" s="143">
        <f t="shared" si="374"/>
        <v>0</v>
      </c>
      <c r="R1350" s="11">
        <f t="shared" si="375"/>
        <v>0</v>
      </c>
      <c r="S1350" s="70" t="str">
        <f>IF(O1349&gt;0,VLOOKUP(O1349,W$12:AF$60,10),S1349)</f>
        <v>A+J=</v>
      </c>
      <c r="T1350" s="66" t="e">
        <f>IF(O1349&gt;0,VLOOKUP(O1349,W$12:AF$60,11),T1349)</f>
        <v>#REF!</v>
      </c>
      <c r="U1350" s="71" t="str">
        <f t="shared" si="371"/>
        <v>-</v>
      </c>
    </row>
    <row r="1351" spans="1:21" x14ac:dyDescent="0.15">
      <c r="A1351" s="63">
        <f t="shared" si="359"/>
        <v>45116</v>
      </c>
      <c r="B1351" s="78">
        <f t="shared" ca="1" si="362"/>
        <v>714.88027355949987</v>
      </c>
      <c r="C1351" s="65">
        <f t="shared" ca="1" si="367"/>
        <v>709.61694673949989</v>
      </c>
      <c r="D1351" s="10">
        <f ca="1">IF(A1351&lt;$B$1,VLOOKUP(A1351,[1]DI!$A$4:$B$15000,2),0)</f>
        <v>0</v>
      </c>
      <c r="E1351" s="65">
        <f t="shared" ca="1" si="363"/>
        <v>1</v>
      </c>
      <c r="F1351" s="65">
        <f ca="1">(TRUNC(PRODUCT($E$12:$E1350),16))</f>
        <v>1.29614104281136</v>
      </c>
      <c r="G1351" s="65">
        <f t="shared" ca="1" si="364"/>
        <v>1.28957655250232</v>
      </c>
      <c r="H1351" s="65">
        <f t="shared" ca="1" si="365"/>
        <v>1.0050904199999999</v>
      </c>
      <c r="I1351" s="64">
        <f t="shared" si="360"/>
        <v>0.06</v>
      </c>
      <c r="J1351" s="66">
        <f>IF(O1350&gt;0,VLOOKUP(O1350,W$12:AF$80,2),J1350)</f>
        <v>45103</v>
      </c>
      <c r="K1351" s="67">
        <f t="shared" si="361"/>
        <v>9</v>
      </c>
      <c r="L1351" s="68">
        <f t="shared" si="368"/>
        <v>10</v>
      </c>
      <c r="M1351" s="69">
        <f t="shared" si="369"/>
        <v>1.0023149339999999</v>
      </c>
      <c r="N1351" s="69">
        <f t="shared" ca="1" si="370"/>
        <v>1.0074171380000001</v>
      </c>
      <c r="O1351" s="68">
        <f t="shared" si="366"/>
        <v>0</v>
      </c>
      <c r="P1351" s="65">
        <f t="shared" ca="1" si="373"/>
        <v>5.2633268199999996</v>
      </c>
      <c r="Q1351" s="143">
        <f t="shared" si="374"/>
        <v>0</v>
      </c>
      <c r="R1351" s="11">
        <f t="shared" si="375"/>
        <v>0</v>
      </c>
      <c r="S1351" s="70" t="str">
        <f>IF(O1350&gt;0,VLOOKUP(O1350,W$12:AF$60,10),S1350)</f>
        <v>A+J=</v>
      </c>
      <c r="T1351" s="66" t="e">
        <f>IF(O1350&gt;0,VLOOKUP(O1350,W$12:AF$60,11),T1350)</f>
        <v>#REF!</v>
      </c>
      <c r="U1351" s="71" t="str">
        <f t="shared" si="371"/>
        <v>-</v>
      </c>
    </row>
    <row r="1352" spans="1:21" x14ac:dyDescent="0.15">
      <c r="A1352" s="63">
        <f t="shared" si="359"/>
        <v>45117</v>
      </c>
      <c r="B1352" s="78">
        <f t="shared" ca="1" si="362"/>
        <v>714.88027355949987</v>
      </c>
      <c r="C1352" s="65">
        <f t="shared" ca="1" si="367"/>
        <v>709.61694673949989</v>
      </c>
      <c r="D1352" s="10">
        <f ca="1">IF(A1352&lt;$B$1,VLOOKUP(A1352,[1]DI!$A$4:$B$15000,2),0)</f>
        <v>0.13650000000000001</v>
      </c>
      <c r="E1352" s="65">
        <f t="shared" ca="1" si="363"/>
        <v>1.00050788</v>
      </c>
      <c r="F1352" s="65">
        <f ca="1">(TRUNC(PRODUCT($E$12:$E1351),16))</f>
        <v>1.29614104281136</v>
      </c>
      <c r="G1352" s="65">
        <f t="shared" ca="1" si="364"/>
        <v>1.28957655250232</v>
      </c>
      <c r="H1352" s="65">
        <f t="shared" ca="1" si="365"/>
        <v>1.0050904199999999</v>
      </c>
      <c r="I1352" s="64">
        <f t="shared" si="360"/>
        <v>0.06</v>
      </c>
      <c r="J1352" s="66">
        <f>IF(O1351&gt;0,VLOOKUP(O1351,W$12:AF$80,2),J1351)</f>
        <v>45103</v>
      </c>
      <c r="K1352" s="67">
        <f t="shared" si="361"/>
        <v>10</v>
      </c>
      <c r="L1352" s="68">
        <f t="shared" si="368"/>
        <v>10</v>
      </c>
      <c r="M1352" s="69">
        <f t="shared" si="369"/>
        <v>1.0023149339999999</v>
      </c>
      <c r="N1352" s="69">
        <f t="shared" ca="1" si="370"/>
        <v>1.0074171380000001</v>
      </c>
      <c r="O1352" s="68">
        <f t="shared" si="366"/>
        <v>0</v>
      </c>
      <c r="P1352" s="65">
        <f t="shared" ca="1" si="373"/>
        <v>5.2633268199999996</v>
      </c>
      <c r="Q1352" s="143">
        <f t="shared" si="374"/>
        <v>0</v>
      </c>
      <c r="R1352" s="11">
        <f t="shared" si="375"/>
        <v>0</v>
      </c>
      <c r="S1352" s="70" t="str">
        <f>IF(O1351&gt;0,VLOOKUP(O1351,W$12:AF$60,10),S1351)</f>
        <v>A+J=</v>
      </c>
      <c r="T1352" s="66" t="e">
        <f>IF(O1351&gt;0,VLOOKUP(O1351,W$12:AF$60,11),T1351)</f>
        <v>#REF!</v>
      </c>
      <c r="U1352" s="71" t="str">
        <f t="shared" si="371"/>
        <v>-</v>
      </c>
    </row>
    <row r="1353" spans="1:21" x14ac:dyDescent="0.15">
      <c r="A1353" s="63">
        <f t="shared" si="359"/>
        <v>45118</v>
      </c>
      <c r="B1353" s="78">
        <f t="shared" ca="1" si="362"/>
        <v>715.40875154949993</v>
      </c>
      <c r="C1353" s="65">
        <f t="shared" ca="1" si="367"/>
        <v>709.61694673949989</v>
      </c>
      <c r="D1353" s="10">
        <f ca="1">IF(A1353&lt;$B$1,VLOOKUP(A1353,[1]DI!$A$4:$B$15000,2),0)</f>
        <v>0.13650000000000001</v>
      </c>
      <c r="E1353" s="65">
        <f t="shared" ca="1" si="363"/>
        <v>1.00050788</v>
      </c>
      <c r="F1353" s="65">
        <f ca="1">(TRUNC(PRODUCT($E$12:$E1352),16))</f>
        <v>1.29679932692418</v>
      </c>
      <c r="G1353" s="65">
        <f t="shared" ca="1" si="364"/>
        <v>1.28957655250232</v>
      </c>
      <c r="H1353" s="65">
        <f t="shared" ca="1" si="365"/>
        <v>1.00560089</v>
      </c>
      <c r="I1353" s="64">
        <f t="shared" si="360"/>
        <v>0.06</v>
      </c>
      <c r="J1353" s="66">
        <f>IF(O1352&gt;0,VLOOKUP(O1352,W$12:AF$80,2),J1352)</f>
        <v>45103</v>
      </c>
      <c r="K1353" s="67">
        <f t="shared" si="361"/>
        <v>11</v>
      </c>
      <c r="L1353" s="68">
        <f t="shared" si="368"/>
        <v>11</v>
      </c>
      <c r="M1353" s="69">
        <f t="shared" si="369"/>
        <v>1.0025467210000001</v>
      </c>
      <c r="N1353" s="69">
        <f t="shared" ca="1" si="370"/>
        <v>1.0081618750000001</v>
      </c>
      <c r="O1353" s="68">
        <f t="shared" si="366"/>
        <v>0</v>
      </c>
      <c r="P1353" s="65">
        <f t="shared" ca="1" si="373"/>
        <v>5.7918048100000004</v>
      </c>
      <c r="Q1353" s="143">
        <f t="shared" si="374"/>
        <v>0</v>
      </c>
      <c r="R1353" s="11">
        <f t="shared" si="375"/>
        <v>0</v>
      </c>
      <c r="S1353" s="70" t="str">
        <f>IF(O1352&gt;0,VLOOKUP(O1352,W$12:AF$60,10),S1352)</f>
        <v>A+J=</v>
      </c>
      <c r="T1353" s="66" t="e">
        <f>IF(O1352&gt;0,VLOOKUP(O1352,W$12:AF$60,11),T1352)</f>
        <v>#REF!</v>
      </c>
      <c r="U1353" s="71" t="str">
        <f t="shared" si="371"/>
        <v>-</v>
      </c>
    </row>
    <row r="1354" spans="1:21" x14ac:dyDescent="0.15">
      <c r="A1354" s="63">
        <f t="shared" si="359"/>
        <v>45119</v>
      </c>
      <c r="B1354" s="78">
        <f t="shared" ca="1" si="362"/>
        <v>715.93761415949984</v>
      </c>
      <c r="C1354" s="65">
        <f t="shared" ca="1" si="367"/>
        <v>709.61694673949989</v>
      </c>
      <c r="D1354" s="10">
        <f ca="1">IF(A1354&lt;$B$1,VLOOKUP(A1354,[1]DI!$A$4:$B$15000,2),0)</f>
        <v>0.13650000000000001</v>
      </c>
      <c r="E1354" s="65">
        <f t="shared" ca="1" si="363"/>
        <v>1.00050788</v>
      </c>
      <c r="F1354" s="65">
        <f ca="1">(TRUNC(PRODUCT($E$12:$E1353),16))</f>
        <v>1.29745794536634</v>
      </c>
      <c r="G1354" s="65">
        <f t="shared" ca="1" si="364"/>
        <v>1.28957655250232</v>
      </c>
      <c r="H1354" s="65">
        <f t="shared" ca="1" si="365"/>
        <v>1.00611161</v>
      </c>
      <c r="I1354" s="64">
        <f t="shared" si="360"/>
        <v>0.06</v>
      </c>
      <c r="J1354" s="66">
        <f>IF(O1353&gt;0,VLOOKUP(O1353,W$12:AF$80,2),J1353)</f>
        <v>45103</v>
      </c>
      <c r="K1354" s="67">
        <f t="shared" si="361"/>
        <v>12</v>
      </c>
      <c r="L1354" s="68">
        <f t="shared" si="368"/>
        <v>12</v>
      </c>
      <c r="M1354" s="69">
        <f t="shared" si="369"/>
        <v>1.0027785629999999</v>
      </c>
      <c r="N1354" s="69">
        <f t="shared" ca="1" si="370"/>
        <v>1.0089071540000001</v>
      </c>
      <c r="O1354" s="68">
        <f t="shared" si="366"/>
        <v>0</v>
      </c>
      <c r="P1354" s="65">
        <f t="shared" ca="1" si="373"/>
        <v>6.3206674200000004</v>
      </c>
      <c r="Q1354" s="143">
        <f t="shared" si="374"/>
        <v>0</v>
      </c>
      <c r="R1354" s="11">
        <f t="shared" si="375"/>
        <v>0</v>
      </c>
      <c r="S1354" s="70" t="str">
        <f>IF(O1353&gt;0,VLOOKUP(O1353,W$12:AF$60,10),S1353)</f>
        <v>A+J=</v>
      </c>
      <c r="T1354" s="66" t="e">
        <f>IF(O1353&gt;0,VLOOKUP(O1353,W$12:AF$60,11),T1353)</f>
        <v>#REF!</v>
      </c>
      <c r="U1354" s="71" t="str">
        <f t="shared" si="371"/>
        <v>-</v>
      </c>
    </row>
    <row r="1355" spans="1:21" x14ac:dyDescent="0.15">
      <c r="A1355" s="63">
        <f t="shared" si="359"/>
        <v>45120</v>
      </c>
      <c r="B1355" s="78">
        <f t="shared" ca="1" si="362"/>
        <v>716.46687556949985</v>
      </c>
      <c r="C1355" s="65">
        <f t="shared" ca="1" si="367"/>
        <v>709.61694673949989</v>
      </c>
      <c r="D1355" s="10">
        <f ca="1">IF(A1355&lt;$B$1,VLOOKUP(A1355,[1]DI!$A$4:$B$15000,2),0)</f>
        <v>0.13650000000000001</v>
      </c>
      <c r="E1355" s="65">
        <f t="shared" ca="1" si="363"/>
        <v>1.00050788</v>
      </c>
      <c r="F1355" s="65">
        <f ca="1">(TRUNC(PRODUCT($E$12:$E1354),16))</f>
        <v>1.2981168983076301</v>
      </c>
      <c r="G1355" s="65">
        <f t="shared" ca="1" si="364"/>
        <v>1.28957655250232</v>
      </c>
      <c r="H1355" s="65">
        <f t="shared" ca="1" si="365"/>
        <v>1.0066226</v>
      </c>
      <c r="I1355" s="64">
        <f t="shared" si="360"/>
        <v>0.06</v>
      </c>
      <c r="J1355" s="66">
        <f>IF(O1354&gt;0,VLOOKUP(O1354,W$12:AF$80,2),J1354)</f>
        <v>45103</v>
      </c>
      <c r="K1355" s="67">
        <f t="shared" si="361"/>
        <v>13</v>
      </c>
      <c r="L1355" s="68">
        <f t="shared" si="368"/>
        <v>13</v>
      </c>
      <c r="M1355" s="69">
        <f t="shared" si="369"/>
        <v>1.0030104580000001</v>
      </c>
      <c r="N1355" s="69">
        <f t="shared" ca="1" si="370"/>
        <v>1.0096529949999999</v>
      </c>
      <c r="O1355" s="68">
        <f t="shared" si="366"/>
        <v>0</v>
      </c>
      <c r="P1355" s="65">
        <f t="shared" ca="1" si="373"/>
        <v>6.8499288299999996</v>
      </c>
      <c r="Q1355" s="143">
        <f t="shared" si="374"/>
        <v>0</v>
      </c>
      <c r="R1355" s="11">
        <f t="shared" si="375"/>
        <v>0</v>
      </c>
      <c r="S1355" s="70" t="str">
        <f>IF(O1354&gt;0,VLOOKUP(O1354,W$12:AF$60,10),S1354)</f>
        <v>A+J=</v>
      </c>
      <c r="T1355" s="66" t="e">
        <f>IF(O1354&gt;0,VLOOKUP(O1354,W$12:AF$60,11),T1354)</f>
        <v>#REF!</v>
      </c>
      <c r="U1355" s="71" t="str">
        <f t="shared" si="371"/>
        <v>-</v>
      </c>
    </row>
    <row r="1356" spans="1:21" x14ac:dyDescent="0.15">
      <c r="A1356" s="63">
        <f t="shared" si="359"/>
        <v>45121</v>
      </c>
      <c r="B1356" s="78">
        <f t="shared" ca="1" si="362"/>
        <v>716.99652159949994</v>
      </c>
      <c r="C1356" s="65">
        <f t="shared" ca="1" si="367"/>
        <v>709.61694673949989</v>
      </c>
      <c r="D1356" s="10">
        <f ca="1">IF(A1356&lt;$B$1,VLOOKUP(A1356,[1]DI!$A$4:$B$15000,2),0)</f>
        <v>0.13650000000000001</v>
      </c>
      <c r="E1356" s="65">
        <f t="shared" ca="1" si="363"/>
        <v>1.00050788</v>
      </c>
      <c r="F1356" s="65">
        <f ca="1">(TRUNC(PRODUCT($E$12:$E1355),16))</f>
        <v>1.2987761859179501</v>
      </c>
      <c r="G1356" s="65">
        <f t="shared" ca="1" si="364"/>
        <v>1.28957655250232</v>
      </c>
      <c r="H1356" s="65">
        <f t="shared" ca="1" si="365"/>
        <v>1.0071338400000001</v>
      </c>
      <c r="I1356" s="64">
        <f t="shared" si="360"/>
        <v>0.06</v>
      </c>
      <c r="J1356" s="66">
        <f>IF(O1355&gt;0,VLOOKUP(O1355,W$12:AF$80,2),J1355)</f>
        <v>45103</v>
      </c>
      <c r="K1356" s="67">
        <f t="shared" si="361"/>
        <v>14</v>
      </c>
      <c r="L1356" s="68">
        <f t="shared" si="368"/>
        <v>14</v>
      </c>
      <c r="M1356" s="69">
        <f t="shared" si="369"/>
        <v>1.0032424069999999</v>
      </c>
      <c r="N1356" s="69">
        <f t="shared" ca="1" si="370"/>
        <v>1.010399378</v>
      </c>
      <c r="O1356" s="68">
        <f t="shared" si="366"/>
        <v>0</v>
      </c>
      <c r="P1356" s="65">
        <f t="shared" ca="1" si="373"/>
        <v>7.37957486</v>
      </c>
      <c r="Q1356" s="143">
        <f t="shared" si="374"/>
        <v>0</v>
      </c>
      <c r="R1356" s="11">
        <f t="shared" si="375"/>
        <v>0</v>
      </c>
      <c r="S1356" s="70" t="str">
        <f>IF(O1355&gt;0,VLOOKUP(O1355,W$12:AF$60,10),S1355)</f>
        <v>A+J=</v>
      </c>
      <c r="T1356" s="66" t="e">
        <f>IF(O1355&gt;0,VLOOKUP(O1355,W$12:AF$60,11),T1355)</f>
        <v>#REF!</v>
      </c>
      <c r="U1356" s="71" t="str">
        <f t="shared" si="371"/>
        <v>-</v>
      </c>
    </row>
    <row r="1357" spans="1:21" x14ac:dyDescent="0.15">
      <c r="A1357" s="63">
        <f t="shared" ref="A1357:A1420" si="376">(A1356+1)</f>
        <v>45122</v>
      </c>
      <c r="B1357" s="78">
        <f t="shared" ca="1" si="362"/>
        <v>717.52655861949984</v>
      </c>
      <c r="C1357" s="65">
        <f t="shared" ca="1" si="367"/>
        <v>709.61694673949989</v>
      </c>
      <c r="D1357" s="10">
        <f ca="1">IF(A1357&lt;$B$1,VLOOKUP(A1357,[1]DI!$A$4:$B$15000,2),0)</f>
        <v>0</v>
      </c>
      <c r="E1357" s="65">
        <f t="shared" ca="1" si="363"/>
        <v>1</v>
      </c>
      <c r="F1357" s="65">
        <f ca="1">(TRUNC(PRODUCT($E$12:$E1356),16))</f>
        <v>1.2994358083672499</v>
      </c>
      <c r="G1357" s="65">
        <f t="shared" ca="1" si="364"/>
        <v>1.28957655250232</v>
      </c>
      <c r="H1357" s="65">
        <f t="shared" ca="1" si="365"/>
        <v>1.0076453400000001</v>
      </c>
      <c r="I1357" s="64">
        <f t="shared" ref="I1357:I1420" si="377">I1356</f>
        <v>0.06</v>
      </c>
      <c r="J1357" s="66">
        <f>IF(O1356&gt;0,VLOOKUP(O1356,W$12:AF$80,2),J1356)</f>
        <v>45103</v>
      </c>
      <c r="K1357" s="67">
        <f t="shared" ref="K1357:K1420" si="378">IF(A1357&gt;J1357,IF(NETWORKDAYS(J1357,A1357,$W$120:$W$436)-1=0,1,NETWORKDAYS(J1357,A1357,$W$120:$W$436)-1),0)</f>
        <v>14</v>
      </c>
      <c r="L1357" s="68">
        <f t="shared" si="368"/>
        <v>15</v>
      </c>
      <c r="M1357" s="69">
        <f t="shared" si="369"/>
        <v>1.0034744090000001</v>
      </c>
      <c r="N1357" s="69">
        <f t="shared" ca="1" si="370"/>
        <v>1.0111463119999999</v>
      </c>
      <c r="O1357" s="68">
        <f t="shared" si="366"/>
        <v>0</v>
      </c>
      <c r="P1357" s="65">
        <f t="shared" ref="P1357:P1420" ca="1" si="379">TRUNC(((N1357-1)*C1357),8)</f>
        <v>7.9096118799999999</v>
      </c>
      <c r="Q1357" s="143">
        <f t="shared" si="374"/>
        <v>0</v>
      </c>
      <c r="R1357" s="11">
        <f t="shared" si="375"/>
        <v>0</v>
      </c>
      <c r="S1357" s="70" t="str">
        <f>IF(O1356&gt;0,VLOOKUP(O1356,W$12:AF$60,10),S1356)</f>
        <v>A+J=</v>
      </c>
      <c r="T1357" s="66" t="e">
        <f>IF(O1356&gt;0,VLOOKUP(O1356,W$12:AF$60,11),T1356)</f>
        <v>#REF!</v>
      </c>
      <c r="U1357" s="71" t="str">
        <f t="shared" si="371"/>
        <v>-</v>
      </c>
    </row>
    <row r="1358" spans="1:21" x14ac:dyDescent="0.15">
      <c r="A1358" s="63">
        <f t="shared" si="376"/>
        <v>45123</v>
      </c>
      <c r="B1358" s="78">
        <f t="shared" ref="B1358:B1421" ca="1" si="380">IF(A1358&lt;=TODAY(),C1358+P1358,IF(AND(A1358&gt;TODAY(),A1358&lt;=$B$1),IF(VLOOKUP(TODAY(),$A$10:$D$10000,4,FALSE)=0,"n.d",C1358+P1358),"n.d"))</f>
        <v>717.52655861949984</v>
      </c>
      <c r="C1358" s="65">
        <f t="shared" ca="1" si="367"/>
        <v>709.61694673949989</v>
      </c>
      <c r="D1358" s="10">
        <f ca="1">IF(A1358&lt;$B$1,VLOOKUP(A1358,[1]DI!$A$4:$B$15000,2),0)</f>
        <v>0</v>
      </c>
      <c r="E1358" s="65">
        <f t="shared" ref="E1358:E1421" ca="1" si="381">IF(A1358&lt;A$10,1,ROUND(((1+D1358)^(1/252)),8))</f>
        <v>1</v>
      </c>
      <c r="F1358" s="65">
        <f ca="1">(TRUNC(PRODUCT($E$12:$E1357),16))</f>
        <v>1.2994358083672499</v>
      </c>
      <c r="G1358" s="65">
        <f t="shared" ref="G1358:G1421" ca="1" si="382">IF(O1357&gt;0,F1357,G1357)</f>
        <v>1.28957655250232</v>
      </c>
      <c r="H1358" s="65">
        <f t="shared" ref="H1358:H1421" ca="1" si="383">ROUND(F1358/G1358,8)</f>
        <v>1.0076453400000001</v>
      </c>
      <c r="I1358" s="64">
        <f t="shared" si="377"/>
        <v>0.06</v>
      </c>
      <c r="J1358" s="66">
        <f>IF(O1357&gt;0,VLOOKUP(O1357,W$12:AF$80,2),J1357)</f>
        <v>45103</v>
      </c>
      <c r="K1358" s="67">
        <f t="shared" si="378"/>
        <v>14</v>
      </c>
      <c r="L1358" s="68">
        <f t="shared" si="368"/>
        <v>15</v>
      </c>
      <c r="M1358" s="69">
        <f t="shared" si="369"/>
        <v>1.0034744090000001</v>
      </c>
      <c r="N1358" s="69">
        <f t="shared" ca="1" si="370"/>
        <v>1.0111463119999999</v>
      </c>
      <c r="O1358" s="68">
        <f t="shared" ref="O1358:O1421" si="384">IF(VLOOKUP(A1358,X$12:AE$80,8)=VLOOKUP(A1357,X$12:AE$80,8),0,VLOOKUP(A1358,X$12:AE$80,8))</f>
        <v>0</v>
      </c>
      <c r="P1358" s="65">
        <f t="shared" ca="1" si="379"/>
        <v>7.9096118799999999</v>
      </c>
      <c r="Q1358" s="143">
        <f t="shared" si="374"/>
        <v>0</v>
      </c>
      <c r="R1358" s="11">
        <f t="shared" si="375"/>
        <v>0</v>
      </c>
      <c r="S1358" s="70" t="str">
        <f>IF(O1357&gt;0,VLOOKUP(O1357,W$12:AF$60,10),S1357)</f>
        <v>A+J=</v>
      </c>
      <c r="T1358" s="66" t="e">
        <f>IF(O1357&gt;0,VLOOKUP(O1357,W$12:AF$60,11),T1357)</f>
        <v>#REF!</v>
      </c>
      <c r="U1358" s="71" t="str">
        <f t="shared" si="371"/>
        <v>-</v>
      </c>
    </row>
    <row r="1359" spans="1:21" x14ac:dyDescent="0.15">
      <c r="A1359" s="63">
        <f t="shared" si="376"/>
        <v>45124</v>
      </c>
      <c r="B1359" s="78">
        <f t="shared" ca="1" si="380"/>
        <v>717.52655861949984</v>
      </c>
      <c r="C1359" s="65">
        <f t="shared" ca="1" si="367"/>
        <v>709.61694673949989</v>
      </c>
      <c r="D1359" s="10">
        <f ca="1">IF(A1359&lt;$B$1,VLOOKUP(A1359,[1]DI!$A$4:$B$15000,2),0)</f>
        <v>0.13650000000000001</v>
      </c>
      <c r="E1359" s="65">
        <f t="shared" ca="1" si="381"/>
        <v>1.00050788</v>
      </c>
      <c r="F1359" s="65">
        <f ca="1">(TRUNC(PRODUCT($E$12:$E1358),16))</f>
        <v>1.2994358083672499</v>
      </c>
      <c r="G1359" s="65">
        <f t="shared" ca="1" si="382"/>
        <v>1.28957655250232</v>
      </c>
      <c r="H1359" s="65">
        <f t="shared" ca="1" si="383"/>
        <v>1.0076453400000001</v>
      </c>
      <c r="I1359" s="64">
        <f t="shared" si="377"/>
        <v>0.06</v>
      </c>
      <c r="J1359" s="66">
        <f>IF(O1358&gt;0,VLOOKUP(O1358,W$12:AF$80,2),J1358)</f>
        <v>45103</v>
      </c>
      <c r="K1359" s="67">
        <f t="shared" si="378"/>
        <v>15</v>
      </c>
      <c r="L1359" s="68">
        <f t="shared" si="368"/>
        <v>15</v>
      </c>
      <c r="M1359" s="69">
        <f t="shared" si="369"/>
        <v>1.0034744090000001</v>
      </c>
      <c r="N1359" s="69">
        <f t="shared" ca="1" si="370"/>
        <v>1.0111463119999999</v>
      </c>
      <c r="O1359" s="68">
        <f t="shared" si="384"/>
        <v>0</v>
      </c>
      <c r="P1359" s="65">
        <f t="shared" ca="1" si="379"/>
        <v>7.9096118799999999</v>
      </c>
      <c r="Q1359" s="143">
        <f t="shared" si="374"/>
        <v>0</v>
      </c>
      <c r="R1359" s="11">
        <f t="shared" si="375"/>
        <v>0</v>
      </c>
      <c r="S1359" s="70" t="str">
        <f>IF(O1358&gt;0,VLOOKUP(O1358,W$12:AF$60,10),S1358)</f>
        <v>A+J=</v>
      </c>
      <c r="T1359" s="66" t="e">
        <f>IF(O1358&gt;0,VLOOKUP(O1358,W$12:AF$60,11),T1358)</f>
        <v>#REF!</v>
      </c>
      <c r="U1359" s="71" t="str">
        <f t="shared" si="371"/>
        <v>-</v>
      </c>
    </row>
    <row r="1360" spans="1:21" x14ac:dyDescent="0.15">
      <c r="A1360" s="63">
        <f t="shared" si="376"/>
        <v>45125</v>
      </c>
      <c r="B1360" s="78">
        <f t="shared" ca="1" si="380"/>
        <v>718.05699515949993</v>
      </c>
      <c r="C1360" s="65">
        <f t="shared" ca="1" si="367"/>
        <v>709.61694673949989</v>
      </c>
      <c r="D1360" s="10">
        <f ca="1">IF(A1360&lt;$B$1,VLOOKUP(A1360,[1]DI!$A$4:$B$15000,2),0)</f>
        <v>0.13650000000000001</v>
      </c>
      <c r="E1360" s="65">
        <f t="shared" ca="1" si="381"/>
        <v>1.00050788</v>
      </c>
      <c r="F1360" s="65">
        <f ca="1">(TRUNC(PRODUCT($E$12:$E1359),16))</f>
        <v>1.30009576582561</v>
      </c>
      <c r="G1360" s="65">
        <f t="shared" ca="1" si="382"/>
        <v>1.28957655250232</v>
      </c>
      <c r="H1360" s="65">
        <f t="shared" ca="1" si="383"/>
        <v>1.00815711</v>
      </c>
      <c r="I1360" s="64">
        <f t="shared" si="377"/>
        <v>0.06</v>
      </c>
      <c r="J1360" s="66">
        <f>IF(O1359&gt;0,VLOOKUP(O1359,W$12:AF$80,2),J1359)</f>
        <v>45103</v>
      </c>
      <c r="K1360" s="67">
        <f t="shared" si="378"/>
        <v>16</v>
      </c>
      <c r="L1360" s="68">
        <f t="shared" si="368"/>
        <v>16</v>
      </c>
      <c r="M1360" s="69">
        <f t="shared" si="369"/>
        <v>1.003706465</v>
      </c>
      <c r="N1360" s="69">
        <f t="shared" ca="1" si="370"/>
        <v>1.011893809</v>
      </c>
      <c r="O1360" s="68">
        <f t="shared" si="384"/>
        <v>0</v>
      </c>
      <c r="P1360" s="65">
        <f t="shared" ca="1" si="379"/>
        <v>8.4400484200000001</v>
      </c>
      <c r="Q1360" s="143">
        <f t="shared" si="374"/>
        <v>0</v>
      </c>
      <c r="R1360" s="11">
        <f t="shared" si="375"/>
        <v>0</v>
      </c>
      <c r="S1360" s="70" t="str">
        <f>IF(O1359&gt;0,VLOOKUP(O1359,W$12:AF$60,10),S1359)</f>
        <v>A+J=</v>
      </c>
      <c r="T1360" s="66" t="e">
        <f>IF(O1359&gt;0,VLOOKUP(O1359,W$12:AF$60,11),T1359)</f>
        <v>#REF!</v>
      </c>
      <c r="U1360" s="71" t="str">
        <f t="shared" si="371"/>
        <v>-</v>
      </c>
    </row>
    <row r="1361" spans="1:21" x14ac:dyDescent="0.15">
      <c r="A1361" s="63">
        <f t="shared" si="376"/>
        <v>45126</v>
      </c>
      <c r="B1361" s="78">
        <f t="shared" ca="1" si="380"/>
        <v>718.58781701949988</v>
      </c>
      <c r="C1361" s="65">
        <f t="shared" ca="1" si="367"/>
        <v>709.61694673949989</v>
      </c>
      <c r="D1361" s="10">
        <f ca="1">IF(A1361&lt;$B$1,VLOOKUP(A1361,[1]DI!$A$4:$B$15000,2),0)</f>
        <v>0.13650000000000001</v>
      </c>
      <c r="E1361" s="65">
        <f t="shared" ca="1" si="381"/>
        <v>1.00050788</v>
      </c>
      <c r="F1361" s="65">
        <f ca="1">(TRUNC(PRODUCT($E$12:$E1360),16))</f>
        <v>1.3007560584631499</v>
      </c>
      <c r="G1361" s="65">
        <f t="shared" ca="1" si="382"/>
        <v>1.28957655250232</v>
      </c>
      <c r="H1361" s="65">
        <f t="shared" ca="1" si="383"/>
        <v>1.0086691299999999</v>
      </c>
      <c r="I1361" s="64">
        <f t="shared" si="377"/>
        <v>0.06</v>
      </c>
      <c r="J1361" s="66">
        <f>IF(O1360&gt;0,VLOOKUP(O1360,W$12:AF$80,2),J1360)</f>
        <v>45103</v>
      </c>
      <c r="K1361" s="67">
        <f t="shared" si="378"/>
        <v>17</v>
      </c>
      <c r="L1361" s="68">
        <f t="shared" si="368"/>
        <v>17</v>
      </c>
      <c r="M1361" s="69">
        <f t="shared" si="369"/>
        <v>1.0039385750000001</v>
      </c>
      <c r="N1361" s="69">
        <f t="shared" ca="1" si="370"/>
        <v>1.012641849</v>
      </c>
      <c r="O1361" s="68">
        <f t="shared" si="384"/>
        <v>0</v>
      </c>
      <c r="P1361" s="65">
        <f t="shared" ca="1" si="379"/>
        <v>8.9708702799999998</v>
      </c>
      <c r="Q1361" s="143">
        <f t="shared" si="374"/>
        <v>0</v>
      </c>
      <c r="R1361" s="11">
        <f t="shared" si="375"/>
        <v>0</v>
      </c>
      <c r="S1361" s="70" t="str">
        <f>IF(O1360&gt;0,VLOOKUP(O1360,W$12:AF$60,10),S1360)</f>
        <v>A+J=</v>
      </c>
      <c r="T1361" s="66" t="e">
        <f>IF(O1360&gt;0,VLOOKUP(O1360,W$12:AF$60,11),T1360)</f>
        <v>#REF!</v>
      </c>
      <c r="U1361" s="71" t="str">
        <f t="shared" si="371"/>
        <v>-</v>
      </c>
    </row>
    <row r="1362" spans="1:21" x14ac:dyDescent="0.15">
      <c r="A1362" s="63">
        <f t="shared" si="376"/>
        <v>45127</v>
      </c>
      <c r="B1362" s="78">
        <f t="shared" ca="1" si="380"/>
        <v>719.11903058949986</v>
      </c>
      <c r="C1362" s="65">
        <f t="shared" ca="1" si="367"/>
        <v>709.61694673949989</v>
      </c>
      <c r="D1362" s="10">
        <f ca="1">IF(A1362&lt;$B$1,VLOOKUP(A1362,[1]DI!$A$4:$B$15000,2),0)</f>
        <v>0.13650000000000001</v>
      </c>
      <c r="E1362" s="65">
        <f t="shared" ca="1" si="381"/>
        <v>1.00050788</v>
      </c>
      <c r="F1362" s="65">
        <f ca="1">(TRUNC(PRODUCT($E$12:$E1361),16))</f>
        <v>1.30141668645013</v>
      </c>
      <c r="G1362" s="65">
        <f t="shared" ca="1" si="382"/>
        <v>1.28957655250232</v>
      </c>
      <c r="H1362" s="65">
        <f t="shared" ca="1" si="383"/>
        <v>1.0091814100000001</v>
      </c>
      <c r="I1362" s="64">
        <f t="shared" si="377"/>
        <v>0.06</v>
      </c>
      <c r="J1362" s="66">
        <f>IF(O1361&gt;0,VLOOKUP(O1361,W$12:AF$80,2),J1361)</f>
        <v>45103</v>
      </c>
      <c r="K1362" s="67">
        <f t="shared" si="378"/>
        <v>18</v>
      </c>
      <c r="L1362" s="68">
        <f t="shared" si="368"/>
        <v>18</v>
      </c>
      <c r="M1362" s="69">
        <f t="shared" si="369"/>
        <v>1.004170738</v>
      </c>
      <c r="N1362" s="69">
        <f t="shared" ca="1" si="370"/>
        <v>1.0133904410000001</v>
      </c>
      <c r="O1362" s="68">
        <f t="shared" si="384"/>
        <v>0</v>
      </c>
      <c r="P1362" s="65">
        <f t="shared" ca="1" si="379"/>
        <v>9.50208385</v>
      </c>
      <c r="Q1362" s="143">
        <f t="shared" si="374"/>
        <v>0</v>
      </c>
      <c r="R1362" s="11">
        <f t="shared" si="375"/>
        <v>0</v>
      </c>
      <c r="S1362" s="70" t="str">
        <f>IF(O1361&gt;0,VLOOKUP(O1361,W$12:AF$60,10),S1361)</f>
        <v>A+J=</v>
      </c>
      <c r="T1362" s="66" t="e">
        <f>IF(O1361&gt;0,VLOOKUP(O1361,W$12:AF$60,11),T1361)</f>
        <v>#REF!</v>
      </c>
      <c r="U1362" s="71" t="str">
        <f t="shared" si="371"/>
        <v>-</v>
      </c>
    </row>
    <row r="1363" spans="1:21" x14ac:dyDescent="0.15">
      <c r="A1363" s="63">
        <f t="shared" si="376"/>
        <v>45128</v>
      </c>
      <c r="B1363" s="78">
        <f t="shared" ca="1" si="380"/>
        <v>719.65064438949992</v>
      </c>
      <c r="C1363" s="65">
        <f t="shared" ca="1" si="367"/>
        <v>709.61694673949989</v>
      </c>
      <c r="D1363" s="10">
        <f ca="1">IF(A1363&lt;$B$1,VLOOKUP(A1363,[1]DI!$A$4:$B$15000,2),0)</f>
        <v>0.13650000000000001</v>
      </c>
      <c r="E1363" s="65">
        <f t="shared" ca="1" si="381"/>
        <v>1.00050788</v>
      </c>
      <c r="F1363" s="65">
        <f ca="1">(TRUNC(PRODUCT($E$12:$E1362),16))</f>
        <v>1.3020776499568401</v>
      </c>
      <c r="G1363" s="65">
        <f t="shared" ca="1" si="382"/>
        <v>1.28957655250232</v>
      </c>
      <c r="H1363" s="65">
        <f t="shared" ca="1" si="383"/>
        <v>1.0096939599999999</v>
      </c>
      <c r="I1363" s="64">
        <f t="shared" si="377"/>
        <v>0.06</v>
      </c>
      <c r="J1363" s="66">
        <f>IF(O1362&gt;0,VLOOKUP(O1362,W$12:AF$80,2),J1362)</f>
        <v>45103</v>
      </c>
      <c r="K1363" s="67">
        <f t="shared" si="378"/>
        <v>19</v>
      </c>
      <c r="L1363" s="68">
        <f t="shared" si="368"/>
        <v>19</v>
      </c>
      <c r="M1363" s="69">
        <f t="shared" si="369"/>
        <v>1.004402955</v>
      </c>
      <c r="N1363" s="69">
        <f t="shared" ca="1" si="370"/>
        <v>1.014139597</v>
      </c>
      <c r="O1363" s="68">
        <f t="shared" si="384"/>
        <v>0</v>
      </c>
      <c r="P1363" s="65">
        <f t="shared" ca="1" si="379"/>
        <v>10.033697650000001</v>
      </c>
      <c r="Q1363" s="143">
        <f t="shared" si="374"/>
        <v>0</v>
      </c>
      <c r="R1363" s="11">
        <f t="shared" si="375"/>
        <v>0</v>
      </c>
      <c r="S1363" s="70" t="str">
        <f>IF(O1362&gt;0,VLOOKUP(O1362,W$12:AF$60,10),S1362)</f>
        <v>A+J=</v>
      </c>
      <c r="T1363" s="66" t="e">
        <f>IF(O1362&gt;0,VLOOKUP(O1362,W$12:AF$60,11),T1362)</f>
        <v>#REF!</v>
      </c>
      <c r="U1363" s="71" t="str">
        <f t="shared" si="371"/>
        <v>-</v>
      </c>
    </row>
    <row r="1364" spans="1:21" x14ac:dyDescent="0.15">
      <c r="A1364" s="63">
        <f t="shared" si="376"/>
        <v>45129</v>
      </c>
      <c r="B1364" s="78">
        <f t="shared" ca="1" si="380"/>
        <v>720.18264420949993</v>
      </c>
      <c r="C1364" s="65">
        <f t="shared" ca="1" si="367"/>
        <v>709.61694673949989</v>
      </c>
      <c r="D1364" s="10">
        <f ca="1">IF(A1364&lt;$B$1,VLOOKUP(A1364,[1]DI!$A$4:$B$15000,2),0)</f>
        <v>0</v>
      </c>
      <c r="E1364" s="65">
        <f t="shared" ca="1" si="381"/>
        <v>1</v>
      </c>
      <c r="F1364" s="65">
        <f ca="1">(TRUNC(PRODUCT($E$12:$E1363),16))</f>
        <v>1.3027389491537</v>
      </c>
      <c r="G1364" s="65">
        <f t="shared" ca="1" si="382"/>
        <v>1.28957655250232</v>
      </c>
      <c r="H1364" s="65">
        <f t="shared" ca="1" si="383"/>
        <v>1.01020676</v>
      </c>
      <c r="I1364" s="64">
        <f t="shared" si="377"/>
        <v>0.06</v>
      </c>
      <c r="J1364" s="66">
        <f>IF(O1363&gt;0,VLOOKUP(O1363,W$12:AF$80,2),J1363)</f>
        <v>45103</v>
      </c>
      <c r="K1364" s="67">
        <f t="shared" si="378"/>
        <v>19</v>
      </c>
      <c r="L1364" s="68">
        <f t="shared" si="368"/>
        <v>20</v>
      </c>
      <c r="M1364" s="69">
        <f t="shared" si="369"/>
        <v>1.004635226</v>
      </c>
      <c r="N1364" s="69">
        <f t="shared" ca="1" si="370"/>
        <v>1.0148892970000001</v>
      </c>
      <c r="O1364" s="68">
        <f t="shared" si="384"/>
        <v>0</v>
      </c>
      <c r="P1364" s="65">
        <f t="shared" ca="1" si="379"/>
        <v>10.56569747</v>
      </c>
      <c r="Q1364" s="143">
        <f t="shared" si="374"/>
        <v>0</v>
      </c>
      <c r="R1364" s="11">
        <f t="shared" si="375"/>
        <v>0</v>
      </c>
      <c r="S1364" s="70" t="str">
        <f>IF(O1363&gt;0,VLOOKUP(O1363,W$12:AF$60,10),S1363)</f>
        <v>A+J=</v>
      </c>
      <c r="T1364" s="66" t="e">
        <f>IF(O1363&gt;0,VLOOKUP(O1363,W$12:AF$60,11),T1363)</f>
        <v>#REF!</v>
      </c>
      <c r="U1364" s="71" t="str">
        <f t="shared" si="371"/>
        <v>-</v>
      </c>
    </row>
    <row r="1365" spans="1:21" x14ac:dyDescent="0.15">
      <c r="A1365" s="63">
        <f t="shared" si="376"/>
        <v>45130</v>
      </c>
      <c r="B1365" s="78">
        <f t="shared" ca="1" si="380"/>
        <v>720.18264420949993</v>
      </c>
      <c r="C1365" s="65">
        <f t="shared" ref="C1365:C1428" ca="1" si="385">(C1364-R1364)</f>
        <v>709.61694673949989</v>
      </c>
      <c r="D1365" s="10">
        <f ca="1">IF(A1365&lt;$B$1,VLOOKUP(A1365,[1]DI!$A$4:$B$15000,2),0)</f>
        <v>0</v>
      </c>
      <c r="E1365" s="65">
        <f t="shared" ca="1" si="381"/>
        <v>1</v>
      </c>
      <c r="F1365" s="65">
        <f ca="1">(TRUNC(PRODUCT($E$12:$E1364),16))</f>
        <v>1.3027389491537</v>
      </c>
      <c r="G1365" s="65">
        <f t="shared" ca="1" si="382"/>
        <v>1.28957655250232</v>
      </c>
      <c r="H1365" s="65">
        <f t="shared" ca="1" si="383"/>
        <v>1.01020676</v>
      </c>
      <c r="I1365" s="64">
        <f t="shared" si="377"/>
        <v>0.06</v>
      </c>
      <c r="J1365" s="66">
        <f>IF(O1364&gt;0,VLOOKUP(O1364,W$12:AF$80,2),J1364)</f>
        <v>45103</v>
      </c>
      <c r="K1365" s="67">
        <f t="shared" si="378"/>
        <v>19</v>
      </c>
      <c r="L1365" s="68">
        <f t="shared" ref="L1365:L1428" si="386">IF(AND(K1365=1,K1364=1),1,IF(K1365&gt;0,IF(K1365=K1364,K1365+1,K1365),0))</f>
        <v>20</v>
      </c>
      <c r="M1365" s="69">
        <f t="shared" ref="M1365:M1428" si="387">ROUND((I1365+1)^(L1365/252),9)</f>
        <v>1.004635226</v>
      </c>
      <c r="N1365" s="69">
        <f t="shared" ref="N1365:N1428" ca="1" si="388">ROUND(H1365*M1365,9)</f>
        <v>1.0148892970000001</v>
      </c>
      <c r="O1365" s="68">
        <f t="shared" si="384"/>
        <v>0</v>
      </c>
      <c r="P1365" s="65">
        <f t="shared" ca="1" si="379"/>
        <v>10.56569747</v>
      </c>
      <c r="Q1365" s="143">
        <f t="shared" si="374"/>
        <v>0</v>
      </c>
      <c r="R1365" s="11">
        <f t="shared" si="375"/>
        <v>0</v>
      </c>
      <c r="S1365" s="70" t="str">
        <f>IF(O1364&gt;0,VLOOKUP(O1364,W$12:AF$60,10),S1364)</f>
        <v>A+J=</v>
      </c>
      <c r="T1365" s="66" t="e">
        <f>IF(O1364&gt;0,VLOOKUP(O1364,W$12:AF$60,11),T1364)</f>
        <v>#REF!</v>
      </c>
      <c r="U1365" s="71" t="str">
        <f t="shared" ref="U1365:U1428" si="389">IF(O1365&gt;0,(P1365+R1365)*U$9,"-")</f>
        <v>-</v>
      </c>
    </row>
    <row r="1366" spans="1:21" x14ac:dyDescent="0.15">
      <c r="A1366" s="63">
        <f t="shared" si="376"/>
        <v>45131</v>
      </c>
      <c r="B1366" s="78">
        <f t="shared" ca="1" si="380"/>
        <v>720.18264420949993</v>
      </c>
      <c r="C1366" s="65">
        <f t="shared" ca="1" si="385"/>
        <v>709.61694673949989</v>
      </c>
      <c r="D1366" s="10">
        <f ca="1">IF(A1366&lt;$B$1,VLOOKUP(A1366,[1]DI!$A$4:$B$15000,2),0)</f>
        <v>0.13650000000000001</v>
      </c>
      <c r="E1366" s="65">
        <f t="shared" ca="1" si="381"/>
        <v>1.00050788</v>
      </c>
      <c r="F1366" s="65">
        <f ca="1">(TRUNC(PRODUCT($E$12:$E1365),16))</f>
        <v>1.3027389491537</v>
      </c>
      <c r="G1366" s="65">
        <f t="shared" ca="1" si="382"/>
        <v>1.28957655250232</v>
      </c>
      <c r="H1366" s="65">
        <f t="shared" ca="1" si="383"/>
        <v>1.01020676</v>
      </c>
      <c r="I1366" s="64">
        <f t="shared" si="377"/>
        <v>0.06</v>
      </c>
      <c r="J1366" s="66">
        <f>IF(O1365&gt;0,VLOOKUP(O1365,W$12:AF$80,2),J1365)</f>
        <v>45103</v>
      </c>
      <c r="K1366" s="67">
        <f t="shared" si="378"/>
        <v>20</v>
      </c>
      <c r="L1366" s="68">
        <f t="shared" si="386"/>
        <v>20</v>
      </c>
      <c r="M1366" s="69">
        <f t="shared" si="387"/>
        <v>1.004635226</v>
      </c>
      <c r="N1366" s="69">
        <f t="shared" ca="1" si="388"/>
        <v>1.0148892970000001</v>
      </c>
      <c r="O1366" s="68">
        <f t="shared" si="384"/>
        <v>0</v>
      </c>
      <c r="P1366" s="65">
        <f t="shared" ca="1" si="379"/>
        <v>10.56569747</v>
      </c>
      <c r="Q1366" s="143">
        <f t="shared" si="374"/>
        <v>0</v>
      </c>
      <c r="R1366" s="11">
        <f t="shared" si="375"/>
        <v>0</v>
      </c>
      <c r="S1366" s="70" t="str">
        <f>IF(O1365&gt;0,VLOOKUP(O1365,W$12:AF$60,10),S1365)</f>
        <v>A+J=</v>
      </c>
      <c r="T1366" s="66" t="e">
        <f>IF(O1365&gt;0,VLOOKUP(O1365,W$12:AF$60,11),T1365)</f>
        <v>#REF!</v>
      </c>
      <c r="U1366" s="71" t="str">
        <f t="shared" si="389"/>
        <v>-</v>
      </c>
    </row>
    <row r="1367" spans="1:21" x14ac:dyDescent="0.15">
      <c r="A1367" s="63">
        <f t="shared" si="376"/>
        <v>45132</v>
      </c>
      <c r="B1367" s="78">
        <f t="shared" ca="1" si="380"/>
        <v>720.71503644949985</v>
      </c>
      <c r="C1367" s="65">
        <f t="shared" ca="1" si="385"/>
        <v>709.61694673949989</v>
      </c>
      <c r="D1367" s="10">
        <f ca="1">IF(A1367&lt;$B$1,VLOOKUP(A1367,[1]DI!$A$4:$B$15000,2),0)</f>
        <v>0.13650000000000001</v>
      </c>
      <c r="E1367" s="65">
        <f t="shared" ca="1" si="381"/>
        <v>1.00050788</v>
      </c>
      <c r="F1367" s="65">
        <f ca="1">(TRUNC(PRODUCT($E$12:$E1366),16))</f>
        <v>1.3034005842112</v>
      </c>
      <c r="G1367" s="65">
        <f t="shared" ca="1" si="382"/>
        <v>1.28957655250232</v>
      </c>
      <c r="H1367" s="65">
        <f t="shared" ca="1" si="383"/>
        <v>1.01071982</v>
      </c>
      <c r="I1367" s="64">
        <f t="shared" si="377"/>
        <v>0.06</v>
      </c>
      <c r="J1367" s="66">
        <f>IF(O1366&gt;0,VLOOKUP(O1366,W$12:AF$80,2),J1366)</f>
        <v>45103</v>
      </c>
      <c r="K1367" s="67">
        <f t="shared" si="378"/>
        <v>21</v>
      </c>
      <c r="L1367" s="68">
        <f t="shared" si="386"/>
        <v>21</v>
      </c>
      <c r="M1367" s="69">
        <f t="shared" si="387"/>
        <v>1.004867551</v>
      </c>
      <c r="N1367" s="69">
        <f t="shared" ca="1" si="388"/>
        <v>1.0156395499999999</v>
      </c>
      <c r="O1367" s="68">
        <f t="shared" si="384"/>
        <v>34</v>
      </c>
      <c r="P1367" s="65">
        <f t="shared" ca="1" si="379"/>
        <v>11.09808971</v>
      </c>
      <c r="Q1367" s="143">
        <f t="shared" si="374"/>
        <v>0</v>
      </c>
      <c r="R1367" s="11">
        <f t="shared" si="375"/>
        <v>0</v>
      </c>
      <c r="S1367" s="70" t="str">
        <f>IF(O1366&gt;0,VLOOKUP(O1366,W$12:AF$60,10),S1366)</f>
        <v>A+J=</v>
      </c>
      <c r="T1367" s="66" t="e">
        <f>IF(O1366&gt;0,VLOOKUP(O1366,W$12:AF$60,11),T1366)</f>
        <v>#REF!</v>
      </c>
      <c r="U1367" s="71">
        <f t="shared" ca="1" si="389"/>
        <v>665885.38260000001</v>
      </c>
    </row>
    <row r="1368" spans="1:21" x14ac:dyDescent="0.15">
      <c r="A1368" s="63">
        <f t="shared" si="376"/>
        <v>45133</v>
      </c>
      <c r="B1368" s="78">
        <f t="shared" ca="1" si="380"/>
        <v>710.14153105949993</v>
      </c>
      <c r="C1368" s="65">
        <f t="shared" ca="1" si="385"/>
        <v>709.61694673949989</v>
      </c>
      <c r="D1368" s="10">
        <f ca="1">IF(A1368&lt;$B$1,VLOOKUP(A1368,[1]DI!$A$4:$B$15000,2),0)</f>
        <v>0.13650000000000001</v>
      </c>
      <c r="E1368" s="65">
        <f t="shared" ca="1" si="381"/>
        <v>1.00050788</v>
      </c>
      <c r="F1368" s="65">
        <f ca="1">(TRUNC(PRODUCT($E$12:$E1367),16))</f>
        <v>1.3040625552999101</v>
      </c>
      <c r="G1368" s="65">
        <f t="shared" ca="1" si="382"/>
        <v>1.3034005842112</v>
      </c>
      <c r="H1368" s="65">
        <f t="shared" ca="1" si="383"/>
        <v>1.00050788</v>
      </c>
      <c r="I1368" s="64">
        <f t="shared" si="377"/>
        <v>0.06</v>
      </c>
      <c r="J1368" s="66">
        <f>IF(O1367&gt;0,VLOOKUP(O1367,W$12:AF$80,2),J1367)</f>
        <v>45132</v>
      </c>
      <c r="K1368" s="67">
        <f t="shared" si="378"/>
        <v>1</v>
      </c>
      <c r="L1368" s="68">
        <f t="shared" si="386"/>
        <v>1</v>
      </c>
      <c r="M1368" s="69">
        <f t="shared" si="387"/>
        <v>1.0002312529999999</v>
      </c>
      <c r="N1368" s="69">
        <f t="shared" ca="1" si="388"/>
        <v>1.0007392500000001</v>
      </c>
      <c r="O1368" s="68">
        <f t="shared" si="384"/>
        <v>0</v>
      </c>
      <c r="P1368" s="65">
        <f t="shared" ca="1" si="379"/>
        <v>0.52458431999999999</v>
      </c>
      <c r="Q1368" s="143">
        <f t="shared" si="374"/>
        <v>0</v>
      </c>
      <c r="R1368" s="11">
        <f t="shared" si="375"/>
        <v>0</v>
      </c>
      <c r="S1368" s="70" t="str">
        <f>IF(O1367&gt;0,VLOOKUP(O1367,W$12:AF$60,10),S1367)</f>
        <v>A+J=</v>
      </c>
      <c r="T1368" s="66" t="e">
        <f>IF(O1367&gt;0,VLOOKUP(O1367,W$12:AF$60,11),T1367)</f>
        <v>#REF!</v>
      </c>
      <c r="U1368" s="71" t="str">
        <f t="shared" si="389"/>
        <v>-</v>
      </c>
    </row>
    <row r="1369" spans="1:21" x14ac:dyDescent="0.15">
      <c r="A1369" s="63">
        <f t="shared" si="376"/>
        <v>45134</v>
      </c>
      <c r="B1369" s="78">
        <f t="shared" ca="1" si="380"/>
        <v>710.6665049694999</v>
      </c>
      <c r="C1369" s="65">
        <f t="shared" ca="1" si="385"/>
        <v>709.61694673949989</v>
      </c>
      <c r="D1369" s="10">
        <f ca="1">IF(A1369&lt;$B$1,VLOOKUP(A1369,[1]DI!$A$4:$B$15000,2),0)</f>
        <v>0.13650000000000001</v>
      </c>
      <c r="E1369" s="65">
        <f t="shared" ca="1" si="381"/>
        <v>1.00050788</v>
      </c>
      <c r="F1369" s="65">
        <f ca="1">(TRUNC(PRODUCT($E$12:$E1368),16))</f>
        <v>1.3047248625904899</v>
      </c>
      <c r="G1369" s="65">
        <f t="shared" ca="1" si="382"/>
        <v>1.3034005842112</v>
      </c>
      <c r="H1369" s="65">
        <f t="shared" ca="1" si="383"/>
        <v>1.00101602</v>
      </c>
      <c r="I1369" s="64">
        <f t="shared" si="377"/>
        <v>0.06</v>
      </c>
      <c r="J1369" s="66">
        <f>IF(O1368&gt;0,VLOOKUP(O1368,W$12:AF$80,2),J1368)</f>
        <v>45132</v>
      </c>
      <c r="K1369" s="67">
        <f t="shared" si="378"/>
        <v>2</v>
      </c>
      <c r="L1369" s="68">
        <f t="shared" si="386"/>
        <v>2</v>
      </c>
      <c r="M1369" s="69">
        <f t="shared" si="387"/>
        <v>1.000462559</v>
      </c>
      <c r="N1369" s="69">
        <f t="shared" ca="1" si="388"/>
        <v>1.0014790490000001</v>
      </c>
      <c r="O1369" s="68">
        <f t="shared" si="384"/>
        <v>0</v>
      </c>
      <c r="P1369" s="65">
        <f t="shared" ca="1" si="379"/>
        <v>1.0495582299999999</v>
      </c>
      <c r="Q1369" s="143">
        <f t="shared" si="374"/>
        <v>0</v>
      </c>
      <c r="R1369" s="11">
        <f t="shared" si="375"/>
        <v>0</v>
      </c>
      <c r="S1369" s="70" t="str">
        <f>IF(O1368&gt;0,VLOOKUP(O1368,W$12:AF$60,10),S1368)</f>
        <v>A+J=</v>
      </c>
      <c r="T1369" s="66" t="e">
        <f>IF(O1368&gt;0,VLOOKUP(O1368,W$12:AF$60,11),T1368)</f>
        <v>#REF!</v>
      </c>
      <c r="U1369" s="71" t="str">
        <f t="shared" si="389"/>
        <v>-</v>
      </c>
    </row>
    <row r="1370" spans="1:21" x14ac:dyDescent="0.15">
      <c r="A1370" s="63">
        <f t="shared" si="376"/>
        <v>45135</v>
      </c>
      <c r="B1370" s="78">
        <f t="shared" ca="1" si="380"/>
        <v>711.19186064949986</v>
      </c>
      <c r="C1370" s="65">
        <f t="shared" ca="1" si="385"/>
        <v>709.61694673949989</v>
      </c>
      <c r="D1370" s="10">
        <f ca="1">IF(A1370&lt;$B$1,VLOOKUP(A1370,[1]DI!$A$4:$B$15000,2),0)</f>
        <v>0.13650000000000001</v>
      </c>
      <c r="E1370" s="65">
        <f t="shared" ca="1" si="381"/>
        <v>1.00050788</v>
      </c>
      <c r="F1370" s="65">
        <f ca="1">(TRUNC(PRODUCT($E$12:$E1369),16))</f>
        <v>1.3053875062536999</v>
      </c>
      <c r="G1370" s="65">
        <f t="shared" ca="1" si="382"/>
        <v>1.3034005842112</v>
      </c>
      <c r="H1370" s="65">
        <f t="shared" ca="1" si="383"/>
        <v>1.00152441</v>
      </c>
      <c r="I1370" s="64">
        <f t="shared" si="377"/>
        <v>0.06</v>
      </c>
      <c r="J1370" s="66">
        <f>IF(O1369&gt;0,VLOOKUP(O1369,W$12:AF$80,2),J1369)</f>
        <v>45132</v>
      </c>
      <c r="K1370" s="67">
        <f t="shared" si="378"/>
        <v>3</v>
      </c>
      <c r="L1370" s="68">
        <f t="shared" si="386"/>
        <v>3</v>
      </c>
      <c r="M1370" s="69">
        <f t="shared" si="387"/>
        <v>1.0006939180000001</v>
      </c>
      <c r="N1370" s="69">
        <f t="shared" ca="1" si="388"/>
        <v>1.0022193859999999</v>
      </c>
      <c r="O1370" s="68">
        <f t="shared" si="384"/>
        <v>0</v>
      </c>
      <c r="P1370" s="65">
        <f t="shared" ca="1" si="379"/>
        <v>1.57491391</v>
      </c>
      <c r="Q1370" s="143">
        <f t="shared" si="374"/>
        <v>0</v>
      </c>
      <c r="R1370" s="11">
        <f t="shared" si="375"/>
        <v>0</v>
      </c>
      <c r="S1370" s="70" t="str">
        <f>IF(O1369&gt;0,VLOOKUP(O1369,W$12:AF$60,10),S1369)</f>
        <v>A+J=</v>
      </c>
      <c r="T1370" s="66" t="e">
        <f>IF(O1369&gt;0,VLOOKUP(O1369,W$12:AF$60,11),T1369)</f>
        <v>#REF!</v>
      </c>
      <c r="U1370" s="71" t="str">
        <f t="shared" si="389"/>
        <v>-</v>
      </c>
    </row>
    <row r="1371" spans="1:21" x14ac:dyDescent="0.15">
      <c r="A1371" s="63">
        <f t="shared" si="376"/>
        <v>45136</v>
      </c>
      <c r="B1371" s="78">
        <f t="shared" ca="1" si="380"/>
        <v>711.71761300949993</v>
      </c>
      <c r="C1371" s="65">
        <f t="shared" ca="1" si="385"/>
        <v>709.61694673949989</v>
      </c>
      <c r="D1371" s="10">
        <f ca="1">IF(A1371&lt;$B$1,VLOOKUP(A1371,[1]DI!$A$4:$B$15000,2),0)</f>
        <v>0</v>
      </c>
      <c r="E1371" s="65">
        <f t="shared" ca="1" si="381"/>
        <v>1</v>
      </c>
      <c r="F1371" s="65">
        <f ca="1">(TRUNC(PRODUCT($E$12:$E1370),16))</f>
        <v>1.3060504864603799</v>
      </c>
      <c r="G1371" s="65">
        <f t="shared" ca="1" si="382"/>
        <v>1.3034005842112</v>
      </c>
      <c r="H1371" s="65">
        <f t="shared" ca="1" si="383"/>
        <v>1.00203307</v>
      </c>
      <c r="I1371" s="64">
        <f t="shared" si="377"/>
        <v>0.06</v>
      </c>
      <c r="J1371" s="66">
        <f>IF(O1370&gt;0,VLOOKUP(O1370,W$12:AF$80,2),J1370)</f>
        <v>45132</v>
      </c>
      <c r="K1371" s="67">
        <f t="shared" si="378"/>
        <v>3</v>
      </c>
      <c r="L1371" s="68">
        <f t="shared" si="386"/>
        <v>4</v>
      </c>
      <c r="M1371" s="69">
        <f t="shared" si="387"/>
        <v>1.0009253309999999</v>
      </c>
      <c r="N1371" s="69">
        <f t="shared" ca="1" si="388"/>
        <v>1.0029602820000001</v>
      </c>
      <c r="O1371" s="68">
        <f t="shared" si="384"/>
        <v>0</v>
      </c>
      <c r="P1371" s="65">
        <f t="shared" ca="1" si="379"/>
        <v>2.1006662700000001</v>
      </c>
      <c r="Q1371" s="143">
        <f t="shared" si="374"/>
        <v>0</v>
      </c>
      <c r="R1371" s="11">
        <f t="shared" si="375"/>
        <v>0</v>
      </c>
      <c r="S1371" s="70" t="str">
        <f>IF(O1370&gt;0,VLOOKUP(O1370,W$12:AF$60,10),S1370)</f>
        <v>A+J=</v>
      </c>
      <c r="T1371" s="66" t="e">
        <f>IF(O1370&gt;0,VLOOKUP(O1370,W$12:AF$60,11),T1370)</f>
        <v>#REF!</v>
      </c>
      <c r="U1371" s="71" t="str">
        <f t="shared" si="389"/>
        <v>-</v>
      </c>
    </row>
    <row r="1372" spans="1:21" x14ac:dyDescent="0.15">
      <c r="A1372" s="63">
        <f t="shared" si="376"/>
        <v>45137</v>
      </c>
      <c r="B1372" s="78">
        <f t="shared" ca="1" si="380"/>
        <v>711.71761300949993</v>
      </c>
      <c r="C1372" s="65">
        <f t="shared" ca="1" si="385"/>
        <v>709.61694673949989</v>
      </c>
      <c r="D1372" s="10">
        <f ca="1">IF(A1372&lt;$B$1,VLOOKUP(A1372,[1]DI!$A$4:$B$15000,2),0)</f>
        <v>0</v>
      </c>
      <c r="E1372" s="65">
        <f t="shared" ca="1" si="381"/>
        <v>1</v>
      </c>
      <c r="F1372" s="65">
        <f ca="1">(TRUNC(PRODUCT($E$12:$E1371),16))</f>
        <v>1.3060504864603799</v>
      </c>
      <c r="G1372" s="65">
        <f t="shared" ca="1" si="382"/>
        <v>1.3034005842112</v>
      </c>
      <c r="H1372" s="65">
        <f t="shared" ca="1" si="383"/>
        <v>1.00203307</v>
      </c>
      <c r="I1372" s="64">
        <f t="shared" si="377"/>
        <v>0.06</v>
      </c>
      <c r="J1372" s="66">
        <f>IF(O1371&gt;0,VLOOKUP(O1371,W$12:AF$80,2),J1371)</f>
        <v>45132</v>
      </c>
      <c r="K1372" s="67">
        <f t="shared" si="378"/>
        <v>3</v>
      </c>
      <c r="L1372" s="68">
        <f t="shared" si="386"/>
        <v>4</v>
      </c>
      <c r="M1372" s="69">
        <f t="shared" si="387"/>
        <v>1.0009253309999999</v>
      </c>
      <c r="N1372" s="69">
        <f t="shared" ca="1" si="388"/>
        <v>1.0029602820000001</v>
      </c>
      <c r="O1372" s="68">
        <f t="shared" si="384"/>
        <v>0</v>
      </c>
      <c r="P1372" s="65">
        <f t="shared" ca="1" si="379"/>
        <v>2.1006662700000001</v>
      </c>
      <c r="Q1372" s="143">
        <f t="shared" si="374"/>
        <v>0</v>
      </c>
      <c r="R1372" s="11">
        <f t="shared" si="375"/>
        <v>0</v>
      </c>
      <c r="S1372" s="70" t="str">
        <f>IF(O1371&gt;0,VLOOKUP(O1371,W$12:AF$60,10),S1371)</f>
        <v>A+J=</v>
      </c>
      <c r="T1372" s="66" t="e">
        <f>IF(O1371&gt;0,VLOOKUP(O1371,W$12:AF$60,11),T1371)</f>
        <v>#REF!</v>
      </c>
      <c r="U1372" s="71" t="str">
        <f t="shared" si="389"/>
        <v>-</v>
      </c>
    </row>
    <row r="1373" spans="1:21" x14ac:dyDescent="0.15">
      <c r="A1373" s="63">
        <f t="shared" si="376"/>
        <v>45138</v>
      </c>
      <c r="B1373" s="78">
        <f t="shared" ca="1" si="380"/>
        <v>711.71761300949993</v>
      </c>
      <c r="C1373" s="65">
        <f t="shared" ca="1" si="385"/>
        <v>709.61694673949989</v>
      </c>
      <c r="D1373" s="10">
        <f ca="1">IF(A1373&lt;$B$1,VLOOKUP(A1373,[1]DI!$A$4:$B$15000,2),0)</f>
        <v>0.13650000000000001</v>
      </c>
      <c r="E1373" s="65">
        <f t="shared" ca="1" si="381"/>
        <v>1.00050788</v>
      </c>
      <c r="F1373" s="65">
        <f ca="1">(TRUNC(PRODUCT($E$12:$E1372),16))</f>
        <v>1.3060504864603799</v>
      </c>
      <c r="G1373" s="65">
        <f t="shared" ca="1" si="382"/>
        <v>1.3034005842112</v>
      </c>
      <c r="H1373" s="65">
        <f t="shared" ca="1" si="383"/>
        <v>1.00203307</v>
      </c>
      <c r="I1373" s="64">
        <f t="shared" si="377"/>
        <v>0.06</v>
      </c>
      <c r="J1373" s="66">
        <f>IF(O1372&gt;0,VLOOKUP(O1372,W$12:AF$80,2),J1372)</f>
        <v>45132</v>
      </c>
      <c r="K1373" s="67">
        <f t="shared" si="378"/>
        <v>4</v>
      </c>
      <c r="L1373" s="68">
        <f t="shared" si="386"/>
        <v>4</v>
      </c>
      <c r="M1373" s="69">
        <f t="shared" si="387"/>
        <v>1.0009253309999999</v>
      </c>
      <c r="N1373" s="69">
        <f t="shared" ca="1" si="388"/>
        <v>1.0029602820000001</v>
      </c>
      <c r="O1373" s="68">
        <f t="shared" si="384"/>
        <v>0</v>
      </c>
      <c r="P1373" s="65">
        <f t="shared" ca="1" si="379"/>
        <v>2.1006662700000001</v>
      </c>
      <c r="Q1373" s="143">
        <f t="shared" si="374"/>
        <v>0</v>
      </c>
      <c r="R1373" s="11">
        <f t="shared" si="375"/>
        <v>0</v>
      </c>
      <c r="S1373" s="70" t="str">
        <f>IF(O1372&gt;0,VLOOKUP(O1372,W$12:AF$60,10),S1372)</f>
        <v>A+J=</v>
      </c>
      <c r="T1373" s="66" t="e">
        <f>IF(O1372&gt;0,VLOOKUP(O1372,W$12:AF$60,11),T1372)</f>
        <v>#REF!</v>
      </c>
      <c r="U1373" s="71" t="str">
        <f t="shared" si="389"/>
        <v>-</v>
      </c>
    </row>
    <row r="1374" spans="1:21" x14ac:dyDescent="0.15">
      <c r="A1374" s="63">
        <f t="shared" si="376"/>
        <v>45139</v>
      </c>
      <c r="B1374" s="78">
        <f t="shared" ca="1" si="380"/>
        <v>712.24374926949986</v>
      </c>
      <c r="C1374" s="65">
        <f t="shared" ca="1" si="385"/>
        <v>709.61694673949989</v>
      </c>
      <c r="D1374" s="10">
        <f ca="1">IF(A1374&lt;$B$1,VLOOKUP(A1374,[1]DI!$A$4:$B$15000,2),0)</f>
        <v>0.13650000000000001</v>
      </c>
      <c r="E1374" s="65">
        <f t="shared" ca="1" si="381"/>
        <v>1.00050788</v>
      </c>
      <c r="F1374" s="65">
        <f ca="1">(TRUNC(PRODUCT($E$12:$E1373),16))</f>
        <v>1.3067138033814401</v>
      </c>
      <c r="G1374" s="65">
        <f t="shared" ca="1" si="382"/>
        <v>1.3034005842112</v>
      </c>
      <c r="H1374" s="65">
        <f t="shared" ca="1" si="383"/>
        <v>1.0025419799999999</v>
      </c>
      <c r="I1374" s="64">
        <f t="shared" si="377"/>
        <v>0.06</v>
      </c>
      <c r="J1374" s="66">
        <f>IF(O1373&gt;0,VLOOKUP(O1373,W$12:AF$80,2),J1373)</f>
        <v>45132</v>
      </c>
      <c r="K1374" s="67">
        <f t="shared" si="378"/>
        <v>5</v>
      </c>
      <c r="L1374" s="68">
        <f t="shared" si="386"/>
        <v>5</v>
      </c>
      <c r="M1374" s="69">
        <f t="shared" si="387"/>
        <v>1.001156798</v>
      </c>
      <c r="N1374" s="69">
        <f t="shared" ca="1" si="388"/>
        <v>1.0037017189999999</v>
      </c>
      <c r="O1374" s="68">
        <f t="shared" si="384"/>
        <v>0</v>
      </c>
      <c r="P1374" s="65">
        <f t="shared" ca="1" si="379"/>
        <v>2.62680253</v>
      </c>
      <c r="Q1374" s="143">
        <f t="shared" si="374"/>
        <v>0</v>
      </c>
      <c r="R1374" s="11">
        <f t="shared" si="375"/>
        <v>0</v>
      </c>
      <c r="S1374" s="70" t="str">
        <f>IF(O1373&gt;0,VLOOKUP(O1373,W$12:AF$60,10),S1373)</f>
        <v>A+J=</v>
      </c>
      <c r="T1374" s="66" t="e">
        <f>IF(O1373&gt;0,VLOOKUP(O1373,W$12:AF$60,11),T1373)</f>
        <v>#REF!</v>
      </c>
      <c r="U1374" s="71" t="str">
        <f t="shared" si="389"/>
        <v>-</v>
      </c>
    </row>
    <row r="1375" spans="1:21" x14ac:dyDescent="0.15">
      <c r="A1375" s="63">
        <f t="shared" si="376"/>
        <v>45140</v>
      </c>
      <c r="B1375" s="78">
        <f t="shared" ca="1" si="380"/>
        <v>712.77027439949984</v>
      </c>
      <c r="C1375" s="65">
        <f t="shared" ca="1" si="385"/>
        <v>709.61694673949989</v>
      </c>
      <c r="D1375" s="10">
        <f ca="1">IF(A1375&lt;$B$1,VLOOKUP(A1375,[1]DI!$A$4:$B$15000,2),0)</f>
        <v>0.13650000000000001</v>
      </c>
      <c r="E1375" s="65">
        <f t="shared" ca="1" si="381"/>
        <v>1.00050788</v>
      </c>
      <c r="F1375" s="65">
        <f ca="1">(TRUNC(PRODUCT($E$12:$E1374),16))</f>
        <v>1.3073774571879</v>
      </c>
      <c r="G1375" s="65">
        <f t="shared" ca="1" si="382"/>
        <v>1.3034005842112</v>
      </c>
      <c r="H1375" s="65">
        <f t="shared" ca="1" si="383"/>
        <v>1.0030511499999999</v>
      </c>
      <c r="I1375" s="64">
        <f t="shared" si="377"/>
        <v>0.06</v>
      </c>
      <c r="J1375" s="66">
        <f>IF(O1374&gt;0,VLOOKUP(O1374,W$12:AF$80,2),J1374)</f>
        <v>45132</v>
      </c>
      <c r="K1375" s="67">
        <f t="shared" si="378"/>
        <v>6</v>
      </c>
      <c r="L1375" s="68">
        <f t="shared" si="386"/>
        <v>6</v>
      </c>
      <c r="M1375" s="69">
        <f t="shared" si="387"/>
        <v>1.0013883180000001</v>
      </c>
      <c r="N1375" s="69">
        <f t="shared" ca="1" si="388"/>
        <v>1.004443704</v>
      </c>
      <c r="O1375" s="68">
        <f t="shared" si="384"/>
        <v>0</v>
      </c>
      <c r="P1375" s="65">
        <f t="shared" ca="1" si="379"/>
        <v>3.15332766</v>
      </c>
      <c r="Q1375" s="143">
        <f t="shared" si="374"/>
        <v>0</v>
      </c>
      <c r="R1375" s="11">
        <f t="shared" si="375"/>
        <v>0</v>
      </c>
      <c r="S1375" s="70" t="str">
        <f>IF(O1374&gt;0,VLOOKUP(O1374,W$12:AF$60,10),S1374)</f>
        <v>A+J=</v>
      </c>
      <c r="T1375" s="66" t="e">
        <f>IF(O1374&gt;0,VLOOKUP(O1374,W$12:AF$60,11),T1374)</f>
        <v>#REF!</v>
      </c>
      <c r="U1375" s="71" t="str">
        <f t="shared" si="389"/>
        <v>-</v>
      </c>
    </row>
    <row r="1376" spans="1:21" x14ac:dyDescent="0.15">
      <c r="A1376" s="63">
        <f t="shared" si="376"/>
        <v>45141</v>
      </c>
      <c r="B1376" s="78">
        <f t="shared" ca="1" si="380"/>
        <v>713.29718981949986</v>
      </c>
      <c r="C1376" s="65">
        <f t="shared" ca="1" si="385"/>
        <v>709.61694673949989</v>
      </c>
      <c r="D1376" s="10">
        <f ca="1">IF(A1376&lt;$B$1,VLOOKUP(A1376,[1]DI!$A$4:$B$15000,2),0)</f>
        <v>0.13150000000000001</v>
      </c>
      <c r="E1376" s="65">
        <f t="shared" ca="1" si="381"/>
        <v>1.0004903700000001</v>
      </c>
      <c r="F1376" s="65">
        <f ca="1">(TRUNC(PRODUCT($E$12:$E1375),16))</f>
        <v>1.30804144805086</v>
      </c>
      <c r="G1376" s="65">
        <f t="shared" ca="1" si="382"/>
        <v>1.3034005842112</v>
      </c>
      <c r="H1376" s="65">
        <f t="shared" ca="1" si="383"/>
        <v>1.00356058</v>
      </c>
      <c r="I1376" s="64">
        <f t="shared" si="377"/>
        <v>0.06</v>
      </c>
      <c r="J1376" s="66">
        <f>IF(O1375&gt;0,VLOOKUP(O1375,W$12:AF$80,2),J1375)</f>
        <v>45132</v>
      </c>
      <c r="K1376" s="67">
        <f t="shared" si="378"/>
        <v>7</v>
      </c>
      <c r="L1376" s="68">
        <f t="shared" si="386"/>
        <v>7</v>
      </c>
      <c r="M1376" s="69">
        <f t="shared" si="387"/>
        <v>1.001619891</v>
      </c>
      <c r="N1376" s="69">
        <f t="shared" ca="1" si="388"/>
        <v>1.0051862389999999</v>
      </c>
      <c r="O1376" s="68">
        <f t="shared" si="384"/>
        <v>0</v>
      </c>
      <c r="P1376" s="65">
        <f t="shared" ca="1" si="379"/>
        <v>3.6802430799999999</v>
      </c>
      <c r="Q1376" s="143">
        <f t="shared" si="374"/>
        <v>0</v>
      </c>
      <c r="R1376" s="11">
        <f t="shared" si="375"/>
        <v>0</v>
      </c>
      <c r="S1376" s="70" t="str">
        <f>IF(O1375&gt;0,VLOOKUP(O1375,W$12:AF$60,10),S1375)</f>
        <v>A+J=</v>
      </c>
      <c r="T1376" s="66" t="e">
        <f>IF(O1375&gt;0,VLOOKUP(O1375,W$12:AF$60,11),T1375)</f>
        <v>#REF!</v>
      </c>
      <c r="U1376" s="71" t="str">
        <f t="shared" si="389"/>
        <v>-</v>
      </c>
    </row>
    <row r="1377" spans="1:21" x14ac:dyDescent="0.15">
      <c r="A1377" s="63">
        <f t="shared" si="376"/>
        <v>45142</v>
      </c>
      <c r="B1377" s="78">
        <f t="shared" ca="1" si="380"/>
        <v>713.81200555949988</v>
      </c>
      <c r="C1377" s="65">
        <f t="shared" ca="1" si="385"/>
        <v>709.61694673949989</v>
      </c>
      <c r="D1377" s="10">
        <f ca="1">IF(A1377&lt;$B$1,VLOOKUP(A1377,[1]DI!$A$4:$B$15000,2),0)</f>
        <v>0.13150000000000001</v>
      </c>
      <c r="E1377" s="65">
        <f t="shared" ca="1" si="381"/>
        <v>1.0004903700000001</v>
      </c>
      <c r="F1377" s="65">
        <f ca="1">(TRUNC(PRODUCT($E$12:$E1376),16))</f>
        <v>1.30868287233574</v>
      </c>
      <c r="G1377" s="65">
        <f t="shared" ca="1" si="382"/>
        <v>1.3034005842112</v>
      </c>
      <c r="H1377" s="65">
        <f t="shared" ca="1" si="383"/>
        <v>1.0040526999999999</v>
      </c>
      <c r="I1377" s="64">
        <f t="shared" si="377"/>
        <v>0.06</v>
      </c>
      <c r="J1377" s="66">
        <f>IF(O1376&gt;0,VLOOKUP(O1376,W$12:AF$80,2),J1376)</f>
        <v>45132</v>
      </c>
      <c r="K1377" s="67">
        <f t="shared" si="378"/>
        <v>8</v>
      </c>
      <c r="L1377" s="68">
        <f t="shared" si="386"/>
        <v>8</v>
      </c>
      <c r="M1377" s="69">
        <f t="shared" si="387"/>
        <v>1.0018515189999999</v>
      </c>
      <c r="N1377" s="69">
        <f t="shared" ca="1" si="388"/>
        <v>1.0059117230000001</v>
      </c>
      <c r="O1377" s="68">
        <f t="shared" si="384"/>
        <v>0</v>
      </c>
      <c r="P1377" s="65">
        <f t="shared" ca="1" si="379"/>
        <v>4.1950588199999999</v>
      </c>
      <c r="Q1377" s="143">
        <f t="shared" si="374"/>
        <v>0</v>
      </c>
      <c r="R1377" s="11">
        <f t="shared" si="375"/>
        <v>0</v>
      </c>
      <c r="S1377" s="70" t="str">
        <f>IF(O1376&gt;0,VLOOKUP(O1376,W$12:AF$60,10),S1376)</f>
        <v>A+J=</v>
      </c>
      <c r="T1377" s="66" t="e">
        <f>IF(O1376&gt;0,VLOOKUP(O1376,W$12:AF$60,11),T1376)</f>
        <v>#REF!</v>
      </c>
      <c r="U1377" s="71" t="str">
        <f t="shared" si="389"/>
        <v>-</v>
      </c>
    </row>
    <row r="1378" spans="1:21" x14ac:dyDescent="0.15">
      <c r="A1378" s="63">
        <f t="shared" si="376"/>
        <v>45143</v>
      </c>
      <c r="B1378" s="78">
        <f t="shared" ca="1" si="380"/>
        <v>714.32718320949994</v>
      </c>
      <c r="C1378" s="65">
        <f t="shared" ca="1" si="385"/>
        <v>709.61694673949989</v>
      </c>
      <c r="D1378" s="10">
        <f ca="1">IF(A1378&lt;$B$1,VLOOKUP(A1378,[1]DI!$A$4:$B$15000,2),0)</f>
        <v>0</v>
      </c>
      <c r="E1378" s="65">
        <f t="shared" ca="1" si="381"/>
        <v>1</v>
      </c>
      <c r="F1378" s="65">
        <f ca="1">(TRUNC(PRODUCT($E$12:$E1377),16))</f>
        <v>1.3093246111558501</v>
      </c>
      <c r="G1378" s="65">
        <f t="shared" ca="1" si="382"/>
        <v>1.3034005842112</v>
      </c>
      <c r="H1378" s="65">
        <f t="shared" ca="1" si="383"/>
        <v>1.0045450499999999</v>
      </c>
      <c r="I1378" s="64">
        <f t="shared" si="377"/>
        <v>0.06</v>
      </c>
      <c r="J1378" s="66">
        <f>IF(O1377&gt;0,VLOOKUP(O1377,W$12:AF$80,2),J1377)</f>
        <v>45132</v>
      </c>
      <c r="K1378" s="67">
        <f t="shared" si="378"/>
        <v>8</v>
      </c>
      <c r="L1378" s="68">
        <f t="shared" si="386"/>
        <v>9</v>
      </c>
      <c r="M1378" s="69">
        <f t="shared" si="387"/>
        <v>1.0020831990000001</v>
      </c>
      <c r="N1378" s="69">
        <f t="shared" ca="1" si="388"/>
        <v>1.006637717</v>
      </c>
      <c r="O1378" s="68">
        <f t="shared" si="384"/>
        <v>0</v>
      </c>
      <c r="P1378" s="65">
        <f t="shared" ca="1" si="379"/>
        <v>4.7102364699999999</v>
      </c>
      <c r="Q1378" s="143">
        <f t="shared" si="374"/>
        <v>0</v>
      </c>
      <c r="R1378" s="11">
        <f t="shared" si="375"/>
        <v>0</v>
      </c>
      <c r="S1378" s="70" t="str">
        <f>IF(O1377&gt;0,VLOOKUP(O1377,W$12:AF$60,10),S1377)</f>
        <v>A+J=</v>
      </c>
      <c r="T1378" s="66" t="e">
        <f>IF(O1377&gt;0,VLOOKUP(O1377,W$12:AF$60,11),T1377)</f>
        <v>#REF!</v>
      </c>
      <c r="U1378" s="71" t="str">
        <f t="shared" si="389"/>
        <v>-</v>
      </c>
    </row>
    <row r="1379" spans="1:21" x14ac:dyDescent="0.15">
      <c r="A1379" s="63">
        <f t="shared" si="376"/>
        <v>45144</v>
      </c>
      <c r="B1379" s="78">
        <f t="shared" ca="1" si="380"/>
        <v>714.32718320949994</v>
      </c>
      <c r="C1379" s="65">
        <f t="shared" ca="1" si="385"/>
        <v>709.61694673949989</v>
      </c>
      <c r="D1379" s="10">
        <f ca="1">IF(A1379&lt;$B$1,VLOOKUP(A1379,[1]DI!$A$4:$B$15000,2),0)</f>
        <v>0</v>
      </c>
      <c r="E1379" s="65">
        <f t="shared" ca="1" si="381"/>
        <v>1</v>
      </c>
      <c r="F1379" s="65">
        <f ca="1">(TRUNC(PRODUCT($E$12:$E1378),16))</f>
        <v>1.3093246111558501</v>
      </c>
      <c r="G1379" s="65">
        <f t="shared" ca="1" si="382"/>
        <v>1.3034005842112</v>
      </c>
      <c r="H1379" s="65">
        <f t="shared" ca="1" si="383"/>
        <v>1.0045450499999999</v>
      </c>
      <c r="I1379" s="64">
        <f t="shared" si="377"/>
        <v>0.06</v>
      </c>
      <c r="J1379" s="66">
        <f>IF(O1378&gt;0,VLOOKUP(O1378,W$12:AF$80,2),J1378)</f>
        <v>45132</v>
      </c>
      <c r="K1379" s="67">
        <f t="shared" si="378"/>
        <v>8</v>
      </c>
      <c r="L1379" s="68">
        <f t="shared" si="386"/>
        <v>9</v>
      </c>
      <c r="M1379" s="69">
        <f t="shared" si="387"/>
        <v>1.0020831990000001</v>
      </c>
      <c r="N1379" s="69">
        <f t="shared" ca="1" si="388"/>
        <v>1.006637717</v>
      </c>
      <c r="O1379" s="68">
        <f t="shared" si="384"/>
        <v>0</v>
      </c>
      <c r="P1379" s="65">
        <f t="shared" ca="1" si="379"/>
        <v>4.7102364699999999</v>
      </c>
      <c r="Q1379" s="143">
        <f t="shared" si="374"/>
        <v>0</v>
      </c>
      <c r="R1379" s="11">
        <f t="shared" si="375"/>
        <v>0</v>
      </c>
      <c r="S1379" s="70" t="str">
        <f>IF(O1378&gt;0,VLOOKUP(O1378,W$12:AF$60,10),S1378)</f>
        <v>A+J=</v>
      </c>
      <c r="T1379" s="66" t="e">
        <f>IF(O1378&gt;0,VLOOKUP(O1378,W$12:AF$60,11),T1378)</f>
        <v>#REF!</v>
      </c>
      <c r="U1379" s="71" t="str">
        <f t="shared" si="389"/>
        <v>-</v>
      </c>
    </row>
    <row r="1380" spans="1:21" x14ac:dyDescent="0.15">
      <c r="A1380" s="63">
        <f t="shared" si="376"/>
        <v>45145</v>
      </c>
      <c r="B1380" s="78">
        <f t="shared" ca="1" si="380"/>
        <v>714.32718320949994</v>
      </c>
      <c r="C1380" s="65">
        <f t="shared" ca="1" si="385"/>
        <v>709.61694673949989</v>
      </c>
      <c r="D1380" s="10">
        <f ca="1">IF(A1380&lt;$B$1,VLOOKUP(A1380,[1]DI!$A$4:$B$15000,2),0)</f>
        <v>0.13150000000000001</v>
      </c>
      <c r="E1380" s="65">
        <f t="shared" ca="1" si="381"/>
        <v>1.0004903700000001</v>
      </c>
      <c r="F1380" s="65">
        <f ca="1">(TRUNC(PRODUCT($E$12:$E1379),16))</f>
        <v>1.3093246111558501</v>
      </c>
      <c r="G1380" s="65">
        <f t="shared" ca="1" si="382"/>
        <v>1.3034005842112</v>
      </c>
      <c r="H1380" s="65">
        <f t="shared" ca="1" si="383"/>
        <v>1.0045450499999999</v>
      </c>
      <c r="I1380" s="64">
        <f t="shared" si="377"/>
        <v>0.06</v>
      </c>
      <c r="J1380" s="66">
        <f>IF(O1379&gt;0,VLOOKUP(O1379,W$12:AF$80,2),J1379)</f>
        <v>45132</v>
      </c>
      <c r="K1380" s="67">
        <f t="shared" si="378"/>
        <v>9</v>
      </c>
      <c r="L1380" s="68">
        <f t="shared" si="386"/>
        <v>9</v>
      </c>
      <c r="M1380" s="69">
        <f t="shared" si="387"/>
        <v>1.0020831990000001</v>
      </c>
      <c r="N1380" s="69">
        <f t="shared" ca="1" si="388"/>
        <v>1.006637717</v>
      </c>
      <c r="O1380" s="68">
        <f t="shared" si="384"/>
        <v>0</v>
      </c>
      <c r="P1380" s="65">
        <f t="shared" ca="1" si="379"/>
        <v>4.7102364699999999</v>
      </c>
      <c r="Q1380" s="143">
        <f t="shared" si="374"/>
        <v>0</v>
      </c>
      <c r="R1380" s="11">
        <f t="shared" si="375"/>
        <v>0</v>
      </c>
      <c r="S1380" s="70" t="str">
        <f>IF(O1379&gt;0,VLOOKUP(O1379,W$12:AF$60,10),S1379)</f>
        <v>A+J=</v>
      </c>
      <c r="T1380" s="66" t="e">
        <f>IF(O1379&gt;0,VLOOKUP(O1379,W$12:AF$60,11),T1379)</f>
        <v>#REF!</v>
      </c>
      <c r="U1380" s="71" t="str">
        <f t="shared" si="389"/>
        <v>-</v>
      </c>
    </row>
    <row r="1381" spans="1:21" x14ac:dyDescent="0.15">
      <c r="A1381" s="63">
        <f t="shared" si="376"/>
        <v>45146</v>
      </c>
      <c r="B1381" s="78">
        <f t="shared" ca="1" si="380"/>
        <v>714.84274049949988</v>
      </c>
      <c r="C1381" s="65">
        <f t="shared" ca="1" si="385"/>
        <v>709.61694673949989</v>
      </c>
      <c r="D1381" s="10">
        <f ca="1">IF(A1381&lt;$B$1,VLOOKUP(A1381,[1]DI!$A$4:$B$15000,2),0)</f>
        <v>0.13150000000000001</v>
      </c>
      <c r="E1381" s="65">
        <f t="shared" ca="1" si="381"/>
        <v>1.0004903700000001</v>
      </c>
      <c r="F1381" s="65">
        <f ca="1">(TRUNC(PRODUCT($E$12:$E1380),16))</f>
        <v>1.30996666466542</v>
      </c>
      <c r="G1381" s="65">
        <f t="shared" ca="1" si="382"/>
        <v>1.3034005842112</v>
      </c>
      <c r="H1381" s="65">
        <f t="shared" ca="1" si="383"/>
        <v>1.00503765</v>
      </c>
      <c r="I1381" s="64">
        <f t="shared" si="377"/>
        <v>0.06</v>
      </c>
      <c r="J1381" s="66">
        <f>IF(O1380&gt;0,VLOOKUP(O1380,W$12:AF$80,2),J1380)</f>
        <v>45132</v>
      </c>
      <c r="K1381" s="67">
        <f t="shared" si="378"/>
        <v>10</v>
      </c>
      <c r="L1381" s="68">
        <f t="shared" si="386"/>
        <v>10</v>
      </c>
      <c r="M1381" s="69">
        <f t="shared" si="387"/>
        <v>1.0023149339999999</v>
      </c>
      <c r="N1381" s="69">
        <f t="shared" ca="1" si="388"/>
        <v>1.0073642460000001</v>
      </c>
      <c r="O1381" s="68">
        <f t="shared" si="384"/>
        <v>0</v>
      </c>
      <c r="P1381" s="65">
        <f t="shared" ca="1" si="379"/>
        <v>5.2257937600000002</v>
      </c>
      <c r="Q1381" s="143">
        <f t="shared" si="374"/>
        <v>0</v>
      </c>
      <c r="R1381" s="11">
        <f t="shared" si="375"/>
        <v>0</v>
      </c>
      <c r="S1381" s="70" t="str">
        <f>IF(O1380&gt;0,VLOOKUP(O1380,W$12:AF$60,10),S1380)</f>
        <v>A+J=</v>
      </c>
      <c r="T1381" s="66" t="e">
        <f>IF(O1380&gt;0,VLOOKUP(O1380,W$12:AF$60,11),T1380)</f>
        <v>#REF!</v>
      </c>
      <c r="U1381" s="71" t="str">
        <f t="shared" si="389"/>
        <v>-</v>
      </c>
    </row>
    <row r="1382" spans="1:21" x14ac:dyDescent="0.15">
      <c r="A1382" s="63">
        <f t="shared" si="376"/>
        <v>45147</v>
      </c>
      <c r="B1382" s="78">
        <f t="shared" ca="1" si="380"/>
        <v>715.35866749949992</v>
      </c>
      <c r="C1382" s="65">
        <f t="shared" ca="1" si="385"/>
        <v>709.61694673949989</v>
      </c>
      <c r="D1382" s="10">
        <f ca="1">IF(A1382&lt;$B$1,VLOOKUP(A1382,[1]DI!$A$4:$B$15000,2),0)</f>
        <v>0.13150000000000001</v>
      </c>
      <c r="E1382" s="65">
        <f t="shared" ca="1" si="381"/>
        <v>1.0004903700000001</v>
      </c>
      <c r="F1382" s="65">
        <f ca="1">(TRUNC(PRODUCT($E$12:$E1381),16))</f>
        <v>1.3106090330187701</v>
      </c>
      <c r="G1382" s="65">
        <f t="shared" ca="1" si="382"/>
        <v>1.3034005842112</v>
      </c>
      <c r="H1382" s="65">
        <f t="shared" ca="1" si="383"/>
        <v>1.0055304899999999</v>
      </c>
      <c r="I1382" s="64">
        <f t="shared" si="377"/>
        <v>0.06</v>
      </c>
      <c r="J1382" s="66">
        <f>IF(O1381&gt;0,VLOOKUP(O1381,W$12:AF$80,2),J1381)</f>
        <v>45132</v>
      </c>
      <c r="K1382" s="67">
        <f t="shared" si="378"/>
        <v>11</v>
      </c>
      <c r="L1382" s="68">
        <f t="shared" si="386"/>
        <v>11</v>
      </c>
      <c r="M1382" s="69">
        <f t="shared" si="387"/>
        <v>1.0025467210000001</v>
      </c>
      <c r="N1382" s="69">
        <f t="shared" ca="1" si="388"/>
        <v>1.0080912959999999</v>
      </c>
      <c r="O1382" s="68">
        <f t="shared" si="384"/>
        <v>0</v>
      </c>
      <c r="P1382" s="65">
        <f t="shared" ca="1" si="379"/>
        <v>5.7417207599999998</v>
      </c>
      <c r="Q1382" s="143">
        <f t="shared" si="374"/>
        <v>0</v>
      </c>
      <c r="R1382" s="11">
        <f t="shared" si="375"/>
        <v>0</v>
      </c>
      <c r="S1382" s="70" t="str">
        <f>IF(O1381&gt;0,VLOOKUP(O1381,W$12:AF$60,10),S1381)</f>
        <v>A+J=</v>
      </c>
      <c r="T1382" s="66" t="e">
        <f>IF(O1381&gt;0,VLOOKUP(O1381,W$12:AF$60,11),T1381)</f>
        <v>#REF!</v>
      </c>
      <c r="U1382" s="71" t="str">
        <f t="shared" si="389"/>
        <v>-</v>
      </c>
    </row>
    <row r="1383" spans="1:21" x14ac:dyDescent="0.15">
      <c r="A1383" s="63">
        <f t="shared" si="376"/>
        <v>45148</v>
      </c>
      <c r="B1383" s="78">
        <f t="shared" ca="1" si="380"/>
        <v>715.87497342949985</v>
      </c>
      <c r="C1383" s="65">
        <f t="shared" ca="1" si="385"/>
        <v>709.61694673949989</v>
      </c>
      <c r="D1383" s="10">
        <f ca="1">IF(A1383&lt;$B$1,VLOOKUP(A1383,[1]DI!$A$4:$B$15000,2),0)</f>
        <v>0.13150000000000001</v>
      </c>
      <c r="E1383" s="65">
        <f t="shared" ca="1" si="381"/>
        <v>1.0004903700000001</v>
      </c>
      <c r="F1383" s="65">
        <f ca="1">(TRUNC(PRODUCT($E$12:$E1382),16))</f>
        <v>1.3112517163702999</v>
      </c>
      <c r="G1383" s="65">
        <f t="shared" ca="1" si="382"/>
        <v>1.3034005842112</v>
      </c>
      <c r="H1383" s="65">
        <f t="shared" ca="1" si="383"/>
        <v>1.0060235799999999</v>
      </c>
      <c r="I1383" s="64">
        <f t="shared" si="377"/>
        <v>0.06</v>
      </c>
      <c r="J1383" s="66">
        <f>IF(O1382&gt;0,VLOOKUP(O1382,W$12:AF$80,2),J1382)</f>
        <v>45132</v>
      </c>
      <c r="K1383" s="67">
        <f t="shared" si="378"/>
        <v>12</v>
      </c>
      <c r="L1383" s="68">
        <f t="shared" si="386"/>
        <v>12</v>
      </c>
      <c r="M1383" s="69">
        <f t="shared" si="387"/>
        <v>1.0027785629999999</v>
      </c>
      <c r="N1383" s="69">
        <f t="shared" ca="1" si="388"/>
        <v>1.00881888</v>
      </c>
      <c r="O1383" s="68">
        <f t="shared" si="384"/>
        <v>0</v>
      </c>
      <c r="P1383" s="65">
        <f t="shared" ca="1" si="379"/>
        <v>6.2580266900000003</v>
      </c>
      <c r="Q1383" s="143">
        <f t="shared" si="374"/>
        <v>0</v>
      </c>
      <c r="R1383" s="11">
        <f t="shared" si="375"/>
        <v>0</v>
      </c>
      <c r="S1383" s="70" t="str">
        <f>IF(O1382&gt;0,VLOOKUP(O1382,W$12:AF$60,10),S1382)</f>
        <v>A+J=</v>
      </c>
      <c r="T1383" s="66" t="e">
        <f>IF(O1382&gt;0,VLOOKUP(O1382,W$12:AF$60,11),T1382)</f>
        <v>#REF!</v>
      </c>
      <c r="U1383" s="71" t="str">
        <f t="shared" si="389"/>
        <v>-</v>
      </c>
    </row>
    <row r="1384" spans="1:21" x14ac:dyDescent="0.15">
      <c r="A1384" s="63">
        <f t="shared" si="376"/>
        <v>45149</v>
      </c>
      <c r="B1384" s="78">
        <f t="shared" ca="1" si="380"/>
        <v>716.39164339949991</v>
      </c>
      <c r="C1384" s="65">
        <f t="shared" ca="1" si="385"/>
        <v>709.61694673949989</v>
      </c>
      <c r="D1384" s="10">
        <f ca="1">IF(A1384&lt;$B$1,VLOOKUP(A1384,[1]DI!$A$4:$B$15000,2),0)</f>
        <v>0.13150000000000001</v>
      </c>
      <c r="E1384" s="65">
        <f t="shared" ca="1" si="381"/>
        <v>1.0004903700000001</v>
      </c>
      <c r="F1384" s="65">
        <f ca="1">(TRUNC(PRODUCT($E$12:$E1383),16))</f>
        <v>1.31189471487445</v>
      </c>
      <c r="G1384" s="65">
        <f t="shared" ca="1" si="382"/>
        <v>1.3034005842112</v>
      </c>
      <c r="H1384" s="65">
        <f t="shared" ca="1" si="383"/>
        <v>1.0065169</v>
      </c>
      <c r="I1384" s="64">
        <f t="shared" si="377"/>
        <v>0.06</v>
      </c>
      <c r="J1384" s="66">
        <f>IF(O1383&gt;0,VLOOKUP(O1383,W$12:AF$80,2),J1383)</f>
        <v>45132</v>
      </c>
      <c r="K1384" s="67">
        <f t="shared" si="378"/>
        <v>13</v>
      </c>
      <c r="L1384" s="68">
        <f t="shared" si="386"/>
        <v>13</v>
      </c>
      <c r="M1384" s="69">
        <f t="shared" si="387"/>
        <v>1.0030104580000001</v>
      </c>
      <c r="N1384" s="69">
        <f t="shared" ca="1" si="388"/>
        <v>1.0095469770000001</v>
      </c>
      <c r="O1384" s="68">
        <f t="shared" si="384"/>
        <v>0</v>
      </c>
      <c r="P1384" s="65">
        <f t="shared" ca="1" si="379"/>
        <v>6.77469666</v>
      </c>
      <c r="Q1384" s="143">
        <f t="shared" si="374"/>
        <v>0</v>
      </c>
      <c r="R1384" s="11">
        <f t="shared" si="375"/>
        <v>0</v>
      </c>
      <c r="S1384" s="70" t="str">
        <f>IF(O1383&gt;0,VLOOKUP(O1383,W$12:AF$60,10),S1383)</f>
        <v>A+J=</v>
      </c>
      <c r="T1384" s="66" t="e">
        <f>IF(O1383&gt;0,VLOOKUP(O1383,W$12:AF$60,11),T1383)</f>
        <v>#REF!</v>
      </c>
      <c r="U1384" s="71" t="str">
        <f t="shared" si="389"/>
        <v>-</v>
      </c>
    </row>
    <row r="1385" spans="1:21" x14ac:dyDescent="0.15">
      <c r="A1385" s="63">
        <f t="shared" si="376"/>
        <v>45150</v>
      </c>
      <c r="B1385" s="78">
        <f t="shared" ca="1" si="380"/>
        <v>716.90869230949988</v>
      </c>
      <c r="C1385" s="65">
        <f t="shared" ca="1" si="385"/>
        <v>709.61694673949989</v>
      </c>
      <c r="D1385" s="10">
        <f ca="1">IF(A1385&lt;$B$1,VLOOKUP(A1385,[1]DI!$A$4:$B$15000,2),0)</f>
        <v>0</v>
      </c>
      <c r="E1385" s="65">
        <f t="shared" ca="1" si="381"/>
        <v>1</v>
      </c>
      <c r="F1385" s="65">
        <f ca="1">(TRUNC(PRODUCT($E$12:$E1384),16))</f>
        <v>1.3125380286857899</v>
      </c>
      <c r="G1385" s="65">
        <f t="shared" ca="1" si="382"/>
        <v>1.3034005842112</v>
      </c>
      <c r="H1385" s="65">
        <f t="shared" ca="1" si="383"/>
        <v>1.00701047</v>
      </c>
      <c r="I1385" s="64">
        <f t="shared" si="377"/>
        <v>0.06</v>
      </c>
      <c r="J1385" s="66">
        <f>IF(O1384&gt;0,VLOOKUP(O1384,W$12:AF$80,2),J1384)</f>
        <v>45132</v>
      </c>
      <c r="K1385" s="67">
        <f t="shared" si="378"/>
        <v>13</v>
      </c>
      <c r="L1385" s="68">
        <f t="shared" si="386"/>
        <v>14</v>
      </c>
      <c r="M1385" s="69">
        <f t="shared" si="387"/>
        <v>1.0032424069999999</v>
      </c>
      <c r="N1385" s="69">
        <f t="shared" ca="1" si="388"/>
        <v>1.0102756079999999</v>
      </c>
      <c r="O1385" s="68">
        <f t="shared" si="384"/>
        <v>0</v>
      </c>
      <c r="P1385" s="65">
        <f t="shared" ca="1" si="379"/>
        <v>7.2917455699999998</v>
      </c>
      <c r="Q1385" s="143">
        <f t="shared" si="374"/>
        <v>0</v>
      </c>
      <c r="R1385" s="11">
        <f t="shared" si="375"/>
        <v>0</v>
      </c>
      <c r="S1385" s="70" t="str">
        <f>IF(O1384&gt;0,VLOOKUP(O1384,W$12:AF$60,10),S1384)</f>
        <v>A+J=</v>
      </c>
      <c r="T1385" s="66" t="e">
        <f>IF(O1384&gt;0,VLOOKUP(O1384,W$12:AF$60,11),T1384)</f>
        <v>#REF!</v>
      </c>
      <c r="U1385" s="71" t="str">
        <f t="shared" si="389"/>
        <v>-</v>
      </c>
    </row>
    <row r="1386" spans="1:21" x14ac:dyDescent="0.15">
      <c r="A1386" s="63">
        <f t="shared" si="376"/>
        <v>45151</v>
      </c>
      <c r="B1386" s="78">
        <f t="shared" ca="1" si="380"/>
        <v>716.90869230949988</v>
      </c>
      <c r="C1386" s="65">
        <f t="shared" ca="1" si="385"/>
        <v>709.61694673949989</v>
      </c>
      <c r="D1386" s="10">
        <f ca="1">IF(A1386&lt;$B$1,VLOOKUP(A1386,[1]DI!$A$4:$B$15000,2),0)</f>
        <v>0</v>
      </c>
      <c r="E1386" s="65">
        <f t="shared" ca="1" si="381"/>
        <v>1</v>
      </c>
      <c r="F1386" s="65">
        <f ca="1">(TRUNC(PRODUCT($E$12:$E1385),16))</f>
        <v>1.3125380286857899</v>
      </c>
      <c r="G1386" s="65">
        <f t="shared" ca="1" si="382"/>
        <v>1.3034005842112</v>
      </c>
      <c r="H1386" s="65">
        <f t="shared" ca="1" si="383"/>
        <v>1.00701047</v>
      </c>
      <c r="I1386" s="64">
        <f t="shared" si="377"/>
        <v>0.06</v>
      </c>
      <c r="J1386" s="66">
        <f>IF(O1385&gt;0,VLOOKUP(O1385,W$12:AF$80,2),J1385)</f>
        <v>45132</v>
      </c>
      <c r="K1386" s="67">
        <f t="shared" si="378"/>
        <v>13</v>
      </c>
      <c r="L1386" s="68">
        <f t="shared" si="386"/>
        <v>14</v>
      </c>
      <c r="M1386" s="69">
        <f t="shared" si="387"/>
        <v>1.0032424069999999</v>
      </c>
      <c r="N1386" s="69">
        <f t="shared" ca="1" si="388"/>
        <v>1.0102756079999999</v>
      </c>
      <c r="O1386" s="68">
        <f t="shared" si="384"/>
        <v>0</v>
      </c>
      <c r="P1386" s="65">
        <f t="shared" ca="1" si="379"/>
        <v>7.2917455699999998</v>
      </c>
      <c r="Q1386" s="143">
        <f t="shared" si="374"/>
        <v>0</v>
      </c>
      <c r="R1386" s="11">
        <f t="shared" si="375"/>
        <v>0</v>
      </c>
      <c r="S1386" s="70" t="str">
        <f>IF(O1385&gt;0,VLOOKUP(O1385,W$12:AF$60,10),S1385)</f>
        <v>A+J=</v>
      </c>
      <c r="T1386" s="66" t="e">
        <f>IF(O1385&gt;0,VLOOKUP(O1385,W$12:AF$60,11),T1385)</f>
        <v>#REF!</v>
      </c>
      <c r="U1386" s="71" t="str">
        <f t="shared" si="389"/>
        <v>-</v>
      </c>
    </row>
    <row r="1387" spans="1:21" x14ac:dyDescent="0.15">
      <c r="A1387" s="63">
        <f t="shared" si="376"/>
        <v>45152</v>
      </c>
      <c r="B1387" s="78">
        <f t="shared" ca="1" si="380"/>
        <v>716.90869230949988</v>
      </c>
      <c r="C1387" s="65">
        <f t="shared" ca="1" si="385"/>
        <v>709.61694673949989</v>
      </c>
      <c r="D1387" s="10">
        <f ca="1">IF(A1387&lt;$B$1,VLOOKUP(A1387,[1]DI!$A$4:$B$15000,2),0)</f>
        <v>0.13150000000000001</v>
      </c>
      <c r="E1387" s="65">
        <f t="shared" ca="1" si="381"/>
        <v>1.0004903700000001</v>
      </c>
      <c r="F1387" s="65">
        <f ca="1">(TRUNC(PRODUCT($E$12:$E1386),16))</f>
        <v>1.3125380286857899</v>
      </c>
      <c r="G1387" s="65">
        <f t="shared" ca="1" si="382"/>
        <v>1.3034005842112</v>
      </c>
      <c r="H1387" s="65">
        <f t="shared" ca="1" si="383"/>
        <v>1.00701047</v>
      </c>
      <c r="I1387" s="64">
        <f t="shared" si="377"/>
        <v>0.06</v>
      </c>
      <c r="J1387" s="66">
        <f>IF(O1386&gt;0,VLOOKUP(O1386,W$12:AF$80,2),J1386)</f>
        <v>45132</v>
      </c>
      <c r="K1387" s="67">
        <f t="shared" si="378"/>
        <v>14</v>
      </c>
      <c r="L1387" s="68">
        <f t="shared" si="386"/>
        <v>14</v>
      </c>
      <c r="M1387" s="69">
        <f t="shared" si="387"/>
        <v>1.0032424069999999</v>
      </c>
      <c r="N1387" s="69">
        <f t="shared" ca="1" si="388"/>
        <v>1.0102756079999999</v>
      </c>
      <c r="O1387" s="68">
        <f t="shared" si="384"/>
        <v>0</v>
      </c>
      <c r="P1387" s="65">
        <f t="shared" ca="1" si="379"/>
        <v>7.2917455699999998</v>
      </c>
      <c r="Q1387" s="143">
        <f t="shared" si="374"/>
        <v>0</v>
      </c>
      <c r="R1387" s="11">
        <f t="shared" si="375"/>
        <v>0</v>
      </c>
      <c r="S1387" s="70" t="str">
        <f>IF(O1386&gt;0,VLOOKUP(O1386,W$12:AF$60,10),S1386)</f>
        <v>A+J=</v>
      </c>
      <c r="T1387" s="66" t="e">
        <f>IF(O1386&gt;0,VLOOKUP(O1386,W$12:AF$60,11),T1386)</f>
        <v>#REF!</v>
      </c>
      <c r="U1387" s="71" t="str">
        <f t="shared" si="389"/>
        <v>-</v>
      </c>
    </row>
    <row r="1388" spans="1:21" x14ac:dyDescent="0.15">
      <c r="A1388" s="63">
        <f t="shared" si="376"/>
        <v>45153</v>
      </c>
      <c r="B1388" s="78">
        <f t="shared" ca="1" si="380"/>
        <v>717.42610524949987</v>
      </c>
      <c r="C1388" s="65">
        <f t="shared" ca="1" si="385"/>
        <v>709.61694673949989</v>
      </c>
      <c r="D1388" s="10">
        <f ca="1">IF(A1388&lt;$B$1,VLOOKUP(A1388,[1]DI!$A$4:$B$15000,2),0)</f>
        <v>0.13150000000000001</v>
      </c>
      <c r="E1388" s="65">
        <f t="shared" ca="1" si="381"/>
        <v>1.0004903700000001</v>
      </c>
      <c r="F1388" s="65">
        <f ca="1">(TRUNC(PRODUCT($E$12:$E1387),16))</f>
        <v>1.31318165795891</v>
      </c>
      <c r="G1388" s="65">
        <f t="shared" ca="1" si="382"/>
        <v>1.3034005842112</v>
      </c>
      <c r="H1388" s="65">
        <f t="shared" ca="1" si="383"/>
        <v>1.0075042700000001</v>
      </c>
      <c r="I1388" s="64">
        <f t="shared" si="377"/>
        <v>0.06</v>
      </c>
      <c r="J1388" s="66">
        <f>IF(O1387&gt;0,VLOOKUP(O1387,W$12:AF$80,2),J1387)</f>
        <v>45132</v>
      </c>
      <c r="K1388" s="67">
        <f t="shared" si="378"/>
        <v>15</v>
      </c>
      <c r="L1388" s="68">
        <f t="shared" si="386"/>
        <v>15</v>
      </c>
      <c r="M1388" s="69">
        <f t="shared" si="387"/>
        <v>1.0034744090000001</v>
      </c>
      <c r="N1388" s="69">
        <f t="shared" ca="1" si="388"/>
        <v>1.0110047520000001</v>
      </c>
      <c r="O1388" s="68">
        <f t="shared" si="384"/>
        <v>0</v>
      </c>
      <c r="P1388" s="65">
        <f t="shared" ca="1" si="379"/>
        <v>7.8091585099999996</v>
      </c>
      <c r="Q1388" s="143">
        <f t="shared" si="374"/>
        <v>0</v>
      </c>
      <c r="R1388" s="11">
        <f t="shared" si="375"/>
        <v>0</v>
      </c>
      <c r="S1388" s="70" t="str">
        <f>IF(O1387&gt;0,VLOOKUP(O1387,W$12:AF$60,10),S1387)</f>
        <v>A+J=</v>
      </c>
      <c r="T1388" s="66" t="e">
        <f>IF(O1387&gt;0,VLOOKUP(O1387,W$12:AF$60,11),T1387)</f>
        <v>#REF!</v>
      </c>
      <c r="U1388" s="71" t="str">
        <f t="shared" si="389"/>
        <v>-</v>
      </c>
    </row>
    <row r="1389" spans="1:21" x14ac:dyDescent="0.15">
      <c r="A1389" s="63">
        <f t="shared" si="376"/>
        <v>45154</v>
      </c>
      <c r="B1389" s="78">
        <f t="shared" ca="1" si="380"/>
        <v>717.94389711949987</v>
      </c>
      <c r="C1389" s="65">
        <f t="shared" ca="1" si="385"/>
        <v>709.61694673949989</v>
      </c>
      <c r="D1389" s="10">
        <f ca="1">IF(A1389&lt;$B$1,VLOOKUP(A1389,[1]DI!$A$4:$B$15000,2),0)</f>
        <v>0.13150000000000001</v>
      </c>
      <c r="E1389" s="65">
        <f t="shared" ca="1" si="381"/>
        <v>1.0004903700000001</v>
      </c>
      <c r="F1389" s="65">
        <f ca="1">(TRUNC(PRODUCT($E$12:$E1388),16))</f>
        <v>1.31382560284853</v>
      </c>
      <c r="G1389" s="65">
        <f t="shared" ca="1" si="382"/>
        <v>1.3034005842112</v>
      </c>
      <c r="H1389" s="65">
        <f t="shared" ca="1" si="383"/>
        <v>1.00799832</v>
      </c>
      <c r="I1389" s="64">
        <f t="shared" si="377"/>
        <v>0.06</v>
      </c>
      <c r="J1389" s="66">
        <f>IF(O1388&gt;0,VLOOKUP(O1388,W$12:AF$80,2),J1388)</f>
        <v>45132</v>
      </c>
      <c r="K1389" s="67">
        <f t="shared" si="378"/>
        <v>16</v>
      </c>
      <c r="L1389" s="68">
        <f t="shared" si="386"/>
        <v>16</v>
      </c>
      <c r="M1389" s="69">
        <f t="shared" si="387"/>
        <v>1.003706465</v>
      </c>
      <c r="N1389" s="69">
        <f t="shared" ca="1" si="388"/>
        <v>1.01173443</v>
      </c>
      <c r="O1389" s="68">
        <f t="shared" si="384"/>
        <v>0</v>
      </c>
      <c r="P1389" s="65">
        <f t="shared" ca="1" si="379"/>
        <v>8.3269503799999995</v>
      </c>
      <c r="Q1389" s="143">
        <f t="shared" si="374"/>
        <v>0</v>
      </c>
      <c r="R1389" s="11">
        <f t="shared" si="375"/>
        <v>0</v>
      </c>
      <c r="S1389" s="70" t="str">
        <f>IF(O1388&gt;0,VLOOKUP(O1388,W$12:AF$60,10),S1388)</f>
        <v>A+J=</v>
      </c>
      <c r="T1389" s="66" t="e">
        <f>IF(O1388&gt;0,VLOOKUP(O1388,W$12:AF$60,11),T1388)</f>
        <v>#REF!</v>
      </c>
      <c r="U1389" s="71" t="str">
        <f t="shared" si="389"/>
        <v>-</v>
      </c>
    </row>
    <row r="1390" spans="1:21" x14ac:dyDescent="0.15">
      <c r="A1390" s="63">
        <f t="shared" si="376"/>
        <v>45155</v>
      </c>
      <c r="B1390" s="78">
        <f t="shared" ca="1" si="380"/>
        <v>718.46206225949993</v>
      </c>
      <c r="C1390" s="65">
        <f t="shared" ca="1" si="385"/>
        <v>709.61694673949989</v>
      </c>
      <c r="D1390" s="10">
        <f ca="1">IF(A1390&lt;$B$1,VLOOKUP(A1390,[1]DI!$A$4:$B$15000,2),0)</f>
        <v>0.13150000000000001</v>
      </c>
      <c r="E1390" s="65">
        <f t="shared" ca="1" si="381"/>
        <v>1.0004903700000001</v>
      </c>
      <c r="F1390" s="65">
        <f ca="1">(TRUNC(PRODUCT($E$12:$E1389),16))</f>
        <v>1.3144698635093901</v>
      </c>
      <c r="G1390" s="65">
        <f t="shared" ca="1" si="382"/>
        <v>1.3034005842112</v>
      </c>
      <c r="H1390" s="65">
        <f t="shared" ca="1" si="383"/>
        <v>1.00849261</v>
      </c>
      <c r="I1390" s="64">
        <f t="shared" si="377"/>
        <v>0.06</v>
      </c>
      <c r="J1390" s="66">
        <f>IF(O1389&gt;0,VLOOKUP(O1389,W$12:AF$80,2),J1389)</f>
        <v>45132</v>
      </c>
      <c r="K1390" s="67">
        <f t="shared" si="378"/>
        <v>17</v>
      </c>
      <c r="L1390" s="68">
        <f t="shared" si="386"/>
        <v>17</v>
      </c>
      <c r="M1390" s="69">
        <f t="shared" si="387"/>
        <v>1.0039385750000001</v>
      </c>
      <c r="N1390" s="69">
        <f t="shared" ca="1" si="388"/>
        <v>1.0124646340000001</v>
      </c>
      <c r="O1390" s="68">
        <f t="shared" si="384"/>
        <v>0</v>
      </c>
      <c r="P1390" s="65">
        <f t="shared" ca="1" si="379"/>
        <v>8.8451155200000002</v>
      </c>
      <c r="Q1390" s="143">
        <f t="shared" si="374"/>
        <v>0</v>
      </c>
      <c r="R1390" s="11">
        <f t="shared" si="375"/>
        <v>0</v>
      </c>
      <c r="S1390" s="70" t="str">
        <f>IF(O1389&gt;0,VLOOKUP(O1389,W$12:AF$60,10),S1389)</f>
        <v>A+J=</v>
      </c>
      <c r="T1390" s="66" t="e">
        <f>IF(O1389&gt;0,VLOOKUP(O1389,W$12:AF$60,11),T1389)</f>
        <v>#REF!</v>
      </c>
      <c r="U1390" s="71" t="str">
        <f t="shared" si="389"/>
        <v>-</v>
      </c>
    </row>
    <row r="1391" spans="1:21" x14ac:dyDescent="0.15">
      <c r="A1391" s="63">
        <f t="shared" si="376"/>
        <v>45156</v>
      </c>
      <c r="B1391" s="78">
        <f t="shared" ca="1" si="380"/>
        <v>718.9806056194999</v>
      </c>
      <c r="C1391" s="65">
        <f t="shared" ca="1" si="385"/>
        <v>709.61694673949989</v>
      </c>
      <c r="D1391" s="10">
        <f ca="1">IF(A1391&lt;$B$1,VLOOKUP(A1391,[1]DI!$A$4:$B$15000,2),0)</f>
        <v>0.13150000000000001</v>
      </c>
      <c r="E1391" s="65">
        <f t="shared" ca="1" si="381"/>
        <v>1.0004903700000001</v>
      </c>
      <c r="F1391" s="65">
        <f ca="1">(TRUNC(PRODUCT($E$12:$E1390),16))</f>
        <v>1.3151144400963599</v>
      </c>
      <c r="G1391" s="65">
        <f t="shared" ca="1" si="382"/>
        <v>1.3034005842112</v>
      </c>
      <c r="H1391" s="65">
        <f t="shared" ca="1" si="383"/>
        <v>1.0089871500000001</v>
      </c>
      <c r="I1391" s="64">
        <f t="shared" si="377"/>
        <v>0.06</v>
      </c>
      <c r="J1391" s="66">
        <f>IF(O1390&gt;0,VLOOKUP(O1390,W$12:AF$80,2),J1390)</f>
        <v>45132</v>
      </c>
      <c r="K1391" s="67">
        <f t="shared" si="378"/>
        <v>18</v>
      </c>
      <c r="L1391" s="68">
        <f t="shared" si="386"/>
        <v>18</v>
      </c>
      <c r="M1391" s="69">
        <f t="shared" si="387"/>
        <v>1.004170738</v>
      </c>
      <c r="N1391" s="69">
        <f t="shared" ca="1" si="388"/>
        <v>1.0131953709999999</v>
      </c>
      <c r="O1391" s="68">
        <f t="shared" si="384"/>
        <v>0</v>
      </c>
      <c r="P1391" s="65">
        <f t="shared" ca="1" si="379"/>
        <v>9.3636588799999991</v>
      </c>
      <c r="Q1391" s="143">
        <f t="shared" si="374"/>
        <v>0</v>
      </c>
      <c r="R1391" s="11">
        <f t="shared" si="375"/>
        <v>0</v>
      </c>
      <c r="S1391" s="70" t="str">
        <f>IF(O1390&gt;0,VLOOKUP(O1390,W$12:AF$60,10),S1390)</f>
        <v>A+J=</v>
      </c>
      <c r="T1391" s="66" t="e">
        <f>IF(O1390&gt;0,VLOOKUP(O1390,W$12:AF$60,11),T1390)</f>
        <v>#REF!</v>
      </c>
      <c r="U1391" s="71" t="str">
        <f t="shared" si="389"/>
        <v>-</v>
      </c>
    </row>
    <row r="1392" spans="1:21" x14ac:dyDescent="0.15">
      <c r="A1392" s="63">
        <f t="shared" si="376"/>
        <v>45157</v>
      </c>
      <c r="B1392" s="78">
        <f t="shared" ca="1" si="380"/>
        <v>719.49952222949992</v>
      </c>
      <c r="C1392" s="65">
        <f t="shared" ca="1" si="385"/>
        <v>709.61694673949989</v>
      </c>
      <c r="D1392" s="10">
        <f ca="1">IF(A1392&lt;$B$1,VLOOKUP(A1392,[1]DI!$A$4:$B$15000,2),0)</f>
        <v>0</v>
      </c>
      <c r="E1392" s="65">
        <f t="shared" ca="1" si="381"/>
        <v>1</v>
      </c>
      <c r="F1392" s="65">
        <f ca="1">(TRUNC(PRODUCT($E$12:$E1391),16))</f>
        <v>1.31575933276435</v>
      </c>
      <c r="G1392" s="65">
        <f t="shared" ca="1" si="382"/>
        <v>1.3034005842112</v>
      </c>
      <c r="H1392" s="65">
        <f t="shared" ca="1" si="383"/>
        <v>1.00948193</v>
      </c>
      <c r="I1392" s="64">
        <f t="shared" si="377"/>
        <v>0.06</v>
      </c>
      <c r="J1392" s="66">
        <f>IF(O1391&gt;0,VLOOKUP(O1391,W$12:AF$80,2),J1391)</f>
        <v>45132</v>
      </c>
      <c r="K1392" s="67">
        <f t="shared" si="378"/>
        <v>18</v>
      </c>
      <c r="L1392" s="68">
        <f t="shared" si="386"/>
        <v>19</v>
      </c>
      <c r="M1392" s="69">
        <f t="shared" si="387"/>
        <v>1.004402955</v>
      </c>
      <c r="N1392" s="69">
        <f t="shared" ca="1" si="388"/>
        <v>1.0139266339999999</v>
      </c>
      <c r="O1392" s="68">
        <f t="shared" si="384"/>
        <v>0</v>
      </c>
      <c r="P1392" s="65">
        <f t="shared" ca="1" si="379"/>
        <v>9.8825754900000007</v>
      </c>
      <c r="Q1392" s="143">
        <f t="shared" si="374"/>
        <v>0</v>
      </c>
      <c r="R1392" s="11">
        <f t="shared" si="375"/>
        <v>0</v>
      </c>
      <c r="S1392" s="70" t="str">
        <f>IF(O1391&gt;0,VLOOKUP(O1391,W$12:AF$60,10),S1391)</f>
        <v>A+J=</v>
      </c>
      <c r="T1392" s="66" t="e">
        <f>IF(O1391&gt;0,VLOOKUP(O1391,W$12:AF$60,11),T1391)</f>
        <v>#REF!</v>
      </c>
      <c r="U1392" s="71" t="str">
        <f t="shared" si="389"/>
        <v>-</v>
      </c>
    </row>
    <row r="1393" spans="1:21" x14ac:dyDescent="0.15">
      <c r="A1393" s="63">
        <f t="shared" si="376"/>
        <v>45158</v>
      </c>
      <c r="B1393" s="78">
        <f t="shared" ca="1" si="380"/>
        <v>719.49952222949992</v>
      </c>
      <c r="C1393" s="65">
        <f t="shared" ca="1" si="385"/>
        <v>709.61694673949989</v>
      </c>
      <c r="D1393" s="10">
        <f ca="1">IF(A1393&lt;$B$1,VLOOKUP(A1393,[1]DI!$A$4:$B$15000,2),0)</f>
        <v>0</v>
      </c>
      <c r="E1393" s="65">
        <f t="shared" ca="1" si="381"/>
        <v>1</v>
      </c>
      <c r="F1393" s="65">
        <f ca="1">(TRUNC(PRODUCT($E$12:$E1392),16))</f>
        <v>1.31575933276435</v>
      </c>
      <c r="G1393" s="65">
        <f t="shared" ca="1" si="382"/>
        <v>1.3034005842112</v>
      </c>
      <c r="H1393" s="65">
        <f t="shared" ca="1" si="383"/>
        <v>1.00948193</v>
      </c>
      <c r="I1393" s="64">
        <f t="shared" si="377"/>
        <v>0.06</v>
      </c>
      <c r="J1393" s="66">
        <f>IF(O1392&gt;0,VLOOKUP(O1392,W$12:AF$80,2),J1392)</f>
        <v>45132</v>
      </c>
      <c r="K1393" s="67">
        <f t="shared" si="378"/>
        <v>18</v>
      </c>
      <c r="L1393" s="68">
        <f t="shared" si="386"/>
        <v>19</v>
      </c>
      <c r="M1393" s="69">
        <f t="shared" si="387"/>
        <v>1.004402955</v>
      </c>
      <c r="N1393" s="69">
        <f t="shared" ca="1" si="388"/>
        <v>1.0139266339999999</v>
      </c>
      <c r="O1393" s="68">
        <f t="shared" si="384"/>
        <v>0</v>
      </c>
      <c r="P1393" s="65">
        <f t="shared" ca="1" si="379"/>
        <v>9.8825754900000007</v>
      </c>
      <c r="Q1393" s="143">
        <f t="shared" si="374"/>
        <v>0</v>
      </c>
      <c r="R1393" s="11">
        <f t="shared" si="375"/>
        <v>0</v>
      </c>
      <c r="S1393" s="70" t="str">
        <f>IF(O1392&gt;0,VLOOKUP(O1392,W$12:AF$60,10),S1392)</f>
        <v>A+J=</v>
      </c>
      <c r="T1393" s="66" t="e">
        <f>IF(O1392&gt;0,VLOOKUP(O1392,W$12:AF$60,11),T1392)</f>
        <v>#REF!</v>
      </c>
      <c r="U1393" s="71" t="str">
        <f t="shared" si="389"/>
        <v>-</v>
      </c>
    </row>
    <row r="1394" spans="1:21" x14ac:dyDescent="0.15">
      <c r="A1394" s="63">
        <f t="shared" si="376"/>
        <v>45159</v>
      </c>
      <c r="B1394" s="78">
        <f t="shared" ca="1" si="380"/>
        <v>719.49952222949992</v>
      </c>
      <c r="C1394" s="65">
        <f t="shared" ca="1" si="385"/>
        <v>709.61694673949989</v>
      </c>
      <c r="D1394" s="10">
        <f ca="1">IF(A1394&lt;$B$1,VLOOKUP(A1394,[1]DI!$A$4:$B$15000,2),0)</f>
        <v>0.13150000000000001</v>
      </c>
      <c r="E1394" s="65">
        <f t="shared" ca="1" si="381"/>
        <v>1.0004903700000001</v>
      </c>
      <c r="F1394" s="65">
        <f ca="1">(TRUNC(PRODUCT($E$12:$E1393),16))</f>
        <v>1.31575933276435</v>
      </c>
      <c r="G1394" s="65">
        <f t="shared" ca="1" si="382"/>
        <v>1.3034005842112</v>
      </c>
      <c r="H1394" s="65">
        <f t="shared" ca="1" si="383"/>
        <v>1.00948193</v>
      </c>
      <c r="I1394" s="64">
        <f t="shared" si="377"/>
        <v>0.06</v>
      </c>
      <c r="J1394" s="66">
        <f>IF(O1393&gt;0,VLOOKUP(O1393,W$12:AF$80,2),J1393)</f>
        <v>45132</v>
      </c>
      <c r="K1394" s="67">
        <f t="shared" si="378"/>
        <v>19</v>
      </c>
      <c r="L1394" s="68">
        <f t="shared" si="386"/>
        <v>19</v>
      </c>
      <c r="M1394" s="69">
        <f t="shared" si="387"/>
        <v>1.004402955</v>
      </c>
      <c r="N1394" s="69">
        <f t="shared" ca="1" si="388"/>
        <v>1.0139266339999999</v>
      </c>
      <c r="O1394" s="68">
        <f t="shared" si="384"/>
        <v>0</v>
      </c>
      <c r="P1394" s="65">
        <f t="shared" ca="1" si="379"/>
        <v>9.8825754900000007</v>
      </c>
      <c r="Q1394" s="143">
        <f t="shared" si="374"/>
        <v>0</v>
      </c>
      <c r="R1394" s="11">
        <f t="shared" si="375"/>
        <v>0</v>
      </c>
      <c r="S1394" s="70" t="str">
        <f>IF(O1393&gt;0,VLOOKUP(O1393,W$12:AF$60,10),S1393)</f>
        <v>A+J=</v>
      </c>
      <c r="T1394" s="66" t="e">
        <f>IF(O1393&gt;0,VLOOKUP(O1393,W$12:AF$60,11),T1393)</f>
        <v>#REF!</v>
      </c>
      <c r="U1394" s="71" t="str">
        <f t="shared" si="389"/>
        <v>-</v>
      </c>
    </row>
    <row r="1395" spans="1:21" x14ac:dyDescent="0.15">
      <c r="A1395" s="63">
        <f t="shared" si="376"/>
        <v>45160</v>
      </c>
      <c r="B1395" s="78">
        <f t="shared" ca="1" si="380"/>
        <v>720.0188106894999</v>
      </c>
      <c r="C1395" s="65">
        <f t="shared" ca="1" si="385"/>
        <v>709.61694673949989</v>
      </c>
      <c r="D1395" s="10">
        <f ca="1">IF(A1395&lt;$B$1,VLOOKUP(A1395,[1]DI!$A$4:$B$15000,2),0)</f>
        <v>0.13150000000000001</v>
      </c>
      <c r="E1395" s="65">
        <f t="shared" ca="1" si="381"/>
        <v>1.0004903700000001</v>
      </c>
      <c r="F1395" s="65">
        <f ca="1">(TRUNC(PRODUCT($E$12:$E1394),16))</f>
        <v>1.3164045416683601</v>
      </c>
      <c r="G1395" s="65">
        <f t="shared" ca="1" si="382"/>
        <v>1.3034005842112</v>
      </c>
      <c r="H1395" s="65">
        <f t="shared" ca="1" si="383"/>
        <v>1.00997695</v>
      </c>
      <c r="I1395" s="64">
        <f t="shared" si="377"/>
        <v>0.06</v>
      </c>
      <c r="J1395" s="66">
        <f>IF(O1394&gt;0,VLOOKUP(O1394,W$12:AF$80,2),J1394)</f>
        <v>45132</v>
      </c>
      <c r="K1395" s="67">
        <f t="shared" si="378"/>
        <v>20</v>
      </c>
      <c r="L1395" s="68">
        <f t="shared" si="386"/>
        <v>20</v>
      </c>
      <c r="M1395" s="69">
        <f t="shared" si="387"/>
        <v>1.004635226</v>
      </c>
      <c r="N1395" s="69">
        <f t="shared" ca="1" si="388"/>
        <v>1.014658421</v>
      </c>
      <c r="O1395" s="68">
        <f t="shared" si="384"/>
        <v>0</v>
      </c>
      <c r="P1395" s="65">
        <f t="shared" ca="1" si="379"/>
        <v>10.401863949999999</v>
      </c>
      <c r="Q1395" s="143">
        <f t="shared" si="374"/>
        <v>0</v>
      </c>
      <c r="R1395" s="11">
        <f t="shared" si="375"/>
        <v>0</v>
      </c>
      <c r="S1395" s="70" t="str">
        <f>IF(O1394&gt;0,VLOOKUP(O1394,W$12:AF$60,10),S1394)</f>
        <v>A+J=</v>
      </c>
      <c r="T1395" s="66" t="e">
        <f>IF(O1394&gt;0,VLOOKUP(O1394,W$12:AF$60,11),T1394)</f>
        <v>#REF!</v>
      </c>
      <c r="U1395" s="71" t="str">
        <f t="shared" si="389"/>
        <v>-</v>
      </c>
    </row>
    <row r="1396" spans="1:21" x14ac:dyDescent="0.15">
      <c r="A1396" s="63">
        <f t="shared" si="376"/>
        <v>45161</v>
      </c>
      <c r="B1396" s="78">
        <f t="shared" ca="1" si="380"/>
        <v>720.53847310949993</v>
      </c>
      <c r="C1396" s="65">
        <f t="shared" ca="1" si="385"/>
        <v>709.61694673949989</v>
      </c>
      <c r="D1396" s="10">
        <f ca="1">IF(A1396&lt;$B$1,VLOOKUP(A1396,[1]DI!$A$4:$B$15000,2),0)</f>
        <v>0.13150000000000001</v>
      </c>
      <c r="E1396" s="65">
        <f t="shared" ca="1" si="381"/>
        <v>1.0004903700000001</v>
      </c>
      <c r="F1396" s="65">
        <f ca="1">(TRUNC(PRODUCT($E$12:$E1395),16))</f>
        <v>1.3170500669634599</v>
      </c>
      <c r="G1396" s="65">
        <f t="shared" ca="1" si="382"/>
        <v>1.3034005842112</v>
      </c>
      <c r="H1396" s="65">
        <f t="shared" ca="1" si="383"/>
        <v>1.0104722100000001</v>
      </c>
      <c r="I1396" s="64">
        <f t="shared" si="377"/>
        <v>0.06</v>
      </c>
      <c r="J1396" s="66">
        <f>IF(O1395&gt;0,VLOOKUP(O1395,W$12:AF$80,2),J1395)</f>
        <v>45132</v>
      </c>
      <c r="K1396" s="67">
        <f t="shared" si="378"/>
        <v>21</v>
      </c>
      <c r="L1396" s="68">
        <f t="shared" si="386"/>
        <v>21</v>
      </c>
      <c r="M1396" s="69">
        <f t="shared" si="387"/>
        <v>1.004867551</v>
      </c>
      <c r="N1396" s="69">
        <f t="shared" ca="1" si="388"/>
        <v>1.015390735</v>
      </c>
      <c r="O1396" s="68">
        <f t="shared" si="384"/>
        <v>0</v>
      </c>
      <c r="P1396" s="65">
        <f t="shared" ca="1" si="379"/>
        <v>10.92152637</v>
      </c>
      <c r="Q1396" s="143">
        <f t="shared" si="374"/>
        <v>0</v>
      </c>
      <c r="R1396" s="11">
        <f t="shared" si="375"/>
        <v>0</v>
      </c>
      <c r="S1396" s="70" t="str">
        <f>IF(O1395&gt;0,VLOOKUP(O1395,W$12:AF$60,10),S1395)</f>
        <v>A+J=</v>
      </c>
      <c r="T1396" s="66" t="e">
        <f>IF(O1395&gt;0,VLOOKUP(O1395,W$12:AF$60,11),T1395)</f>
        <v>#REF!</v>
      </c>
      <c r="U1396" s="71" t="str">
        <f t="shared" si="389"/>
        <v>-</v>
      </c>
    </row>
    <row r="1397" spans="1:21" x14ac:dyDescent="0.15">
      <c r="A1397" s="63">
        <f t="shared" si="376"/>
        <v>45162</v>
      </c>
      <c r="B1397" s="78">
        <f t="shared" ca="1" si="380"/>
        <v>721.05850808949992</v>
      </c>
      <c r="C1397" s="65">
        <f t="shared" ca="1" si="385"/>
        <v>709.61694673949989</v>
      </c>
      <c r="D1397" s="10">
        <f ca="1">IF(A1397&lt;$B$1,VLOOKUP(A1397,[1]DI!$A$4:$B$15000,2),0)</f>
        <v>0.13150000000000001</v>
      </c>
      <c r="E1397" s="65">
        <f t="shared" ca="1" si="381"/>
        <v>1.0004903700000001</v>
      </c>
      <c r="F1397" s="65">
        <f ca="1">(TRUNC(PRODUCT($E$12:$E1396),16))</f>
        <v>1.3176959088047999</v>
      </c>
      <c r="G1397" s="65">
        <f t="shared" ca="1" si="382"/>
        <v>1.3034005842112</v>
      </c>
      <c r="H1397" s="65">
        <f t="shared" ca="1" si="383"/>
        <v>1.0109677100000001</v>
      </c>
      <c r="I1397" s="64">
        <f t="shared" si="377"/>
        <v>0.06</v>
      </c>
      <c r="J1397" s="66">
        <f>IF(O1396&gt;0,VLOOKUP(O1396,W$12:AF$80,2),J1396)</f>
        <v>45132</v>
      </c>
      <c r="K1397" s="67">
        <f t="shared" si="378"/>
        <v>22</v>
      </c>
      <c r="L1397" s="68">
        <f t="shared" si="386"/>
        <v>22</v>
      </c>
      <c r="M1397" s="69">
        <f t="shared" si="387"/>
        <v>1.005099929</v>
      </c>
      <c r="N1397" s="69">
        <f t="shared" ca="1" si="388"/>
        <v>1.0161235740000001</v>
      </c>
      <c r="O1397" s="68">
        <f t="shared" si="384"/>
        <v>0</v>
      </c>
      <c r="P1397" s="65">
        <f t="shared" ca="1" si="379"/>
        <v>11.441561350000001</v>
      </c>
      <c r="Q1397" s="143">
        <f t="shared" si="374"/>
        <v>0</v>
      </c>
      <c r="R1397" s="11">
        <f t="shared" si="375"/>
        <v>0</v>
      </c>
      <c r="S1397" s="70" t="str">
        <f>IF(O1396&gt;0,VLOOKUP(O1396,W$12:AF$60,10),S1396)</f>
        <v>A+J=</v>
      </c>
      <c r="T1397" s="66" t="e">
        <f>IF(O1396&gt;0,VLOOKUP(O1396,W$12:AF$60,11),T1396)</f>
        <v>#REF!</v>
      </c>
      <c r="U1397" s="71" t="str">
        <f t="shared" si="389"/>
        <v>-</v>
      </c>
    </row>
    <row r="1398" spans="1:21" x14ac:dyDescent="0.15">
      <c r="A1398" s="63">
        <f t="shared" si="376"/>
        <v>45163</v>
      </c>
      <c r="B1398" s="78">
        <f t="shared" ca="1" si="380"/>
        <v>721.57892270949992</v>
      </c>
      <c r="C1398" s="65">
        <f t="shared" ca="1" si="385"/>
        <v>709.61694673949989</v>
      </c>
      <c r="D1398" s="10">
        <f ca="1">IF(A1398&lt;$B$1,VLOOKUP(A1398,[1]DI!$A$4:$B$15000,2),0)</f>
        <v>0.13150000000000001</v>
      </c>
      <c r="E1398" s="65">
        <f t="shared" ca="1" si="381"/>
        <v>1.0004903700000001</v>
      </c>
      <c r="F1398" s="65">
        <f ca="1">(TRUNC(PRODUCT($E$12:$E1397),16))</f>
        <v>1.3183420673476001</v>
      </c>
      <c r="G1398" s="65">
        <f t="shared" ca="1" si="382"/>
        <v>1.3034005842112</v>
      </c>
      <c r="H1398" s="65">
        <f t="shared" ca="1" si="383"/>
        <v>1.0114634600000001</v>
      </c>
      <c r="I1398" s="64">
        <f t="shared" si="377"/>
        <v>0.06</v>
      </c>
      <c r="J1398" s="66">
        <f>IF(O1397&gt;0,VLOOKUP(O1397,W$12:AF$80,2),J1397)</f>
        <v>45132</v>
      </c>
      <c r="K1398" s="67">
        <f t="shared" si="378"/>
        <v>23</v>
      </c>
      <c r="L1398" s="68">
        <f t="shared" si="386"/>
        <v>23</v>
      </c>
      <c r="M1398" s="69">
        <f t="shared" si="387"/>
        <v>1.005332361</v>
      </c>
      <c r="N1398" s="69">
        <f t="shared" ca="1" si="388"/>
        <v>1.016856948</v>
      </c>
      <c r="O1398" s="68">
        <f t="shared" si="384"/>
        <v>35</v>
      </c>
      <c r="P1398" s="65">
        <f t="shared" ca="1" si="379"/>
        <v>11.961975969999999</v>
      </c>
      <c r="Q1398" s="143">
        <f t="shared" si="374"/>
        <v>0</v>
      </c>
      <c r="R1398" s="11">
        <f t="shared" si="375"/>
        <v>0</v>
      </c>
      <c r="S1398" s="70" t="str">
        <f>IF(O1397&gt;0,VLOOKUP(O1397,W$12:AF$60,10),S1397)</f>
        <v>A+J=</v>
      </c>
      <c r="T1398" s="66" t="e">
        <f>IF(O1397&gt;0,VLOOKUP(O1397,W$12:AF$60,11),T1397)</f>
        <v>#REF!</v>
      </c>
      <c r="U1398" s="71">
        <f t="shared" ca="1" si="389"/>
        <v>717718.55819999997</v>
      </c>
    </row>
    <row r="1399" spans="1:21" x14ac:dyDescent="0.15">
      <c r="A1399" s="63">
        <f t="shared" si="376"/>
        <v>45164</v>
      </c>
      <c r="B1399" s="78">
        <f t="shared" ca="1" si="380"/>
        <v>710.12910282949986</v>
      </c>
      <c r="C1399" s="65">
        <f t="shared" ca="1" si="385"/>
        <v>709.61694673949989</v>
      </c>
      <c r="D1399" s="10">
        <f ca="1">IF(A1399&lt;$B$1,VLOOKUP(A1399,[1]DI!$A$4:$B$15000,2),0)</f>
        <v>0</v>
      </c>
      <c r="E1399" s="65">
        <f t="shared" ca="1" si="381"/>
        <v>1</v>
      </c>
      <c r="F1399" s="65">
        <f ca="1">(TRUNC(PRODUCT($E$12:$E1398),16))</f>
        <v>1.3189885427471599</v>
      </c>
      <c r="G1399" s="65">
        <f t="shared" ca="1" si="382"/>
        <v>1.3183420673476001</v>
      </c>
      <c r="H1399" s="65">
        <f t="shared" ca="1" si="383"/>
        <v>1.0004903700000001</v>
      </c>
      <c r="I1399" s="64">
        <f t="shared" si="377"/>
        <v>0.06</v>
      </c>
      <c r="J1399" s="66">
        <f>IF(O1398&gt;0,VLOOKUP(O1398,W$12:AF$80,2),J1398)</f>
        <v>45163</v>
      </c>
      <c r="K1399" s="67">
        <f t="shared" si="378"/>
        <v>1</v>
      </c>
      <c r="L1399" s="68">
        <f t="shared" si="386"/>
        <v>1</v>
      </c>
      <c r="M1399" s="69">
        <f t="shared" si="387"/>
        <v>1.0002312529999999</v>
      </c>
      <c r="N1399" s="69">
        <f t="shared" ca="1" si="388"/>
        <v>1.000721736</v>
      </c>
      <c r="O1399" s="68">
        <f t="shared" si="384"/>
        <v>0</v>
      </c>
      <c r="P1399" s="65">
        <f t="shared" ca="1" si="379"/>
        <v>0.51215608999999995</v>
      </c>
      <c r="Q1399" s="143">
        <f t="shared" si="374"/>
        <v>0</v>
      </c>
      <c r="R1399" s="11">
        <f t="shared" si="375"/>
        <v>0</v>
      </c>
      <c r="S1399" s="70" t="str">
        <f>IF(O1398&gt;0,VLOOKUP(O1398,W$12:AF$60,10),S1398)</f>
        <v>A+J=</v>
      </c>
      <c r="T1399" s="66" t="e">
        <f>IF(O1398&gt;0,VLOOKUP(O1398,W$12:AF$60,11),T1398)</f>
        <v>#REF!</v>
      </c>
      <c r="U1399" s="71" t="str">
        <f t="shared" si="389"/>
        <v>-</v>
      </c>
    </row>
    <row r="1400" spans="1:21" x14ac:dyDescent="0.15">
      <c r="A1400" s="63">
        <f t="shared" si="376"/>
        <v>45165</v>
      </c>
      <c r="B1400" s="78">
        <f t="shared" ca="1" si="380"/>
        <v>710.12910282949986</v>
      </c>
      <c r="C1400" s="65">
        <f t="shared" ca="1" si="385"/>
        <v>709.61694673949989</v>
      </c>
      <c r="D1400" s="10">
        <f ca="1">IF(A1400&lt;$B$1,VLOOKUP(A1400,[1]DI!$A$4:$B$15000,2),0)</f>
        <v>0</v>
      </c>
      <c r="E1400" s="65">
        <f t="shared" ca="1" si="381"/>
        <v>1</v>
      </c>
      <c r="F1400" s="65">
        <f ca="1">(TRUNC(PRODUCT($E$12:$E1399),16))</f>
        <v>1.3189885427471599</v>
      </c>
      <c r="G1400" s="65">
        <f t="shared" ca="1" si="382"/>
        <v>1.3183420673476001</v>
      </c>
      <c r="H1400" s="65">
        <f t="shared" ca="1" si="383"/>
        <v>1.0004903700000001</v>
      </c>
      <c r="I1400" s="64">
        <f t="shared" si="377"/>
        <v>0.06</v>
      </c>
      <c r="J1400" s="66">
        <f>IF(O1399&gt;0,VLOOKUP(O1399,W$12:AF$80,2),J1399)</f>
        <v>45163</v>
      </c>
      <c r="K1400" s="67">
        <f t="shared" si="378"/>
        <v>1</v>
      </c>
      <c r="L1400" s="68">
        <f t="shared" si="386"/>
        <v>1</v>
      </c>
      <c r="M1400" s="69">
        <f t="shared" si="387"/>
        <v>1.0002312529999999</v>
      </c>
      <c r="N1400" s="69">
        <f t="shared" ca="1" si="388"/>
        <v>1.000721736</v>
      </c>
      <c r="O1400" s="68">
        <f t="shared" si="384"/>
        <v>0</v>
      </c>
      <c r="P1400" s="65">
        <f t="shared" ca="1" si="379"/>
        <v>0.51215608999999995</v>
      </c>
      <c r="Q1400" s="143">
        <f t="shared" si="374"/>
        <v>0</v>
      </c>
      <c r="R1400" s="11">
        <f t="shared" si="375"/>
        <v>0</v>
      </c>
      <c r="S1400" s="70" t="str">
        <f>IF(O1399&gt;0,VLOOKUP(O1399,W$12:AF$60,10),S1399)</f>
        <v>A+J=</v>
      </c>
      <c r="T1400" s="66" t="e">
        <f>IF(O1399&gt;0,VLOOKUP(O1399,W$12:AF$60,11),T1399)</f>
        <v>#REF!</v>
      </c>
      <c r="U1400" s="71" t="str">
        <f t="shared" si="389"/>
        <v>-</v>
      </c>
    </row>
    <row r="1401" spans="1:21" x14ac:dyDescent="0.15">
      <c r="A1401" s="63">
        <f t="shared" si="376"/>
        <v>45166</v>
      </c>
      <c r="B1401" s="78">
        <f t="shared" ca="1" si="380"/>
        <v>710.12910282949986</v>
      </c>
      <c r="C1401" s="65">
        <f t="shared" ca="1" si="385"/>
        <v>709.61694673949989</v>
      </c>
      <c r="D1401" s="10">
        <f ca="1">IF(A1401&lt;$B$1,VLOOKUP(A1401,[1]DI!$A$4:$B$15000,2),0)</f>
        <v>0.13150000000000001</v>
      </c>
      <c r="E1401" s="65">
        <f t="shared" ca="1" si="381"/>
        <v>1.0004903700000001</v>
      </c>
      <c r="F1401" s="65">
        <f ca="1">(TRUNC(PRODUCT($E$12:$E1400),16))</f>
        <v>1.3189885427471599</v>
      </c>
      <c r="G1401" s="65">
        <f t="shared" ca="1" si="382"/>
        <v>1.3183420673476001</v>
      </c>
      <c r="H1401" s="65">
        <f t="shared" ca="1" si="383"/>
        <v>1.0004903700000001</v>
      </c>
      <c r="I1401" s="64">
        <f t="shared" si="377"/>
        <v>0.06</v>
      </c>
      <c r="J1401" s="66">
        <f>IF(O1400&gt;0,VLOOKUP(O1400,W$12:AF$80,2),J1400)</f>
        <v>45163</v>
      </c>
      <c r="K1401" s="67">
        <f t="shared" si="378"/>
        <v>1</v>
      </c>
      <c r="L1401" s="68">
        <f t="shared" si="386"/>
        <v>1</v>
      </c>
      <c r="M1401" s="69">
        <f t="shared" si="387"/>
        <v>1.0002312529999999</v>
      </c>
      <c r="N1401" s="69">
        <f t="shared" ca="1" si="388"/>
        <v>1.000721736</v>
      </c>
      <c r="O1401" s="68">
        <f t="shared" si="384"/>
        <v>0</v>
      </c>
      <c r="P1401" s="65">
        <f t="shared" ca="1" si="379"/>
        <v>0.51215608999999995</v>
      </c>
      <c r="Q1401" s="143">
        <f t="shared" si="374"/>
        <v>0</v>
      </c>
      <c r="R1401" s="11">
        <f t="shared" si="375"/>
        <v>0</v>
      </c>
      <c r="S1401" s="70" t="str">
        <f>IF(O1400&gt;0,VLOOKUP(O1400,W$12:AF$60,10),S1400)</f>
        <v>A+J=</v>
      </c>
      <c r="T1401" s="66" t="e">
        <f>IF(O1400&gt;0,VLOOKUP(O1400,W$12:AF$60,11),T1400)</f>
        <v>#REF!</v>
      </c>
      <c r="U1401" s="71" t="str">
        <f t="shared" si="389"/>
        <v>-</v>
      </c>
    </row>
    <row r="1402" spans="1:21" x14ac:dyDescent="0.15">
      <c r="A1402" s="63">
        <f t="shared" si="376"/>
        <v>45167</v>
      </c>
      <c r="B1402" s="78">
        <f t="shared" ca="1" si="380"/>
        <v>710.64162863949991</v>
      </c>
      <c r="C1402" s="65">
        <f t="shared" ca="1" si="385"/>
        <v>709.61694673949989</v>
      </c>
      <c r="D1402" s="10">
        <f ca="1">IF(A1402&lt;$B$1,VLOOKUP(A1402,[1]DI!$A$4:$B$15000,2),0)</f>
        <v>0.13150000000000001</v>
      </c>
      <c r="E1402" s="65">
        <f t="shared" ca="1" si="381"/>
        <v>1.0004903700000001</v>
      </c>
      <c r="F1402" s="65">
        <f ca="1">(TRUNC(PRODUCT($E$12:$E1401),16))</f>
        <v>1.3196353351588701</v>
      </c>
      <c r="G1402" s="65">
        <f t="shared" ca="1" si="382"/>
        <v>1.3183420673476001</v>
      </c>
      <c r="H1402" s="65">
        <f t="shared" ca="1" si="383"/>
        <v>1.00098098</v>
      </c>
      <c r="I1402" s="64">
        <f t="shared" si="377"/>
        <v>0.06</v>
      </c>
      <c r="J1402" s="66">
        <f>IF(O1401&gt;0,VLOOKUP(O1401,W$12:AF$80,2),J1401)</f>
        <v>45163</v>
      </c>
      <c r="K1402" s="67">
        <f t="shared" si="378"/>
        <v>2</v>
      </c>
      <c r="L1402" s="68">
        <f t="shared" si="386"/>
        <v>2</v>
      </c>
      <c r="M1402" s="69">
        <f t="shared" si="387"/>
        <v>1.000462559</v>
      </c>
      <c r="N1402" s="69">
        <f t="shared" ca="1" si="388"/>
        <v>1.0014439930000001</v>
      </c>
      <c r="O1402" s="68">
        <f t="shared" si="384"/>
        <v>0</v>
      </c>
      <c r="P1402" s="65">
        <f t="shared" ca="1" si="379"/>
        <v>1.0246819</v>
      </c>
      <c r="Q1402" s="143">
        <f t="shared" si="374"/>
        <v>0</v>
      </c>
      <c r="R1402" s="11">
        <f t="shared" si="375"/>
        <v>0</v>
      </c>
      <c r="S1402" s="70" t="str">
        <f>IF(O1401&gt;0,VLOOKUP(O1401,W$12:AF$60,10),S1401)</f>
        <v>A+J=</v>
      </c>
      <c r="T1402" s="66" t="e">
        <f>IF(O1401&gt;0,VLOOKUP(O1401,W$12:AF$60,11),T1401)</f>
        <v>#REF!</v>
      </c>
      <c r="U1402" s="71" t="str">
        <f t="shared" si="389"/>
        <v>-</v>
      </c>
    </row>
    <row r="1403" spans="1:21" x14ac:dyDescent="0.15">
      <c r="A1403" s="63">
        <f t="shared" si="376"/>
        <v>45168</v>
      </c>
      <c r="B1403" s="78">
        <f t="shared" ca="1" si="380"/>
        <v>711.15452273949984</v>
      </c>
      <c r="C1403" s="65">
        <f t="shared" ca="1" si="385"/>
        <v>709.61694673949989</v>
      </c>
      <c r="D1403" s="10">
        <f ca="1">IF(A1403&lt;$B$1,VLOOKUP(A1403,[1]DI!$A$4:$B$15000,2),0)</f>
        <v>0.13150000000000001</v>
      </c>
      <c r="E1403" s="65">
        <f t="shared" ca="1" si="381"/>
        <v>1.0004903700000001</v>
      </c>
      <c r="F1403" s="65">
        <f ca="1">(TRUNC(PRODUCT($E$12:$E1402),16))</f>
        <v>1.32028244473817</v>
      </c>
      <c r="G1403" s="65">
        <f t="shared" ca="1" si="382"/>
        <v>1.3183420673476001</v>
      </c>
      <c r="H1403" s="65">
        <f t="shared" ca="1" si="383"/>
        <v>1.0014718300000001</v>
      </c>
      <c r="I1403" s="64">
        <f t="shared" si="377"/>
        <v>0.06</v>
      </c>
      <c r="J1403" s="66">
        <f>IF(O1402&gt;0,VLOOKUP(O1402,W$12:AF$80,2),J1402)</f>
        <v>45163</v>
      </c>
      <c r="K1403" s="67">
        <f t="shared" si="378"/>
        <v>3</v>
      </c>
      <c r="L1403" s="68">
        <f t="shared" si="386"/>
        <v>3</v>
      </c>
      <c r="M1403" s="69">
        <f t="shared" si="387"/>
        <v>1.0006939180000001</v>
      </c>
      <c r="N1403" s="69">
        <f t="shared" ca="1" si="388"/>
        <v>1.002166769</v>
      </c>
      <c r="O1403" s="68">
        <f t="shared" si="384"/>
        <v>0</v>
      </c>
      <c r="P1403" s="65">
        <f t="shared" ca="1" si="379"/>
        <v>1.5375760000000001</v>
      </c>
      <c r="Q1403" s="143">
        <f t="shared" si="374"/>
        <v>0</v>
      </c>
      <c r="R1403" s="11">
        <f t="shared" si="375"/>
        <v>0</v>
      </c>
      <c r="S1403" s="70" t="str">
        <f>IF(O1402&gt;0,VLOOKUP(O1402,W$12:AF$60,10),S1402)</f>
        <v>A+J=</v>
      </c>
      <c r="T1403" s="66" t="e">
        <f>IF(O1402&gt;0,VLOOKUP(O1402,W$12:AF$60,11),T1402)</f>
        <v>#REF!</v>
      </c>
      <c r="U1403" s="71" t="str">
        <f t="shared" si="389"/>
        <v>-</v>
      </c>
    </row>
    <row r="1404" spans="1:21" x14ac:dyDescent="0.15">
      <c r="A1404" s="63">
        <f t="shared" si="376"/>
        <v>45169</v>
      </c>
      <c r="B1404" s="78">
        <f t="shared" ca="1" si="380"/>
        <v>711.66778725949985</v>
      </c>
      <c r="C1404" s="65">
        <f t="shared" ca="1" si="385"/>
        <v>709.61694673949989</v>
      </c>
      <c r="D1404" s="10">
        <f ca="1">IF(A1404&lt;$B$1,VLOOKUP(A1404,[1]DI!$A$4:$B$15000,2),0)</f>
        <v>0.13150000000000001</v>
      </c>
      <c r="E1404" s="65">
        <f t="shared" ca="1" si="381"/>
        <v>1.0004903700000001</v>
      </c>
      <c r="F1404" s="65">
        <f ca="1">(TRUNC(PRODUCT($E$12:$E1403),16))</f>
        <v>1.3209298716405999</v>
      </c>
      <c r="G1404" s="65">
        <f t="shared" ca="1" si="382"/>
        <v>1.3183420673476001</v>
      </c>
      <c r="H1404" s="65">
        <f t="shared" ca="1" si="383"/>
        <v>1.00196292</v>
      </c>
      <c r="I1404" s="64">
        <f t="shared" si="377"/>
        <v>0.06</v>
      </c>
      <c r="J1404" s="66">
        <f>IF(O1403&gt;0,VLOOKUP(O1403,W$12:AF$80,2),J1403)</f>
        <v>45163</v>
      </c>
      <c r="K1404" s="67">
        <f t="shared" si="378"/>
        <v>4</v>
      </c>
      <c r="L1404" s="68">
        <f t="shared" si="386"/>
        <v>4</v>
      </c>
      <c r="M1404" s="69">
        <f t="shared" si="387"/>
        <v>1.0009253309999999</v>
      </c>
      <c r="N1404" s="69">
        <f t="shared" ca="1" si="388"/>
        <v>1.0028900670000001</v>
      </c>
      <c r="O1404" s="68">
        <f t="shared" si="384"/>
        <v>0</v>
      </c>
      <c r="P1404" s="65">
        <f t="shared" ca="1" si="379"/>
        <v>2.0508405199999999</v>
      </c>
      <c r="Q1404" s="143">
        <f t="shared" si="374"/>
        <v>0</v>
      </c>
      <c r="R1404" s="11">
        <f t="shared" si="375"/>
        <v>0</v>
      </c>
      <c r="S1404" s="70" t="str">
        <f>IF(O1403&gt;0,VLOOKUP(O1403,W$12:AF$60,10),S1403)</f>
        <v>A+J=</v>
      </c>
      <c r="T1404" s="66" t="e">
        <f>IF(O1403&gt;0,VLOOKUP(O1403,W$12:AF$60,11),T1403)</f>
        <v>#REF!</v>
      </c>
      <c r="U1404" s="71" t="str">
        <f t="shared" si="389"/>
        <v>-</v>
      </c>
    </row>
    <row r="1405" spans="1:21" x14ac:dyDescent="0.15">
      <c r="A1405" s="63">
        <f t="shared" si="376"/>
        <v>45170</v>
      </c>
      <c r="B1405" s="78">
        <f t="shared" ca="1" si="380"/>
        <v>712.18142928949987</v>
      </c>
      <c r="C1405" s="65">
        <f t="shared" ca="1" si="385"/>
        <v>709.61694673949989</v>
      </c>
      <c r="D1405" s="10">
        <f ca="1">IF(A1405&lt;$B$1,VLOOKUP(A1405,[1]DI!$A$4:$B$15000,2),0)</f>
        <v>0.13150000000000001</v>
      </c>
      <c r="E1405" s="65">
        <f t="shared" ca="1" si="381"/>
        <v>1.0004903700000001</v>
      </c>
      <c r="F1405" s="65">
        <f ca="1">(TRUNC(PRODUCT($E$12:$E1404),16))</f>
        <v>1.3215776160217501</v>
      </c>
      <c r="G1405" s="65">
        <f t="shared" ca="1" si="382"/>
        <v>1.3183420673476001</v>
      </c>
      <c r="H1405" s="65">
        <f t="shared" ca="1" si="383"/>
        <v>1.0024542599999999</v>
      </c>
      <c r="I1405" s="64">
        <f t="shared" si="377"/>
        <v>0.06</v>
      </c>
      <c r="J1405" s="66">
        <f>IF(O1404&gt;0,VLOOKUP(O1404,W$12:AF$80,2),J1404)</f>
        <v>45163</v>
      </c>
      <c r="K1405" s="67">
        <f t="shared" si="378"/>
        <v>5</v>
      </c>
      <c r="L1405" s="68">
        <f t="shared" si="386"/>
        <v>5</v>
      </c>
      <c r="M1405" s="69">
        <f t="shared" si="387"/>
        <v>1.001156798</v>
      </c>
      <c r="N1405" s="69">
        <f t="shared" ca="1" si="388"/>
        <v>1.0036138969999999</v>
      </c>
      <c r="O1405" s="68">
        <f t="shared" si="384"/>
        <v>0</v>
      </c>
      <c r="P1405" s="65">
        <f t="shared" ca="1" si="379"/>
        <v>2.5644825500000001</v>
      </c>
      <c r="Q1405" s="143">
        <f t="shared" si="374"/>
        <v>0</v>
      </c>
      <c r="R1405" s="11">
        <f t="shared" si="375"/>
        <v>0</v>
      </c>
      <c r="S1405" s="70" t="str">
        <f>IF(O1404&gt;0,VLOOKUP(O1404,W$12:AF$60,10),S1404)</f>
        <v>A+J=</v>
      </c>
      <c r="T1405" s="66" t="e">
        <f>IF(O1404&gt;0,VLOOKUP(O1404,W$12:AF$60,11),T1404)</f>
        <v>#REF!</v>
      </c>
      <c r="U1405" s="71" t="str">
        <f t="shared" si="389"/>
        <v>-</v>
      </c>
    </row>
    <row r="1406" spans="1:21" x14ac:dyDescent="0.15">
      <c r="A1406" s="63">
        <f t="shared" si="376"/>
        <v>45171</v>
      </c>
      <c r="B1406" s="78">
        <f t="shared" ca="1" si="380"/>
        <v>712.69543393949994</v>
      </c>
      <c r="C1406" s="65">
        <f t="shared" ca="1" si="385"/>
        <v>709.61694673949989</v>
      </c>
      <c r="D1406" s="10">
        <f ca="1">IF(A1406&lt;$B$1,VLOOKUP(A1406,[1]DI!$A$4:$B$15000,2),0)</f>
        <v>0</v>
      </c>
      <c r="E1406" s="65">
        <f t="shared" ca="1" si="381"/>
        <v>1</v>
      </c>
      <c r="F1406" s="65">
        <f ca="1">(TRUNC(PRODUCT($E$12:$E1405),16))</f>
        <v>1.3222256780373201</v>
      </c>
      <c r="G1406" s="65">
        <f t="shared" ca="1" si="382"/>
        <v>1.3183420673476001</v>
      </c>
      <c r="H1406" s="65">
        <f t="shared" ca="1" si="383"/>
        <v>1.00294583</v>
      </c>
      <c r="I1406" s="64">
        <f t="shared" si="377"/>
        <v>0.06</v>
      </c>
      <c r="J1406" s="66">
        <f>IF(O1405&gt;0,VLOOKUP(O1405,W$12:AF$80,2),J1405)</f>
        <v>45163</v>
      </c>
      <c r="K1406" s="67">
        <f t="shared" si="378"/>
        <v>5</v>
      </c>
      <c r="L1406" s="68">
        <f t="shared" si="386"/>
        <v>6</v>
      </c>
      <c r="M1406" s="69">
        <f t="shared" si="387"/>
        <v>1.0013883180000001</v>
      </c>
      <c r="N1406" s="69">
        <f t="shared" ca="1" si="388"/>
        <v>1.0043382380000001</v>
      </c>
      <c r="O1406" s="68">
        <f t="shared" si="384"/>
        <v>0</v>
      </c>
      <c r="P1406" s="65">
        <f t="shared" ca="1" si="379"/>
        <v>3.0784872000000001</v>
      </c>
      <c r="Q1406" s="143">
        <f t="shared" si="374"/>
        <v>0</v>
      </c>
      <c r="R1406" s="11">
        <f t="shared" si="375"/>
        <v>0</v>
      </c>
      <c r="S1406" s="70" t="str">
        <f>IF(O1405&gt;0,VLOOKUP(O1405,W$12:AF$60,10),S1405)</f>
        <v>A+J=</v>
      </c>
      <c r="T1406" s="66" t="e">
        <f>IF(O1405&gt;0,VLOOKUP(O1405,W$12:AF$60,11),T1405)</f>
        <v>#REF!</v>
      </c>
      <c r="U1406" s="71" t="str">
        <f t="shared" si="389"/>
        <v>-</v>
      </c>
    </row>
    <row r="1407" spans="1:21" x14ac:dyDescent="0.15">
      <c r="A1407" s="63">
        <f t="shared" si="376"/>
        <v>45172</v>
      </c>
      <c r="B1407" s="78">
        <f t="shared" ca="1" si="380"/>
        <v>712.69543393949994</v>
      </c>
      <c r="C1407" s="65">
        <f t="shared" ca="1" si="385"/>
        <v>709.61694673949989</v>
      </c>
      <c r="D1407" s="10">
        <f ca="1">IF(A1407&lt;$B$1,VLOOKUP(A1407,[1]DI!$A$4:$B$15000,2),0)</f>
        <v>0</v>
      </c>
      <c r="E1407" s="65">
        <f t="shared" ca="1" si="381"/>
        <v>1</v>
      </c>
      <c r="F1407" s="65">
        <f ca="1">(TRUNC(PRODUCT($E$12:$E1406),16))</f>
        <v>1.3222256780373201</v>
      </c>
      <c r="G1407" s="65">
        <f t="shared" ca="1" si="382"/>
        <v>1.3183420673476001</v>
      </c>
      <c r="H1407" s="65">
        <f t="shared" ca="1" si="383"/>
        <v>1.00294583</v>
      </c>
      <c r="I1407" s="64">
        <f t="shared" si="377"/>
        <v>0.06</v>
      </c>
      <c r="J1407" s="66">
        <f>IF(O1406&gt;0,VLOOKUP(O1406,W$12:AF$80,2),J1406)</f>
        <v>45163</v>
      </c>
      <c r="K1407" s="67">
        <f t="shared" si="378"/>
        <v>5</v>
      </c>
      <c r="L1407" s="68">
        <f t="shared" si="386"/>
        <v>6</v>
      </c>
      <c r="M1407" s="69">
        <f t="shared" si="387"/>
        <v>1.0013883180000001</v>
      </c>
      <c r="N1407" s="69">
        <f t="shared" ca="1" si="388"/>
        <v>1.0043382380000001</v>
      </c>
      <c r="O1407" s="68">
        <f t="shared" si="384"/>
        <v>0</v>
      </c>
      <c r="P1407" s="65">
        <f t="shared" ca="1" si="379"/>
        <v>3.0784872000000001</v>
      </c>
      <c r="Q1407" s="143">
        <f t="shared" si="374"/>
        <v>0</v>
      </c>
      <c r="R1407" s="11">
        <f t="shared" si="375"/>
        <v>0</v>
      </c>
      <c r="S1407" s="70" t="str">
        <f>IF(O1406&gt;0,VLOOKUP(O1406,W$12:AF$60,10),S1406)</f>
        <v>A+J=</v>
      </c>
      <c r="T1407" s="66" t="e">
        <f>IF(O1406&gt;0,VLOOKUP(O1406,W$12:AF$60,11),T1406)</f>
        <v>#REF!</v>
      </c>
      <c r="U1407" s="71" t="str">
        <f t="shared" si="389"/>
        <v>-</v>
      </c>
    </row>
    <row r="1408" spans="1:21" x14ac:dyDescent="0.15">
      <c r="A1408" s="63">
        <f t="shared" si="376"/>
        <v>45173</v>
      </c>
      <c r="B1408" s="78">
        <f t="shared" ca="1" si="380"/>
        <v>712.69543393949994</v>
      </c>
      <c r="C1408" s="65">
        <f t="shared" ca="1" si="385"/>
        <v>709.61694673949989</v>
      </c>
      <c r="D1408" s="10">
        <f ca="1">IF(A1408&lt;$B$1,VLOOKUP(A1408,[1]DI!$A$4:$B$15000,2),0)</f>
        <v>0.13150000000000001</v>
      </c>
      <c r="E1408" s="65">
        <f t="shared" ca="1" si="381"/>
        <v>1.0004903700000001</v>
      </c>
      <c r="F1408" s="65">
        <f ca="1">(TRUNC(PRODUCT($E$12:$E1407),16))</f>
        <v>1.3222256780373201</v>
      </c>
      <c r="G1408" s="65">
        <f t="shared" ca="1" si="382"/>
        <v>1.3183420673476001</v>
      </c>
      <c r="H1408" s="65">
        <f t="shared" ca="1" si="383"/>
        <v>1.00294583</v>
      </c>
      <c r="I1408" s="64">
        <f t="shared" si="377"/>
        <v>0.06</v>
      </c>
      <c r="J1408" s="66">
        <f>IF(O1407&gt;0,VLOOKUP(O1407,W$12:AF$80,2),J1407)</f>
        <v>45163</v>
      </c>
      <c r="K1408" s="67">
        <f t="shared" si="378"/>
        <v>6</v>
      </c>
      <c r="L1408" s="68">
        <f t="shared" si="386"/>
        <v>6</v>
      </c>
      <c r="M1408" s="69">
        <f t="shared" si="387"/>
        <v>1.0013883180000001</v>
      </c>
      <c r="N1408" s="69">
        <f t="shared" ca="1" si="388"/>
        <v>1.0043382380000001</v>
      </c>
      <c r="O1408" s="68">
        <f t="shared" si="384"/>
        <v>0</v>
      </c>
      <c r="P1408" s="65">
        <f t="shared" ca="1" si="379"/>
        <v>3.0784872000000001</v>
      </c>
      <c r="Q1408" s="143">
        <f t="shared" si="374"/>
        <v>0</v>
      </c>
      <c r="R1408" s="11">
        <f t="shared" si="375"/>
        <v>0</v>
      </c>
      <c r="S1408" s="70" t="str">
        <f>IF(O1407&gt;0,VLOOKUP(O1407,W$12:AF$60,10),S1407)</f>
        <v>A+J=</v>
      </c>
      <c r="T1408" s="66" t="e">
        <f>IF(O1407&gt;0,VLOOKUP(O1407,W$12:AF$60,11),T1407)</f>
        <v>#REF!</v>
      </c>
      <c r="U1408" s="71" t="str">
        <f t="shared" si="389"/>
        <v>-</v>
      </c>
    </row>
    <row r="1409" spans="1:21" x14ac:dyDescent="0.15">
      <c r="A1409" s="63">
        <f t="shared" si="376"/>
        <v>45174</v>
      </c>
      <c r="B1409" s="78">
        <f t="shared" ca="1" si="380"/>
        <v>713.20980829949985</v>
      </c>
      <c r="C1409" s="65">
        <f t="shared" ca="1" si="385"/>
        <v>709.61694673949989</v>
      </c>
      <c r="D1409" s="10">
        <f ca="1">IF(A1409&lt;$B$1,VLOOKUP(A1409,[1]DI!$A$4:$B$15000,2),0)</f>
        <v>0.13150000000000001</v>
      </c>
      <c r="E1409" s="65">
        <f t="shared" ca="1" si="381"/>
        <v>1.0004903700000001</v>
      </c>
      <c r="F1409" s="65">
        <f ca="1">(TRUNC(PRODUCT($E$12:$E1408),16))</f>
        <v>1.32287405784306</v>
      </c>
      <c r="G1409" s="65">
        <f t="shared" ca="1" si="382"/>
        <v>1.3183420673476001</v>
      </c>
      <c r="H1409" s="65">
        <f t="shared" ca="1" si="383"/>
        <v>1.00343764</v>
      </c>
      <c r="I1409" s="64">
        <f t="shared" si="377"/>
        <v>0.06</v>
      </c>
      <c r="J1409" s="66">
        <f>IF(O1408&gt;0,VLOOKUP(O1408,W$12:AF$80,2),J1408)</f>
        <v>45163</v>
      </c>
      <c r="K1409" s="67">
        <f t="shared" si="378"/>
        <v>7</v>
      </c>
      <c r="L1409" s="68">
        <f t="shared" si="386"/>
        <v>7</v>
      </c>
      <c r="M1409" s="69">
        <f t="shared" si="387"/>
        <v>1.001619891</v>
      </c>
      <c r="N1409" s="69">
        <f t="shared" ca="1" si="388"/>
        <v>1.0050631000000001</v>
      </c>
      <c r="O1409" s="68">
        <f t="shared" si="384"/>
        <v>0</v>
      </c>
      <c r="P1409" s="65">
        <f t="shared" ca="1" si="379"/>
        <v>3.5928615599999998</v>
      </c>
      <c r="Q1409" s="143">
        <f t="shared" si="374"/>
        <v>0</v>
      </c>
      <c r="R1409" s="11">
        <f t="shared" si="375"/>
        <v>0</v>
      </c>
      <c r="S1409" s="70" t="str">
        <f>IF(O1408&gt;0,VLOOKUP(O1408,W$12:AF$60,10),S1408)</f>
        <v>A+J=</v>
      </c>
      <c r="T1409" s="66" t="e">
        <f>IF(O1408&gt;0,VLOOKUP(O1408,W$12:AF$60,11),T1408)</f>
        <v>#REF!</v>
      </c>
      <c r="U1409" s="71" t="str">
        <f t="shared" si="389"/>
        <v>-</v>
      </c>
    </row>
    <row r="1410" spans="1:21" x14ac:dyDescent="0.15">
      <c r="A1410" s="63">
        <f t="shared" si="376"/>
        <v>45175</v>
      </c>
      <c r="B1410" s="78">
        <f t="shared" ca="1" si="380"/>
        <v>713.7245608794999</v>
      </c>
      <c r="C1410" s="65">
        <f t="shared" ca="1" si="385"/>
        <v>709.61694673949989</v>
      </c>
      <c r="D1410" s="10">
        <f ca="1">IF(A1410&lt;$B$1,VLOOKUP(A1410,[1]DI!$A$4:$B$15000,2),0)</f>
        <v>0.13150000000000001</v>
      </c>
      <c r="E1410" s="65">
        <f t="shared" ca="1" si="381"/>
        <v>1.0004903700000001</v>
      </c>
      <c r="F1410" s="65">
        <f ca="1">(TRUNC(PRODUCT($E$12:$E1409),16))</f>
        <v>1.3235227555948099</v>
      </c>
      <c r="G1410" s="65">
        <f t="shared" ca="1" si="382"/>
        <v>1.3183420673476001</v>
      </c>
      <c r="H1410" s="65">
        <f t="shared" ca="1" si="383"/>
        <v>1.0039297</v>
      </c>
      <c r="I1410" s="64">
        <f t="shared" si="377"/>
        <v>0.06</v>
      </c>
      <c r="J1410" s="66">
        <f>IF(O1409&gt;0,VLOOKUP(O1409,W$12:AF$80,2),J1409)</f>
        <v>45163</v>
      </c>
      <c r="K1410" s="67">
        <f t="shared" si="378"/>
        <v>8</v>
      </c>
      <c r="L1410" s="68">
        <f t="shared" si="386"/>
        <v>8</v>
      </c>
      <c r="M1410" s="69">
        <f t="shared" si="387"/>
        <v>1.0018515189999999</v>
      </c>
      <c r="N1410" s="69">
        <f t="shared" ca="1" si="388"/>
        <v>1.005788495</v>
      </c>
      <c r="O1410" s="68">
        <f t="shared" si="384"/>
        <v>0</v>
      </c>
      <c r="P1410" s="65">
        <f t="shared" ca="1" si="379"/>
        <v>4.1076141399999999</v>
      </c>
      <c r="Q1410" s="143">
        <f t="shared" si="374"/>
        <v>0</v>
      </c>
      <c r="R1410" s="11">
        <f t="shared" si="375"/>
        <v>0</v>
      </c>
      <c r="S1410" s="70" t="str">
        <f>IF(O1409&gt;0,VLOOKUP(O1409,W$12:AF$60,10),S1409)</f>
        <v>A+J=</v>
      </c>
      <c r="T1410" s="66" t="e">
        <f>IF(O1409&gt;0,VLOOKUP(O1409,W$12:AF$60,11),T1409)</f>
        <v>#REF!</v>
      </c>
      <c r="U1410" s="71" t="str">
        <f t="shared" si="389"/>
        <v>-</v>
      </c>
    </row>
    <row r="1411" spans="1:21" x14ac:dyDescent="0.15">
      <c r="A1411" s="63">
        <f t="shared" si="376"/>
        <v>45176</v>
      </c>
      <c r="B1411" s="78">
        <f t="shared" ca="1" si="380"/>
        <v>714.23968317949993</v>
      </c>
      <c r="C1411" s="65">
        <f t="shared" ca="1" si="385"/>
        <v>709.61694673949989</v>
      </c>
      <c r="D1411" s="10">
        <f ca="1">IF(A1411&lt;$B$1,VLOOKUP(A1411,[1]DI!$A$4:$B$15000,2),0)</f>
        <v>0</v>
      </c>
      <c r="E1411" s="65">
        <f t="shared" ca="1" si="381"/>
        <v>1</v>
      </c>
      <c r="F1411" s="65">
        <f ca="1">(TRUNC(PRODUCT($E$12:$E1410),16))</f>
        <v>1.32417177144847</v>
      </c>
      <c r="G1411" s="65">
        <f t="shared" ca="1" si="382"/>
        <v>1.3183420673476001</v>
      </c>
      <c r="H1411" s="65">
        <f t="shared" ca="1" si="383"/>
        <v>1.0044219999999999</v>
      </c>
      <c r="I1411" s="64">
        <f t="shared" si="377"/>
        <v>0.06</v>
      </c>
      <c r="J1411" s="66">
        <f>IF(O1410&gt;0,VLOOKUP(O1410,W$12:AF$80,2),J1410)</f>
        <v>45163</v>
      </c>
      <c r="K1411" s="67">
        <f t="shared" si="378"/>
        <v>8</v>
      </c>
      <c r="L1411" s="68">
        <f t="shared" si="386"/>
        <v>9</v>
      </c>
      <c r="M1411" s="69">
        <f t="shared" si="387"/>
        <v>1.0020831990000001</v>
      </c>
      <c r="N1411" s="69">
        <f t="shared" ca="1" si="388"/>
        <v>1.0065144109999999</v>
      </c>
      <c r="O1411" s="68">
        <f t="shared" si="384"/>
        <v>0</v>
      </c>
      <c r="P1411" s="65">
        <f t="shared" ca="1" si="379"/>
        <v>4.6227364399999997</v>
      </c>
      <c r="Q1411" s="143">
        <f t="shared" si="374"/>
        <v>0</v>
      </c>
      <c r="R1411" s="11">
        <f t="shared" si="375"/>
        <v>0</v>
      </c>
      <c r="S1411" s="70" t="str">
        <f>IF(O1410&gt;0,VLOOKUP(O1410,W$12:AF$60,10),S1410)</f>
        <v>A+J=</v>
      </c>
      <c r="T1411" s="66" t="e">
        <f>IF(O1410&gt;0,VLOOKUP(O1410,W$12:AF$60,11),T1410)</f>
        <v>#REF!</v>
      </c>
      <c r="U1411" s="71" t="str">
        <f t="shared" si="389"/>
        <v>-</v>
      </c>
    </row>
    <row r="1412" spans="1:21" x14ac:dyDescent="0.15">
      <c r="A1412" s="63">
        <f t="shared" si="376"/>
        <v>45177</v>
      </c>
      <c r="B1412" s="78">
        <f t="shared" ca="1" si="380"/>
        <v>714.23968317949993</v>
      </c>
      <c r="C1412" s="65">
        <f t="shared" ca="1" si="385"/>
        <v>709.61694673949989</v>
      </c>
      <c r="D1412" s="10">
        <f ca="1">IF(A1412&lt;$B$1,VLOOKUP(A1412,[1]DI!$A$4:$B$15000,2),0)</f>
        <v>0.13150000000000001</v>
      </c>
      <c r="E1412" s="65">
        <f t="shared" ca="1" si="381"/>
        <v>1.0004903700000001</v>
      </c>
      <c r="F1412" s="65">
        <f ca="1">(TRUNC(PRODUCT($E$12:$E1411),16))</f>
        <v>1.32417177144847</v>
      </c>
      <c r="G1412" s="65">
        <f t="shared" ca="1" si="382"/>
        <v>1.3183420673476001</v>
      </c>
      <c r="H1412" s="65">
        <f t="shared" ca="1" si="383"/>
        <v>1.0044219999999999</v>
      </c>
      <c r="I1412" s="64">
        <f t="shared" si="377"/>
        <v>0.06</v>
      </c>
      <c r="J1412" s="66">
        <f>IF(O1411&gt;0,VLOOKUP(O1411,W$12:AF$80,2),J1411)</f>
        <v>45163</v>
      </c>
      <c r="K1412" s="67">
        <f t="shared" si="378"/>
        <v>9</v>
      </c>
      <c r="L1412" s="68">
        <f t="shared" si="386"/>
        <v>9</v>
      </c>
      <c r="M1412" s="69">
        <f t="shared" si="387"/>
        <v>1.0020831990000001</v>
      </c>
      <c r="N1412" s="69">
        <f t="shared" ca="1" si="388"/>
        <v>1.0065144109999999</v>
      </c>
      <c r="O1412" s="68">
        <f t="shared" si="384"/>
        <v>0</v>
      </c>
      <c r="P1412" s="65">
        <f t="shared" ca="1" si="379"/>
        <v>4.6227364399999997</v>
      </c>
      <c r="Q1412" s="143">
        <f t="shared" si="374"/>
        <v>0</v>
      </c>
      <c r="R1412" s="11">
        <f t="shared" si="375"/>
        <v>0</v>
      </c>
      <c r="S1412" s="70" t="str">
        <f>IF(O1411&gt;0,VLOOKUP(O1411,W$12:AF$60,10),S1411)</f>
        <v>A+J=</v>
      </c>
      <c r="T1412" s="66" t="e">
        <f>IF(O1411&gt;0,VLOOKUP(O1411,W$12:AF$60,11),T1411)</f>
        <v>#REF!</v>
      </c>
      <c r="U1412" s="71" t="str">
        <f t="shared" si="389"/>
        <v>-</v>
      </c>
    </row>
    <row r="1413" spans="1:21" x14ac:dyDescent="0.15">
      <c r="A1413" s="63">
        <f t="shared" si="376"/>
        <v>45178</v>
      </c>
      <c r="B1413" s="78">
        <f t="shared" ca="1" si="380"/>
        <v>714.75517021949986</v>
      </c>
      <c r="C1413" s="65">
        <f t="shared" ca="1" si="385"/>
        <v>709.61694673949989</v>
      </c>
      <c r="D1413" s="10">
        <f ca="1">IF(A1413&lt;$B$1,VLOOKUP(A1413,[1]DI!$A$4:$B$15000,2),0)</f>
        <v>0</v>
      </c>
      <c r="E1413" s="65">
        <f t="shared" ca="1" si="381"/>
        <v>1</v>
      </c>
      <c r="F1413" s="65">
        <f ca="1">(TRUNC(PRODUCT($E$12:$E1412),16))</f>
        <v>1.3248211055600301</v>
      </c>
      <c r="G1413" s="65">
        <f t="shared" ca="1" si="382"/>
        <v>1.3183420673476001</v>
      </c>
      <c r="H1413" s="65">
        <f t="shared" ca="1" si="383"/>
        <v>1.00491453</v>
      </c>
      <c r="I1413" s="64">
        <f t="shared" si="377"/>
        <v>0.06</v>
      </c>
      <c r="J1413" s="66">
        <f>IF(O1412&gt;0,VLOOKUP(O1412,W$12:AF$80,2),J1412)</f>
        <v>45163</v>
      </c>
      <c r="K1413" s="67">
        <f t="shared" si="378"/>
        <v>9</v>
      </c>
      <c r="L1413" s="68">
        <f t="shared" si="386"/>
        <v>10</v>
      </c>
      <c r="M1413" s="69">
        <f t="shared" si="387"/>
        <v>1.0023149339999999</v>
      </c>
      <c r="N1413" s="69">
        <f t="shared" ca="1" si="388"/>
        <v>1.007240841</v>
      </c>
      <c r="O1413" s="68">
        <f t="shared" si="384"/>
        <v>0</v>
      </c>
      <c r="P1413" s="65">
        <f t="shared" ca="1" si="379"/>
        <v>5.1382234799999997</v>
      </c>
      <c r="Q1413" s="143">
        <f t="shared" ref="Q1413:Q1476" si="390">IF(O1413&gt;0,VLOOKUP(A1413,X$12:AC$76,6),0)</f>
        <v>0</v>
      </c>
      <c r="R1413" s="11">
        <f t="shared" ref="R1413:R1476" si="391">IF(Q1413&gt;0,TRUNC(Q1413*C1413,8),0)</f>
        <v>0</v>
      </c>
      <c r="S1413" s="70" t="str">
        <f>IF(O1412&gt;0,VLOOKUP(O1412,W$12:AF$60,10),S1412)</f>
        <v>A+J=</v>
      </c>
      <c r="T1413" s="66" t="e">
        <f>IF(O1412&gt;0,VLOOKUP(O1412,W$12:AF$60,11),T1412)</f>
        <v>#REF!</v>
      </c>
      <c r="U1413" s="71" t="str">
        <f t="shared" si="389"/>
        <v>-</v>
      </c>
    </row>
    <row r="1414" spans="1:21" x14ac:dyDescent="0.15">
      <c r="A1414" s="63">
        <f t="shared" si="376"/>
        <v>45179</v>
      </c>
      <c r="B1414" s="78">
        <f t="shared" ca="1" si="380"/>
        <v>714.75517021949986</v>
      </c>
      <c r="C1414" s="65">
        <f t="shared" ca="1" si="385"/>
        <v>709.61694673949989</v>
      </c>
      <c r="D1414" s="10">
        <f ca="1">IF(A1414&lt;$B$1,VLOOKUP(A1414,[1]DI!$A$4:$B$15000,2),0)</f>
        <v>0</v>
      </c>
      <c r="E1414" s="65">
        <f t="shared" ca="1" si="381"/>
        <v>1</v>
      </c>
      <c r="F1414" s="65">
        <f ca="1">(TRUNC(PRODUCT($E$12:$E1413),16))</f>
        <v>1.3248211055600301</v>
      </c>
      <c r="G1414" s="65">
        <f t="shared" ca="1" si="382"/>
        <v>1.3183420673476001</v>
      </c>
      <c r="H1414" s="65">
        <f t="shared" ca="1" si="383"/>
        <v>1.00491453</v>
      </c>
      <c r="I1414" s="64">
        <f t="shared" si="377"/>
        <v>0.06</v>
      </c>
      <c r="J1414" s="66">
        <f>IF(O1413&gt;0,VLOOKUP(O1413,W$12:AF$80,2),J1413)</f>
        <v>45163</v>
      </c>
      <c r="K1414" s="67">
        <f t="shared" si="378"/>
        <v>9</v>
      </c>
      <c r="L1414" s="68">
        <f t="shared" si="386"/>
        <v>10</v>
      </c>
      <c r="M1414" s="69">
        <f t="shared" si="387"/>
        <v>1.0023149339999999</v>
      </c>
      <c r="N1414" s="69">
        <f t="shared" ca="1" si="388"/>
        <v>1.007240841</v>
      </c>
      <c r="O1414" s="68">
        <f t="shared" si="384"/>
        <v>0</v>
      </c>
      <c r="P1414" s="65">
        <f t="shared" ca="1" si="379"/>
        <v>5.1382234799999997</v>
      </c>
      <c r="Q1414" s="143">
        <f t="shared" si="390"/>
        <v>0</v>
      </c>
      <c r="R1414" s="11">
        <f t="shared" si="391"/>
        <v>0</v>
      </c>
      <c r="S1414" s="70" t="str">
        <f>IF(O1413&gt;0,VLOOKUP(O1413,W$12:AF$60,10),S1413)</f>
        <v>A+J=</v>
      </c>
      <c r="T1414" s="66" t="e">
        <f>IF(O1413&gt;0,VLOOKUP(O1413,W$12:AF$60,11),T1413)</f>
        <v>#REF!</v>
      </c>
      <c r="U1414" s="71" t="str">
        <f t="shared" si="389"/>
        <v>-</v>
      </c>
    </row>
    <row r="1415" spans="1:21" x14ac:dyDescent="0.15">
      <c r="A1415" s="63">
        <f t="shared" si="376"/>
        <v>45180</v>
      </c>
      <c r="B1415" s="78">
        <f t="shared" ca="1" si="380"/>
        <v>714.75517021949986</v>
      </c>
      <c r="C1415" s="65">
        <f t="shared" ca="1" si="385"/>
        <v>709.61694673949989</v>
      </c>
      <c r="D1415" s="10">
        <f ca="1">IF(A1415&lt;$B$1,VLOOKUP(A1415,[1]DI!$A$4:$B$15000,2),0)</f>
        <v>0.13150000000000001</v>
      </c>
      <c r="E1415" s="65">
        <f t="shared" ca="1" si="381"/>
        <v>1.0004903700000001</v>
      </c>
      <c r="F1415" s="65">
        <f ca="1">(TRUNC(PRODUCT($E$12:$E1414),16))</f>
        <v>1.3248211055600301</v>
      </c>
      <c r="G1415" s="65">
        <f t="shared" ca="1" si="382"/>
        <v>1.3183420673476001</v>
      </c>
      <c r="H1415" s="65">
        <f t="shared" ca="1" si="383"/>
        <v>1.00491453</v>
      </c>
      <c r="I1415" s="64">
        <f t="shared" si="377"/>
        <v>0.06</v>
      </c>
      <c r="J1415" s="66">
        <f>IF(O1414&gt;0,VLOOKUP(O1414,W$12:AF$80,2),J1414)</f>
        <v>45163</v>
      </c>
      <c r="K1415" s="67">
        <f t="shared" si="378"/>
        <v>10</v>
      </c>
      <c r="L1415" s="68">
        <f t="shared" si="386"/>
        <v>10</v>
      </c>
      <c r="M1415" s="69">
        <f t="shared" si="387"/>
        <v>1.0023149339999999</v>
      </c>
      <c r="N1415" s="69">
        <f t="shared" ca="1" si="388"/>
        <v>1.007240841</v>
      </c>
      <c r="O1415" s="68">
        <f t="shared" si="384"/>
        <v>0</v>
      </c>
      <c r="P1415" s="65">
        <f t="shared" ca="1" si="379"/>
        <v>5.1382234799999997</v>
      </c>
      <c r="Q1415" s="143">
        <f t="shared" si="390"/>
        <v>0</v>
      </c>
      <c r="R1415" s="11">
        <f t="shared" si="391"/>
        <v>0</v>
      </c>
      <c r="S1415" s="70" t="str">
        <f>IF(O1414&gt;0,VLOOKUP(O1414,W$12:AF$60,10),S1414)</f>
        <v>A+J=</v>
      </c>
      <c r="T1415" s="66" t="e">
        <f>IF(O1414&gt;0,VLOOKUP(O1414,W$12:AF$60,11),T1414)</f>
        <v>#REF!</v>
      </c>
      <c r="U1415" s="71" t="str">
        <f t="shared" si="389"/>
        <v>-</v>
      </c>
    </row>
    <row r="1416" spans="1:21" x14ac:dyDescent="0.15">
      <c r="A1416" s="63">
        <f t="shared" si="376"/>
        <v>45181</v>
      </c>
      <c r="B1416" s="78">
        <f t="shared" ca="1" si="380"/>
        <v>715.27103405949993</v>
      </c>
      <c r="C1416" s="65">
        <f t="shared" ca="1" si="385"/>
        <v>709.61694673949989</v>
      </c>
      <c r="D1416" s="10">
        <f ca="1">IF(A1416&lt;$B$1,VLOOKUP(A1416,[1]DI!$A$4:$B$15000,2),0)</f>
        <v>0.13150000000000001</v>
      </c>
      <c r="E1416" s="65">
        <f t="shared" ca="1" si="381"/>
        <v>1.0004903700000001</v>
      </c>
      <c r="F1416" s="65">
        <f ca="1">(TRUNC(PRODUCT($E$12:$E1415),16))</f>
        <v>1.32547075808557</v>
      </c>
      <c r="G1416" s="65">
        <f t="shared" ca="1" si="382"/>
        <v>1.3183420673476001</v>
      </c>
      <c r="H1416" s="65">
        <f t="shared" ca="1" si="383"/>
        <v>1.0054073100000001</v>
      </c>
      <c r="I1416" s="64">
        <f t="shared" si="377"/>
        <v>0.06</v>
      </c>
      <c r="J1416" s="66">
        <f>IF(O1415&gt;0,VLOOKUP(O1415,W$12:AF$80,2),J1415)</f>
        <v>45163</v>
      </c>
      <c r="K1416" s="67">
        <f t="shared" si="378"/>
        <v>11</v>
      </c>
      <c r="L1416" s="68">
        <f t="shared" si="386"/>
        <v>11</v>
      </c>
      <c r="M1416" s="69">
        <f t="shared" si="387"/>
        <v>1.0025467210000001</v>
      </c>
      <c r="N1416" s="69">
        <f t="shared" ca="1" si="388"/>
        <v>1.007967802</v>
      </c>
      <c r="O1416" s="68">
        <f t="shared" si="384"/>
        <v>0</v>
      </c>
      <c r="P1416" s="65">
        <f t="shared" ca="1" si="379"/>
        <v>5.6540873200000004</v>
      </c>
      <c r="Q1416" s="143">
        <f t="shared" si="390"/>
        <v>0</v>
      </c>
      <c r="R1416" s="11">
        <f t="shared" si="391"/>
        <v>0</v>
      </c>
      <c r="S1416" s="70" t="str">
        <f>IF(O1415&gt;0,VLOOKUP(O1415,W$12:AF$60,10),S1415)</f>
        <v>A+J=</v>
      </c>
      <c r="T1416" s="66" t="e">
        <f>IF(O1415&gt;0,VLOOKUP(O1415,W$12:AF$60,11),T1415)</f>
        <v>#REF!</v>
      </c>
      <c r="U1416" s="71" t="str">
        <f t="shared" si="389"/>
        <v>-</v>
      </c>
    </row>
    <row r="1417" spans="1:21" x14ac:dyDescent="0.15">
      <c r="A1417" s="63">
        <f t="shared" si="376"/>
        <v>45182</v>
      </c>
      <c r="B1417" s="78">
        <f t="shared" ca="1" si="380"/>
        <v>715.7872768394999</v>
      </c>
      <c r="C1417" s="65">
        <f t="shared" ca="1" si="385"/>
        <v>709.61694673949989</v>
      </c>
      <c r="D1417" s="10">
        <f ca="1">IF(A1417&lt;$B$1,VLOOKUP(A1417,[1]DI!$A$4:$B$15000,2),0)</f>
        <v>0.13150000000000001</v>
      </c>
      <c r="E1417" s="65">
        <f t="shared" ca="1" si="381"/>
        <v>1.0004903700000001</v>
      </c>
      <c r="F1417" s="65">
        <f ca="1">(TRUNC(PRODUCT($E$12:$E1416),16))</f>
        <v>1.32612072918121</v>
      </c>
      <c r="G1417" s="65">
        <f t="shared" ca="1" si="382"/>
        <v>1.3183420673476001</v>
      </c>
      <c r="H1417" s="65">
        <f t="shared" ca="1" si="383"/>
        <v>1.0059003399999999</v>
      </c>
      <c r="I1417" s="64">
        <f t="shared" si="377"/>
        <v>0.06</v>
      </c>
      <c r="J1417" s="66">
        <f>IF(O1416&gt;0,VLOOKUP(O1416,W$12:AF$80,2),J1416)</f>
        <v>45163</v>
      </c>
      <c r="K1417" s="67">
        <f t="shared" si="378"/>
        <v>12</v>
      </c>
      <c r="L1417" s="68">
        <f t="shared" si="386"/>
        <v>12</v>
      </c>
      <c r="M1417" s="69">
        <f t="shared" si="387"/>
        <v>1.0027785629999999</v>
      </c>
      <c r="N1417" s="69">
        <f t="shared" ca="1" si="388"/>
        <v>1.008695297</v>
      </c>
      <c r="O1417" s="68">
        <f t="shared" si="384"/>
        <v>0</v>
      </c>
      <c r="P1417" s="65">
        <f t="shared" ca="1" si="379"/>
        <v>6.1703301000000002</v>
      </c>
      <c r="Q1417" s="143">
        <f t="shared" si="390"/>
        <v>0</v>
      </c>
      <c r="R1417" s="11">
        <f t="shared" si="391"/>
        <v>0</v>
      </c>
      <c r="S1417" s="70" t="str">
        <f>IF(O1416&gt;0,VLOOKUP(O1416,W$12:AF$60,10),S1416)</f>
        <v>A+J=</v>
      </c>
      <c r="T1417" s="66" t="e">
        <f>IF(O1416&gt;0,VLOOKUP(O1416,W$12:AF$60,11),T1416)</f>
        <v>#REF!</v>
      </c>
      <c r="U1417" s="71" t="str">
        <f t="shared" si="389"/>
        <v>-</v>
      </c>
    </row>
    <row r="1418" spans="1:21" x14ac:dyDescent="0.15">
      <c r="A1418" s="63">
        <f t="shared" si="376"/>
        <v>45183</v>
      </c>
      <c r="B1418" s="78">
        <f t="shared" ca="1" si="380"/>
        <v>716.30388436949988</v>
      </c>
      <c r="C1418" s="65">
        <f t="shared" ca="1" si="385"/>
        <v>709.61694673949989</v>
      </c>
      <c r="D1418" s="10">
        <f ca="1">IF(A1418&lt;$B$1,VLOOKUP(A1418,[1]DI!$A$4:$B$15000,2),0)</f>
        <v>0.13150000000000001</v>
      </c>
      <c r="E1418" s="65">
        <f t="shared" ca="1" si="381"/>
        <v>1.0004903700000001</v>
      </c>
      <c r="F1418" s="65">
        <f ca="1">(TRUNC(PRODUCT($E$12:$E1417),16))</f>
        <v>1.3267710190031801</v>
      </c>
      <c r="G1418" s="65">
        <f t="shared" ca="1" si="382"/>
        <v>1.3183420673476001</v>
      </c>
      <c r="H1418" s="65">
        <f t="shared" ca="1" si="383"/>
        <v>1.0063936</v>
      </c>
      <c r="I1418" s="64">
        <f t="shared" si="377"/>
        <v>0.06</v>
      </c>
      <c r="J1418" s="66">
        <f>IF(O1417&gt;0,VLOOKUP(O1417,W$12:AF$80,2),J1417)</f>
        <v>45163</v>
      </c>
      <c r="K1418" s="67">
        <f t="shared" si="378"/>
        <v>13</v>
      </c>
      <c r="L1418" s="68">
        <f t="shared" si="386"/>
        <v>13</v>
      </c>
      <c r="M1418" s="69">
        <f t="shared" si="387"/>
        <v>1.0030104580000001</v>
      </c>
      <c r="N1418" s="69">
        <f t="shared" ca="1" si="388"/>
        <v>1.009423306</v>
      </c>
      <c r="O1418" s="68">
        <f t="shared" si="384"/>
        <v>0</v>
      </c>
      <c r="P1418" s="65">
        <f t="shared" ca="1" si="379"/>
        <v>6.6869376300000001</v>
      </c>
      <c r="Q1418" s="143">
        <f t="shared" si="390"/>
        <v>0</v>
      </c>
      <c r="R1418" s="11">
        <f t="shared" si="391"/>
        <v>0</v>
      </c>
      <c r="S1418" s="70" t="str">
        <f>IF(O1417&gt;0,VLOOKUP(O1417,W$12:AF$60,10),S1417)</f>
        <v>A+J=</v>
      </c>
      <c r="T1418" s="66" t="e">
        <f>IF(O1417&gt;0,VLOOKUP(O1417,W$12:AF$60,11),T1417)</f>
        <v>#REF!</v>
      </c>
      <c r="U1418" s="71" t="str">
        <f t="shared" si="389"/>
        <v>-</v>
      </c>
    </row>
    <row r="1419" spans="1:21" x14ac:dyDescent="0.15">
      <c r="A1419" s="63">
        <f t="shared" si="376"/>
        <v>45184</v>
      </c>
      <c r="B1419" s="78">
        <f t="shared" ca="1" si="380"/>
        <v>716.82087011949989</v>
      </c>
      <c r="C1419" s="65">
        <f t="shared" ca="1" si="385"/>
        <v>709.61694673949989</v>
      </c>
      <c r="D1419" s="10">
        <f ca="1">IF(A1419&lt;$B$1,VLOOKUP(A1419,[1]DI!$A$4:$B$15000,2),0)</f>
        <v>0.13150000000000001</v>
      </c>
      <c r="E1419" s="65">
        <f t="shared" ca="1" si="381"/>
        <v>1.0004903700000001</v>
      </c>
      <c r="F1419" s="65">
        <f ca="1">(TRUNC(PRODUCT($E$12:$E1418),16))</f>
        <v>1.3274216277077699</v>
      </c>
      <c r="G1419" s="65">
        <f t="shared" ca="1" si="382"/>
        <v>1.3183420673476001</v>
      </c>
      <c r="H1419" s="65">
        <f t="shared" ca="1" si="383"/>
        <v>1.0068871100000001</v>
      </c>
      <c r="I1419" s="64">
        <f t="shared" si="377"/>
        <v>0.06</v>
      </c>
      <c r="J1419" s="66">
        <f>IF(O1418&gt;0,VLOOKUP(O1418,W$12:AF$80,2),J1418)</f>
        <v>45163</v>
      </c>
      <c r="K1419" s="67">
        <f t="shared" si="378"/>
        <v>14</v>
      </c>
      <c r="L1419" s="68">
        <f t="shared" si="386"/>
        <v>14</v>
      </c>
      <c r="M1419" s="69">
        <f t="shared" si="387"/>
        <v>1.0032424069999999</v>
      </c>
      <c r="N1419" s="69">
        <f t="shared" ca="1" si="388"/>
        <v>1.010151848</v>
      </c>
      <c r="O1419" s="68">
        <f t="shared" si="384"/>
        <v>0</v>
      </c>
      <c r="P1419" s="65">
        <f t="shared" ca="1" si="379"/>
        <v>7.20392338</v>
      </c>
      <c r="Q1419" s="143">
        <f t="shared" si="390"/>
        <v>0</v>
      </c>
      <c r="R1419" s="11">
        <f t="shared" si="391"/>
        <v>0</v>
      </c>
      <c r="S1419" s="70" t="str">
        <f>IF(O1418&gt;0,VLOOKUP(O1418,W$12:AF$60,10),S1418)</f>
        <v>A+J=</v>
      </c>
      <c r="T1419" s="66" t="e">
        <f>IF(O1418&gt;0,VLOOKUP(O1418,W$12:AF$60,11),T1418)</f>
        <v>#REF!</v>
      </c>
      <c r="U1419" s="71" t="str">
        <f t="shared" si="389"/>
        <v>-</v>
      </c>
    </row>
    <row r="1420" spans="1:21" x14ac:dyDescent="0.15">
      <c r="A1420" s="63">
        <f t="shared" si="376"/>
        <v>45185</v>
      </c>
      <c r="B1420" s="78">
        <f t="shared" ca="1" si="380"/>
        <v>717.3382198994999</v>
      </c>
      <c r="C1420" s="65">
        <f t="shared" ca="1" si="385"/>
        <v>709.61694673949989</v>
      </c>
      <c r="D1420" s="10">
        <f ca="1">IF(A1420&lt;$B$1,VLOOKUP(A1420,[1]DI!$A$4:$B$15000,2),0)</f>
        <v>0</v>
      </c>
      <c r="E1420" s="65">
        <f t="shared" ca="1" si="381"/>
        <v>1</v>
      </c>
      <c r="F1420" s="65">
        <f ca="1">(TRUNC(PRODUCT($E$12:$E1419),16))</f>
        <v>1.3280725554513499</v>
      </c>
      <c r="G1420" s="65">
        <f t="shared" ca="1" si="382"/>
        <v>1.3183420673476001</v>
      </c>
      <c r="H1420" s="65">
        <f t="shared" ca="1" si="383"/>
        <v>1.0073808500000001</v>
      </c>
      <c r="I1420" s="64">
        <f t="shared" si="377"/>
        <v>0.06</v>
      </c>
      <c r="J1420" s="66">
        <f>IF(O1419&gt;0,VLOOKUP(O1419,W$12:AF$80,2),J1419)</f>
        <v>45163</v>
      </c>
      <c r="K1420" s="67">
        <f t="shared" si="378"/>
        <v>14</v>
      </c>
      <c r="L1420" s="68">
        <f t="shared" si="386"/>
        <v>15</v>
      </c>
      <c r="M1420" s="69">
        <f t="shared" si="387"/>
        <v>1.0034744090000001</v>
      </c>
      <c r="N1420" s="69">
        <f t="shared" ca="1" si="388"/>
        <v>1.0108809030000001</v>
      </c>
      <c r="O1420" s="68">
        <f t="shared" si="384"/>
        <v>0</v>
      </c>
      <c r="P1420" s="65">
        <f t="shared" ca="1" si="379"/>
        <v>7.72127316</v>
      </c>
      <c r="Q1420" s="143">
        <f t="shared" si="390"/>
        <v>0</v>
      </c>
      <c r="R1420" s="11">
        <f t="shared" si="391"/>
        <v>0</v>
      </c>
      <c r="S1420" s="70" t="str">
        <f>IF(O1419&gt;0,VLOOKUP(O1419,W$12:AF$60,10),S1419)</f>
        <v>A+J=</v>
      </c>
      <c r="T1420" s="66" t="e">
        <f>IF(O1419&gt;0,VLOOKUP(O1419,W$12:AF$60,11),T1419)</f>
        <v>#REF!</v>
      </c>
      <c r="U1420" s="71" t="str">
        <f t="shared" si="389"/>
        <v>-</v>
      </c>
    </row>
    <row r="1421" spans="1:21" x14ac:dyDescent="0.15">
      <c r="A1421" s="63">
        <f t="shared" ref="A1421:A1484" si="392">(A1420+1)</f>
        <v>45186</v>
      </c>
      <c r="B1421" s="78">
        <f t="shared" ca="1" si="380"/>
        <v>717.3382198994999</v>
      </c>
      <c r="C1421" s="65">
        <f t="shared" ca="1" si="385"/>
        <v>709.61694673949989</v>
      </c>
      <c r="D1421" s="10">
        <f ca="1">IF(A1421&lt;$B$1,VLOOKUP(A1421,[1]DI!$A$4:$B$15000,2),0)</f>
        <v>0</v>
      </c>
      <c r="E1421" s="65">
        <f t="shared" ca="1" si="381"/>
        <v>1</v>
      </c>
      <c r="F1421" s="65">
        <f ca="1">(TRUNC(PRODUCT($E$12:$E1420),16))</f>
        <v>1.3280725554513499</v>
      </c>
      <c r="G1421" s="65">
        <f t="shared" ca="1" si="382"/>
        <v>1.3183420673476001</v>
      </c>
      <c r="H1421" s="65">
        <f t="shared" ca="1" si="383"/>
        <v>1.0073808500000001</v>
      </c>
      <c r="I1421" s="64">
        <f t="shared" ref="I1421:I1484" si="393">I1420</f>
        <v>0.06</v>
      </c>
      <c r="J1421" s="66">
        <f>IF(O1420&gt;0,VLOOKUP(O1420,W$12:AF$80,2),J1420)</f>
        <v>45163</v>
      </c>
      <c r="K1421" s="67">
        <f t="shared" ref="K1421:K1459" si="394">IF(A1421&gt;J1421,IF(NETWORKDAYS(J1421,A1421,$W$120:$W$436)-1=0,1,NETWORKDAYS(J1421,A1421,$W$120:$W$436)-1),0)</f>
        <v>14</v>
      </c>
      <c r="L1421" s="68">
        <f t="shared" si="386"/>
        <v>15</v>
      </c>
      <c r="M1421" s="69">
        <f t="shared" si="387"/>
        <v>1.0034744090000001</v>
      </c>
      <c r="N1421" s="69">
        <f t="shared" ca="1" si="388"/>
        <v>1.0108809030000001</v>
      </c>
      <c r="O1421" s="68">
        <f t="shared" si="384"/>
        <v>0</v>
      </c>
      <c r="P1421" s="65">
        <f t="shared" ref="P1421:P1459" ca="1" si="395">TRUNC(((N1421-1)*C1421),8)</f>
        <v>7.72127316</v>
      </c>
      <c r="Q1421" s="143">
        <f t="shared" si="390"/>
        <v>0</v>
      </c>
      <c r="R1421" s="11">
        <f t="shared" si="391"/>
        <v>0</v>
      </c>
      <c r="S1421" s="70" t="str">
        <f>IF(O1420&gt;0,VLOOKUP(O1420,W$12:AF$60,10),S1420)</f>
        <v>A+J=</v>
      </c>
      <c r="T1421" s="66" t="e">
        <f>IF(O1420&gt;0,VLOOKUP(O1420,W$12:AF$60,11),T1420)</f>
        <v>#REF!</v>
      </c>
      <c r="U1421" s="71" t="str">
        <f t="shared" si="389"/>
        <v>-</v>
      </c>
    </row>
    <row r="1422" spans="1:21" x14ac:dyDescent="0.15">
      <c r="A1422" s="63">
        <f t="shared" si="392"/>
        <v>45187</v>
      </c>
      <c r="B1422" s="78">
        <f t="shared" ref="B1422:B1459" ca="1" si="396">IF(A1422&lt;=TODAY(),C1422+P1422,IF(AND(A1422&gt;TODAY(),A1422&lt;=$B$1),IF(VLOOKUP(TODAY(),$A$10:$D$10000,4,FALSE)=0,"n.d",C1422+P1422),"n.d"))</f>
        <v>717.3382198994999</v>
      </c>
      <c r="C1422" s="65">
        <f t="shared" ca="1" si="385"/>
        <v>709.61694673949989</v>
      </c>
      <c r="D1422" s="10">
        <f ca="1">IF(A1422&lt;$B$1,VLOOKUP(A1422,[1]DI!$A$4:$B$15000,2),0)</f>
        <v>0.13150000000000001</v>
      </c>
      <c r="E1422" s="65">
        <f t="shared" ref="E1422:E1459" ca="1" si="397">IF(A1422&lt;A$10,1,ROUND(((1+D1422)^(1/252)),8))</f>
        <v>1.0004903700000001</v>
      </c>
      <c r="F1422" s="65">
        <f ca="1">(TRUNC(PRODUCT($E$12:$E1421),16))</f>
        <v>1.3280725554513499</v>
      </c>
      <c r="G1422" s="65">
        <f t="shared" ref="G1422:G1459" ca="1" si="398">IF(O1421&gt;0,F1421,G1421)</f>
        <v>1.3183420673476001</v>
      </c>
      <c r="H1422" s="65">
        <f t="shared" ref="H1422:H1459" ca="1" si="399">ROUND(F1422/G1422,8)</f>
        <v>1.0073808500000001</v>
      </c>
      <c r="I1422" s="64">
        <f t="shared" si="393"/>
        <v>0.06</v>
      </c>
      <c r="J1422" s="66">
        <f>IF(O1421&gt;0,VLOOKUP(O1421,W$12:AF$80,2),J1421)</f>
        <v>45163</v>
      </c>
      <c r="K1422" s="67">
        <f t="shared" si="394"/>
        <v>15</v>
      </c>
      <c r="L1422" s="68">
        <f t="shared" si="386"/>
        <v>15</v>
      </c>
      <c r="M1422" s="69">
        <f t="shared" si="387"/>
        <v>1.0034744090000001</v>
      </c>
      <c r="N1422" s="69">
        <f t="shared" ca="1" si="388"/>
        <v>1.0108809030000001</v>
      </c>
      <c r="O1422" s="68">
        <f t="shared" ref="O1422:O1485" si="400">IF(VLOOKUP(A1422,X$12:AE$80,8)=VLOOKUP(A1421,X$12:AE$80,8),0,VLOOKUP(A1422,X$12:AE$80,8))</f>
        <v>0</v>
      </c>
      <c r="P1422" s="65">
        <f t="shared" ca="1" si="395"/>
        <v>7.72127316</v>
      </c>
      <c r="Q1422" s="143">
        <f t="shared" si="390"/>
        <v>0</v>
      </c>
      <c r="R1422" s="11">
        <f t="shared" si="391"/>
        <v>0</v>
      </c>
      <c r="S1422" s="70" t="str">
        <f>IF(O1421&gt;0,VLOOKUP(O1421,W$12:AF$60,10),S1421)</f>
        <v>A+J=</v>
      </c>
      <c r="T1422" s="66" t="e">
        <f>IF(O1421&gt;0,VLOOKUP(O1421,W$12:AF$60,11),T1421)</f>
        <v>#REF!</v>
      </c>
      <c r="U1422" s="71" t="str">
        <f t="shared" si="389"/>
        <v>-</v>
      </c>
    </row>
    <row r="1423" spans="1:21" x14ac:dyDescent="0.15">
      <c r="A1423" s="63">
        <f t="shared" si="392"/>
        <v>45188</v>
      </c>
      <c r="B1423" s="78">
        <f t="shared" ca="1" si="396"/>
        <v>717.85594932949994</v>
      </c>
      <c r="C1423" s="65">
        <f t="shared" ca="1" si="385"/>
        <v>709.61694673949989</v>
      </c>
      <c r="D1423" s="10">
        <f ca="1">IF(A1423&lt;$B$1,VLOOKUP(A1423,[1]DI!$A$4:$B$15000,2),0)</f>
        <v>0.13150000000000001</v>
      </c>
      <c r="E1423" s="65">
        <f t="shared" ca="1" si="397"/>
        <v>1.0004903700000001</v>
      </c>
      <c r="F1423" s="65">
        <f ca="1">(TRUNC(PRODUCT($E$12:$E1422),16))</f>
        <v>1.32872380239036</v>
      </c>
      <c r="G1423" s="65">
        <f t="shared" ca="1" si="398"/>
        <v>1.3183420673476001</v>
      </c>
      <c r="H1423" s="65">
        <f t="shared" ca="1" si="399"/>
        <v>1.0078748399999999</v>
      </c>
      <c r="I1423" s="64">
        <f t="shared" si="393"/>
        <v>0.06</v>
      </c>
      <c r="J1423" s="66">
        <f>IF(O1422&gt;0,VLOOKUP(O1422,W$12:AF$80,2),J1422)</f>
        <v>45163</v>
      </c>
      <c r="K1423" s="67">
        <f t="shared" si="394"/>
        <v>16</v>
      </c>
      <c r="L1423" s="68">
        <f t="shared" si="386"/>
        <v>16</v>
      </c>
      <c r="M1423" s="69">
        <f t="shared" si="387"/>
        <v>1.003706465</v>
      </c>
      <c r="N1423" s="69">
        <f t="shared" ca="1" si="388"/>
        <v>1.0116104930000001</v>
      </c>
      <c r="O1423" s="68">
        <f t="shared" si="400"/>
        <v>0</v>
      </c>
      <c r="P1423" s="65">
        <f t="shared" ca="1" si="395"/>
        <v>8.2390025900000001</v>
      </c>
      <c r="Q1423" s="143">
        <f t="shared" si="390"/>
        <v>0</v>
      </c>
      <c r="R1423" s="11">
        <f t="shared" si="391"/>
        <v>0</v>
      </c>
      <c r="S1423" s="70" t="str">
        <f>IF(O1422&gt;0,VLOOKUP(O1422,W$12:AF$60,10),S1422)</f>
        <v>A+J=</v>
      </c>
      <c r="T1423" s="66" t="e">
        <f>IF(O1422&gt;0,VLOOKUP(O1422,W$12:AF$60,11),T1422)</f>
        <v>#REF!</v>
      </c>
      <c r="U1423" s="71" t="str">
        <f t="shared" si="389"/>
        <v>-</v>
      </c>
    </row>
    <row r="1424" spans="1:21" x14ac:dyDescent="0.15">
      <c r="A1424" s="63">
        <f t="shared" si="392"/>
        <v>45189</v>
      </c>
      <c r="B1424" s="78">
        <f t="shared" ca="1" si="396"/>
        <v>718.37405059949992</v>
      </c>
      <c r="C1424" s="65">
        <f t="shared" ca="1" si="385"/>
        <v>709.61694673949989</v>
      </c>
      <c r="D1424" s="10">
        <f ca="1">IF(A1424&lt;$B$1,VLOOKUP(A1424,[1]DI!$A$4:$B$15000,2),0)</f>
        <v>0.13150000000000001</v>
      </c>
      <c r="E1424" s="65">
        <f t="shared" ca="1" si="397"/>
        <v>1.0004903700000001</v>
      </c>
      <c r="F1424" s="65">
        <f ca="1">(TRUNC(PRODUCT($E$12:$E1423),16))</f>
        <v>1.3293753686813401</v>
      </c>
      <c r="G1424" s="65">
        <f t="shared" ca="1" si="398"/>
        <v>1.3183420673476001</v>
      </c>
      <c r="H1424" s="65">
        <f t="shared" ca="1" si="399"/>
        <v>1.0083690700000001</v>
      </c>
      <c r="I1424" s="64">
        <f t="shared" si="393"/>
        <v>0.06</v>
      </c>
      <c r="J1424" s="66">
        <f>IF(O1423&gt;0,VLOOKUP(O1423,W$12:AF$80,2),J1423)</f>
        <v>45163</v>
      </c>
      <c r="K1424" s="67">
        <f t="shared" si="394"/>
        <v>17</v>
      </c>
      <c r="L1424" s="68">
        <f t="shared" si="386"/>
        <v>17</v>
      </c>
      <c r="M1424" s="69">
        <f t="shared" si="387"/>
        <v>1.0039385750000001</v>
      </c>
      <c r="N1424" s="69">
        <f t="shared" ca="1" si="388"/>
        <v>1.0123406070000001</v>
      </c>
      <c r="O1424" s="68">
        <f t="shared" si="400"/>
        <v>0</v>
      </c>
      <c r="P1424" s="65">
        <f t="shared" ca="1" si="395"/>
        <v>8.7571038600000009</v>
      </c>
      <c r="Q1424" s="143">
        <f t="shared" si="390"/>
        <v>0</v>
      </c>
      <c r="R1424" s="11">
        <f t="shared" si="391"/>
        <v>0</v>
      </c>
      <c r="S1424" s="70" t="str">
        <f>IF(O1423&gt;0,VLOOKUP(O1423,W$12:AF$60,10),S1423)</f>
        <v>A+J=</v>
      </c>
      <c r="T1424" s="66" t="e">
        <f>IF(O1423&gt;0,VLOOKUP(O1423,W$12:AF$60,11),T1423)</f>
        <v>#REF!</v>
      </c>
      <c r="U1424" s="71" t="str">
        <f t="shared" si="389"/>
        <v>-</v>
      </c>
    </row>
    <row r="1425" spans="1:21" x14ac:dyDescent="0.15">
      <c r="A1425" s="63">
        <f t="shared" si="392"/>
        <v>45190</v>
      </c>
      <c r="B1425" s="78">
        <f t="shared" ca="1" si="396"/>
        <v>718.89253150949992</v>
      </c>
      <c r="C1425" s="65">
        <f t="shared" ca="1" si="385"/>
        <v>709.61694673949989</v>
      </c>
      <c r="D1425" s="10">
        <f ca="1">IF(A1425&lt;$B$1,VLOOKUP(A1425,[1]DI!$A$4:$B$15000,2),0)</f>
        <v>0.1265</v>
      </c>
      <c r="E1425" s="65">
        <f t="shared" ca="1" si="397"/>
        <v>1.0004727899999999</v>
      </c>
      <c r="F1425" s="65">
        <f ca="1">(TRUNC(PRODUCT($E$12:$E1424),16))</f>
        <v>1.33002725448088</v>
      </c>
      <c r="G1425" s="65">
        <f t="shared" ca="1" si="398"/>
        <v>1.3183420673476001</v>
      </c>
      <c r="H1425" s="65">
        <f t="shared" ca="1" si="399"/>
        <v>1.0088635500000001</v>
      </c>
      <c r="I1425" s="64">
        <f t="shared" si="393"/>
        <v>0.06</v>
      </c>
      <c r="J1425" s="66">
        <f>IF(O1424&gt;0,VLOOKUP(O1424,W$12:AF$80,2),J1424)</f>
        <v>45163</v>
      </c>
      <c r="K1425" s="67">
        <f t="shared" si="394"/>
        <v>18</v>
      </c>
      <c r="L1425" s="68">
        <f t="shared" si="386"/>
        <v>18</v>
      </c>
      <c r="M1425" s="69">
        <f t="shared" si="387"/>
        <v>1.004170738</v>
      </c>
      <c r="N1425" s="69">
        <f t="shared" ca="1" si="388"/>
        <v>1.0130712559999999</v>
      </c>
      <c r="O1425" s="68">
        <f t="shared" si="400"/>
        <v>0</v>
      </c>
      <c r="P1425" s="65">
        <f t="shared" ca="1" si="395"/>
        <v>9.27558477</v>
      </c>
      <c r="Q1425" s="143">
        <f t="shared" si="390"/>
        <v>0</v>
      </c>
      <c r="R1425" s="11">
        <f t="shared" si="391"/>
        <v>0</v>
      </c>
      <c r="S1425" s="70" t="str">
        <f>IF(O1424&gt;0,VLOOKUP(O1424,W$12:AF$60,10),S1424)</f>
        <v>A+J=</v>
      </c>
      <c r="T1425" s="66" t="e">
        <f>IF(O1424&gt;0,VLOOKUP(O1424,W$12:AF$60,11),T1424)</f>
        <v>#REF!</v>
      </c>
      <c r="U1425" s="71" t="str">
        <f t="shared" si="389"/>
        <v>-</v>
      </c>
    </row>
    <row r="1426" spans="1:21" x14ac:dyDescent="0.15">
      <c r="A1426" s="63">
        <f t="shared" si="392"/>
        <v>45191</v>
      </c>
      <c r="B1426" s="78">
        <f t="shared" ca="1" si="396"/>
        <v>719.39874029949988</v>
      </c>
      <c r="C1426" s="65">
        <f t="shared" ca="1" si="385"/>
        <v>709.61694673949989</v>
      </c>
      <c r="D1426" s="10">
        <f ca="1">IF(A1426&lt;$B$1,VLOOKUP(A1426,[1]DI!$A$4:$B$15000,2),0)</f>
        <v>0.1265</v>
      </c>
      <c r="E1426" s="65">
        <f t="shared" ca="1" si="397"/>
        <v>1.0004727899999999</v>
      </c>
      <c r="F1426" s="65">
        <f ca="1">(TRUNC(PRODUCT($E$12:$E1425),16))</f>
        <v>1.33065607806653</v>
      </c>
      <c r="G1426" s="65">
        <f t="shared" ca="1" si="398"/>
        <v>1.3183420673476001</v>
      </c>
      <c r="H1426" s="65">
        <f t="shared" ca="1" si="399"/>
        <v>1.00934053</v>
      </c>
      <c r="I1426" s="64">
        <f t="shared" si="393"/>
        <v>0.06</v>
      </c>
      <c r="J1426" s="66">
        <f>IF(O1425&gt;0,VLOOKUP(O1425,W$12:AF$80,2),J1425)</f>
        <v>45163</v>
      </c>
      <c r="K1426" s="67">
        <f t="shared" si="394"/>
        <v>19</v>
      </c>
      <c r="L1426" s="68">
        <f t="shared" si="386"/>
        <v>19</v>
      </c>
      <c r="M1426" s="69">
        <f t="shared" si="387"/>
        <v>1.004402955</v>
      </c>
      <c r="N1426" s="69">
        <f t="shared" ca="1" si="388"/>
        <v>1.0137846109999999</v>
      </c>
      <c r="O1426" s="68">
        <f t="shared" si="400"/>
        <v>0</v>
      </c>
      <c r="P1426" s="65">
        <f t="shared" ca="1" si="395"/>
        <v>9.7817935600000006</v>
      </c>
      <c r="Q1426" s="143">
        <f t="shared" si="390"/>
        <v>0</v>
      </c>
      <c r="R1426" s="11">
        <f t="shared" si="391"/>
        <v>0</v>
      </c>
      <c r="S1426" s="70" t="str">
        <f>IF(O1425&gt;0,VLOOKUP(O1425,W$12:AF$60,10),S1425)</f>
        <v>A+J=</v>
      </c>
      <c r="T1426" s="66" t="e">
        <f>IF(O1425&gt;0,VLOOKUP(O1425,W$12:AF$60,11),T1425)</f>
        <v>#REF!</v>
      </c>
      <c r="U1426" s="71" t="str">
        <f t="shared" si="389"/>
        <v>-</v>
      </c>
    </row>
    <row r="1427" spans="1:21" x14ac:dyDescent="0.15">
      <c r="A1427" s="63">
        <f t="shared" si="392"/>
        <v>45192</v>
      </c>
      <c r="B1427" s="78">
        <f t="shared" ca="1" si="396"/>
        <v>719.90530177949995</v>
      </c>
      <c r="C1427" s="65">
        <f t="shared" ca="1" si="385"/>
        <v>709.61694673949989</v>
      </c>
      <c r="D1427" s="10">
        <f ca="1">IF(A1427&lt;$B$1,VLOOKUP(A1427,[1]DI!$A$4:$B$15000,2),0)</f>
        <v>0</v>
      </c>
      <c r="E1427" s="65">
        <f t="shared" ca="1" si="397"/>
        <v>1</v>
      </c>
      <c r="F1427" s="65">
        <f ca="1">(TRUNC(PRODUCT($E$12:$E1426),16))</f>
        <v>1.33128519895368</v>
      </c>
      <c r="G1427" s="65">
        <f t="shared" ca="1" si="398"/>
        <v>1.3183420673476001</v>
      </c>
      <c r="H1427" s="65">
        <f t="shared" ca="1" si="399"/>
        <v>1.00981773</v>
      </c>
      <c r="I1427" s="64">
        <f t="shared" si="393"/>
        <v>0.06</v>
      </c>
      <c r="J1427" s="66">
        <f>IF(O1426&gt;0,VLOOKUP(O1426,W$12:AF$80,2),J1426)</f>
        <v>45163</v>
      </c>
      <c r="K1427" s="67">
        <f t="shared" si="394"/>
        <v>19</v>
      </c>
      <c r="L1427" s="68">
        <f t="shared" si="386"/>
        <v>20</v>
      </c>
      <c r="M1427" s="69">
        <f t="shared" si="387"/>
        <v>1.004635226</v>
      </c>
      <c r="N1427" s="69">
        <f t="shared" ca="1" si="388"/>
        <v>1.014498463</v>
      </c>
      <c r="O1427" s="68">
        <f t="shared" si="400"/>
        <v>0</v>
      </c>
      <c r="P1427" s="65">
        <f t="shared" ca="1" si="395"/>
        <v>10.288355040000001</v>
      </c>
      <c r="Q1427" s="143">
        <f t="shared" si="390"/>
        <v>0</v>
      </c>
      <c r="R1427" s="11">
        <f t="shared" si="391"/>
        <v>0</v>
      </c>
      <c r="S1427" s="70" t="str">
        <f>IF(O1426&gt;0,VLOOKUP(O1426,W$12:AF$60,10),S1426)</f>
        <v>A+J=</v>
      </c>
      <c r="T1427" s="66" t="e">
        <f>IF(O1426&gt;0,VLOOKUP(O1426,W$12:AF$60,11),T1426)</f>
        <v>#REF!</v>
      </c>
      <c r="U1427" s="71" t="str">
        <f t="shared" si="389"/>
        <v>-</v>
      </c>
    </row>
    <row r="1428" spans="1:21" x14ac:dyDescent="0.15">
      <c r="A1428" s="63">
        <f t="shared" si="392"/>
        <v>45193</v>
      </c>
      <c r="B1428" s="78">
        <f t="shared" ca="1" si="396"/>
        <v>719.90530177949995</v>
      </c>
      <c r="C1428" s="65">
        <f t="shared" ca="1" si="385"/>
        <v>709.61694673949989</v>
      </c>
      <c r="D1428" s="10">
        <f ca="1">IF(A1428&lt;$B$1,VLOOKUP(A1428,[1]DI!$A$4:$B$15000,2),0)</f>
        <v>0</v>
      </c>
      <c r="E1428" s="65">
        <f t="shared" ca="1" si="397"/>
        <v>1</v>
      </c>
      <c r="F1428" s="65">
        <f ca="1">(TRUNC(PRODUCT($E$12:$E1427),16))</f>
        <v>1.33128519895368</v>
      </c>
      <c r="G1428" s="65">
        <f t="shared" ca="1" si="398"/>
        <v>1.3183420673476001</v>
      </c>
      <c r="H1428" s="65">
        <f t="shared" ca="1" si="399"/>
        <v>1.00981773</v>
      </c>
      <c r="I1428" s="64">
        <f t="shared" si="393"/>
        <v>0.06</v>
      </c>
      <c r="J1428" s="66">
        <f>IF(O1427&gt;0,VLOOKUP(O1427,W$12:AF$80,2),J1427)</f>
        <v>45163</v>
      </c>
      <c r="K1428" s="67">
        <f t="shared" si="394"/>
        <v>19</v>
      </c>
      <c r="L1428" s="68">
        <f t="shared" si="386"/>
        <v>20</v>
      </c>
      <c r="M1428" s="69">
        <f t="shared" si="387"/>
        <v>1.004635226</v>
      </c>
      <c r="N1428" s="69">
        <f t="shared" ca="1" si="388"/>
        <v>1.014498463</v>
      </c>
      <c r="O1428" s="68">
        <f t="shared" si="400"/>
        <v>0</v>
      </c>
      <c r="P1428" s="65">
        <f t="shared" ca="1" si="395"/>
        <v>10.288355040000001</v>
      </c>
      <c r="Q1428" s="143">
        <f t="shared" si="390"/>
        <v>0</v>
      </c>
      <c r="R1428" s="11">
        <f t="shared" si="391"/>
        <v>0</v>
      </c>
      <c r="S1428" s="70" t="str">
        <f>IF(O1427&gt;0,VLOOKUP(O1427,W$12:AF$60,10),S1427)</f>
        <v>A+J=</v>
      </c>
      <c r="T1428" s="66" t="e">
        <f>IF(O1427&gt;0,VLOOKUP(O1427,W$12:AF$60,11),T1427)</f>
        <v>#REF!</v>
      </c>
      <c r="U1428" s="71" t="str">
        <f t="shared" si="389"/>
        <v>-</v>
      </c>
    </row>
    <row r="1429" spans="1:21" x14ac:dyDescent="0.15">
      <c r="A1429" s="63">
        <f t="shared" si="392"/>
        <v>45194</v>
      </c>
      <c r="B1429" s="78">
        <f t="shared" ca="1" si="396"/>
        <v>719.90530177949995</v>
      </c>
      <c r="C1429" s="65">
        <f t="shared" ref="C1429:C1459" ca="1" si="401">(C1428-R1428)</f>
        <v>709.61694673949989</v>
      </c>
      <c r="D1429" s="10">
        <f ca="1">IF(A1429&lt;$B$1,VLOOKUP(A1429,[1]DI!$A$4:$B$15000,2),0)</f>
        <v>0.1265</v>
      </c>
      <c r="E1429" s="65">
        <f t="shared" ca="1" si="397"/>
        <v>1.0004727899999999</v>
      </c>
      <c r="F1429" s="65">
        <f ca="1">(TRUNC(PRODUCT($E$12:$E1428),16))</f>
        <v>1.33128519895368</v>
      </c>
      <c r="G1429" s="65">
        <f t="shared" ca="1" si="398"/>
        <v>1.3183420673476001</v>
      </c>
      <c r="H1429" s="65">
        <f t="shared" ca="1" si="399"/>
        <v>1.00981773</v>
      </c>
      <c r="I1429" s="64">
        <f t="shared" si="393"/>
        <v>0.06</v>
      </c>
      <c r="J1429" s="66">
        <f>IF(O1428&gt;0,VLOOKUP(O1428,W$12:AF$80,2),J1428)</f>
        <v>45163</v>
      </c>
      <c r="K1429" s="67">
        <f t="shared" si="394"/>
        <v>20</v>
      </c>
      <c r="L1429" s="68">
        <f t="shared" ref="L1429:L1459" si="402">IF(AND(K1429=1,K1428=1),1,IF(K1429&gt;0,IF(K1429=K1428,K1429+1,K1429),0))</f>
        <v>20</v>
      </c>
      <c r="M1429" s="69">
        <f t="shared" ref="M1429:M1459" si="403">ROUND((I1429+1)^(L1429/252),9)</f>
        <v>1.004635226</v>
      </c>
      <c r="N1429" s="69">
        <f t="shared" ref="N1429:N1459" ca="1" si="404">ROUND(H1429*M1429,9)</f>
        <v>1.014498463</v>
      </c>
      <c r="O1429" s="68">
        <f t="shared" si="400"/>
        <v>36</v>
      </c>
      <c r="P1429" s="65">
        <f t="shared" ca="1" si="395"/>
        <v>10.288355040000001</v>
      </c>
      <c r="Q1429" s="143">
        <f t="shared" si="390"/>
        <v>0</v>
      </c>
      <c r="R1429" s="11">
        <f t="shared" si="391"/>
        <v>0</v>
      </c>
      <c r="S1429" s="70" t="str">
        <f>IF(O1428&gt;0,VLOOKUP(O1428,W$12:AF$60,10),S1428)</f>
        <v>A+J=</v>
      </c>
      <c r="T1429" s="66" t="e">
        <f>IF(O1428&gt;0,VLOOKUP(O1428,W$12:AF$60,11),T1428)</f>
        <v>#REF!</v>
      </c>
      <c r="U1429" s="71">
        <f t="shared" ref="U1429:U1459" ca="1" si="405">IF(O1429&gt;0,(P1429+R1429)*U$9,"-")</f>
        <v>617301.30240000004</v>
      </c>
    </row>
    <row r="1430" spans="1:21" x14ac:dyDescent="0.15">
      <c r="A1430" s="63">
        <f t="shared" si="392"/>
        <v>45195</v>
      </c>
      <c r="B1430" s="78">
        <f t="shared" ca="1" si="396"/>
        <v>710.11662492949995</v>
      </c>
      <c r="C1430" s="65">
        <f t="shared" ca="1" si="401"/>
        <v>709.61694673949989</v>
      </c>
      <c r="D1430" s="10">
        <f ca="1">IF(A1430&lt;$B$1,VLOOKUP(A1430,[1]DI!$A$4:$B$15000,2),0)</f>
        <v>0.1265</v>
      </c>
      <c r="E1430" s="65">
        <f t="shared" ca="1" si="397"/>
        <v>1.0004727899999999</v>
      </c>
      <c r="F1430" s="65">
        <f ca="1">(TRUNC(PRODUCT($E$12:$E1429),16))</f>
        <v>1.33191461728289</v>
      </c>
      <c r="G1430" s="65">
        <f t="shared" ca="1" si="398"/>
        <v>1.33128519895368</v>
      </c>
      <c r="H1430" s="65">
        <f t="shared" ca="1" si="399"/>
        <v>1.0004727899999999</v>
      </c>
      <c r="I1430" s="64">
        <f t="shared" si="393"/>
        <v>0.06</v>
      </c>
      <c r="J1430" s="66">
        <f>IF(O1429&gt;0,VLOOKUP(O1429,W$12:AF$80,2),J1429)</f>
        <v>45194</v>
      </c>
      <c r="K1430" s="67">
        <f t="shared" si="394"/>
        <v>1</v>
      </c>
      <c r="L1430" s="68">
        <f t="shared" si="402"/>
        <v>1</v>
      </c>
      <c r="M1430" s="69">
        <f t="shared" si="403"/>
        <v>1.0002312529999999</v>
      </c>
      <c r="N1430" s="69">
        <f t="shared" ca="1" si="404"/>
        <v>1.000704152</v>
      </c>
      <c r="O1430" s="68">
        <f t="shared" si="400"/>
        <v>0</v>
      </c>
      <c r="P1430" s="65">
        <f t="shared" ca="1" si="395"/>
        <v>0.49967819000000002</v>
      </c>
      <c r="Q1430" s="143">
        <f t="shared" si="390"/>
        <v>0</v>
      </c>
      <c r="R1430" s="11">
        <f t="shared" si="391"/>
        <v>0</v>
      </c>
      <c r="S1430" s="70" t="str">
        <f>IF(O1429&gt;0,VLOOKUP(O1429,W$12:AF$60,10),S1429)</f>
        <v>A+J=</v>
      </c>
      <c r="T1430" s="66" t="e">
        <f>IF(O1429&gt;0,VLOOKUP(O1429,W$12:AF$60,11),T1429)</f>
        <v>#REF!</v>
      </c>
      <c r="U1430" s="71" t="str">
        <f t="shared" si="405"/>
        <v>-</v>
      </c>
    </row>
    <row r="1431" spans="1:21" x14ac:dyDescent="0.15">
      <c r="A1431" s="63">
        <f t="shared" si="392"/>
        <v>45196</v>
      </c>
      <c r="B1431" s="78">
        <f t="shared" ca="1" si="396"/>
        <v>710.61665224949991</v>
      </c>
      <c r="C1431" s="65">
        <f t="shared" ca="1" si="401"/>
        <v>709.61694673949989</v>
      </c>
      <c r="D1431" s="10">
        <f ca="1">IF(A1431&lt;$B$1,VLOOKUP(A1431,[1]DI!$A$4:$B$15000,2),0)</f>
        <v>0.1265</v>
      </c>
      <c r="E1431" s="65">
        <f t="shared" ca="1" si="397"/>
        <v>1.0004727899999999</v>
      </c>
      <c r="F1431" s="65">
        <f ca="1">(TRUNC(PRODUCT($E$12:$E1430),16))</f>
        <v>1.3325443331947899</v>
      </c>
      <c r="G1431" s="65">
        <f t="shared" ca="1" si="398"/>
        <v>1.33128519895368</v>
      </c>
      <c r="H1431" s="65">
        <f t="shared" ca="1" si="399"/>
        <v>1.0009458</v>
      </c>
      <c r="I1431" s="64">
        <f t="shared" si="393"/>
        <v>0.06</v>
      </c>
      <c r="J1431" s="66">
        <f>IF(O1430&gt;0,VLOOKUP(O1430,W$12:AF$80,2),J1430)</f>
        <v>45194</v>
      </c>
      <c r="K1431" s="67">
        <f t="shared" si="394"/>
        <v>2</v>
      </c>
      <c r="L1431" s="68">
        <f t="shared" si="402"/>
        <v>2</v>
      </c>
      <c r="M1431" s="69">
        <f t="shared" si="403"/>
        <v>1.000462559</v>
      </c>
      <c r="N1431" s="69">
        <f t="shared" ca="1" si="404"/>
        <v>1.001408796</v>
      </c>
      <c r="O1431" s="68">
        <f t="shared" si="400"/>
        <v>0</v>
      </c>
      <c r="P1431" s="65">
        <f t="shared" ca="1" si="395"/>
        <v>0.99970550999999996</v>
      </c>
      <c r="Q1431" s="143">
        <f t="shared" si="390"/>
        <v>0</v>
      </c>
      <c r="R1431" s="11">
        <f t="shared" si="391"/>
        <v>0</v>
      </c>
      <c r="S1431" s="70" t="str">
        <f>IF(O1430&gt;0,VLOOKUP(O1430,W$12:AF$60,10),S1430)</f>
        <v>A+J=</v>
      </c>
      <c r="T1431" s="66" t="e">
        <f>IF(O1430&gt;0,VLOOKUP(O1430,W$12:AF$60,11),T1430)</f>
        <v>#REF!</v>
      </c>
      <c r="U1431" s="71" t="str">
        <f t="shared" si="405"/>
        <v>-</v>
      </c>
    </row>
    <row r="1432" spans="1:21" x14ac:dyDescent="0.15">
      <c r="A1432" s="63">
        <f t="shared" si="392"/>
        <v>45197</v>
      </c>
      <c r="B1432" s="78">
        <f t="shared" ca="1" si="396"/>
        <v>711.11703650949994</v>
      </c>
      <c r="C1432" s="65">
        <f t="shared" ca="1" si="401"/>
        <v>709.61694673949989</v>
      </c>
      <c r="D1432" s="10">
        <f ca="1">IF(A1432&lt;$B$1,VLOOKUP(A1432,[1]DI!$A$4:$B$15000,2),0)</f>
        <v>0.1265</v>
      </c>
      <c r="E1432" s="65">
        <f t="shared" ca="1" si="397"/>
        <v>1.0004727899999999</v>
      </c>
      <c r="F1432" s="65">
        <f ca="1">(TRUNC(PRODUCT($E$12:$E1431),16))</f>
        <v>1.3331743468300901</v>
      </c>
      <c r="G1432" s="65">
        <f t="shared" ca="1" si="398"/>
        <v>1.33128519895368</v>
      </c>
      <c r="H1432" s="65">
        <f t="shared" ca="1" si="399"/>
        <v>1.00141904</v>
      </c>
      <c r="I1432" s="64">
        <f t="shared" si="393"/>
        <v>0.06</v>
      </c>
      <c r="J1432" s="66">
        <f>IF(O1431&gt;0,VLOOKUP(O1431,W$12:AF$80,2),J1431)</f>
        <v>45194</v>
      </c>
      <c r="K1432" s="67">
        <f t="shared" si="394"/>
        <v>3</v>
      </c>
      <c r="L1432" s="68">
        <f t="shared" si="402"/>
        <v>3</v>
      </c>
      <c r="M1432" s="69">
        <f t="shared" si="403"/>
        <v>1.0006939180000001</v>
      </c>
      <c r="N1432" s="69">
        <f t="shared" ca="1" si="404"/>
        <v>1.0021139429999999</v>
      </c>
      <c r="O1432" s="68">
        <f t="shared" si="400"/>
        <v>0</v>
      </c>
      <c r="P1432" s="65">
        <f t="shared" ca="1" si="395"/>
        <v>1.50008977</v>
      </c>
      <c r="Q1432" s="143">
        <f t="shared" si="390"/>
        <v>0</v>
      </c>
      <c r="R1432" s="11">
        <f t="shared" si="391"/>
        <v>0</v>
      </c>
      <c r="S1432" s="70" t="str">
        <f>IF(O1431&gt;0,VLOOKUP(O1431,W$12:AF$60,10),S1431)</f>
        <v>A+J=</v>
      </c>
      <c r="T1432" s="66" t="e">
        <f>IF(O1431&gt;0,VLOOKUP(O1431,W$12:AF$60,11),T1431)</f>
        <v>#REF!</v>
      </c>
      <c r="U1432" s="71" t="str">
        <f t="shared" si="405"/>
        <v>-</v>
      </c>
    </row>
    <row r="1433" spans="1:21" x14ac:dyDescent="0.15">
      <c r="A1433" s="63">
        <f t="shared" si="392"/>
        <v>45198</v>
      </c>
      <c r="B1433" s="78">
        <f t="shared" ca="1" si="396"/>
        <v>711.61776989949988</v>
      </c>
      <c r="C1433" s="65">
        <f t="shared" ca="1" si="401"/>
        <v>709.61694673949989</v>
      </c>
      <c r="D1433" s="10">
        <f ca="1">IF(A1433&lt;$B$1,VLOOKUP(A1433,[1]DI!$A$4:$B$15000,2),0)</f>
        <v>0.1265</v>
      </c>
      <c r="E1433" s="65">
        <f t="shared" ca="1" si="397"/>
        <v>1.0004727899999999</v>
      </c>
      <c r="F1433" s="65">
        <f ca="1">(TRUNC(PRODUCT($E$12:$E1432),16))</f>
        <v>1.33380465832952</v>
      </c>
      <c r="G1433" s="65">
        <f t="shared" ca="1" si="398"/>
        <v>1.33128519895368</v>
      </c>
      <c r="H1433" s="65">
        <f t="shared" ca="1" si="399"/>
        <v>1.0018925000000001</v>
      </c>
      <c r="I1433" s="64">
        <f t="shared" si="393"/>
        <v>0.06</v>
      </c>
      <c r="J1433" s="66">
        <f>IF(O1432&gt;0,VLOOKUP(O1432,W$12:AF$80,2),J1432)</f>
        <v>45194</v>
      </c>
      <c r="K1433" s="67">
        <f t="shared" si="394"/>
        <v>4</v>
      </c>
      <c r="L1433" s="68">
        <f t="shared" si="402"/>
        <v>4</v>
      </c>
      <c r="M1433" s="69">
        <f t="shared" si="403"/>
        <v>1.0009253309999999</v>
      </c>
      <c r="N1433" s="69">
        <f t="shared" ca="1" si="404"/>
        <v>1.0028195820000001</v>
      </c>
      <c r="O1433" s="68">
        <f t="shared" si="400"/>
        <v>0</v>
      </c>
      <c r="P1433" s="65">
        <f t="shared" ca="1" si="395"/>
        <v>2.0008231599999999</v>
      </c>
      <c r="Q1433" s="143">
        <f t="shared" si="390"/>
        <v>0</v>
      </c>
      <c r="R1433" s="11">
        <f t="shared" si="391"/>
        <v>0</v>
      </c>
      <c r="S1433" s="70" t="str">
        <f>IF(O1432&gt;0,VLOOKUP(O1432,W$12:AF$60,10),S1432)</f>
        <v>A+J=</v>
      </c>
      <c r="T1433" s="66" t="e">
        <f>IF(O1432&gt;0,VLOOKUP(O1432,W$12:AF$60,11),T1432)</f>
        <v>#REF!</v>
      </c>
      <c r="U1433" s="71" t="str">
        <f t="shared" si="405"/>
        <v>-</v>
      </c>
    </row>
    <row r="1434" spans="1:21" x14ac:dyDescent="0.15">
      <c r="A1434" s="63">
        <f t="shared" si="392"/>
        <v>45199</v>
      </c>
      <c r="B1434" s="78">
        <f t="shared" ca="1" si="396"/>
        <v>712.11886093949988</v>
      </c>
      <c r="C1434" s="65">
        <f t="shared" ca="1" si="401"/>
        <v>709.61694673949989</v>
      </c>
      <c r="D1434" s="10">
        <f ca="1">IF(A1434&lt;$B$1,VLOOKUP(A1434,[1]DI!$A$4:$B$15000,2),0)</f>
        <v>0</v>
      </c>
      <c r="E1434" s="65">
        <f t="shared" ca="1" si="397"/>
        <v>1</v>
      </c>
      <c r="F1434" s="65">
        <f ca="1">(TRUNC(PRODUCT($E$12:$E1433),16))</f>
        <v>1.33443526783393</v>
      </c>
      <c r="G1434" s="65">
        <f t="shared" ca="1" si="398"/>
        <v>1.33128519895368</v>
      </c>
      <c r="H1434" s="65">
        <f t="shared" ca="1" si="399"/>
        <v>1.00236619</v>
      </c>
      <c r="I1434" s="64">
        <f t="shared" si="393"/>
        <v>0.06</v>
      </c>
      <c r="J1434" s="66">
        <f>IF(O1433&gt;0,VLOOKUP(O1433,W$12:AF$80,2),J1433)</f>
        <v>45194</v>
      </c>
      <c r="K1434" s="67">
        <f t="shared" si="394"/>
        <v>4</v>
      </c>
      <c r="L1434" s="68">
        <f t="shared" si="402"/>
        <v>5</v>
      </c>
      <c r="M1434" s="69">
        <f t="shared" si="403"/>
        <v>1.001156798</v>
      </c>
      <c r="N1434" s="69">
        <f t="shared" ca="1" si="404"/>
        <v>1.003525725</v>
      </c>
      <c r="O1434" s="68">
        <f t="shared" si="400"/>
        <v>0</v>
      </c>
      <c r="P1434" s="65">
        <f t="shared" ca="1" si="395"/>
        <v>2.5019141999999999</v>
      </c>
      <c r="Q1434" s="143">
        <f t="shared" si="390"/>
        <v>0</v>
      </c>
      <c r="R1434" s="11">
        <f t="shared" si="391"/>
        <v>0</v>
      </c>
      <c r="S1434" s="70" t="str">
        <f>IF(O1433&gt;0,VLOOKUP(O1433,W$12:AF$60,10),S1433)</f>
        <v>A+J=</v>
      </c>
      <c r="T1434" s="66" t="e">
        <f>IF(O1433&gt;0,VLOOKUP(O1433,W$12:AF$60,11),T1433)</f>
        <v>#REF!</v>
      </c>
      <c r="U1434" s="71" t="str">
        <f t="shared" si="405"/>
        <v>-</v>
      </c>
    </row>
    <row r="1435" spans="1:21" x14ac:dyDescent="0.15">
      <c r="A1435" s="63">
        <f t="shared" si="392"/>
        <v>45200</v>
      </c>
      <c r="B1435" s="78">
        <f t="shared" ca="1" si="396"/>
        <v>712.11886093949988</v>
      </c>
      <c r="C1435" s="65">
        <f t="shared" ca="1" si="401"/>
        <v>709.61694673949989</v>
      </c>
      <c r="D1435" s="10">
        <f ca="1">IF(A1435&lt;$B$1,VLOOKUP(A1435,[1]DI!$A$4:$B$15000,2),0)</f>
        <v>0</v>
      </c>
      <c r="E1435" s="65">
        <f t="shared" ca="1" si="397"/>
        <v>1</v>
      </c>
      <c r="F1435" s="65">
        <f ca="1">(TRUNC(PRODUCT($E$12:$E1434),16))</f>
        <v>1.33443526783393</v>
      </c>
      <c r="G1435" s="65">
        <f t="shared" ca="1" si="398"/>
        <v>1.33128519895368</v>
      </c>
      <c r="H1435" s="65">
        <f t="shared" ca="1" si="399"/>
        <v>1.00236619</v>
      </c>
      <c r="I1435" s="64">
        <f t="shared" si="393"/>
        <v>0.06</v>
      </c>
      <c r="J1435" s="66">
        <f>IF(O1434&gt;0,VLOOKUP(O1434,W$12:AF$80,2),J1434)</f>
        <v>45194</v>
      </c>
      <c r="K1435" s="67">
        <f t="shared" si="394"/>
        <v>4</v>
      </c>
      <c r="L1435" s="68">
        <f t="shared" si="402"/>
        <v>5</v>
      </c>
      <c r="M1435" s="69">
        <f t="shared" si="403"/>
        <v>1.001156798</v>
      </c>
      <c r="N1435" s="69">
        <f t="shared" ca="1" si="404"/>
        <v>1.003525725</v>
      </c>
      <c r="O1435" s="68">
        <f t="shared" si="400"/>
        <v>0</v>
      </c>
      <c r="P1435" s="65">
        <f t="shared" ca="1" si="395"/>
        <v>2.5019141999999999</v>
      </c>
      <c r="Q1435" s="143">
        <f t="shared" si="390"/>
        <v>0</v>
      </c>
      <c r="R1435" s="11">
        <f t="shared" si="391"/>
        <v>0</v>
      </c>
      <c r="S1435" s="70" t="str">
        <f>IF(O1434&gt;0,VLOOKUP(O1434,W$12:AF$60,10),S1434)</f>
        <v>A+J=</v>
      </c>
      <c r="T1435" s="66" t="e">
        <f>IF(O1434&gt;0,VLOOKUP(O1434,W$12:AF$60,11),T1434)</f>
        <v>#REF!</v>
      </c>
      <c r="U1435" s="71" t="str">
        <f t="shared" si="405"/>
        <v>-</v>
      </c>
    </row>
    <row r="1436" spans="1:21" x14ac:dyDescent="0.15">
      <c r="A1436" s="63">
        <f t="shared" si="392"/>
        <v>45201</v>
      </c>
      <c r="B1436" s="78">
        <f t="shared" ca="1" si="396"/>
        <v>712.11886093949988</v>
      </c>
      <c r="C1436" s="65">
        <f t="shared" ca="1" si="401"/>
        <v>709.61694673949989</v>
      </c>
      <c r="D1436" s="10">
        <f ca="1">IF(A1436&lt;$B$1,VLOOKUP(A1436,[1]DI!$A$4:$B$15000,2),0)</f>
        <v>0.1265</v>
      </c>
      <c r="E1436" s="65">
        <f t="shared" ca="1" si="397"/>
        <v>1.0004727899999999</v>
      </c>
      <c r="F1436" s="65">
        <f ca="1">(TRUNC(PRODUCT($E$12:$E1435),16))</f>
        <v>1.33443526783393</v>
      </c>
      <c r="G1436" s="65">
        <f t="shared" ca="1" si="398"/>
        <v>1.33128519895368</v>
      </c>
      <c r="H1436" s="65">
        <f t="shared" ca="1" si="399"/>
        <v>1.00236619</v>
      </c>
      <c r="I1436" s="64">
        <f t="shared" si="393"/>
        <v>0.06</v>
      </c>
      <c r="J1436" s="66">
        <f>IF(O1435&gt;0,VLOOKUP(O1435,W$12:AF$80,2),J1435)</f>
        <v>45194</v>
      </c>
      <c r="K1436" s="67">
        <f t="shared" si="394"/>
        <v>5</v>
      </c>
      <c r="L1436" s="68">
        <f t="shared" si="402"/>
        <v>5</v>
      </c>
      <c r="M1436" s="69">
        <f t="shared" si="403"/>
        <v>1.001156798</v>
      </c>
      <c r="N1436" s="69">
        <f t="shared" ca="1" si="404"/>
        <v>1.003525725</v>
      </c>
      <c r="O1436" s="68">
        <f t="shared" si="400"/>
        <v>0</v>
      </c>
      <c r="P1436" s="65">
        <f t="shared" ca="1" si="395"/>
        <v>2.5019141999999999</v>
      </c>
      <c r="Q1436" s="143">
        <f t="shared" si="390"/>
        <v>0</v>
      </c>
      <c r="R1436" s="11">
        <f t="shared" si="391"/>
        <v>0</v>
      </c>
      <c r="S1436" s="70" t="str">
        <f>IF(O1435&gt;0,VLOOKUP(O1435,W$12:AF$60,10),S1435)</f>
        <v>A+J=</v>
      </c>
      <c r="T1436" s="66" t="e">
        <f>IF(O1435&gt;0,VLOOKUP(O1435,W$12:AF$60,11),T1435)</f>
        <v>#REF!</v>
      </c>
      <c r="U1436" s="71" t="str">
        <f t="shared" si="405"/>
        <v>-</v>
      </c>
    </row>
    <row r="1437" spans="1:21" x14ac:dyDescent="0.15">
      <c r="A1437" s="63">
        <f t="shared" si="392"/>
        <v>45202</v>
      </c>
      <c r="B1437" s="78">
        <f t="shared" ca="1" si="396"/>
        <v>712.62030182949991</v>
      </c>
      <c r="C1437" s="65">
        <f t="shared" ca="1" si="401"/>
        <v>709.61694673949989</v>
      </c>
      <c r="D1437" s="10">
        <f ca="1">IF(A1437&lt;$B$1,VLOOKUP(A1437,[1]DI!$A$4:$B$15000,2),0)</f>
        <v>0.1265</v>
      </c>
      <c r="E1437" s="65">
        <f t="shared" ca="1" si="397"/>
        <v>1.0004727899999999</v>
      </c>
      <c r="F1437" s="65">
        <f ca="1">(TRUNC(PRODUCT($E$12:$E1436),16))</f>
        <v>1.3350661754842099</v>
      </c>
      <c r="G1437" s="65">
        <f t="shared" ca="1" si="398"/>
        <v>1.33128519895368</v>
      </c>
      <c r="H1437" s="65">
        <f t="shared" ca="1" si="399"/>
        <v>1.0028401</v>
      </c>
      <c r="I1437" s="64">
        <f t="shared" si="393"/>
        <v>0.06</v>
      </c>
      <c r="J1437" s="66">
        <f>IF(O1436&gt;0,VLOOKUP(O1436,W$12:AF$80,2),J1436)</f>
        <v>45194</v>
      </c>
      <c r="K1437" s="67">
        <f t="shared" si="394"/>
        <v>6</v>
      </c>
      <c r="L1437" s="68">
        <f t="shared" si="402"/>
        <v>6</v>
      </c>
      <c r="M1437" s="69">
        <f t="shared" si="403"/>
        <v>1.0013883180000001</v>
      </c>
      <c r="N1437" s="69">
        <f t="shared" ca="1" si="404"/>
        <v>1.0042323609999999</v>
      </c>
      <c r="O1437" s="68">
        <f t="shared" si="400"/>
        <v>0</v>
      </c>
      <c r="P1437" s="65">
        <f t="shared" ca="1" si="395"/>
        <v>3.0033550899999999</v>
      </c>
      <c r="Q1437" s="143">
        <f t="shared" si="390"/>
        <v>0</v>
      </c>
      <c r="R1437" s="11">
        <f t="shared" si="391"/>
        <v>0</v>
      </c>
      <c r="S1437" s="70" t="str">
        <f>IF(O1436&gt;0,VLOOKUP(O1436,W$12:AF$60,10),S1436)</f>
        <v>A+J=</v>
      </c>
      <c r="T1437" s="66" t="e">
        <f>IF(O1436&gt;0,VLOOKUP(O1436,W$12:AF$60,11),T1436)</f>
        <v>#REF!</v>
      </c>
      <c r="U1437" s="71" t="str">
        <f t="shared" si="405"/>
        <v>-</v>
      </c>
    </row>
    <row r="1438" spans="1:21" x14ac:dyDescent="0.15">
      <c r="A1438" s="63">
        <f t="shared" si="392"/>
        <v>45203</v>
      </c>
      <c r="B1438" s="78">
        <f t="shared" ca="1" si="396"/>
        <v>713.12209254949994</v>
      </c>
      <c r="C1438" s="65">
        <f t="shared" ca="1" si="401"/>
        <v>709.61694673949989</v>
      </c>
      <c r="D1438" s="10">
        <f ca="1">IF(A1438&lt;$B$1,VLOOKUP(A1438,[1]DI!$A$4:$B$15000,2),0)</f>
        <v>0.1265</v>
      </c>
      <c r="E1438" s="65">
        <f t="shared" ca="1" si="397"/>
        <v>1.0004727899999999</v>
      </c>
      <c r="F1438" s="65">
        <f ca="1">(TRUNC(PRODUCT($E$12:$E1437),16))</f>
        <v>1.33569738142132</v>
      </c>
      <c r="G1438" s="65">
        <f t="shared" ca="1" si="398"/>
        <v>1.33128519895368</v>
      </c>
      <c r="H1438" s="65">
        <f t="shared" ca="1" si="399"/>
        <v>1.00331423</v>
      </c>
      <c r="I1438" s="64">
        <f t="shared" si="393"/>
        <v>0.06</v>
      </c>
      <c r="J1438" s="66">
        <f>IF(O1437&gt;0,VLOOKUP(O1437,W$12:AF$80,2),J1437)</f>
        <v>45194</v>
      </c>
      <c r="K1438" s="67">
        <f t="shared" si="394"/>
        <v>7</v>
      </c>
      <c r="L1438" s="68">
        <f t="shared" si="402"/>
        <v>7</v>
      </c>
      <c r="M1438" s="69">
        <f t="shared" si="403"/>
        <v>1.001619891</v>
      </c>
      <c r="N1438" s="69">
        <f t="shared" ca="1" si="404"/>
        <v>1.0049394899999999</v>
      </c>
      <c r="O1438" s="68">
        <f t="shared" si="400"/>
        <v>0</v>
      </c>
      <c r="P1438" s="65">
        <f t="shared" ca="1" si="395"/>
        <v>3.5051458100000001</v>
      </c>
      <c r="Q1438" s="143">
        <f t="shared" si="390"/>
        <v>0</v>
      </c>
      <c r="R1438" s="11">
        <f t="shared" si="391"/>
        <v>0</v>
      </c>
      <c r="S1438" s="70" t="str">
        <f>IF(O1437&gt;0,VLOOKUP(O1437,W$12:AF$60,10),S1437)</f>
        <v>A+J=</v>
      </c>
      <c r="T1438" s="66" t="e">
        <f>IF(O1437&gt;0,VLOOKUP(O1437,W$12:AF$60,11),T1437)</f>
        <v>#REF!</v>
      </c>
      <c r="U1438" s="71" t="str">
        <f t="shared" si="405"/>
        <v>-</v>
      </c>
    </row>
    <row r="1439" spans="1:21" x14ac:dyDescent="0.15">
      <c r="A1439" s="63">
        <f t="shared" si="392"/>
        <v>45204</v>
      </c>
      <c r="B1439" s="78">
        <f t="shared" ca="1" si="396"/>
        <v>713.62423452949986</v>
      </c>
      <c r="C1439" s="65">
        <f t="shared" ca="1" si="401"/>
        <v>709.61694673949989</v>
      </c>
      <c r="D1439" s="10">
        <f ca="1">IF(A1439&lt;$B$1,VLOOKUP(A1439,[1]DI!$A$4:$B$15000,2),0)</f>
        <v>0.1265</v>
      </c>
      <c r="E1439" s="65">
        <f t="shared" ca="1" si="397"/>
        <v>1.0004727899999999</v>
      </c>
      <c r="F1439" s="65">
        <f ca="1">(TRUNC(PRODUCT($E$12:$E1438),16))</f>
        <v>1.3363288857862801</v>
      </c>
      <c r="G1439" s="65">
        <f t="shared" ca="1" si="398"/>
        <v>1.33128519895368</v>
      </c>
      <c r="H1439" s="65">
        <f t="shared" ca="1" si="399"/>
        <v>1.0037885799999999</v>
      </c>
      <c r="I1439" s="64">
        <f t="shared" si="393"/>
        <v>0.06</v>
      </c>
      <c r="J1439" s="66">
        <f>IF(O1438&gt;0,VLOOKUP(O1438,W$12:AF$80,2),J1438)</f>
        <v>45194</v>
      </c>
      <c r="K1439" s="67">
        <f t="shared" si="394"/>
        <v>8</v>
      </c>
      <c r="L1439" s="68">
        <f t="shared" si="402"/>
        <v>8</v>
      </c>
      <c r="M1439" s="69">
        <f t="shared" si="403"/>
        <v>1.0018515189999999</v>
      </c>
      <c r="N1439" s="69">
        <f t="shared" ca="1" si="404"/>
        <v>1.0056471140000001</v>
      </c>
      <c r="O1439" s="68">
        <f t="shared" si="400"/>
        <v>0</v>
      </c>
      <c r="P1439" s="65">
        <f t="shared" ca="1" si="395"/>
        <v>4.0072877900000003</v>
      </c>
      <c r="Q1439" s="143">
        <f t="shared" si="390"/>
        <v>0</v>
      </c>
      <c r="R1439" s="11">
        <f t="shared" si="391"/>
        <v>0</v>
      </c>
      <c r="S1439" s="70" t="str">
        <f>IF(O1438&gt;0,VLOOKUP(O1438,W$12:AF$60,10),S1438)</f>
        <v>A+J=</v>
      </c>
      <c r="T1439" s="66" t="e">
        <f>IF(O1438&gt;0,VLOOKUP(O1438,W$12:AF$60,11),T1438)</f>
        <v>#REF!</v>
      </c>
      <c r="U1439" s="71" t="str">
        <f t="shared" si="405"/>
        <v>-</v>
      </c>
    </row>
    <row r="1440" spans="1:21" x14ac:dyDescent="0.15">
      <c r="A1440" s="63">
        <f t="shared" si="392"/>
        <v>45205</v>
      </c>
      <c r="B1440" s="78">
        <f t="shared" ca="1" si="396"/>
        <v>714.12673983949992</v>
      </c>
      <c r="C1440" s="65">
        <f t="shared" ca="1" si="401"/>
        <v>709.61694673949989</v>
      </c>
      <c r="D1440" s="10">
        <f ca="1">IF(A1440&lt;$B$1,VLOOKUP(A1440,[1]DI!$A$4:$B$15000,2),0)</f>
        <v>0.1265</v>
      </c>
      <c r="E1440" s="65">
        <f t="shared" ca="1" si="397"/>
        <v>1.0004727899999999</v>
      </c>
      <c r="F1440" s="65">
        <f ca="1">(TRUNC(PRODUCT($E$12:$E1439),16))</f>
        <v>1.3369606887201899</v>
      </c>
      <c r="G1440" s="65">
        <f t="shared" ca="1" si="398"/>
        <v>1.33128519895368</v>
      </c>
      <c r="H1440" s="65">
        <f t="shared" ca="1" si="399"/>
        <v>1.00426317</v>
      </c>
      <c r="I1440" s="64">
        <f t="shared" si="393"/>
        <v>0.06</v>
      </c>
      <c r="J1440" s="66">
        <f>IF(O1439&gt;0,VLOOKUP(O1439,W$12:AF$80,2),J1439)</f>
        <v>45194</v>
      </c>
      <c r="K1440" s="67">
        <f t="shared" si="394"/>
        <v>9</v>
      </c>
      <c r="L1440" s="68">
        <f t="shared" si="402"/>
        <v>9</v>
      </c>
      <c r="M1440" s="69">
        <f t="shared" si="403"/>
        <v>1.0020831990000001</v>
      </c>
      <c r="N1440" s="69">
        <f t="shared" ca="1" si="404"/>
        <v>1.0063552499999999</v>
      </c>
      <c r="O1440" s="68">
        <f t="shared" si="400"/>
        <v>0</v>
      </c>
      <c r="P1440" s="65">
        <f t="shared" ca="1" si="395"/>
        <v>4.5097931000000004</v>
      </c>
      <c r="Q1440" s="143">
        <f t="shared" si="390"/>
        <v>0</v>
      </c>
      <c r="R1440" s="11">
        <f t="shared" si="391"/>
        <v>0</v>
      </c>
      <c r="S1440" s="70" t="str">
        <f>IF(O1439&gt;0,VLOOKUP(O1439,W$12:AF$60,10),S1439)</f>
        <v>A+J=</v>
      </c>
      <c r="T1440" s="66" t="e">
        <f>IF(O1439&gt;0,VLOOKUP(O1439,W$12:AF$60,11),T1439)</f>
        <v>#REF!</v>
      </c>
      <c r="U1440" s="71" t="str">
        <f t="shared" si="405"/>
        <v>-</v>
      </c>
    </row>
    <row r="1441" spans="1:21" x14ac:dyDescent="0.15">
      <c r="A1441" s="63">
        <f t="shared" si="392"/>
        <v>45206</v>
      </c>
      <c r="B1441" s="78">
        <f t="shared" ca="1" si="396"/>
        <v>714.62959001949991</v>
      </c>
      <c r="C1441" s="65">
        <f t="shared" ca="1" si="401"/>
        <v>709.61694673949989</v>
      </c>
      <c r="D1441" s="10">
        <f ca="1">IF(A1441&lt;$B$1,VLOOKUP(A1441,[1]DI!$A$4:$B$15000,2),0)</f>
        <v>0</v>
      </c>
      <c r="E1441" s="65">
        <f t="shared" ca="1" si="397"/>
        <v>1</v>
      </c>
      <c r="F1441" s="65">
        <f ca="1">(TRUNC(PRODUCT($E$12:$E1440),16))</f>
        <v>1.33759279036421</v>
      </c>
      <c r="G1441" s="65">
        <f t="shared" ca="1" si="398"/>
        <v>1.33128519895368</v>
      </c>
      <c r="H1441" s="65">
        <f t="shared" ca="1" si="399"/>
        <v>1.0047379700000001</v>
      </c>
      <c r="I1441" s="64">
        <f t="shared" si="393"/>
        <v>0.06</v>
      </c>
      <c r="J1441" s="66">
        <f>IF(O1440&gt;0,VLOOKUP(O1440,W$12:AF$80,2),J1440)</f>
        <v>45194</v>
      </c>
      <c r="K1441" s="67">
        <f t="shared" si="394"/>
        <v>9</v>
      </c>
      <c r="L1441" s="68">
        <f t="shared" si="402"/>
        <v>10</v>
      </c>
      <c r="M1441" s="69">
        <f t="shared" si="403"/>
        <v>1.0023149339999999</v>
      </c>
      <c r="N1441" s="69">
        <f t="shared" ca="1" si="404"/>
        <v>1.007063872</v>
      </c>
      <c r="O1441" s="68">
        <f t="shared" si="400"/>
        <v>0</v>
      </c>
      <c r="P1441" s="65">
        <f t="shared" ca="1" si="395"/>
        <v>5.0126432799999998</v>
      </c>
      <c r="Q1441" s="143">
        <f t="shared" si="390"/>
        <v>0</v>
      </c>
      <c r="R1441" s="11">
        <f t="shared" si="391"/>
        <v>0</v>
      </c>
      <c r="S1441" s="70" t="str">
        <f>IF(O1440&gt;0,VLOOKUP(O1440,W$12:AF$60,10),S1440)</f>
        <v>A+J=</v>
      </c>
      <c r="T1441" s="66" t="e">
        <f>IF(O1440&gt;0,VLOOKUP(O1440,W$12:AF$60,11),T1440)</f>
        <v>#REF!</v>
      </c>
      <c r="U1441" s="71" t="str">
        <f t="shared" si="405"/>
        <v>-</v>
      </c>
    </row>
    <row r="1442" spans="1:21" x14ac:dyDescent="0.15">
      <c r="A1442" s="63">
        <f t="shared" si="392"/>
        <v>45207</v>
      </c>
      <c r="B1442" s="78">
        <f t="shared" ca="1" si="396"/>
        <v>714.62959001949991</v>
      </c>
      <c r="C1442" s="65">
        <f t="shared" ca="1" si="401"/>
        <v>709.61694673949989</v>
      </c>
      <c r="D1442" s="10">
        <f ca="1">IF(A1442&lt;$B$1,VLOOKUP(A1442,[1]DI!$A$4:$B$15000,2),0)</f>
        <v>0</v>
      </c>
      <c r="E1442" s="65">
        <f t="shared" ca="1" si="397"/>
        <v>1</v>
      </c>
      <c r="F1442" s="65">
        <f ca="1">(TRUNC(PRODUCT($E$12:$E1441),16))</f>
        <v>1.33759279036421</v>
      </c>
      <c r="G1442" s="65">
        <f t="shared" ca="1" si="398"/>
        <v>1.33128519895368</v>
      </c>
      <c r="H1442" s="65">
        <f t="shared" ca="1" si="399"/>
        <v>1.0047379700000001</v>
      </c>
      <c r="I1442" s="64">
        <f t="shared" si="393"/>
        <v>0.06</v>
      </c>
      <c r="J1442" s="66">
        <f>IF(O1441&gt;0,VLOOKUP(O1441,W$12:AF$80,2),J1441)</f>
        <v>45194</v>
      </c>
      <c r="K1442" s="67">
        <f t="shared" si="394"/>
        <v>9</v>
      </c>
      <c r="L1442" s="68">
        <f t="shared" si="402"/>
        <v>10</v>
      </c>
      <c r="M1442" s="69">
        <f t="shared" si="403"/>
        <v>1.0023149339999999</v>
      </c>
      <c r="N1442" s="69">
        <f t="shared" ca="1" si="404"/>
        <v>1.007063872</v>
      </c>
      <c r="O1442" s="68">
        <f t="shared" si="400"/>
        <v>0</v>
      </c>
      <c r="P1442" s="65">
        <f t="shared" ca="1" si="395"/>
        <v>5.0126432799999998</v>
      </c>
      <c r="Q1442" s="143">
        <f t="shared" si="390"/>
        <v>0</v>
      </c>
      <c r="R1442" s="11">
        <f t="shared" si="391"/>
        <v>0</v>
      </c>
      <c r="S1442" s="70" t="str">
        <f>IF(O1441&gt;0,VLOOKUP(O1441,W$12:AF$60,10),S1441)</f>
        <v>A+J=</v>
      </c>
      <c r="T1442" s="66" t="e">
        <f>IF(O1441&gt;0,VLOOKUP(O1441,W$12:AF$60,11),T1441)</f>
        <v>#REF!</v>
      </c>
      <c r="U1442" s="71" t="str">
        <f t="shared" si="405"/>
        <v>-</v>
      </c>
    </row>
    <row r="1443" spans="1:21" x14ac:dyDescent="0.15">
      <c r="A1443" s="63">
        <f t="shared" si="392"/>
        <v>45208</v>
      </c>
      <c r="B1443" s="78">
        <f t="shared" ca="1" si="396"/>
        <v>714.62959001949991</v>
      </c>
      <c r="C1443" s="65">
        <f t="shared" ca="1" si="401"/>
        <v>709.61694673949989</v>
      </c>
      <c r="D1443" s="10">
        <f ca="1">IF(A1443&lt;$B$1,VLOOKUP(A1443,[1]DI!$A$4:$B$15000,2),0)</f>
        <v>0.1265</v>
      </c>
      <c r="E1443" s="65">
        <f t="shared" ca="1" si="397"/>
        <v>1.0004727899999999</v>
      </c>
      <c r="F1443" s="65">
        <f ca="1">(TRUNC(PRODUCT($E$12:$E1442),16))</f>
        <v>1.33759279036421</v>
      </c>
      <c r="G1443" s="65">
        <f t="shared" ca="1" si="398"/>
        <v>1.33128519895368</v>
      </c>
      <c r="H1443" s="65">
        <f t="shared" ca="1" si="399"/>
        <v>1.0047379700000001</v>
      </c>
      <c r="I1443" s="64">
        <f t="shared" si="393"/>
        <v>0.06</v>
      </c>
      <c r="J1443" s="66">
        <f>IF(O1442&gt;0,VLOOKUP(O1442,W$12:AF$80,2),J1442)</f>
        <v>45194</v>
      </c>
      <c r="K1443" s="67">
        <f t="shared" si="394"/>
        <v>10</v>
      </c>
      <c r="L1443" s="68">
        <f t="shared" si="402"/>
        <v>10</v>
      </c>
      <c r="M1443" s="69">
        <f t="shared" si="403"/>
        <v>1.0023149339999999</v>
      </c>
      <c r="N1443" s="69">
        <f t="shared" ca="1" si="404"/>
        <v>1.007063872</v>
      </c>
      <c r="O1443" s="68">
        <f t="shared" si="400"/>
        <v>0</v>
      </c>
      <c r="P1443" s="65">
        <f t="shared" ca="1" si="395"/>
        <v>5.0126432799999998</v>
      </c>
      <c r="Q1443" s="143">
        <f t="shared" si="390"/>
        <v>0</v>
      </c>
      <c r="R1443" s="11">
        <f t="shared" si="391"/>
        <v>0</v>
      </c>
      <c r="S1443" s="70" t="str">
        <f>IF(O1442&gt;0,VLOOKUP(O1442,W$12:AF$60,10),S1442)</f>
        <v>A+J=</v>
      </c>
      <c r="T1443" s="66" t="e">
        <f>IF(O1442&gt;0,VLOOKUP(O1442,W$12:AF$60,11),T1442)</f>
        <v>#REF!</v>
      </c>
      <c r="U1443" s="71" t="str">
        <f t="shared" si="405"/>
        <v>-</v>
      </c>
    </row>
    <row r="1444" spans="1:21" x14ac:dyDescent="0.15">
      <c r="A1444" s="63">
        <f t="shared" si="392"/>
        <v>45209</v>
      </c>
      <c r="B1444" s="78">
        <f t="shared" ca="1" si="396"/>
        <v>715.13279712949986</v>
      </c>
      <c r="C1444" s="65">
        <f t="shared" ca="1" si="401"/>
        <v>709.61694673949989</v>
      </c>
      <c r="D1444" s="10">
        <f ca="1">IF(A1444&lt;$B$1,VLOOKUP(A1444,[1]DI!$A$4:$B$15000,2),0)</f>
        <v>0.1265</v>
      </c>
      <c r="E1444" s="65">
        <f t="shared" ca="1" si="397"/>
        <v>1.0004727899999999</v>
      </c>
      <c r="F1444" s="65">
        <f ca="1">(TRUNC(PRODUCT($E$12:$E1443),16))</f>
        <v>1.3382251908595699</v>
      </c>
      <c r="G1444" s="65">
        <f t="shared" ca="1" si="398"/>
        <v>1.33128519895368</v>
      </c>
      <c r="H1444" s="65">
        <f t="shared" ca="1" si="399"/>
        <v>1.0052129999999999</v>
      </c>
      <c r="I1444" s="64">
        <f t="shared" si="393"/>
        <v>0.06</v>
      </c>
      <c r="J1444" s="66">
        <f>IF(O1443&gt;0,VLOOKUP(O1443,W$12:AF$80,2),J1443)</f>
        <v>45194</v>
      </c>
      <c r="K1444" s="67">
        <f t="shared" si="394"/>
        <v>11</v>
      </c>
      <c r="L1444" s="68">
        <f t="shared" si="402"/>
        <v>11</v>
      </c>
      <c r="M1444" s="69">
        <f t="shared" si="403"/>
        <v>1.0025467210000001</v>
      </c>
      <c r="N1444" s="69">
        <f t="shared" ca="1" si="404"/>
        <v>1.007772997</v>
      </c>
      <c r="O1444" s="68">
        <f t="shared" si="400"/>
        <v>0</v>
      </c>
      <c r="P1444" s="65">
        <f t="shared" ca="1" si="395"/>
        <v>5.5158503899999998</v>
      </c>
      <c r="Q1444" s="143">
        <f t="shared" si="390"/>
        <v>0</v>
      </c>
      <c r="R1444" s="11">
        <f t="shared" si="391"/>
        <v>0</v>
      </c>
      <c r="S1444" s="70" t="str">
        <f>IF(O1443&gt;0,VLOOKUP(O1443,W$12:AF$60,10),S1443)</f>
        <v>A+J=</v>
      </c>
      <c r="T1444" s="66" t="e">
        <f>IF(O1443&gt;0,VLOOKUP(O1443,W$12:AF$60,11),T1443)</f>
        <v>#REF!</v>
      </c>
      <c r="U1444" s="71" t="str">
        <f t="shared" si="405"/>
        <v>-</v>
      </c>
    </row>
    <row r="1445" spans="1:21" x14ac:dyDescent="0.15">
      <c r="A1445" s="63">
        <f t="shared" si="392"/>
        <v>45210</v>
      </c>
      <c r="B1445" s="78">
        <f t="shared" ca="1" si="396"/>
        <v>715.63636331949988</v>
      </c>
      <c r="C1445" s="65">
        <f t="shared" ca="1" si="401"/>
        <v>709.61694673949989</v>
      </c>
      <c r="D1445" s="10">
        <f ca="1">IF(A1445&lt;$B$1,VLOOKUP(A1445,[1]DI!$A$4:$B$15000,2),0)</f>
        <v>0.1265</v>
      </c>
      <c r="E1445" s="65">
        <f t="shared" ca="1" si="397"/>
        <v>1.0004727899999999</v>
      </c>
      <c r="F1445" s="65">
        <f ca="1">(TRUNC(PRODUCT($E$12:$E1444),16))</f>
        <v>1.3388578903475601</v>
      </c>
      <c r="G1445" s="65">
        <f t="shared" ca="1" si="398"/>
        <v>1.33128519895368</v>
      </c>
      <c r="H1445" s="65">
        <f t="shared" ca="1" si="399"/>
        <v>1.0056882599999999</v>
      </c>
      <c r="I1445" s="64">
        <f t="shared" si="393"/>
        <v>0.06</v>
      </c>
      <c r="J1445" s="66">
        <f>IF(O1444&gt;0,VLOOKUP(O1444,W$12:AF$80,2),J1444)</f>
        <v>45194</v>
      </c>
      <c r="K1445" s="67">
        <f t="shared" si="394"/>
        <v>12</v>
      </c>
      <c r="L1445" s="68">
        <f t="shared" si="402"/>
        <v>12</v>
      </c>
      <c r="M1445" s="69">
        <f t="shared" si="403"/>
        <v>1.0027785629999999</v>
      </c>
      <c r="N1445" s="69">
        <f t="shared" ca="1" si="404"/>
        <v>1.0084826280000001</v>
      </c>
      <c r="O1445" s="68">
        <f t="shared" si="400"/>
        <v>0</v>
      </c>
      <c r="P1445" s="65">
        <f t="shared" ca="1" si="395"/>
        <v>6.0194165799999997</v>
      </c>
      <c r="Q1445" s="143">
        <f t="shared" si="390"/>
        <v>0</v>
      </c>
      <c r="R1445" s="11">
        <f t="shared" si="391"/>
        <v>0</v>
      </c>
      <c r="S1445" s="70" t="str">
        <f>IF(O1444&gt;0,VLOOKUP(O1444,W$12:AF$60,10),S1444)</f>
        <v>A+J=</v>
      </c>
      <c r="T1445" s="66" t="e">
        <f>IF(O1444&gt;0,VLOOKUP(O1444,W$12:AF$60,11),T1444)</f>
        <v>#REF!</v>
      </c>
      <c r="U1445" s="71" t="str">
        <f t="shared" si="405"/>
        <v>-</v>
      </c>
    </row>
    <row r="1446" spans="1:21" x14ac:dyDescent="0.15">
      <c r="A1446" s="63">
        <f t="shared" si="392"/>
        <v>45211</v>
      </c>
      <c r="B1446" s="78">
        <f t="shared" ca="1" si="396"/>
        <v>716.14028075949989</v>
      </c>
      <c r="C1446" s="65">
        <f t="shared" ca="1" si="401"/>
        <v>709.61694673949989</v>
      </c>
      <c r="D1446" s="10">
        <f ca="1">IF(A1446&lt;$B$1,VLOOKUP(A1446,[1]DI!$A$4:$B$15000,2),0)</f>
        <v>0</v>
      </c>
      <c r="E1446" s="65">
        <f t="shared" ca="1" si="397"/>
        <v>1</v>
      </c>
      <c r="F1446" s="65">
        <f ca="1">(TRUNC(PRODUCT($E$12:$E1445),16))</f>
        <v>1.3394908889695301</v>
      </c>
      <c r="G1446" s="65">
        <f t="shared" ca="1" si="398"/>
        <v>1.33128519895368</v>
      </c>
      <c r="H1446" s="65">
        <f t="shared" ca="1" si="399"/>
        <v>1.0061637400000001</v>
      </c>
      <c r="I1446" s="64">
        <f t="shared" si="393"/>
        <v>0.06</v>
      </c>
      <c r="J1446" s="66">
        <f>IF(O1445&gt;0,VLOOKUP(O1445,W$12:AF$80,2),J1445)</f>
        <v>45194</v>
      </c>
      <c r="K1446" s="67">
        <f t="shared" si="394"/>
        <v>12</v>
      </c>
      <c r="L1446" s="68">
        <f t="shared" si="402"/>
        <v>13</v>
      </c>
      <c r="M1446" s="69">
        <f t="shared" si="403"/>
        <v>1.0030104580000001</v>
      </c>
      <c r="N1446" s="69">
        <f t="shared" ca="1" si="404"/>
        <v>1.0091927540000001</v>
      </c>
      <c r="O1446" s="68">
        <f t="shared" si="400"/>
        <v>0</v>
      </c>
      <c r="P1446" s="65">
        <f t="shared" ca="1" si="395"/>
        <v>6.5233340200000001</v>
      </c>
      <c r="Q1446" s="143">
        <f t="shared" si="390"/>
        <v>0</v>
      </c>
      <c r="R1446" s="11">
        <f t="shared" si="391"/>
        <v>0</v>
      </c>
      <c r="S1446" s="70" t="str">
        <f>IF(O1445&gt;0,VLOOKUP(O1445,W$12:AF$60,10),S1445)</f>
        <v>A+J=</v>
      </c>
      <c r="T1446" s="66" t="e">
        <f>IF(O1445&gt;0,VLOOKUP(O1445,W$12:AF$60,11),T1445)</f>
        <v>#REF!</v>
      </c>
      <c r="U1446" s="71" t="str">
        <f t="shared" si="405"/>
        <v>-</v>
      </c>
    </row>
    <row r="1447" spans="1:21" x14ac:dyDescent="0.15">
      <c r="A1447" s="63">
        <f t="shared" si="392"/>
        <v>45212</v>
      </c>
      <c r="B1447" s="78">
        <f t="shared" ca="1" si="396"/>
        <v>716.14028075949989</v>
      </c>
      <c r="C1447" s="65">
        <f t="shared" ca="1" si="401"/>
        <v>709.61694673949989</v>
      </c>
      <c r="D1447" s="10">
        <f ca="1">IF(A1447&lt;$B$1,VLOOKUP(A1447,[1]DI!$A$4:$B$15000,2),0)</f>
        <v>0.1265</v>
      </c>
      <c r="E1447" s="65">
        <f t="shared" ca="1" si="397"/>
        <v>1.0004727899999999</v>
      </c>
      <c r="F1447" s="65">
        <f ca="1">(TRUNC(PRODUCT($E$12:$E1446),16))</f>
        <v>1.3394908889695301</v>
      </c>
      <c r="G1447" s="65">
        <f t="shared" ca="1" si="398"/>
        <v>1.33128519895368</v>
      </c>
      <c r="H1447" s="65">
        <f t="shared" ca="1" si="399"/>
        <v>1.0061637400000001</v>
      </c>
      <c r="I1447" s="64">
        <f t="shared" si="393"/>
        <v>0.06</v>
      </c>
      <c r="J1447" s="66">
        <f>IF(O1446&gt;0,VLOOKUP(O1446,W$12:AF$80,2),J1446)</f>
        <v>45194</v>
      </c>
      <c r="K1447" s="67">
        <f t="shared" si="394"/>
        <v>13</v>
      </c>
      <c r="L1447" s="68">
        <f t="shared" si="402"/>
        <v>13</v>
      </c>
      <c r="M1447" s="69">
        <f t="shared" si="403"/>
        <v>1.0030104580000001</v>
      </c>
      <c r="N1447" s="69">
        <f t="shared" ca="1" si="404"/>
        <v>1.0091927540000001</v>
      </c>
      <c r="O1447" s="68">
        <f t="shared" si="400"/>
        <v>0</v>
      </c>
      <c r="P1447" s="65">
        <f t="shared" ca="1" si="395"/>
        <v>6.5233340200000001</v>
      </c>
      <c r="Q1447" s="143">
        <f t="shared" si="390"/>
        <v>0</v>
      </c>
      <c r="R1447" s="11">
        <f t="shared" si="391"/>
        <v>0</v>
      </c>
      <c r="S1447" s="70" t="str">
        <f>IF(O1446&gt;0,VLOOKUP(O1446,W$12:AF$60,10),S1446)</f>
        <v>A+J=</v>
      </c>
      <c r="T1447" s="66" t="e">
        <f>IF(O1446&gt;0,VLOOKUP(O1446,W$12:AF$60,11),T1446)</f>
        <v>#REF!</v>
      </c>
      <c r="U1447" s="71" t="str">
        <f t="shared" si="405"/>
        <v>-</v>
      </c>
    </row>
    <row r="1448" spans="1:21" x14ac:dyDescent="0.15">
      <c r="A1448" s="63">
        <f t="shared" si="392"/>
        <v>45213</v>
      </c>
      <c r="B1448" s="78">
        <f t="shared" ca="1" si="396"/>
        <v>716.6445494594999</v>
      </c>
      <c r="C1448" s="65">
        <f t="shared" ca="1" si="401"/>
        <v>709.61694673949989</v>
      </c>
      <c r="D1448" s="10">
        <f ca="1">IF(A1448&lt;$B$1,VLOOKUP(A1448,[1]DI!$A$4:$B$15000,2),0)</f>
        <v>0</v>
      </c>
      <c r="E1448" s="65">
        <f t="shared" ca="1" si="397"/>
        <v>1</v>
      </c>
      <c r="F1448" s="65">
        <f ca="1">(TRUNC(PRODUCT($E$12:$E1447),16))</f>
        <v>1.34012418686693</v>
      </c>
      <c r="G1448" s="65">
        <f t="shared" ca="1" si="398"/>
        <v>1.33128519895368</v>
      </c>
      <c r="H1448" s="65">
        <f t="shared" ca="1" si="399"/>
        <v>1.0066394400000001</v>
      </c>
      <c r="I1448" s="64">
        <f t="shared" si="393"/>
        <v>0.06</v>
      </c>
      <c r="J1448" s="66">
        <f>IF(O1447&gt;0,VLOOKUP(O1447,W$12:AF$80,2),J1447)</f>
        <v>45194</v>
      </c>
      <c r="K1448" s="67">
        <f t="shared" si="394"/>
        <v>13</v>
      </c>
      <c r="L1448" s="68">
        <f t="shared" si="402"/>
        <v>14</v>
      </c>
      <c r="M1448" s="69">
        <f t="shared" si="403"/>
        <v>1.0032424069999999</v>
      </c>
      <c r="N1448" s="69">
        <f t="shared" ca="1" si="404"/>
        <v>1.0099033749999999</v>
      </c>
      <c r="O1448" s="68">
        <f t="shared" si="400"/>
        <v>0</v>
      </c>
      <c r="P1448" s="65">
        <f t="shared" ca="1" si="395"/>
        <v>7.02760272</v>
      </c>
      <c r="Q1448" s="143">
        <f t="shared" si="390"/>
        <v>0</v>
      </c>
      <c r="R1448" s="11">
        <f t="shared" si="391"/>
        <v>0</v>
      </c>
      <c r="S1448" s="70" t="str">
        <f>IF(O1447&gt;0,VLOOKUP(O1447,W$12:AF$60,10),S1447)</f>
        <v>A+J=</v>
      </c>
      <c r="T1448" s="66" t="e">
        <f>IF(O1447&gt;0,VLOOKUP(O1447,W$12:AF$60,11),T1447)</f>
        <v>#REF!</v>
      </c>
      <c r="U1448" s="71" t="str">
        <f t="shared" si="405"/>
        <v>-</v>
      </c>
    </row>
    <row r="1449" spans="1:21" x14ac:dyDescent="0.15">
      <c r="A1449" s="63">
        <f t="shared" si="392"/>
        <v>45214</v>
      </c>
      <c r="B1449" s="78">
        <f t="shared" ca="1" si="396"/>
        <v>716.6445494594999</v>
      </c>
      <c r="C1449" s="65">
        <f t="shared" ca="1" si="401"/>
        <v>709.61694673949989</v>
      </c>
      <c r="D1449" s="10">
        <f ca="1">IF(A1449&lt;$B$1,VLOOKUP(A1449,[1]DI!$A$4:$B$15000,2),0)</f>
        <v>0</v>
      </c>
      <c r="E1449" s="65">
        <f t="shared" ca="1" si="397"/>
        <v>1</v>
      </c>
      <c r="F1449" s="65">
        <f ca="1">(TRUNC(PRODUCT($E$12:$E1448),16))</f>
        <v>1.34012418686693</v>
      </c>
      <c r="G1449" s="65">
        <f t="shared" ca="1" si="398"/>
        <v>1.33128519895368</v>
      </c>
      <c r="H1449" s="65">
        <f t="shared" ca="1" si="399"/>
        <v>1.0066394400000001</v>
      </c>
      <c r="I1449" s="64">
        <f t="shared" si="393"/>
        <v>0.06</v>
      </c>
      <c r="J1449" s="66">
        <f>IF(O1448&gt;0,VLOOKUP(O1448,W$12:AF$80,2),J1448)</f>
        <v>45194</v>
      </c>
      <c r="K1449" s="67">
        <f t="shared" si="394"/>
        <v>13</v>
      </c>
      <c r="L1449" s="68">
        <f t="shared" si="402"/>
        <v>14</v>
      </c>
      <c r="M1449" s="69">
        <f t="shared" si="403"/>
        <v>1.0032424069999999</v>
      </c>
      <c r="N1449" s="69">
        <f t="shared" ca="1" si="404"/>
        <v>1.0099033749999999</v>
      </c>
      <c r="O1449" s="68">
        <f t="shared" si="400"/>
        <v>0</v>
      </c>
      <c r="P1449" s="65">
        <f t="shared" ca="1" si="395"/>
        <v>7.02760272</v>
      </c>
      <c r="Q1449" s="143">
        <f t="shared" si="390"/>
        <v>0</v>
      </c>
      <c r="R1449" s="11">
        <f t="shared" si="391"/>
        <v>0</v>
      </c>
      <c r="S1449" s="70" t="str">
        <f>IF(O1448&gt;0,VLOOKUP(O1448,W$12:AF$60,10),S1448)</f>
        <v>A+J=</v>
      </c>
      <c r="T1449" s="66" t="e">
        <f>IF(O1448&gt;0,VLOOKUP(O1448,W$12:AF$60,11),T1448)</f>
        <v>#REF!</v>
      </c>
      <c r="U1449" s="71" t="str">
        <f t="shared" si="405"/>
        <v>-</v>
      </c>
    </row>
    <row r="1450" spans="1:21" x14ac:dyDescent="0.15">
      <c r="A1450" s="63">
        <f t="shared" si="392"/>
        <v>45215</v>
      </c>
      <c r="B1450" s="78">
        <f t="shared" ca="1" si="396"/>
        <v>716.6445494594999</v>
      </c>
      <c r="C1450" s="65">
        <f t="shared" ca="1" si="401"/>
        <v>709.61694673949989</v>
      </c>
      <c r="D1450" s="10">
        <f ca="1">IF(A1450&lt;$B$1,VLOOKUP(A1450,[1]DI!$A$4:$B$15000,2),0)</f>
        <v>0.1265</v>
      </c>
      <c r="E1450" s="65">
        <f t="shared" ca="1" si="397"/>
        <v>1.0004727899999999</v>
      </c>
      <c r="F1450" s="65">
        <f ca="1">(TRUNC(PRODUCT($E$12:$E1449),16))</f>
        <v>1.34012418686693</v>
      </c>
      <c r="G1450" s="65">
        <f t="shared" ca="1" si="398"/>
        <v>1.33128519895368</v>
      </c>
      <c r="H1450" s="65">
        <f t="shared" ca="1" si="399"/>
        <v>1.0066394400000001</v>
      </c>
      <c r="I1450" s="64">
        <f t="shared" si="393"/>
        <v>0.06</v>
      </c>
      <c r="J1450" s="66">
        <f>IF(O1449&gt;0,VLOOKUP(O1449,W$12:AF$80,2),J1449)</f>
        <v>45194</v>
      </c>
      <c r="K1450" s="67">
        <f t="shared" si="394"/>
        <v>14</v>
      </c>
      <c r="L1450" s="68">
        <f t="shared" si="402"/>
        <v>14</v>
      </c>
      <c r="M1450" s="69">
        <f t="shared" si="403"/>
        <v>1.0032424069999999</v>
      </c>
      <c r="N1450" s="69">
        <f t="shared" ca="1" si="404"/>
        <v>1.0099033749999999</v>
      </c>
      <c r="O1450" s="68">
        <f t="shared" si="400"/>
        <v>0</v>
      </c>
      <c r="P1450" s="65">
        <f t="shared" ca="1" si="395"/>
        <v>7.02760272</v>
      </c>
      <c r="Q1450" s="143">
        <f t="shared" si="390"/>
        <v>0</v>
      </c>
      <c r="R1450" s="11">
        <f t="shared" si="391"/>
        <v>0</v>
      </c>
      <c r="S1450" s="70" t="str">
        <f>IF(O1449&gt;0,VLOOKUP(O1449,W$12:AF$60,10),S1449)</f>
        <v>A+J=</v>
      </c>
      <c r="T1450" s="66" t="e">
        <f>IF(O1449&gt;0,VLOOKUP(O1449,W$12:AF$60,11),T1449)</f>
        <v>#REF!</v>
      </c>
      <c r="U1450" s="71" t="str">
        <f t="shared" si="405"/>
        <v>-</v>
      </c>
    </row>
    <row r="1451" spans="1:21" x14ac:dyDescent="0.15">
      <c r="A1451" s="63">
        <f t="shared" si="392"/>
        <v>45216</v>
      </c>
      <c r="B1451" s="78">
        <f t="shared" ca="1" si="396"/>
        <v>717.14917652949987</v>
      </c>
      <c r="C1451" s="65">
        <f t="shared" ca="1" si="401"/>
        <v>709.61694673949989</v>
      </c>
      <c r="D1451" s="10">
        <f ca="1">IF(A1451&lt;$B$1,VLOOKUP(A1451,[1]DI!$A$4:$B$15000,2),0)</f>
        <v>0.1265</v>
      </c>
      <c r="E1451" s="65">
        <f t="shared" ca="1" si="397"/>
        <v>1.0004727899999999</v>
      </c>
      <c r="F1451" s="65">
        <f ca="1">(TRUNC(PRODUCT($E$12:$E1450),16))</f>
        <v>1.3407577841812399</v>
      </c>
      <c r="G1451" s="65">
        <f t="shared" ca="1" si="398"/>
        <v>1.33128519895368</v>
      </c>
      <c r="H1451" s="65">
        <f t="shared" ca="1" si="399"/>
        <v>1.00711537</v>
      </c>
      <c r="I1451" s="64">
        <f t="shared" si="393"/>
        <v>0.06</v>
      </c>
      <c r="J1451" s="66">
        <f>IF(O1450&gt;0,VLOOKUP(O1450,W$12:AF$80,2),J1450)</f>
        <v>45194</v>
      </c>
      <c r="K1451" s="67">
        <f t="shared" si="394"/>
        <v>15</v>
      </c>
      <c r="L1451" s="68">
        <f t="shared" si="402"/>
        <v>15</v>
      </c>
      <c r="M1451" s="69">
        <f t="shared" si="403"/>
        <v>1.0034744090000001</v>
      </c>
      <c r="N1451" s="69">
        <f t="shared" ca="1" si="404"/>
        <v>1.0106145010000001</v>
      </c>
      <c r="O1451" s="68">
        <f t="shared" si="400"/>
        <v>0</v>
      </c>
      <c r="P1451" s="65">
        <f t="shared" ca="1" si="395"/>
        <v>7.5322297899999997</v>
      </c>
      <c r="Q1451" s="143">
        <f t="shared" si="390"/>
        <v>0</v>
      </c>
      <c r="R1451" s="11">
        <f t="shared" si="391"/>
        <v>0</v>
      </c>
      <c r="S1451" s="70" t="str">
        <f>IF(O1450&gt;0,VLOOKUP(O1450,W$12:AF$60,10),S1450)</f>
        <v>A+J=</v>
      </c>
      <c r="T1451" s="66" t="e">
        <f>IF(O1450&gt;0,VLOOKUP(O1450,W$12:AF$60,11),T1450)</f>
        <v>#REF!</v>
      </c>
      <c r="U1451" s="71" t="str">
        <f t="shared" si="405"/>
        <v>-</v>
      </c>
    </row>
    <row r="1452" spans="1:21" x14ac:dyDescent="0.15">
      <c r="A1452" s="63">
        <f t="shared" si="392"/>
        <v>45217</v>
      </c>
      <c r="B1452" s="78">
        <f t="shared" ca="1" si="396"/>
        <v>717.65415555949994</v>
      </c>
      <c r="C1452" s="65">
        <f t="shared" ca="1" si="401"/>
        <v>709.61694673949989</v>
      </c>
      <c r="D1452" s="10">
        <f ca="1">IF(A1452&lt;$B$1,VLOOKUP(A1452,[1]DI!$A$4:$B$15000,2),0)</f>
        <v>0.1265</v>
      </c>
      <c r="E1452" s="65">
        <f t="shared" ca="1" si="397"/>
        <v>1.0004727899999999</v>
      </c>
      <c r="F1452" s="65">
        <f ca="1">(TRUNC(PRODUCT($E$12:$E1451),16))</f>
        <v>1.3413916810540201</v>
      </c>
      <c r="G1452" s="65">
        <f t="shared" ca="1" si="398"/>
        <v>1.33128519895368</v>
      </c>
      <c r="H1452" s="65">
        <f t="shared" ca="1" si="399"/>
        <v>1.0075915200000001</v>
      </c>
      <c r="I1452" s="64">
        <f t="shared" si="393"/>
        <v>0.06</v>
      </c>
      <c r="J1452" s="66">
        <f>IF(O1451&gt;0,VLOOKUP(O1451,W$12:AF$80,2),J1451)</f>
        <v>45194</v>
      </c>
      <c r="K1452" s="67">
        <f t="shared" si="394"/>
        <v>16</v>
      </c>
      <c r="L1452" s="68">
        <f t="shared" si="402"/>
        <v>16</v>
      </c>
      <c r="M1452" s="69">
        <f t="shared" si="403"/>
        <v>1.003706465</v>
      </c>
      <c r="N1452" s="69">
        <f t="shared" ca="1" si="404"/>
        <v>1.0113261229999999</v>
      </c>
      <c r="O1452" s="68">
        <f t="shared" si="400"/>
        <v>0</v>
      </c>
      <c r="P1452" s="65">
        <f t="shared" ca="1" si="395"/>
        <v>8.03720882</v>
      </c>
      <c r="Q1452" s="143">
        <f t="shared" si="390"/>
        <v>0</v>
      </c>
      <c r="R1452" s="11">
        <f t="shared" si="391"/>
        <v>0</v>
      </c>
      <c r="S1452" s="70" t="str">
        <f>IF(O1451&gt;0,VLOOKUP(O1451,W$12:AF$60,10),S1451)</f>
        <v>A+J=</v>
      </c>
      <c r="T1452" s="66" t="e">
        <f>IF(O1451&gt;0,VLOOKUP(O1451,W$12:AF$60,11),T1451)</f>
        <v>#REF!</v>
      </c>
      <c r="U1452" s="71" t="str">
        <f t="shared" si="405"/>
        <v>-</v>
      </c>
    </row>
    <row r="1453" spans="1:21" x14ac:dyDescent="0.15">
      <c r="A1453" s="63">
        <f t="shared" si="392"/>
        <v>45218</v>
      </c>
      <c r="B1453" s="78">
        <f t="shared" ca="1" si="396"/>
        <v>718.15949364949995</v>
      </c>
      <c r="C1453" s="65">
        <f t="shared" ca="1" si="401"/>
        <v>709.61694673949989</v>
      </c>
      <c r="D1453" s="10">
        <f ca="1">IF(A1453&lt;$B$1,VLOOKUP(A1453,[1]DI!$A$4:$B$15000,2),0)</f>
        <v>0.1265</v>
      </c>
      <c r="E1453" s="65">
        <f t="shared" ca="1" si="397"/>
        <v>1.0004727899999999</v>
      </c>
      <c r="F1453" s="65">
        <f ca="1">(TRUNC(PRODUCT($E$12:$E1452),16))</f>
        <v>1.3420258776269101</v>
      </c>
      <c r="G1453" s="65">
        <f t="shared" ca="1" si="398"/>
        <v>1.33128519895368</v>
      </c>
      <c r="H1453" s="65">
        <f t="shared" ca="1" si="399"/>
        <v>1.0080678999999999</v>
      </c>
      <c r="I1453" s="64">
        <f t="shared" si="393"/>
        <v>0.06</v>
      </c>
      <c r="J1453" s="66">
        <f>IF(O1452&gt;0,VLOOKUP(O1452,W$12:AF$80,2),J1452)</f>
        <v>45194</v>
      </c>
      <c r="K1453" s="67">
        <f t="shared" si="394"/>
        <v>17</v>
      </c>
      <c r="L1453" s="68">
        <f t="shared" si="402"/>
        <v>17</v>
      </c>
      <c r="M1453" s="69">
        <f t="shared" si="403"/>
        <v>1.0039385750000001</v>
      </c>
      <c r="N1453" s="69">
        <f t="shared" ca="1" si="404"/>
        <v>1.0120382510000001</v>
      </c>
      <c r="O1453" s="68">
        <f t="shared" si="400"/>
        <v>0</v>
      </c>
      <c r="P1453" s="65">
        <f t="shared" ca="1" si="395"/>
        <v>8.5425469100000004</v>
      </c>
      <c r="Q1453" s="143">
        <f t="shared" si="390"/>
        <v>0</v>
      </c>
      <c r="R1453" s="11">
        <f t="shared" si="391"/>
        <v>0</v>
      </c>
      <c r="S1453" s="70" t="str">
        <f>IF(O1452&gt;0,VLOOKUP(O1452,W$12:AF$60,10),S1452)</f>
        <v>A+J=</v>
      </c>
      <c r="T1453" s="66" t="e">
        <f>IF(O1452&gt;0,VLOOKUP(O1452,W$12:AF$60,11),T1452)</f>
        <v>#REF!</v>
      </c>
      <c r="U1453" s="71" t="str">
        <f t="shared" si="405"/>
        <v>-</v>
      </c>
    </row>
    <row r="1454" spans="1:21" x14ac:dyDescent="0.15">
      <c r="A1454" s="63">
        <f t="shared" si="392"/>
        <v>45219</v>
      </c>
      <c r="B1454" s="78">
        <f t="shared" ca="1" si="396"/>
        <v>718.66519081949991</v>
      </c>
      <c r="C1454" s="65">
        <f t="shared" ca="1" si="401"/>
        <v>709.61694673949989</v>
      </c>
      <c r="D1454" s="10">
        <f ca="1">IF(A1454&lt;$B$1,VLOOKUP(A1454,[1]DI!$A$4:$B$15000,2),0)</f>
        <v>0.1265</v>
      </c>
      <c r="E1454" s="65">
        <f t="shared" ca="1" si="397"/>
        <v>1.0004727899999999</v>
      </c>
      <c r="F1454" s="65">
        <f ca="1">(TRUNC(PRODUCT($E$12:$E1453),16))</f>
        <v>1.3426603740415901</v>
      </c>
      <c r="G1454" s="65">
        <f t="shared" ca="1" si="398"/>
        <v>1.33128519895368</v>
      </c>
      <c r="H1454" s="65">
        <f t="shared" ca="1" si="399"/>
        <v>1.0085445099999999</v>
      </c>
      <c r="I1454" s="64">
        <f t="shared" si="393"/>
        <v>0.06</v>
      </c>
      <c r="J1454" s="66">
        <f>IF(O1453&gt;0,VLOOKUP(O1453,W$12:AF$80,2),J1453)</f>
        <v>45194</v>
      </c>
      <c r="K1454" s="67">
        <f t="shared" si="394"/>
        <v>18</v>
      </c>
      <c r="L1454" s="68">
        <f t="shared" si="402"/>
        <v>18</v>
      </c>
      <c r="M1454" s="69">
        <f t="shared" si="403"/>
        <v>1.004170738</v>
      </c>
      <c r="N1454" s="69">
        <f t="shared" ca="1" si="404"/>
        <v>1.012750885</v>
      </c>
      <c r="O1454" s="68">
        <f t="shared" si="400"/>
        <v>0</v>
      </c>
      <c r="P1454" s="65">
        <f t="shared" ca="1" si="395"/>
        <v>9.0482440799999999</v>
      </c>
      <c r="Q1454" s="143">
        <f t="shared" si="390"/>
        <v>0</v>
      </c>
      <c r="R1454" s="11">
        <f t="shared" si="391"/>
        <v>0</v>
      </c>
      <c r="S1454" s="70" t="str">
        <f>IF(O1453&gt;0,VLOOKUP(O1453,W$12:AF$60,10),S1453)</f>
        <v>A+J=</v>
      </c>
      <c r="T1454" s="66" t="e">
        <f>IF(O1453&gt;0,VLOOKUP(O1453,W$12:AF$60,11),T1453)</f>
        <v>#REF!</v>
      </c>
      <c r="U1454" s="71" t="str">
        <f t="shared" si="405"/>
        <v>-</v>
      </c>
    </row>
    <row r="1455" spans="1:21" x14ac:dyDescent="0.15">
      <c r="A1455" s="63">
        <f t="shared" si="392"/>
        <v>45220</v>
      </c>
      <c r="B1455" s="78">
        <f t="shared" ca="1" si="396"/>
        <v>719.17124065949986</v>
      </c>
      <c r="C1455" s="65">
        <f t="shared" ca="1" si="401"/>
        <v>709.61694673949989</v>
      </c>
      <c r="D1455" s="10">
        <f ca="1">IF(A1455&lt;$B$1,VLOOKUP(A1455,[1]DI!$A$4:$B$15000,2),0)</f>
        <v>0</v>
      </c>
      <c r="E1455" s="65">
        <f t="shared" ca="1" si="397"/>
        <v>1</v>
      </c>
      <c r="F1455" s="65">
        <f ca="1">(TRUNC(PRODUCT($E$12:$E1454),16))</f>
        <v>1.3432951704398299</v>
      </c>
      <c r="G1455" s="65">
        <f t="shared" ca="1" si="398"/>
        <v>1.33128519895368</v>
      </c>
      <c r="H1455" s="65">
        <f t="shared" ca="1" si="399"/>
        <v>1.0090213400000001</v>
      </c>
      <c r="I1455" s="64">
        <f t="shared" si="393"/>
        <v>0.06</v>
      </c>
      <c r="J1455" s="66">
        <f>IF(O1454&gt;0,VLOOKUP(O1454,W$12:AF$80,2),J1454)</f>
        <v>45194</v>
      </c>
      <c r="K1455" s="67">
        <f t="shared" si="394"/>
        <v>18</v>
      </c>
      <c r="L1455" s="68">
        <f t="shared" si="402"/>
        <v>19</v>
      </c>
      <c r="M1455" s="69">
        <f t="shared" si="403"/>
        <v>1.004402955</v>
      </c>
      <c r="N1455" s="69">
        <f t="shared" ca="1" si="404"/>
        <v>1.0134640159999999</v>
      </c>
      <c r="O1455" s="68">
        <f t="shared" si="400"/>
        <v>0</v>
      </c>
      <c r="P1455" s="65">
        <f t="shared" ca="1" si="395"/>
        <v>9.5542939199999992</v>
      </c>
      <c r="Q1455" s="143">
        <f t="shared" si="390"/>
        <v>0</v>
      </c>
      <c r="R1455" s="11">
        <f t="shared" si="391"/>
        <v>0</v>
      </c>
      <c r="S1455" s="70" t="str">
        <f>IF(O1454&gt;0,VLOOKUP(O1454,W$12:AF$60,10),S1454)</f>
        <v>A+J=</v>
      </c>
      <c r="T1455" s="66" t="e">
        <f>IF(O1454&gt;0,VLOOKUP(O1454,W$12:AF$60,11),T1454)</f>
        <v>#REF!</v>
      </c>
      <c r="U1455" s="71" t="str">
        <f t="shared" si="405"/>
        <v>-</v>
      </c>
    </row>
    <row r="1456" spans="1:21" x14ac:dyDescent="0.15">
      <c r="A1456" s="63">
        <f t="shared" si="392"/>
        <v>45221</v>
      </c>
      <c r="B1456" s="78">
        <f t="shared" ca="1" si="396"/>
        <v>719.17124065949986</v>
      </c>
      <c r="C1456" s="65">
        <f t="shared" ca="1" si="401"/>
        <v>709.61694673949989</v>
      </c>
      <c r="D1456" s="10">
        <f ca="1">IF(A1456&lt;$B$1,VLOOKUP(A1456,[1]DI!$A$4:$B$15000,2),0)</f>
        <v>0</v>
      </c>
      <c r="E1456" s="65">
        <f t="shared" ca="1" si="397"/>
        <v>1</v>
      </c>
      <c r="F1456" s="65">
        <f ca="1">(TRUNC(PRODUCT($E$12:$E1455),16))</f>
        <v>1.3432951704398299</v>
      </c>
      <c r="G1456" s="65">
        <f t="shared" ca="1" si="398"/>
        <v>1.33128519895368</v>
      </c>
      <c r="H1456" s="65">
        <f t="shared" ca="1" si="399"/>
        <v>1.0090213400000001</v>
      </c>
      <c r="I1456" s="64">
        <f t="shared" si="393"/>
        <v>0.06</v>
      </c>
      <c r="J1456" s="66">
        <f>IF(O1455&gt;0,VLOOKUP(O1455,W$12:AF$80,2),J1455)</f>
        <v>45194</v>
      </c>
      <c r="K1456" s="67">
        <f t="shared" si="394"/>
        <v>18</v>
      </c>
      <c r="L1456" s="68">
        <f t="shared" si="402"/>
        <v>19</v>
      </c>
      <c r="M1456" s="69">
        <f t="shared" si="403"/>
        <v>1.004402955</v>
      </c>
      <c r="N1456" s="69">
        <f t="shared" ca="1" si="404"/>
        <v>1.0134640159999999</v>
      </c>
      <c r="O1456" s="68">
        <f t="shared" si="400"/>
        <v>0</v>
      </c>
      <c r="P1456" s="65">
        <f t="shared" ca="1" si="395"/>
        <v>9.5542939199999992</v>
      </c>
      <c r="Q1456" s="143">
        <f t="shared" si="390"/>
        <v>0</v>
      </c>
      <c r="R1456" s="11">
        <f t="shared" si="391"/>
        <v>0</v>
      </c>
      <c r="S1456" s="70" t="str">
        <f>IF(O1455&gt;0,VLOOKUP(O1455,W$12:AF$60,10),S1455)</f>
        <v>A+J=</v>
      </c>
      <c r="T1456" s="66" t="e">
        <f>IF(O1455&gt;0,VLOOKUP(O1455,W$12:AF$60,11),T1455)</f>
        <v>#REF!</v>
      </c>
      <c r="U1456" s="71" t="str">
        <f t="shared" si="405"/>
        <v>-</v>
      </c>
    </row>
    <row r="1457" spans="1:21" x14ac:dyDescent="0.15">
      <c r="A1457" s="63">
        <f t="shared" si="392"/>
        <v>45222</v>
      </c>
      <c r="B1457" s="78">
        <f t="shared" ca="1" si="396"/>
        <v>719.17124065949986</v>
      </c>
      <c r="C1457" s="65">
        <f t="shared" ca="1" si="401"/>
        <v>709.61694673949989</v>
      </c>
      <c r="D1457" s="10">
        <f ca="1">IF(A1457&lt;$B$1,VLOOKUP(A1457,[1]DI!$A$4:$B$15000,2),0)</f>
        <v>0.1265</v>
      </c>
      <c r="E1457" s="65">
        <f t="shared" ca="1" si="397"/>
        <v>1.0004727899999999</v>
      </c>
      <c r="F1457" s="65">
        <f ca="1">(TRUNC(PRODUCT($E$12:$E1456),16))</f>
        <v>1.3432951704398299</v>
      </c>
      <c r="G1457" s="65">
        <f t="shared" ca="1" si="398"/>
        <v>1.33128519895368</v>
      </c>
      <c r="H1457" s="65">
        <f t="shared" ca="1" si="399"/>
        <v>1.0090213400000001</v>
      </c>
      <c r="I1457" s="64">
        <f t="shared" si="393"/>
        <v>0.06</v>
      </c>
      <c r="J1457" s="66">
        <f>IF(O1456&gt;0,VLOOKUP(O1456,W$12:AF$80,2),J1456)</f>
        <v>45194</v>
      </c>
      <c r="K1457" s="67">
        <f t="shared" si="394"/>
        <v>19</v>
      </c>
      <c r="L1457" s="68">
        <f t="shared" si="402"/>
        <v>19</v>
      </c>
      <c r="M1457" s="69">
        <f t="shared" si="403"/>
        <v>1.004402955</v>
      </c>
      <c r="N1457" s="69">
        <f t="shared" ca="1" si="404"/>
        <v>1.0134640159999999</v>
      </c>
      <c r="O1457" s="68">
        <f t="shared" si="400"/>
        <v>0</v>
      </c>
      <c r="P1457" s="65">
        <f t="shared" ca="1" si="395"/>
        <v>9.5542939199999992</v>
      </c>
      <c r="Q1457" s="143">
        <f t="shared" si="390"/>
        <v>0</v>
      </c>
      <c r="R1457" s="11">
        <f t="shared" si="391"/>
        <v>0</v>
      </c>
      <c r="S1457" s="70" t="str">
        <f>IF(O1456&gt;0,VLOOKUP(O1456,W$12:AF$60,10),S1456)</f>
        <v>A+J=</v>
      </c>
      <c r="T1457" s="66" t="e">
        <f>IF(O1456&gt;0,VLOOKUP(O1456,W$12:AF$60,11),T1456)</f>
        <v>#REF!</v>
      </c>
      <c r="U1457" s="71" t="str">
        <f t="shared" si="405"/>
        <v>-</v>
      </c>
    </row>
    <row r="1458" spans="1:21" x14ac:dyDescent="0.15">
      <c r="A1458" s="63">
        <f t="shared" si="392"/>
        <v>45223</v>
      </c>
      <c r="B1458" s="78">
        <f t="shared" ca="1" si="396"/>
        <v>719.67764246949992</v>
      </c>
      <c r="C1458" s="65">
        <f t="shared" ca="1" si="401"/>
        <v>709.61694673949989</v>
      </c>
      <c r="D1458" s="10">
        <f ca="1">IF(A1458&lt;$B$1,VLOOKUP(A1458,[1]DI!$A$4:$B$15000,2),0)</f>
        <v>0.1265</v>
      </c>
      <c r="E1458" s="65">
        <f t="shared" ca="1" si="397"/>
        <v>1.0004727899999999</v>
      </c>
      <c r="F1458" s="65">
        <f ca="1">(TRUNC(PRODUCT($E$12:$E1457),16))</f>
        <v>1.3439302669634601</v>
      </c>
      <c r="G1458" s="65">
        <f t="shared" ca="1" si="398"/>
        <v>1.33128519895368</v>
      </c>
      <c r="H1458" s="65">
        <f t="shared" ca="1" si="399"/>
        <v>1.0094983900000001</v>
      </c>
      <c r="I1458" s="64">
        <f t="shared" si="393"/>
        <v>0.06</v>
      </c>
      <c r="J1458" s="66">
        <f>IF(O1457&gt;0,VLOOKUP(O1457,W$12:AF$80,2),J1457)</f>
        <v>45194</v>
      </c>
      <c r="K1458" s="67">
        <f t="shared" si="394"/>
        <v>20</v>
      </c>
      <c r="L1458" s="68">
        <f t="shared" si="402"/>
        <v>20</v>
      </c>
      <c r="M1458" s="69">
        <f t="shared" si="403"/>
        <v>1.004635226</v>
      </c>
      <c r="N1458" s="69">
        <f t="shared" ca="1" si="404"/>
        <v>1.014177643</v>
      </c>
      <c r="O1458" s="68">
        <f t="shared" si="400"/>
        <v>0</v>
      </c>
      <c r="P1458" s="65">
        <f t="shared" ca="1" si="395"/>
        <v>10.060695730000001</v>
      </c>
      <c r="Q1458" s="143">
        <f t="shared" si="390"/>
        <v>0</v>
      </c>
      <c r="R1458" s="11">
        <f t="shared" si="391"/>
        <v>0</v>
      </c>
      <c r="S1458" s="70" t="str">
        <f>IF(O1457&gt;0,VLOOKUP(O1457,W$12:AF$60,10),S1457)</f>
        <v>A+J=</v>
      </c>
      <c r="T1458" s="66" t="e">
        <f>IF(O1457&gt;0,VLOOKUP(O1457,W$12:AF$60,11),T1457)</f>
        <v>#REF!</v>
      </c>
      <c r="U1458" s="71" t="str">
        <f t="shared" si="405"/>
        <v>-</v>
      </c>
    </row>
    <row r="1459" spans="1:21" x14ac:dyDescent="0.15">
      <c r="A1459" s="63">
        <f t="shared" si="392"/>
        <v>45224</v>
      </c>
      <c r="B1459" s="78">
        <f t="shared" ca="1" si="396"/>
        <v>720.18440476949991</v>
      </c>
      <c r="C1459" s="65">
        <f t="shared" ca="1" si="401"/>
        <v>709.61694673949989</v>
      </c>
      <c r="D1459" s="10">
        <f ca="1">IF(A1459&lt;$B$1,VLOOKUP(A1459,[1]DI!$A$4:$B$15000,2),0)</f>
        <v>0.1265</v>
      </c>
      <c r="E1459" s="65">
        <f t="shared" ca="1" si="397"/>
        <v>1.0004727899999999</v>
      </c>
      <c r="F1459" s="65">
        <f ca="1">(TRUNC(PRODUCT($E$12:$E1458),16))</f>
        <v>1.3445656637543799</v>
      </c>
      <c r="G1459" s="65">
        <f t="shared" ca="1" si="398"/>
        <v>1.33128519895368</v>
      </c>
      <c r="H1459" s="65">
        <f t="shared" ca="1" si="399"/>
        <v>1.00997567</v>
      </c>
      <c r="I1459" s="64">
        <f t="shared" si="393"/>
        <v>0.06</v>
      </c>
      <c r="J1459" s="66">
        <f>IF(O1458&gt;0,VLOOKUP(O1458,W$12:AF$80,2),J1458)</f>
        <v>45194</v>
      </c>
      <c r="K1459" s="67">
        <f t="shared" si="394"/>
        <v>21</v>
      </c>
      <c r="L1459" s="68">
        <f t="shared" si="402"/>
        <v>21</v>
      </c>
      <c r="M1459" s="69">
        <f t="shared" si="403"/>
        <v>1.004867551</v>
      </c>
      <c r="N1459" s="69">
        <f t="shared" ca="1" si="404"/>
        <v>1.014891778</v>
      </c>
      <c r="O1459" s="68">
        <f t="shared" si="400"/>
        <v>37</v>
      </c>
      <c r="P1459" s="65">
        <f t="shared" ca="1" si="395"/>
        <v>10.567458029999999</v>
      </c>
      <c r="Q1459" s="143">
        <f t="shared" si="390"/>
        <v>0</v>
      </c>
      <c r="R1459" s="11">
        <f t="shared" si="391"/>
        <v>0</v>
      </c>
      <c r="S1459" s="70" t="str">
        <f>IF(O1458&gt;0,VLOOKUP(O1458,W$12:AF$60,10),S1458)</f>
        <v>A+J=</v>
      </c>
      <c r="T1459" s="66" t="e">
        <f>IF(O1458&gt;0,VLOOKUP(O1458,W$12:AF$60,11),T1458)</f>
        <v>#REF!</v>
      </c>
      <c r="U1459" s="71">
        <f t="shared" ca="1" si="405"/>
        <v>634047.48179999995</v>
      </c>
    </row>
    <row r="1460" spans="1:21" x14ac:dyDescent="0.15">
      <c r="A1460" s="63">
        <f t="shared" si="392"/>
        <v>45225</v>
      </c>
      <c r="B1460" s="78">
        <f t="shared" ref="B1460:B1523" ca="1" si="406">IF(A1460&lt;=TODAY(),C1460+P1460,IF(AND(A1460&gt;TODAY(),A1460&lt;=$B$1),IF(VLOOKUP(TODAY(),$A$10:$D$10000,4,FALSE)=0,"n.d",C1460+P1460),"n.d"))</f>
        <v>710.11662492949995</v>
      </c>
      <c r="C1460" s="65">
        <f t="shared" ref="C1460:C1523" ca="1" si="407">(C1459-R1459)</f>
        <v>709.61694673949989</v>
      </c>
      <c r="D1460" s="10">
        <f ca="1">IF(A1460&lt;$B$1,VLOOKUP(A1460,[1]DI!$A$4:$B$15000,2),0)</f>
        <v>0.1265</v>
      </c>
      <c r="E1460" s="65">
        <f t="shared" ref="E1460:E1523" ca="1" si="408">IF(A1460&lt;A$10,1,ROUND(((1+D1460)^(1/252)),8))</f>
        <v>1.0004727899999999</v>
      </c>
      <c r="F1460" s="65">
        <f ca="1">(TRUNC(PRODUCT($E$12:$E1459),16))</f>
        <v>1.3452013609545499</v>
      </c>
      <c r="G1460" s="65">
        <f t="shared" ref="G1460:G1523" ca="1" si="409">IF(O1459&gt;0,F1459,G1459)</f>
        <v>1.3445656637543799</v>
      </c>
      <c r="H1460" s="65">
        <f t="shared" ref="H1460:H1523" ca="1" si="410">ROUND(F1460/G1460,8)</f>
        <v>1.0004727899999999</v>
      </c>
      <c r="I1460" s="64">
        <f t="shared" si="393"/>
        <v>0.06</v>
      </c>
      <c r="J1460" s="66">
        <f>IF(O1459&gt;0,VLOOKUP(O1459,W$12:AF$80,2),J1459)</f>
        <v>45224</v>
      </c>
      <c r="K1460" s="67">
        <f t="shared" ref="K1460:K1523" si="411">IF(A1460&gt;J1460,IF(NETWORKDAYS(J1460,A1460,$W$120:$W$436)-1=0,1,NETWORKDAYS(J1460,A1460,$W$120:$W$436)-1),0)</f>
        <v>1</v>
      </c>
      <c r="L1460" s="68">
        <f t="shared" ref="L1460:L1523" si="412">IF(AND(K1460=1,K1459=1),1,IF(K1460&gt;0,IF(K1460=K1459,K1460+1,K1460),0))</f>
        <v>1</v>
      </c>
      <c r="M1460" s="69">
        <f t="shared" ref="M1460:M1523" si="413">ROUND((I1460+1)^(L1460/252),9)</f>
        <v>1.0002312529999999</v>
      </c>
      <c r="N1460" s="69">
        <f t="shared" ref="N1460:N1523" ca="1" si="414">ROUND(H1460*M1460,9)</f>
        <v>1.000704152</v>
      </c>
      <c r="O1460" s="68">
        <f t="shared" si="400"/>
        <v>0</v>
      </c>
      <c r="P1460" s="65">
        <f t="shared" ref="P1460:P1523" ca="1" si="415">TRUNC(((N1460-1)*C1460),8)</f>
        <v>0.49967819000000002</v>
      </c>
      <c r="Q1460" s="143">
        <f t="shared" si="390"/>
        <v>0</v>
      </c>
      <c r="R1460" s="11">
        <f t="shared" si="391"/>
        <v>0</v>
      </c>
      <c r="S1460" s="70" t="str">
        <f>IF(O1459&gt;0,VLOOKUP(O1459,W$12:AF$60,10),S1459)</f>
        <v>A+J=</v>
      </c>
      <c r="T1460" s="66" t="e">
        <f>IF(O1459&gt;0,VLOOKUP(O1459,W$12:AF$60,11),T1459)</f>
        <v>#REF!</v>
      </c>
      <c r="U1460" s="71" t="str">
        <f t="shared" ref="U1460:U1523" si="416">IF(O1460&gt;0,(P1460+R1460)*U$9,"-")</f>
        <v>-</v>
      </c>
    </row>
    <row r="1461" spans="1:21" x14ac:dyDescent="0.15">
      <c r="A1461" s="63">
        <f t="shared" si="392"/>
        <v>45226</v>
      </c>
      <c r="B1461" s="78">
        <f t="shared" ca="1" si="406"/>
        <v>710.61665224949991</v>
      </c>
      <c r="C1461" s="65">
        <f t="shared" ca="1" si="407"/>
        <v>709.61694673949989</v>
      </c>
      <c r="D1461" s="10">
        <f ca="1">IF(A1461&lt;$B$1,VLOOKUP(A1461,[1]DI!$A$4:$B$15000,2),0)</f>
        <v>0.1265</v>
      </c>
      <c r="E1461" s="65">
        <f t="shared" ca="1" si="408"/>
        <v>1.0004727899999999</v>
      </c>
      <c r="F1461" s="65">
        <f ca="1">(TRUNC(PRODUCT($E$12:$E1460),16))</f>
        <v>1.34583735870599</v>
      </c>
      <c r="G1461" s="65">
        <f t="shared" ca="1" si="409"/>
        <v>1.3445656637543799</v>
      </c>
      <c r="H1461" s="65">
        <f t="shared" ca="1" si="410"/>
        <v>1.0009458</v>
      </c>
      <c r="I1461" s="64">
        <f t="shared" si="393"/>
        <v>0.06</v>
      </c>
      <c r="J1461" s="66">
        <f>IF(O1460&gt;0,VLOOKUP(O1460,W$12:AF$80,2),J1460)</f>
        <v>45224</v>
      </c>
      <c r="K1461" s="67">
        <f t="shared" si="411"/>
        <v>2</v>
      </c>
      <c r="L1461" s="68">
        <f t="shared" si="412"/>
        <v>2</v>
      </c>
      <c r="M1461" s="69">
        <f t="shared" si="413"/>
        <v>1.000462559</v>
      </c>
      <c r="N1461" s="69">
        <f t="shared" ca="1" si="414"/>
        <v>1.001408796</v>
      </c>
      <c r="O1461" s="68">
        <f t="shared" si="400"/>
        <v>0</v>
      </c>
      <c r="P1461" s="65">
        <f t="shared" ca="1" si="415"/>
        <v>0.99970550999999996</v>
      </c>
      <c r="Q1461" s="143">
        <f t="shared" si="390"/>
        <v>0</v>
      </c>
      <c r="R1461" s="11">
        <f t="shared" si="391"/>
        <v>0</v>
      </c>
      <c r="S1461" s="70" t="str">
        <f>IF(O1460&gt;0,VLOOKUP(O1460,W$12:AF$60,10),S1460)</f>
        <v>A+J=</v>
      </c>
      <c r="T1461" s="66" t="e">
        <f>IF(O1460&gt;0,VLOOKUP(O1460,W$12:AF$60,11),T1460)</f>
        <v>#REF!</v>
      </c>
      <c r="U1461" s="71" t="str">
        <f t="shared" si="416"/>
        <v>-</v>
      </c>
    </row>
    <row r="1462" spans="1:21" x14ac:dyDescent="0.15">
      <c r="A1462" s="63">
        <f t="shared" si="392"/>
        <v>45227</v>
      </c>
      <c r="B1462" s="78">
        <f t="shared" ca="1" si="406"/>
        <v>711.11703650949994</v>
      </c>
      <c r="C1462" s="65">
        <f t="shared" ca="1" si="407"/>
        <v>709.61694673949989</v>
      </c>
      <c r="D1462" s="10">
        <f ca="1">IF(A1462&lt;$B$1,VLOOKUP(A1462,[1]DI!$A$4:$B$15000,2),0)</f>
        <v>0</v>
      </c>
      <c r="E1462" s="65">
        <f t="shared" ca="1" si="408"/>
        <v>1</v>
      </c>
      <c r="F1462" s="65">
        <f ca="1">(TRUNC(PRODUCT($E$12:$E1461),16))</f>
        <v>1.34647365715082</v>
      </c>
      <c r="G1462" s="65">
        <f t="shared" ca="1" si="409"/>
        <v>1.3445656637543799</v>
      </c>
      <c r="H1462" s="65">
        <f t="shared" ca="1" si="410"/>
        <v>1.00141904</v>
      </c>
      <c r="I1462" s="64">
        <f t="shared" si="393"/>
        <v>0.06</v>
      </c>
      <c r="J1462" s="66">
        <f>IF(O1461&gt;0,VLOOKUP(O1461,W$12:AF$80,2),J1461)</f>
        <v>45224</v>
      </c>
      <c r="K1462" s="67">
        <f t="shared" si="411"/>
        <v>2</v>
      </c>
      <c r="L1462" s="68">
        <f t="shared" si="412"/>
        <v>3</v>
      </c>
      <c r="M1462" s="69">
        <f t="shared" si="413"/>
        <v>1.0006939180000001</v>
      </c>
      <c r="N1462" s="69">
        <f t="shared" ca="1" si="414"/>
        <v>1.0021139429999999</v>
      </c>
      <c r="O1462" s="68">
        <f t="shared" si="400"/>
        <v>0</v>
      </c>
      <c r="P1462" s="65">
        <f t="shared" ca="1" si="415"/>
        <v>1.50008977</v>
      </c>
      <c r="Q1462" s="143">
        <f t="shared" si="390"/>
        <v>0</v>
      </c>
      <c r="R1462" s="11">
        <f t="shared" si="391"/>
        <v>0</v>
      </c>
      <c r="S1462" s="70" t="str">
        <f>IF(O1461&gt;0,VLOOKUP(O1461,W$12:AF$60,10),S1461)</f>
        <v>A+J=</v>
      </c>
      <c r="T1462" s="66" t="e">
        <f>IF(O1461&gt;0,VLOOKUP(O1461,W$12:AF$60,11),T1461)</f>
        <v>#REF!</v>
      </c>
      <c r="U1462" s="71" t="str">
        <f t="shared" si="416"/>
        <v>-</v>
      </c>
    </row>
    <row r="1463" spans="1:21" x14ac:dyDescent="0.15">
      <c r="A1463" s="63">
        <f t="shared" si="392"/>
        <v>45228</v>
      </c>
      <c r="B1463" s="78">
        <f t="shared" ca="1" si="406"/>
        <v>711.11703650949994</v>
      </c>
      <c r="C1463" s="65">
        <f t="shared" ca="1" si="407"/>
        <v>709.61694673949989</v>
      </c>
      <c r="D1463" s="10">
        <f ca="1">IF(A1463&lt;$B$1,VLOOKUP(A1463,[1]DI!$A$4:$B$15000,2),0)</f>
        <v>0</v>
      </c>
      <c r="E1463" s="65">
        <f t="shared" ca="1" si="408"/>
        <v>1</v>
      </c>
      <c r="F1463" s="65">
        <f ca="1">(TRUNC(PRODUCT($E$12:$E1462),16))</f>
        <v>1.34647365715082</v>
      </c>
      <c r="G1463" s="65">
        <f t="shared" ca="1" si="409"/>
        <v>1.3445656637543799</v>
      </c>
      <c r="H1463" s="65">
        <f t="shared" ca="1" si="410"/>
        <v>1.00141904</v>
      </c>
      <c r="I1463" s="64">
        <f t="shared" si="393"/>
        <v>0.06</v>
      </c>
      <c r="J1463" s="66">
        <f>IF(O1462&gt;0,VLOOKUP(O1462,W$12:AF$80,2),J1462)</f>
        <v>45224</v>
      </c>
      <c r="K1463" s="67">
        <f t="shared" si="411"/>
        <v>2</v>
      </c>
      <c r="L1463" s="68">
        <f t="shared" si="412"/>
        <v>3</v>
      </c>
      <c r="M1463" s="69">
        <f t="shared" si="413"/>
        <v>1.0006939180000001</v>
      </c>
      <c r="N1463" s="69">
        <f t="shared" ca="1" si="414"/>
        <v>1.0021139429999999</v>
      </c>
      <c r="O1463" s="68">
        <f t="shared" si="400"/>
        <v>0</v>
      </c>
      <c r="P1463" s="65">
        <f t="shared" ca="1" si="415"/>
        <v>1.50008977</v>
      </c>
      <c r="Q1463" s="143">
        <f t="shared" si="390"/>
        <v>0</v>
      </c>
      <c r="R1463" s="11">
        <f t="shared" si="391"/>
        <v>0</v>
      </c>
      <c r="S1463" s="70" t="str">
        <f>IF(O1462&gt;0,VLOOKUP(O1462,W$12:AF$60,10),S1462)</f>
        <v>A+J=</v>
      </c>
      <c r="T1463" s="66" t="e">
        <f>IF(O1462&gt;0,VLOOKUP(O1462,W$12:AF$60,11),T1462)</f>
        <v>#REF!</v>
      </c>
      <c r="U1463" s="71" t="str">
        <f t="shared" si="416"/>
        <v>-</v>
      </c>
    </row>
    <row r="1464" spans="1:21" x14ac:dyDescent="0.15">
      <c r="A1464" s="63">
        <f t="shared" si="392"/>
        <v>45229</v>
      </c>
      <c r="B1464" s="78">
        <f t="shared" ca="1" si="406"/>
        <v>711.11703650949994</v>
      </c>
      <c r="C1464" s="65">
        <f t="shared" ca="1" si="407"/>
        <v>709.61694673949989</v>
      </c>
      <c r="D1464" s="10">
        <f ca="1">IF(A1464&lt;$B$1,VLOOKUP(A1464,[1]DI!$A$4:$B$15000,2),0)</f>
        <v>0.1265</v>
      </c>
      <c r="E1464" s="65">
        <f t="shared" ca="1" si="408"/>
        <v>1.0004727899999999</v>
      </c>
      <c r="F1464" s="65">
        <f ca="1">(TRUNC(PRODUCT($E$12:$E1463),16))</f>
        <v>1.34647365715082</v>
      </c>
      <c r="G1464" s="65">
        <f t="shared" ca="1" si="409"/>
        <v>1.3445656637543799</v>
      </c>
      <c r="H1464" s="65">
        <f t="shared" ca="1" si="410"/>
        <v>1.00141904</v>
      </c>
      <c r="I1464" s="64">
        <f t="shared" si="393"/>
        <v>0.06</v>
      </c>
      <c r="J1464" s="66">
        <f>IF(O1463&gt;0,VLOOKUP(O1463,W$12:AF$80,2),J1463)</f>
        <v>45224</v>
      </c>
      <c r="K1464" s="67">
        <f t="shared" si="411"/>
        <v>3</v>
      </c>
      <c r="L1464" s="68">
        <f t="shared" si="412"/>
        <v>3</v>
      </c>
      <c r="M1464" s="69">
        <f t="shared" si="413"/>
        <v>1.0006939180000001</v>
      </c>
      <c r="N1464" s="69">
        <f t="shared" ca="1" si="414"/>
        <v>1.0021139429999999</v>
      </c>
      <c r="O1464" s="68">
        <f t="shared" si="400"/>
        <v>0</v>
      </c>
      <c r="P1464" s="65">
        <f t="shared" ca="1" si="415"/>
        <v>1.50008977</v>
      </c>
      <c r="Q1464" s="143">
        <f t="shared" si="390"/>
        <v>0</v>
      </c>
      <c r="R1464" s="11">
        <f t="shared" si="391"/>
        <v>0</v>
      </c>
      <c r="S1464" s="70" t="str">
        <f>IF(O1463&gt;0,VLOOKUP(O1463,W$12:AF$60,10),S1463)</f>
        <v>A+J=</v>
      </c>
      <c r="T1464" s="66" t="e">
        <f>IF(O1463&gt;0,VLOOKUP(O1463,W$12:AF$60,11),T1463)</f>
        <v>#REF!</v>
      </c>
      <c r="U1464" s="71" t="str">
        <f t="shared" si="416"/>
        <v>-</v>
      </c>
    </row>
    <row r="1465" spans="1:21" x14ac:dyDescent="0.15">
      <c r="A1465" s="63">
        <f t="shared" si="392"/>
        <v>45230</v>
      </c>
      <c r="B1465" s="78">
        <f t="shared" ca="1" si="406"/>
        <v>711.61776989949988</v>
      </c>
      <c r="C1465" s="65">
        <f t="shared" ca="1" si="407"/>
        <v>709.61694673949989</v>
      </c>
      <c r="D1465" s="10">
        <f ca="1">IF(A1465&lt;$B$1,VLOOKUP(A1465,[1]DI!$A$4:$B$15000,2),0)</f>
        <v>0.1265</v>
      </c>
      <c r="E1465" s="65">
        <f t="shared" ca="1" si="408"/>
        <v>1.0004727899999999</v>
      </c>
      <c r="F1465" s="65">
        <f ca="1">(TRUNC(PRODUCT($E$12:$E1464),16))</f>
        <v>1.3471102564311801</v>
      </c>
      <c r="G1465" s="65">
        <f t="shared" ca="1" si="409"/>
        <v>1.3445656637543799</v>
      </c>
      <c r="H1465" s="65">
        <f t="shared" ca="1" si="410"/>
        <v>1.0018925000000001</v>
      </c>
      <c r="I1465" s="64">
        <f t="shared" si="393"/>
        <v>0.06</v>
      </c>
      <c r="J1465" s="66">
        <f>IF(O1464&gt;0,VLOOKUP(O1464,W$12:AF$80,2),J1464)</f>
        <v>45224</v>
      </c>
      <c r="K1465" s="67">
        <f t="shared" si="411"/>
        <v>4</v>
      </c>
      <c r="L1465" s="68">
        <f t="shared" si="412"/>
        <v>4</v>
      </c>
      <c r="M1465" s="69">
        <f t="shared" si="413"/>
        <v>1.0009253309999999</v>
      </c>
      <c r="N1465" s="69">
        <f t="shared" ca="1" si="414"/>
        <v>1.0028195820000001</v>
      </c>
      <c r="O1465" s="68">
        <f t="shared" si="400"/>
        <v>0</v>
      </c>
      <c r="P1465" s="65">
        <f t="shared" ca="1" si="415"/>
        <v>2.0008231599999999</v>
      </c>
      <c r="Q1465" s="143">
        <f t="shared" si="390"/>
        <v>0</v>
      </c>
      <c r="R1465" s="11">
        <f t="shared" si="391"/>
        <v>0</v>
      </c>
      <c r="S1465" s="70" t="str">
        <f>IF(O1464&gt;0,VLOOKUP(O1464,W$12:AF$60,10),S1464)</f>
        <v>A+J=</v>
      </c>
      <c r="T1465" s="66" t="e">
        <f>IF(O1464&gt;0,VLOOKUP(O1464,W$12:AF$60,11),T1464)</f>
        <v>#REF!</v>
      </c>
      <c r="U1465" s="71" t="str">
        <f t="shared" si="416"/>
        <v>-</v>
      </c>
    </row>
    <row r="1466" spans="1:21" x14ac:dyDescent="0.15">
      <c r="A1466" s="63">
        <f t="shared" si="392"/>
        <v>45231</v>
      </c>
      <c r="B1466" s="78">
        <f t="shared" ca="1" si="406"/>
        <v>712.11886093949988</v>
      </c>
      <c r="C1466" s="65">
        <f t="shared" ca="1" si="407"/>
        <v>709.61694673949989</v>
      </c>
      <c r="D1466" s="10">
        <f ca="1">IF(A1466&lt;$B$1,VLOOKUP(A1466,[1]DI!$A$4:$B$15000,2),0)</f>
        <v>0.1265</v>
      </c>
      <c r="E1466" s="65">
        <f t="shared" ca="1" si="408"/>
        <v>1.0004727899999999</v>
      </c>
      <c r="F1466" s="65">
        <f ca="1">(TRUNC(PRODUCT($E$12:$E1465),16))</f>
        <v>1.34774715668932</v>
      </c>
      <c r="G1466" s="65">
        <f t="shared" ca="1" si="409"/>
        <v>1.3445656637543799</v>
      </c>
      <c r="H1466" s="65">
        <f t="shared" ca="1" si="410"/>
        <v>1.00236619</v>
      </c>
      <c r="I1466" s="64">
        <f t="shared" si="393"/>
        <v>0.06</v>
      </c>
      <c r="J1466" s="66">
        <f>IF(O1465&gt;0,VLOOKUP(O1465,W$12:AF$80,2),J1465)</f>
        <v>45224</v>
      </c>
      <c r="K1466" s="67">
        <f t="shared" si="411"/>
        <v>5</v>
      </c>
      <c r="L1466" s="68">
        <f t="shared" si="412"/>
        <v>5</v>
      </c>
      <c r="M1466" s="69">
        <f t="shared" si="413"/>
        <v>1.001156798</v>
      </c>
      <c r="N1466" s="69">
        <f t="shared" ca="1" si="414"/>
        <v>1.003525725</v>
      </c>
      <c r="O1466" s="68">
        <f t="shared" si="400"/>
        <v>0</v>
      </c>
      <c r="P1466" s="65">
        <f t="shared" ca="1" si="415"/>
        <v>2.5019141999999999</v>
      </c>
      <c r="Q1466" s="143">
        <f t="shared" si="390"/>
        <v>0</v>
      </c>
      <c r="R1466" s="11">
        <f t="shared" si="391"/>
        <v>0</v>
      </c>
      <c r="S1466" s="70" t="str">
        <f>IF(O1465&gt;0,VLOOKUP(O1465,W$12:AF$60,10),S1465)</f>
        <v>A+J=</v>
      </c>
      <c r="T1466" s="66" t="e">
        <f>IF(O1465&gt;0,VLOOKUP(O1465,W$12:AF$60,11),T1465)</f>
        <v>#REF!</v>
      </c>
      <c r="U1466" s="71" t="str">
        <f t="shared" si="416"/>
        <v>-</v>
      </c>
    </row>
    <row r="1467" spans="1:21" x14ac:dyDescent="0.15">
      <c r="A1467" s="63">
        <f t="shared" si="392"/>
        <v>45232</v>
      </c>
      <c r="B1467" s="78">
        <f t="shared" ca="1" si="406"/>
        <v>712.62030182949991</v>
      </c>
      <c r="C1467" s="65">
        <f t="shared" ca="1" si="407"/>
        <v>709.61694673949989</v>
      </c>
      <c r="D1467" s="10">
        <f ca="1">IF(A1467&lt;$B$1,VLOOKUP(A1467,[1]DI!$A$4:$B$15000,2),0)</f>
        <v>0</v>
      </c>
      <c r="E1467" s="65">
        <f t="shared" ca="1" si="408"/>
        <v>1</v>
      </c>
      <c r="F1467" s="65">
        <f ca="1">(TRUNC(PRODUCT($E$12:$E1466),16))</f>
        <v>1.3483843580675301</v>
      </c>
      <c r="G1467" s="65">
        <f t="shared" ca="1" si="409"/>
        <v>1.3445656637543799</v>
      </c>
      <c r="H1467" s="65">
        <f t="shared" ca="1" si="410"/>
        <v>1.0028401</v>
      </c>
      <c r="I1467" s="64">
        <f t="shared" si="393"/>
        <v>0.06</v>
      </c>
      <c r="J1467" s="66">
        <f>IF(O1466&gt;0,VLOOKUP(O1466,W$12:AF$80,2),J1466)</f>
        <v>45224</v>
      </c>
      <c r="K1467" s="67">
        <f t="shared" si="411"/>
        <v>5</v>
      </c>
      <c r="L1467" s="68">
        <f t="shared" si="412"/>
        <v>6</v>
      </c>
      <c r="M1467" s="69">
        <f t="shared" si="413"/>
        <v>1.0013883180000001</v>
      </c>
      <c r="N1467" s="69">
        <f t="shared" ca="1" si="414"/>
        <v>1.0042323609999999</v>
      </c>
      <c r="O1467" s="68">
        <f t="shared" si="400"/>
        <v>0</v>
      </c>
      <c r="P1467" s="65">
        <f t="shared" ca="1" si="415"/>
        <v>3.0033550899999999</v>
      </c>
      <c r="Q1467" s="143">
        <f t="shared" si="390"/>
        <v>0</v>
      </c>
      <c r="R1467" s="11">
        <f t="shared" si="391"/>
        <v>0</v>
      </c>
      <c r="S1467" s="70" t="str">
        <f>IF(O1466&gt;0,VLOOKUP(O1466,W$12:AF$60,10),S1466)</f>
        <v>A+J=</v>
      </c>
      <c r="T1467" s="66" t="e">
        <f>IF(O1466&gt;0,VLOOKUP(O1466,W$12:AF$60,11),T1466)</f>
        <v>#REF!</v>
      </c>
      <c r="U1467" s="71" t="str">
        <f t="shared" si="416"/>
        <v>-</v>
      </c>
    </row>
    <row r="1468" spans="1:21" x14ac:dyDescent="0.15">
      <c r="A1468" s="63">
        <f t="shared" si="392"/>
        <v>45233</v>
      </c>
      <c r="B1468" s="78">
        <f t="shared" ca="1" si="406"/>
        <v>712.62030182949991</v>
      </c>
      <c r="C1468" s="65">
        <f t="shared" ca="1" si="407"/>
        <v>709.61694673949989</v>
      </c>
      <c r="D1468" s="10">
        <f ca="1">IF(A1468&lt;$B$1,VLOOKUP(A1468,[1]DI!$A$4:$B$15000,2),0)</f>
        <v>0.1215</v>
      </c>
      <c r="E1468" s="65">
        <f t="shared" ca="1" si="408"/>
        <v>1.00045513</v>
      </c>
      <c r="F1468" s="65">
        <f ca="1">(TRUNC(PRODUCT($E$12:$E1467),16))</f>
        <v>1.3483843580675301</v>
      </c>
      <c r="G1468" s="65">
        <f t="shared" ca="1" si="409"/>
        <v>1.3445656637543799</v>
      </c>
      <c r="H1468" s="65">
        <f t="shared" ca="1" si="410"/>
        <v>1.0028401</v>
      </c>
      <c r="I1468" s="64">
        <f t="shared" si="393"/>
        <v>0.06</v>
      </c>
      <c r="J1468" s="66">
        <f>IF(O1467&gt;0,VLOOKUP(O1467,W$12:AF$80,2),J1467)</f>
        <v>45224</v>
      </c>
      <c r="K1468" s="67">
        <f t="shared" si="411"/>
        <v>6</v>
      </c>
      <c r="L1468" s="68">
        <f t="shared" si="412"/>
        <v>6</v>
      </c>
      <c r="M1468" s="69">
        <f t="shared" si="413"/>
        <v>1.0013883180000001</v>
      </c>
      <c r="N1468" s="69">
        <f t="shared" ca="1" si="414"/>
        <v>1.0042323609999999</v>
      </c>
      <c r="O1468" s="68">
        <f t="shared" si="400"/>
        <v>0</v>
      </c>
      <c r="P1468" s="65">
        <f t="shared" ca="1" si="415"/>
        <v>3.0033550899999999</v>
      </c>
      <c r="Q1468" s="143">
        <f t="shared" si="390"/>
        <v>0</v>
      </c>
      <c r="R1468" s="11">
        <f t="shared" si="391"/>
        <v>0</v>
      </c>
      <c r="S1468" s="70" t="str">
        <f>IF(O1467&gt;0,VLOOKUP(O1467,W$12:AF$60,10),S1467)</f>
        <v>A+J=</v>
      </c>
      <c r="T1468" s="66" t="e">
        <f>IF(O1467&gt;0,VLOOKUP(O1467,W$12:AF$60,11),T1467)</f>
        <v>#REF!</v>
      </c>
      <c r="U1468" s="71" t="str">
        <f t="shared" si="416"/>
        <v>-</v>
      </c>
    </row>
    <row r="1469" spans="1:21" x14ac:dyDescent="0.15">
      <c r="A1469" s="63">
        <f t="shared" si="392"/>
        <v>45234</v>
      </c>
      <c r="B1469" s="78">
        <f t="shared" ca="1" si="406"/>
        <v>713.10950464949985</v>
      </c>
      <c r="C1469" s="65">
        <f t="shared" ca="1" si="407"/>
        <v>709.61694673949989</v>
      </c>
      <c r="D1469" s="10">
        <f ca="1">IF(A1469&lt;$B$1,VLOOKUP(A1469,[1]DI!$A$4:$B$15000,2),0)</f>
        <v>0</v>
      </c>
      <c r="E1469" s="65">
        <f t="shared" ca="1" si="408"/>
        <v>1</v>
      </c>
      <c r="F1469" s="65">
        <f ca="1">(TRUNC(PRODUCT($E$12:$E1468),16))</f>
        <v>1.34899804824042</v>
      </c>
      <c r="G1469" s="65">
        <f t="shared" ca="1" si="409"/>
        <v>1.3445656637543799</v>
      </c>
      <c r="H1469" s="65">
        <f t="shared" ca="1" si="410"/>
        <v>1.0032965199999999</v>
      </c>
      <c r="I1469" s="64">
        <f t="shared" si="393"/>
        <v>0.06</v>
      </c>
      <c r="J1469" s="66">
        <f>IF(O1468&gt;0,VLOOKUP(O1468,W$12:AF$80,2),J1468)</f>
        <v>45224</v>
      </c>
      <c r="K1469" s="67">
        <f t="shared" si="411"/>
        <v>6</v>
      </c>
      <c r="L1469" s="68">
        <f t="shared" si="412"/>
        <v>7</v>
      </c>
      <c r="M1469" s="69">
        <f t="shared" si="413"/>
        <v>1.001619891</v>
      </c>
      <c r="N1469" s="69">
        <f t="shared" ca="1" si="414"/>
        <v>1.0049217509999999</v>
      </c>
      <c r="O1469" s="68">
        <f t="shared" si="400"/>
        <v>0</v>
      </c>
      <c r="P1469" s="65">
        <f t="shared" ca="1" si="415"/>
        <v>3.4925579099999999</v>
      </c>
      <c r="Q1469" s="143">
        <f t="shared" si="390"/>
        <v>0</v>
      </c>
      <c r="R1469" s="11">
        <f t="shared" si="391"/>
        <v>0</v>
      </c>
      <c r="S1469" s="70" t="str">
        <f>IF(O1468&gt;0,VLOOKUP(O1468,W$12:AF$60,10),S1468)</f>
        <v>A+J=</v>
      </c>
      <c r="T1469" s="66" t="e">
        <f>IF(O1468&gt;0,VLOOKUP(O1468,W$12:AF$60,11),T1468)</f>
        <v>#REF!</v>
      </c>
      <c r="U1469" s="71" t="str">
        <f t="shared" si="416"/>
        <v>-</v>
      </c>
    </row>
    <row r="1470" spans="1:21" x14ac:dyDescent="0.15">
      <c r="A1470" s="63">
        <f t="shared" si="392"/>
        <v>45235</v>
      </c>
      <c r="B1470" s="78">
        <f t="shared" ca="1" si="406"/>
        <v>713.10950464949985</v>
      </c>
      <c r="C1470" s="65">
        <f t="shared" ca="1" si="407"/>
        <v>709.61694673949989</v>
      </c>
      <c r="D1470" s="10">
        <f ca="1">IF(A1470&lt;$B$1,VLOOKUP(A1470,[1]DI!$A$4:$B$15000,2),0)</f>
        <v>0</v>
      </c>
      <c r="E1470" s="65">
        <f t="shared" ca="1" si="408"/>
        <v>1</v>
      </c>
      <c r="F1470" s="65">
        <f ca="1">(TRUNC(PRODUCT($E$12:$E1469),16))</f>
        <v>1.34899804824042</v>
      </c>
      <c r="G1470" s="65">
        <f t="shared" ca="1" si="409"/>
        <v>1.3445656637543799</v>
      </c>
      <c r="H1470" s="65">
        <f t="shared" ca="1" si="410"/>
        <v>1.0032965199999999</v>
      </c>
      <c r="I1470" s="64">
        <f t="shared" si="393"/>
        <v>0.06</v>
      </c>
      <c r="J1470" s="66">
        <f>IF(O1469&gt;0,VLOOKUP(O1469,W$12:AF$80,2),J1469)</f>
        <v>45224</v>
      </c>
      <c r="K1470" s="67">
        <f t="shared" si="411"/>
        <v>6</v>
      </c>
      <c r="L1470" s="68">
        <f t="shared" si="412"/>
        <v>7</v>
      </c>
      <c r="M1470" s="69">
        <f t="shared" si="413"/>
        <v>1.001619891</v>
      </c>
      <c r="N1470" s="69">
        <f t="shared" ca="1" si="414"/>
        <v>1.0049217509999999</v>
      </c>
      <c r="O1470" s="68">
        <f t="shared" si="400"/>
        <v>0</v>
      </c>
      <c r="P1470" s="65">
        <f t="shared" ca="1" si="415"/>
        <v>3.4925579099999999</v>
      </c>
      <c r="Q1470" s="143">
        <f t="shared" si="390"/>
        <v>0</v>
      </c>
      <c r="R1470" s="11">
        <f t="shared" si="391"/>
        <v>0</v>
      </c>
      <c r="S1470" s="70" t="str">
        <f>IF(O1469&gt;0,VLOOKUP(O1469,W$12:AF$60,10),S1469)</f>
        <v>A+J=</v>
      </c>
      <c r="T1470" s="66" t="e">
        <f>IF(O1469&gt;0,VLOOKUP(O1469,W$12:AF$60,11),T1469)</f>
        <v>#REF!</v>
      </c>
      <c r="U1470" s="71" t="str">
        <f t="shared" si="416"/>
        <v>-</v>
      </c>
    </row>
    <row r="1471" spans="1:21" x14ac:dyDescent="0.15">
      <c r="A1471" s="63">
        <f t="shared" si="392"/>
        <v>45236</v>
      </c>
      <c r="B1471" s="78">
        <f t="shared" ca="1" si="406"/>
        <v>713.10950464949985</v>
      </c>
      <c r="C1471" s="65">
        <f t="shared" ca="1" si="407"/>
        <v>709.61694673949989</v>
      </c>
      <c r="D1471" s="10">
        <f ca="1">IF(A1471&lt;$B$1,VLOOKUP(A1471,[1]DI!$A$4:$B$15000,2),0)</f>
        <v>0.1215</v>
      </c>
      <c r="E1471" s="65">
        <f t="shared" ca="1" si="408"/>
        <v>1.00045513</v>
      </c>
      <c r="F1471" s="65">
        <f ca="1">(TRUNC(PRODUCT($E$12:$E1470),16))</f>
        <v>1.34899804824042</v>
      </c>
      <c r="G1471" s="65">
        <f t="shared" ca="1" si="409"/>
        <v>1.3445656637543799</v>
      </c>
      <c r="H1471" s="65">
        <f t="shared" ca="1" si="410"/>
        <v>1.0032965199999999</v>
      </c>
      <c r="I1471" s="64">
        <f t="shared" si="393"/>
        <v>0.06</v>
      </c>
      <c r="J1471" s="66">
        <f>IF(O1470&gt;0,VLOOKUP(O1470,W$12:AF$80,2),J1470)</f>
        <v>45224</v>
      </c>
      <c r="K1471" s="67">
        <f t="shared" si="411"/>
        <v>7</v>
      </c>
      <c r="L1471" s="68">
        <f t="shared" si="412"/>
        <v>7</v>
      </c>
      <c r="M1471" s="69">
        <f t="shared" si="413"/>
        <v>1.001619891</v>
      </c>
      <c r="N1471" s="69">
        <f t="shared" ca="1" si="414"/>
        <v>1.0049217509999999</v>
      </c>
      <c r="O1471" s="68">
        <f t="shared" si="400"/>
        <v>0</v>
      </c>
      <c r="P1471" s="65">
        <f t="shared" ca="1" si="415"/>
        <v>3.4925579099999999</v>
      </c>
      <c r="Q1471" s="143">
        <f t="shared" si="390"/>
        <v>0</v>
      </c>
      <c r="R1471" s="11">
        <f t="shared" si="391"/>
        <v>0</v>
      </c>
      <c r="S1471" s="70" t="str">
        <f>IF(O1470&gt;0,VLOOKUP(O1470,W$12:AF$60,10),S1470)</f>
        <v>A+J=</v>
      </c>
      <c r="T1471" s="66" t="e">
        <f>IF(O1470&gt;0,VLOOKUP(O1470,W$12:AF$60,11),T1470)</f>
        <v>#REF!</v>
      </c>
      <c r="U1471" s="71" t="str">
        <f t="shared" si="416"/>
        <v>-</v>
      </c>
    </row>
    <row r="1472" spans="1:21" x14ac:dyDescent="0.15">
      <c r="A1472" s="63">
        <f t="shared" si="392"/>
        <v>45237</v>
      </c>
      <c r="B1472" s="78">
        <f t="shared" ca="1" si="406"/>
        <v>713.59904596949991</v>
      </c>
      <c r="C1472" s="65">
        <f t="shared" ca="1" si="407"/>
        <v>709.61694673949989</v>
      </c>
      <c r="D1472" s="10">
        <f ca="1">IF(A1472&lt;$B$1,VLOOKUP(A1472,[1]DI!$A$4:$B$15000,2),0)</f>
        <v>0.1215</v>
      </c>
      <c r="E1472" s="65">
        <f t="shared" ca="1" si="408"/>
        <v>1.00045513</v>
      </c>
      <c r="F1472" s="65">
        <f ca="1">(TRUNC(PRODUCT($E$12:$E1471),16))</f>
        <v>1.34961201772211</v>
      </c>
      <c r="G1472" s="65">
        <f t="shared" ca="1" si="409"/>
        <v>1.3445656637543799</v>
      </c>
      <c r="H1472" s="65">
        <f t="shared" ca="1" si="410"/>
        <v>1.0037531500000001</v>
      </c>
      <c r="I1472" s="64">
        <f t="shared" si="393"/>
        <v>0.06</v>
      </c>
      <c r="J1472" s="66">
        <f>IF(O1471&gt;0,VLOOKUP(O1471,W$12:AF$80,2),J1471)</f>
        <v>45224</v>
      </c>
      <c r="K1472" s="67">
        <f t="shared" si="411"/>
        <v>8</v>
      </c>
      <c r="L1472" s="68">
        <f t="shared" si="412"/>
        <v>8</v>
      </c>
      <c r="M1472" s="69">
        <f t="shared" si="413"/>
        <v>1.0018515189999999</v>
      </c>
      <c r="N1472" s="69">
        <f t="shared" ca="1" si="414"/>
        <v>1.0056116180000001</v>
      </c>
      <c r="O1472" s="68">
        <f t="shared" si="400"/>
        <v>0</v>
      </c>
      <c r="P1472" s="65">
        <f t="shared" ca="1" si="415"/>
        <v>3.9820992300000002</v>
      </c>
      <c r="Q1472" s="143">
        <f t="shared" si="390"/>
        <v>0</v>
      </c>
      <c r="R1472" s="11">
        <f t="shared" si="391"/>
        <v>0</v>
      </c>
      <c r="S1472" s="70" t="str">
        <f>IF(O1471&gt;0,VLOOKUP(O1471,W$12:AF$60,10),S1471)</f>
        <v>A+J=</v>
      </c>
      <c r="T1472" s="66" t="e">
        <f>IF(O1471&gt;0,VLOOKUP(O1471,W$12:AF$60,11),T1471)</f>
        <v>#REF!</v>
      </c>
      <c r="U1472" s="71" t="str">
        <f t="shared" si="416"/>
        <v>-</v>
      </c>
    </row>
    <row r="1473" spans="1:21" x14ac:dyDescent="0.15">
      <c r="A1473" s="63">
        <f t="shared" si="392"/>
        <v>45238</v>
      </c>
      <c r="B1473" s="78">
        <f t="shared" ca="1" si="406"/>
        <v>714.08892363949985</v>
      </c>
      <c r="C1473" s="65">
        <f t="shared" ca="1" si="407"/>
        <v>709.61694673949989</v>
      </c>
      <c r="D1473" s="10">
        <f ca="1">IF(A1473&lt;$B$1,VLOOKUP(A1473,[1]DI!$A$4:$B$15000,2),0)</f>
        <v>0.1215</v>
      </c>
      <c r="E1473" s="65">
        <f t="shared" ca="1" si="408"/>
        <v>1.00045513</v>
      </c>
      <c r="F1473" s="65">
        <f ca="1">(TRUNC(PRODUCT($E$12:$E1472),16))</f>
        <v>1.35022626663974</v>
      </c>
      <c r="G1473" s="65">
        <f t="shared" ca="1" si="409"/>
        <v>1.3445656637543799</v>
      </c>
      <c r="H1473" s="65">
        <f t="shared" ca="1" si="410"/>
        <v>1.0042099900000001</v>
      </c>
      <c r="I1473" s="64">
        <f t="shared" si="393"/>
        <v>0.06</v>
      </c>
      <c r="J1473" s="66">
        <f>IF(O1472&gt;0,VLOOKUP(O1472,W$12:AF$80,2),J1472)</f>
        <v>45224</v>
      </c>
      <c r="K1473" s="67">
        <f t="shared" si="411"/>
        <v>9</v>
      </c>
      <c r="L1473" s="68">
        <f t="shared" si="412"/>
        <v>9</v>
      </c>
      <c r="M1473" s="69">
        <f t="shared" si="413"/>
        <v>1.0020831990000001</v>
      </c>
      <c r="N1473" s="69">
        <f t="shared" ca="1" si="414"/>
        <v>1.006301959</v>
      </c>
      <c r="O1473" s="68">
        <f t="shared" si="400"/>
        <v>0</v>
      </c>
      <c r="P1473" s="65">
        <f t="shared" ca="1" si="415"/>
        <v>4.4719768999999996</v>
      </c>
      <c r="Q1473" s="143">
        <f t="shared" si="390"/>
        <v>0</v>
      </c>
      <c r="R1473" s="11">
        <f t="shared" si="391"/>
        <v>0</v>
      </c>
      <c r="S1473" s="70" t="str">
        <f>IF(O1472&gt;0,VLOOKUP(O1472,W$12:AF$60,10),S1472)</f>
        <v>A+J=</v>
      </c>
      <c r="T1473" s="66" t="e">
        <f>IF(O1472&gt;0,VLOOKUP(O1472,W$12:AF$60,11),T1472)</f>
        <v>#REF!</v>
      </c>
      <c r="U1473" s="71" t="str">
        <f t="shared" si="416"/>
        <v>-</v>
      </c>
    </row>
    <row r="1474" spans="1:21" x14ac:dyDescent="0.15">
      <c r="A1474" s="63">
        <f t="shared" si="392"/>
        <v>45239</v>
      </c>
      <c r="B1474" s="78">
        <f t="shared" ca="1" si="406"/>
        <v>714.57913340949995</v>
      </c>
      <c r="C1474" s="65">
        <f t="shared" ca="1" si="407"/>
        <v>709.61694673949989</v>
      </c>
      <c r="D1474" s="10">
        <f ca="1">IF(A1474&lt;$B$1,VLOOKUP(A1474,[1]DI!$A$4:$B$15000,2),0)</f>
        <v>0.1215</v>
      </c>
      <c r="E1474" s="65">
        <f t="shared" ca="1" si="408"/>
        <v>1.00045513</v>
      </c>
      <c r="F1474" s="65">
        <f ca="1">(TRUNC(PRODUCT($E$12:$E1473),16))</f>
        <v>1.35084079512047</v>
      </c>
      <c r="G1474" s="65">
        <f t="shared" ca="1" si="409"/>
        <v>1.3445656637543799</v>
      </c>
      <c r="H1474" s="65">
        <f t="shared" ca="1" si="410"/>
        <v>1.00466703</v>
      </c>
      <c r="I1474" s="64">
        <f t="shared" si="393"/>
        <v>0.06</v>
      </c>
      <c r="J1474" s="66">
        <f>IF(O1473&gt;0,VLOOKUP(O1473,W$12:AF$80,2),J1473)</f>
        <v>45224</v>
      </c>
      <c r="K1474" s="67">
        <f t="shared" si="411"/>
        <v>10</v>
      </c>
      <c r="L1474" s="68">
        <f t="shared" si="412"/>
        <v>10</v>
      </c>
      <c r="M1474" s="69">
        <f t="shared" si="413"/>
        <v>1.0023149339999999</v>
      </c>
      <c r="N1474" s="69">
        <f t="shared" ca="1" si="414"/>
        <v>1.0069927679999999</v>
      </c>
      <c r="O1474" s="68">
        <f t="shared" si="400"/>
        <v>0</v>
      </c>
      <c r="P1474" s="65">
        <f t="shared" ca="1" si="415"/>
        <v>4.9621866700000004</v>
      </c>
      <c r="Q1474" s="143">
        <f t="shared" si="390"/>
        <v>0</v>
      </c>
      <c r="R1474" s="11">
        <f t="shared" si="391"/>
        <v>0</v>
      </c>
      <c r="S1474" s="70" t="str">
        <f>IF(O1473&gt;0,VLOOKUP(O1473,W$12:AF$60,10),S1473)</f>
        <v>A+J=</v>
      </c>
      <c r="T1474" s="66" t="e">
        <f>IF(O1473&gt;0,VLOOKUP(O1473,W$12:AF$60,11),T1473)</f>
        <v>#REF!</v>
      </c>
      <c r="U1474" s="71" t="str">
        <f t="shared" si="416"/>
        <v>-</v>
      </c>
    </row>
    <row r="1475" spans="1:21" x14ac:dyDescent="0.15">
      <c r="A1475" s="63">
        <f t="shared" si="392"/>
        <v>45240</v>
      </c>
      <c r="B1475" s="78">
        <f t="shared" ca="1" si="406"/>
        <v>715.06968663949988</v>
      </c>
      <c r="C1475" s="65">
        <f t="shared" ca="1" si="407"/>
        <v>709.61694673949989</v>
      </c>
      <c r="D1475" s="10">
        <f ca="1">IF(A1475&lt;$B$1,VLOOKUP(A1475,[1]DI!$A$4:$B$15000,2),0)</f>
        <v>0.1215</v>
      </c>
      <c r="E1475" s="65">
        <f t="shared" ca="1" si="408"/>
        <v>1.00045513</v>
      </c>
      <c r="F1475" s="65">
        <f ca="1">(TRUNC(PRODUCT($E$12:$E1474),16))</f>
        <v>1.3514556032915599</v>
      </c>
      <c r="G1475" s="65">
        <f t="shared" ca="1" si="409"/>
        <v>1.3445656637543799</v>
      </c>
      <c r="H1475" s="65">
        <f t="shared" ca="1" si="410"/>
        <v>1.0051242899999999</v>
      </c>
      <c r="I1475" s="64">
        <f t="shared" si="393"/>
        <v>0.06</v>
      </c>
      <c r="J1475" s="66">
        <f>IF(O1474&gt;0,VLOOKUP(O1474,W$12:AF$80,2),J1474)</f>
        <v>45224</v>
      </c>
      <c r="K1475" s="67">
        <f t="shared" si="411"/>
        <v>11</v>
      </c>
      <c r="L1475" s="68">
        <f t="shared" si="412"/>
        <v>11</v>
      </c>
      <c r="M1475" s="69">
        <f t="shared" si="413"/>
        <v>1.0025467210000001</v>
      </c>
      <c r="N1475" s="69">
        <f t="shared" ca="1" si="414"/>
        <v>1.007684061</v>
      </c>
      <c r="O1475" s="68">
        <f t="shared" si="400"/>
        <v>0</v>
      </c>
      <c r="P1475" s="65">
        <f t="shared" ca="1" si="415"/>
        <v>5.4527399000000001</v>
      </c>
      <c r="Q1475" s="143">
        <f t="shared" si="390"/>
        <v>0</v>
      </c>
      <c r="R1475" s="11">
        <f t="shared" si="391"/>
        <v>0</v>
      </c>
      <c r="S1475" s="70" t="str">
        <f>IF(O1474&gt;0,VLOOKUP(O1474,W$12:AF$60,10),S1474)</f>
        <v>A+J=</v>
      </c>
      <c r="T1475" s="66" t="e">
        <f>IF(O1474&gt;0,VLOOKUP(O1474,W$12:AF$60,11),T1474)</f>
        <v>#REF!</v>
      </c>
      <c r="U1475" s="71" t="str">
        <f t="shared" si="416"/>
        <v>-</v>
      </c>
    </row>
    <row r="1476" spans="1:21" x14ac:dyDescent="0.15">
      <c r="A1476" s="63">
        <f t="shared" si="392"/>
        <v>45241</v>
      </c>
      <c r="B1476" s="78">
        <f t="shared" ca="1" si="406"/>
        <v>715.56057196949985</v>
      </c>
      <c r="C1476" s="65">
        <f t="shared" ca="1" si="407"/>
        <v>709.61694673949989</v>
      </c>
      <c r="D1476" s="10">
        <f ca="1">IF(A1476&lt;$B$1,VLOOKUP(A1476,[1]DI!$A$4:$B$15000,2),0)</f>
        <v>0</v>
      </c>
      <c r="E1476" s="65">
        <f t="shared" ca="1" si="408"/>
        <v>1</v>
      </c>
      <c r="F1476" s="65">
        <f ca="1">(TRUNC(PRODUCT($E$12:$E1475),16))</f>
        <v>1.35207069128028</v>
      </c>
      <c r="G1476" s="65">
        <f t="shared" ca="1" si="409"/>
        <v>1.3445656637543799</v>
      </c>
      <c r="H1476" s="65">
        <f t="shared" ca="1" si="410"/>
        <v>1.0055817499999999</v>
      </c>
      <c r="I1476" s="64">
        <f t="shared" si="393"/>
        <v>0.06</v>
      </c>
      <c r="J1476" s="66">
        <f>IF(O1475&gt;0,VLOOKUP(O1475,W$12:AF$80,2),J1475)</f>
        <v>45224</v>
      </c>
      <c r="K1476" s="67">
        <f t="shared" si="411"/>
        <v>11</v>
      </c>
      <c r="L1476" s="68">
        <f t="shared" si="412"/>
        <v>12</v>
      </c>
      <c r="M1476" s="69">
        <f t="shared" si="413"/>
        <v>1.0027785629999999</v>
      </c>
      <c r="N1476" s="69">
        <f t="shared" ca="1" si="414"/>
        <v>1.0083758220000001</v>
      </c>
      <c r="O1476" s="68">
        <f t="shared" si="400"/>
        <v>0</v>
      </c>
      <c r="P1476" s="65">
        <f t="shared" ca="1" si="415"/>
        <v>5.9436252300000003</v>
      </c>
      <c r="Q1476" s="143">
        <f t="shared" si="390"/>
        <v>0</v>
      </c>
      <c r="R1476" s="11">
        <f t="shared" si="391"/>
        <v>0</v>
      </c>
      <c r="S1476" s="70" t="str">
        <f>IF(O1475&gt;0,VLOOKUP(O1475,W$12:AF$60,10),S1475)</f>
        <v>A+J=</v>
      </c>
      <c r="T1476" s="66" t="e">
        <f>IF(O1475&gt;0,VLOOKUP(O1475,W$12:AF$60,11),T1475)</f>
        <v>#REF!</v>
      </c>
      <c r="U1476" s="71" t="str">
        <f t="shared" si="416"/>
        <v>-</v>
      </c>
    </row>
    <row r="1477" spans="1:21" x14ac:dyDescent="0.15">
      <c r="A1477" s="63">
        <f t="shared" si="392"/>
        <v>45242</v>
      </c>
      <c r="B1477" s="78">
        <f t="shared" ca="1" si="406"/>
        <v>715.56057196949985</v>
      </c>
      <c r="C1477" s="65">
        <f t="shared" ca="1" si="407"/>
        <v>709.61694673949989</v>
      </c>
      <c r="D1477" s="10">
        <f ca="1">IF(A1477&lt;$B$1,VLOOKUP(A1477,[1]DI!$A$4:$B$15000,2),0)</f>
        <v>0</v>
      </c>
      <c r="E1477" s="65">
        <f t="shared" ca="1" si="408"/>
        <v>1</v>
      </c>
      <c r="F1477" s="65">
        <f ca="1">(TRUNC(PRODUCT($E$12:$E1476),16))</f>
        <v>1.35207069128028</v>
      </c>
      <c r="G1477" s="65">
        <f t="shared" ca="1" si="409"/>
        <v>1.3445656637543799</v>
      </c>
      <c r="H1477" s="65">
        <f t="shared" ca="1" si="410"/>
        <v>1.0055817499999999</v>
      </c>
      <c r="I1477" s="64">
        <f t="shared" si="393"/>
        <v>0.06</v>
      </c>
      <c r="J1477" s="66">
        <f>IF(O1476&gt;0,VLOOKUP(O1476,W$12:AF$80,2),J1476)</f>
        <v>45224</v>
      </c>
      <c r="K1477" s="67">
        <f t="shared" si="411"/>
        <v>11</v>
      </c>
      <c r="L1477" s="68">
        <f t="shared" si="412"/>
        <v>12</v>
      </c>
      <c r="M1477" s="69">
        <f t="shared" si="413"/>
        <v>1.0027785629999999</v>
      </c>
      <c r="N1477" s="69">
        <f t="shared" ca="1" si="414"/>
        <v>1.0083758220000001</v>
      </c>
      <c r="O1477" s="68">
        <f t="shared" si="400"/>
        <v>0</v>
      </c>
      <c r="P1477" s="65">
        <f t="shared" ca="1" si="415"/>
        <v>5.9436252300000003</v>
      </c>
      <c r="Q1477" s="143">
        <f t="shared" ref="Q1477:Q1540" si="417">IF(O1477&gt;0,VLOOKUP(A1477,X$12:AC$76,6),0)</f>
        <v>0</v>
      </c>
      <c r="R1477" s="11">
        <f t="shared" ref="R1477:R1540" si="418">IF(Q1477&gt;0,TRUNC(Q1477*C1477,8),0)</f>
        <v>0</v>
      </c>
      <c r="S1477" s="70" t="str">
        <f>IF(O1476&gt;0,VLOOKUP(O1476,W$12:AF$60,10),S1476)</f>
        <v>A+J=</v>
      </c>
      <c r="T1477" s="66" t="e">
        <f>IF(O1476&gt;0,VLOOKUP(O1476,W$12:AF$60,11),T1476)</f>
        <v>#REF!</v>
      </c>
      <c r="U1477" s="71" t="str">
        <f t="shared" si="416"/>
        <v>-</v>
      </c>
    </row>
    <row r="1478" spans="1:21" x14ac:dyDescent="0.15">
      <c r="A1478" s="63">
        <f t="shared" si="392"/>
        <v>45243</v>
      </c>
      <c r="B1478" s="78">
        <f t="shared" ca="1" si="406"/>
        <v>715.56057196949985</v>
      </c>
      <c r="C1478" s="65">
        <f t="shared" ca="1" si="407"/>
        <v>709.61694673949989</v>
      </c>
      <c r="D1478" s="10">
        <f ca="1">IF(A1478&lt;$B$1,VLOOKUP(A1478,[1]DI!$A$4:$B$15000,2),0)</f>
        <v>0.1215</v>
      </c>
      <c r="E1478" s="65">
        <f t="shared" ca="1" si="408"/>
        <v>1.00045513</v>
      </c>
      <c r="F1478" s="65">
        <f ca="1">(TRUNC(PRODUCT($E$12:$E1477),16))</f>
        <v>1.35207069128028</v>
      </c>
      <c r="G1478" s="65">
        <f t="shared" ca="1" si="409"/>
        <v>1.3445656637543799</v>
      </c>
      <c r="H1478" s="65">
        <f t="shared" ca="1" si="410"/>
        <v>1.0055817499999999</v>
      </c>
      <c r="I1478" s="64">
        <f t="shared" si="393"/>
        <v>0.06</v>
      </c>
      <c r="J1478" s="66">
        <f>IF(O1477&gt;0,VLOOKUP(O1477,W$12:AF$80,2),J1477)</f>
        <v>45224</v>
      </c>
      <c r="K1478" s="67">
        <f t="shared" si="411"/>
        <v>12</v>
      </c>
      <c r="L1478" s="68">
        <f t="shared" si="412"/>
        <v>12</v>
      </c>
      <c r="M1478" s="69">
        <f t="shared" si="413"/>
        <v>1.0027785629999999</v>
      </c>
      <c r="N1478" s="69">
        <f t="shared" ca="1" si="414"/>
        <v>1.0083758220000001</v>
      </c>
      <c r="O1478" s="68">
        <f t="shared" si="400"/>
        <v>0</v>
      </c>
      <c r="P1478" s="65">
        <f t="shared" ca="1" si="415"/>
        <v>5.9436252300000003</v>
      </c>
      <c r="Q1478" s="143">
        <f t="shared" si="417"/>
        <v>0</v>
      </c>
      <c r="R1478" s="11">
        <f t="shared" si="418"/>
        <v>0</v>
      </c>
      <c r="S1478" s="70" t="str">
        <f>IF(O1477&gt;0,VLOOKUP(O1477,W$12:AF$60,10),S1477)</f>
        <v>A+J=</v>
      </c>
      <c r="T1478" s="66" t="e">
        <f>IF(O1477&gt;0,VLOOKUP(O1477,W$12:AF$60,11),T1477)</f>
        <v>#REF!</v>
      </c>
      <c r="U1478" s="71" t="str">
        <f t="shared" si="416"/>
        <v>-</v>
      </c>
    </row>
    <row r="1479" spans="1:21" x14ac:dyDescent="0.15">
      <c r="A1479" s="63">
        <f t="shared" si="392"/>
        <v>45244</v>
      </c>
      <c r="B1479" s="78">
        <f t="shared" ca="1" si="406"/>
        <v>716.05179507949993</v>
      </c>
      <c r="C1479" s="65">
        <f t="shared" ca="1" si="407"/>
        <v>709.61694673949989</v>
      </c>
      <c r="D1479" s="10">
        <f ca="1">IF(A1479&lt;$B$1,VLOOKUP(A1479,[1]DI!$A$4:$B$15000,2),0)</f>
        <v>0.1215</v>
      </c>
      <c r="E1479" s="65">
        <f t="shared" ca="1" si="408"/>
        <v>1.00045513</v>
      </c>
      <c r="F1479" s="65">
        <f ca="1">(TRUNC(PRODUCT($E$12:$E1478),16))</f>
        <v>1.352686059214</v>
      </c>
      <c r="G1479" s="65">
        <f t="shared" ca="1" si="409"/>
        <v>1.3445656637543799</v>
      </c>
      <c r="H1479" s="65">
        <f t="shared" ca="1" si="410"/>
        <v>1.00603942</v>
      </c>
      <c r="I1479" s="64">
        <f t="shared" si="393"/>
        <v>0.06</v>
      </c>
      <c r="J1479" s="66">
        <f>IF(O1478&gt;0,VLOOKUP(O1478,W$12:AF$80,2),J1478)</f>
        <v>45224</v>
      </c>
      <c r="K1479" s="67">
        <f t="shared" si="411"/>
        <v>13</v>
      </c>
      <c r="L1479" s="68">
        <f t="shared" si="412"/>
        <v>13</v>
      </c>
      <c r="M1479" s="69">
        <f t="shared" si="413"/>
        <v>1.0030104580000001</v>
      </c>
      <c r="N1479" s="69">
        <f t="shared" ca="1" si="414"/>
        <v>1.0090680590000001</v>
      </c>
      <c r="O1479" s="68">
        <f t="shared" si="400"/>
        <v>0</v>
      </c>
      <c r="P1479" s="65">
        <f t="shared" ca="1" si="415"/>
        <v>6.4348483400000003</v>
      </c>
      <c r="Q1479" s="143">
        <f t="shared" si="417"/>
        <v>0</v>
      </c>
      <c r="R1479" s="11">
        <f t="shared" si="418"/>
        <v>0</v>
      </c>
      <c r="S1479" s="70" t="str">
        <f>IF(O1478&gt;0,VLOOKUP(O1478,W$12:AF$60,10),S1478)</f>
        <v>A+J=</v>
      </c>
      <c r="T1479" s="66" t="e">
        <f>IF(O1478&gt;0,VLOOKUP(O1478,W$12:AF$60,11),T1478)</f>
        <v>#REF!</v>
      </c>
      <c r="U1479" s="71" t="str">
        <f t="shared" si="416"/>
        <v>-</v>
      </c>
    </row>
    <row r="1480" spans="1:21" x14ac:dyDescent="0.15">
      <c r="A1480" s="63">
        <f t="shared" si="392"/>
        <v>45245</v>
      </c>
      <c r="B1480" s="78">
        <f t="shared" ca="1" si="406"/>
        <v>716.54335737949987</v>
      </c>
      <c r="C1480" s="65">
        <f t="shared" ca="1" si="407"/>
        <v>709.61694673949989</v>
      </c>
      <c r="D1480" s="10">
        <f ca="1">IF(A1480&lt;$B$1,VLOOKUP(A1480,[1]DI!$A$4:$B$15000,2),0)</f>
        <v>0</v>
      </c>
      <c r="E1480" s="65">
        <f t="shared" ca="1" si="408"/>
        <v>1</v>
      </c>
      <c r="F1480" s="65">
        <f ca="1">(TRUNC(PRODUCT($E$12:$E1479),16))</f>
        <v>1.3533017072201301</v>
      </c>
      <c r="G1480" s="65">
        <f t="shared" ca="1" si="409"/>
        <v>1.3445656637543799</v>
      </c>
      <c r="H1480" s="65">
        <f t="shared" ca="1" si="410"/>
        <v>1.0064972999999999</v>
      </c>
      <c r="I1480" s="64">
        <f t="shared" si="393"/>
        <v>0.06</v>
      </c>
      <c r="J1480" s="66">
        <f>IF(O1479&gt;0,VLOOKUP(O1479,W$12:AF$80,2),J1479)</f>
        <v>45224</v>
      </c>
      <c r="K1480" s="67">
        <f t="shared" si="411"/>
        <v>13</v>
      </c>
      <c r="L1480" s="68">
        <f t="shared" si="412"/>
        <v>14</v>
      </c>
      <c r="M1480" s="69">
        <f t="shared" si="413"/>
        <v>1.0032424069999999</v>
      </c>
      <c r="N1480" s="69">
        <f t="shared" ca="1" si="414"/>
        <v>1.0097607740000001</v>
      </c>
      <c r="O1480" s="68">
        <f t="shared" si="400"/>
        <v>0</v>
      </c>
      <c r="P1480" s="65">
        <f t="shared" ca="1" si="415"/>
        <v>6.9264106400000003</v>
      </c>
      <c r="Q1480" s="143">
        <f t="shared" si="417"/>
        <v>0</v>
      </c>
      <c r="R1480" s="11">
        <f t="shared" si="418"/>
        <v>0</v>
      </c>
      <c r="S1480" s="70" t="str">
        <f>IF(O1479&gt;0,VLOOKUP(O1479,W$12:AF$60,10),S1479)</f>
        <v>A+J=</v>
      </c>
      <c r="T1480" s="66" t="e">
        <f>IF(O1479&gt;0,VLOOKUP(O1479,W$12:AF$60,11),T1479)</f>
        <v>#REF!</v>
      </c>
      <c r="U1480" s="71" t="str">
        <f t="shared" si="416"/>
        <v>-</v>
      </c>
    </row>
    <row r="1481" spans="1:21" x14ac:dyDescent="0.15">
      <c r="A1481" s="63">
        <f t="shared" si="392"/>
        <v>45246</v>
      </c>
      <c r="B1481" s="78">
        <f t="shared" ca="1" si="406"/>
        <v>716.54335737949987</v>
      </c>
      <c r="C1481" s="65">
        <f t="shared" ca="1" si="407"/>
        <v>709.61694673949989</v>
      </c>
      <c r="D1481" s="10">
        <f ca="1">IF(A1481&lt;$B$1,VLOOKUP(A1481,[1]DI!$A$4:$B$15000,2),0)</f>
        <v>0.1215</v>
      </c>
      <c r="E1481" s="65">
        <f t="shared" ca="1" si="408"/>
        <v>1.00045513</v>
      </c>
      <c r="F1481" s="65">
        <f ca="1">(TRUNC(PRODUCT($E$12:$E1480),16))</f>
        <v>1.3533017072201301</v>
      </c>
      <c r="G1481" s="65">
        <f t="shared" ca="1" si="409"/>
        <v>1.3445656637543799</v>
      </c>
      <c r="H1481" s="65">
        <f t="shared" ca="1" si="410"/>
        <v>1.0064972999999999</v>
      </c>
      <c r="I1481" s="64">
        <f t="shared" si="393"/>
        <v>0.06</v>
      </c>
      <c r="J1481" s="66">
        <f>IF(O1480&gt;0,VLOOKUP(O1480,W$12:AF$80,2),J1480)</f>
        <v>45224</v>
      </c>
      <c r="K1481" s="67">
        <f t="shared" si="411"/>
        <v>14</v>
      </c>
      <c r="L1481" s="68">
        <f t="shared" si="412"/>
        <v>14</v>
      </c>
      <c r="M1481" s="69">
        <f t="shared" si="413"/>
        <v>1.0032424069999999</v>
      </c>
      <c r="N1481" s="69">
        <f t="shared" ca="1" si="414"/>
        <v>1.0097607740000001</v>
      </c>
      <c r="O1481" s="68">
        <f t="shared" si="400"/>
        <v>0</v>
      </c>
      <c r="P1481" s="65">
        <f t="shared" ca="1" si="415"/>
        <v>6.9264106400000003</v>
      </c>
      <c r="Q1481" s="143">
        <f t="shared" si="417"/>
        <v>0</v>
      </c>
      <c r="R1481" s="11">
        <f t="shared" si="418"/>
        <v>0</v>
      </c>
      <c r="S1481" s="70" t="str">
        <f>IF(O1480&gt;0,VLOOKUP(O1480,W$12:AF$60,10),S1480)</f>
        <v>A+J=</v>
      </c>
      <c r="T1481" s="66" t="e">
        <f>IF(O1480&gt;0,VLOOKUP(O1480,W$12:AF$60,11),T1480)</f>
        <v>#REF!</v>
      </c>
      <c r="U1481" s="71" t="str">
        <f t="shared" si="416"/>
        <v>-</v>
      </c>
    </row>
    <row r="1482" spans="1:21" x14ac:dyDescent="0.15">
      <c r="A1482" s="63">
        <f t="shared" si="392"/>
        <v>45247</v>
      </c>
      <c r="B1482" s="78">
        <f t="shared" ca="1" si="406"/>
        <v>717.03525035949986</v>
      </c>
      <c r="C1482" s="65">
        <f t="shared" ca="1" si="407"/>
        <v>709.61694673949989</v>
      </c>
      <c r="D1482" s="10">
        <f ca="1">IF(A1482&lt;$B$1,VLOOKUP(A1482,[1]DI!$A$4:$B$15000,2),0)</f>
        <v>0.1215</v>
      </c>
      <c r="E1482" s="65">
        <f t="shared" ca="1" si="408"/>
        <v>1.00045513</v>
      </c>
      <c r="F1482" s="65">
        <f ca="1">(TRUNC(PRODUCT($E$12:$E1481),16))</f>
        <v>1.35391763542614</v>
      </c>
      <c r="G1482" s="65">
        <f t="shared" ca="1" si="409"/>
        <v>1.3445656637543799</v>
      </c>
      <c r="H1482" s="65">
        <f t="shared" ca="1" si="410"/>
        <v>1.00695538</v>
      </c>
      <c r="I1482" s="64">
        <f t="shared" si="393"/>
        <v>0.06</v>
      </c>
      <c r="J1482" s="66">
        <f>IF(O1481&gt;0,VLOOKUP(O1481,W$12:AF$80,2),J1481)</f>
        <v>45224</v>
      </c>
      <c r="K1482" s="67">
        <f t="shared" si="411"/>
        <v>15</v>
      </c>
      <c r="L1482" s="68">
        <f t="shared" si="412"/>
        <v>15</v>
      </c>
      <c r="M1482" s="69">
        <f t="shared" si="413"/>
        <v>1.0034744090000001</v>
      </c>
      <c r="N1482" s="69">
        <f t="shared" ca="1" si="414"/>
        <v>1.010453955</v>
      </c>
      <c r="O1482" s="68">
        <f t="shared" si="400"/>
        <v>0</v>
      </c>
      <c r="P1482" s="65">
        <f t="shared" ca="1" si="415"/>
        <v>7.4183036199999997</v>
      </c>
      <c r="Q1482" s="143">
        <f t="shared" si="417"/>
        <v>0</v>
      </c>
      <c r="R1482" s="11">
        <f t="shared" si="418"/>
        <v>0</v>
      </c>
      <c r="S1482" s="70" t="str">
        <f>IF(O1481&gt;0,VLOOKUP(O1481,W$12:AF$60,10),S1481)</f>
        <v>A+J=</v>
      </c>
      <c r="T1482" s="66" t="e">
        <f>IF(O1481&gt;0,VLOOKUP(O1481,W$12:AF$60,11),T1481)</f>
        <v>#REF!</v>
      </c>
      <c r="U1482" s="71" t="str">
        <f t="shared" si="416"/>
        <v>-</v>
      </c>
    </row>
    <row r="1483" spans="1:21" x14ac:dyDescent="0.15">
      <c r="A1483" s="63">
        <f t="shared" si="392"/>
        <v>45248</v>
      </c>
      <c r="B1483" s="78">
        <f t="shared" ca="1" si="406"/>
        <v>717.52748963949989</v>
      </c>
      <c r="C1483" s="65">
        <f t="shared" ca="1" si="407"/>
        <v>709.61694673949989</v>
      </c>
      <c r="D1483" s="10">
        <f ca="1">IF(A1483&lt;$B$1,VLOOKUP(A1483,[1]DI!$A$4:$B$15000,2),0)</f>
        <v>0</v>
      </c>
      <c r="E1483" s="65">
        <f t="shared" ca="1" si="408"/>
        <v>1</v>
      </c>
      <c r="F1483" s="65">
        <f ca="1">(TRUNC(PRODUCT($E$12:$E1482),16))</f>
        <v>1.35453384395955</v>
      </c>
      <c r="G1483" s="65">
        <f t="shared" ca="1" si="409"/>
        <v>1.3445656637543799</v>
      </c>
      <c r="H1483" s="65">
        <f t="shared" ca="1" si="410"/>
        <v>1.00741368</v>
      </c>
      <c r="I1483" s="64">
        <f t="shared" si="393"/>
        <v>0.06</v>
      </c>
      <c r="J1483" s="66">
        <f>IF(O1482&gt;0,VLOOKUP(O1482,W$12:AF$80,2),J1482)</f>
        <v>45224</v>
      </c>
      <c r="K1483" s="67">
        <f t="shared" si="411"/>
        <v>15</v>
      </c>
      <c r="L1483" s="68">
        <f t="shared" si="412"/>
        <v>16</v>
      </c>
      <c r="M1483" s="69">
        <f t="shared" si="413"/>
        <v>1.003706465</v>
      </c>
      <c r="N1483" s="69">
        <f t="shared" ca="1" si="414"/>
        <v>1.0111476239999999</v>
      </c>
      <c r="O1483" s="68">
        <f t="shared" si="400"/>
        <v>0</v>
      </c>
      <c r="P1483" s="65">
        <f t="shared" ca="1" si="415"/>
        <v>7.9105429000000003</v>
      </c>
      <c r="Q1483" s="143">
        <f t="shared" si="417"/>
        <v>0</v>
      </c>
      <c r="R1483" s="11">
        <f t="shared" si="418"/>
        <v>0</v>
      </c>
      <c r="S1483" s="70" t="str">
        <f>IF(O1482&gt;0,VLOOKUP(O1482,W$12:AF$60,10),S1482)</f>
        <v>A+J=</v>
      </c>
      <c r="T1483" s="66" t="e">
        <f>IF(O1482&gt;0,VLOOKUP(O1482,W$12:AF$60,11),T1482)</f>
        <v>#REF!</v>
      </c>
      <c r="U1483" s="71" t="str">
        <f t="shared" si="416"/>
        <v>-</v>
      </c>
    </row>
    <row r="1484" spans="1:21" x14ac:dyDescent="0.15">
      <c r="A1484" s="63">
        <f t="shared" si="392"/>
        <v>45249</v>
      </c>
      <c r="B1484" s="78">
        <f t="shared" ca="1" si="406"/>
        <v>717.52748963949989</v>
      </c>
      <c r="C1484" s="65">
        <f t="shared" ca="1" si="407"/>
        <v>709.61694673949989</v>
      </c>
      <c r="D1484" s="10">
        <f ca="1">IF(A1484&lt;$B$1,VLOOKUP(A1484,[1]DI!$A$4:$B$15000,2),0)</f>
        <v>0</v>
      </c>
      <c r="E1484" s="65">
        <f t="shared" ca="1" si="408"/>
        <v>1</v>
      </c>
      <c r="F1484" s="65">
        <f ca="1">(TRUNC(PRODUCT($E$12:$E1483),16))</f>
        <v>1.35453384395955</v>
      </c>
      <c r="G1484" s="65">
        <f t="shared" ca="1" si="409"/>
        <v>1.3445656637543799</v>
      </c>
      <c r="H1484" s="65">
        <f t="shared" ca="1" si="410"/>
        <v>1.00741368</v>
      </c>
      <c r="I1484" s="64">
        <f t="shared" si="393"/>
        <v>0.06</v>
      </c>
      <c r="J1484" s="66">
        <f>IF(O1483&gt;0,VLOOKUP(O1483,W$12:AF$80,2),J1483)</f>
        <v>45224</v>
      </c>
      <c r="K1484" s="67">
        <f t="shared" si="411"/>
        <v>15</v>
      </c>
      <c r="L1484" s="68">
        <f t="shared" si="412"/>
        <v>16</v>
      </c>
      <c r="M1484" s="69">
        <f t="shared" si="413"/>
        <v>1.003706465</v>
      </c>
      <c r="N1484" s="69">
        <f t="shared" ca="1" si="414"/>
        <v>1.0111476239999999</v>
      </c>
      <c r="O1484" s="68">
        <f t="shared" si="400"/>
        <v>0</v>
      </c>
      <c r="P1484" s="65">
        <f t="shared" ca="1" si="415"/>
        <v>7.9105429000000003</v>
      </c>
      <c r="Q1484" s="143">
        <f t="shared" si="417"/>
        <v>0</v>
      </c>
      <c r="R1484" s="11">
        <f t="shared" si="418"/>
        <v>0</v>
      </c>
      <c r="S1484" s="70" t="str">
        <f>IF(O1483&gt;0,VLOOKUP(O1483,W$12:AF$60,10),S1483)</f>
        <v>A+J=</v>
      </c>
      <c r="T1484" s="66" t="e">
        <f>IF(O1483&gt;0,VLOOKUP(O1483,W$12:AF$60,11),T1483)</f>
        <v>#REF!</v>
      </c>
      <c r="U1484" s="71" t="str">
        <f t="shared" si="416"/>
        <v>-</v>
      </c>
    </row>
    <row r="1485" spans="1:21" x14ac:dyDescent="0.15">
      <c r="A1485" s="63">
        <f t="shared" ref="A1485:A1548" si="419">(A1484+1)</f>
        <v>45250</v>
      </c>
      <c r="B1485" s="78">
        <f t="shared" ca="1" si="406"/>
        <v>717.52748963949989</v>
      </c>
      <c r="C1485" s="65">
        <f t="shared" ca="1" si="407"/>
        <v>709.61694673949989</v>
      </c>
      <c r="D1485" s="10">
        <f ca="1">IF(A1485&lt;$B$1,VLOOKUP(A1485,[1]DI!$A$4:$B$15000,2),0)</f>
        <v>0.1215</v>
      </c>
      <c r="E1485" s="65">
        <f t="shared" ca="1" si="408"/>
        <v>1.00045513</v>
      </c>
      <c r="F1485" s="65">
        <f ca="1">(TRUNC(PRODUCT($E$12:$E1484),16))</f>
        <v>1.35453384395955</v>
      </c>
      <c r="G1485" s="65">
        <f t="shared" ca="1" si="409"/>
        <v>1.3445656637543799</v>
      </c>
      <c r="H1485" s="65">
        <f t="shared" ca="1" si="410"/>
        <v>1.00741368</v>
      </c>
      <c r="I1485" s="64">
        <f t="shared" ref="I1485:I1548" si="420">I1484</f>
        <v>0.06</v>
      </c>
      <c r="J1485" s="66">
        <f>IF(O1484&gt;0,VLOOKUP(O1484,W$12:AF$80,2),J1484)</f>
        <v>45224</v>
      </c>
      <c r="K1485" s="67">
        <f t="shared" si="411"/>
        <v>16</v>
      </c>
      <c r="L1485" s="68">
        <f t="shared" si="412"/>
        <v>16</v>
      </c>
      <c r="M1485" s="69">
        <f t="shared" si="413"/>
        <v>1.003706465</v>
      </c>
      <c r="N1485" s="69">
        <f t="shared" ca="1" si="414"/>
        <v>1.0111476239999999</v>
      </c>
      <c r="O1485" s="68">
        <f t="shared" si="400"/>
        <v>0</v>
      </c>
      <c r="P1485" s="65">
        <f t="shared" ca="1" si="415"/>
        <v>7.9105429000000003</v>
      </c>
      <c r="Q1485" s="143">
        <f t="shared" si="417"/>
        <v>0</v>
      </c>
      <c r="R1485" s="11">
        <f t="shared" si="418"/>
        <v>0</v>
      </c>
      <c r="S1485" s="70" t="str">
        <f>IF(O1484&gt;0,VLOOKUP(O1484,W$12:AF$60,10),S1484)</f>
        <v>A+J=</v>
      </c>
      <c r="T1485" s="66" t="e">
        <f>IF(O1484&gt;0,VLOOKUP(O1484,W$12:AF$60,11),T1484)</f>
        <v>#REF!</v>
      </c>
      <c r="U1485" s="71" t="str">
        <f t="shared" si="416"/>
        <v>-</v>
      </c>
    </row>
    <row r="1486" spans="1:21" x14ac:dyDescent="0.15">
      <c r="A1486" s="63">
        <f t="shared" si="419"/>
        <v>45251</v>
      </c>
      <c r="B1486" s="78">
        <f t="shared" ca="1" si="406"/>
        <v>718.02006030949985</v>
      </c>
      <c r="C1486" s="65">
        <f t="shared" ca="1" si="407"/>
        <v>709.61694673949989</v>
      </c>
      <c r="D1486" s="10">
        <f ca="1">IF(A1486&lt;$B$1,VLOOKUP(A1486,[1]DI!$A$4:$B$15000,2),0)</f>
        <v>0.1215</v>
      </c>
      <c r="E1486" s="65">
        <f t="shared" ca="1" si="408"/>
        <v>1.00045513</v>
      </c>
      <c r="F1486" s="65">
        <f ca="1">(TRUNC(PRODUCT($E$12:$E1485),16))</f>
        <v>1.35515033294795</v>
      </c>
      <c r="G1486" s="65">
        <f t="shared" ca="1" si="409"/>
        <v>1.3445656637543799</v>
      </c>
      <c r="H1486" s="65">
        <f t="shared" ca="1" si="410"/>
        <v>1.0078721799999999</v>
      </c>
      <c r="I1486" s="64">
        <f t="shared" si="420"/>
        <v>0.06</v>
      </c>
      <c r="J1486" s="66">
        <f>IF(O1485&gt;0,VLOOKUP(O1485,W$12:AF$80,2),J1485)</f>
        <v>45224</v>
      </c>
      <c r="K1486" s="67">
        <f t="shared" si="411"/>
        <v>17</v>
      </c>
      <c r="L1486" s="68">
        <f t="shared" si="412"/>
        <v>17</v>
      </c>
      <c r="M1486" s="69">
        <f t="shared" si="413"/>
        <v>1.0039385750000001</v>
      </c>
      <c r="N1486" s="69">
        <f t="shared" ca="1" si="414"/>
        <v>1.01184176</v>
      </c>
      <c r="O1486" s="68">
        <f t="shared" ref="O1486:O1549" si="421">IF(VLOOKUP(A1486,X$12:AE$80,8)=VLOOKUP(A1485,X$12:AE$80,8),0,VLOOKUP(A1486,X$12:AE$80,8))</f>
        <v>0</v>
      </c>
      <c r="P1486" s="65">
        <f t="shared" ca="1" si="415"/>
        <v>8.4031135700000004</v>
      </c>
      <c r="Q1486" s="143">
        <f t="shared" si="417"/>
        <v>0</v>
      </c>
      <c r="R1486" s="11">
        <f t="shared" si="418"/>
        <v>0</v>
      </c>
      <c r="S1486" s="70" t="str">
        <f>IF(O1485&gt;0,VLOOKUP(O1485,W$12:AF$60,10),S1485)</f>
        <v>A+J=</v>
      </c>
      <c r="T1486" s="66" t="e">
        <f>IF(O1485&gt;0,VLOOKUP(O1485,W$12:AF$60,11),T1485)</f>
        <v>#REF!</v>
      </c>
      <c r="U1486" s="71" t="str">
        <f t="shared" si="416"/>
        <v>-</v>
      </c>
    </row>
    <row r="1487" spans="1:21" x14ac:dyDescent="0.15">
      <c r="A1487" s="63">
        <f t="shared" si="419"/>
        <v>45252</v>
      </c>
      <c r="B1487" s="78">
        <f t="shared" ca="1" si="406"/>
        <v>718.51297726949986</v>
      </c>
      <c r="C1487" s="65">
        <f t="shared" ca="1" si="407"/>
        <v>709.61694673949989</v>
      </c>
      <c r="D1487" s="10">
        <f ca="1">IF(A1487&lt;$B$1,VLOOKUP(A1487,[1]DI!$A$4:$B$15000,2),0)</f>
        <v>0.1215</v>
      </c>
      <c r="E1487" s="65">
        <f t="shared" ca="1" si="408"/>
        <v>1.00045513</v>
      </c>
      <c r="F1487" s="65">
        <f ca="1">(TRUNC(PRODUCT($E$12:$E1486),16))</f>
        <v>1.3557671025189899</v>
      </c>
      <c r="G1487" s="65">
        <f t="shared" ca="1" si="409"/>
        <v>1.3445656637543799</v>
      </c>
      <c r="H1487" s="65">
        <f t="shared" ca="1" si="410"/>
        <v>1.0083309</v>
      </c>
      <c r="I1487" s="64">
        <f t="shared" si="420"/>
        <v>0.06</v>
      </c>
      <c r="J1487" s="66">
        <f>IF(O1486&gt;0,VLOOKUP(O1486,W$12:AF$80,2),J1486)</f>
        <v>45224</v>
      </c>
      <c r="K1487" s="67">
        <f t="shared" si="411"/>
        <v>18</v>
      </c>
      <c r="L1487" s="68">
        <f t="shared" si="412"/>
        <v>18</v>
      </c>
      <c r="M1487" s="69">
        <f t="shared" si="413"/>
        <v>1.004170738</v>
      </c>
      <c r="N1487" s="69">
        <f t="shared" ca="1" si="414"/>
        <v>1.0125363839999999</v>
      </c>
      <c r="O1487" s="68">
        <f t="shared" si="421"/>
        <v>0</v>
      </c>
      <c r="P1487" s="65">
        <f t="shared" ca="1" si="415"/>
        <v>8.8960305300000009</v>
      </c>
      <c r="Q1487" s="143">
        <f t="shared" si="417"/>
        <v>0</v>
      </c>
      <c r="R1487" s="11">
        <f t="shared" si="418"/>
        <v>0</v>
      </c>
      <c r="S1487" s="70" t="str">
        <f>IF(O1486&gt;0,VLOOKUP(O1486,W$12:AF$60,10),S1486)</f>
        <v>A+J=</v>
      </c>
      <c r="T1487" s="66" t="e">
        <f>IF(O1486&gt;0,VLOOKUP(O1486,W$12:AF$60,11),T1486)</f>
        <v>#REF!</v>
      </c>
      <c r="U1487" s="71" t="str">
        <f t="shared" si="416"/>
        <v>-</v>
      </c>
    </row>
    <row r="1488" spans="1:21" x14ac:dyDescent="0.15">
      <c r="A1488" s="63">
        <f t="shared" si="419"/>
        <v>45253</v>
      </c>
      <c r="B1488" s="78">
        <f t="shared" ca="1" si="406"/>
        <v>719.0062263294999</v>
      </c>
      <c r="C1488" s="65">
        <f t="shared" ca="1" si="407"/>
        <v>709.61694673949989</v>
      </c>
      <c r="D1488" s="10">
        <f ca="1">IF(A1488&lt;$B$1,VLOOKUP(A1488,[1]DI!$A$4:$B$15000,2),0)</f>
        <v>0.1215</v>
      </c>
      <c r="E1488" s="65">
        <f t="shared" ca="1" si="408"/>
        <v>1.00045513</v>
      </c>
      <c r="F1488" s="65">
        <f ca="1">(TRUNC(PRODUCT($E$12:$E1487),16))</f>
        <v>1.35638415280036</v>
      </c>
      <c r="G1488" s="65">
        <f t="shared" ca="1" si="409"/>
        <v>1.3445656637543799</v>
      </c>
      <c r="H1488" s="65">
        <f t="shared" ca="1" si="410"/>
        <v>1.0087898200000001</v>
      </c>
      <c r="I1488" s="64">
        <f t="shared" si="420"/>
        <v>0.06</v>
      </c>
      <c r="J1488" s="66">
        <f>IF(O1487&gt;0,VLOOKUP(O1487,W$12:AF$80,2),J1487)</f>
        <v>45224</v>
      </c>
      <c r="K1488" s="67">
        <f t="shared" si="411"/>
        <v>19</v>
      </c>
      <c r="L1488" s="68">
        <f t="shared" si="412"/>
        <v>19</v>
      </c>
      <c r="M1488" s="69">
        <f t="shared" si="413"/>
        <v>1.004402955</v>
      </c>
      <c r="N1488" s="69">
        <f t="shared" ca="1" si="414"/>
        <v>1.0132314760000001</v>
      </c>
      <c r="O1488" s="68">
        <f t="shared" si="421"/>
        <v>0</v>
      </c>
      <c r="P1488" s="65">
        <f t="shared" ca="1" si="415"/>
        <v>9.3892795899999992</v>
      </c>
      <c r="Q1488" s="143">
        <f t="shared" si="417"/>
        <v>0</v>
      </c>
      <c r="R1488" s="11">
        <f t="shared" si="418"/>
        <v>0</v>
      </c>
      <c r="S1488" s="70" t="str">
        <f>IF(O1487&gt;0,VLOOKUP(O1487,W$12:AF$60,10),S1487)</f>
        <v>A+J=</v>
      </c>
      <c r="T1488" s="66" t="e">
        <f>IF(O1487&gt;0,VLOOKUP(O1487,W$12:AF$60,11),T1487)</f>
        <v>#REF!</v>
      </c>
      <c r="U1488" s="71" t="str">
        <f t="shared" si="416"/>
        <v>-</v>
      </c>
    </row>
    <row r="1489" spans="1:22" x14ac:dyDescent="0.15">
      <c r="A1489" s="63">
        <f t="shared" si="419"/>
        <v>45254</v>
      </c>
      <c r="B1489" s="78">
        <f t="shared" ca="1" si="406"/>
        <v>719.49981529949991</v>
      </c>
      <c r="C1489" s="65">
        <f t="shared" ca="1" si="407"/>
        <v>709.61694673949989</v>
      </c>
      <c r="D1489" s="10">
        <v>0.1215</v>
      </c>
      <c r="E1489" s="65">
        <f t="shared" si="408"/>
        <v>1.00045513</v>
      </c>
      <c r="F1489" s="65">
        <f ca="1">(TRUNC(PRODUCT($E$12:$E1488),16))</f>
        <v>1.3570014839198199</v>
      </c>
      <c r="G1489" s="65">
        <f t="shared" ca="1" si="409"/>
        <v>1.3445656637543799</v>
      </c>
      <c r="H1489" s="65">
        <f t="shared" ca="1" si="410"/>
        <v>1.0092489499999999</v>
      </c>
      <c r="I1489" s="64">
        <f t="shared" si="420"/>
        <v>0.06</v>
      </c>
      <c r="J1489" s="66">
        <f>IF(O1488&gt;0,VLOOKUP(O1488,W$12:AF$80,2),J1488)</f>
        <v>45224</v>
      </c>
      <c r="K1489" s="67">
        <f t="shared" si="411"/>
        <v>20</v>
      </c>
      <c r="L1489" s="68">
        <f t="shared" si="412"/>
        <v>20</v>
      </c>
      <c r="M1489" s="69">
        <f t="shared" si="413"/>
        <v>1.004635226</v>
      </c>
      <c r="N1489" s="69">
        <f t="shared" ca="1" si="414"/>
        <v>1.0139270469999999</v>
      </c>
      <c r="O1489" s="68">
        <f t="shared" si="421"/>
        <v>0</v>
      </c>
      <c r="P1489" s="65">
        <f t="shared" ca="1" si="415"/>
        <v>9.8828685600000004</v>
      </c>
      <c r="Q1489" s="143">
        <f t="shared" si="417"/>
        <v>0</v>
      </c>
      <c r="R1489" s="11">
        <f t="shared" si="418"/>
        <v>0</v>
      </c>
      <c r="S1489" s="70" t="str">
        <f>IF(O1488&gt;0,VLOOKUP(O1488,W$12:AF$60,10),S1488)</f>
        <v>A+J=</v>
      </c>
      <c r="T1489" s="66" t="e">
        <f>IF(O1488&gt;0,VLOOKUP(O1488,W$12:AF$60,11),T1488)</f>
        <v>#REF!</v>
      </c>
      <c r="U1489" s="71" t="str">
        <f t="shared" si="416"/>
        <v>-</v>
      </c>
    </row>
    <row r="1490" spans="1:22" x14ac:dyDescent="0.15">
      <c r="A1490" s="63">
        <f t="shared" si="419"/>
        <v>45255</v>
      </c>
      <c r="B1490" s="78">
        <f t="shared" ca="1" si="406"/>
        <v>719.99374417949991</v>
      </c>
      <c r="C1490" s="65">
        <f t="shared" ca="1" si="407"/>
        <v>709.61694673949989</v>
      </c>
      <c r="D1490" s="10">
        <f ca="1">IF(A1490&lt;$B$1,VLOOKUP(A1490,[1]DI!$A$4:$B$15000,2),0)</f>
        <v>0</v>
      </c>
      <c r="E1490" s="65">
        <f t="shared" ca="1" si="408"/>
        <v>1</v>
      </c>
      <c r="F1490" s="65">
        <f ca="1">(TRUNC(PRODUCT($E$12:$E1489),16))</f>
        <v>1.3576190960051999</v>
      </c>
      <c r="G1490" s="65">
        <f t="shared" ca="1" si="409"/>
        <v>1.3445656637543799</v>
      </c>
      <c r="H1490" s="65">
        <f t="shared" ca="1" si="410"/>
        <v>1.0097082900000001</v>
      </c>
      <c r="I1490" s="64">
        <f t="shared" si="420"/>
        <v>0.06</v>
      </c>
      <c r="J1490" s="66">
        <f>IF(O1489&gt;0,VLOOKUP(O1489,W$12:AF$80,2),J1489)</f>
        <v>45224</v>
      </c>
      <c r="K1490" s="67">
        <f t="shared" si="411"/>
        <v>20</v>
      </c>
      <c r="L1490" s="68">
        <f t="shared" si="412"/>
        <v>21</v>
      </c>
      <c r="M1490" s="69">
        <f t="shared" si="413"/>
        <v>1.004867551</v>
      </c>
      <c r="N1490" s="69">
        <f t="shared" ca="1" si="414"/>
        <v>1.0146230970000001</v>
      </c>
      <c r="O1490" s="68">
        <f t="shared" si="421"/>
        <v>0</v>
      </c>
      <c r="P1490" s="65">
        <f t="shared" ca="1" si="415"/>
        <v>10.376797440000001</v>
      </c>
      <c r="Q1490" s="143">
        <f t="shared" si="417"/>
        <v>0</v>
      </c>
      <c r="R1490" s="11">
        <f t="shared" si="418"/>
        <v>0</v>
      </c>
      <c r="S1490" s="70" t="str">
        <f>IF(O1489&gt;0,VLOOKUP(O1489,W$12:AF$60,10),S1489)</f>
        <v>A+J=</v>
      </c>
      <c r="T1490" s="66" t="e">
        <f>IF(O1489&gt;0,VLOOKUP(O1489,W$12:AF$60,11),T1489)</f>
        <v>#REF!</v>
      </c>
      <c r="U1490" s="71" t="str">
        <f t="shared" si="416"/>
        <v>-</v>
      </c>
    </row>
    <row r="1491" spans="1:22" x14ac:dyDescent="0.15">
      <c r="A1491" s="63">
        <f t="shared" si="419"/>
        <v>45256</v>
      </c>
      <c r="B1491" s="78">
        <f t="shared" ca="1" si="406"/>
        <v>719.99374417949991</v>
      </c>
      <c r="C1491" s="65">
        <f t="shared" ca="1" si="407"/>
        <v>709.61694673949989</v>
      </c>
      <c r="D1491" s="10">
        <f ca="1">IF(A1491&lt;$B$1,VLOOKUP(A1491,[1]DI!$A$4:$B$15000,2),0)</f>
        <v>0</v>
      </c>
      <c r="E1491" s="65">
        <f t="shared" ca="1" si="408"/>
        <v>1</v>
      </c>
      <c r="F1491" s="65">
        <f ca="1">(TRUNC(PRODUCT($E$12:$E1490),16))</f>
        <v>1.3576190960051999</v>
      </c>
      <c r="G1491" s="65">
        <f t="shared" ca="1" si="409"/>
        <v>1.3445656637543799</v>
      </c>
      <c r="H1491" s="65">
        <f t="shared" ca="1" si="410"/>
        <v>1.0097082900000001</v>
      </c>
      <c r="I1491" s="64">
        <f t="shared" si="420"/>
        <v>0.06</v>
      </c>
      <c r="J1491" s="66">
        <f>IF(O1490&gt;0,VLOOKUP(O1490,W$12:AF$80,2),J1490)</f>
        <v>45224</v>
      </c>
      <c r="K1491" s="67">
        <f t="shared" si="411"/>
        <v>20</v>
      </c>
      <c r="L1491" s="68">
        <f t="shared" si="412"/>
        <v>21</v>
      </c>
      <c r="M1491" s="69">
        <f t="shared" si="413"/>
        <v>1.004867551</v>
      </c>
      <c r="N1491" s="69">
        <f t="shared" ca="1" si="414"/>
        <v>1.0146230970000001</v>
      </c>
      <c r="O1491" s="68">
        <f t="shared" si="421"/>
        <v>0</v>
      </c>
      <c r="P1491" s="65">
        <f t="shared" ca="1" si="415"/>
        <v>10.376797440000001</v>
      </c>
      <c r="Q1491" s="143">
        <f t="shared" si="417"/>
        <v>0</v>
      </c>
      <c r="R1491" s="11">
        <f t="shared" si="418"/>
        <v>0</v>
      </c>
      <c r="S1491" s="70" t="str">
        <f>IF(O1490&gt;0,VLOOKUP(O1490,W$12:AF$60,10),S1490)</f>
        <v>A+J=</v>
      </c>
      <c r="T1491" s="66" t="e">
        <f>IF(O1490&gt;0,VLOOKUP(O1490,W$12:AF$60,11),T1490)</f>
        <v>#REF!</v>
      </c>
      <c r="U1491" s="71" t="str">
        <f t="shared" si="416"/>
        <v>-</v>
      </c>
    </row>
    <row r="1492" spans="1:22" ht="15.75" x14ac:dyDescent="0.25">
      <c r="A1492" s="150">
        <f t="shared" si="419"/>
        <v>45257</v>
      </c>
      <c r="B1492" s="151">
        <f t="shared" ca="1" si="406"/>
        <v>719.99374417949991</v>
      </c>
      <c r="C1492" s="152">
        <f t="shared" ca="1" si="407"/>
        <v>709.61694673949989</v>
      </c>
      <c r="D1492" s="153">
        <f ca="1">IF(A1492&lt;$B$1,VLOOKUP(A1492,[1]DI!$A$4:$B$15000,2),0)</f>
        <v>0.1215</v>
      </c>
      <c r="E1492" s="152">
        <f t="shared" ca="1" si="408"/>
        <v>1.00045513</v>
      </c>
      <c r="F1492" s="152">
        <f ca="1">(TRUNC(PRODUCT($E$12:$E1491),16))</f>
        <v>1.3576190960051999</v>
      </c>
      <c r="G1492" s="152">
        <f t="shared" ca="1" si="409"/>
        <v>1.3445656637543799</v>
      </c>
      <c r="H1492" s="152">
        <f t="shared" ca="1" si="410"/>
        <v>1.0097082900000001</v>
      </c>
      <c r="I1492" s="153">
        <f t="shared" si="420"/>
        <v>0.06</v>
      </c>
      <c r="J1492" s="154">
        <f>IF(O1491&gt;0,VLOOKUP(O1491,W$12:AF$80,2),J1491)</f>
        <v>45224</v>
      </c>
      <c r="K1492" s="155">
        <f t="shared" si="411"/>
        <v>21</v>
      </c>
      <c r="L1492" s="156">
        <f t="shared" si="412"/>
        <v>21</v>
      </c>
      <c r="M1492" s="157">
        <f t="shared" si="413"/>
        <v>1.004867551</v>
      </c>
      <c r="N1492" s="157">
        <f t="shared" ca="1" si="414"/>
        <v>1.0146230970000001</v>
      </c>
      <c r="O1492" s="156">
        <v>0</v>
      </c>
      <c r="P1492" s="152">
        <f t="shared" ca="1" si="415"/>
        <v>10.376797440000001</v>
      </c>
      <c r="Q1492" s="158">
        <f t="shared" si="417"/>
        <v>0</v>
      </c>
      <c r="R1492" s="152">
        <f t="shared" si="418"/>
        <v>0</v>
      </c>
      <c r="S1492" s="159" t="str">
        <f>IF(O1491&gt;0,VLOOKUP(O1491,W$12:AF$60,10),S1491)</f>
        <v>A+J=</v>
      </c>
      <c r="T1492" s="154" t="e">
        <f>IF(O1491&gt;0,VLOOKUP(O1491,W$12:AF$60,11),T1491)</f>
        <v>#REF!</v>
      </c>
      <c r="U1492" s="160" t="str">
        <f t="shared" si="416"/>
        <v>-</v>
      </c>
      <c r="V1492" s="155" t="s">
        <v>105</v>
      </c>
    </row>
    <row r="1493" spans="1:22" x14ac:dyDescent="0.15">
      <c r="A1493" s="63">
        <f t="shared" si="419"/>
        <v>45258</v>
      </c>
      <c r="B1493" s="78">
        <f t="shared" ca="1" si="406"/>
        <v>720.48801153949989</v>
      </c>
      <c r="C1493" s="65">
        <f t="shared" ca="1" si="407"/>
        <v>709.61694673949989</v>
      </c>
      <c r="D1493" s="10">
        <f ca="1">IF(A1493&lt;$B$1,VLOOKUP(A1493,[1]DI!$A$4:$B$15000,2),0)</f>
        <v>0.1215</v>
      </c>
      <c r="E1493" s="65">
        <f t="shared" ca="1" si="408"/>
        <v>1.00045513</v>
      </c>
      <c r="F1493" s="65">
        <f ca="1">(TRUNC(PRODUCT($E$12:$E1492),16))</f>
        <v>1.35823698918436</v>
      </c>
      <c r="G1493" s="65">
        <f t="shared" ca="1" si="409"/>
        <v>1.3445656637543799</v>
      </c>
      <c r="H1493" s="65">
        <f t="shared" ca="1" si="410"/>
        <v>1.01016784</v>
      </c>
      <c r="I1493" s="64">
        <f t="shared" si="420"/>
        <v>0.06</v>
      </c>
      <c r="J1493" s="66">
        <f>IF(O1492&gt;0,VLOOKUP(O1492,W$12:AF$80,2),J1492)</f>
        <v>45224</v>
      </c>
      <c r="K1493" s="67">
        <f t="shared" si="411"/>
        <v>22</v>
      </c>
      <c r="L1493" s="68">
        <f t="shared" si="412"/>
        <v>22</v>
      </c>
      <c r="M1493" s="69">
        <f t="shared" si="413"/>
        <v>1.005099929</v>
      </c>
      <c r="N1493" s="69">
        <f t="shared" ca="1" si="414"/>
        <v>1.015319624</v>
      </c>
      <c r="O1493" s="68">
        <f t="shared" si="421"/>
        <v>0</v>
      </c>
      <c r="P1493" s="65">
        <f t="shared" ca="1" si="415"/>
        <v>10.871064799999999</v>
      </c>
      <c r="Q1493" s="143">
        <f t="shared" si="417"/>
        <v>0</v>
      </c>
      <c r="R1493" s="11">
        <f t="shared" si="418"/>
        <v>0</v>
      </c>
      <c r="S1493" s="70" t="str">
        <f>IF(O1492&gt;0,VLOOKUP(O1492,W$12:AF$60,10),S1492)</f>
        <v>A+J=</v>
      </c>
      <c r="T1493" s="66" t="e">
        <f>IF(O1492&gt;0,VLOOKUP(O1492,W$12:AF$60,11),T1492)</f>
        <v>#REF!</v>
      </c>
      <c r="U1493" s="71" t="str">
        <f t="shared" si="416"/>
        <v>-</v>
      </c>
    </row>
    <row r="1494" spans="1:22" x14ac:dyDescent="0.15">
      <c r="A1494" s="63">
        <f t="shared" si="419"/>
        <v>45259</v>
      </c>
      <c r="B1494" s="78">
        <f t="shared" ca="1" si="406"/>
        <v>720.98261951949985</v>
      </c>
      <c r="C1494" s="65">
        <f t="shared" ca="1" si="407"/>
        <v>709.61694673949989</v>
      </c>
      <c r="D1494" s="10">
        <f ca="1">IF(A1494&lt;$B$1,VLOOKUP(A1494,[1]DI!$A$4:$B$15000,2),0)</f>
        <v>0.1215</v>
      </c>
      <c r="E1494" s="65">
        <f t="shared" ca="1" si="408"/>
        <v>1.00045513</v>
      </c>
      <c r="F1494" s="65">
        <f ca="1">(TRUNC(PRODUCT($E$12:$E1493),16))</f>
        <v>1.3588551635852499</v>
      </c>
      <c r="G1494" s="65">
        <f t="shared" ca="1" si="409"/>
        <v>1.3445656637543799</v>
      </c>
      <c r="H1494" s="65">
        <f t="shared" ca="1" si="410"/>
        <v>1.0106276000000001</v>
      </c>
      <c r="I1494" s="64">
        <f t="shared" si="420"/>
        <v>0.06</v>
      </c>
      <c r="J1494" s="66">
        <f>IF(O1493&gt;0,VLOOKUP(O1493,W$12:AF$80,2),J1493)</f>
        <v>45224</v>
      </c>
      <c r="K1494" s="67">
        <f t="shared" si="411"/>
        <v>23</v>
      </c>
      <c r="L1494" s="68">
        <f t="shared" si="412"/>
        <v>23</v>
      </c>
      <c r="M1494" s="69">
        <f t="shared" si="413"/>
        <v>1.005332361</v>
      </c>
      <c r="N1494" s="69">
        <f t="shared" ca="1" si="414"/>
        <v>1.0160166310000001</v>
      </c>
      <c r="O1494" s="68">
        <f t="shared" si="421"/>
        <v>0</v>
      </c>
      <c r="P1494" s="65">
        <f t="shared" ca="1" si="415"/>
        <v>11.365672780000001</v>
      </c>
      <c r="Q1494" s="143">
        <f t="shared" si="417"/>
        <v>0</v>
      </c>
      <c r="R1494" s="11">
        <f t="shared" si="418"/>
        <v>0</v>
      </c>
      <c r="S1494" s="70" t="str">
        <f>IF(O1493&gt;0,VLOOKUP(O1493,W$12:AF$60,10),S1493)</f>
        <v>A+J=</v>
      </c>
      <c r="T1494" s="66" t="e">
        <f>IF(O1493&gt;0,VLOOKUP(O1493,W$12:AF$60,11),T1493)</f>
        <v>#REF!</v>
      </c>
      <c r="U1494" s="71" t="str">
        <f t="shared" si="416"/>
        <v>-</v>
      </c>
    </row>
    <row r="1495" spans="1:22" x14ac:dyDescent="0.15">
      <c r="A1495" s="63">
        <f t="shared" si="419"/>
        <v>45260</v>
      </c>
      <c r="B1495" s="78">
        <f t="shared" ca="1" si="406"/>
        <v>721.47756030949995</v>
      </c>
      <c r="C1495" s="65">
        <f t="shared" ca="1" si="407"/>
        <v>709.61694673949989</v>
      </c>
      <c r="D1495" s="10">
        <f ca="1">IF(A1495&lt;$B$1,VLOOKUP(A1495,[1]DI!$A$4:$B$15000,2),0)</f>
        <v>0.1215</v>
      </c>
      <c r="E1495" s="65">
        <f t="shared" ca="1" si="408"/>
        <v>1.00045513</v>
      </c>
      <c r="F1495" s="65">
        <f ca="1">(TRUNC(PRODUCT($E$12:$E1494),16))</f>
        <v>1.3594736193358501</v>
      </c>
      <c r="G1495" s="65">
        <f t="shared" ca="1" si="409"/>
        <v>1.3445656637543799</v>
      </c>
      <c r="H1495" s="65">
        <f t="shared" ca="1" si="410"/>
        <v>1.01108756</v>
      </c>
      <c r="I1495" s="64">
        <f t="shared" si="420"/>
        <v>0.06</v>
      </c>
      <c r="J1495" s="66">
        <f>IF(O1494&gt;0,VLOOKUP(O1494,W$12:AF$80,2),J1494)</f>
        <v>45224</v>
      </c>
      <c r="K1495" s="67">
        <f t="shared" si="411"/>
        <v>24</v>
      </c>
      <c r="L1495" s="68">
        <f t="shared" si="412"/>
        <v>24</v>
      </c>
      <c r="M1495" s="69">
        <f t="shared" si="413"/>
        <v>1.005564846</v>
      </c>
      <c r="N1495" s="69">
        <f t="shared" ca="1" si="414"/>
        <v>1.0167141070000001</v>
      </c>
      <c r="O1495" s="68">
        <f t="shared" si="421"/>
        <v>0</v>
      </c>
      <c r="P1495" s="65">
        <f t="shared" ca="1" si="415"/>
        <v>11.86061357</v>
      </c>
      <c r="Q1495" s="143">
        <f t="shared" si="417"/>
        <v>0</v>
      </c>
      <c r="R1495" s="11">
        <f t="shared" si="418"/>
        <v>0</v>
      </c>
      <c r="S1495" s="70" t="str">
        <f>IF(O1494&gt;0,VLOOKUP(O1494,W$12:AF$60,10),S1494)</f>
        <v>A+J=</v>
      </c>
      <c r="T1495" s="66" t="e">
        <f>IF(O1494&gt;0,VLOOKUP(O1494,W$12:AF$60,11),T1494)</f>
        <v>#REF!</v>
      </c>
      <c r="U1495" s="71" t="str">
        <f t="shared" si="416"/>
        <v>-</v>
      </c>
    </row>
    <row r="1496" spans="1:22" x14ac:dyDescent="0.15">
      <c r="A1496" s="63">
        <f t="shared" si="419"/>
        <v>45261</v>
      </c>
      <c r="B1496" s="78">
        <f t="shared" ca="1" si="406"/>
        <v>721.97284880949985</v>
      </c>
      <c r="C1496" s="65">
        <f t="shared" ca="1" si="407"/>
        <v>709.61694673949989</v>
      </c>
      <c r="D1496" s="10">
        <f ca="1">IF(A1496&lt;$B$1,VLOOKUP(A1496,[1]DI!$A$4:$B$15000,2),0)</f>
        <v>0.1215</v>
      </c>
      <c r="E1496" s="65">
        <f t="shared" ca="1" si="408"/>
        <v>1.00045513</v>
      </c>
      <c r="F1496" s="65">
        <f ca="1">(TRUNC(PRODUCT($E$12:$E1495),16))</f>
        <v>1.36009235656422</v>
      </c>
      <c r="G1496" s="65">
        <f t="shared" ca="1" si="409"/>
        <v>1.3445656637543799</v>
      </c>
      <c r="H1496" s="65">
        <f t="shared" ca="1" si="410"/>
        <v>1.0115477399999999</v>
      </c>
      <c r="I1496" s="64">
        <f t="shared" si="420"/>
        <v>0.06</v>
      </c>
      <c r="J1496" s="66">
        <f>IF(O1495&gt;0,VLOOKUP(O1495,W$12:AF$80,2),J1495)</f>
        <v>45224</v>
      </c>
      <c r="K1496" s="67">
        <f t="shared" si="411"/>
        <v>25</v>
      </c>
      <c r="L1496" s="68">
        <f t="shared" si="412"/>
        <v>25</v>
      </c>
      <c r="M1496" s="69">
        <f t="shared" si="413"/>
        <v>1.005797386</v>
      </c>
      <c r="N1496" s="69">
        <f t="shared" ca="1" si="414"/>
        <v>1.017412073</v>
      </c>
      <c r="O1496" s="68">
        <f t="shared" si="421"/>
        <v>0</v>
      </c>
      <c r="P1496" s="65">
        <f t="shared" ca="1" si="415"/>
        <v>12.355902070000001</v>
      </c>
      <c r="Q1496" s="143">
        <f t="shared" si="417"/>
        <v>0</v>
      </c>
      <c r="R1496" s="11">
        <f t="shared" si="418"/>
        <v>0</v>
      </c>
      <c r="S1496" s="70" t="str">
        <f>IF(O1495&gt;0,VLOOKUP(O1495,W$12:AF$60,10),S1495)</f>
        <v>A+J=</v>
      </c>
      <c r="T1496" s="66" t="e">
        <f>IF(O1495&gt;0,VLOOKUP(O1495,W$12:AF$60,11),T1495)</f>
        <v>#REF!</v>
      </c>
      <c r="U1496" s="71" t="str">
        <f t="shared" si="416"/>
        <v>-</v>
      </c>
    </row>
    <row r="1497" spans="1:22" x14ac:dyDescent="0.15">
      <c r="A1497" s="63">
        <f t="shared" si="419"/>
        <v>45262</v>
      </c>
      <c r="B1497" s="78">
        <f t="shared" ca="1" si="406"/>
        <v>722.46847012949991</v>
      </c>
      <c r="C1497" s="65">
        <f t="shared" ca="1" si="407"/>
        <v>709.61694673949989</v>
      </c>
      <c r="D1497" s="10">
        <f ca="1">IF(A1497&lt;$B$1,VLOOKUP(A1497,[1]DI!$A$4:$B$15000,2),0)</f>
        <v>0</v>
      </c>
      <c r="E1497" s="65">
        <f t="shared" ca="1" si="408"/>
        <v>1</v>
      </c>
      <c r="F1497" s="65">
        <f ca="1">(TRUNC(PRODUCT($E$12:$E1496),16))</f>
        <v>1.3607113753984601</v>
      </c>
      <c r="G1497" s="65">
        <f t="shared" ca="1" si="409"/>
        <v>1.3445656637543799</v>
      </c>
      <c r="H1497" s="65">
        <f t="shared" ca="1" si="410"/>
        <v>1.01200812</v>
      </c>
      <c r="I1497" s="64">
        <f t="shared" si="420"/>
        <v>0.06</v>
      </c>
      <c r="J1497" s="66">
        <f>IF(O1496&gt;0,VLOOKUP(O1496,W$12:AF$80,2),J1496)</f>
        <v>45224</v>
      </c>
      <c r="K1497" s="67">
        <f t="shared" si="411"/>
        <v>25</v>
      </c>
      <c r="L1497" s="68">
        <f t="shared" si="412"/>
        <v>26</v>
      </c>
      <c r="M1497" s="69">
        <f t="shared" si="413"/>
        <v>1.006029979</v>
      </c>
      <c r="N1497" s="69">
        <f t="shared" ca="1" si="414"/>
        <v>1.0181105079999999</v>
      </c>
      <c r="O1497" s="68">
        <f t="shared" si="421"/>
        <v>0</v>
      </c>
      <c r="P1497" s="65">
        <f t="shared" ca="1" si="415"/>
        <v>12.851523390000001</v>
      </c>
      <c r="Q1497" s="143">
        <f t="shared" si="417"/>
        <v>0</v>
      </c>
      <c r="R1497" s="11">
        <f t="shared" si="418"/>
        <v>0</v>
      </c>
      <c r="S1497" s="70" t="str">
        <f>IF(O1496&gt;0,VLOOKUP(O1496,W$12:AF$60,10),S1496)</f>
        <v>A+J=</v>
      </c>
      <c r="T1497" s="66" t="e">
        <f>IF(O1496&gt;0,VLOOKUP(O1496,W$12:AF$60,11),T1496)</f>
        <v>#REF!</v>
      </c>
      <c r="U1497" s="71" t="str">
        <f t="shared" si="416"/>
        <v>-</v>
      </c>
    </row>
    <row r="1498" spans="1:22" x14ac:dyDescent="0.15">
      <c r="A1498" s="63">
        <f t="shared" si="419"/>
        <v>45263</v>
      </c>
      <c r="B1498" s="78">
        <f t="shared" ca="1" si="406"/>
        <v>722.46847012949991</v>
      </c>
      <c r="C1498" s="65">
        <f t="shared" ca="1" si="407"/>
        <v>709.61694673949989</v>
      </c>
      <c r="D1498" s="10">
        <f ca="1">IF(A1498&lt;$B$1,VLOOKUP(A1498,[1]DI!$A$4:$B$15000,2),0)</f>
        <v>0</v>
      </c>
      <c r="E1498" s="65">
        <f t="shared" ca="1" si="408"/>
        <v>1</v>
      </c>
      <c r="F1498" s="65">
        <f ca="1">(TRUNC(PRODUCT($E$12:$E1497),16))</f>
        <v>1.3607113753984601</v>
      </c>
      <c r="G1498" s="65">
        <f t="shared" ca="1" si="409"/>
        <v>1.3445656637543799</v>
      </c>
      <c r="H1498" s="65">
        <f t="shared" ca="1" si="410"/>
        <v>1.01200812</v>
      </c>
      <c r="I1498" s="64">
        <f t="shared" si="420"/>
        <v>0.06</v>
      </c>
      <c r="J1498" s="66">
        <f>IF(O1497&gt;0,VLOOKUP(O1497,W$12:AF$80,2),J1497)</f>
        <v>45224</v>
      </c>
      <c r="K1498" s="67">
        <f t="shared" si="411"/>
        <v>25</v>
      </c>
      <c r="L1498" s="68">
        <f t="shared" si="412"/>
        <v>26</v>
      </c>
      <c r="M1498" s="69">
        <f t="shared" si="413"/>
        <v>1.006029979</v>
      </c>
      <c r="N1498" s="69">
        <f t="shared" ca="1" si="414"/>
        <v>1.0181105079999999</v>
      </c>
      <c r="O1498" s="68">
        <f t="shared" si="421"/>
        <v>0</v>
      </c>
      <c r="P1498" s="65">
        <f t="shared" ca="1" si="415"/>
        <v>12.851523390000001</v>
      </c>
      <c r="Q1498" s="143">
        <f t="shared" si="417"/>
        <v>0</v>
      </c>
      <c r="R1498" s="11">
        <f t="shared" si="418"/>
        <v>0</v>
      </c>
      <c r="S1498" s="70" t="str">
        <f>IF(O1497&gt;0,VLOOKUP(O1497,W$12:AF$60,10),S1497)</f>
        <v>A+J=</v>
      </c>
      <c r="T1498" s="66" t="e">
        <f>IF(O1497&gt;0,VLOOKUP(O1497,W$12:AF$60,11),T1497)</f>
        <v>#REF!</v>
      </c>
      <c r="U1498" s="71" t="str">
        <f t="shared" si="416"/>
        <v>-</v>
      </c>
    </row>
    <row r="1499" spans="1:22" x14ac:dyDescent="0.15">
      <c r="A1499" s="63">
        <f t="shared" si="419"/>
        <v>45264</v>
      </c>
      <c r="B1499" s="78">
        <f t="shared" ca="1" si="406"/>
        <v>722.46847012949991</v>
      </c>
      <c r="C1499" s="65">
        <f t="shared" ca="1" si="407"/>
        <v>709.61694673949989</v>
      </c>
      <c r="D1499" s="10">
        <f ca="1">IF(A1499&lt;$B$1,VLOOKUP(A1499,[1]DI!$A$4:$B$15000,2),0)</f>
        <v>0.1215</v>
      </c>
      <c r="E1499" s="65">
        <f t="shared" ca="1" si="408"/>
        <v>1.00045513</v>
      </c>
      <c r="F1499" s="65">
        <f ca="1">(TRUNC(PRODUCT($E$12:$E1498),16))</f>
        <v>1.3607113753984601</v>
      </c>
      <c r="G1499" s="65">
        <f t="shared" ca="1" si="409"/>
        <v>1.3445656637543799</v>
      </c>
      <c r="H1499" s="65">
        <f t="shared" ca="1" si="410"/>
        <v>1.01200812</v>
      </c>
      <c r="I1499" s="64">
        <f t="shared" si="420"/>
        <v>0.06</v>
      </c>
      <c r="J1499" s="66">
        <f>IF(O1498&gt;0,VLOOKUP(O1498,W$12:AF$80,2),J1498)</f>
        <v>45224</v>
      </c>
      <c r="K1499" s="67">
        <f t="shared" si="411"/>
        <v>26</v>
      </c>
      <c r="L1499" s="68">
        <f t="shared" si="412"/>
        <v>26</v>
      </c>
      <c r="M1499" s="69">
        <f t="shared" si="413"/>
        <v>1.006029979</v>
      </c>
      <c r="N1499" s="69">
        <f t="shared" ca="1" si="414"/>
        <v>1.0181105079999999</v>
      </c>
      <c r="O1499" s="68">
        <f t="shared" si="421"/>
        <v>0</v>
      </c>
      <c r="P1499" s="65">
        <f t="shared" ca="1" si="415"/>
        <v>12.851523390000001</v>
      </c>
      <c r="Q1499" s="143">
        <f t="shared" si="417"/>
        <v>0</v>
      </c>
      <c r="R1499" s="11">
        <f t="shared" si="418"/>
        <v>0</v>
      </c>
      <c r="S1499" s="70" t="str">
        <f>IF(O1498&gt;0,VLOOKUP(O1498,W$12:AF$60,10),S1498)</f>
        <v>A+J=</v>
      </c>
      <c r="T1499" s="66" t="e">
        <f>IF(O1498&gt;0,VLOOKUP(O1498,W$12:AF$60,11),T1498)</f>
        <v>#REF!</v>
      </c>
      <c r="U1499" s="71" t="str">
        <f t="shared" si="416"/>
        <v>-</v>
      </c>
    </row>
    <row r="1500" spans="1:22" x14ac:dyDescent="0.15">
      <c r="A1500" s="63">
        <f t="shared" si="419"/>
        <v>45265</v>
      </c>
      <c r="B1500" s="78">
        <f t="shared" ca="1" si="406"/>
        <v>722.96443914949987</v>
      </c>
      <c r="C1500" s="65">
        <f t="shared" ca="1" si="407"/>
        <v>709.61694673949989</v>
      </c>
      <c r="D1500" s="10">
        <f ca="1">IF(A1500&lt;$B$1,VLOOKUP(A1500,[1]DI!$A$4:$B$15000,2),0)</f>
        <v>0.1215</v>
      </c>
      <c r="E1500" s="65">
        <f t="shared" ca="1" si="408"/>
        <v>1.00045513</v>
      </c>
      <c r="F1500" s="65">
        <f ca="1">(TRUNC(PRODUCT($E$12:$E1499),16))</f>
        <v>1.3613306759667501</v>
      </c>
      <c r="G1500" s="65">
        <f t="shared" ca="1" si="409"/>
        <v>1.3445656637543799</v>
      </c>
      <c r="H1500" s="65">
        <f t="shared" ca="1" si="410"/>
        <v>1.01246872</v>
      </c>
      <c r="I1500" s="64">
        <f t="shared" si="420"/>
        <v>0.06</v>
      </c>
      <c r="J1500" s="66">
        <f>IF(O1499&gt;0,VLOOKUP(O1499,W$12:AF$80,2),J1499)</f>
        <v>45224</v>
      </c>
      <c r="K1500" s="67">
        <f t="shared" si="411"/>
        <v>27</v>
      </c>
      <c r="L1500" s="68">
        <f t="shared" si="412"/>
        <v>27</v>
      </c>
      <c r="M1500" s="69">
        <f t="shared" si="413"/>
        <v>1.006262626</v>
      </c>
      <c r="N1500" s="69">
        <f t="shared" ca="1" si="414"/>
        <v>1.0188094329999999</v>
      </c>
      <c r="O1500" s="68">
        <f t="shared" si="421"/>
        <v>0</v>
      </c>
      <c r="P1500" s="65">
        <f t="shared" ca="1" si="415"/>
        <v>13.347492409999999</v>
      </c>
      <c r="Q1500" s="143">
        <f t="shared" si="417"/>
        <v>0</v>
      </c>
      <c r="R1500" s="11">
        <f t="shared" si="418"/>
        <v>0</v>
      </c>
      <c r="S1500" s="70" t="str">
        <f>IF(O1499&gt;0,VLOOKUP(O1499,W$12:AF$60,10),S1499)</f>
        <v>A+J=</v>
      </c>
      <c r="T1500" s="66" t="e">
        <f>IF(O1499&gt;0,VLOOKUP(O1499,W$12:AF$60,11),T1499)</f>
        <v>#REF!</v>
      </c>
      <c r="U1500" s="71" t="str">
        <f t="shared" si="416"/>
        <v>-</v>
      </c>
    </row>
    <row r="1501" spans="1:22" x14ac:dyDescent="0.15">
      <c r="A1501" s="63">
        <f t="shared" si="419"/>
        <v>45266</v>
      </c>
      <c r="B1501" s="78">
        <f t="shared" ca="1" si="406"/>
        <v>723.46074168949986</v>
      </c>
      <c r="C1501" s="65">
        <f t="shared" ca="1" si="407"/>
        <v>709.61694673949989</v>
      </c>
      <c r="D1501" s="10">
        <f ca="1">IF(A1501&lt;$B$1,VLOOKUP(A1501,[1]DI!$A$4:$B$15000,2),0)</f>
        <v>0.1215</v>
      </c>
      <c r="E1501" s="65">
        <f t="shared" ca="1" si="408"/>
        <v>1.00045513</v>
      </c>
      <c r="F1501" s="65">
        <f ca="1">(TRUNC(PRODUCT($E$12:$E1500),16))</f>
        <v>1.3619502583973</v>
      </c>
      <c r="G1501" s="65">
        <f t="shared" ca="1" si="409"/>
        <v>1.3445656637543799</v>
      </c>
      <c r="H1501" s="65">
        <f t="shared" ca="1" si="410"/>
        <v>1.0129295199999999</v>
      </c>
      <c r="I1501" s="64">
        <f t="shared" si="420"/>
        <v>0.06</v>
      </c>
      <c r="J1501" s="66">
        <f>IF(O1500&gt;0,VLOOKUP(O1500,W$12:AF$80,2),J1500)</f>
        <v>45224</v>
      </c>
      <c r="K1501" s="67">
        <f t="shared" si="411"/>
        <v>28</v>
      </c>
      <c r="L1501" s="68">
        <f t="shared" si="412"/>
        <v>28</v>
      </c>
      <c r="M1501" s="69">
        <f t="shared" si="413"/>
        <v>1.0064953270000001</v>
      </c>
      <c r="N1501" s="69">
        <f t="shared" ca="1" si="414"/>
        <v>1.019508828</v>
      </c>
      <c r="O1501" s="68">
        <f t="shared" si="421"/>
        <v>0</v>
      </c>
      <c r="P1501" s="65">
        <f t="shared" ca="1" si="415"/>
        <v>13.843794949999999</v>
      </c>
      <c r="Q1501" s="143">
        <f t="shared" si="417"/>
        <v>0</v>
      </c>
      <c r="R1501" s="11">
        <f t="shared" si="418"/>
        <v>0</v>
      </c>
      <c r="S1501" s="70" t="str">
        <f>IF(O1500&gt;0,VLOOKUP(O1500,W$12:AF$60,10),S1500)</f>
        <v>A+J=</v>
      </c>
      <c r="T1501" s="66" t="e">
        <f>IF(O1500&gt;0,VLOOKUP(O1500,W$12:AF$60,11),T1500)</f>
        <v>#REF!</v>
      </c>
      <c r="U1501" s="71" t="str">
        <f t="shared" si="416"/>
        <v>-</v>
      </c>
    </row>
    <row r="1502" spans="1:22" x14ac:dyDescent="0.15">
      <c r="A1502" s="63">
        <f t="shared" si="419"/>
        <v>45267</v>
      </c>
      <c r="B1502" s="78">
        <f t="shared" ca="1" si="406"/>
        <v>723.95739265949987</v>
      </c>
      <c r="C1502" s="65">
        <f t="shared" ca="1" si="407"/>
        <v>709.61694673949989</v>
      </c>
      <c r="D1502" s="10">
        <f ca="1">IF(A1502&lt;$B$1,VLOOKUP(A1502,[1]DI!$A$4:$B$15000,2),0)</f>
        <v>0.1215</v>
      </c>
      <c r="E1502" s="65">
        <f t="shared" ca="1" si="408"/>
        <v>1.00045513</v>
      </c>
      <c r="F1502" s="65">
        <f ca="1">(TRUNC(PRODUCT($E$12:$E1501),16))</f>
        <v>1.3625701228184099</v>
      </c>
      <c r="G1502" s="65">
        <f t="shared" ca="1" si="409"/>
        <v>1.3445656637543799</v>
      </c>
      <c r="H1502" s="65">
        <f t="shared" ca="1" si="410"/>
        <v>1.0133905400000001</v>
      </c>
      <c r="I1502" s="64">
        <f t="shared" si="420"/>
        <v>0.06</v>
      </c>
      <c r="J1502" s="66">
        <f>IF(O1501&gt;0,VLOOKUP(O1501,W$12:AF$80,2),J1501)</f>
        <v>45224</v>
      </c>
      <c r="K1502" s="67">
        <f t="shared" si="411"/>
        <v>29</v>
      </c>
      <c r="L1502" s="68">
        <f t="shared" si="412"/>
        <v>29</v>
      </c>
      <c r="M1502" s="69">
        <f t="shared" si="413"/>
        <v>1.0067280810000001</v>
      </c>
      <c r="N1502" s="69">
        <f t="shared" ca="1" si="414"/>
        <v>1.020208714</v>
      </c>
      <c r="O1502" s="68">
        <f t="shared" si="421"/>
        <v>0</v>
      </c>
      <c r="P1502" s="65">
        <f t="shared" ca="1" si="415"/>
        <v>14.340445920000001</v>
      </c>
      <c r="Q1502" s="143">
        <f t="shared" si="417"/>
        <v>0</v>
      </c>
      <c r="R1502" s="11">
        <f t="shared" si="418"/>
        <v>0</v>
      </c>
      <c r="S1502" s="70" t="str">
        <f>IF(O1501&gt;0,VLOOKUP(O1501,W$12:AF$60,10),S1501)</f>
        <v>A+J=</v>
      </c>
      <c r="T1502" s="66" t="e">
        <f>IF(O1501&gt;0,VLOOKUP(O1501,W$12:AF$60,11),T1501)</f>
        <v>#REF!</v>
      </c>
      <c r="U1502" s="71" t="str">
        <f t="shared" si="416"/>
        <v>-</v>
      </c>
    </row>
    <row r="1503" spans="1:22" x14ac:dyDescent="0.15">
      <c r="A1503" s="63">
        <f t="shared" si="419"/>
        <v>45268</v>
      </c>
      <c r="B1503" s="78">
        <f t="shared" ca="1" si="406"/>
        <v>724.45437785949991</v>
      </c>
      <c r="C1503" s="65">
        <f t="shared" ca="1" si="407"/>
        <v>709.61694673949989</v>
      </c>
      <c r="D1503" s="10">
        <f ca="1">IF(A1503&lt;$B$1,VLOOKUP(A1503,[1]DI!$A$4:$B$15000,2),0)</f>
        <v>0.1215</v>
      </c>
      <c r="E1503" s="65">
        <f t="shared" ca="1" si="408"/>
        <v>1.00045513</v>
      </c>
      <c r="F1503" s="65">
        <f ca="1">(TRUNC(PRODUCT($E$12:$E1502),16))</f>
        <v>1.3631902693584099</v>
      </c>
      <c r="G1503" s="65">
        <f t="shared" ca="1" si="409"/>
        <v>1.3445656637543799</v>
      </c>
      <c r="H1503" s="65">
        <f t="shared" ca="1" si="410"/>
        <v>1.0138517600000001</v>
      </c>
      <c r="I1503" s="64">
        <f t="shared" si="420"/>
        <v>0.06</v>
      </c>
      <c r="J1503" s="66">
        <f>IF(O1502&gt;0,VLOOKUP(O1502,W$12:AF$80,2),J1502)</f>
        <v>45224</v>
      </c>
      <c r="K1503" s="67">
        <f t="shared" si="411"/>
        <v>30</v>
      </c>
      <c r="L1503" s="68">
        <f t="shared" si="412"/>
        <v>30</v>
      </c>
      <c r="M1503" s="69">
        <f t="shared" si="413"/>
        <v>1.00696089</v>
      </c>
      <c r="N1503" s="69">
        <f t="shared" ca="1" si="414"/>
        <v>1.0209090709999999</v>
      </c>
      <c r="O1503" s="68">
        <f t="shared" si="421"/>
        <v>0</v>
      </c>
      <c r="P1503" s="65">
        <f t="shared" ca="1" si="415"/>
        <v>14.83743112</v>
      </c>
      <c r="Q1503" s="143">
        <f t="shared" si="417"/>
        <v>0</v>
      </c>
      <c r="R1503" s="11">
        <f t="shared" si="418"/>
        <v>0</v>
      </c>
      <c r="S1503" s="70" t="str">
        <f>IF(O1502&gt;0,VLOOKUP(O1502,W$12:AF$60,10),S1502)</f>
        <v>A+J=</v>
      </c>
      <c r="T1503" s="66" t="e">
        <f>IF(O1502&gt;0,VLOOKUP(O1502,W$12:AF$60,11),T1502)</f>
        <v>#REF!</v>
      </c>
      <c r="U1503" s="71" t="str">
        <f t="shared" si="416"/>
        <v>-</v>
      </c>
    </row>
    <row r="1504" spans="1:22" x14ac:dyDescent="0.15">
      <c r="A1504" s="63">
        <f t="shared" si="419"/>
        <v>45269</v>
      </c>
      <c r="B1504" s="78">
        <f t="shared" ca="1" si="406"/>
        <v>724.95171076949987</v>
      </c>
      <c r="C1504" s="65">
        <f t="shared" ca="1" si="407"/>
        <v>709.61694673949989</v>
      </c>
      <c r="D1504" s="10">
        <f ca="1">IF(A1504&lt;$B$1,VLOOKUP(A1504,[1]DI!$A$4:$B$15000,2),0)</f>
        <v>0</v>
      </c>
      <c r="E1504" s="65">
        <f t="shared" ca="1" si="408"/>
        <v>1</v>
      </c>
      <c r="F1504" s="65">
        <f ca="1">(TRUNC(PRODUCT($E$12:$E1503),16))</f>
        <v>1.3638106981457001</v>
      </c>
      <c r="G1504" s="65">
        <f t="shared" ca="1" si="409"/>
        <v>1.3445656637543799</v>
      </c>
      <c r="H1504" s="65">
        <f t="shared" ca="1" si="410"/>
        <v>1.0143131999999999</v>
      </c>
      <c r="I1504" s="64">
        <f t="shared" si="420"/>
        <v>0.06</v>
      </c>
      <c r="J1504" s="66">
        <f>IF(O1503&gt;0,VLOOKUP(O1503,W$12:AF$80,2),J1503)</f>
        <v>45224</v>
      </c>
      <c r="K1504" s="67">
        <f t="shared" si="411"/>
        <v>30</v>
      </c>
      <c r="L1504" s="68">
        <f t="shared" si="412"/>
        <v>31</v>
      </c>
      <c r="M1504" s="69">
        <f t="shared" si="413"/>
        <v>1.0071937520000001</v>
      </c>
      <c r="N1504" s="69">
        <f t="shared" ca="1" si="414"/>
        <v>1.021609918</v>
      </c>
      <c r="O1504" s="68">
        <f t="shared" si="421"/>
        <v>0</v>
      </c>
      <c r="P1504" s="65">
        <f t="shared" ca="1" si="415"/>
        <v>15.334764030000001</v>
      </c>
      <c r="Q1504" s="143">
        <f t="shared" si="417"/>
        <v>0</v>
      </c>
      <c r="R1504" s="11">
        <f t="shared" si="418"/>
        <v>0</v>
      </c>
      <c r="S1504" s="70" t="str">
        <f>IF(O1503&gt;0,VLOOKUP(O1503,W$12:AF$60,10),S1503)</f>
        <v>A+J=</v>
      </c>
      <c r="T1504" s="66" t="e">
        <f>IF(O1503&gt;0,VLOOKUP(O1503,W$12:AF$60,11),T1503)</f>
        <v>#REF!</v>
      </c>
      <c r="U1504" s="71" t="str">
        <f t="shared" si="416"/>
        <v>-</v>
      </c>
    </row>
    <row r="1505" spans="1:21" x14ac:dyDescent="0.15">
      <c r="A1505" s="63">
        <f t="shared" si="419"/>
        <v>45270</v>
      </c>
      <c r="B1505" s="78">
        <f t="shared" ca="1" si="406"/>
        <v>724.95171076949987</v>
      </c>
      <c r="C1505" s="65">
        <f t="shared" ca="1" si="407"/>
        <v>709.61694673949989</v>
      </c>
      <c r="D1505" s="10">
        <f ca="1">IF(A1505&lt;$B$1,VLOOKUP(A1505,[1]DI!$A$4:$B$15000,2),0)</f>
        <v>0</v>
      </c>
      <c r="E1505" s="65">
        <f t="shared" ca="1" si="408"/>
        <v>1</v>
      </c>
      <c r="F1505" s="65">
        <f ca="1">(TRUNC(PRODUCT($E$12:$E1504),16))</f>
        <v>1.3638106981457001</v>
      </c>
      <c r="G1505" s="65">
        <f t="shared" ca="1" si="409"/>
        <v>1.3445656637543799</v>
      </c>
      <c r="H1505" s="65">
        <f t="shared" ca="1" si="410"/>
        <v>1.0143131999999999</v>
      </c>
      <c r="I1505" s="64">
        <f t="shared" si="420"/>
        <v>0.06</v>
      </c>
      <c r="J1505" s="66">
        <f>IF(O1504&gt;0,VLOOKUP(O1504,W$12:AF$80,2),J1504)</f>
        <v>45224</v>
      </c>
      <c r="K1505" s="67">
        <f t="shared" si="411"/>
        <v>30</v>
      </c>
      <c r="L1505" s="68">
        <f t="shared" si="412"/>
        <v>31</v>
      </c>
      <c r="M1505" s="69">
        <f t="shared" si="413"/>
        <v>1.0071937520000001</v>
      </c>
      <c r="N1505" s="69">
        <f t="shared" ca="1" si="414"/>
        <v>1.021609918</v>
      </c>
      <c r="O1505" s="68">
        <f t="shared" si="421"/>
        <v>0</v>
      </c>
      <c r="P1505" s="65">
        <f t="shared" ca="1" si="415"/>
        <v>15.334764030000001</v>
      </c>
      <c r="Q1505" s="143">
        <f t="shared" si="417"/>
        <v>0</v>
      </c>
      <c r="R1505" s="11">
        <f t="shared" si="418"/>
        <v>0</v>
      </c>
      <c r="S1505" s="70" t="str">
        <f>IF(O1504&gt;0,VLOOKUP(O1504,W$12:AF$60,10),S1504)</f>
        <v>A+J=</v>
      </c>
      <c r="T1505" s="66" t="e">
        <f>IF(O1504&gt;0,VLOOKUP(O1504,W$12:AF$60,11),T1504)</f>
        <v>#REF!</v>
      </c>
      <c r="U1505" s="71" t="str">
        <f t="shared" si="416"/>
        <v>-</v>
      </c>
    </row>
    <row r="1506" spans="1:21" x14ac:dyDescent="0.15">
      <c r="A1506" s="63">
        <f t="shared" si="419"/>
        <v>45271</v>
      </c>
      <c r="B1506" s="78">
        <f t="shared" ca="1" si="406"/>
        <v>724.95171076949987</v>
      </c>
      <c r="C1506" s="65">
        <f t="shared" ca="1" si="407"/>
        <v>709.61694673949989</v>
      </c>
      <c r="D1506" s="10">
        <f ca="1">IF(A1506&lt;$B$1,VLOOKUP(A1506,[1]DI!$A$4:$B$15000,2),0)</f>
        <v>0.1215</v>
      </c>
      <c r="E1506" s="65">
        <f t="shared" ca="1" si="408"/>
        <v>1.00045513</v>
      </c>
      <c r="F1506" s="65">
        <f ca="1">(TRUNC(PRODUCT($E$12:$E1505),16))</f>
        <v>1.3638106981457001</v>
      </c>
      <c r="G1506" s="65">
        <f t="shared" ca="1" si="409"/>
        <v>1.3445656637543799</v>
      </c>
      <c r="H1506" s="65">
        <f t="shared" ca="1" si="410"/>
        <v>1.0143131999999999</v>
      </c>
      <c r="I1506" s="64">
        <f t="shared" si="420"/>
        <v>0.06</v>
      </c>
      <c r="J1506" s="66">
        <f>IF(O1505&gt;0,VLOOKUP(O1505,W$12:AF$80,2),J1505)</f>
        <v>45224</v>
      </c>
      <c r="K1506" s="67">
        <f t="shared" si="411"/>
        <v>31</v>
      </c>
      <c r="L1506" s="68">
        <f t="shared" si="412"/>
        <v>31</v>
      </c>
      <c r="M1506" s="69">
        <f t="shared" si="413"/>
        <v>1.0071937520000001</v>
      </c>
      <c r="N1506" s="69">
        <f t="shared" ca="1" si="414"/>
        <v>1.021609918</v>
      </c>
      <c r="O1506" s="68">
        <f t="shared" si="421"/>
        <v>0</v>
      </c>
      <c r="P1506" s="65">
        <f t="shared" ca="1" si="415"/>
        <v>15.334764030000001</v>
      </c>
      <c r="Q1506" s="143">
        <f t="shared" si="417"/>
        <v>0</v>
      </c>
      <c r="R1506" s="11">
        <f t="shared" si="418"/>
        <v>0</v>
      </c>
      <c r="S1506" s="70" t="str">
        <f>IF(O1505&gt;0,VLOOKUP(O1505,W$12:AF$60,10),S1505)</f>
        <v>A+J=</v>
      </c>
      <c r="T1506" s="66" t="e">
        <f>IF(O1505&gt;0,VLOOKUP(O1505,W$12:AF$60,11),T1505)</f>
        <v>#REF!</v>
      </c>
      <c r="U1506" s="71" t="str">
        <f t="shared" si="416"/>
        <v>-</v>
      </c>
    </row>
    <row r="1507" spans="1:21" x14ac:dyDescent="0.15">
      <c r="A1507" s="63">
        <f t="shared" si="419"/>
        <v>45272</v>
      </c>
      <c r="B1507" s="78">
        <f t="shared" ca="1" si="406"/>
        <v>725.44937789949995</v>
      </c>
      <c r="C1507" s="65">
        <f t="shared" ca="1" si="407"/>
        <v>709.61694673949989</v>
      </c>
      <c r="D1507" s="10">
        <f ca="1">IF(A1507&lt;$B$1,VLOOKUP(A1507,[1]DI!$A$4:$B$15000,2),0)</f>
        <v>0.1215</v>
      </c>
      <c r="E1507" s="65">
        <f t="shared" ca="1" si="408"/>
        <v>1.00045513</v>
      </c>
      <c r="F1507" s="65">
        <f ca="1">(TRUNC(PRODUCT($E$12:$E1506),16))</f>
        <v>1.36443140930875</v>
      </c>
      <c r="G1507" s="65">
        <f t="shared" ca="1" si="409"/>
        <v>1.3445656637543799</v>
      </c>
      <c r="H1507" s="65">
        <f t="shared" ca="1" si="410"/>
        <v>1.0147748400000001</v>
      </c>
      <c r="I1507" s="64">
        <f t="shared" si="420"/>
        <v>0.06</v>
      </c>
      <c r="J1507" s="66">
        <f>IF(O1506&gt;0,VLOOKUP(O1506,W$12:AF$80,2),J1506)</f>
        <v>45224</v>
      </c>
      <c r="K1507" s="67">
        <f t="shared" si="411"/>
        <v>32</v>
      </c>
      <c r="L1507" s="68">
        <f t="shared" si="412"/>
        <v>32</v>
      </c>
      <c r="M1507" s="69">
        <f t="shared" si="413"/>
        <v>1.0074266679999999</v>
      </c>
      <c r="N1507" s="69">
        <f t="shared" ca="1" si="414"/>
        <v>1.022311236</v>
      </c>
      <c r="O1507" s="68">
        <f t="shared" si="421"/>
        <v>0</v>
      </c>
      <c r="P1507" s="65">
        <f t="shared" ca="1" si="415"/>
        <v>15.832431160000001</v>
      </c>
      <c r="Q1507" s="143">
        <f t="shared" si="417"/>
        <v>0</v>
      </c>
      <c r="R1507" s="11">
        <f t="shared" si="418"/>
        <v>0</v>
      </c>
      <c r="S1507" s="70" t="str">
        <f>IF(O1506&gt;0,VLOOKUP(O1506,W$12:AF$60,10),S1506)</f>
        <v>A+J=</v>
      </c>
      <c r="T1507" s="66" t="e">
        <f>IF(O1506&gt;0,VLOOKUP(O1506,W$12:AF$60,11),T1506)</f>
        <v>#REF!</v>
      </c>
      <c r="U1507" s="71" t="str">
        <f t="shared" si="416"/>
        <v>-</v>
      </c>
    </row>
    <row r="1508" spans="1:21" x14ac:dyDescent="0.15">
      <c r="A1508" s="63">
        <f t="shared" si="419"/>
        <v>45273</v>
      </c>
      <c r="B1508" s="78">
        <f t="shared" ca="1" si="406"/>
        <v>725.94739416949994</v>
      </c>
      <c r="C1508" s="65">
        <f t="shared" ca="1" si="407"/>
        <v>709.61694673949989</v>
      </c>
      <c r="D1508" s="10">
        <f ca="1">IF(A1508&lt;$B$1,VLOOKUP(A1508,[1]DI!$A$4:$B$15000,2),0)</f>
        <v>0.1215</v>
      </c>
      <c r="E1508" s="65">
        <f t="shared" ca="1" si="408"/>
        <v>1.00045513</v>
      </c>
      <c r="F1508" s="65">
        <f ca="1">(TRUNC(PRODUCT($E$12:$E1507),16))</f>
        <v>1.36505240297606</v>
      </c>
      <c r="G1508" s="65">
        <f t="shared" ca="1" si="409"/>
        <v>1.3445656637543799</v>
      </c>
      <c r="H1508" s="65">
        <f t="shared" ca="1" si="410"/>
        <v>1.0152367</v>
      </c>
      <c r="I1508" s="64">
        <f t="shared" si="420"/>
        <v>0.06</v>
      </c>
      <c r="J1508" s="66">
        <f>IF(O1507&gt;0,VLOOKUP(O1507,W$12:AF$80,2),J1507)</f>
        <v>45224</v>
      </c>
      <c r="K1508" s="67">
        <f t="shared" si="411"/>
        <v>33</v>
      </c>
      <c r="L1508" s="68">
        <f t="shared" si="412"/>
        <v>33</v>
      </c>
      <c r="M1508" s="69">
        <f t="shared" si="413"/>
        <v>1.007659638</v>
      </c>
      <c r="N1508" s="69">
        <f t="shared" ca="1" si="414"/>
        <v>1.023013046</v>
      </c>
      <c r="O1508" s="68">
        <f t="shared" si="421"/>
        <v>0</v>
      </c>
      <c r="P1508" s="65">
        <f t="shared" ca="1" si="415"/>
        <v>16.33044743</v>
      </c>
      <c r="Q1508" s="143">
        <f t="shared" si="417"/>
        <v>0</v>
      </c>
      <c r="R1508" s="11">
        <f t="shared" si="418"/>
        <v>0</v>
      </c>
      <c r="S1508" s="70" t="str">
        <f>IF(O1507&gt;0,VLOOKUP(O1507,W$12:AF$60,10),S1507)</f>
        <v>A+J=</v>
      </c>
      <c r="T1508" s="66" t="e">
        <f>IF(O1507&gt;0,VLOOKUP(O1507,W$12:AF$60,11),T1507)</f>
        <v>#REF!</v>
      </c>
      <c r="U1508" s="71" t="str">
        <f t="shared" si="416"/>
        <v>-</v>
      </c>
    </row>
    <row r="1509" spans="1:21" x14ac:dyDescent="0.15">
      <c r="A1509" s="63">
        <f t="shared" si="419"/>
        <v>45274</v>
      </c>
      <c r="B1509" s="78">
        <f t="shared" ca="1" si="406"/>
        <v>726.44574466949985</v>
      </c>
      <c r="C1509" s="65">
        <f t="shared" ca="1" si="407"/>
        <v>709.61694673949989</v>
      </c>
      <c r="D1509" s="10">
        <f ca="1">IF(A1509&lt;$B$1,VLOOKUP(A1509,[1]DI!$A$4:$B$15000,2),0)</f>
        <v>0.11650000000000001</v>
      </c>
      <c r="E1509" s="65">
        <f t="shared" ca="1" si="408"/>
        <v>1.0004373900000001</v>
      </c>
      <c r="F1509" s="65">
        <f ca="1">(TRUNC(PRODUCT($E$12:$E1508),16))</f>
        <v>1.3656736792762301</v>
      </c>
      <c r="G1509" s="65">
        <f t="shared" ca="1" si="409"/>
        <v>1.3445656637543799</v>
      </c>
      <c r="H1509" s="65">
        <f t="shared" ca="1" si="410"/>
        <v>1.01569876</v>
      </c>
      <c r="I1509" s="64">
        <f t="shared" si="420"/>
        <v>0.06</v>
      </c>
      <c r="J1509" s="66">
        <f>IF(O1508&gt;0,VLOOKUP(O1508,W$12:AF$80,2),J1508)</f>
        <v>45224</v>
      </c>
      <c r="K1509" s="67">
        <f t="shared" si="411"/>
        <v>34</v>
      </c>
      <c r="L1509" s="68">
        <f t="shared" si="412"/>
        <v>34</v>
      </c>
      <c r="M1509" s="69">
        <f t="shared" si="413"/>
        <v>1.0078926619999999</v>
      </c>
      <c r="N1509" s="69">
        <f t="shared" ca="1" si="414"/>
        <v>1.0237153269999999</v>
      </c>
      <c r="O1509" s="68">
        <f t="shared" si="421"/>
        <v>0</v>
      </c>
      <c r="P1509" s="65">
        <f t="shared" ca="1" si="415"/>
        <v>16.82879793</v>
      </c>
      <c r="Q1509" s="143">
        <f t="shared" si="417"/>
        <v>0</v>
      </c>
      <c r="R1509" s="11">
        <f t="shared" si="418"/>
        <v>0</v>
      </c>
      <c r="S1509" s="70" t="str">
        <f>IF(O1508&gt;0,VLOOKUP(O1508,W$12:AF$60,10),S1508)</f>
        <v>A+J=</v>
      </c>
      <c r="T1509" s="66" t="e">
        <f>IF(O1508&gt;0,VLOOKUP(O1508,W$12:AF$60,11),T1508)</f>
        <v>#REF!</v>
      </c>
      <c r="U1509" s="71" t="str">
        <f t="shared" si="416"/>
        <v>-</v>
      </c>
    </row>
    <row r="1510" spans="1:21" x14ac:dyDescent="0.15">
      <c r="A1510" s="63">
        <f t="shared" si="419"/>
        <v>45275</v>
      </c>
      <c r="B1510" s="78">
        <f t="shared" ca="1" si="406"/>
        <v>726.93155339949988</v>
      </c>
      <c r="C1510" s="65">
        <f t="shared" ca="1" si="407"/>
        <v>709.61694673949989</v>
      </c>
      <c r="D1510" s="10">
        <f ca="1">IF(A1510&lt;$B$1,VLOOKUP(A1510,[1]DI!$A$4:$B$15000,2),0)</f>
        <v>0.11650000000000001</v>
      </c>
      <c r="E1510" s="65">
        <f t="shared" ca="1" si="408"/>
        <v>1.0004373900000001</v>
      </c>
      <c r="F1510" s="65">
        <f ca="1">(TRUNC(PRODUCT($E$12:$E1509),16))</f>
        <v>1.3662710112868099</v>
      </c>
      <c r="G1510" s="65">
        <f t="shared" ca="1" si="409"/>
        <v>1.3445656637543799</v>
      </c>
      <c r="H1510" s="65">
        <f t="shared" ca="1" si="410"/>
        <v>1.0161430199999999</v>
      </c>
      <c r="I1510" s="64">
        <f t="shared" si="420"/>
        <v>0.06</v>
      </c>
      <c r="J1510" s="66">
        <f>IF(O1509&gt;0,VLOOKUP(O1509,W$12:AF$80,2),J1509)</f>
        <v>45224</v>
      </c>
      <c r="K1510" s="67">
        <f t="shared" si="411"/>
        <v>35</v>
      </c>
      <c r="L1510" s="68">
        <f t="shared" si="412"/>
        <v>35</v>
      </c>
      <c r="M1510" s="69">
        <f t="shared" si="413"/>
        <v>1.0081257400000001</v>
      </c>
      <c r="N1510" s="69">
        <f t="shared" ca="1" si="414"/>
        <v>1.0243999340000001</v>
      </c>
      <c r="O1510" s="68">
        <f t="shared" si="421"/>
        <v>0</v>
      </c>
      <c r="P1510" s="65">
        <f t="shared" ca="1" si="415"/>
        <v>17.314606659999999</v>
      </c>
      <c r="Q1510" s="143">
        <f t="shared" si="417"/>
        <v>0</v>
      </c>
      <c r="R1510" s="11">
        <f t="shared" si="418"/>
        <v>0</v>
      </c>
      <c r="S1510" s="70" t="str">
        <f>IF(O1509&gt;0,VLOOKUP(O1509,W$12:AF$60,10),S1509)</f>
        <v>A+J=</v>
      </c>
      <c r="T1510" s="66" t="e">
        <f>IF(O1509&gt;0,VLOOKUP(O1509,W$12:AF$60,11),T1509)</f>
        <v>#REF!</v>
      </c>
      <c r="U1510" s="71" t="str">
        <f t="shared" si="416"/>
        <v>-</v>
      </c>
    </row>
    <row r="1511" spans="1:21" x14ac:dyDescent="0.15">
      <c r="A1511" s="63">
        <f t="shared" si="419"/>
        <v>45276</v>
      </c>
      <c r="B1511" s="78">
        <f t="shared" ca="1" si="406"/>
        <v>727.41768429949991</v>
      </c>
      <c r="C1511" s="65">
        <f t="shared" ca="1" si="407"/>
        <v>709.61694673949989</v>
      </c>
      <c r="D1511" s="10">
        <f ca="1">IF(A1511&lt;$B$1,VLOOKUP(A1511,[1]DI!$A$4:$B$15000,2),0)</f>
        <v>0</v>
      </c>
      <c r="E1511" s="65">
        <f t="shared" ca="1" si="408"/>
        <v>1</v>
      </c>
      <c r="F1511" s="65">
        <f ca="1">(TRUNC(PRODUCT($E$12:$E1510),16))</f>
        <v>1.36686860456444</v>
      </c>
      <c r="G1511" s="65">
        <f t="shared" ca="1" si="409"/>
        <v>1.3445656637543799</v>
      </c>
      <c r="H1511" s="65">
        <f t="shared" ca="1" si="410"/>
        <v>1.0165874699999999</v>
      </c>
      <c r="I1511" s="64">
        <f t="shared" si="420"/>
        <v>0.06</v>
      </c>
      <c r="J1511" s="66">
        <f>IF(O1510&gt;0,VLOOKUP(O1510,W$12:AF$80,2),J1510)</f>
        <v>45224</v>
      </c>
      <c r="K1511" s="67">
        <f t="shared" si="411"/>
        <v>35</v>
      </c>
      <c r="L1511" s="68">
        <f t="shared" si="412"/>
        <v>36</v>
      </c>
      <c r="M1511" s="69">
        <f t="shared" si="413"/>
        <v>1.0083588720000001</v>
      </c>
      <c r="N1511" s="69">
        <f t="shared" ca="1" si="414"/>
        <v>1.0250849950000001</v>
      </c>
      <c r="O1511" s="68">
        <f t="shared" si="421"/>
        <v>0</v>
      </c>
      <c r="P1511" s="65">
        <f t="shared" ca="1" si="415"/>
        <v>17.800737560000002</v>
      </c>
      <c r="Q1511" s="143">
        <f t="shared" si="417"/>
        <v>0</v>
      </c>
      <c r="R1511" s="11">
        <f t="shared" si="418"/>
        <v>0</v>
      </c>
      <c r="S1511" s="70" t="str">
        <f>IF(O1510&gt;0,VLOOKUP(O1510,W$12:AF$60,10),S1510)</f>
        <v>A+J=</v>
      </c>
      <c r="T1511" s="66" t="e">
        <f>IF(O1510&gt;0,VLOOKUP(O1510,W$12:AF$60,11),T1510)</f>
        <v>#REF!</v>
      </c>
      <c r="U1511" s="71" t="str">
        <f t="shared" si="416"/>
        <v>-</v>
      </c>
    </row>
    <row r="1512" spans="1:21" x14ac:dyDescent="0.15">
      <c r="A1512" s="63">
        <f t="shared" si="419"/>
        <v>45277</v>
      </c>
      <c r="B1512" s="78">
        <f t="shared" ca="1" si="406"/>
        <v>727.41768429949991</v>
      </c>
      <c r="C1512" s="65">
        <f t="shared" ca="1" si="407"/>
        <v>709.61694673949989</v>
      </c>
      <c r="D1512" s="10">
        <f ca="1">IF(A1512&lt;$B$1,VLOOKUP(A1512,[1]DI!$A$4:$B$15000,2),0)</f>
        <v>0</v>
      </c>
      <c r="E1512" s="65">
        <f t="shared" ca="1" si="408"/>
        <v>1</v>
      </c>
      <c r="F1512" s="65">
        <f ca="1">(TRUNC(PRODUCT($E$12:$E1511),16))</f>
        <v>1.36686860456444</v>
      </c>
      <c r="G1512" s="65">
        <f t="shared" ca="1" si="409"/>
        <v>1.3445656637543799</v>
      </c>
      <c r="H1512" s="65">
        <f t="shared" ca="1" si="410"/>
        <v>1.0165874699999999</v>
      </c>
      <c r="I1512" s="64">
        <f t="shared" si="420"/>
        <v>0.06</v>
      </c>
      <c r="J1512" s="66">
        <f>IF(O1511&gt;0,VLOOKUP(O1511,W$12:AF$80,2),J1511)</f>
        <v>45224</v>
      </c>
      <c r="K1512" s="67">
        <f t="shared" si="411"/>
        <v>35</v>
      </c>
      <c r="L1512" s="68">
        <f t="shared" si="412"/>
        <v>36</v>
      </c>
      <c r="M1512" s="69">
        <f t="shared" si="413"/>
        <v>1.0083588720000001</v>
      </c>
      <c r="N1512" s="69">
        <f t="shared" ca="1" si="414"/>
        <v>1.0250849950000001</v>
      </c>
      <c r="O1512" s="68">
        <f t="shared" si="421"/>
        <v>0</v>
      </c>
      <c r="P1512" s="65">
        <f t="shared" ca="1" si="415"/>
        <v>17.800737560000002</v>
      </c>
      <c r="Q1512" s="143">
        <f t="shared" si="417"/>
        <v>0</v>
      </c>
      <c r="R1512" s="11">
        <f t="shared" si="418"/>
        <v>0</v>
      </c>
      <c r="S1512" s="70" t="str">
        <f>IF(O1511&gt;0,VLOOKUP(O1511,W$12:AF$60,10),S1511)</f>
        <v>A+J=</v>
      </c>
      <c r="T1512" s="66" t="e">
        <f>IF(O1511&gt;0,VLOOKUP(O1511,W$12:AF$60,11),T1511)</f>
        <v>#REF!</v>
      </c>
      <c r="U1512" s="71" t="str">
        <f t="shared" si="416"/>
        <v>-</v>
      </c>
    </row>
    <row r="1513" spans="1:21" x14ac:dyDescent="0.15">
      <c r="A1513" s="63">
        <f t="shared" si="419"/>
        <v>45278</v>
      </c>
      <c r="B1513" s="78">
        <f t="shared" ca="1" si="406"/>
        <v>727.41768429949991</v>
      </c>
      <c r="C1513" s="65">
        <f t="shared" ca="1" si="407"/>
        <v>709.61694673949989</v>
      </c>
      <c r="D1513" s="10">
        <f ca="1">IF(A1513&lt;$B$1,VLOOKUP(A1513,[1]DI!$A$4:$B$15000,2),0)</f>
        <v>0.11650000000000001</v>
      </c>
      <c r="E1513" s="65">
        <f t="shared" ca="1" si="408"/>
        <v>1.0004373900000001</v>
      </c>
      <c r="F1513" s="65">
        <f ca="1">(TRUNC(PRODUCT($E$12:$E1512),16))</f>
        <v>1.36686860456444</v>
      </c>
      <c r="G1513" s="65">
        <f t="shared" ca="1" si="409"/>
        <v>1.3445656637543799</v>
      </c>
      <c r="H1513" s="65">
        <f t="shared" ca="1" si="410"/>
        <v>1.0165874699999999</v>
      </c>
      <c r="I1513" s="64">
        <f t="shared" si="420"/>
        <v>0.06</v>
      </c>
      <c r="J1513" s="66">
        <f>IF(O1512&gt;0,VLOOKUP(O1512,W$12:AF$80,2),J1512)</f>
        <v>45224</v>
      </c>
      <c r="K1513" s="67">
        <f t="shared" si="411"/>
        <v>36</v>
      </c>
      <c r="L1513" s="68">
        <f t="shared" si="412"/>
        <v>36</v>
      </c>
      <c r="M1513" s="69">
        <f t="shared" si="413"/>
        <v>1.0083588720000001</v>
      </c>
      <c r="N1513" s="69">
        <f t="shared" ca="1" si="414"/>
        <v>1.0250849950000001</v>
      </c>
      <c r="O1513" s="68">
        <f t="shared" si="421"/>
        <v>0</v>
      </c>
      <c r="P1513" s="65">
        <f t="shared" ca="1" si="415"/>
        <v>17.800737560000002</v>
      </c>
      <c r="Q1513" s="143">
        <f t="shared" si="417"/>
        <v>0</v>
      </c>
      <c r="R1513" s="11">
        <f t="shared" si="418"/>
        <v>0</v>
      </c>
      <c r="S1513" s="70" t="str">
        <f>IF(O1512&gt;0,VLOOKUP(O1512,W$12:AF$60,10),S1512)</f>
        <v>A+J=</v>
      </c>
      <c r="T1513" s="66" t="e">
        <f>IF(O1512&gt;0,VLOOKUP(O1512,W$12:AF$60,11),T1512)</f>
        <v>#REF!</v>
      </c>
      <c r="U1513" s="71" t="str">
        <f t="shared" si="416"/>
        <v>-</v>
      </c>
    </row>
    <row r="1514" spans="1:21" x14ac:dyDescent="0.15">
      <c r="A1514" s="63">
        <f t="shared" si="419"/>
        <v>45279</v>
      </c>
      <c r="B1514" s="78">
        <f t="shared" ca="1" si="406"/>
        <v>727.90413593949984</v>
      </c>
      <c r="C1514" s="65">
        <f t="shared" ca="1" si="407"/>
        <v>709.61694673949989</v>
      </c>
      <c r="D1514" s="10">
        <f ca="1">IF(A1514&lt;$B$1,VLOOKUP(A1514,[1]DI!$A$4:$B$15000,2),0)</f>
        <v>0.11650000000000001</v>
      </c>
      <c r="E1514" s="65">
        <f t="shared" ca="1" si="408"/>
        <v>1.0004373900000001</v>
      </c>
      <c r="F1514" s="65">
        <f ca="1">(TRUNC(PRODUCT($E$12:$E1513),16))</f>
        <v>1.3674664592233901</v>
      </c>
      <c r="G1514" s="65">
        <f t="shared" ca="1" si="409"/>
        <v>1.3445656637543799</v>
      </c>
      <c r="H1514" s="65">
        <f t="shared" ca="1" si="410"/>
        <v>1.0170321099999999</v>
      </c>
      <c r="I1514" s="64">
        <f t="shared" si="420"/>
        <v>0.06</v>
      </c>
      <c r="J1514" s="66">
        <f>IF(O1513&gt;0,VLOOKUP(O1513,W$12:AF$80,2),J1513)</f>
        <v>45224</v>
      </c>
      <c r="K1514" s="67">
        <f t="shared" si="411"/>
        <v>37</v>
      </c>
      <c r="L1514" s="68">
        <f t="shared" si="412"/>
        <v>37</v>
      </c>
      <c r="M1514" s="69">
        <f t="shared" si="413"/>
        <v>1.008592057</v>
      </c>
      <c r="N1514" s="69">
        <f t="shared" ca="1" si="414"/>
        <v>1.0257705079999999</v>
      </c>
      <c r="O1514" s="68">
        <f t="shared" si="421"/>
        <v>0</v>
      </c>
      <c r="P1514" s="65">
        <f t="shared" ca="1" si="415"/>
        <v>18.2871892</v>
      </c>
      <c r="Q1514" s="143">
        <f t="shared" si="417"/>
        <v>0</v>
      </c>
      <c r="R1514" s="11">
        <f t="shared" si="418"/>
        <v>0</v>
      </c>
      <c r="S1514" s="70" t="str">
        <f>IF(O1513&gt;0,VLOOKUP(O1513,W$12:AF$60,10),S1513)</f>
        <v>A+J=</v>
      </c>
      <c r="T1514" s="66" t="e">
        <f>IF(O1513&gt;0,VLOOKUP(O1513,W$12:AF$60,11),T1513)</f>
        <v>#REF!</v>
      </c>
      <c r="U1514" s="71" t="str">
        <f t="shared" si="416"/>
        <v>-</v>
      </c>
    </row>
    <row r="1515" spans="1:21" x14ac:dyDescent="0.15">
      <c r="A1515" s="63">
        <f t="shared" si="419"/>
        <v>45280</v>
      </c>
      <c r="B1515" s="78">
        <f t="shared" ca="1" si="406"/>
        <v>728.39091754949993</v>
      </c>
      <c r="C1515" s="65">
        <f t="shared" ca="1" si="407"/>
        <v>709.61694673949989</v>
      </c>
      <c r="D1515" s="10">
        <f ca="1">IF(A1515&lt;$B$1,VLOOKUP(A1515,[1]DI!$A$4:$B$15000,2),0)</f>
        <v>0.11650000000000001</v>
      </c>
      <c r="E1515" s="65">
        <f t="shared" ca="1" si="408"/>
        <v>1.0004373900000001</v>
      </c>
      <c r="F1515" s="65">
        <f ca="1">(TRUNC(PRODUCT($E$12:$E1514),16))</f>
        <v>1.3680645753779901</v>
      </c>
      <c r="G1515" s="65">
        <f t="shared" ca="1" si="409"/>
        <v>1.3445656637543799</v>
      </c>
      <c r="H1515" s="65">
        <f t="shared" ca="1" si="410"/>
        <v>1.01747695</v>
      </c>
      <c r="I1515" s="64">
        <f t="shared" si="420"/>
        <v>0.06</v>
      </c>
      <c r="J1515" s="66">
        <f>IF(O1514&gt;0,VLOOKUP(O1514,W$12:AF$80,2),J1514)</f>
        <v>45224</v>
      </c>
      <c r="K1515" s="67">
        <f t="shared" si="411"/>
        <v>38</v>
      </c>
      <c r="L1515" s="68">
        <f t="shared" si="412"/>
        <v>38</v>
      </c>
      <c r="M1515" s="69">
        <f t="shared" si="413"/>
        <v>1.008825297</v>
      </c>
      <c r="N1515" s="69">
        <f t="shared" ca="1" si="414"/>
        <v>1.0264564860000001</v>
      </c>
      <c r="O1515" s="68">
        <f t="shared" si="421"/>
        <v>0</v>
      </c>
      <c r="P1515" s="65">
        <f t="shared" ca="1" si="415"/>
        <v>18.773970810000002</v>
      </c>
      <c r="Q1515" s="143">
        <f t="shared" si="417"/>
        <v>0</v>
      </c>
      <c r="R1515" s="11">
        <f t="shared" si="418"/>
        <v>0</v>
      </c>
      <c r="S1515" s="70" t="str">
        <f>IF(O1514&gt;0,VLOOKUP(O1514,W$12:AF$60,10),S1514)</f>
        <v>A+J=</v>
      </c>
      <c r="T1515" s="66" t="e">
        <f>IF(O1514&gt;0,VLOOKUP(O1514,W$12:AF$60,11),T1514)</f>
        <v>#REF!</v>
      </c>
      <c r="U1515" s="71" t="str">
        <f t="shared" si="416"/>
        <v>-</v>
      </c>
    </row>
    <row r="1516" spans="1:21" x14ac:dyDescent="0.15">
      <c r="A1516" s="63">
        <f t="shared" si="419"/>
        <v>45281</v>
      </c>
      <c r="B1516" s="78">
        <f t="shared" ca="1" si="406"/>
        <v>728.87802842949986</v>
      </c>
      <c r="C1516" s="65">
        <f t="shared" ca="1" si="407"/>
        <v>709.61694673949989</v>
      </c>
      <c r="D1516" s="10">
        <f ca="1">IF(A1516&lt;$B$1,VLOOKUP(A1516,[1]DI!$A$4:$B$15000,2),0)</f>
        <v>0.11650000000000001</v>
      </c>
      <c r="E1516" s="65">
        <f t="shared" ca="1" si="408"/>
        <v>1.0004373900000001</v>
      </c>
      <c r="F1516" s="65">
        <f ca="1">(TRUNC(PRODUCT($E$12:$E1515),16))</f>
        <v>1.36866295314261</v>
      </c>
      <c r="G1516" s="65">
        <f t="shared" ca="1" si="409"/>
        <v>1.3445656637543799</v>
      </c>
      <c r="H1516" s="65">
        <f t="shared" ca="1" si="410"/>
        <v>1.0179219900000001</v>
      </c>
      <c r="I1516" s="64">
        <f t="shared" si="420"/>
        <v>0.06</v>
      </c>
      <c r="J1516" s="66">
        <f>IF(O1515&gt;0,VLOOKUP(O1515,W$12:AF$80,2),J1515)</f>
        <v>45224</v>
      </c>
      <c r="K1516" s="67">
        <f t="shared" si="411"/>
        <v>39</v>
      </c>
      <c r="L1516" s="68">
        <f t="shared" si="412"/>
        <v>39</v>
      </c>
      <c r="M1516" s="69">
        <f t="shared" si="413"/>
        <v>1.00905859</v>
      </c>
      <c r="N1516" s="69">
        <f t="shared" ca="1" si="414"/>
        <v>1.027142928</v>
      </c>
      <c r="O1516" s="68">
        <f t="shared" si="421"/>
        <v>0</v>
      </c>
      <c r="P1516" s="65">
        <f t="shared" ca="1" si="415"/>
        <v>19.261081690000001</v>
      </c>
      <c r="Q1516" s="143">
        <f t="shared" si="417"/>
        <v>0</v>
      </c>
      <c r="R1516" s="11">
        <f t="shared" si="418"/>
        <v>0</v>
      </c>
      <c r="S1516" s="70" t="str">
        <f>IF(O1515&gt;0,VLOOKUP(O1515,W$12:AF$60,10),S1515)</f>
        <v>A+J=</v>
      </c>
      <c r="T1516" s="66" t="e">
        <f>IF(O1515&gt;0,VLOOKUP(O1515,W$12:AF$60,11),T1515)</f>
        <v>#REF!</v>
      </c>
      <c r="U1516" s="71" t="str">
        <f t="shared" si="416"/>
        <v>-</v>
      </c>
    </row>
    <row r="1517" spans="1:21" x14ac:dyDescent="0.15">
      <c r="A1517" s="63">
        <f t="shared" si="419"/>
        <v>45282</v>
      </c>
      <c r="B1517" s="78">
        <f t="shared" ca="1" si="406"/>
        <v>729.3654621794999</v>
      </c>
      <c r="C1517" s="65">
        <f t="shared" ca="1" si="407"/>
        <v>709.61694673949989</v>
      </c>
      <c r="D1517" s="10">
        <f ca="1">IF(A1517&lt;$B$1,VLOOKUP(A1517,[1]DI!$A$4:$B$15000,2),0)</f>
        <v>0.11650000000000001</v>
      </c>
      <c r="E1517" s="65">
        <f t="shared" ca="1" si="408"/>
        <v>1.0004373900000001</v>
      </c>
      <c r="F1517" s="65">
        <f ca="1">(TRUNC(PRODUCT($E$12:$E1516),16))</f>
        <v>1.36926159263169</v>
      </c>
      <c r="G1517" s="65">
        <f t="shared" ca="1" si="409"/>
        <v>1.3445656637543799</v>
      </c>
      <c r="H1517" s="65">
        <f t="shared" ca="1" si="410"/>
        <v>1.01836722</v>
      </c>
      <c r="I1517" s="64">
        <f t="shared" si="420"/>
        <v>0.06</v>
      </c>
      <c r="J1517" s="66">
        <f>IF(O1516&gt;0,VLOOKUP(O1516,W$12:AF$80,2),J1516)</f>
        <v>45224</v>
      </c>
      <c r="K1517" s="67">
        <f t="shared" si="411"/>
        <v>40</v>
      </c>
      <c r="L1517" s="68">
        <f t="shared" si="412"/>
        <v>40</v>
      </c>
      <c r="M1517" s="69">
        <f t="shared" si="413"/>
        <v>1.0092919380000001</v>
      </c>
      <c r="N1517" s="69">
        <f t="shared" ca="1" si="414"/>
        <v>1.027829825</v>
      </c>
      <c r="O1517" s="68">
        <f t="shared" si="421"/>
        <v>0</v>
      </c>
      <c r="P1517" s="65">
        <f t="shared" ca="1" si="415"/>
        <v>19.748515439999998</v>
      </c>
      <c r="Q1517" s="143">
        <f t="shared" si="417"/>
        <v>0</v>
      </c>
      <c r="R1517" s="11">
        <f t="shared" si="418"/>
        <v>0</v>
      </c>
      <c r="S1517" s="70" t="str">
        <f>IF(O1516&gt;0,VLOOKUP(O1516,W$12:AF$60,10),S1516)</f>
        <v>A+J=</v>
      </c>
      <c r="T1517" s="66" t="e">
        <f>IF(O1516&gt;0,VLOOKUP(O1516,W$12:AF$60,11),T1516)</f>
        <v>#REF!</v>
      </c>
      <c r="U1517" s="71" t="str">
        <f t="shared" si="416"/>
        <v>-</v>
      </c>
    </row>
    <row r="1518" spans="1:21" x14ac:dyDescent="0.15">
      <c r="A1518" s="63">
        <f t="shared" si="419"/>
        <v>45283</v>
      </c>
      <c r="B1518" s="78">
        <f t="shared" ca="1" si="406"/>
        <v>729.85321809949994</v>
      </c>
      <c r="C1518" s="65">
        <f t="shared" ca="1" si="407"/>
        <v>709.61694673949989</v>
      </c>
      <c r="D1518" s="10">
        <f ca="1">IF(A1518&lt;$B$1,VLOOKUP(A1518,[1]DI!$A$4:$B$15000,2),0)</f>
        <v>0</v>
      </c>
      <c r="E1518" s="65">
        <f t="shared" ca="1" si="408"/>
        <v>1</v>
      </c>
      <c r="F1518" s="65">
        <f ca="1">(TRUNC(PRODUCT($E$12:$E1517),16))</f>
        <v>1.3698604939596899</v>
      </c>
      <c r="G1518" s="65">
        <f t="shared" ca="1" si="409"/>
        <v>1.3445656637543799</v>
      </c>
      <c r="H1518" s="65">
        <f t="shared" ca="1" si="410"/>
        <v>1.0188126399999999</v>
      </c>
      <c r="I1518" s="64">
        <f t="shared" si="420"/>
        <v>0.06</v>
      </c>
      <c r="J1518" s="66">
        <f>IF(O1517&gt;0,VLOOKUP(O1517,W$12:AF$80,2),J1517)</f>
        <v>45224</v>
      </c>
      <c r="K1518" s="67">
        <f t="shared" si="411"/>
        <v>40</v>
      </c>
      <c r="L1518" s="68">
        <f t="shared" si="412"/>
        <v>41</v>
      </c>
      <c r="M1518" s="69">
        <f t="shared" si="413"/>
        <v>1.0095253390000001</v>
      </c>
      <c r="N1518" s="69">
        <f t="shared" ca="1" si="414"/>
        <v>1.028517176</v>
      </c>
      <c r="O1518" s="68">
        <f t="shared" si="421"/>
        <v>0</v>
      </c>
      <c r="P1518" s="65">
        <f t="shared" ca="1" si="415"/>
        <v>20.23627136</v>
      </c>
      <c r="Q1518" s="143">
        <f t="shared" si="417"/>
        <v>0</v>
      </c>
      <c r="R1518" s="11">
        <f t="shared" si="418"/>
        <v>0</v>
      </c>
      <c r="S1518" s="70" t="str">
        <f>IF(O1517&gt;0,VLOOKUP(O1517,W$12:AF$60,10),S1517)</f>
        <v>A+J=</v>
      </c>
      <c r="T1518" s="66" t="e">
        <f>IF(O1517&gt;0,VLOOKUP(O1517,W$12:AF$60,11),T1517)</f>
        <v>#REF!</v>
      </c>
      <c r="U1518" s="71" t="str">
        <f t="shared" si="416"/>
        <v>-</v>
      </c>
    </row>
    <row r="1519" spans="1:21" x14ac:dyDescent="0.15">
      <c r="A1519" s="63">
        <f t="shared" si="419"/>
        <v>45284</v>
      </c>
      <c r="B1519" s="78">
        <f t="shared" ca="1" si="406"/>
        <v>729.85321809949994</v>
      </c>
      <c r="C1519" s="65">
        <f t="shared" ca="1" si="407"/>
        <v>709.61694673949989</v>
      </c>
      <c r="D1519" s="10">
        <f ca="1">IF(A1519&lt;$B$1,VLOOKUP(A1519,[1]DI!$A$4:$B$15000,2),0)</f>
        <v>0</v>
      </c>
      <c r="E1519" s="65">
        <f t="shared" ca="1" si="408"/>
        <v>1</v>
      </c>
      <c r="F1519" s="65">
        <f ca="1">(TRUNC(PRODUCT($E$12:$E1518),16))</f>
        <v>1.3698604939596899</v>
      </c>
      <c r="G1519" s="65">
        <f t="shared" ca="1" si="409"/>
        <v>1.3445656637543799</v>
      </c>
      <c r="H1519" s="65">
        <f t="shared" ca="1" si="410"/>
        <v>1.0188126399999999</v>
      </c>
      <c r="I1519" s="64">
        <f t="shared" si="420"/>
        <v>0.06</v>
      </c>
      <c r="J1519" s="66">
        <f>IF(O1518&gt;0,VLOOKUP(O1518,W$12:AF$80,2),J1518)</f>
        <v>45224</v>
      </c>
      <c r="K1519" s="67">
        <f t="shared" si="411"/>
        <v>40</v>
      </c>
      <c r="L1519" s="68">
        <f t="shared" si="412"/>
        <v>41</v>
      </c>
      <c r="M1519" s="69">
        <f t="shared" si="413"/>
        <v>1.0095253390000001</v>
      </c>
      <c r="N1519" s="69">
        <f t="shared" ca="1" si="414"/>
        <v>1.028517176</v>
      </c>
      <c r="O1519" s="68">
        <f t="shared" si="421"/>
        <v>0</v>
      </c>
      <c r="P1519" s="65">
        <f t="shared" ca="1" si="415"/>
        <v>20.23627136</v>
      </c>
      <c r="Q1519" s="143">
        <f t="shared" si="417"/>
        <v>0</v>
      </c>
      <c r="R1519" s="11">
        <f t="shared" si="418"/>
        <v>0</v>
      </c>
      <c r="S1519" s="70" t="str">
        <f>IF(O1518&gt;0,VLOOKUP(O1518,W$12:AF$60,10),S1518)</f>
        <v>A+J=</v>
      </c>
      <c r="T1519" s="66" t="e">
        <f>IF(O1518&gt;0,VLOOKUP(O1518,W$12:AF$60,11),T1518)</f>
        <v>#REF!</v>
      </c>
      <c r="U1519" s="71" t="str">
        <f t="shared" si="416"/>
        <v>-</v>
      </c>
    </row>
    <row r="1520" spans="1:21" x14ac:dyDescent="0.15">
      <c r="A1520" s="63">
        <f t="shared" si="419"/>
        <v>45285</v>
      </c>
      <c r="B1520" s="78">
        <f t="shared" ca="1" si="406"/>
        <v>729.85321809949994</v>
      </c>
      <c r="C1520" s="65">
        <f t="shared" ca="1" si="407"/>
        <v>709.61694673949989</v>
      </c>
      <c r="D1520" s="10">
        <f ca="1">IF(A1520&lt;$B$1,VLOOKUP(A1520,[1]DI!$A$4:$B$15000,2),0)</f>
        <v>0</v>
      </c>
      <c r="E1520" s="65">
        <f t="shared" ca="1" si="408"/>
        <v>1</v>
      </c>
      <c r="F1520" s="65">
        <f ca="1">(TRUNC(PRODUCT($E$12:$E1519),16))</f>
        <v>1.3698604939596899</v>
      </c>
      <c r="G1520" s="65">
        <f t="shared" ca="1" si="409"/>
        <v>1.3445656637543799</v>
      </c>
      <c r="H1520" s="65">
        <f t="shared" ca="1" si="410"/>
        <v>1.0188126399999999</v>
      </c>
      <c r="I1520" s="64">
        <f t="shared" si="420"/>
        <v>0.06</v>
      </c>
      <c r="J1520" s="66">
        <f>IF(O1519&gt;0,VLOOKUP(O1519,W$12:AF$80,2),J1519)</f>
        <v>45224</v>
      </c>
      <c r="K1520" s="67">
        <f t="shared" si="411"/>
        <v>40</v>
      </c>
      <c r="L1520" s="68">
        <f t="shared" si="412"/>
        <v>41</v>
      </c>
      <c r="M1520" s="69">
        <f t="shared" si="413"/>
        <v>1.0095253390000001</v>
      </c>
      <c r="N1520" s="69">
        <f t="shared" ca="1" si="414"/>
        <v>1.028517176</v>
      </c>
      <c r="O1520" s="68">
        <f t="shared" si="421"/>
        <v>0</v>
      </c>
      <c r="P1520" s="65">
        <f t="shared" ca="1" si="415"/>
        <v>20.23627136</v>
      </c>
      <c r="Q1520" s="143">
        <f t="shared" si="417"/>
        <v>0</v>
      </c>
      <c r="R1520" s="11">
        <f t="shared" si="418"/>
        <v>0</v>
      </c>
      <c r="S1520" s="70" t="str">
        <f>IF(O1519&gt;0,VLOOKUP(O1519,W$12:AF$60,10),S1519)</f>
        <v>A+J=</v>
      </c>
      <c r="T1520" s="66" t="e">
        <f>IF(O1519&gt;0,VLOOKUP(O1519,W$12:AF$60,11),T1519)</f>
        <v>#REF!</v>
      </c>
      <c r="U1520" s="71" t="str">
        <f t="shared" si="416"/>
        <v>-</v>
      </c>
    </row>
    <row r="1521" spans="1:22" ht="15.75" x14ac:dyDescent="0.25">
      <c r="A1521" s="161">
        <f t="shared" si="419"/>
        <v>45286</v>
      </c>
      <c r="B1521" s="162">
        <f t="shared" ca="1" si="406"/>
        <v>729.85321809949994</v>
      </c>
      <c r="C1521" s="119">
        <f t="shared" ca="1" si="407"/>
        <v>709.61694673949989</v>
      </c>
      <c r="D1521" s="163">
        <f ca="1">IF(A1521&lt;$B$1,VLOOKUP(A1521,[1]DI!$A$4:$B$15000,2),0)</f>
        <v>0.11650000000000001</v>
      </c>
      <c r="E1521" s="119">
        <f t="shared" ca="1" si="408"/>
        <v>1.0004373900000001</v>
      </c>
      <c r="F1521" s="119">
        <f ca="1">(TRUNC(PRODUCT($E$12:$E1520),16))</f>
        <v>1.3698604939596899</v>
      </c>
      <c r="G1521" s="119">
        <f t="shared" ca="1" si="409"/>
        <v>1.3445656637543799</v>
      </c>
      <c r="H1521" s="119">
        <f t="shared" ca="1" si="410"/>
        <v>1.0188126399999999</v>
      </c>
      <c r="I1521" s="163">
        <f t="shared" si="420"/>
        <v>0.06</v>
      </c>
      <c r="J1521" s="164">
        <f>IF(O1520&gt;0,VLOOKUP(O1520,W$12:AF$80,2),J1520)</f>
        <v>45224</v>
      </c>
      <c r="K1521" s="145">
        <f t="shared" si="411"/>
        <v>41</v>
      </c>
      <c r="L1521" s="165">
        <f t="shared" si="412"/>
        <v>41</v>
      </c>
      <c r="M1521" s="166">
        <f t="shared" si="413"/>
        <v>1.0095253390000001</v>
      </c>
      <c r="N1521" s="166">
        <f t="shared" ca="1" si="414"/>
        <v>1.028517176</v>
      </c>
      <c r="O1521" s="165">
        <v>0</v>
      </c>
      <c r="P1521" s="119">
        <f t="shared" ca="1" si="415"/>
        <v>20.23627136</v>
      </c>
      <c r="Q1521" s="144">
        <f t="shared" si="417"/>
        <v>0</v>
      </c>
      <c r="R1521" s="119">
        <f t="shared" si="418"/>
        <v>0</v>
      </c>
      <c r="S1521" s="167" t="str">
        <f>IF(O1520&gt;0,VLOOKUP(O1520,W$12:AF$60,10),S1520)</f>
        <v>A+J=</v>
      </c>
      <c r="T1521" s="164" t="e">
        <f>IF(O1520&gt;0,VLOOKUP(O1520,W$12:AF$60,11),T1520)</f>
        <v>#REF!</v>
      </c>
      <c r="U1521" s="121" t="str">
        <f t="shared" si="416"/>
        <v>-</v>
      </c>
      <c r="V1521" s="155" t="s">
        <v>105</v>
      </c>
    </row>
    <row r="1522" spans="1:22" x14ac:dyDescent="0.15">
      <c r="A1522" s="63">
        <f t="shared" si="419"/>
        <v>45287</v>
      </c>
      <c r="B1522" s="78">
        <f t="shared" ca="1" si="406"/>
        <v>730.34130327949993</v>
      </c>
      <c r="C1522" s="65">
        <f t="shared" ca="1" si="407"/>
        <v>709.61694673949989</v>
      </c>
      <c r="D1522" s="10">
        <f ca="1">IF(A1522&lt;$B$1,VLOOKUP(A1522,[1]DI!$A$4:$B$15000,2),0)</f>
        <v>0.11650000000000001</v>
      </c>
      <c r="E1522" s="65">
        <f t="shared" ca="1" si="408"/>
        <v>1.0004373900000001</v>
      </c>
      <c r="F1522" s="65">
        <f ca="1">(TRUNC(PRODUCT($E$12:$E1521),16))</f>
        <v>1.3704596572411401</v>
      </c>
      <c r="G1522" s="65">
        <f t="shared" ca="1" si="409"/>
        <v>1.3445656637543799</v>
      </c>
      <c r="H1522" s="65">
        <f t="shared" ca="1" si="410"/>
        <v>1.01925826</v>
      </c>
      <c r="I1522" s="64">
        <f t="shared" si="420"/>
        <v>0.06</v>
      </c>
      <c r="J1522" s="66">
        <f>IF(O1521&gt;0,VLOOKUP(O1521,W$12:AF$80,2),J1521)</f>
        <v>45224</v>
      </c>
      <c r="K1522" s="67">
        <f t="shared" si="411"/>
        <v>42</v>
      </c>
      <c r="L1522" s="68">
        <f t="shared" si="412"/>
        <v>42</v>
      </c>
      <c r="M1522" s="69">
        <f t="shared" si="413"/>
        <v>1.0097587939999999</v>
      </c>
      <c r="N1522" s="69">
        <f t="shared" ca="1" si="414"/>
        <v>1.0292049910000001</v>
      </c>
      <c r="O1522" s="68">
        <f t="shared" si="421"/>
        <v>0</v>
      </c>
      <c r="P1522" s="65">
        <f t="shared" ca="1" si="415"/>
        <v>20.724356539999999</v>
      </c>
      <c r="Q1522" s="143">
        <f t="shared" si="417"/>
        <v>0</v>
      </c>
      <c r="R1522" s="11">
        <f t="shared" si="418"/>
        <v>0</v>
      </c>
      <c r="S1522" s="70" t="str">
        <f>IF(O1521&gt;0,VLOOKUP(O1521,W$12:AF$60,10),S1521)</f>
        <v>A+J=</v>
      </c>
      <c r="T1522" s="66" t="e">
        <f>IF(O1521&gt;0,VLOOKUP(O1521,W$12:AF$60,11),T1521)</f>
        <v>#REF!</v>
      </c>
      <c r="U1522" s="71" t="str">
        <f t="shared" si="416"/>
        <v>-</v>
      </c>
    </row>
    <row r="1523" spans="1:22" x14ac:dyDescent="0.15">
      <c r="A1523" s="63">
        <f t="shared" si="419"/>
        <v>45288</v>
      </c>
      <c r="B1523" s="78">
        <f t="shared" ca="1" si="406"/>
        <v>730.8297120394999</v>
      </c>
      <c r="C1523" s="65">
        <f t="shared" ca="1" si="407"/>
        <v>709.61694673949989</v>
      </c>
      <c r="D1523" s="10">
        <f ca="1">IF(A1523&lt;$B$1,VLOOKUP(A1523,[1]DI!$A$4:$B$15000,2),0)</f>
        <v>0.11650000000000001</v>
      </c>
      <c r="E1523" s="65">
        <f t="shared" ca="1" si="408"/>
        <v>1.0004373900000001</v>
      </c>
      <c r="F1523" s="65">
        <f ca="1">(TRUNC(PRODUCT($E$12:$E1522),16))</f>
        <v>1.3710590825906199</v>
      </c>
      <c r="G1523" s="65">
        <f t="shared" ca="1" si="409"/>
        <v>1.3445656637543799</v>
      </c>
      <c r="H1523" s="65">
        <f t="shared" ca="1" si="410"/>
        <v>1.01970407</v>
      </c>
      <c r="I1523" s="64">
        <f t="shared" si="420"/>
        <v>0.06</v>
      </c>
      <c r="J1523" s="66">
        <f>IF(O1522&gt;0,VLOOKUP(O1522,W$12:AF$80,2),J1522)</f>
        <v>45224</v>
      </c>
      <c r="K1523" s="67">
        <f t="shared" si="411"/>
        <v>43</v>
      </c>
      <c r="L1523" s="68">
        <f t="shared" si="412"/>
        <v>43</v>
      </c>
      <c r="M1523" s="69">
        <f t="shared" si="413"/>
        <v>1.009992303</v>
      </c>
      <c r="N1523" s="69">
        <f t="shared" ca="1" si="414"/>
        <v>1.0298932620000001</v>
      </c>
      <c r="O1523" s="68">
        <f t="shared" si="421"/>
        <v>0</v>
      </c>
      <c r="P1523" s="65">
        <f t="shared" ca="1" si="415"/>
        <v>21.212765300000001</v>
      </c>
      <c r="Q1523" s="143">
        <f t="shared" si="417"/>
        <v>0</v>
      </c>
      <c r="R1523" s="11">
        <f t="shared" si="418"/>
        <v>0</v>
      </c>
      <c r="S1523" s="70" t="str">
        <f>IF(O1522&gt;0,VLOOKUP(O1522,W$12:AF$60,10),S1522)</f>
        <v>A+J=</v>
      </c>
      <c r="T1523" s="66" t="e">
        <f>IF(O1522&gt;0,VLOOKUP(O1522,W$12:AF$60,11),T1522)</f>
        <v>#REF!</v>
      </c>
      <c r="U1523" s="71" t="str">
        <f t="shared" si="416"/>
        <v>-</v>
      </c>
    </row>
    <row r="1524" spans="1:22" x14ac:dyDescent="0.15">
      <c r="A1524" s="63">
        <f t="shared" si="419"/>
        <v>45289</v>
      </c>
      <c r="B1524" s="78">
        <f t="shared" ref="B1524:B1587" ca="1" si="422">IF(A1524&lt;=TODAY(),C1524+P1524,IF(AND(A1524&gt;TODAY(),A1524&lt;=$B$1),IF(VLOOKUP(TODAY(),$A$10:$D$10000,4,FALSE)=0,"n.d",C1524+P1524),"n.d"))</f>
        <v>731.31845148949992</v>
      </c>
      <c r="C1524" s="65">
        <f t="shared" ref="C1524:C1587" ca="1" si="423">(C1523-R1523)</f>
        <v>709.61694673949989</v>
      </c>
      <c r="D1524" s="10">
        <f ca="1">IF(A1524&lt;$B$1,VLOOKUP(A1524,[1]DI!$A$4:$B$15000,2),0)</f>
        <v>0.11650000000000001</v>
      </c>
      <c r="E1524" s="65">
        <f t="shared" ref="E1524:E1587" ca="1" si="424">IF(A1524&lt;A$10,1,ROUND(((1+D1524)^(1/252)),8))</f>
        <v>1.0004373900000001</v>
      </c>
      <c r="F1524" s="65">
        <f ca="1">(TRUNC(PRODUCT($E$12:$E1523),16))</f>
        <v>1.3716587701227601</v>
      </c>
      <c r="G1524" s="65">
        <f t="shared" ref="G1524:G1587" ca="1" si="425">IF(O1523&gt;0,F1523,G1523)</f>
        <v>1.3445656637543799</v>
      </c>
      <c r="H1524" s="65">
        <f t="shared" ref="H1524:H1587" ca="1" si="426">ROUND(F1524/G1524,8)</f>
        <v>1.0201500800000001</v>
      </c>
      <c r="I1524" s="64">
        <f t="shared" si="420"/>
        <v>0.06</v>
      </c>
      <c r="J1524" s="66">
        <f>IF(O1523&gt;0,VLOOKUP(O1523,W$12:AF$80,2),J1523)</f>
        <v>45224</v>
      </c>
      <c r="K1524" s="67">
        <f t="shared" ref="K1524:K1587" si="427">IF(A1524&gt;J1524,IF(NETWORKDAYS(J1524,A1524,$W$120:$W$436)-1=0,1,NETWORKDAYS(J1524,A1524,$W$120:$W$436)-1),0)</f>
        <v>44</v>
      </c>
      <c r="L1524" s="68">
        <f t="shared" ref="L1524:L1587" si="428">IF(AND(K1524=1,K1523=1),1,IF(K1524&gt;0,IF(K1524=K1523,K1524+1,K1524),0))</f>
        <v>44</v>
      </c>
      <c r="M1524" s="69">
        <f t="shared" ref="M1524:M1587" si="429">ROUND((I1524+1)^(L1524/252),9)</f>
        <v>1.0102258669999999</v>
      </c>
      <c r="N1524" s="69">
        <f t="shared" ref="N1524:N1587" ca="1" si="430">ROUND(H1524*M1524,9)</f>
        <v>1.030581999</v>
      </c>
      <c r="O1524" s="68">
        <f t="shared" si="421"/>
        <v>0</v>
      </c>
      <c r="P1524" s="65">
        <f t="shared" ref="P1524:P1587" ca="1" si="431">TRUNC(((N1524-1)*C1524),8)</f>
        <v>21.701504750000002</v>
      </c>
      <c r="Q1524" s="143">
        <f t="shared" si="417"/>
        <v>0</v>
      </c>
      <c r="R1524" s="11">
        <f t="shared" si="418"/>
        <v>0</v>
      </c>
      <c r="S1524" s="70" t="str">
        <f>IF(O1523&gt;0,VLOOKUP(O1523,W$12:AF$60,10),S1523)</f>
        <v>A+J=</v>
      </c>
      <c r="T1524" s="66" t="e">
        <f>IF(O1523&gt;0,VLOOKUP(O1523,W$12:AF$60,11),T1523)</f>
        <v>#REF!</v>
      </c>
      <c r="U1524" s="71" t="str">
        <f t="shared" ref="U1524:U1587" si="432">IF(O1524&gt;0,(P1524+R1524)*U$9,"-")</f>
        <v>-</v>
      </c>
    </row>
    <row r="1525" spans="1:22" x14ac:dyDescent="0.15">
      <c r="A1525" s="63">
        <f t="shared" si="419"/>
        <v>45290</v>
      </c>
      <c r="B1525" s="78">
        <f t="shared" ca="1" si="422"/>
        <v>731.80751309949994</v>
      </c>
      <c r="C1525" s="65">
        <f t="shared" ca="1" si="423"/>
        <v>709.61694673949989</v>
      </c>
      <c r="D1525" s="10">
        <f ca="1">IF(A1525&lt;$B$1,VLOOKUP(A1525,[1]DI!$A$4:$B$15000,2),0)</f>
        <v>0</v>
      </c>
      <c r="E1525" s="65">
        <f t="shared" ca="1" si="424"/>
        <v>1</v>
      </c>
      <c r="F1525" s="65">
        <f ca="1">(TRUNC(PRODUCT($E$12:$E1524),16))</f>
        <v>1.37225871995222</v>
      </c>
      <c r="G1525" s="65">
        <f t="shared" ca="1" si="425"/>
        <v>1.3445656637543799</v>
      </c>
      <c r="H1525" s="65">
        <f t="shared" ca="1" si="426"/>
        <v>1.0205962799999999</v>
      </c>
      <c r="I1525" s="64">
        <f t="shared" si="420"/>
        <v>0.06</v>
      </c>
      <c r="J1525" s="66">
        <f>IF(O1524&gt;0,VLOOKUP(O1524,W$12:AF$80,2),J1524)</f>
        <v>45224</v>
      </c>
      <c r="K1525" s="67">
        <f t="shared" si="427"/>
        <v>44</v>
      </c>
      <c r="L1525" s="68">
        <f t="shared" si="428"/>
        <v>45</v>
      </c>
      <c r="M1525" s="69">
        <f t="shared" si="429"/>
        <v>1.0104594840000001</v>
      </c>
      <c r="N1525" s="69">
        <f t="shared" ca="1" si="430"/>
        <v>1.03127119</v>
      </c>
      <c r="O1525" s="68">
        <f t="shared" si="421"/>
        <v>0</v>
      </c>
      <c r="P1525" s="65">
        <f t="shared" ca="1" si="431"/>
        <v>22.190566359999998</v>
      </c>
      <c r="Q1525" s="143">
        <f t="shared" si="417"/>
        <v>0</v>
      </c>
      <c r="R1525" s="11">
        <f t="shared" si="418"/>
        <v>0</v>
      </c>
      <c r="S1525" s="70" t="str">
        <f>IF(O1524&gt;0,VLOOKUP(O1524,W$12:AF$60,10),S1524)</f>
        <v>A+J=</v>
      </c>
      <c r="T1525" s="66" t="e">
        <f>IF(O1524&gt;0,VLOOKUP(O1524,W$12:AF$60,11),T1524)</f>
        <v>#REF!</v>
      </c>
      <c r="U1525" s="71" t="str">
        <f t="shared" si="432"/>
        <v>-</v>
      </c>
    </row>
    <row r="1526" spans="1:22" x14ac:dyDescent="0.15">
      <c r="A1526" s="63">
        <f t="shared" si="419"/>
        <v>45291</v>
      </c>
      <c r="B1526" s="78">
        <f t="shared" ca="1" si="422"/>
        <v>731.80751309949994</v>
      </c>
      <c r="C1526" s="65">
        <f t="shared" ca="1" si="423"/>
        <v>709.61694673949989</v>
      </c>
      <c r="D1526" s="10">
        <f ca="1">IF(A1526&lt;$B$1,VLOOKUP(A1526,[1]DI!$A$4:$B$15000,2),0)</f>
        <v>0</v>
      </c>
      <c r="E1526" s="65">
        <f t="shared" ca="1" si="424"/>
        <v>1</v>
      </c>
      <c r="F1526" s="65">
        <f ca="1">(TRUNC(PRODUCT($E$12:$E1525),16))</f>
        <v>1.37225871995222</v>
      </c>
      <c r="G1526" s="65">
        <f t="shared" ca="1" si="425"/>
        <v>1.3445656637543799</v>
      </c>
      <c r="H1526" s="65">
        <f t="shared" ca="1" si="426"/>
        <v>1.0205962799999999</v>
      </c>
      <c r="I1526" s="64">
        <f t="shared" si="420"/>
        <v>0.06</v>
      </c>
      <c r="J1526" s="66">
        <f>IF(O1525&gt;0,VLOOKUP(O1525,W$12:AF$80,2),J1525)</f>
        <v>45224</v>
      </c>
      <c r="K1526" s="67">
        <f t="shared" si="427"/>
        <v>44</v>
      </c>
      <c r="L1526" s="68">
        <f t="shared" si="428"/>
        <v>45</v>
      </c>
      <c r="M1526" s="69">
        <f t="shared" si="429"/>
        <v>1.0104594840000001</v>
      </c>
      <c r="N1526" s="69">
        <f t="shared" ca="1" si="430"/>
        <v>1.03127119</v>
      </c>
      <c r="O1526" s="68">
        <f t="shared" si="421"/>
        <v>0</v>
      </c>
      <c r="P1526" s="65">
        <f t="shared" ca="1" si="431"/>
        <v>22.190566359999998</v>
      </c>
      <c r="Q1526" s="143">
        <f t="shared" si="417"/>
        <v>0</v>
      </c>
      <c r="R1526" s="11">
        <f t="shared" si="418"/>
        <v>0</v>
      </c>
      <c r="S1526" s="70" t="str">
        <f>IF(O1525&gt;0,VLOOKUP(O1525,W$12:AF$60,10),S1525)</f>
        <v>A+J=</v>
      </c>
      <c r="T1526" s="66" t="e">
        <f>IF(O1525&gt;0,VLOOKUP(O1525,W$12:AF$60,11),T1525)</f>
        <v>#REF!</v>
      </c>
      <c r="U1526" s="71" t="str">
        <f t="shared" si="432"/>
        <v>-</v>
      </c>
    </row>
    <row r="1527" spans="1:22" x14ac:dyDescent="0.15">
      <c r="A1527" s="63">
        <f t="shared" si="419"/>
        <v>45292</v>
      </c>
      <c r="B1527" s="78">
        <f t="shared" ca="1" si="422"/>
        <v>731.80751309949994</v>
      </c>
      <c r="C1527" s="65">
        <f t="shared" ca="1" si="423"/>
        <v>709.61694673949989</v>
      </c>
      <c r="D1527" s="10">
        <f ca="1">IF(A1527&lt;$B$1,VLOOKUP(A1527,[1]DI!$A$4:$B$15000,2),0)</f>
        <v>0</v>
      </c>
      <c r="E1527" s="65">
        <f t="shared" ca="1" si="424"/>
        <v>1</v>
      </c>
      <c r="F1527" s="65">
        <f ca="1">(TRUNC(PRODUCT($E$12:$E1526),16))</f>
        <v>1.37225871995222</v>
      </c>
      <c r="G1527" s="65">
        <f t="shared" ca="1" si="425"/>
        <v>1.3445656637543799</v>
      </c>
      <c r="H1527" s="65">
        <f t="shared" ca="1" si="426"/>
        <v>1.0205962799999999</v>
      </c>
      <c r="I1527" s="64">
        <f t="shared" si="420"/>
        <v>0.06</v>
      </c>
      <c r="J1527" s="66">
        <f>IF(O1526&gt;0,VLOOKUP(O1526,W$12:AF$80,2),J1526)</f>
        <v>45224</v>
      </c>
      <c r="K1527" s="67">
        <f t="shared" si="427"/>
        <v>44</v>
      </c>
      <c r="L1527" s="68">
        <f t="shared" si="428"/>
        <v>45</v>
      </c>
      <c r="M1527" s="69">
        <f t="shared" si="429"/>
        <v>1.0104594840000001</v>
      </c>
      <c r="N1527" s="69">
        <f t="shared" ca="1" si="430"/>
        <v>1.03127119</v>
      </c>
      <c r="O1527" s="68">
        <f t="shared" si="421"/>
        <v>0</v>
      </c>
      <c r="P1527" s="65">
        <f t="shared" ca="1" si="431"/>
        <v>22.190566359999998</v>
      </c>
      <c r="Q1527" s="143">
        <f t="shared" si="417"/>
        <v>0</v>
      </c>
      <c r="R1527" s="11">
        <f t="shared" si="418"/>
        <v>0</v>
      </c>
      <c r="S1527" s="70" t="str">
        <f>IF(O1526&gt;0,VLOOKUP(O1526,W$12:AF$60,10),S1526)</f>
        <v>A+J=</v>
      </c>
      <c r="T1527" s="66" t="e">
        <f>IF(O1526&gt;0,VLOOKUP(O1526,W$12:AF$60,11),T1526)</f>
        <v>#REF!</v>
      </c>
      <c r="U1527" s="71" t="str">
        <f t="shared" si="432"/>
        <v>-</v>
      </c>
    </row>
    <row r="1528" spans="1:22" x14ac:dyDescent="0.15">
      <c r="A1528" s="63">
        <f t="shared" si="419"/>
        <v>45293</v>
      </c>
      <c r="B1528" s="78">
        <f t="shared" ca="1" si="422"/>
        <v>731.80751309949994</v>
      </c>
      <c r="C1528" s="65">
        <f t="shared" ca="1" si="423"/>
        <v>709.61694673949989</v>
      </c>
      <c r="D1528" s="10">
        <f ca="1">IF(A1528&lt;$B$1,VLOOKUP(A1528,[1]DI!$A$4:$B$15000,2),0)</f>
        <v>0.11650000000000001</v>
      </c>
      <c r="E1528" s="65">
        <f t="shared" ca="1" si="424"/>
        <v>1.0004373900000001</v>
      </c>
      <c r="F1528" s="65">
        <f ca="1">(TRUNC(PRODUCT($E$12:$E1527),16))</f>
        <v>1.37225871995222</v>
      </c>
      <c r="G1528" s="65">
        <f t="shared" ca="1" si="425"/>
        <v>1.3445656637543799</v>
      </c>
      <c r="H1528" s="65">
        <f t="shared" ca="1" si="426"/>
        <v>1.0205962799999999</v>
      </c>
      <c r="I1528" s="64">
        <f t="shared" si="420"/>
        <v>0.06</v>
      </c>
      <c r="J1528" s="66">
        <f>IF(O1527&gt;0,VLOOKUP(O1527,W$12:AF$80,2),J1527)</f>
        <v>45224</v>
      </c>
      <c r="K1528" s="67">
        <f t="shared" si="427"/>
        <v>45</v>
      </c>
      <c r="L1528" s="68">
        <f t="shared" si="428"/>
        <v>45</v>
      </c>
      <c r="M1528" s="69">
        <f t="shared" si="429"/>
        <v>1.0104594840000001</v>
      </c>
      <c r="N1528" s="69">
        <f t="shared" ca="1" si="430"/>
        <v>1.03127119</v>
      </c>
      <c r="O1528" s="68">
        <f t="shared" si="421"/>
        <v>0</v>
      </c>
      <c r="P1528" s="65">
        <f t="shared" ca="1" si="431"/>
        <v>22.190566359999998</v>
      </c>
      <c r="Q1528" s="143">
        <f t="shared" si="417"/>
        <v>0</v>
      </c>
      <c r="R1528" s="11">
        <f t="shared" si="418"/>
        <v>0</v>
      </c>
      <c r="S1528" s="70" t="str">
        <f>IF(O1527&gt;0,VLOOKUP(O1527,W$12:AF$60,10),S1527)</f>
        <v>A+J=</v>
      </c>
      <c r="T1528" s="66" t="e">
        <f>IF(O1527&gt;0,VLOOKUP(O1527,W$12:AF$60,11),T1527)</f>
        <v>#REF!</v>
      </c>
      <c r="U1528" s="71" t="str">
        <f t="shared" si="432"/>
        <v>-</v>
      </c>
    </row>
    <row r="1529" spans="1:22" x14ac:dyDescent="0.15">
      <c r="A1529" s="63">
        <f t="shared" si="419"/>
        <v>45294</v>
      </c>
      <c r="B1529" s="78">
        <f t="shared" ca="1" si="422"/>
        <v>732.2969061094999</v>
      </c>
      <c r="C1529" s="65">
        <f t="shared" ca="1" si="423"/>
        <v>709.61694673949989</v>
      </c>
      <c r="D1529" s="10">
        <f ca="1">IF(A1529&lt;$B$1,VLOOKUP(A1529,[1]DI!$A$4:$B$15000,2),0)</f>
        <v>0.11650000000000001</v>
      </c>
      <c r="E1529" s="65">
        <f t="shared" ca="1" si="424"/>
        <v>1.0004373900000001</v>
      </c>
      <c r="F1529" s="65">
        <f ca="1">(TRUNC(PRODUCT($E$12:$E1528),16))</f>
        <v>1.3728589321937399</v>
      </c>
      <c r="G1529" s="65">
        <f t="shared" ca="1" si="425"/>
        <v>1.3445656637543799</v>
      </c>
      <c r="H1529" s="65">
        <f t="shared" ca="1" si="426"/>
        <v>1.0210426800000001</v>
      </c>
      <c r="I1529" s="64">
        <f t="shared" si="420"/>
        <v>0.06</v>
      </c>
      <c r="J1529" s="66">
        <f>IF(O1528&gt;0,VLOOKUP(O1528,W$12:AF$80,2),J1528)</f>
        <v>45224</v>
      </c>
      <c r="K1529" s="67">
        <f t="shared" si="427"/>
        <v>46</v>
      </c>
      <c r="L1529" s="68">
        <f t="shared" si="428"/>
        <v>46</v>
      </c>
      <c r="M1529" s="69">
        <f t="shared" si="429"/>
        <v>1.010693155</v>
      </c>
      <c r="N1529" s="69">
        <f t="shared" ca="1" si="430"/>
        <v>1.031960848</v>
      </c>
      <c r="O1529" s="68">
        <f t="shared" si="421"/>
        <v>0</v>
      </c>
      <c r="P1529" s="65">
        <f t="shared" ca="1" si="431"/>
        <v>22.679959369999999</v>
      </c>
      <c r="Q1529" s="143">
        <f t="shared" si="417"/>
        <v>0</v>
      </c>
      <c r="R1529" s="11">
        <f t="shared" si="418"/>
        <v>0</v>
      </c>
      <c r="S1529" s="70" t="str">
        <f>IF(O1528&gt;0,VLOOKUP(O1528,W$12:AF$60,10),S1528)</f>
        <v>A+J=</v>
      </c>
      <c r="T1529" s="66" t="e">
        <f>IF(O1528&gt;0,VLOOKUP(O1528,W$12:AF$60,11),T1528)</f>
        <v>#REF!</v>
      </c>
      <c r="U1529" s="71" t="str">
        <f t="shared" si="432"/>
        <v>-</v>
      </c>
    </row>
    <row r="1530" spans="1:22" x14ac:dyDescent="0.15">
      <c r="A1530" s="63">
        <f t="shared" si="419"/>
        <v>45295</v>
      </c>
      <c r="B1530" s="78">
        <f t="shared" ca="1" si="422"/>
        <v>732.7866297894999</v>
      </c>
      <c r="C1530" s="65">
        <f t="shared" ca="1" si="423"/>
        <v>709.61694673949989</v>
      </c>
      <c r="D1530" s="10">
        <f ca="1">IF(A1530&lt;$B$1,VLOOKUP(A1530,[1]DI!$A$4:$B$15000,2),0)</f>
        <v>0.11650000000000001</v>
      </c>
      <c r="E1530" s="65">
        <f t="shared" ca="1" si="424"/>
        <v>1.0004373900000001</v>
      </c>
      <c r="F1530" s="65">
        <f ca="1">(TRUNC(PRODUCT($E$12:$E1529),16))</f>
        <v>1.37345940696209</v>
      </c>
      <c r="G1530" s="65">
        <f t="shared" ca="1" si="425"/>
        <v>1.3445656637543799</v>
      </c>
      <c r="H1530" s="65">
        <f t="shared" ca="1" si="426"/>
        <v>1.0214892799999999</v>
      </c>
      <c r="I1530" s="64">
        <f t="shared" si="420"/>
        <v>0.06</v>
      </c>
      <c r="J1530" s="66">
        <f>IF(O1529&gt;0,VLOOKUP(O1529,W$12:AF$80,2),J1529)</f>
        <v>45224</v>
      </c>
      <c r="K1530" s="67">
        <f t="shared" si="427"/>
        <v>47</v>
      </c>
      <c r="L1530" s="68">
        <f t="shared" si="428"/>
        <v>47</v>
      </c>
      <c r="M1530" s="69">
        <f t="shared" si="429"/>
        <v>1.0109268810000001</v>
      </c>
      <c r="N1530" s="69">
        <f t="shared" ca="1" si="430"/>
        <v>1.0326509719999999</v>
      </c>
      <c r="O1530" s="68">
        <f t="shared" si="421"/>
        <v>0</v>
      </c>
      <c r="P1530" s="65">
        <f t="shared" ca="1" si="431"/>
        <v>23.16968305</v>
      </c>
      <c r="Q1530" s="143">
        <f t="shared" si="417"/>
        <v>0</v>
      </c>
      <c r="R1530" s="11">
        <f t="shared" si="418"/>
        <v>0</v>
      </c>
      <c r="S1530" s="70" t="str">
        <f>IF(O1529&gt;0,VLOOKUP(O1529,W$12:AF$60,10),S1529)</f>
        <v>A+J=</v>
      </c>
      <c r="T1530" s="66" t="e">
        <f>IF(O1529&gt;0,VLOOKUP(O1529,W$12:AF$60,11),T1529)</f>
        <v>#REF!</v>
      </c>
      <c r="U1530" s="71" t="str">
        <f t="shared" si="432"/>
        <v>-</v>
      </c>
    </row>
    <row r="1531" spans="1:22" x14ac:dyDescent="0.15">
      <c r="A1531" s="63">
        <f t="shared" si="419"/>
        <v>45296</v>
      </c>
      <c r="B1531" s="78">
        <f t="shared" ca="1" si="422"/>
        <v>733.2766763594999</v>
      </c>
      <c r="C1531" s="65">
        <f t="shared" ca="1" si="423"/>
        <v>709.61694673949989</v>
      </c>
      <c r="D1531" s="10">
        <f ca="1">IF(A1531&lt;$B$1,VLOOKUP(A1531,[1]DI!$A$4:$B$15000,2),0)</f>
        <v>0.11650000000000001</v>
      </c>
      <c r="E1531" s="65">
        <f t="shared" ca="1" si="424"/>
        <v>1.0004373900000001</v>
      </c>
      <c r="F1531" s="65">
        <f ca="1">(TRUNC(PRODUCT($E$12:$E1530),16))</f>
        <v>1.3740601443720999</v>
      </c>
      <c r="G1531" s="65">
        <f t="shared" ca="1" si="425"/>
        <v>1.3445656637543799</v>
      </c>
      <c r="H1531" s="65">
        <f t="shared" ca="1" si="426"/>
        <v>1.02193607</v>
      </c>
      <c r="I1531" s="64">
        <f t="shared" si="420"/>
        <v>0.06</v>
      </c>
      <c r="J1531" s="66">
        <f>IF(O1530&gt;0,VLOOKUP(O1530,W$12:AF$80,2),J1530)</f>
        <v>45224</v>
      </c>
      <c r="K1531" s="67">
        <f t="shared" si="427"/>
        <v>48</v>
      </c>
      <c r="L1531" s="68">
        <f t="shared" si="428"/>
        <v>48</v>
      </c>
      <c r="M1531" s="69">
        <f t="shared" si="429"/>
        <v>1.01116066</v>
      </c>
      <c r="N1531" s="69">
        <f t="shared" ca="1" si="430"/>
        <v>1.0333415509999999</v>
      </c>
      <c r="O1531" s="68">
        <f t="shared" si="421"/>
        <v>0</v>
      </c>
      <c r="P1531" s="65">
        <f t="shared" ca="1" si="431"/>
        <v>23.65972962</v>
      </c>
      <c r="Q1531" s="143">
        <f t="shared" si="417"/>
        <v>0</v>
      </c>
      <c r="R1531" s="11">
        <f t="shared" si="418"/>
        <v>0</v>
      </c>
      <c r="S1531" s="70" t="str">
        <f>IF(O1530&gt;0,VLOOKUP(O1530,W$12:AF$60,10),S1530)</f>
        <v>A+J=</v>
      </c>
      <c r="T1531" s="66" t="e">
        <f>IF(O1530&gt;0,VLOOKUP(O1530,W$12:AF$60,11),T1530)</f>
        <v>#REF!</v>
      </c>
      <c r="U1531" s="71" t="str">
        <f t="shared" si="432"/>
        <v>-</v>
      </c>
    </row>
    <row r="1532" spans="1:22" x14ac:dyDescent="0.15">
      <c r="A1532" s="63">
        <f t="shared" si="419"/>
        <v>45297</v>
      </c>
      <c r="B1532" s="78">
        <f t="shared" ca="1" si="422"/>
        <v>733.76704791949987</v>
      </c>
      <c r="C1532" s="65">
        <f t="shared" ca="1" si="423"/>
        <v>709.61694673949989</v>
      </c>
      <c r="D1532" s="10">
        <f ca="1">IF(A1532&lt;$B$1,VLOOKUP(A1532,[1]DI!$A$4:$B$15000,2),0)</f>
        <v>0</v>
      </c>
      <c r="E1532" s="65">
        <f t="shared" ca="1" si="424"/>
        <v>1</v>
      </c>
      <c r="F1532" s="65">
        <f ca="1">(TRUNC(PRODUCT($E$12:$E1531),16))</f>
        <v>1.3746611445386501</v>
      </c>
      <c r="G1532" s="65">
        <f t="shared" ca="1" si="425"/>
        <v>1.3445656637543799</v>
      </c>
      <c r="H1532" s="65">
        <f t="shared" ca="1" si="426"/>
        <v>1.02238305</v>
      </c>
      <c r="I1532" s="64">
        <f t="shared" si="420"/>
        <v>0.06</v>
      </c>
      <c r="J1532" s="66">
        <f>IF(O1531&gt;0,VLOOKUP(O1531,W$12:AF$80,2),J1531)</f>
        <v>45224</v>
      </c>
      <c r="K1532" s="67">
        <f t="shared" si="427"/>
        <v>48</v>
      </c>
      <c r="L1532" s="68">
        <f t="shared" si="428"/>
        <v>49</v>
      </c>
      <c r="M1532" s="69">
        <f t="shared" si="429"/>
        <v>1.0113944939999999</v>
      </c>
      <c r="N1532" s="69">
        <f t="shared" ca="1" si="430"/>
        <v>1.0340325880000001</v>
      </c>
      <c r="O1532" s="68">
        <f t="shared" si="421"/>
        <v>0</v>
      </c>
      <c r="P1532" s="65">
        <f t="shared" ca="1" si="431"/>
        <v>24.15010118</v>
      </c>
      <c r="Q1532" s="143">
        <f t="shared" si="417"/>
        <v>0</v>
      </c>
      <c r="R1532" s="11">
        <f t="shared" si="418"/>
        <v>0</v>
      </c>
      <c r="S1532" s="70" t="str">
        <f>IF(O1531&gt;0,VLOOKUP(O1531,W$12:AF$60,10),S1531)</f>
        <v>A+J=</v>
      </c>
      <c r="T1532" s="66" t="e">
        <f>IF(O1531&gt;0,VLOOKUP(O1531,W$12:AF$60,11),T1531)</f>
        <v>#REF!</v>
      </c>
      <c r="U1532" s="71" t="str">
        <f t="shared" si="432"/>
        <v>-</v>
      </c>
    </row>
    <row r="1533" spans="1:22" x14ac:dyDescent="0.15">
      <c r="A1533" s="63">
        <f t="shared" si="419"/>
        <v>45298</v>
      </c>
      <c r="B1533" s="78">
        <f t="shared" ca="1" si="422"/>
        <v>733.76704791949987</v>
      </c>
      <c r="C1533" s="65">
        <f t="shared" ca="1" si="423"/>
        <v>709.61694673949989</v>
      </c>
      <c r="D1533" s="10">
        <f ca="1">IF(A1533&lt;$B$1,VLOOKUP(A1533,[1]DI!$A$4:$B$15000,2),0)</f>
        <v>0</v>
      </c>
      <c r="E1533" s="65">
        <f t="shared" ca="1" si="424"/>
        <v>1</v>
      </c>
      <c r="F1533" s="65">
        <f ca="1">(TRUNC(PRODUCT($E$12:$E1532),16))</f>
        <v>1.3746611445386501</v>
      </c>
      <c r="G1533" s="65">
        <f t="shared" ca="1" si="425"/>
        <v>1.3445656637543799</v>
      </c>
      <c r="H1533" s="65">
        <f t="shared" ca="1" si="426"/>
        <v>1.02238305</v>
      </c>
      <c r="I1533" s="64">
        <f t="shared" si="420"/>
        <v>0.06</v>
      </c>
      <c r="J1533" s="66">
        <f>IF(O1532&gt;0,VLOOKUP(O1532,W$12:AF$80,2),J1532)</f>
        <v>45224</v>
      </c>
      <c r="K1533" s="67">
        <f t="shared" si="427"/>
        <v>48</v>
      </c>
      <c r="L1533" s="68">
        <f t="shared" si="428"/>
        <v>49</v>
      </c>
      <c r="M1533" s="69">
        <f t="shared" si="429"/>
        <v>1.0113944939999999</v>
      </c>
      <c r="N1533" s="69">
        <f t="shared" ca="1" si="430"/>
        <v>1.0340325880000001</v>
      </c>
      <c r="O1533" s="68">
        <f t="shared" si="421"/>
        <v>0</v>
      </c>
      <c r="P1533" s="65">
        <f t="shared" ca="1" si="431"/>
        <v>24.15010118</v>
      </c>
      <c r="Q1533" s="143">
        <f t="shared" si="417"/>
        <v>0</v>
      </c>
      <c r="R1533" s="11">
        <f t="shared" si="418"/>
        <v>0</v>
      </c>
      <c r="S1533" s="70" t="str">
        <f>IF(O1532&gt;0,VLOOKUP(O1532,W$12:AF$60,10),S1532)</f>
        <v>A+J=</v>
      </c>
      <c r="T1533" s="66" t="e">
        <f>IF(O1532&gt;0,VLOOKUP(O1532,W$12:AF$60,11),T1532)</f>
        <v>#REF!</v>
      </c>
      <c r="U1533" s="71" t="str">
        <f t="shared" si="432"/>
        <v>-</v>
      </c>
    </row>
    <row r="1534" spans="1:22" x14ac:dyDescent="0.15">
      <c r="A1534" s="63">
        <f t="shared" si="419"/>
        <v>45299</v>
      </c>
      <c r="B1534" s="78">
        <f t="shared" ca="1" si="422"/>
        <v>733.76704791949987</v>
      </c>
      <c r="C1534" s="65">
        <f t="shared" ca="1" si="423"/>
        <v>709.61694673949989</v>
      </c>
      <c r="D1534" s="10">
        <f ca="1">IF(A1534&lt;$B$1,VLOOKUP(A1534,[1]DI!$A$4:$B$15000,2),0)</f>
        <v>0.11650000000000001</v>
      </c>
      <c r="E1534" s="65">
        <f t="shared" ca="1" si="424"/>
        <v>1.0004373900000001</v>
      </c>
      <c r="F1534" s="65">
        <f ca="1">(TRUNC(PRODUCT($E$12:$E1533),16))</f>
        <v>1.3746611445386501</v>
      </c>
      <c r="G1534" s="65">
        <f t="shared" ca="1" si="425"/>
        <v>1.3445656637543799</v>
      </c>
      <c r="H1534" s="65">
        <f t="shared" ca="1" si="426"/>
        <v>1.02238305</v>
      </c>
      <c r="I1534" s="64">
        <f t="shared" si="420"/>
        <v>0.06</v>
      </c>
      <c r="J1534" s="66">
        <f>IF(O1533&gt;0,VLOOKUP(O1533,W$12:AF$80,2),J1533)</f>
        <v>45224</v>
      </c>
      <c r="K1534" s="67">
        <f t="shared" si="427"/>
        <v>49</v>
      </c>
      <c r="L1534" s="68">
        <f t="shared" si="428"/>
        <v>49</v>
      </c>
      <c r="M1534" s="69">
        <f t="shared" si="429"/>
        <v>1.0113944939999999</v>
      </c>
      <c r="N1534" s="69">
        <f t="shared" ca="1" si="430"/>
        <v>1.0340325880000001</v>
      </c>
      <c r="O1534" s="68">
        <f t="shared" si="421"/>
        <v>0</v>
      </c>
      <c r="P1534" s="65">
        <f t="shared" ca="1" si="431"/>
        <v>24.15010118</v>
      </c>
      <c r="Q1534" s="143">
        <f t="shared" si="417"/>
        <v>0</v>
      </c>
      <c r="R1534" s="11">
        <f t="shared" si="418"/>
        <v>0</v>
      </c>
      <c r="S1534" s="70" t="str">
        <f>IF(O1533&gt;0,VLOOKUP(O1533,W$12:AF$60,10),S1533)</f>
        <v>A+J=</v>
      </c>
      <c r="T1534" s="66" t="e">
        <f>IF(O1533&gt;0,VLOOKUP(O1533,W$12:AF$60,11),T1533)</f>
        <v>#REF!</v>
      </c>
      <c r="U1534" s="71" t="str">
        <f t="shared" si="432"/>
        <v>-</v>
      </c>
    </row>
    <row r="1535" spans="1:22" x14ac:dyDescent="0.15">
      <c r="A1535" s="63">
        <f t="shared" si="419"/>
        <v>45300</v>
      </c>
      <c r="B1535" s="78">
        <f t="shared" ca="1" si="422"/>
        <v>734.25774945949991</v>
      </c>
      <c r="C1535" s="65">
        <f t="shared" ca="1" si="423"/>
        <v>709.61694673949989</v>
      </c>
      <c r="D1535" s="10">
        <f ca="1">IF(A1535&lt;$B$1,VLOOKUP(A1535,[1]DI!$A$4:$B$15000,2),0)</f>
        <v>0.11650000000000001</v>
      </c>
      <c r="E1535" s="65">
        <f t="shared" ca="1" si="424"/>
        <v>1.0004373900000001</v>
      </c>
      <c r="F1535" s="65">
        <f ca="1">(TRUNC(PRODUCT($E$12:$E1534),16))</f>
        <v>1.37526240757666</v>
      </c>
      <c r="G1535" s="65">
        <f t="shared" ca="1" si="425"/>
        <v>1.3445656637543799</v>
      </c>
      <c r="H1535" s="65">
        <f t="shared" ca="1" si="426"/>
        <v>1.0228302300000001</v>
      </c>
      <c r="I1535" s="64">
        <f t="shared" si="420"/>
        <v>0.06</v>
      </c>
      <c r="J1535" s="66">
        <f>IF(O1534&gt;0,VLOOKUP(O1534,W$12:AF$80,2),J1534)</f>
        <v>45224</v>
      </c>
      <c r="K1535" s="67">
        <f t="shared" si="427"/>
        <v>50</v>
      </c>
      <c r="L1535" s="68">
        <f t="shared" si="428"/>
        <v>50</v>
      </c>
      <c r="M1535" s="69">
        <f t="shared" si="429"/>
        <v>1.011628381</v>
      </c>
      <c r="N1535" s="69">
        <f t="shared" ca="1" si="430"/>
        <v>1.0347240900000001</v>
      </c>
      <c r="O1535" s="68">
        <f t="shared" si="421"/>
        <v>0</v>
      </c>
      <c r="P1535" s="65">
        <f t="shared" ca="1" si="431"/>
        <v>24.64080272</v>
      </c>
      <c r="Q1535" s="143">
        <f t="shared" si="417"/>
        <v>0</v>
      </c>
      <c r="R1535" s="11">
        <f t="shared" si="418"/>
        <v>0</v>
      </c>
      <c r="S1535" s="70" t="str">
        <f>IF(O1534&gt;0,VLOOKUP(O1534,W$12:AF$60,10),S1534)</f>
        <v>A+J=</v>
      </c>
      <c r="T1535" s="66" t="e">
        <f>IF(O1534&gt;0,VLOOKUP(O1534,W$12:AF$60,11),T1534)</f>
        <v>#REF!</v>
      </c>
      <c r="U1535" s="71" t="str">
        <f t="shared" si="432"/>
        <v>-</v>
      </c>
    </row>
    <row r="1536" spans="1:22" x14ac:dyDescent="0.15">
      <c r="A1536" s="63">
        <f t="shared" si="419"/>
        <v>45301</v>
      </c>
      <c r="B1536" s="78">
        <f t="shared" ca="1" si="422"/>
        <v>734.74878309949986</v>
      </c>
      <c r="C1536" s="65">
        <f t="shared" ca="1" si="423"/>
        <v>709.61694673949989</v>
      </c>
      <c r="D1536" s="10">
        <f ca="1">IF(A1536&lt;$B$1,VLOOKUP(A1536,[1]DI!$A$4:$B$15000,2),0)</f>
        <v>0.11650000000000001</v>
      </c>
      <c r="E1536" s="65">
        <f t="shared" ca="1" si="424"/>
        <v>1.0004373900000001</v>
      </c>
      <c r="F1536" s="65">
        <f ca="1">(TRUNC(PRODUCT($E$12:$E1535),16))</f>
        <v>1.37586393360111</v>
      </c>
      <c r="G1536" s="65">
        <f t="shared" ca="1" si="425"/>
        <v>1.3445656637543799</v>
      </c>
      <c r="H1536" s="65">
        <f t="shared" ca="1" si="426"/>
        <v>1.0232776100000001</v>
      </c>
      <c r="I1536" s="64">
        <f t="shared" si="420"/>
        <v>0.06</v>
      </c>
      <c r="J1536" s="66">
        <f>IF(O1535&gt;0,VLOOKUP(O1535,W$12:AF$80,2),J1535)</f>
        <v>45224</v>
      </c>
      <c r="K1536" s="67">
        <f t="shared" si="427"/>
        <v>51</v>
      </c>
      <c r="L1536" s="68">
        <f t="shared" si="428"/>
        <v>51</v>
      </c>
      <c r="M1536" s="69">
        <f t="shared" si="429"/>
        <v>1.0118623229999999</v>
      </c>
      <c r="N1536" s="69">
        <f t="shared" ca="1" si="430"/>
        <v>1.03541606</v>
      </c>
      <c r="O1536" s="68">
        <f t="shared" si="421"/>
        <v>0</v>
      </c>
      <c r="P1536" s="65">
        <f t="shared" ca="1" si="431"/>
        <v>25.131836360000001</v>
      </c>
      <c r="Q1536" s="143">
        <f t="shared" si="417"/>
        <v>0</v>
      </c>
      <c r="R1536" s="11">
        <f t="shared" si="418"/>
        <v>0</v>
      </c>
      <c r="S1536" s="70" t="str">
        <f>IF(O1535&gt;0,VLOOKUP(O1535,W$12:AF$60,10),S1535)</f>
        <v>A+J=</v>
      </c>
      <c r="T1536" s="66" t="e">
        <f>IF(O1535&gt;0,VLOOKUP(O1535,W$12:AF$60,11),T1535)</f>
        <v>#REF!</v>
      </c>
      <c r="U1536" s="71" t="str">
        <f t="shared" si="432"/>
        <v>-</v>
      </c>
    </row>
    <row r="1537" spans="1:22" x14ac:dyDescent="0.15">
      <c r="A1537" s="63">
        <f t="shared" si="419"/>
        <v>45302</v>
      </c>
      <c r="B1537" s="78">
        <f t="shared" ca="1" si="422"/>
        <v>735.24014031949991</v>
      </c>
      <c r="C1537" s="65">
        <f t="shared" ca="1" si="423"/>
        <v>709.61694673949989</v>
      </c>
      <c r="D1537" s="10">
        <f ca="1">IF(A1537&lt;$B$1,VLOOKUP(A1537,[1]DI!$A$4:$B$15000,2),0)</f>
        <v>0.11650000000000001</v>
      </c>
      <c r="E1537" s="65">
        <f t="shared" ca="1" si="424"/>
        <v>1.0004373900000001</v>
      </c>
      <c r="F1537" s="65">
        <f ca="1">(TRUNC(PRODUCT($E$12:$E1536),16))</f>
        <v>1.37646572272703</v>
      </c>
      <c r="G1537" s="65">
        <f t="shared" ca="1" si="425"/>
        <v>1.3445656637543799</v>
      </c>
      <c r="H1537" s="65">
        <f t="shared" ca="1" si="426"/>
        <v>1.02372518</v>
      </c>
      <c r="I1537" s="64">
        <f t="shared" si="420"/>
        <v>0.06</v>
      </c>
      <c r="J1537" s="66">
        <f>IF(O1536&gt;0,VLOOKUP(O1536,W$12:AF$80,2),J1536)</f>
        <v>45224</v>
      </c>
      <c r="K1537" s="67">
        <f t="shared" si="427"/>
        <v>52</v>
      </c>
      <c r="L1537" s="68">
        <f t="shared" si="428"/>
        <v>52</v>
      </c>
      <c r="M1537" s="69">
        <f t="shared" si="429"/>
        <v>1.0120963190000001</v>
      </c>
      <c r="N1537" s="69">
        <f t="shared" ca="1" si="430"/>
        <v>1.0361084860000001</v>
      </c>
      <c r="O1537" s="68">
        <f t="shared" si="421"/>
        <v>0</v>
      </c>
      <c r="P1537" s="65">
        <f t="shared" ca="1" si="431"/>
        <v>25.623193579999999</v>
      </c>
      <c r="Q1537" s="143">
        <f t="shared" si="417"/>
        <v>0</v>
      </c>
      <c r="R1537" s="11">
        <f t="shared" si="418"/>
        <v>0</v>
      </c>
      <c r="S1537" s="70" t="str">
        <f>IF(O1536&gt;0,VLOOKUP(O1536,W$12:AF$60,10),S1536)</f>
        <v>A+J=</v>
      </c>
      <c r="T1537" s="66" t="e">
        <f>IF(O1536&gt;0,VLOOKUP(O1536,W$12:AF$60,11),T1536)</f>
        <v>#REF!</v>
      </c>
      <c r="U1537" s="71" t="str">
        <f t="shared" si="432"/>
        <v>-</v>
      </c>
    </row>
    <row r="1538" spans="1:22" x14ac:dyDescent="0.15">
      <c r="A1538" s="63">
        <f t="shared" si="419"/>
        <v>45303</v>
      </c>
      <c r="B1538" s="78">
        <f t="shared" ca="1" si="422"/>
        <v>735.73182254949984</v>
      </c>
      <c r="C1538" s="65">
        <f t="shared" ca="1" si="423"/>
        <v>709.61694673949989</v>
      </c>
      <c r="D1538" s="10">
        <f ca="1">IF(A1538&lt;$B$1,VLOOKUP(A1538,[1]DI!$A$4:$B$15000,2),0)</f>
        <v>0.11650000000000001</v>
      </c>
      <c r="E1538" s="65">
        <f t="shared" ca="1" si="424"/>
        <v>1.0004373900000001</v>
      </c>
      <c r="F1538" s="65">
        <f ca="1">(TRUNC(PRODUCT($E$12:$E1537),16))</f>
        <v>1.37706777506949</v>
      </c>
      <c r="G1538" s="65">
        <f t="shared" ca="1" si="425"/>
        <v>1.3445656637543799</v>
      </c>
      <c r="H1538" s="65">
        <f t="shared" ca="1" si="426"/>
        <v>1.0241729399999999</v>
      </c>
      <c r="I1538" s="64">
        <f t="shared" si="420"/>
        <v>0.06</v>
      </c>
      <c r="J1538" s="66">
        <f>IF(O1537&gt;0,VLOOKUP(O1537,W$12:AF$80,2),J1537)</f>
        <v>45224</v>
      </c>
      <c r="K1538" s="67">
        <f t="shared" si="427"/>
        <v>53</v>
      </c>
      <c r="L1538" s="68">
        <f t="shared" si="428"/>
        <v>53</v>
      </c>
      <c r="M1538" s="69">
        <f t="shared" si="429"/>
        <v>1.0123303690000001</v>
      </c>
      <c r="N1538" s="69">
        <f t="shared" ca="1" si="430"/>
        <v>1.0368013700000001</v>
      </c>
      <c r="O1538" s="68">
        <f t="shared" si="421"/>
        <v>0</v>
      </c>
      <c r="P1538" s="65">
        <f t="shared" ca="1" si="431"/>
        <v>26.114875810000001</v>
      </c>
      <c r="Q1538" s="143">
        <f t="shared" si="417"/>
        <v>0</v>
      </c>
      <c r="R1538" s="11">
        <f t="shared" si="418"/>
        <v>0</v>
      </c>
      <c r="S1538" s="70" t="str">
        <f>IF(O1537&gt;0,VLOOKUP(O1537,W$12:AF$60,10),S1537)</f>
        <v>A+J=</v>
      </c>
      <c r="T1538" s="66" t="e">
        <f>IF(O1537&gt;0,VLOOKUP(O1537,W$12:AF$60,11),T1537)</f>
        <v>#REF!</v>
      </c>
      <c r="U1538" s="71" t="str">
        <f t="shared" si="432"/>
        <v>-</v>
      </c>
    </row>
    <row r="1539" spans="1:22" x14ac:dyDescent="0.15">
      <c r="A1539" s="63">
        <f t="shared" si="419"/>
        <v>45304</v>
      </c>
      <c r="B1539" s="78">
        <f t="shared" ca="1" si="422"/>
        <v>736.22384397949986</v>
      </c>
      <c r="C1539" s="65">
        <f t="shared" ca="1" si="423"/>
        <v>709.61694673949989</v>
      </c>
      <c r="D1539" s="10">
        <f ca="1">IF(A1539&lt;$B$1,VLOOKUP(A1539,[1]DI!$A$4:$B$15000,2),0)</f>
        <v>0</v>
      </c>
      <c r="E1539" s="65">
        <f t="shared" ca="1" si="424"/>
        <v>1</v>
      </c>
      <c r="F1539" s="65">
        <f ca="1">(TRUNC(PRODUCT($E$12:$E1538),16))</f>
        <v>1.3776700907436299</v>
      </c>
      <c r="G1539" s="65">
        <f t="shared" ca="1" si="425"/>
        <v>1.3445656637543799</v>
      </c>
      <c r="H1539" s="65">
        <f t="shared" ca="1" si="426"/>
        <v>1.0246209100000001</v>
      </c>
      <c r="I1539" s="64">
        <f t="shared" si="420"/>
        <v>0.06</v>
      </c>
      <c r="J1539" s="66">
        <f>IF(O1538&gt;0,VLOOKUP(O1538,W$12:AF$80,2),J1538)</f>
        <v>45224</v>
      </c>
      <c r="K1539" s="67">
        <f t="shared" si="427"/>
        <v>53</v>
      </c>
      <c r="L1539" s="68">
        <f t="shared" si="428"/>
        <v>54</v>
      </c>
      <c r="M1539" s="69">
        <f t="shared" si="429"/>
        <v>1.0125644730000001</v>
      </c>
      <c r="N1539" s="69">
        <f t="shared" ca="1" si="430"/>
        <v>1.0374947320000001</v>
      </c>
      <c r="O1539" s="68">
        <f t="shared" si="421"/>
        <v>0</v>
      </c>
      <c r="P1539" s="65">
        <f t="shared" ca="1" si="431"/>
        <v>26.606897239999999</v>
      </c>
      <c r="Q1539" s="143">
        <f t="shared" si="417"/>
        <v>0</v>
      </c>
      <c r="R1539" s="11">
        <f t="shared" si="418"/>
        <v>0</v>
      </c>
      <c r="S1539" s="70" t="str">
        <f>IF(O1538&gt;0,VLOOKUP(O1538,W$12:AF$60,10),S1538)</f>
        <v>A+J=</v>
      </c>
      <c r="T1539" s="66" t="e">
        <f>IF(O1538&gt;0,VLOOKUP(O1538,W$12:AF$60,11),T1538)</f>
        <v>#REF!</v>
      </c>
      <c r="U1539" s="71" t="str">
        <f t="shared" si="432"/>
        <v>-</v>
      </c>
    </row>
    <row r="1540" spans="1:22" x14ac:dyDescent="0.15">
      <c r="A1540" s="63">
        <f t="shared" si="419"/>
        <v>45305</v>
      </c>
      <c r="B1540" s="78">
        <f t="shared" ca="1" si="422"/>
        <v>736.22384397949986</v>
      </c>
      <c r="C1540" s="65">
        <f t="shared" ca="1" si="423"/>
        <v>709.61694673949989</v>
      </c>
      <c r="D1540" s="10">
        <f ca="1">IF(A1540&lt;$B$1,VLOOKUP(A1540,[1]DI!$A$4:$B$15000,2),0)</f>
        <v>0</v>
      </c>
      <c r="E1540" s="65">
        <f t="shared" ca="1" si="424"/>
        <v>1</v>
      </c>
      <c r="F1540" s="65">
        <f ca="1">(TRUNC(PRODUCT($E$12:$E1539),16))</f>
        <v>1.3776700907436299</v>
      </c>
      <c r="G1540" s="65">
        <f t="shared" ca="1" si="425"/>
        <v>1.3445656637543799</v>
      </c>
      <c r="H1540" s="65">
        <f t="shared" ca="1" si="426"/>
        <v>1.0246209100000001</v>
      </c>
      <c r="I1540" s="64">
        <f t="shared" si="420"/>
        <v>0.06</v>
      </c>
      <c r="J1540" s="66">
        <f>IF(O1539&gt;0,VLOOKUP(O1539,W$12:AF$80,2),J1539)</f>
        <v>45224</v>
      </c>
      <c r="K1540" s="67">
        <f t="shared" si="427"/>
        <v>53</v>
      </c>
      <c r="L1540" s="68">
        <f t="shared" si="428"/>
        <v>54</v>
      </c>
      <c r="M1540" s="69">
        <f t="shared" si="429"/>
        <v>1.0125644730000001</v>
      </c>
      <c r="N1540" s="69">
        <f t="shared" ca="1" si="430"/>
        <v>1.0374947320000001</v>
      </c>
      <c r="O1540" s="68">
        <f t="shared" si="421"/>
        <v>0</v>
      </c>
      <c r="P1540" s="65">
        <f t="shared" ca="1" si="431"/>
        <v>26.606897239999999</v>
      </c>
      <c r="Q1540" s="143">
        <f t="shared" si="417"/>
        <v>0</v>
      </c>
      <c r="R1540" s="11">
        <f t="shared" si="418"/>
        <v>0</v>
      </c>
      <c r="S1540" s="70" t="str">
        <f>IF(O1539&gt;0,VLOOKUP(O1539,W$12:AF$60,10),S1539)</f>
        <v>A+J=</v>
      </c>
      <c r="T1540" s="66" t="e">
        <f>IF(O1539&gt;0,VLOOKUP(O1539,W$12:AF$60,11),T1539)</f>
        <v>#REF!</v>
      </c>
      <c r="U1540" s="71" t="str">
        <f t="shared" si="432"/>
        <v>-</v>
      </c>
    </row>
    <row r="1541" spans="1:22" x14ac:dyDescent="0.15">
      <c r="A1541" s="63">
        <f t="shared" si="419"/>
        <v>45306</v>
      </c>
      <c r="B1541" s="78">
        <f t="shared" ca="1" si="422"/>
        <v>736.22384397949986</v>
      </c>
      <c r="C1541" s="65">
        <f t="shared" ca="1" si="423"/>
        <v>709.61694673949989</v>
      </c>
      <c r="D1541" s="10">
        <f ca="1">IF(A1541&lt;$B$1,VLOOKUP(A1541,[1]DI!$A$4:$B$15000,2),0)</f>
        <v>0.11650000000000001</v>
      </c>
      <c r="E1541" s="65">
        <f t="shared" ca="1" si="424"/>
        <v>1.0004373900000001</v>
      </c>
      <c r="F1541" s="65">
        <f ca="1">(TRUNC(PRODUCT($E$12:$E1540),16))</f>
        <v>1.3776700907436299</v>
      </c>
      <c r="G1541" s="65">
        <f t="shared" ca="1" si="425"/>
        <v>1.3445656637543799</v>
      </c>
      <c r="H1541" s="65">
        <f t="shared" ca="1" si="426"/>
        <v>1.0246209100000001</v>
      </c>
      <c r="I1541" s="64">
        <f t="shared" si="420"/>
        <v>0.06</v>
      </c>
      <c r="J1541" s="66">
        <f>IF(O1540&gt;0,VLOOKUP(O1540,W$12:AF$80,2),J1540)</f>
        <v>45224</v>
      </c>
      <c r="K1541" s="67">
        <f t="shared" si="427"/>
        <v>54</v>
      </c>
      <c r="L1541" s="68">
        <f t="shared" si="428"/>
        <v>54</v>
      </c>
      <c r="M1541" s="69">
        <f t="shared" si="429"/>
        <v>1.0125644730000001</v>
      </c>
      <c r="N1541" s="69">
        <f t="shared" ca="1" si="430"/>
        <v>1.0374947320000001</v>
      </c>
      <c r="O1541" s="68">
        <f t="shared" si="421"/>
        <v>0</v>
      </c>
      <c r="P1541" s="65">
        <f t="shared" ca="1" si="431"/>
        <v>26.606897239999999</v>
      </c>
      <c r="Q1541" s="143">
        <f t="shared" ref="Q1541:Q1583" si="433">IF(O1541&gt;0,VLOOKUP(A1541,X$12:AC$76,6),0)</f>
        <v>0</v>
      </c>
      <c r="R1541" s="11">
        <f t="shared" ref="R1541:R1604" si="434">IF(Q1541&gt;0,TRUNC(Q1541*C1541,8),0)</f>
        <v>0</v>
      </c>
      <c r="S1541" s="70" t="str">
        <f>IF(O1540&gt;0,VLOOKUP(O1540,W$12:AF$60,10),S1540)</f>
        <v>A+J=</v>
      </c>
      <c r="T1541" s="66" t="e">
        <f>IF(O1540&gt;0,VLOOKUP(O1540,W$12:AF$60,11),T1540)</f>
        <v>#REF!</v>
      </c>
      <c r="U1541" s="71" t="str">
        <f t="shared" si="432"/>
        <v>-</v>
      </c>
    </row>
    <row r="1542" spans="1:22" x14ac:dyDescent="0.15">
      <c r="A1542" s="63">
        <f t="shared" si="419"/>
        <v>45307</v>
      </c>
      <c r="B1542" s="78">
        <f t="shared" ca="1" si="422"/>
        <v>736.71618969949986</v>
      </c>
      <c r="C1542" s="65">
        <f t="shared" ca="1" si="423"/>
        <v>709.61694673949989</v>
      </c>
      <c r="D1542" s="10">
        <f ca="1">IF(A1542&lt;$B$1,VLOOKUP(A1542,[1]DI!$A$4:$B$15000,2),0)</f>
        <v>0.11650000000000001</v>
      </c>
      <c r="E1542" s="65">
        <f t="shared" ca="1" si="424"/>
        <v>1.0004373900000001</v>
      </c>
      <c r="F1542" s="65">
        <f ca="1">(TRUNC(PRODUCT($E$12:$E1541),16))</f>
        <v>1.3782726698646199</v>
      </c>
      <c r="G1542" s="65">
        <f t="shared" ca="1" si="425"/>
        <v>1.3445656637543799</v>
      </c>
      <c r="H1542" s="65">
        <f t="shared" ca="1" si="426"/>
        <v>1.02506907</v>
      </c>
      <c r="I1542" s="64">
        <f t="shared" si="420"/>
        <v>0.06</v>
      </c>
      <c r="J1542" s="66">
        <f>IF(O1541&gt;0,VLOOKUP(O1541,W$12:AF$80,2),J1541)</f>
        <v>45224</v>
      </c>
      <c r="K1542" s="67">
        <f t="shared" si="427"/>
        <v>55</v>
      </c>
      <c r="L1542" s="68">
        <f t="shared" si="428"/>
        <v>55</v>
      </c>
      <c r="M1542" s="69">
        <f t="shared" si="429"/>
        <v>1.0127986309999999</v>
      </c>
      <c r="N1542" s="69">
        <f t="shared" ca="1" si="430"/>
        <v>1.038188551</v>
      </c>
      <c r="O1542" s="68">
        <f t="shared" si="421"/>
        <v>0</v>
      </c>
      <c r="P1542" s="65">
        <f t="shared" ca="1" si="431"/>
        <v>27.099242960000002</v>
      </c>
      <c r="Q1542" s="143">
        <f t="shared" si="433"/>
        <v>0</v>
      </c>
      <c r="R1542" s="11">
        <f t="shared" si="434"/>
        <v>0</v>
      </c>
      <c r="S1542" s="70" t="str">
        <f>IF(O1541&gt;0,VLOOKUP(O1541,W$12:AF$60,10),S1541)</f>
        <v>A+J=</v>
      </c>
      <c r="T1542" s="66" t="e">
        <f>IF(O1541&gt;0,VLOOKUP(O1541,W$12:AF$60,11),T1541)</f>
        <v>#REF!</v>
      </c>
      <c r="U1542" s="71" t="str">
        <f t="shared" si="432"/>
        <v>-</v>
      </c>
    </row>
    <row r="1543" spans="1:22" x14ac:dyDescent="0.15">
      <c r="A1543" s="63">
        <f t="shared" si="419"/>
        <v>45308</v>
      </c>
      <c r="B1543" s="78">
        <f t="shared" ca="1" si="422"/>
        <v>737.20886041949984</v>
      </c>
      <c r="C1543" s="65">
        <f t="shared" ca="1" si="423"/>
        <v>709.61694673949989</v>
      </c>
      <c r="D1543" s="10">
        <f ca="1">IF(A1543&lt;$B$1,VLOOKUP(A1543,[1]DI!$A$4:$B$15000,2),0)</f>
        <v>0.11650000000000001</v>
      </c>
      <c r="E1543" s="65">
        <f t="shared" ca="1" si="424"/>
        <v>1.0004373900000001</v>
      </c>
      <c r="F1543" s="65">
        <f ca="1">(TRUNC(PRODUCT($E$12:$E1542),16))</f>
        <v>1.3788755125476899</v>
      </c>
      <c r="G1543" s="65">
        <f t="shared" ca="1" si="425"/>
        <v>1.3445656637543799</v>
      </c>
      <c r="H1543" s="65">
        <f t="shared" ca="1" si="426"/>
        <v>1.0255174199999999</v>
      </c>
      <c r="I1543" s="64">
        <f t="shared" si="420"/>
        <v>0.06</v>
      </c>
      <c r="J1543" s="66">
        <f>IF(O1542&gt;0,VLOOKUP(O1542,W$12:AF$80,2),J1542)</f>
        <v>45224</v>
      </c>
      <c r="K1543" s="67">
        <f t="shared" si="427"/>
        <v>56</v>
      </c>
      <c r="L1543" s="68">
        <f t="shared" si="428"/>
        <v>56</v>
      </c>
      <c r="M1543" s="69">
        <f t="shared" si="429"/>
        <v>1.013032843</v>
      </c>
      <c r="N1543" s="69">
        <f t="shared" ca="1" si="430"/>
        <v>1.038882828</v>
      </c>
      <c r="O1543" s="68">
        <f t="shared" si="421"/>
        <v>0</v>
      </c>
      <c r="P1543" s="65">
        <f t="shared" ca="1" si="431"/>
        <v>27.591913680000001</v>
      </c>
      <c r="Q1543" s="143">
        <f t="shared" si="433"/>
        <v>0</v>
      </c>
      <c r="R1543" s="11">
        <f t="shared" si="434"/>
        <v>0</v>
      </c>
      <c r="S1543" s="70" t="str">
        <f>IF(O1542&gt;0,VLOOKUP(O1542,W$12:AF$60,10),S1542)</f>
        <v>A+J=</v>
      </c>
      <c r="T1543" s="66" t="e">
        <f>IF(O1542&gt;0,VLOOKUP(O1542,W$12:AF$60,11),T1542)</f>
        <v>#REF!</v>
      </c>
      <c r="U1543" s="71" t="str">
        <f t="shared" si="432"/>
        <v>-</v>
      </c>
    </row>
    <row r="1544" spans="1:22" x14ac:dyDescent="0.15">
      <c r="A1544" s="63">
        <f t="shared" si="419"/>
        <v>45309</v>
      </c>
      <c r="B1544" s="78">
        <f t="shared" ca="1" si="422"/>
        <v>737.70186253949987</v>
      </c>
      <c r="C1544" s="65">
        <f t="shared" ca="1" si="423"/>
        <v>709.61694673949989</v>
      </c>
      <c r="D1544" s="10">
        <f ca="1">IF(A1544&lt;$B$1,VLOOKUP(A1544,[1]DI!$A$4:$B$15000,2),0)</f>
        <v>0.11650000000000001</v>
      </c>
      <c r="E1544" s="65">
        <f t="shared" ca="1" si="424"/>
        <v>1.0004373900000001</v>
      </c>
      <c r="F1544" s="65">
        <f ca="1">(TRUNC(PRODUCT($E$12:$E1543),16))</f>
        <v>1.3794786189081301</v>
      </c>
      <c r="G1544" s="65">
        <f t="shared" ca="1" si="425"/>
        <v>1.3445656637543799</v>
      </c>
      <c r="H1544" s="65">
        <f t="shared" ca="1" si="426"/>
        <v>1.0259659699999999</v>
      </c>
      <c r="I1544" s="64">
        <f t="shared" si="420"/>
        <v>0.06</v>
      </c>
      <c r="J1544" s="66">
        <f>IF(O1543&gt;0,VLOOKUP(O1543,W$12:AF$80,2),J1543)</f>
        <v>45224</v>
      </c>
      <c r="K1544" s="67">
        <f t="shared" si="427"/>
        <v>57</v>
      </c>
      <c r="L1544" s="68">
        <f t="shared" si="428"/>
        <v>57</v>
      </c>
      <c r="M1544" s="69">
        <f t="shared" si="429"/>
        <v>1.0132671090000001</v>
      </c>
      <c r="N1544" s="69">
        <f t="shared" ca="1" si="430"/>
        <v>1.039577572</v>
      </c>
      <c r="O1544" s="68">
        <f t="shared" si="421"/>
        <v>0</v>
      </c>
      <c r="P1544" s="65">
        <f t="shared" ca="1" si="431"/>
        <v>28.084915800000001</v>
      </c>
      <c r="Q1544" s="143">
        <f t="shared" si="433"/>
        <v>0</v>
      </c>
      <c r="R1544" s="11">
        <f t="shared" si="434"/>
        <v>0</v>
      </c>
      <c r="S1544" s="70" t="str">
        <f>IF(O1543&gt;0,VLOOKUP(O1543,W$12:AF$60,10),S1543)</f>
        <v>A+J=</v>
      </c>
      <c r="T1544" s="66" t="e">
        <f>IF(O1543&gt;0,VLOOKUP(O1543,W$12:AF$60,11),T1543)</f>
        <v>#REF!</v>
      </c>
      <c r="U1544" s="71" t="str">
        <f t="shared" si="432"/>
        <v>-</v>
      </c>
    </row>
    <row r="1545" spans="1:22" x14ac:dyDescent="0.15">
      <c r="A1545" s="63">
        <f t="shared" si="419"/>
        <v>45310</v>
      </c>
      <c r="B1545" s="78">
        <f t="shared" ca="1" si="422"/>
        <v>738.19519816949992</v>
      </c>
      <c r="C1545" s="65">
        <f t="shared" ca="1" si="423"/>
        <v>709.61694673949989</v>
      </c>
      <c r="D1545" s="10">
        <f ca="1">IF(A1545&lt;$B$1,VLOOKUP(A1545,[1]DI!$A$4:$B$15000,2),0)</f>
        <v>0.11650000000000001</v>
      </c>
      <c r="E1545" s="65">
        <f t="shared" ca="1" si="424"/>
        <v>1.0004373900000001</v>
      </c>
      <c r="F1545" s="65">
        <f ca="1">(TRUNC(PRODUCT($E$12:$E1544),16))</f>
        <v>1.3800819890612499</v>
      </c>
      <c r="G1545" s="65">
        <f t="shared" ca="1" si="425"/>
        <v>1.3445656637543799</v>
      </c>
      <c r="H1545" s="65">
        <f t="shared" ca="1" si="426"/>
        <v>1.02641472</v>
      </c>
      <c r="I1545" s="64">
        <f t="shared" si="420"/>
        <v>0.06</v>
      </c>
      <c r="J1545" s="66">
        <f>IF(O1544&gt;0,VLOOKUP(O1544,W$12:AF$80,2),J1544)</f>
        <v>45224</v>
      </c>
      <c r="K1545" s="67">
        <f t="shared" si="427"/>
        <v>58</v>
      </c>
      <c r="L1545" s="68">
        <f t="shared" si="428"/>
        <v>58</v>
      </c>
      <c r="M1545" s="69">
        <f t="shared" si="429"/>
        <v>1.01350143</v>
      </c>
      <c r="N1545" s="69">
        <f t="shared" ca="1" si="430"/>
        <v>1.0402727860000001</v>
      </c>
      <c r="O1545" s="68">
        <f t="shared" si="421"/>
        <v>0</v>
      </c>
      <c r="P1545" s="65">
        <f t="shared" ca="1" si="431"/>
        <v>28.578251430000002</v>
      </c>
      <c r="Q1545" s="143">
        <f t="shared" si="433"/>
        <v>0</v>
      </c>
      <c r="R1545" s="11">
        <f t="shared" si="434"/>
        <v>0</v>
      </c>
      <c r="S1545" s="70" t="str">
        <f>IF(O1544&gt;0,VLOOKUP(O1544,W$12:AF$60,10),S1544)</f>
        <v>A+J=</v>
      </c>
      <c r="T1545" s="66" t="e">
        <f>IF(O1544&gt;0,VLOOKUP(O1544,W$12:AF$60,11),T1544)</f>
        <v>#REF!</v>
      </c>
      <c r="U1545" s="71" t="str">
        <f t="shared" si="432"/>
        <v>-</v>
      </c>
    </row>
    <row r="1546" spans="1:22" x14ac:dyDescent="0.15">
      <c r="A1546" s="63">
        <f t="shared" si="419"/>
        <v>45311</v>
      </c>
      <c r="B1546" s="78">
        <f t="shared" ca="1" si="422"/>
        <v>738.68885951949994</v>
      </c>
      <c r="C1546" s="65">
        <f t="shared" ca="1" si="423"/>
        <v>709.61694673949989</v>
      </c>
      <c r="D1546" s="10">
        <f ca="1">IF(A1546&lt;$B$1,VLOOKUP(A1546,[1]DI!$A$4:$B$15000,2),0)</f>
        <v>0</v>
      </c>
      <c r="E1546" s="65">
        <f t="shared" ca="1" si="424"/>
        <v>1</v>
      </c>
      <c r="F1546" s="65">
        <f ca="1">(TRUNC(PRODUCT($E$12:$E1545),16))</f>
        <v>1.38068562312245</v>
      </c>
      <c r="G1546" s="65">
        <f t="shared" ca="1" si="425"/>
        <v>1.3445656637543799</v>
      </c>
      <c r="H1546" s="65">
        <f t="shared" ca="1" si="426"/>
        <v>1.0268636600000001</v>
      </c>
      <c r="I1546" s="64">
        <f t="shared" si="420"/>
        <v>0.06</v>
      </c>
      <c r="J1546" s="66">
        <f>IF(O1545&gt;0,VLOOKUP(O1545,W$12:AF$80,2),J1545)</f>
        <v>45224</v>
      </c>
      <c r="K1546" s="67">
        <f t="shared" si="427"/>
        <v>58</v>
      </c>
      <c r="L1546" s="68">
        <f t="shared" si="428"/>
        <v>59</v>
      </c>
      <c r="M1546" s="69">
        <f t="shared" si="429"/>
        <v>1.013735805</v>
      </c>
      <c r="N1546" s="69">
        <f t="shared" ca="1" si="430"/>
        <v>1.0409684589999999</v>
      </c>
      <c r="O1546" s="68">
        <f t="shared" si="421"/>
        <v>0</v>
      </c>
      <c r="P1546" s="65">
        <f t="shared" ca="1" si="431"/>
        <v>29.071912780000002</v>
      </c>
      <c r="Q1546" s="143">
        <f t="shared" si="433"/>
        <v>0</v>
      </c>
      <c r="R1546" s="11">
        <f t="shared" si="434"/>
        <v>0</v>
      </c>
      <c r="S1546" s="70" t="str">
        <f>IF(O1545&gt;0,VLOOKUP(O1545,W$12:AF$60,10),S1545)</f>
        <v>A+J=</v>
      </c>
      <c r="T1546" s="66" t="e">
        <f>IF(O1545&gt;0,VLOOKUP(O1545,W$12:AF$60,11),T1545)</f>
        <v>#REF!</v>
      </c>
      <c r="U1546" s="71" t="str">
        <f t="shared" si="432"/>
        <v>-</v>
      </c>
    </row>
    <row r="1547" spans="1:22" x14ac:dyDescent="0.15">
      <c r="A1547" s="63">
        <f t="shared" si="419"/>
        <v>45312</v>
      </c>
      <c r="B1547" s="78">
        <f t="shared" ca="1" si="422"/>
        <v>738.68885951949994</v>
      </c>
      <c r="C1547" s="65">
        <f t="shared" ca="1" si="423"/>
        <v>709.61694673949989</v>
      </c>
      <c r="D1547" s="10">
        <f ca="1">IF(A1547&lt;$B$1,VLOOKUP(A1547,[1]DI!$A$4:$B$15000,2),0)</f>
        <v>0</v>
      </c>
      <c r="E1547" s="65">
        <f t="shared" ca="1" si="424"/>
        <v>1</v>
      </c>
      <c r="F1547" s="65">
        <f ca="1">(TRUNC(PRODUCT($E$12:$E1546),16))</f>
        <v>1.38068562312245</v>
      </c>
      <c r="G1547" s="65">
        <f t="shared" ca="1" si="425"/>
        <v>1.3445656637543799</v>
      </c>
      <c r="H1547" s="65">
        <f t="shared" ca="1" si="426"/>
        <v>1.0268636600000001</v>
      </c>
      <c r="I1547" s="64">
        <f t="shared" si="420"/>
        <v>0.06</v>
      </c>
      <c r="J1547" s="66">
        <f>IF(O1546&gt;0,VLOOKUP(O1546,W$12:AF$80,2),J1546)</f>
        <v>45224</v>
      </c>
      <c r="K1547" s="67">
        <f t="shared" si="427"/>
        <v>58</v>
      </c>
      <c r="L1547" s="68">
        <f t="shared" si="428"/>
        <v>59</v>
      </c>
      <c r="M1547" s="69">
        <f t="shared" si="429"/>
        <v>1.013735805</v>
      </c>
      <c r="N1547" s="69">
        <f t="shared" ca="1" si="430"/>
        <v>1.0409684589999999</v>
      </c>
      <c r="O1547" s="68">
        <f t="shared" si="421"/>
        <v>0</v>
      </c>
      <c r="P1547" s="65">
        <f t="shared" ca="1" si="431"/>
        <v>29.071912780000002</v>
      </c>
      <c r="Q1547" s="143">
        <f t="shared" si="433"/>
        <v>0</v>
      </c>
      <c r="R1547" s="11">
        <f t="shared" si="434"/>
        <v>0</v>
      </c>
      <c r="S1547" s="70" t="str">
        <f>IF(O1546&gt;0,VLOOKUP(O1546,W$12:AF$60,10),S1546)</f>
        <v>A+J=</v>
      </c>
      <c r="T1547" s="66" t="e">
        <f>IF(O1546&gt;0,VLOOKUP(O1546,W$12:AF$60,11),T1546)</f>
        <v>#REF!</v>
      </c>
      <c r="U1547" s="71" t="str">
        <f t="shared" si="432"/>
        <v>-</v>
      </c>
    </row>
    <row r="1548" spans="1:22" x14ac:dyDescent="0.15">
      <c r="A1548" s="63">
        <f t="shared" si="419"/>
        <v>45313</v>
      </c>
      <c r="B1548" s="78">
        <f t="shared" ca="1" si="422"/>
        <v>738.68885951949994</v>
      </c>
      <c r="C1548" s="65">
        <f t="shared" ca="1" si="423"/>
        <v>709.61694673949989</v>
      </c>
      <c r="D1548" s="10">
        <f ca="1">IF(A1548&lt;$B$1,VLOOKUP(A1548,[1]DI!$A$4:$B$15000,2),0)</f>
        <v>0.11650000000000001</v>
      </c>
      <c r="E1548" s="65">
        <f t="shared" ca="1" si="424"/>
        <v>1.0004373900000001</v>
      </c>
      <c r="F1548" s="65">
        <f ca="1">(TRUNC(PRODUCT($E$12:$E1547),16))</f>
        <v>1.38068562312245</v>
      </c>
      <c r="G1548" s="65">
        <f t="shared" ca="1" si="425"/>
        <v>1.3445656637543799</v>
      </c>
      <c r="H1548" s="65">
        <f t="shared" ca="1" si="426"/>
        <v>1.0268636600000001</v>
      </c>
      <c r="I1548" s="64">
        <f t="shared" si="420"/>
        <v>0.06</v>
      </c>
      <c r="J1548" s="66">
        <f>IF(O1547&gt;0,VLOOKUP(O1547,W$12:AF$80,2),J1547)</f>
        <v>45224</v>
      </c>
      <c r="K1548" s="67">
        <f t="shared" si="427"/>
        <v>59</v>
      </c>
      <c r="L1548" s="68">
        <f t="shared" si="428"/>
        <v>59</v>
      </c>
      <c r="M1548" s="69">
        <f t="shared" si="429"/>
        <v>1.013735805</v>
      </c>
      <c r="N1548" s="69">
        <f t="shared" ca="1" si="430"/>
        <v>1.0409684589999999</v>
      </c>
      <c r="O1548" s="68">
        <f t="shared" si="421"/>
        <v>0</v>
      </c>
      <c r="P1548" s="65">
        <f t="shared" ca="1" si="431"/>
        <v>29.071912780000002</v>
      </c>
      <c r="Q1548" s="143">
        <f t="shared" si="433"/>
        <v>0</v>
      </c>
      <c r="R1548" s="11">
        <f t="shared" si="434"/>
        <v>0</v>
      </c>
      <c r="S1548" s="70" t="str">
        <f>IF(O1547&gt;0,VLOOKUP(O1547,W$12:AF$60,10),S1547)</f>
        <v>A+J=</v>
      </c>
      <c r="T1548" s="66" t="e">
        <f>IF(O1547&gt;0,VLOOKUP(O1547,W$12:AF$60,11),T1547)</f>
        <v>#REF!</v>
      </c>
      <c r="U1548" s="71" t="str">
        <f t="shared" si="432"/>
        <v>-</v>
      </c>
    </row>
    <row r="1549" spans="1:22" x14ac:dyDescent="0.15">
      <c r="A1549" s="63">
        <f t="shared" ref="A1549:A1612" si="435">(A1548+1)</f>
        <v>45314</v>
      </c>
      <c r="B1549" s="78">
        <f t="shared" ca="1" si="422"/>
        <v>739.18285296949989</v>
      </c>
      <c r="C1549" s="65">
        <f t="shared" ca="1" si="423"/>
        <v>709.61694673949989</v>
      </c>
      <c r="D1549" s="10">
        <f ca="1">IF(A1549&lt;$B$1,VLOOKUP(A1549,[1]DI!$A$4:$B$15000,2),0)</f>
        <v>0.11650000000000001</v>
      </c>
      <c r="E1549" s="65">
        <f t="shared" ca="1" si="424"/>
        <v>1.0004373900000001</v>
      </c>
      <c r="F1549" s="65">
        <f ca="1">(TRUNC(PRODUCT($E$12:$E1548),16))</f>
        <v>1.3812895212071401</v>
      </c>
      <c r="G1549" s="65">
        <f t="shared" ca="1" si="425"/>
        <v>1.3445656637543799</v>
      </c>
      <c r="H1549" s="65">
        <f t="shared" ca="1" si="426"/>
        <v>1.0273128</v>
      </c>
      <c r="I1549" s="64">
        <f t="shared" ref="I1549:I1612" si="436">I1548</f>
        <v>0.06</v>
      </c>
      <c r="J1549" s="66">
        <f>IF(O1548&gt;0,VLOOKUP(O1548,W$12:AF$80,2),J1548)</f>
        <v>45224</v>
      </c>
      <c r="K1549" s="67">
        <f t="shared" si="427"/>
        <v>60</v>
      </c>
      <c r="L1549" s="68">
        <f t="shared" si="428"/>
        <v>60</v>
      </c>
      <c r="M1549" s="69">
        <f t="shared" si="429"/>
        <v>1.0139702340000001</v>
      </c>
      <c r="N1549" s="69">
        <f t="shared" ca="1" si="430"/>
        <v>1.0416646000000001</v>
      </c>
      <c r="O1549" s="68">
        <f t="shared" si="421"/>
        <v>0</v>
      </c>
      <c r="P1549" s="65">
        <f t="shared" ca="1" si="431"/>
        <v>29.56590623</v>
      </c>
      <c r="Q1549" s="143">
        <f t="shared" si="433"/>
        <v>0</v>
      </c>
      <c r="R1549" s="11">
        <f t="shared" si="434"/>
        <v>0</v>
      </c>
      <c r="S1549" s="70" t="str">
        <f>IF(O1548&gt;0,VLOOKUP(O1548,W$12:AF$60,10),S1548)</f>
        <v>A+J=</v>
      </c>
      <c r="T1549" s="66" t="e">
        <f>IF(O1548&gt;0,VLOOKUP(O1548,W$12:AF$60,11),T1548)</f>
        <v>#REF!</v>
      </c>
      <c r="U1549" s="71" t="str">
        <f t="shared" si="432"/>
        <v>-</v>
      </c>
    </row>
    <row r="1550" spans="1:22" x14ac:dyDescent="0.15">
      <c r="A1550" s="63">
        <f t="shared" si="435"/>
        <v>45315</v>
      </c>
      <c r="B1550" s="78">
        <f t="shared" ca="1" si="422"/>
        <v>739.67717923949988</v>
      </c>
      <c r="C1550" s="65">
        <f t="shared" ca="1" si="423"/>
        <v>709.61694673949989</v>
      </c>
      <c r="D1550" s="10">
        <f ca="1">IF(A1550&lt;$B$1,VLOOKUP(A1550,[1]DI!$A$4:$B$15000,2),0)</f>
        <v>0.11650000000000001</v>
      </c>
      <c r="E1550" s="65">
        <f t="shared" ca="1" si="424"/>
        <v>1.0004373900000001</v>
      </c>
      <c r="F1550" s="65">
        <f ca="1">(TRUNC(PRODUCT($E$12:$E1549),16))</f>
        <v>1.38189368343082</v>
      </c>
      <c r="G1550" s="65">
        <f t="shared" ca="1" si="425"/>
        <v>1.3445656637543799</v>
      </c>
      <c r="H1550" s="65">
        <f t="shared" ca="1" si="426"/>
        <v>1.0277621400000001</v>
      </c>
      <c r="I1550" s="64">
        <f t="shared" si="436"/>
        <v>0.06</v>
      </c>
      <c r="J1550" s="66">
        <f>IF(O1549&gt;0,VLOOKUP(O1549,W$12:AF$80,2),J1549)</f>
        <v>45224</v>
      </c>
      <c r="K1550" s="67">
        <f t="shared" si="427"/>
        <v>61</v>
      </c>
      <c r="L1550" s="68">
        <f t="shared" si="428"/>
        <v>61</v>
      </c>
      <c r="M1550" s="69">
        <f t="shared" si="429"/>
        <v>1.0142047169999999</v>
      </c>
      <c r="N1550" s="69">
        <f t="shared" ca="1" si="430"/>
        <v>1.0423612099999999</v>
      </c>
      <c r="O1550" s="68">
        <f t="shared" ref="O1550:O1583" si="437">IF(VLOOKUP(A1550,X$12:AE$80,8)=VLOOKUP(A1549,X$12:AE$80,8),0,VLOOKUP(A1550,X$12:AE$80,8))</f>
        <v>0</v>
      </c>
      <c r="P1550" s="65">
        <f t="shared" ca="1" si="431"/>
        <v>30.060232500000001</v>
      </c>
      <c r="Q1550" s="143">
        <f t="shared" si="433"/>
        <v>0</v>
      </c>
      <c r="R1550" s="11">
        <f t="shared" si="434"/>
        <v>0</v>
      </c>
      <c r="S1550" s="70" t="str">
        <f>IF(O1549&gt;0,VLOOKUP(O1549,W$12:AF$60,10),S1549)</f>
        <v>A+J=</v>
      </c>
      <c r="T1550" s="66" t="e">
        <f>IF(O1549&gt;0,VLOOKUP(O1549,W$12:AF$60,11),T1549)</f>
        <v>#REF!</v>
      </c>
      <c r="U1550" s="71" t="str">
        <f t="shared" si="432"/>
        <v>-</v>
      </c>
    </row>
    <row r="1551" spans="1:22" ht="15.75" x14ac:dyDescent="0.25">
      <c r="A1551" s="150">
        <f t="shared" si="435"/>
        <v>45316</v>
      </c>
      <c r="B1551" s="151">
        <f t="shared" ca="1" si="422"/>
        <v>740.17183120949994</v>
      </c>
      <c r="C1551" s="152">
        <f t="shared" ca="1" si="423"/>
        <v>709.61694673949989</v>
      </c>
      <c r="D1551" s="153">
        <f ca="1">IF(A1551&lt;$B$1,VLOOKUP(A1551,[1]DI!$A$4:$B$15000,2),0)</f>
        <v>0.11650000000000001</v>
      </c>
      <c r="E1551" s="152">
        <f t="shared" ca="1" si="424"/>
        <v>1.0004373900000001</v>
      </c>
      <c r="F1551" s="152">
        <f ca="1">(TRUNC(PRODUCT($E$12:$E1550),16))</f>
        <v>1.3824981099090199</v>
      </c>
      <c r="G1551" s="152">
        <f t="shared" ca="1" si="425"/>
        <v>1.3445656637543799</v>
      </c>
      <c r="H1551" s="152">
        <f t="shared" ca="1" si="426"/>
        <v>1.0282116699999999</v>
      </c>
      <c r="I1551" s="153">
        <f t="shared" si="436"/>
        <v>0.06</v>
      </c>
      <c r="J1551" s="154">
        <f>IF(O1550&gt;0,VLOOKUP(O1550,W$12:AF$80,2),J1550)</f>
        <v>45224</v>
      </c>
      <c r="K1551" s="155">
        <f t="shared" si="427"/>
        <v>62</v>
      </c>
      <c r="L1551" s="156">
        <f t="shared" si="428"/>
        <v>62</v>
      </c>
      <c r="M1551" s="157">
        <f t="shared" si="429"/>
        <v>1.014439254</v>
      </c>
      <c r="N1551" s="157">
        <f t="shared" ca="1" si="430"/>
        <v>1.043058279</v>
      </c>
      <c r="O1551" s="68">
        <f t="shared" si="437"/>
        <v>40</v>
      </c>
      <c r="P1551" s="152">
        <f t="shared" ca="1" si="431"/>
        <v>30.554884470000001</v>
      </c>
      <c r="Q1551" s="158">
        <f t="shared" si="433"/>
        <v>0</v>
      </c>
      <c r="R1551" s="152">
        <f t="shared" si="434"/>
        <v>0</v>
      </c>
      <c r="S1551" s="159" t="str">
        <f>IF(O1550&gt;0,VLOOKUP(O1550,W$12:AF$60,10),S1550)</f>
        <v>A+J=</v>
      </c>
      <c r="T1551" s="154" t="e">
        <f>IF(O1550&gt;0,VLOOKUP(O1550,W$12:AF$60,11),T1550)</f>
        <v>#REF!</v>
      </c>
      <c r="U1551" s="160">
        <f t="shared" ca="1" si="432"/>
        <v>1833293.0682000001</v>
      </c>
      <c r="V1551" s="126" t="s">
        <v>108</v>
      </c>
    </row>
    <row r="1552" spans="1:22" ht="18.75" x14ac:dyDescent="0.3">
      <c r="A1552" s="63">
        <f t="shared" si="435"/>
        <v>45317</v>
      </c>
      <c r="B1552" s="78">
        <f t="shared" ca="1" si="422"/>
        <v>740.6668166794999</v>
      </c>
      <c r="C1552" s="120">
        <f ca="1">(C1551-R1551+P1551)</f>
        <v>740.17183120949994</v>
      </c>
      <c r="D1552" s="10">
        <f ca="1">IF(A1552&lt;$B$1,VLOOKUP(A1552,[1]DI!$A$4:$B$15000,2),0)</f>
        <v>0.11650000000000001</v>
      </c>
      <c r="E1552" s="65">
        <f t="shared" ca="1" si="424"/>
        <v>1.0004373900000001</v>
      </c>
      <c r="F1552" s="65">
        <f ca="1">(TRUNC(PRODUCT($E$12:$E1551),16))</f>
        <v>1.3831028007573101</v>
      </c>
      <c r="G1552" s="65">
        <f t="shared" ca="1" si="425"/>
        <v>1.3824981099090199</v>
      </c>
      <c r="H1552" s="65">
        <f t="shared" ca="1" si="426"/>
        <v>1.0004373900000001</v>
      </c>
      <c r="I1552" s="64">
        <f t="shared" si="436"/>
        <v>0.06</v>
      </c>
      <c r="J1552" s="66">
        <f>IF(O1551&gt;0,VLOOKUP(O1551,W$12:AF$80,2),J1551)</f>
        <v>45316</v>
      </c>
      <c r="K1552" s="67">
        <f t="shared" si="427"/>
        <v>1</v>
      </c>
      <c r="L1552" s="68">
        <f t="shared" si="428"/>
        <v>1</v>
      </c>
      <c r="M1552" s="69">
        <f t="shared" si="429"/>
        <v>1.0002312529999999</v>
      </c>
      <c r="N1552" s="69">
        <f t="shared" ca="1" si="430"/>
        <v>1.0006687439999999</v>
      </c>
      <c r="O1552" s="68">
        <f t="shared" si="437"/>
        <v>0</v>
      </c>
      <c r="P1552" s="65">
        <f t="shared" ca="1" si="431"/>
        <v>0.49498546999999998</v>
      </c>
      <c r="Q1552" s="143">
        <f t="shared" si="433"/>
        <v>0</v>
      </c>
      <c r="R1552" s="11">
        <f t="shared" si="434"/>
        <v>0</v>
      </c>
      <c r="S1552" s="70" t="str">
        <f>IF(O1551&gt;0,VLOOKUP(O1551,W$12:AF$60,10),S1551)</f>
        <v>A+J=</v>
      </c>
      <c r="T1552" s="66" t="e">
        <f>IF(O1551&gt;0,VLOOKUP(O1551,W$12:AF$60,11),T1551)</f>
        <v>#REF!</v>
      </c>
      <c r="U1552" s="71" t="str">
        <f t="shared" si="432"/>
        <v>-</v>
      </c>
    </row>
    <row r="1553" spans="1:21" x14ac:dyDescent="0.15">
      <c r="A1553" s="63">
        <f t="shared" si="435"/>
        <v>45318</v>
      </c>
      <c r="B1553" s="78">
        <f t="shared" ca="1" si="422"/>
        <v>740.99077581949996</v>
      </c>
      <c r="C1553" s="65">
        <f t="shared" ca="1" si="423"/>
        <v>740.17183120949994</v>
      </c>
      <c r="D1553" s="10">
        <f ca="1">IF(A1553&lt;$B$1,VLOOKUP(A1553,[1]DI!$A$4:$B$15000,2),0)</f>
        <v>0</v>
      </c>
      <c r="E1553" s="65">
        <f t="shared" ca="1" si="424"/>
        <v>1</v>
      </c>
      <c r="F1553" s="65">
        <f ca="1">(TRUNC(PRODUCT($E$12:$E1552),16))</f>
        <v>1.38370775609134</v>
      </c>
      <c r="G1553" s="65">
        <f t="shared" ca="1" si="425"/>
        <v>1.3824981099090199</v>
      </c>
      <c r="H1553" s="65">
        <f t="shared" ca="1" si="426"/>
        <v>1.0008749699999999</v>
      </c>
      <c r="I1553" s="64">
        <f t="shared" si="436"/>
        <v>0.06</v>
      </c>
      <c r="J1553" s="66">
        <f>IF(O1552&gt;0,VLOOKUP(O1552,W$12:AF$80,2),J1552)</f>
        <v>45316</v>
      </c>
      <c r="K1553" s="67">
        <f t="shared" si="427"/>
        <v>1</v>
      </c>
      <c r="L1553" s="68">
        <f t="shared" si="428"/>
        <v>1</v>
      </c>
      <c r="M1553" s="69">
        <f t="shared" si="429"/>
        <v>1.0002312529999999</v>
      </c>
      <c r="N1553" s="69">
        <f t="shared" ca="1" si="430"/>
        <v>1.0011064249999999</v>
      </c>
      <c r="O1553" s="68">
        <f t="shared" si="437"/>
        <v>0</v>
      </c>
      <c r="P1553" s="65">
        <f t="shared" ca="1" si="431"/>
        <v>0.81894460999999996</v>
      </c>
      <c r="Q1553" s="143">
        <f t="shared" si="433"/>
        <v>0</v>
      </c>
      <c r="R1553" s="11">
        <f t="shared" si="434"/>
        <v>0</v>
      </c>
      <c r="S1553" s="70" t="str">
        <f>IF(O1552&gt;0,VLOOKUP(O1552,W$12:AF$60,10),S1552)</f>
        <v>A+J=</v>
      </c>
      <c r="T1553" s="66" t="e">
        <f>IF(O1552&gt;0,VLOOKUP(O1552,W$12:AF$60,11),T1552)</f>
        <v>#REF!</v>
      </c>
      <c r="U1553" s="71" t="str">
        <f t="shared" si="432"/>
        <v>-</v>
      </c>
    </row>
    <row r="1554" spans="1:21" x14ac:dyDescent="0.15">
      <c r="A1554" s="63">
        <f t="shared" si="435"/>
        <v>45319</v>
      </c>
      <c r="B1554" s="78">
        <f t="shared" ca="1" si="422"/>
        <v>740.99077581949996</v>
      </c>
      <c r="C1554" s="65">
        <f t="shared" ca="1" si="423"/>
        <v>740.17183120949994</v>
      </c>
      <c r="D1554" s="10">
        <f ca="1">IF(A1554&lt;$B$1,VLOOKUP(A1554,[1]DI!$A$4:$B$15000,2),0)</f>
        <v>0</v>
      </c>
      <c r="E1554" s="65">
        <f t="shared" ca="1" si="424"/>
        <v>1</v>
      </c>
      <c r="F1554" s="65">
        <f ca="1">(TRUNC(PRODUCT($E$12:$E1553),16))</f>
        <v>1.38370775609134</v>
      </c>
      <c r="G1554" s="65">
        <f t="shared" ca="1" si="425"/>
        <v>1.3824981099090199</v>
      </c>
      <c r="H1554" s="65">
        <f t="shared" ca="1" si="426"/>
        <v>1.0008749699999999</v>
      </c>
      <c r="I1554" s="64">
        <f t="shared" si="436"/>
        <v>0.06</v>
      </c>
      <c r="J1554" s="66">
        <f>IF(O1553&gt;0,VLOOKUP(O1553,W$12:AF$80,2),J1553)</f>
        <v>45316</v>
      </c>
      <c r="K1554" s="67">
        <f t="shared" si="427"/>
        <v>1</v>
      </c>
      <c r="L1554" s="68">
        <f t="shared" si="428"/>
        <v>1</v>
      </c>
      <c r="M1554" s="69">
        <f t="shared" si="429"/>
        <v>1.0002312529999999</v>
      </c>
      <c r="N1554" s="69">
        <f t="shared" ca="1" si="430"/>
        <v>1.0011064249999999</v>
      </c>
      <c r="O1554" s="68">
        <f t="shared" si="437"/>
        <v>0</v>
      </c>
      <c r="P1554" s="65">
        <f t="shared" ca="1" si="431"/>
        <v>0.81894460999999996</v>
      </c>
      <c r="Q1554" s="143">
        <f t="shared" si="433"/>
        <v>0</v>
      </c>
      <c r="R1554" s="11">
        <f t="shared" si="434"/>
        <v>0</v>
      </c>
      <c r="S1554" s="70" t="str">
        <f>IF(O1553&gt;0,VLOOKUP(O1553,W$12:AF$60,10),S1553)</f>
        <v>A+J=</v>
      </c>
      <c r="T1554" s="66" t="e">
        <f>IF(O1553&gt;0,VLOOKUP(O1553,W$12:AF$60,11),T1553)</f>
        <v>#REF!</v>
      </c>
      <c r="U1554" s="71" t="str">
        <f t="shared" si="432"/>
        <v>-</v>
      </c>
    </row>
    <row r="1555" spans="1:21" x14ac:dyDescent="0.15">
      <c r="A1555" s="63">
        <f t="shared" si="435"/>
        <v>45320</v>
      </c>
      <c r="B1555" s="78">
        <f t="shared" ca="1" si="422"/>
        <v>741.16213225949991</v>
      </c>
      <c r="C1555" s="65">
        <f t="shared" ca="1" si="423"/>
        <v>740.17183120949994</v>
      </c>
      <c r="D1555" s="10">
        <f ca="1">IF(A1555&lt;$B$1,VLOOKUP(A1555,[1]DI!$A$4:$B$15000,2),0)</f>
        <v>0.11650000000000001</v>
      </c>
      <c r="E1555" s="65">
        <f t="shared" ca="1" si="424"/>
        <v>1.0004373900000001</v>
      </c>
      <c r="F1555" s="65">
        <f ca="1">(TRUNC(PRODUCT($E$12:$E1554),16))</f>
        <v>1.38370775609134</v>
      </c>
      <c r="G1555" s="65">
        <f t="shared" ca="1" si="425"/>
        <v>1.3824981099090199</v>
      </c>
      <c r="H1555" s="65">
        <f t="shared" ca="1" si="426"/>
        <v>1.0008749699999999</v>
      </c>
      <c r="I1555" s="64">
        <f t="shared" si="436"/>
        <v>0.06</v>
      </c>
      <c r="J1555" s="66">
        <f>IF(O1554&gt;0,VLOOKUP(O1554,W$12:AF$80,2),J1554)</f>
        <v>45316</v>
      </c>
      <c r="K1555" s="67">
        <f t="shared" si="427"/>
        <v>2</v>
      </c>
      <c r="L1555" s="68">
        <f t="shared" si="428"/>
        <v>2</v>
      </c>
      <c r="M1555" s="69">
        <f t="shared" si="429"/>
        <v>1.000462559</v>
      </c>
      <c r="N1555" s="69">
        <f t="shared" ca="1" si="430"/>
        <v>1.0013379339999999</v>
      </c>
      <c r="O1555" s="68">
        <f t="shared" si="437"/>
        <v>0</v>
      </c>
      <c r="P1555" s="65">
        <f t="shared" ca="1" si="431"/>
        <v>0.99030105000000002</v>
      </c>
      <c r="Q1555" s="143">
        <f t="shared" si="433"/>
        <v>0</v>
      </c>
      <c r="R1555" s="11">
        <f t="shared" si="434"/>
        <v>0</v>
      </c>
      <c r="S1555" s="70" t="str">
        <f>IF(O1554&gt;0,VLOOKUP(O1554,W$12:AF$60,10),S1554)</f>
        <v>A+J=</v>
      </c>
      <c r="T1555" s="66" t="e">
        <f>IF(O1554&gt;0,VLOOKUP(O1554,W$12:AF$60,11),T1554)</f>
        <v>#REF!</v>
      </c>
      <c r="U1555" s="71" t="str">
        <f t="shared" si="432"/>
        <v>-</v>
      </c>
    </row>
    <row r="1556" spans="1:21" x14ac:dyDescent="0.15">
      <c r="A1556" s="63">
        <f t="shared" si="435"/>
        <v>45321</v>
      </c>
      <c r="B1556" s="78">
        <f t="shared" ca="1" si="422"/>
        <v>741.65777722949997</v>
      </c>
      <c r="C1556" s="65">
        <f t="shared" ca="1" si="423"/>
        <v>740.17183120949994</v>
      </c>
      <c r="D1556" s="10">
        <f ca="1">IF(A1556&lt;$B$1,VLOOKUP(A1556,[1]DI!$A$4:$B$15000,2),0)</f>
        <v>0.11650000000000001</v>
      </c>
      <c r="E1556" s="65">
        <f t="shared" ca="1" si="424"/>
        <v>1.0004373900000001</v>
      </c>
      <c r="F1556" s="65">
        <f ca="1">(TRUNC(PRODUCT($E$12:$E1555),16))</f>
        <v>1.3843129760267701</v>
      </c>
      <c r="G1556" s="65">
        <f t="shared" ca="1" si="425"/>
        <v>1.3824981099090199</v>
      </c>
      <c r="H1556" s="65">
        <f t="shared" ca="1" si="426"/>
        <v>1.0013127399999999</v>
      </c>
      <c r="I1556" s="64">
        <f t="shared" si="436"/>
        <v>0.06</v>
      </c>
      <c r="J1556" s="66">
        <f>IF(O1555&gt;0,VLOOKUP(O1555,W$12:AF$80,2),J1555)</f>
        <v>45316</v>
      </c>
      <c r="K1556" s="67">
        <f t="shared" si="427"/>
        <v>3</v>
      </c>
      <c r="L1556" s="68">
        <f t="shared" si="428"/>
        <v>3</v>
      </c>
      <c r="M1556" s="69">
        <f t="shared" si="429"/>
        <v>1.0006939180000001</v>
      </c>
      <c r="N1556" s="69">
        <f t="shared" ca="1" si="430"/>
        <v>1.0020075690000001</v>
      </c>
      <c r="O1556" s="68">
        <f t="shared" si="437"/>
        <v>0</v>
      </c>
      <c r="P1556" s="65">
        <f t="shared" ca="1" si="431"/>
        <v>1.4859460200000001</v>
      </c>
      <c r="Q1556" s="143">
        <f t="shared" si="433"/>
        <v>0</v>
      </c>
      <c r="R1556" s="11">
        <f t="shared" si="434"/>
        <v>0</v>
      </c>
      <c r="S1556" s="70" t="str">
        <f>IF(O1555&gt;0,VLOOKUP(O1555,W$12:AF$60,10),S1555)</f>
        <v>A+J=</v>
      </c>
      <c r="T1556" s="66" t="e">
        <f>IF(O1555&gt;0,VLOOKUP(O1555,W$12:AF$60,11),T1555)</f>
        <v>#REF!</v>
      </c>
      <c r="U1556" s="71" t="str">
        <f t="shared" si="432"/>
        <v>-</v>
      </c>
    </row>
    <row r="1557" spans="1:21" x14ac:dyDescent="0.15">
      <c r="A1557" s="63">
        <f t="shared" si="435"/>
        <v>45322</v>
      </c>
      <c r="B1557" s="78">
        <f t="shared" ca="1" si="422"/>
        <v>742.15376044949994</v>
      </c>
      <c r="C1557" s="65">
        <f t="shared" ca="1" si="423"/>
        <v>740.17183120949994</v>
      </c>
      <c r="D1557" s="10">
        <f ca="1">IF(A1557&lt;$B$1,VLOOKUP(A1557,[1]DI!$A$4:$B$15000,2),0)</f>
        <v>0.11650000000000001</v>
      </c>
      <c r="E1557" s="65">
        <f t="shared" ca="1" si="424"/>
        <v>1.0004373900000001</v>
      </c>
      <c r="F1557" s="65">
        <f ca="1">(TRUNC(PRODUCT($E$12:$E1556),16))</f>
        <v>1.3849184606793601</v>
      </c>
      <c r="G1557" s="65">
        <f t="shared" ca="1" si="425"/>
        <v>1.3824981099090199</v>
      </c>
      <c r="H1557" s="65">
        <f t="shared" ca="1" si="426"/>
        <v>1.00175071</v>
      </c>
      <c r="I1557" s="64">
        <f t="shared" si="436"/>
        <v>0.06</v>
      </c>
      <c r="J1557" s="66">
        <f>IF(O1556&gt;0,VLOOKUP(O1556,W$12:AF$80,2),J1556)</f>
        <v>45316</v>
      </c>
      <c r="K1557" s="67">
        <f t="shared" si="427"/>
        <v>4</v>
      </c>
      <c r="L1557" s="68">
        <f t="shared" si="428"/>
        <v>4</v>
      </c>
      <c r="M1557" s="69">
        <f t="shared" si="429"/>
        <v>1.0009253309999999</v>
      </c>
      <c r="N1557" s="69">
        <f t="shared" ca="1" si="430"/>
        <v>1.0026776610000001</v>
      </c>
      <c r="O1557" s="68">
        <f t="shared" si="437"/>
        <v>0</v>
      </c>
      <c r="P1557" s="65">
        <f t="shared" ca="1" si="431"/>
        <v>1.9819292399999999</v>
      </c>
      <c r="Q1557" s="143">
        <f t="shared" si="433"/>
        <v>0</v>
      </c>
      <c r="R1557" s="11">
        <f t="shared" si="434"/>
        <v>0</v>
      </c>
      <c r="S1557" s="70" t="str">
        <f>IF(O1556&gt;0,VLOOKUP(O1556,W$12:AF$60,10),S1556)</f>
        <v>A+J=</v>
      </c>
      <c r="T1557" s="66" t="e">
        <f>IF(O1556&gt;0,VLOOKUP(O1556,W$12:AF$60,11),T1556)</f>
        <v>#REF!</v>
      </c>
      <c r="U1557" s="71" t="str">
        <f t="shared" si="432"/>
        <v>-</v>
      </c>
    </row>
    <row r="1558" spans="1:21" x14ac:dyDescent="0.15">
      <c r="A1558" s="63">
        <f t="shared" si="435"/>
        <v>45323</v>
      </c>
      <c r="B1558" s="78">
        <f t="shared" ca="1" si="422"/>
        <v>742.65006712949992</v>
      </c>
      <c r="C1558" s="65">
        <f t="shared" ca="1" si="423"/>
        <v>740.17183120949994</v>
      </c>
      <c r="D1558" s="10">
        <f ca="1">IF(A1558&lt;$B$1,VLOOKUP(A1558,[1]DI!$A$4:$B$15000,2),0)</f>
        <v>0.1115</v>
      </c>
      <c r="E1558" s="65">
        <f t="shared" ca="1" si="424"/>
        <v>1.00041957</v>
      </c>
      <c r="F1558" s="65">
        <f ca="1">(TRUNC(PRODUCT($E$12:$E1557),16))</f>
        <v>1.3855242101648799</v>
      </c>
      <c r="G1558" s="65">
        <f t="shared" ca="1" si="425"/>
        <v>1.3824981099090199</v>
      </c>
      <c r="H1558" s="65">
        <f t="shared" ca="1" si="426"/>
        <v>1.00218886</v>
      </c>
      <c r="I1558" s="64">
        <f t="shared" si="436"/>
        <v>0.06</v>
      </c>
      <c r="J1558" s="66">
        <f>IF(O1557&gt;0,VLOOKUP(O1557,W$12:AF$80,2),J1557)</f>
        <v>45316</v>
      </c>
      <c r="K1558" s="67">
        <f t="shared" si="427"/>
        <v>5</v>
      </c>
      <c r="L1558" s="68">
        <f t="shared" si="428"/>
        <v>5</v>
      </c>
      <c r="M1558" s="69">
        <f t="shared" si="429"/>
        <v>1.001156798</v>
      </c>
      <c r="N1558" s="69">
        <f t="shared" ca="1" si="430"/>
        <v>1.0033481900000001</v>
      </c>
      <c r="O1558" s="68">
        <f t="shared" si="437"/>
        <v>0</v>
      </c>
      <c r="P1558" s="65">
        <f t="shared" ca="1" si="431"/>
        <v>2.4782359199999999</v>
      </c>
      <c r="Q1558" s="143">
        <f t="shared" si="433"/>
        <v>0</v>
      </c>
      <c r="R1558" s="11">
        <f t="shared" si="434"/>
        <v>0</v>
      </c>
      <c r="S1558" s="70" t="str">
        <f>IF(O1557&gt;0,VLOOKUP(O1557,W$12:AF$60,10),S1557)</f>
        <v>A+J=</v>
      </c>
      <c r="T1558" s="66" t="e">
        <f>IF(O1557&gt;0,VLOOKUP(O1557,W$12:AF$60,11),T1557)</f>
        <v>#REF!</v>
      </c>
      <c r="U1558" s="71" t="str">
        <f t="shared" si="432"/>
        <v>-</v>
      </c>
    </row>
    <row r="1559" spans="1:21" x14ac:dyDescent="0.15">
      <c r="A1559" s="63">
        <f t="shared" si="435"/>
        <v>45324</v>
      </c>
      <c r="B1559" s="78">
        <f t="shared" ca="1" si="422"/>
        <v>743.13347408949994</v>
      </c>
      <c r="C1559" s="65">
        <f t="shared" ca="1" si="423"/>
        <v>740.17183120949994</v>
      </c>
      <c r="D1559" s="10">
        <f ca="1">IF(A1559&lt;$B$1,VLOOKUP(A1559,[1]DI!$A$4:$B$15000,2),0)</f>
        <v>0.1115</v>
      </c>
      <c r="E1559" s="65">
        <f t="shared" ca="1" si="424"/>
        <v>1.00041957</v>
      </c>
      <c r="F1559" s="65">
        <f ca="1">(TRUNC(PRODUCT($E$12:$E1558),16))</f>
        <v>1.38610553455773</v>
      </c>
      <c r="G1559" s="65">
        <f t="shared" ca="1" si="425"/>
        <v>1.3824981099090199</v>
      </c>
      <c r="H1559" s="65">
        <f t="shared" ca="1" si="426"/>
        <v>1.00260935</v>
      </c>
      <c r="I1559" s="64">
        <f t="shared" si="436"/>
        <v>0.06</v>
      </c>
      <c r="J1559" s="66">
        <f>IF(O1558&gt;0,VLOOKUP(O1558,W$12:AF$80,2),J1558)</f>
        <v>45316</v>
      </c>
      <c r="K1559" s="67">
        <f t="shared" si="427"/>
        <v>6</v>
      </c>
      <c r="L1559" s="68">
        <f t="shared" si="428"/>
        <v>6</v>
      </c>
      <c r="M1559" s="69">
        <f t="shared" si="429"/>
        <v>1.0013883180000001</v>
      </c>
      <c r="N1559" s="69">
        <f t="shared" ca="1" si="430"/>
        <v>1.004001291</v>
      </c>
      <c r="O1559" s="68">
        <f t="shared" si="437"/>
        <v>0</v>
      </c>
      <c r="P1559" s="65">
        <f t="shared" ca="1" si="431"/>
        <v>2.9616428799999999</v>
      </c>
      <c r="Q1559" s="143">
        <f t="shared" si="433"/>
        <v>0</v>
      </c>
      <c r="R1559" s="11">
        <f t="shared" si="434"/>
        <v>0</v>
      </c>
      <c r="S1559" s="70" t="str">
        <f>IF(O1558&gt;0,VLOOKUP(O1558,W$12:AF$60,10),S1558)</f>
        <v>A+J=</v>
      </c>
      <c r="T1559" s="66" t="e">
        <f>IF(O1558&gt;0,VLOOKUP(O1558,W$12:AF$60,11),T1558)</f>
        <v>#REF!</v>
      </c>
      <c r="U1559" s="71" t="str">
        <f t="shared" si="432"/>
        <v>-</v>
      </c>
    </row>
    <row r="1560" spans="1:21" x14ac:dyDescent="0.15">
      <c r="A1560" s="63">
        <f t="shared" si="435"/>
        <v>45325</v>
      </c>
      <c r="B1560" s="78">
        <f t="shared" ca="1" si="422"/>
        <v>743.6171971094999</v>
      </c>
      <c r="C1560" s="65">
        <f t="shared" ca="1" si="423"/>
        <v>740.17183120949994</v>
      </c>
      <c r="D1560" s="10">
        <f ca="1">IF(A1560&lt;$B$1,VLOOKUP(A1560,[1]DI!$A$4:$B$15000,2),0)</f>
        <v>0</v>
      </c>
      <c r="E1560" s="65">
        <f t="shared" ca="1" si="424"/>
        <v>1</v>
      </c>
      <c r="F1560" s="65">
        <f ca="1">(TRUNC(PRODUCT($E$12:$E1559),16))</f>
        <v>1.3866871028568699</v>
      </c>
      <c r="G1560" s="65">
        <f t="shared" ca="1" si="425"/>
        <v>1.3824981099090199</v>
      </c>
      <c r="H1560" s="65">
        <f t="shared" ca="1" si="426"/>
        <v>1.00303002</v>
      </c>
      <c r="I1560" s="64">
        <f t="shared" si="436"/>
        <v>0.06</v>
      </c>
      <c r="J1560" s="66">
        <f>IF(O1559&gt;0,VLOOKUP(O1559,W$12:AF$80,2),J1559)</f>
        <v>45316</v>
      </c>
      <c r="K1560" s="67">
        <f t="shared" si="427"/>
        <v>6</v>
      </c>
      <c r="L1560" s="68">
        <f t="shared" si="428"/>
        <v>7</v>
      </c>
      <c r="M1560" s="69">
        <f t="shared" si="429"/>
        <v>1.001619891</v>
      </c>
      <c r="N1560" s="69">
        <f t="shared" ca="1" si="430"/>
        <v>1.004654819</v>
      </c>
      <c r="O1560" s="68">
        <f t="shared" si="437"/>
        <v>0</v>
      </c>
      <c r="P1560" s="65">
        <f t="shared" ca="1" si="431"/>
        <v>3.4453659000000001</v>
      </c>
      <c r="Q1560" s="143">
        <f t="shared" si="433"/>
        <v>0</v>
      </c>
      <c r="R1560" s="11">
        <f t="shared" si="434"/>
        <v>0</v>
      </c>
      <c r="S1560" s="70" t="str">
        <f>IF(O1559&gt;0,VLOOKUP(O1559,W$12:AF$60,10),S1559)</f>
        <v>A+J=</v>
      </c>
      <c r="T1560" s="66" t="e">
        <f>IF(O1559&gt;0,VLOOKUP(O1559,W$12:AF$60,11),T1559)</f>
        <v>#REF!</v>
      </c>
      <c r="U1560" s="71" t="str">
        <f t="shared" si="432"/>
        <v>-</v>
      </c>
    </row>
    <row r="1561" spans="1:21" x14ac:dyDescent="0.15">
      <c r="A1561" s="63">
        <f t="shared" si="435"/>
        <v>45326</v>
      </c>
      <c r="B1561" s="78">
        <f t="shared" ca="1" si="422"/>
        <v>743.6171971094999</v>
      </c>
      <c r="C1561" s="65">
        <f t="shared" ca="1" si="423"/>
        <v>740.17183120949994</v>
      </c>
      <c r="D1561" s="10">
        <f ca="1">IF(A1561&lt;$B$1,VLOOKUP(A1561,[1]DI!$A$4:$B$15000,2),0)</f>
        <v>0</v>
      </c>
      <c r="E1561" s="65">
        <f t="shared" ca="1" si="424"/>
        <v>1</v>
      </c>
      <c r="F1561" s="65">
        <f ca="1">(TRUNC(PRODUCT($E$12:$E1560),16))</f>
        <v>1.3866871028568699</v>
      </c>
      <c r="G1561" s="65">
        <f t="shared" ca="1" si="425"/>
        <v>1.3824981099090199</v>
      </c>
      <c r="H1561" s="65">
        <f t="shared" ca="1" si="426"/>
        <v>1.00303002</v>
      </c>
      <c r="I1561" s="64">
        <f t="shared" si="436"/>
        <v>0.06</v>
      </c>
      <c r="J1561" s="66">
        <f>IF(O1560&gt;0,VLOOKUP(O1560,W$12:AF$80,2),J1560)</f>
        <v>45316</v>
      </c>
      <c r="K1561" s="67">
        <f t="shared" si="427"/>
        <v>6</v>
      </c>
      <c r="L1561" s="68">
        <f t="shared" si="428"/>
        <v>7</v>
      </c>
      <c r="M1561" s="69">
        <f t="shared" si="429"/>
        <v>1.001619891</v>
      </c>
      <c r="N1561" s="69">
        <f t="shared" ca="1" si="430"/>
        <v>1.004654819</v>
      </c>
      <c r="O1561" s="68">
        <f t="shared" si="437"/>
        <v>0</v>
      </c>
      <c r="P1561" s="65">
        <f t="shared" ca="1" si="431"/>
        <v>3.4453659000000001</v>
      </c>
      <c r="Q1561" s="143">
        <f t="shared" si="433"/>
        <v>0</v>
      </c>
      <c r="R1561" s="11">
        <f t="shared" si="434"/>
        <v>0</v>
      </c>
      <c r="S1561" s="70" t="str">
        <f>IF(O1560&gt;0,VLOOKUP(O1560,W$12:AF$60,10),S1560)</f>
        <v>A+J=</v>
      </c>
      <c r="T1561" s="66" t="e">
        <f>IF(O1560&gt;0,VLOOKUP(O1560,W$12:AF$60,11),T1560)</f>
        <v>#REF!</v>
      </c>
      <c r="U1561" s="71" t="str">
        <f t="shared" si="432"/>
        <v>-</v>
      </c>
    </row>
    <row r="1562" spans="1:21" x14ac:dyDescent="0.15">
      <c r="A1562" s="63">
        <f t="shared" si="435"/>
        <v>45327</v>
      </c>
      <c r="B1562" s="78">
        <f t="shared" ca="1" si="422"/>
        <v>743.6171971094999</v>
      </c>
      <c r="C1562" s="65">
        <f t="shared" ca="1" si="423"/>
        <v>740.17183120949994</v>
      </c>
      <c r="D1562" s="10">
        <f ca="1">IF(A1562&lt;$B$1,VLOOKUP(A1562,[1]DI!$A$4:$B$15000,2),0)</f>
        <v>0.1115</v>
      </c>
      <c r="E1562" s="65">
        <f t="shared" ca="1" si="424"/>
        <v>1.00041957</v>
      </c>
      <c r="F1562" s="65">
        <f ca="1">(TRUNC(PRODUCT($E$12:$E1561),16))</f>
        <v>1.3866871028568699</v>
      </c>
      <c r="G1562" s="65">
        <f t="shared" ca="1" si="425"/>
        <v>1.3824981099090199</v>
      </c>
      <c r="H1562" s="65">
        <f t="shared" ca="1" si="426"/>
        <v>1.00303002</v>
      </c>
      <c r="I1562" s="64">
        <f t="shared" si="436"/>
        <v>0.06</v>
      </c>
      <c r="J1562" s="66">
        <f>IF(O1561&gt;0,VLOOKUP(O1561,W$12:AF$80,2),J1561)</f>
        <v>45316</v>
      </c>
      <c r="K1562" s="67">
        <f t="shared" si="427"/>
        <v>7</v>
      </c>
      <c r="L1562" s="68">
        <f t="shared" si="428"/>
        <v>7</v>
      </c>
      <c r="M1562" s="69">
        <f t="shared" si="429"/>
        <v>1.001619891</v>
      </c>
      <c r="N1562" s="69">
        <f t="shared" ca="1" si="430"/>
        <v>1.004654819</v>
      </c>
      <c r="O1562" s="68">
        <f t="shared" si="437"/>
        <v>0</v>
      </c>
      <c r="P1562" s="65">
        <f t="shared" ca="1" si="431"/>
        <v>3.4453659000000001</v>
      </c>
      <c r="Q1562" s="143">
        <f t="shared" si="433"/>
        <v>0</v>
      </c>
      <c r="R1562" s="11">
        <f t="shared" si="434"/>
        <v>0</v>
      </c>
      <c r="S1562" s="70" t="str">
        <f>IF(O1561&gt;0,VLOOKUP(O1561,W$12:AF$60,10),S1561)</f>
        <v>A+J=</v>
      </c>
      <c r="T1562" s="66" t="e">
        <f>IF(O1561&gt;0,VLOOKUP(O1561,W$12:AF$60,11),T1561)</f>
        <v>#REF!</v>
      </c>
      <c r="U1562" s="71" t="str">
        <f t="shared" si="432"/>
        <v>-</v>
      </c>
    </row>
    <row r="1563" spans="1:21" x14ac:dyDescent="0.15">
      <c r="A1563" s="63">
        <f t="shared" si="435"/>
        <v>45328</v>
      </c>
      <c r="B1563" s="78">
        <f t="shared" ca="1" si="422"/>
        <v>744.10123173949989</v>
      </c>
      <c r="C1563" s="65">
        <f t="shared" ca="1" si="423"/>
        <v>740.17183120949994</v>
      </c>
      <c r="D1563" s="10">
        <f ca="1">IF(A1563&lt;$B$1,VLOOKUP(A1563,[1]DI!$A$4:$B$15000,2),0)</f>
        <v>0.1115</v>
      </c>
      <c r="E1563" s="65">
        <f t="shared" ca="1" si="424"/>
        <v>1.00041957</v>
      </c>
      <c r="F1563" s="65">
        <f ca="1">(TRUNC(PRODUCT($E$12:$E1562),16))</f>
        <v>1.38726891516461</v>
      </c>
      <c r="G1563" s="65">
        <f t="shared" ca="1" si="425"/>
        <v>1.3824981099090199</v>
      </c>
      <c r="H1563" s="65">
        <f t="shared" ca="1" si="426"/>
        <v>1.0034508600000001</v>
      </c>
      <c r="I1563" s="64">
        <f t="shared" si="436"/>
        <v>0.06</v>
      </c>
      <c r="J1563" s="66">
        <f>IF(O1562&gt;0,VLOOKUP(O1562,W$12:AF$80,2),J1562)</f>
        <v>45316</v>
      </c>
      <c r="K1563" s="67">
        <f t="shared" si="427"/>
        <v>8</v>
      </c>
      <c r="L1563" s="68">
        <f t="shared" si="428"/>
        <v>8</v>
      </c>
      <c r="M1563" s="69">
        <f t="shared" si="429"/>
        <v>1.0018515189999999</v>
      </c>
      <c r="N1563" s="69">
        <f t="shared" ca="1" si="430"/>
        <v>1.0053087679999999</v>
      </c>
      <c r="O1563" s="68">
        <f t="shared" si="437"/>
        <v>0</v>
      </c>
      <c r="P1563" s="65">
        <f t="shared" ca="1" si="431"/>
        <v>3.9294005300000001</v>
      </c>
      <c r="Q1563" s="143">
        <f t="shared" si="433"/>
        <v>0</v>
      </c>
      <c r="R1563" s="11">
        <f t="shared" si="434"/>
        <v>0</v>
      </c>
      <c r="S1563" s="70" t="str">
        <f>IF(O1562&gt;0,VLOOKUP(O1562,W$12:AF$60,10),S1562)</f>
        <v>A+J=</v>
      </c>
      <c r="T1563" s="66" t="e">
        <f>IF(O1562&gt;0,VLOOKUP(O1562,W$12:AF$60,11),T1562)</f>
        <v>#REF!</v>
      </c>
      <c r="U1563" s="71" t="str">
        <f t="shared" si="432"/>
        <v>-</v>
      </c>
    </row>
    <row r="1564" spans="1:21" x14ac:dyDescent="0.15">
      <c r="A1564" s="63">
        <f t="shared" si="435"/>
        <v>45329</v>
      </c>
      <c r="B1564" s="78">
        <f t="shared" ca="1" si="422"/>
        <v>744.58558315949995</v>
      </c>
      <c r="C1564" s="65">
        <f t="shared" ca="1" si="423"/>
        <v>740.17183120949994</v>
      </c>
      <c r="D1564" s="10">
        <f ca="1">IF(A1564&lt;$B$1,VLOOKUP(A1564,[1]DI!$A$4:$B$15000,2),0)</f>
        <v>0.1115</v>
      </c>
      <c r="E1564" s="65">
        <f t="shared" ca="1" si="424"/>
        <v>1.00041957</v>
      </c>
      <c r="F1564" s="65">
        <f ca="1">(TRUNC(PRODUCT($E$12:$E1563),16))</f>
        <v>1.38785097158335</v>
      </c>
      <c r="G1564" s="65">
        <f t="shared" ca="1" si="425"/>
        <v>1.3824981099090199</v>
      </c>
      <c r="H1564" s="65">
        <f t="shared" ca="1" si="426"/>
        <v>1.0038718799999999</v>
      </c>
      <c r="I1564" s="64">
        <f t="shared" si="436"/>
        <v>0.06</v>
      </c>
      <c r="J1564" s="66">
        <f>IF(O1563&gt;0,VLOOKUP(O1563,W$12:AF$80,2),J1563)</f>
        <v>45316</v>
      </c>
      <c r="K1564" s="67">
        <f t="shared" si="427"/>
        <v>9</v>
      </c>
      <c r="L1564" s="68">
        <f t="shared" si="428"/>
        <v>9</v>
      </c>
      <c r="M1564" s="69">
        <f t="shared" si="429"/>
        <v>1.0020831990000001</v>
      </c>
      <c r="N1564" s="69">
        <f t="shared" ca="1" si="430"/>
        <v>1.0059631449999999</v>
      </c>
      <c r="O1564" s="68">
        <f t="shared" si="437"/>
        <v>0</v>
      </c>
      <c r="P1564" s="65">
        <f t="shared" ca="1" si="431"/>
        <v>4.41375195</v>
      </c>
      <c r="Q1564" s="143">
        <f t="shared" si="433"/>
        <v>0</v>
      </c>
      <c r="R1564" s="11">
        <f t="shared" si="434"/>
        <v>0</v>
      </c>
      <c r="S1564" s="70" t="str">
        <f>IF(O1563&gt;0,VLOOKUP(O1563,W$12:AF$60,10),S1563)</f>
        <v>A+J=</v>
      </c>
      <c r="T1564" s="66" t="e">
        <f>IF(O1563&gt;0,VLOOKUP(O1563,W$12:AF$60,11),T1563)</f>
        <v>#REF!</v>
      </c>
      <c r="U1564" s="71" t="str">
        <f t="shared" si="432"/>
        <v>-</v>
      </c>
    </row>
    <row r="1565" spans="1:21" x14ac:dyDescent="0.15">
      <c r="A1565" s="63">
        <f t="shared" si="435"/>
        <v>45330</v>
      </c>
      <c r="B1565" s="78">
        <f t="shared" ca="1" si="422"/>
        <v>745.07024544949991</v>
      </c>
      <c r="C1565" s="65">
        <f t="shared" ca="1" si="423"/>
        <v>740.17183120949994</v>
      </c>
      <c r="D1565" s="10">
        <f ca="1">IF(A1565&lt;$B$1,VLOOKUP(A1565,[1]DI!$A$4:$B$15000,2),0)</f>
        <v>0.1115</v>
      </c>
      <c r="E1565" s="65">
        <f t="shared" ca="1" si="424"/>
        <v>1.00041957</v>
      </c>
      <c r="F1565" s="65">
        <f ca="1">(TRUNC(PRODUCT($E$12:$E1564),16))</f>
        <v>1.3884332722154999</v>
      </c>
      <c r="G1565" s="65">
        <f t="shared" ca="1" si="425"/>
        <v>1.3824981099090199</v>
      </c>
      <c r="H1565" s="65">
        <f t="shared" ca="1" si="426"/>
        <v>1.0042930699999999</v>
      </c>
      <c r="I1565" s="64">
        <f t="shared" si="436"/>
        <v>0.06</v>
      </c>
      <c r="J1565" s="66">
        <f>IF(O1564&gt;0,VLOOKUP(O1564,W$12:AF$80,2),J1564)</f>
        <v>45316</v>
      </c>
      <c r="K1565" s="67">
        <f t="shared" si="427"/>
        <v>10</v>
      </c>
      <c r="L1565" s="68">
        <f t="shared" si="428"/>
        <v>10</v>
      </c>
      <c r="M1565" s="69">
        <f t="shared" si="429"/>
        <v>1.0023149339999999</v>
      </c>
      <c r="N1565" s="69">
        <f t="shared" ca="1" si="430"/>
        <v>1.0066179420000001</v>
      </c>
      <c r="O1565" s="68">
        <f t="shared" si="437"/>
        <v>0</v>
      </c>
      <c r="P1565" s="65">
        <f t="shared" ca="1" si="431"/>
        <v>4.8984142400000001</v>
      </c>
      <c r="Q1565" s="143">
        <f t="shared" si="433"/>
        <v>0</v>
      </c>
      <c r="R1565" s="11">
        <f t="shared" si="434"/>
        <v>0</v>
      </c>
      <c r="S1565" s="70" t="str">
        <f>IF(O1564&gt;0,VLOOKUP(O1564,W$12:AF$60,10),S1564)</f>
        <v>A+J=</v>
      </c>
      <c r="T1565" s="66" t="e">
        <f>IF(O1564&gt;0,VLOOKUP(O1564,W$12:AF$60,11),T1564)</f>
        <v>#REF!</v>
      </c>
      <c r="U1565" s="71" t="str">
        <f t="shared" si="432"/>
        <v>-</v>
      </c>
    </row>
    <row r="1566" spans="1:21" x14ac:dyDescent="0.15">
      <c r="A1566" s="63">
        <f t="shared" si="435"/>
        <v>45331</v>
      </c>
      <c r="B1566" s="78">
        <f t="shared" ca="1" si="422"/>
        <v>745.55522453949993</v>
      </c>
      <c r="C1566" s="65">
        <f t="shared" ca="1" si="423"/>
        <v>740.17183120949994</v>
      </c>
      <c r="D1566" s="10">
        <f ca="1">IF(A1566&lt;$B$1,VLOOKUP(A1566,[1]DI!$A$4:$B$15000,2),0)</f>
        <v>0.1115</v>
      </c>
      <c r="E1566" s="65">
        <f t="shared" ca="1" si="424"/>
        <v>1.00041957</v>
      </c>
      <c r="F1566" s="65">
        <f ca="1">(TRUNC(PRODUCT($E$12:$E1565),16))</f>
        <v>1.3890158171635201</v>
      </c>
      <c r="G1566" s="65">
        <f t="shared" ca="1" si="425"/>
        <v>1.3824981099090199</v>
      </c>
      <c r="H1566" s="65">
        <f t="shared" ca="1" si="426"/>
        <v>1.0047144400000001</v>
      </c>
      <c r="I1566" s="64">
        <f t="shared" si="436"/>
        <v>0.06</v>
      </c>
      <c r="J1566" s="66">
        <f>IF(O1565&gt;0,VLOOKUP(O1565,W$12:AF$80,2),J1565)</f>
        <v>45316</v>
      </c>
      <c r="K1566" s="67">
        <f t="shared" si="427"/>
        <v>11</v>
      </c>
      <c r="L1566" s="68">
        <f t="shared" si="428"/>
        <v>11</v>
      </c>
      <c r="M1566" s="69">
        <f t="shared" si="429"/>
        <v>1.0025467210000001</v>
      </c>
      <c r="N1566" s="69">
        <f t="shared" ca="1" si="430"/>
        <v>1.0072731669999999</v>
      </c>
      <c r="O1566" s="68">
        <f t="shared" si="437"/>
        <v>0</v>
      </c>
      <c r="P1566" s="65">
        <f t="shared" ca="1" si="431"/>
        <v>5.3833933299999996</v>
      </c>
      <c r="Q1566" s="143">
        <f t="shared" si="433"/>
        <v>0</v>
      </c>
      <c r="R1566" s="11">
        <f t="shared" si="434"/>
        <v>0</v>
      </c>
      <c r="S1566" s="70" t="str">
        <f>IF(O1565&gt;0,VLOOKUP(O1565,W$12:AF$60,10),S1565)</f>
        <v>A+J=</v>
      </c>
      <c r="T1566" s="66" t="e">
        <f>IF(O1565&gt;0,VLOOKUP(O1565,W$12:AF$60,11),T1565)</f>
        <v>#REF!</v>
      </c>
      <c r="U1566" s="71" t="str">
        <f t="shared" si="432"/>
        <v>-</v>
      </c>
    </row>
    <row r="1567" spans="1:21" x14ac:dyDescent="0.15">
      <c r="A1567" s="63">
        <f t="shared" si="435"/>
        <v>45332</v>
      </c>
      <c r="B1567" s="78">
        <f t="shared" ca="1" si="422"/>
        <v>746.04052337949997</v>
      </c>
      <c r="C1567" s="65">
        <f t="shared" ca="1" si="423"/>
        <v>740.17183120949994</v>
      </c>
      <c r="D1567" s="10">
        <f ca="1">IF(A1567&lt;$B$1,VLOOKUP(A1567,[1]DI!$A$4:$B$15000,2),0)</f>
        <v>0</v>
      </c>
      <c r="E1567" s="65">
        <f t="shared" ca="1" si="424"/>
        <v>1</v>
      </c>
      <c r="F1567" s="65">
        <f ca="1">(TRUNC(PRODUCT($E$12:$E1566),16))</f>
        <v>1.3895986065299299</v>
      </c>
      <c r="G1567" s="65">
        <f t="shared" ca="1" si="425"/>
        <v>1.3824981099090199</v>
      </c>
      <c r="H1567" s="65">
        <f t="shared" ca="1" si="426"/>
        <v>1.0051359900000001</v>
      </c>
      <c r="I1567" s="64">
        <f t="shared" si="436"/>
        <v>0.06</v>
      </c>
      <c r="J1567" s="66">
        <f>IF(O1566&gt;0,VLOOKUP(O1566,W$12:AF$80,2),J1566)</f>
        <v>45316</v>
      </c>
      <c r="K1567" s="67">
        <f t="shared" si="427"/>
        <v>11</v>
      </c>
      <c r="L1567" s="68">
        <f t="shared" si="428"/>
        <v>12</v>
      </c>
      <c r="M1567" s="69">
        <f t="shared" si="429"/>
        <v>1.0027785629999999</v>
      </c>
      <c r="N1567" s="69">
        <f t="shared" ca="1" si="430"/>
        <v>1.0079288239999999</v>
      </c>
      <c r="O1567" s="68">
        <f t="shared" si="437"/>
        <v>0</v>
      </c>
      <c r="P1567" s="65">
        <f t="shared" ca="1" si="431"/>
        <v>5.8686921700000001</v>
      </c>
      <c r="Q1567" s="143">
        <f t="shared" si="433"/>
        <v>0</v>
      </c>
      <c r="R1567" s="11">
        <f t="shared" si="434"/>
        <v>0</v>
      </c>
      <c r="S1567" s="70" t="str">
        <f>IF(O1566&gt;0,VLOOKUP(O1566,W$12:AF$60,10),S1566)</f>
        <v>A+J=</v>
      </c>
      <c r="T1567" s="66" t="e">
        <f>IF(O1566&gt;0,VLOOKUP(O1566,W$12:AF$60,11),T1566)</f>
        <v>#REF!</v>
      </c>
      <c r="U1567" s="71" t="str">
        <f t="shared" si="432"/>
        <v>-</v>
      </c>
    </row>
    <row r="1568" spans="1:21" x14ac:dyDescent="0.15">
      <c r="A1568" s="63">
        <f t="shared" si="435"/>
        <v>45333</v>
      </c>
      <c r="B1568" s="78">
        <f t="shared" ca="1" si="422"/>
        <v>746.04052337949997</v>
      </c>
      <c r="C1568" s="65">
        <f t="shared" ca="1" si="423"/>
        <v>740.17183120949994</v>
      </c>
      <c r="D1568" s="10">
        <f ca="1">IF(A1568&lt;$B$1,VLOOKUP(A1568,[1]DI!$A$4:$B$15000,2),0)</f>
        <v>0</v>
      </c>
      <c r="E1568" s="65">
        <f t="shared" ca="1" si="424"/>
        <v>1</v>
      </c>
      <c r="F1568" s="65">
        <f ca="1">(TRUNC(PRODUCT($E$12:$E1567),16))</f>
        <v>1.3895986065299299</v>
      </c>
      <c r="G1568" s="65">
        <f t="shared" ca="1" si="425"/>
        <v>1.3824981099090199</v>
      </c>
      <c r="H1568" s="65">
        <f t="shared" ca="1" si="426"/>
        <v>1.0051359900000001</v>
      </c>
      <c r="I1568" s="64">
        <f t="shared" si="436"/>
        <v>0.06</v>
      </c>
      <c r="J1568" s="66">
        <f>IF(O1567&gt;0,VLOOKUP(O1567,W$12:AF$80,2),J1567)</f>
        <v>45316</v>
      </c>
      <c r="K1568" s="67">
        <f t="shared" si="427"/>
        <v>11</v>
      </c>
      <c r="L1568" s="68">
        <f t="shared" si="428"/>
        <v>12</v>
      </c>
      <c r="M1568" s="69">
        <f t="shared" si="429"/>
        <v>1.0027785629999999</v>
      </c>
      <c r="N1568" s="69">
        <f t="shared" ca="1" si="430"/>
        <v>1.0079288239999999</v>
      </c>
      <c r="O1568" s="68">
        <f t="shared" si="437"/>
        <v>0</v>
      </c>
      <c r="P1568" s="65">
        <f t="shared" ca="1" si="431"/>
        <v>5.8686921700000001</v>
      </c>
      <c r="Q1568" s="143">
        <f t="shared" si="433"/>
        <v>0</v>
      </c>
      <c r="R1568" s="11">
        <f t="shared" si="434"/>
        <v>0</v>
      </c>
      <c r="S1568" s="70" t="str">
        <f>IF(O1567&gt;0,VLOOKUP(O1567,W$12:AF$60,10),S1567)</f>
        <v>A+J=</v>
      </c>
      <c r="T1568" s="66" t="e">
        <f>IF(O1567&gt;0,VLOOKUP(O1567,W$12:AF$60,11),T1567)</f>
        <v>#REF!</v>
      </c>
      <c r="U1568" s="71" t="str">
        <f t="shared" si="432"/>
        <v>-</v>
      </c>
    </row>
    <row r="1569" spans="1:21" x14ac:dyDescent="0.15">
      <c r="A1569" s="63">
        <f t="shared" si="435"/>
        <v>45334</v>
      </c>
      <c r="B1569" s="78">
        <f t="shared" ca="1" si="422"/>
        <v>746.04052337949997</v>
      </c>
      <c r="C1569" s="65">
        <f t="shared" ca="1" si="423"/>
        <v>740.17183120949994</v>
      </c>
      <c r="D1569" s="10">
        <f ca="1">IF(A1569&lt;$B$1,VLOOKUP(A1569,[1]DI!$A$4:$B$15000,2),0)</f>
        <v>0</v>
      </c>
      <c r="E1569" s="65">
        <f t="shared" ca="1" si="424"/>
        <v>1</v>
      </c>
      <c r="F1569" s="65">
        <f ca="1">(TRUNC(PRODUCT($E$12:$E1568),16))</f>
        <v>1.3895986065299299</v>
      </c>
      <c r="G1569" s="65">
        <f t="shared" ca="1" si="425"/>
        <v>1.3824981099090199</v>
      </c>
      <c r="H1569" s="65">
        <f t="shared" ca="1" si="426"/>
        <v>1.0051359900000001</v>
      </c>
      <c r="I1569" s="64">
        <f t="shared" si="436"/>
        <v>0.06</v>
      </c>
      <c r="J1569" s="66">
        <f>IF(O1568&gt;0,VLOOKUP(O1568,W$12:AF$80,2),J1568)</f>
        <v>45316</v>
      </c>
      <c r="K1569" s="67">
        <f t="shared" si="427"/>
        <v>11</v>
      </c>
      <c r="L1569" s="68">
        <f t="shared" si="428"/>
        <v>12</v>
      </c>
      <c r="M1569" s="69">
        <f t="shared" si="429"/>
        <v>1.0027785629999999</v>
      </c>
      <c r="N1569" s="69">
        <f t="shared" ca="1" si="430"/>
        <v>1.0079288239999999</v>
      </c>
      <c r="O1569" s="68">
        <f t="shared" si="437"/>
        <v>0</v>
      </c>
      <c r="P1569" s="65">
        <f t="shared" ca="1" si="431"/>
        <v>5.8686921700000001</v>
      </c>
      <c r="Q1569" s="143">
        <f t="shared" si="433"/>
        <v>0</v>
      </c>
      <c r="R1569" s="11">
        <f t="shared" si="434"/>
        <v>0</v>
      </c>
      <c r="S1569" s="70" t="str">
        <f>IF(O1568&gt;0,VLOOKUP(O1568,W$12:AF$60,10),S1568)</f>
        <v>A+J=</v>
      </c>
      <c r="T1569" s="66" t="e">
        <f>IF(O1568&gt;0,VLOOKUP(O1568,W$12:AF$60,11),T1568)</f>
        <v>#REF!</v>
      </c>
      <c r="U1569" s="71" t="str">
        <f t="shared" si="432"/>
        <v>-</v>
      </c>
    </row>
    <row r="1570" spans="1:21" x14ac:dyDescent="0.15">
      <c r="A1570" s="63">
        <f t="shared" si="435"/>
        <v>45335</v>
      </c>
      <c r="B1570" s="78">
        <f t="shared" ca="1" si="422"/>
        <v>746.04052337949997</v>
      </c>
      <c r="C1570" s="65">
        <f t="shared" ca="1" si="423"/>
        <v>740.17183120949994</v>
      </c>
      <c r="D1570" s="10">
        <f ca="1">IF(A1570&lt;$B$1,VLOOKUP(A1570,[1]DI!$A$4:$B$15000,2),0)</f>
        <v>0</v>
      </c>
      <c r="E1570" s="65">
        <f t="shared" ca="1" si="424"/>
        <v>1</v>
      </c>
      <c r="F1570" s="65">
        <f ca="1">(TRUNC(PRODUCT($E$12:$E1569),16))</f>
        <v>1.3895986065299299</v>
      </c>
      <c r="G1570" s="65">
        <f t="shared" ca="1" si="425"/>
        <v>1.3824981099090199</v>
      </c>
      <c r="H1570" s="65">
        <f t="shared" ca="1" si="426"/>
        <v>1.0051359900000001</v>
      </c>
      <c r="I1570" s="64">
        <f t="shared" si="436"/>
        <v>0.06</v>
      </c>
      <c r="J1570" s="66">
        <f>IF(O1569&gt;0,VLOOKUP(O1569,W$12:AF$80,2),J1569)</f>
        <v>45316</v>
      </c>
      <c r="K1570" s="67">
        <f t="shared" si="427"/>
        <v>11</v>
      </c>
      <c r="L1570" s="68">
        <f t="shared" si="428"/>
        <v>12</v>
      </c>
      <c r="M1570" s="69">
        <f t="shared" si="429"/>
        <v>1.0027785629999999</v>
      </c>
      <c r="N1570" s="69">
        <f t="shared" ca="1" si="430"/>
        <v>1.0079288239999999</v>
      </c>
      <c r="O1570" s="68">
        <f t="shared" si="437"/>
        <v>0</v>
      </c>
      <c r="P1570" s="65">
        <f t="shared" ca="1" si="431"/>
        <v>5.8686921700000001</v>
      </c>
      <c r="Q1570" s="143">
        <f t="shared" si="433"/>
        <v>0</v>
      </c>
      <c r="R1570" s="11">
        <f t="shared" si="434"/>
        <v>0</v>
      </c>
      <c r="S1570" s="70" t="str">
        <f>IF(O1569&gt;0,VLOOKUP(O1569,W$12:AF$60,10),S1569)</f>
        <v>A+J=</v>
      </c>
      <c r="T1570" s="66" t="e">
        <f>IF(O1569&gt;0,VLOOKUP(O1569,W$12:AF$60,11),T1569)</f>
        <v>#REF!</v>
      </c>
      <c r="U1570" s="71" t="str">
        <f t="shared" si="432"/>
        <v>-</v>
      </c>
    </row>
    <row r="1571" spans="1:21" x14ac:dyDescent="0.15">
      <c r="A1571" s="63">
        <f t="shared" si="435"/>
        <v>45336</v>
      </c>
      <c r="B1571" s="78">
        <f t="shared" ca="1" si="422"/>
        <v>746.04052337949997</v>
      </c>
      <c r="C1571" s="65">
        <f t="shared" ca="1" si="423"/>
        <v>740.17183120949994</v>
      </c>
      <c r="D1571" s="10">
        <f ca="1">IF(A1571&lt;$B$1,VLOOKUP(A1571,[1]DI!$A$4:$B$15000,2),0)</f>
        <v>0.1115</v>
      </c>
      <c r="E1571" s="65">
        <f t="shared" ca="1" si="424"/>
        <v>1.00041957</v>
      </c>
      <c r="F1571" s="65">
        <f ca="1">(TRUNC(PRODUCT($E$12:$E1570),16))</f>
        <v>1.3895986065299299</v>
      </c>
      <c r="G1571" s="65">
        <f t="shared" ca="1" si="425"/>
        <v>1.3824981099090199</v>
      </c>
      <c r="H1571" s="65">
        <f t="shared" ca="1" si="426"/>
        <v>1.0051359900000001</v>
      </c>
      <c r="I1571" s="64">
        <f t="shared" si="436"/>
        <v>0.06</v>
      </c>
      <c r="J1571" s="66">
        <f>IF(O1570&gt;0,VLOOKUP(O1570,W$12:AF$80,2),J1570)</f>
        <v>45316</v>
      </c>
      <c r="K1571" s="67">
        <f t="shared" si="427"/>
        <v>12</v>
      </c>
      <c r="L1571" s="68">
        <f t="shared" si="428"/>
        <v>12</v>
      </c>
      <c r="M1571" s="69">
        <f t="shared" si="429"/>
        <v>1.0027785629999999</v>
      </c>
      <c r="N1571" s="69">
        <f t="shared" ca="1" si="430"/>
        <v>1.0079288239999999</v>
      </c>
      <c r="O1571" s="68">
        <f t="shared" si="437"/>
        <v>0</v>
      </c>
      <c r="P1571" s="65">
        <f t="shared" ca="1" si="431"/>
        <v>5.8686921700000001</v>
      </c>
      <c r="Q1571" s="143">
        <f t="shared" si="433"/>
        <v>0</v>
      </c>
      <c r="R1571" s="11">
        <f t="shared" si="434"/>
        <v>0</v>
      </c>
      <c r="S1571" s="70" t="str">
        <f>IF(O1570&gt;0,VLOOKUP(O1570,W$12:AF$60,10),S1570)</f>
        <v>A+J=</v>
      </c>
      <c r="T1571" s="66" t="e">
        <f>IF(O1570&gt;0,VLOOKUP(O1570,W$12:AF$60,11),T1570)</f>
        <v>#REF!</v>
      </c>
      <c r="U1571" s="71" t="str">
        <f t="shared" si="432"/>
        <v>-</v>
      </c>
    </row>
    <row r="1572" spans="1:21" x14ac:dyDescent="0.15">
      <c r="A1572" s="63">
        <f t="shared" si="435"/>
        <v>45337</v>
      </c>
      <c r="B1572" s="78">
        <f t="shared" ca="1" si="422"/>
        <v>746.52613901949996</v>
      </c>
      <c r="C1572" s="65">
        <f t="shared" ca="1" si="423"/>
        <v>740.17183120949994</v>
      </c>
      <c r="D1572" s="10">
        <f ca="1">IF(A1572&lt;$B$1,VLOOKUP(A1572,[1]DI!$A$4:$B$15000,2),0)</f>
        <v>0.1115</v>
      </c>
      <c r="E1572" s="65">
        <f t="shared" ca="1" si="424"/>
        <v>1.00041957</v>
      </c>
      <c r="F1572" s="65">
        <f ca="1">(TRUNC(PRODUCT($E$12:$E1571),16))</f>
        <v>1.39018164041727</v>
      </c>
      <c r="G1572" s="65">
        <f t="shared" ca="1" si="425"/>
        <v>1.3824981099090199</v>
      </c>
      <c r="H1572" s="65">
        <f t="shared" ca="1" si="426"/>
        <v>1.0055577200000001</v>
      </c>
      <c r="I1572" s="64">
        <f t="shared" si="436"/>
        <v>0.06</v>
      </c>
      <c r="J1572" s="66">
        <f>IF(O1571&gt;0,VLOOKUP(O1571,W$12:AF$80,2),J1571)</f>
        <v>45316</v>
      </c>
      <c r="K1572" s="67">
        <f t="shared" si="427"/>
        <v>13</v>
      </c>
      <c r="L1572" s="68">
        <f t="shared" si="428"/>
        <v>13</v>
      </c>
      <c r="M1572" s="69">
        <f t="shared" si="429"/>
        <v>1.0030104580000001</v>
      </c>
      <c r="N1572" s="69">
        <f t="shared" ca="1" si="430"/>
        <v>1.0085849090000001</v>
      </c>
      <c r="O1572" s="68">
        <f t="shared" si="437"/>
        <v>0</v>
      </c>
      <c r="P1572" s="65">
        <f t="shared" ca="1" si="431"/>
        <v>6.3543078099999999</v>
      </c>
      <c r="Q1572" s="143">
        <f t="shared" si="433"/>
        <v>0</v>
      </c>
      <c r="R1572" s="11">
        <f t="shared" si="434"/>
        <v>0</v>
      </c>
      <c r="S1572" s="70" t="str">
        <f>IF(O1571&gt;0,VLOOKUP(O1571,W$12:AF$60,10),S1571)</f>
        <v>A+J=</v>
      </c>
      <c r="T1572" s="66" t="e">
        <f>IF(O1571&gt;0,VLOOKUP(O1571,W$12:AF$60,11),T1571)</f>
        <v>#REF!</v>
      </c>
      <c r="U1572" s="71" t="str">
        <f t="shared" si="432"/>
        <v>-</v>
      </c>
    </row>
    <row r="1573" spans="1:21" x14ac:dyDescent="0.15">
      <c r="A1573" s="63">
        <f t="shared" si="435"/>
        <v>45338</v>
      </c>
      <c r="B1573" s="78">
        <f t="shared" ca="1" si="422"/>
        <v>747.0120662695</v>
      </c>
      <c r="C1573" s="65">
        <f t="shared" ca="1" si="423"/>
        <v>740.17183120949994</v>
      </c>
      <c r="D1573" s="10">
        <f ca="1">IF(A1573&lt;$B$1,VLOOKUP(A1573,[1]DI!$A$4:$B$15000,2),0)</f>
        <v>0.1115</v>
      </c>
      <c r="E1573" s="65">
        <f t="shared" ca="1" si="424"/>
        <v>1.00041957</v>
      </c>
      <c r="F1573" s="65">
        <f ca="1">(TRUNC(PRODUCT($E$12:$E1572),16))</f>
        <v>1.3907649189281399</v>
      </c>
      <c r="G1573" s="65">
        <f t="shared" ca="1" si="425"/>
        <v>1.3824981099090199</v>
      </c>
      <c r="H1573" s="65">
        <f t="shared" ca="1" si="426"/>
        <v>1.00597962</v>
      </c>
      <c r="I1573" s="64">
        <f t="shared" si="436"/>
        <v>0.06</v>
      </c>
      <c r="J1573" s="66">
        <f>IF(O1572&gt;0,VLOOKUP(O1572,W$12:AF$80,2),J1572)</f>
        <v>45316</v>
      </c>
      <c r="K1573" s="67">
        <f t="shared" si="427"/>
        <v>14</v>
      </c>
      <c r="L1573" s="68">
        <f t="shared" si="428"/>
        <v>14</v>
      </c>
      <c r="M1573" s="69">
        <f t="shared" si="429"/>
        <v>1.0032424069999999</v>
      </c>
      <c r="N1573" s="69">
        <f t="shared" ca="1" si="430"/>
        <v>1.009241415</v>
      </c>
      <c r="O1573" s="68">
        <f t="shared" si="437"/>
        <v>0</v>
      </c>
      <c r="P1573" s="65">
        <f t="shared" ca="1" si="431"/>
        <v>6.8402350600000004</v>
      </c>
      <c r="Q1573" s="143">
        <f t="shared" si="433"/>
        <v>0</v>
      </c>
      <c r="R1573" s="11">
        <f t="shared" si="434"/>
        <v>0</v>
      </c>
      <c r="S1573" s="70" t="str">
        <f>IF(O1572&gt;0,VLOOKUP(O1572,W$12:AF$60,10),S1572)</f>
        <v>A+J=</v>
      </c>
      <c r="T1573" s="66" t="e">
        <f>IF(O1572&gt;0,VLOOKUP(O1572,W$12:AF$60,11),T1572)</f>
        <v>#REF!</v>
      </c>
      <c r="U1573" s="71" t="str">
        <f t="shared" si="432"/>
        <v>-</v>
      </c>
    </row>
    <row r="1574" spans="1:21" x14ac:dyDescent="0.15">
      <c r="A1574" s="63">
        <f t="shared" si="435"/>
        <v>45339</v>
      </c>
      <c r="B1574" s="78">
        <f t="shared" ca="1" si="422"/>
        <v>747.49831178949989</v>
      </c>
      <c r="C1574" s="65">
        <f t="shared" ca="1" si="423"/>
        <v>740.17183120949994</v>
      </c>
      <c r="D1574" s="10">
        <f ca="1">IF(A1574&lt;$B$1,VLOOKUP(A1574,[1]DI!$A$4:$B$15000,2),0)</f>
        <v>0</v>
      </c>
      <c r="E1574" s="65">
        <f t="shared" ca="1" si="424"/>
        <v>1</v>
      </c>
      <c r="F1574" s="65">
        <f ca="1">(TRUNC(PRODUCT($E$12:$E1573),16))</f>
        <v>1.3913484421651701</v>
      </c>
      <c r="G1574" s="65">
        <f t="shared" ca="1" si="425"/>
        <v>1.3824981099090199</v>
      </c>
      <c r="H1574" s="65">
        <f t="shared" ca="1" si="426"/>
        <v>1.0064017000000001</v>
      </c>
      <c r="I1574" s="64">
        <f t="shared" si="436"/>
        <v>0.06</v>
      </c>
      <c r="J1574" s="66">
        <f>IF(O1573&gt;0,VLOOKUP(O1573,W$12:AF$80,2),J1573)</f>
        <v>45316</v>
      </c>
      <c r="K1574" s="67">
        <f t="shared" si="427"/>
        <v>14</v>
      </c>
      <c r="L1574" s="68">
        <f t="shared" si="428"/>
        <v>15</v>
      </c>
      <c r="M1574" s="69">
        <f t="shared" si="429"/>
        <v>1.0034744090000001</v>
      </c>
      <c r="N1574" s="69">
        <f t="shared" ca="1" si="430"/>
        <v>1.0098983509999999</v>
      </c>
      <c r="O1574" s="68">
        <f t="shared" si="437"/>
        <v>0</v>
      </c>
      <c r="P1574" s="65">
        <f t="shared" ca="1" si="431"/>
        <v>7.3264805800000001</v>
      </c>
      <c r="Q1574" s="143">
        <f t="shared" si="433"/>
        <v>0</v>
      </c>
      <c r="R1574" s="11">
        <f t="shared" si="434"/>
        <v>0</v>
      </c>
      <c r="S1574" s="70" t="str">
        <f>IF(O1573&gt;0,VLOOKUP(O1573,W$12:AF$60,10),S1573)</f>
        <v>A+J=</v>
      </c>
      <c r="T1574" s="66" t="e">
        <f>IF(O1573&gt;0,VLOOKUP(O1573,W$12:AF$60,11),T1573)</f>
        <v>#REF!</v>
      </c>
      <c r="U1574" s="71" t="str">
        <f t="shared" si="432"/>
        <v>-</v>
      </c>
    </row>
    <row r="1575" spans="1:21" x14ac:dyDescent="0.15">
      <c r="A1575" s="63">
        <f t="shared" si="435"/>
        <v>45340</v>
      </c>
      <c r="B1575" s="78">
        <f t="shared" ca="1" si="422"/>
        <v>747.49831178949989</v>
      </c>
      <c r="C1575" s="65">
        <f t="shared" ca="1" si="423"/>
        <v>740.17183120949994</v>
      </c>
      <c r="D1575" s="10">
        <f ca="1">IF(A1575&lt;$B$1,VLOOKUP(A1575,[1]DI!$A$4:$B$15000,2),0)</f>
        <v>0</v>
      </c>
      <c r="E1575" s="65">
        <f t="shared" ca="1" si="424"/>
        <v>1</v>
      </c>
      <c r="F1575" s="65">
        <f ca="1">(TRUNC(PRODUCT($E$12:$E1574),16))</f>
        <v>1.3913484421651701</v>
      </c>
      <c r="G1575" s="65">
        <f t="shared" ca="1" si="425"/>
        <v>1.3824981099090199</v>
      </c>
      <c r="H1575" s="65">
        <f t="shared" ca="1" si="426"/>
        <v>1.0064017000000001</v>
      </c>
      <c r="I1575" s="64">
        <f t="shared" si="436"/>
        <v>0.06</v>
      </c>
      <c r="J1575" s="66">
        <f>IF(O1574&gt;0,VLOOKUP(O1574,W$12:AF$80,2),J1574)</f>
        <v>45316</v>
      </c>
      <c r="K1575" s="67">
        <f t="shared" si="427"/>
        <v>14</v>
      </c>
      <c r="L1575" s="68">
        <f t="shared" si="428"/>
        <v>15</v>
      </c>
      <c r="M1575" s="69">
        <f t="shared" si="429"/>
        <v>1.0034744090000001</v>
      </c>
      <c r="N1575" s="69">
        <f t="shared" ca="1" si="430"/>
        <v>1.0098983509999999</v>
      </c>
      <c r="O1575" s="68">
        <f t="shared" si="437"/>
        <v>0</v>
      </c>
      <c r="P1575" s="65">
        <f t="shared" ca="1" si="431"/>
        <v>7.3264805800000001</v>
      </c>
      <c r="Q1575" s="143">
        <f t="shared" si="433"/>
        <v>0</v>
      </c>
      <c r="R1575" s="11">
        <f t="shared" si="434"/>
        <v>0</v>
      </c>
      <c r="S1575" s="70" t="str">
        <f>IF(O1574&gt;0,VLOOKUP(O1574,W$12:AF$60,10),S1574)</f>
        <v>A+J=</v>
      </c>
      <c r="T1575" s="66" t="e">
        <f>IF(O1574&gt;0,VLOOKUP(O1574,W$12:AF$60,11),T1574)</f>
        <v>#REF!</v>
      </c>
      <c r="U1575" s="71" t="str">
        <f t="shared" si="432"/>
        <v>-</v>
      </c>
    </row>
    <row r="1576" spans="1:21" x14ac:dyDescent="0.15">
      <c r="A1576" s="63">
        <f t="shared" si="435"/>
        <v>45341</v>
      </c>
      <c r="B1576" s="78">
        <f t="shared" ca="1" si="422"/>
        <v>747.49831178949989</v>
      </c>
      <c r="C1576" s="65">
        <f t="shared" ca="1" si="423"/>
        <v>740.17183120949994</v>
      </c>
      <c r="D1576" s="10">
        <f ca="1">IF(A1576&lt;$B$1,VLOOKUP(A1576,[1]DI!$A$4:$B$15000,2),0)</f>
        <v>0.1115</v>
      </c>
      <c r="E1576" s="65">
        <f t="shared" ca="1" si="424"/>
        <v>1.00041957</v>
      </c>
      <c r="F1576" s="65">
        <f ca="1">(TRUNC(PRODUCT($E$12:$E1575),16))</f>
        <v>1.3913484421651701</v>
      </c>
      <c r="G1576" s="65">
        <f t="shared" ca="1" si="425"/>
        <v>1.3824981099090199</v>
      </c>
      <c r="H1576" s="65">
        <f t="shared" ca="1" si="426"/>
        <v>1.0064017000000001</v>
      </c>
      <c r="I1576" s="64">
        <f t="shared" si="436"/>
        <v>0.06</v>
      </c>
      <c r="J1576" s="66">
        <f>IF(O1575&gt;0,VLOOKUP(O1575,W$12:AF$80,2),J1575)</f>
        <v>45316</v>
      </c>
      <c r="K1576" s="67">
        <f t="shared" si="427"/>
        <v>15</v>
      </c>
      <c r="L1576" s="68">
        <f t="shared" si="428"/>
        <v>15</v>
      </c>
      <c r="M1576" s="69">
        <f t="shared" si="429"/>
        <v>1.0034744090000001</v>
      </c>
      <c r="N1576" s="69">
        <f t="shared" ca="1" si="430"/>
        <v>1.0098983509999999</v>
      </c>
      <c r="O1576" s="68">
        <f t="shared" si="437"/>
        <v>0</v>
      </c>
      <c r="P1576" s="65">
        <f t="shared" ca="1" si="431"/>
        <v>7.3264805800000001</v>
      </c>
      <c r="Q1576" s="143">
        <f t="shared" si="433"/>
        <v>0</v>
      </c>
      <c r="R1576" s="11">
        <f t="shared" si="434"/>
        <v>0</v>
      </c>
      <c r="S1576" s="70" t="str">
        <f>IF(O1575&gt;0,VLOOKUP(O1575,W$12:AF$60,10),S1575)</f>
        <v>A+J=</v>
      </c>
      <c r="T1576" s="66" t="e">
        <f>IF(O1575&gt;0,VLOOKUP(O1575,W$12:AF$60,11),T1575)</f>
        <v>#REF!</v>
      </c>
      <c r="U1576" s="71" t="str">
        <f t="shared" si="432"/>
        <v>-</v>
      </c>
    </row>
    <row r="1577" spans="1:21" x14ac:dyDescent="0.15">
      <c r="A1577" s="63">
        <f t="shared" si="435"/>
        <v>45342</v>
      </c>
      <c r="B1577" s="78">
        <f t="shared" ca="1" si="422"/>
        <v>747.98486892949995</v>
      </c>
      <c r="C1577" s="65">
        <f t="shared" ca="1" si="423"/>
        <v>740.17183120949994</v>
      </c>
      <c r="D1577" s="10">
        <f ca="1">IF(A1577&lt;$B$1,VLOOKUP(A1577,[1]DI!$A$4:$B$15000,2),0)</f>
        <v>0.1115</v>
      </c>
      <c r="E1577" s="65">
        <f t="shared" ca="1" si="424"/>
        <v>1.00041957</v>
      </c>
      <c r="F1577" s="65">
        <f ca="1">(TRUNC(PRODUCT($E$12:$E1576),16))</f>
        <v>1.3919322102310501</v>
      </c>
      <c r="G1577" s="65">
        <f t="shared" ca="1" si="425"/>
        <v>1.3824981099090199</v>
      </c>
      <c r="H1577" s="65">
        <f t="shared" ca="1" si="426"/>
        <v>1.00682395</v>
      </c>
      <c r="I1577" s="64">
        <f t="shared" si="436"/>
        <v>0.06</v>
      </c>
      <c r="J1577" s="66">
        <f>IF(O1576&gt;0,VLOOKUP(O1576,W$12:AF$80,2),J1576)</f>
        <v>45316</v>
      </c>
      <c r="K1577" s="67">
        <f t="shared" si="427"/>
        <v>16</v>
      </c>
      <c r="L1577" s="68">
        <f t="shared" si="428"/>
        <v>16</v>
      </c>
      <c r="M1577" s="69">
        <f t="shared" si="429"/>
        <v>1.003706465</v>
      </c>
      <c r="N1577" s="69">
        <f t="shared" ca="1" si="430"/>
        <v>1.0105557080000001</v>
      </c>
      <c r="O1577" s="68">
        <f t="shared" si="437"/>
        <v>0</v>
      </c>
      <c r="P1577" s="65">
        <f t="shared" ca="1" si="431"/>
        <v>7.8130377199999996</v>
      </c>
      <c r="Q1577" s="143">
        <f t="shared" si="433"/>
        <v>0</v>
      </c>
      <c r="R1577" s="11">
        <f t="shared" si="434"/>
        <v>0</v>
      </c>
      <c r="S1577" s="70" t="str">
        <f>IF(O1576&gt;0,VLOOKUP(O1576,W$12:AF$60,10),S1576)</f>
        <v>A+J=</v>
      </c>
      <c r="T1577" s="66" t="e">
        <f>IF(O1576&gt;0,VLOOKUP(O1576,W$12:AF$60,11),T1576)</f>
        <v>#REF!</v>
      </c>
      <c r="U1577" s="71" t="str">
        <f t="shared" si="432"/>
        <v>-</v>
      </c>
    </row>
    <row r="1578" spans="1:21" x14ac:dyDescent="0.15">
      <c r="A1578" s="63">
        <f t="shared" si="435"/>
        <v>45343</v>
      </c>
      <c r="B1578" s="78">
        <f t="shared" ca="1" si="422"/>
        <v>748.47174432949998</v>
      </c>
      <c r="C1578" s="65">
        <f t="shared" ca="1" si="423"/>
        <v>740.17183120949994</v>
      </c>
      <c r="D1578" s="10">
        <f ca="1">IF(A1578&lt;$B$1,VLOOKUP(A1578,[1]DI!$A$4:$B$15000,2),0)</f>
        <v>0.1115</v>
      </c>
      <c r="E1578" s="65">
        <f t="shared" ca="1" si="424"/>
        <v>1.00041957</v>
      </c>
      <c r="F1578" s="65">
        <f ca="1">(TRUNC(PRODUCT($E$12:$E1577),16))</f>
        <v>1.3925162232285</v>
      </c>
      <c r="G1578" s="65">
        <f t="shared" ca="1" si="425"/>
        <v>1.3824981099090199</v>
      </c>
      <c r="H1578" s="65">
        <f t="shared" ca="1" si="426"/>
        <v>1.00724638</v>
      </c>
      <c r="I1578" s="64">
        <f t="shared" si="436"/>
        <v>0.06</v>
      </c>
      <c r="J1578" s="66">
        <f>IF(O1577&gt;0,VLOOKUP(O1577,W$12:AF$80,2),J1577)</f>
        <v>45316</v>
      </c>
      <c r="K1578" s="67">
        <f t="shared" si="427"/>
        <v>17</v>
      </c>
      <c r="L1578" s="68">
        <f t="shared" si="428"/>
        <v>17</v>
      </c>
      <c r="M1578" s="69">
        <f t="shared" si="429"/>
        <v>1.0039385750000001</v>
      </c>
      <c r="N1578" s="69">
        <f t="shared" ca="1" si="430"/>
        <v>1.011213495</v>
      </c>
      <c r="O1578" s="68">
        <f t="shared" si="437"/>
        <v>0</v>
      </c>
      <c r="P1578" s="65">
        <f t="shared" ca="1" si="431"/>
        <v>8.2999131199999994</v>
      </c>
      <c r="Q1578" s="143">
        <f t="shared" si="433"/>
        <v>0</v>
      </c>
      <c r="R1578" s="11">
        <f t="shared" si="434"/>
        <v>0</v>
      </c>
      <c r="S1578" s="70" t="str">
        <f>IF(O1577&gt;0,VLOOKUP(O1577,W$12:AF$60,10),S1577)</f>
        <v>A+J=</v>
      </c>
      <c r="T1578" s="66" t="e">
        <f>IF(O1577&gt;0,VLOOKUP(O1577,W$12:AF$60,11),T1577)</f>
        <v>#REF!</v>
      </c>
      <c r="U1578" s="71" t="str">
        <f t="shared" si="432"/>
        <v>-</v>
      </c>
    </row>
    <row r="1579" spans="1:21" x14ac:dyDescent="0.15">
      <c r="A1579" s="63">
        <f t="shared" si="435"/>
        <v>45344</v>
      </c>
      <c r="B1579" s="78">
        <f t="shared" ca="1" si="422"/>
        <v>748.95894615949999</v>
      </c>
      <c r="C1579" s="65">
        <f t="shared" ca="1" si="423"/>
        <v>740.17183120949994</v>
      </c>
      <c r="D1579" s="10">
        <f ca="1">IF(A1579&lt;$B$1,VLOOKUP(A1579,[1]DI!$A$4:$B$15000,2),0)</f>
        <v>0.1115</v>
      </c>
      <c r="E1579" s="65">
        <f t="shared" ca="1" si="424"/>
        <v>1.00041957</v>
      </c>
      <c r="F1579" s="65">
        <f ca="1">(TRUNC(PRODUCT($E$12:$E1578),16))</f>
        <v>1.3931004812602801</v>
      </c>
      <c r="G1579" s="65">
        <f t="shared" ca="1" si="425"/>
        <v>1.3824981099090199</v>
      </c>
      <c r="H1579" s="65">
        <f t="shared" ca="1" si="426"/>
        <v>1.0076689999999999</v>
      </c>
      <c r="I1579" s="64">
        <f t="shared" si="436"/>
        <v>0.06</v>
      </c>
      <c r="J1579" s="66">
        <f>IF(O1578&gt;0,VLOOKUP(O1578,W$12:AF$80,2),J1578)</f>
        <v>45316</v>
      </c>
      <c r="K1579" s="67">
        <f t="shared" si="427"/>
        <v>18</v>
      </c>
      <c r="L1579" s="68">
        <f t="shared" si="428"/>
        <v>18</v>
      </c>
      <c r="M1579" s="69">
        <f t="shared" si="429"/>
        <v>1.004170738</v>
      </c>
      <c r="N1579" s="69">
        <f t="shared" ca="1" si="430"/>
        <v>1.0118717230000001</v>
      </c>
      <c r="O1579" s="68">
        <f t="shared" si="437"/>
        <v>0</v>
      </c>
      <c r="P1579" s="65">
        <f t="shared" ca="1" si="431"/>
        <v>8.7871149499999994</v>
      </c>
      <c r="Q1579" s="143">
        <f t="shared" si="433"/>
        <v>0</v>
      </c>
      <c r="R1579" s="11">
        <f t="shared" si="434"/>
        <v>0</v>
      </c>
      <c r="S1579" s="70" t="str">
        <f>IF(O1578&gt;0,VLOOKUP(O1578,W$12:AF$60,10),S1578)</f>
        <v>A+J=</v>
      </c>
      <c r="T1579" s="66" t="e">
        <f>IF(O1578&gt;0,VLOOKUP(O1578,W$12:AF$60,11),T1578)</f>
        <v>#REF!</v>
      </c>
      <c r="U1579" s="71" t="str">
        <f t="shared" si="432"/>
        <v>-</v>
      </c>
    </row>
    <row r="1580" spans="1:21" ht="18.75" x14ac:dyDescent="0.3">
      <c r="A1580" s="161">
        <f t="shared" si="435"/>
        <v>45345</v>
      </c>
      <c r="B1580" s="162">
        <f t="shared" ca="1" si="422"/>
        <v>749.38980609949999</v>
      </c>
      <c r="C1580" s="119">
        <f t="shared" ca="1" si="423"/>
        <v>740.17183120949994</v>
      </c>
      <c r="D1580" s="163">
        <f ca="1">IF(A1580&lt;$B$1,VLOOKUP(A1580,[1]DI!$A$4:$B$15000,2),0)</f>
        <v>0.1115</v>
      </c>
      <c r="E1580" s="119">
        <f t="shared" ca="1" si="424"/>
        <v>1.00041957</v>
      </c>
      <c r="F1580" s="119">
        <f ca="1">(TRUNC(PRODUCT($E$12:$E1579),16))</f>
        <v>1.3936849844292001</v>
      </c>
      <c r="G1580" s="119">
        <f t="shared" ca="1" si="425"/>
        <v>1.3824981099090199</v>
      </c>
      <c r="H1580" s="119">
        <f t="shared" ca="1" si="426"/>
        <v>1.00809178</v>
      </c>
      <c r="I1580" s="142">
        <v>0.04</v>
      </c>
      <c r="J1580" s="164">
        <v>45344</v>
      </c>
      <c r="K1580" s="145">
        <f t="shared" si="427"/>
        <v>1</v>
      </c>
      <c r="L1580" s="165">
        <f t="shared" si="428"/>
        <v>1</v>
      </c>
      <c r="M1580" s="166">
        <f>ROUND((I1580+1)^(L1580/252),9)*M$1579</f>
        <v>1.0043270371753696</v>
      </c>
      <c r="N1580" s="166">
        <f t="shared" ca="1" si="430"/>
        <v>1.012453831</v>
      </c>
      <c r="O1580" s="165">
        <f t="shared" si="437"/>
        <v>0</v>
      </c>
      <c r="P1580" s="119">
        <f t="shared" ca="1" si="431"/>
        <v>9.2179748900000007</v>
      </c>
      <c r="Q1580" s="144">
        <f t="shared" si="433"/>
        <v>0</v>
      </c>
      <c r="R1580" s="119">
        <f t="shared" si="434"/>
        <v>0</v>
      </c>
      <c r="S1580" s="167" t="str">
        <f>IF(O1579&gt;0,VLOOKUP(O1579,W$12:AF$60,10),S1579)</f>
        <v>A+J=</v>
      </c>
      <c r="T1580" s="164" t="e">
        <f>IF(O1579&gt;0,VLOOKUP(O1579,W$12:AF$60,11),T1579)</f>
        <v>#REF!</v>
      </c>
      <c r="U1580" s="121" t="str">
        <f t="shared" si="432"/>
        <v>-</v>
      </c>
    </row>
    <row r="1581" spans="1:21" ht="15" x14ac:dyDescent="0.25">
      <c r="A1581" s="63">
        <f t="shared" si="435"/>
        <v>45346</v>
      </c>
      <c r="B1581" s="78">
        <f t="shared" ca="1" si="422"/>
        <v>749.70423109949991</v>
      </c>
      <c r="C1581" s="65">
        <f t="shared" ca="1" si="423"/>
        <v>740.17183120949994</v>
      </c>
      <c r="D1581" s="10">
        <f ca="1">IF(A1581&lt;$B$1,VLOOKUP(A1581,[1]DI!$A$4:$B$15000,2),0)</f>
        <v>0</v>
      </c>
      <c r="E1581" s="65">
        <f t="shared" ca="1" si="424"/>
        <v>1</v>
      </c>
      <c r="F1581" s="65">
        <f ca="1">(TRUNC(PRODUCT($E$12:$E1580),16))</f>
        <v>1.3942697328381199</v>
      </c>
      <c r="G1581" s="65">
        <f t="shared" ca="1" si="425"/>
        <v>1.3824981099090199</v>
      </c>
      <c r="H1581" s="65">
        <f t="shared" ca="1" si="426"/>
        <v>1.00851475</v>
      </c>
      <c r="I1581" s="64">
        <f t="shared" si="436"/>
        <v>0.04</v>
      </c>
      <c r="J1581" s="66">
        <f>IF(O1580&gt;0,VLOOKUP(O1580,W$12:AF$80,2),J1580)</f>
        <v>45344</v>
      </c>
      <c r="K1581" s="67">
        <f t="shared" si="427"/>
        <v>1</v>
      </c>
      <c r="L1581" s="68">
        <f t="shared" si="428"/>
        <v>1</v>
      </c>
      <c r="M1581" s="166">
        <f t="shared" ref="M1581:M1583" si="438">ROUND((I1581+1)^(L1581/252),9)*M$1579</f>
        <v>1.0043270371753696</v>
      </c>
      <c r="N1581" s="69">
        <f t="shared" ca="1" si="430"/>
        <v>1.012878631</v>
      </c>
      <c r="O1581" s="68">
        <f t="shared" si="437"/>
        <v>0</v>
      </c>
      <c r="P1581" s="65">
        <f t="shared" ca="1" si="431"/>
        <v>9.5323998900000007</v>
      </c>
      <c r="Q1581" s="143">
        <f t="shared" si="433"/>
        <v>0</v>
      </c>
      <c r="R1581" s="11">
        <f t="shared" si="434"/>
        <v>0</v>
      </c>
      <c r="S1581" s="70" t="str">
        <f>IF(O1580&gt;0,VLOOKUP(O1580,W$12:AF$60,10),S1580)</f>
        <v>A+J=</v>
      </c>
      <c r="T1581" s="66" t="e">
        <f>IF(O1580&gt;0,VLOOKUP(O1580,W$12:AF$60,11),T1580)</f>
        <v>#REF!</v>
      </c>
      <c r="U1581" s="71" t="str">
        <f t="shared" si="432"/>
        <v>-</v>
      </c>
    </row>
    <row r="1582" spans="1:21" ht="15" x14ac:dyDescent="0.25">
      <c r="A1582" s="63">
        <f t="shared" si="435"/>
        <v>45347</v>
      </c>
      <c r="B1582" s="78">
        <f t="shared" ca="1" si="422"/>
        <v>749.70423109949991</v>
      </c>
      <c r="C1582" s="65">
        <f t="shared" ca="1" si="423"/>
        <v>740.17183120949994</v>
      </c>
      <c r="D1582" s="10">
        <f ca="1">IF(A1582&lt;$B$1,VLOOKUP(A1582,[1]DI!$A$4:$B$15000,2),0)</f>
        <v>0</v>
      </c>
      <c r="E1582" s="65">
        <f t="shared" ca="1" si="424"/>
        <v>1</v>
      </c>
      <c r="F1582" s="65">
        <f ca="1">(TRUNC(PRODUCT($E$12:$E1581),16))</f>
        <v>1.3942697328381199</v>
      </c>
      <c r="G1582" s="65">
        <f t="shared" ca="1" si="425"/>
        <v>1.3824981099090199</v>
      </c>
      <c r="H1582" s="65">
        <f t="shared" ca="1" si="426"/>
        <v>1.00851475</v>
      </c>
      <c r="I1582" s="64">
        <f t="shared" si="436"/>
        <v>0.04</v>
      </c>
      <c r="J1582" s="66">
        <f>IF(O1581&gt;0,VLOOKUP(O1581,W$12:AF$80,2),J1581)</f>
        <v>45344</v>
      </c>
      <c r="K1582" s="67">
        <f t="shared" si="427"/>
        <v>1</v>
      </c>
      <c r="L1582" s="68">
        <f t="shared" si="428"/>
        <v>1</v>
      </c>
      <c r="M1582" s="166">
        <f t="shared" si="438"/>
        <v>1.0043270371753696</v>
      </c>
      <c r="N1582" s="69">
        <f t="shared" ca="1" si="430"/>
        <v>1.012878631</v>
      </c>
      <c r="O1582" s="68">
        <f t="shared" si="437"/>
        <v>0</v>
      </c>
      <c r="P1582" s="65">
        <f t="shared" ca="1" si="431"/>
        <v>9.5323998900000007</v>
      </c>
      <c r="Q1582" s="143">
        <f t="shared" si="433"/>
        <v>0</v>
      </c>
      <c r="R1582" s="11">
        <f t="shared" si="434"/>
        <v>0</v>
      </c>
      <c r="S1582" s="70" t="str">
        <f>IF(O1581&gt;0,VLOOKUP(O1581,W$12:AF$60,10),S1581)</f>
        <v>A+J=</v>
      </c>
      <c r="T1582" s="66" t="e">
        <f>IF(O1581&gt;0,VLOOKUP(O1581,W$12:AF$60,11),T1581)</f>
        <v>#REF!</v>
      </c>
      <c r="U1582" s="71" t="str">
        <f t="shared" si="432"/>
        <v>-</v>
      </c>
    </row>
    <row r="1583" spans="1:21" ht="15" x14ac:dyDescent="0.25">
      <c r="A1583" s="63">
        <f t="shared" si="435"/>
        <v>45348</v>
      </c>
      <c r="B1583" s="78">
        <f t="shared" ca="1" si="422"/>
        <v>749.82092214949989</v>
      </c>
      <c r="C1583" s="65">
        <f t="shared" ca="1" si="423"/>
        <v>740.17183120949994</v>
      </c>
      <c r="D1583" s="10">
        <f ca="1">IF(A1583&lt;$B$1,VLOOKUP(A1583,[1]DI!$A$4:$B$15000,2),0)</f>
        <v>0.1115</v>
      </c>
      <c r="E1583" s="65">
        <f t="shared" ca="1" si="424"/>
        <v>1.00041957</v>
      </c>
      <c r="F1583" s="65">
        <f ca="1">(TRUNC(PRODUCT($E$12:$E1582),16))</f>
        <v>1.3942697328381199</v>
      </c>
      <c r="G1583" s="65">
        <f t="shared" ca="1" si="425"/>
        <v>1.3824981099090199</v>
      </c>
      <c r="H1583" s="65">
        <f t="shared" ca="1" si="426"/>
        <v>1.00851475</v>
      </c>
      <c r="I1583" s="64">
        <f t="shared" si="436"/>
        <v>0.04</v>
      </c>
      <c r="J1583" s="66">
        <f>IF(O1582&gt;0,VLOOKUP(O1582,W$12:AF$80,2),J1582)</f>
        <v>45344</v>
      </c>
      <c r="K1583" s="67">
        <f t="shared" si="427"/>
        <v>2</v>
      </c>
      <c r="L1583" s="68">
        <f t="shared" si="428"/>
        <v>2</v>
      </c>
      <c r="M1583" s="166">
        <f t="shared" si="438"/>
        <v>1.004483360450837</v>
      </c>
      <c r="N1583" s="69">
        <f t="shared" ca="1" si="430"/>
        <v>1.0130362850000001</v>
      </c>
      <c r="O1583" s="68">
        <f t="shared" si="437"/>
        <v>41</v>
      </c>
      <c r="P1583" s="65">
        <f t="shared" ca="1" si="431"/>
        <v>9.6490909400000007</v>
      </c>
      <c r="Q1583" s="143">
        <f t="shared" si="433"/>
        <v>0</v>
      </c>
      <c r="R1583" s="11">
        <f t="shared" si="434"/>
        <v>0</v>
      </c>
      <c r="S1583" s="70" t="str">
        <f>IF(O1582&gt;0,VLOOKUP(O1582,W$12:AF$60,10),S1582)</f>
        <v>A+J=</v>
      </c>
      <c r="T1583" s="66" t="e">
        <f>IF(O1582&gt;0,VLOOKUP(O1582,W$12:AF$60,11),T1582)</f>
        <v>#REF!</v>
      </c>
      <c r="U1583" s="71">
        <f t="shared" ca="1" si="432"/>
        <v>578945.45640000002</v>
      </c>
    </row>
    <row r="1584" spans="1:21" x14ac:dyDescent="0.15">
      <c r="A1584" s="63">
        <f t="shared" si="435"/>
        <v>45349</v>
      </c>
      <c r="B1584" s="78">
        <f t="shared" ca="1" si="422"/>
        <v>740.59764095949993</v>
      </c>
      <c r="C1584" s="65">
        <f t="shared" ca="1" si="423"/>
        <v>740.17183120949994</v>
      </c>
      <c r="D1584" s="10">
        <f ca="1">IF(A1584&lt;$B$1,VLOOKUP(A1584,[1]DI!$A$4:$B$15000,2),0)</f>
        <v>0.1115</v>
      </c>
      <c r="E1584" s="65">
        <f t="shared" ca="1" si="424"/>
        <v>1.00041957</v>
      </c>
      <c r="F1584" s="65">
        <f ca="1">(TRUNC(PRODUCT($E$12:$E1583),16))</f>
        <v>1.39485472658993</v>
      </c>
      <c r="G1584" s="65">
        <f t="shared" ca="1" si="425"/>
        <v>1.3942697328381199</v>
      </c>
      <c r="H1584" s="65">
        <f t="shared" ca="1" si="426"/>
        <v>1.00041957</v>
      </c>
      <c r="I1584" s="64">
        <f t="shared" si="436"/>
        <v>0.04</v>
      </c>
      <c r="J1584" s="66">
        <f>IF(O1583&gt;0,VLOOKUP(O1583,W$12:AF$80,2),J1583)</f>
        <v>45348</v>
      </c>
      <c r="K1584" s="67">
        <f t="shared" si="427"/>
        <v>1</v>
      </c>
      <c r="L1584" s="68">
        <f t="shared" si="428"/>
        <v>1</v>
      </c>
      <c r="M1584" s="69">
        <f t="shared" si="429"/>
        <v>1.00015565</v>
      </c>
      <c r="N1584" s="69">
        <f t="shared" ca="1" si="430"/>
        <v>1.000575285</v>
      </c>
      <c r="O1584" s="68">
        <f>IF(VLOOKUP(A1584,X$12:AE$90,8)=VLOOKUP(A1583,X$12:AE$90,8),0,VLOOKUP(A1584,X$12:AE$90,8))</f>
        <v>0</v>
      </c>
      <c r="P1584" s="65">
        <f t="shared" ca="1" si="431"/>
        <v>0.42580974999999999</v>
      </c>
      <c r="Q1584" s="143">
        <f>IF(O1584&gt;0,VLOOKUP(A1584,X$12:AC$90,6),0)</f>
        <v>0</v>
      </c>
      <c r="R1584" s="11">
        <f t="shared" si="434"/>
        <v>0</v>
      </c>
      <c r="S1584" s="70" t="str">
        <f>IF(O1583&gt;0,VLOOKUP(O1583,W$12:AF$60,10),S1583)</f>
        <v>A+J=</v>
      </c>
      <c r="T1584" s="66" t="e">
        <f>IF(O1583&gt;0,VLOOKUP(O1583,W$12:AF$60,11),T1583)</f>
        <v>#REF!</v>
      </c>
      <c r="U1584" s="71" t="str">
        <f t="shared" si="432"/>
        <v>-</v>
      </c>
    </row>
    <row r="1585" spans="1:21" x14ac:dyDescent="0.15">
      <c r="A1585" s="63">
        <f t="shared" si="435"/>
        <v>45350</v>
      </c>
      <c r="B1585" s="78">
        <f t="shared" ca="1" si="422"/>
        <v>741.02369866949994</v>
      </c>
      <c r="C1585" s="65">
        <f t="shared" ca="1" si="423"/>
        <v>740.17183120949994</v>
      </c>
      <c r="D1585" s="10">
        <f ca="1">IF(A1585&lt;$B$1,VLOOKUP(A1585,[1]DI!$A$4:$B$15000,2),0)</f>
        <v>0.1115</v>
      </c>
      <c r="E1585" s="65">
        <f t="shared" ca="1" si="424"/>
        <v>1.00041957</v>
      </c>
      <c r="F1585" s="65">
        <f ca="1">(TRUNC(PRODUCT($E$12:$E1584),16))</f>
        <v>1.39543996578756</v>
      </c>
      <c r="G1585" s="65">
        <f t="shared" ca="1" si="425"/>
        <v>1.3942697328381199</v>
      </c>
      <c r="H1585" s="65">
        <f t="shared" ca="1" si="426"/>
        <v>1.0008393200000001</v>
      </c>
      <c r="I1585" s="64">
        <f t="shared" si="436"/>
        <v>0.04</v>
      </c>
      <c r="J1585" s="66">
        <f>IF(O1584&gt;0,VLOOKUP(O1584,W$12:AF$80,2),J1584)</f>
        <v>45348</v>
      </c>
      <c r="K1585" s="67">
        <f t="shared" si="427"/>
        <v>2</v>
      </c>
      <c r="L1585" s="68">
        <f t="shared" si="428"/>
        <v>2</v>
      </c>
      <c r="M1585" s="69">
        <f t="shared" si="429"/>
        <v>1.0003113239999999</v>
      </c>
      <c r="N1585" s="69">
        <f t="shared" ca="1" si="430"/>
        <v>1.001150905</v>
      </c>
      <c r="O1585" s="68">
        <f t="shared" ref="O1585:O1648" si="439">IF(VLOOKUP(A1585,X$12:AE$90,8)=VLOOKUP(A1584,X$12:AE$90,8),0,VLOOKUP(A1585,X$12:AE$90,8))</f>
        <v>0</v>
      </c>
      <c r="P1585" s="65">
        <f t="shared" ca="1" si="431"/>
        <v>0.85186746000000002</v>
      </c>
      <c r="Q1585" s="143">
        <f t="shared" ref="Q1585:Q1648" si="440">IF(O1585&gt;0,VLOOKUP(A1585,X$12:AC$90,6),0)</f>
        <v>0</v>
      </c>
      <c r="R1585" s="11">
        <f t="shared" si="434"/>
        <v>0</v>
      </c>
      <c r="S1585" s="70" t="str">
        <f>IF(O1584&gt;0,VLOOKUP(O1584,W$12:AF$60,10),S1584)</f>
        <v>A+J=</v>
      </c>
      <c r="T1585" s="66" t="e">
        <f>IF(O1584&gt;0,VLOOKUP(O1584,W$12:AF$60,11),T1584)</f>
        <v>#REF!</v>
      </c>
      <c r="U1585" s="71" t="str">
        <f t="shared" si="432"/>
        <v>-</v>
      </c>
    </row>
    <row r="1586" spans="1:21" x14ac:dyDescent="0.15">
      <c r="A1586" s="63">
        <f t="shared" si="435"/>
        <v>45351</v>
      </c>
      <c r="B1586" s="78">
        <f t="shared" ca="1" si="422"/>
        <v>741.44999692949989</v>
      </c>
      <c r="C1586" s="65">
        <f t="shared" ca="1" si="423"/>
        <v>740.17183120949994</v>
      </c>
      <c r="D1586" s="10">
        <f ca="1">IF(A1586&lt;$B$1,VLOOKUP(A1586,[1]DI!$A$4:$B$15000,2),0)</f>
        <v>0.1115</v>
      </c>
      <c r="E1586" s="65">
        <f t="shared" ca="1" si="424"/>
        <v>1.00041957</v>
      </c>
      <c r="F1586" s="65">
        <f ca="1">(TRUNC(PRODUCT($E$12:$E1585),16))</f>
        <v>1.3960254505340099</v>
      </c>
      <c r="G1586" s="65">
        <f t="shared" ca="1" si="425"/>
        <v>1.3942697328381199</v>
      </c>
      <c r="H1586" s="65">
        <f t="shared" ca="1" si="426"/>
        <v>1.00125924</v>
      </c>
      <c r="I1586" s="64">
        <f t="shared" si="436"/>
        <v>0.04</v>
      </c>
      <c r="J1586" s="66">
        <f>IF(O1585&gt;0,VLOOKUP(O1585,W$12:AF$80,2),J1585)</f>
        <v>45348</v>
      </c>
      <c r="K1586" s="67">
        <f t="shared" si="427"/>
        <v>3</v>
      </c>
      <c r="L1586" s="68">
        <f t="shared" si="428"/>
        <v>3</v>
      </c>
      <c r="M1586" s="69">
        <f t="shared" si="429"/>
        <v>1.000467022</v>
      </c>
      <c r="N1586" s="69">
        <f t="shared" ca="1" si="430"/>
        <v>1.0017268500000001</v>
      </c>
      <c r="O1586" s="68">
        <f t="shared" si="439"/>
        <v>0</v>
      </c>
      <c r="P1586" s="65">
        <f t="shared" ca="1" si="431"/>
        <v>1.2781657200000001</v>
      </c>
      <c r="Q1586" s="143">
        <f t="shared" si="440"/>
        <v>0</v>
      </c>
      <c r="R1586" s="11">
        <f t="shared" si="434"/>
        <v>0</v>
      </c>
      <c r="S1586" s="70" t="str">
        <f>IF(O1585&gt;0,VLOOKUP(O1585,W$12:AF$60,10),S1585)</f>
        <v>A+J=</v>
      </c>
      <c r="T1586" s="66" t="e">
        <f>IF(O1585&gt;0,VLOOKUP(O1585,W$12:AF$60,11),T1585)</f>
        <v>#REF!</v>
      </c>
      <c r="U1586" s="71" t="str">
        <f t="shared" si="432"/>
        <v>-</v>
      </c>
    </row>
    <row r="1587" spans="1:21" x14ac:dyDescent="0.15">
      <c r="A1587" s="63">
        <f t="shared" si="435"/>
        <v>45352</v>
      </c>
      <c r="B1587" s="78">
        <f t="shared" ca="1" si="422"/>
        <v>741.8765438895</v>
      </c>
      <c r="C1587" s="65">
        <f t="shared" ca="1" si="423"/>
        <v>740.17183120949994</v>
      </c>
      <c r="D1587" s="10">
        <f ca="1">IF(A1587&lt;$B$1,VLOOKUP(A1587,[1]DI!$A$4:$B$15000,2),0)</f>
        <v>0.1115</v>
      </c>
      <c r="E1587" s="65">
        <f t="shared" ca="1" si="424"/>
        <v>1.00041957</v>
      </c>
      <c r="F1587" s="65">
        <f ca="1">(TRUNC(PRODUCT($E$12:$E1586),16))</f>
        <v>1.3966111809322901</v>
      </c>
      <c r="G1587" s="65">
        <f t="shared" ca="1" si="425"/>
        <v>1.3942697328381199</v>
      </c>
      <c r="H1587" s="65">
        <f t="shared" ca="1" si="426"/>
        <v>1.0016793399999999</v>
      </c>
      <c r="I1587" s="64">
        <f t="shared" si="436"/>
        <v>0.04</v>
      </c>
      <c r="J1587" s="66">
        <f>IF(O1586&gt;0,VLOOKUP(O1586,W$12:AF$80,2),J1586)</f>
        <v>45348</v>
      </c>
      <c r="K1587" s="67">
        <f t="shared" si="427"/>
        <v>4</v>
      </c>
      <c r="L1587" s="68">
        <f t="shared" si="428"/>
        <v>4</v>
      </c>
      <c r="M1587" s="69">
        <f t="shared" si="429"/>
        <v>1.000622745</v>
      </c>
      <c r="N1587" s="69">
        <f t="shared" ca="1" si="430"/>
        <v>1.0023031309999999</v>
      </c>
      <c r="O1587" s="68">
        <f t="shared" si="439"/>
        <v>0</v>
      </c>
      <c r="P1587" s="65">
        <f t="shared" ca="1" si="431"/>
        <v>1.7047126800000001</v>
      </c>
      <c r="Q1587" s="143">
        <f t="shared" si="440"/>
        <v>0</v>
      </c>
      <c r="R1587" s="11">
        <f t="shared" si="434"/>
        <v>0</v>
      </c>
      <c r="S1587" s="70" t="str">
        <f>IF(O1586&gt;0,VLOOKUP(O1586,W$12:AF$60,10),S1586)</f>
        <v>A+J=</v>
      </c>
      <c r="T1587" s="66" t="e">
        <f>IF(O1586&gt;0,VLOOKUP(O1586,W$12:AF$60,11),T1586)</f>
        <v>#REF!</v>
      </c>
      <c r="U1587" s="71" t="str">
        <f t="shared" si="432"/>
        <v>-</v>
      </c>
    </row>
    <row r="1588" spans="1:21" x14ac:dyDescent="0.15">
      <c r="A1588" s="63">
        <f t="shared" si="435"/>
        <v>45353</v>
      </c>
      <c r="B1588" s="78">
        <f t="shared" ref="B1588:B1651" ca="1" si="441">IF(A1588&lt;=TODAY(),C1588+P1588,IF(AND(A1588&gt;TODAY(),A1588&lt;=$B$1),IF(VLOOKUP(TODAY(),$A$10:$D$10000,4,FALSE)=0,"n.d",C1588+P1588),"n.d"))</f>
        <v>742.30333140949995</v>
      </c>
      <c r="C1588" s="65">
        <f t="shared" ref="C1588:C1651" ca="1" si="442">(C1587-R1587)</f>
        <v>740.17183120949994</v>
      </c>
      <c r="D1588" s="10">
        <f ca="1">IF(A1588&lt;$B$1,VLOOKUP(A1588,[1]DI!$A$4:$B$15000,2),0)</f>
        <v>0</v>
      </c>
      <c r="E1588" s="65">
        <f t="shared" ref="E1588:E1651" ca="1" si="443">IF(A1588&lt;A$10,1,ROUND(((1+D1588)^(1/252)),8))</f>
        <v>1</v>
      </c>
      <c r="F1588" s="65">
        <f ca="1">(TRUNC(PRODUCT($E$12:$E1587),16))</f>
        <v>1.39719715708547</v>
      </c>
      <c r="G1588" s="65">
        <f t="shared" ref="G1588:G1651" ca="1" si="444">IF(O1587&gt;0,F1587,G1587)</f>
        <v>1.3942697328381199</v>
      </c>
      <c r="H1588" s="65">
        <f t="shared" ref="H1588:H1651" ca="1" si="445">ROUND(F1588/G1588,8)</f>
        <v>1.0020996099999999</v>
      </c>
      <c r="I1588" s="64">
        <f t="shared" si="436"/>
        <v>0.04</v>
      </c>
      <c r="J1588" s="66">
        <f>IF(O1587&gt;0,VLOOKUP(O1587,W$12:AF$80,2),J1587)</f>
        <v>45348</v>
      </c>
      <c r="K1588" s="67">
        <f t="shared" ref="K1588:K1651" si="446">IF(A1588&gt;J1588,IF(NETWORKDAYS(J1588,A1588,$W$120:$W$436)-1=0,1,NETWORKDAYS(J1588,A1588,$W$120:$W$436)-1),0)</f>
        <v>4</v>
      </c>
      <c r="L1588" s="68">
        <f t="shared" ref="L1588:L1651" si="447">IF(AND(K1588=1,K1587=1),1,IF(K1588&gt;0,IF(K1588=K1587,K1588+1,K1588),0))</f>
        <v>5</v>
      </c>
      <c r="M1588" s="69">
        <f t="shared" ref="M1588:M1651" si="448">ROUND((I1588+1)^(L1588/252),9)</f>
        <v>1.000778492</v>
      </c>
      <c r="N1588" s="69">
        <f t="shared" ref="N1588:N1651" ca="1" si="449">ROUND(H1588*M1588,9)</f>
        <v>1.002879737</v>
      </c>
      <c r="O1588" s="68">
        <f t="shared" si="439"/>
        <v>0</v>
      </c>
      <c r="P1588" s="65">
        <f t="shared" ref="P1588:P1651" ca="1" si="450">TRUNC(((N1588-1)*C1588),8)</f>
        <v>2.1315002000000001</v>
      </c>
      <c r="Q1588" s="143">
        <f t="shared" si="440"/>
        <v>0</v>
      </c>
      <c r="R1588" s="11">
        <f t="shared" si="434"/>
        <v>0</v>
      </c>
      <c r="S1588" s="70" t="str">
        <f>IF(O1587&gt;0,VLOOKUP(O1587,W$12:AF$60,10),S1587)</f>
        <v>A+J=</v>
      </c>
      <c r="T1588" s="66" t="e">
        <f>IF(O1587&gt;0,VLOOKUP(O1587,W$12:AF$60,11),T1587)</f>
        <v>#REF!</v>
      </c>
      <c r="U1588" s="71" t="str">
        <f t="shared" ref="U1588:U1651" si="451">IF(O1588&gt;0,(P1588+R1588)*U$9,"-")</f>
        <v>-</v>
      </c>
    </row>
    <row r="1589" spans="1:21" x14ac:dyDescent="0.15">
      <c r="A1589" s="63">
        <f t="shared" si="435"/>
        <v>45354</v>
      </c>
      <c r="B1589" s="78">
        <f t="shared" ca="1" si="441"/>
        <v>742.30333140949995</v>
      </c>
      <c r="C1589" s="65">
        <f t="shared" ca="1" si="442"/>
        <v>740.17183120949994</v>
      </c>
      <c r="D1589" s="10">
        <f ca="1">IF(A1589&lt;$B$1,VLOOKUP(A1589,[1]DI!$A$4:$B$15000,2),0)</f>
        <v>0</v>
      </c>
      <c r="E1589" s="65">
        <f t="shared" ca="1" si="443"/>
        <v>1</v>
      </c>
      <c r="F1589" s="65">
        <f ca="1">(TRUNC(PRODUCT($E$12:$E1588),16))</f>
        <v>1.39719715708547</v>
      </c>
      <c r="G1589" s="65">
        <f t="shared" ca="1" si="444"/>
        <v>1.3942697328381199</v>
      </c>
      <c r="H1589" s="65">
        <f t="shared" ca="1" si="445"/>
        <v>1.0020996099999999</v>
      </c>
      <c r="I1589" s="64">
        <f t="shared" si="436"/>
        <v>0.04</v>
      </c>
      <c r="J1589" s="66">
        <f>IF(O1588&gt;0,VLOOKUP(O1588,W$12:AF$80,2),J1588)</f>
        <v>45348</v>
      </c>
      <c r="K1589" s="67">
        <f t="shared" si="446"/>
        <v>4</v>
      </c>
      <c r="L1589" s="68">
        <f t="shared" si="447"/>
        <v>5</v>
      </c>
      <c r="M1589" s="69">
        <f t="shared" si="448"/>
        <v>1.000778492</v>
      </c>
      <c r="N1589" s="69">
        <f t="shared" ca="1" si="449"/>
        <v>1.002879737</v>
      </c>
      <c r="O1589" s="68">
        <f t="shared" si="439"/>
        <v>0</v>
      </c>
      <c r="P1589" s="65">
        <f t="shared" ca="1" si="450"/>
        <v>2.1315002000000001</v>
      </c>
      <c r="Q1589" s="143">
        <f t="shared" si="440"/>
        <v>0</v>
      </c>
      <c r="R1589" s="11">
        <f t="shared" si="434"/>
        <v>0</v>
      </c>
      <c r="S1589" s="70" t="str">
        <f>IF(O1588&gt;0,VLOOKUP(O1588,W$12:AF$60,10),S1588)</f>
        <v>A+J=</v>
      </c>
      <c r="T1589" s="66" t="e">
        <f>IF(O1588&gt;0,VLOOKUP(O1588,W$12:AF$60,11),T1588)</f>
        <v>#REF!</v>
      </c>
      <c r="U1589" s="71" t="str">
        <f t="shared" si="451"/>
        <v>-</v>
      </c>
    </row>
    <row r="1590" spans="1:21" x14ac:dyDescent="0.15">
      <c r="A1590" s="63">
        <f t="shared" si="435"/>
        <v>45355</v>
      </c>
      <c r="B1590" s="78">
        <f t="shared" ca="1" si="441"/>
        <v>742.30333140949995</v>
      </c>
      <c r="C1590" s="65">
        <f t="shared" ca="1" si="442"/>
        <v>740.17183120949994</v>
      </c>
      <c r="D1590" s="10">
        <f ca="1">IF(A1590&lt;$B$1,VLOOKUP(A1590,[1]DI!$A$4:$B$15000,2),0)</f>
        <v>0.1115</v>
      </c>
      <c r="E1590" s="65">
        <f t="shared" ca="1" si="443"/>
        <v>1.00041957</v>
      </c>
      <c r="F1590" s="65">
        <f ca="1">(TRUNC(PRODUCT($E$12:$E1589),16))</f>
        <v>1.39719715708547</v>
      </c>
      <c r="G1590" s="65">
        <f t="shared" ca="1" si="444"/>
        <v>1.3942697328381199</v>
      </c>
      <c r="H1590" s="65">
        <f t="shared" ca="1" si="445"/>
        <v>1.0020996099999999</v>
      </c>
      <c r="I1590" s="64">
        <f t="shared" si="436"/>
        <v>0.04</v>
      </c>
      <c r="J1590" s="66">
        <f>IF(O1589&gt;0,VLOOKUP(O1589,W$12:AF$80,2),J1589)</f>
        <v>45348</v>
      </c>
      <c r="K1590" s="67">
        <f t="shared" si="446"/>
        <v>5</v>
      </c>
      <c r="L1590" s="68">
        <f t="shared" si="447"/>
        <v>5</v>
      </c>
      <c r="M1590" s="69">
        <f t="shared" si="448"/>
        <v>1.000778492</v>
      </c>
      <c r="N1590" s="69">
        <f t="shared" ca="1" si="449"/>
        <v>1.002879737</v>
      </c>
      <c r="O1590" s="68">
        <f t="shared" si="439"/>
        <v>0</v>
      </c>
      <c r="P1590" s="65">
        <f t="shared" ca="1" si="450"/>
        <v>2.1315002000000001</v>
      </c>
      <c r="Q1590" s="143">
        <f t="shared" si="440"/>
        <v>0</v>
      </c>
      <c r="R1590" s="11">
        <f t="shared" si="434"/>
        <v>0</v>
      </c>
      <c r="S1590" s="70" t="str">
        <f>IF(O1589&gt;0,VLOOKUP(O1589,W$12:AF$60,10),S1589)</f>
        <v>A+J=</v>
      </c>
      <c r="T1590" s="66" t="e">
        <f>IF(O1589&gt;0,VLOOKUP(O1589,W$12:AF$60,11),T1589)</f>
        <v>#REF!</v>
      </c>
      <c r="U1590" s="71" t="str">
        <f t="shared" si="451"/>
        <v>-</v>
      </c>
    </row>
    <row r="1591" spans="1:21" x14ac:dyDescent="0.15">
      <c r="A1591" s="63">
        <f t="shared" si="435"/>
        <v>45356</v>
      </c>
      <c r="B1591" s="78">
        <f t="shared" ca="1" si="441"/>
        <v>742.7303661494999</v>
      </c>
      <c r="C1591" s="65">
        <f t="shared" ca="1" si="442"/>
        <v>740.17183120949994</v>
      </c>
      <c r="D1591" s="10">
        <f ca="1">IF(A1591&lt;$B$1,VLOOKUP(A1591,[1]DI!$A$4:$B$15000,2),0)</f>
        <v>0.1115</v>
      </c>
      <c r="E1591" s="65">
        <f t="shared" ca="1" si="443"/>
        <v>1.00041957</v>
      </c>
      <c r="F1591" s="65">
        <f ca="1">(TRUNC(PRODUCT($E$12:$E1590),16))</f>
        <v>1.3977833790966701</v>
      </c>
      <c r="G1591" s="65">
        <f t="shared" ca="1" si="444"/>
        <v>1.3942697328381199</v>
      </c>
      <c r="H1591" s="65">
        <f t="shared" ca="1" si="445"/>
        <v>1.0025200599999999</v>
      </c>
      <c r="I1591" s="64">
        <f t="shared" si="436"/>
        <v>0.04</v>
      </c>
      <c r="J1591" s="66">
        <f>IF(O1590&gt;0,VLOOKUP(O1590,W$12:AF$80,2),J1590)</f>
        <v>45348</v>
      </c>
      <c r="K1591" s="67">
        <f t="shared" si="446"/>
        <v>6</v>
      </c>
      <c r="L1591" s="68">
        <f t="shared" si="447"/>
        <v>6</v>
      </c>
      <c r="M1591" s="69">
        <f t="shared" si="448"/>
        <v>1.000934263</v>
      </c>
      <c r="N1591" s="69">
        <f t="shared" ca="1" si="449"/>
        <v>1.003456677</v>
      </c>
      <c r="O1591" s="68">
        <f t="shared" si="439"/>
        <v>0</v>
      </c>
      <c r="P1591" s="65">
        <f t="shared" ca="1" si="450"/>
        <v>2.5585349399999999</v>
      </c>
      <c r="Q1591" s="143">
        <f t="shared" si="440"/>
        <v>0</v>
      </c>
      <c r="R1591" s="11">
        <f t="shared" si="434"/>
        <v>0</v>
      </c>
      <c r="S1591" s="70" t="str">
        <f>IF(O1590&gt;0,VLOOKUP(O1590,W$12:AF$60,10),S1590)</f>
        <v>A+J=</v>
      </c>
      <c r="T1591" s="66" t="e">
        <f>IF(O1590&gt;0,VLOOKUP(O1590,W$12:AF$60,11),T1590)</f>
        <v>#REF!</v>
      </c>
      <c r="U1591" s="71" t="str">
        <f t="shared" si="451"/>
        <v>-</v>
      </c>
    </row>
    <row r="1592" spans="1:21" x14ac:dyDescent="0.15">
      <c r="A1592" s="63">
        <f t="shared" si="435"/>
        <v>45357</v>
      </c>
      <c r="B1592" s="78">
        <f t="shared" ca="1" si="441"/>
        <v>743.15765031949991</v>
      </c>
      <c r="C1592" s="65">
        <f t="shared" ca="1" si="442"/>
        <v>740.17183120949994</v>
      </c>
      <c r="D1592" s="10">
        <f ca="1">IF(A1592&lt;$B$1,VLOOKUP(A1592,[1]DI!$A$4:$B$15000,2),0)</f>
        <v>0.1115</v>
      </c>
      <c r="E1592" s="65">
        <f t="shared" ca="1" si="443"/>
        <v>1.00041957</v>
      </c>
      <c r="F1592" s="65">
        <f ca="1">(TRUNC(PRODUCT($E$12:$E1591),16))</f>
        <v>1.39836984706904</v>
      </c>
      <c r="G1592" s="65">
        <f t="shared" ca="1" si="444"/>
        <v>1.3942697328381199</v>
      </c>
      <c r="H1592" s="65">
        <f t="shared" ca="1" si="445"/>
        <v>1.00294069</v>
      </c>
      <c r="I1592" s="64">
        <f t="shared" si="436"/>
        <v>0.04</v>
      </c>
      <c r="J1592" s="66">
        <f>IF(O1591&gt;0,VLOOKUP(O1591,W$12:AF$80,2),J1591)</f>
        <v>45348</v>
      </c>
      <c r="K1592" s="67">
        <f t="shared" si="446"/>
        <v>7</v>
      </c>
      <c r="L1592" s="68">
        <f t="shared" si="447"/>
        <v>7</v>
      </c>
      <c r="M1592" s="69">
        <f t="shared" si="448"/>
        <v>1.0010900579999999</v>
      </c>
      <c r="N1592" s="69">
        <f t="shared" ca="1" si="449"/>
        <v>1.0040339540000001</v>
      </c>
      <c r="O1592" s="68">
        <f t="shared" si="439"/>
        <v>0</v>
      </c>
      <c r="P1592" s="65">
        <f t="shared" ca="1" si="450"/>
        <v>2.98581911</v>
      </c>
      <c r="Q1592" s="143">
        <f t="shared" si="440"/>
        <v>0</v>
      </c>
      <c r="R1592" s="11">
        <f t="shared" si="434"/>
        <v>0</v>
      </c>
      <c r="S1592" s="70" t="str">
        <f>IF(O1591&gt;0,VLOOKUP(O1591,W$12:AF$60,10),S1591)</f>
        <v>A+J=</v>
      </c>
      <c r="T1592" s="66" t="e">
        <f>IF(O1591&gt;0,VLOOKUP(O1591,W$12:AF$60,11),T1591)</f>
        <v>#REF!</v>
      </c>
      <c r="U1592" s="71" t="str">
        <f t="shared" si="451"/>
        <v>-</v>
      </c>
    </row>
    <row r="1593" spans="1:21" x14ac:dyDescent="0.15">
      <c r="A1593" s="63">
        <f t="shared" si="435"/>
        <v>45358</v>
      </c>
      <c r="B1593" s="78">
        <f t="shared" ca="1" si="441"/>
        <v>743.58517430949996</v>
      </c>
      <c r="C1593" s="65">
        <f t="shared" ca="1" si="442"/>
        <v>740.17183120949994</v>
      </c>
      <c r="D1593" s="10">
        <f ca="1">IF(A1593&lt;$B$1,VLOOKUP(A1593,[1]DI!$A$4:$B$15000,2),0)</f>
        <v>0.1115</v>
      </c>
      <c r="E1593" s="65">
        <f t="shared" ca="1" si="443"/>
        <v>1.00041957</v>
      </c>
      <c r="F1593" s="65">
        <f ca="1">(TRUNC(PRODUCT($E$12:$E1592),16))</f>
        <v>1.3989565611057699</v>
      </c>
      <c r="G1593" s="65">
        <f t="shared" ca="1" si="444"/>
        <v>1.3942697328381199</v>
      </c>
      <c r="H1593" s="65">
        <f t="shared" ca="1" si="445"/>
        <v>1.0033614900000001</v>
      </c>
      <c r="I1593" s="64">
        <f t="shared" si="436"/>
        <v>0.04</v>
      </c>
      <c r="J1593" s="66">
        <f>IF(O1592&gt;0,VLOOKUP(O1592,W$12:AF$80,2),J1592)</f>
        <v>45348</v>
      </c>
      <c r="K1593" s="67">
        <f t="shared" si="446"/>
        <v>8</v>
      </c>
      <c r="L1593" s="68">
        <f t="shared" si="447"/>
        <v>8</v>
      </c>
      <c r="M1593" s="69">
        <f t="shared" si="448"/>
        <v>1.0012458769999999</v>
      </c>
      <c r="N1593" s="69">
        <f t="shared" ca="1" si="449"/>
        <v>1.0046115550000001</v>
      </c>
      <c r="O1593" s="68">
        <f t="shared" si="439"/>
        <v>0</v>
      </c>
      <c r="P1593" s="65">
        <f t="shared" ca="1" si="450"/>
        <v>3.4133431000000001</v>
      </c>
      <c r="Q1593" s="143">
        <f t="shared" si="440"/>
        <v>0</v>
      </c>
      <c r="R1593" s="11">
        <f t="shared" si="434"/>
        <v>0</v>
      </c>
      <c r="S1593" s="70" t="str">
        <f>IF(O1592&gt;0,VLOOKUP(O1592,W$12:AF$60,10),S1592)</f>
        <v>A+J=</v>
      </c>
      <c r="T1593" s="66" t="e">
        <f>IF(O1592&gt;0,VLOOKUP(O1592,W$12:AF$60,11),T1592)</f>
        <v>#REF!</v>
      </c>
      <c r="U1593" s="71" t="str">
        <f t="shared" si="451"/>
        <v>-</v>
      </c>
    </row>
    <row r="1594" spans="1:21" x14ac:dyDescent="0.15">
      <c r="A1594" s="63">
        <f t="shared" si="435"/>
        <v>45359</v>
      </c>
      <c r="B1594" s="78">
        <f t="shared" ca="1" si="441"/>
        <v>744.01294773949996</v>
      </c>
      <c r="C1594" s="65">
        <f t="shared" ca="1" si="442"/>
        <v>740.17183120949994</v>
      </c>
      <c r="D1594" s="10">
        <f ca="1">IF(A1594&lt;$B$1,VLOOKUP(A1594,[1]DI!$A$4:$B$15000,2),0)</f>
        <v>0.1115</v>
      </c>
      <c r="E1594" s="65">
        <f t="shared" ca="1" si="443"/>
        <v>1.00041957</v>
      </c>
      <c r="F1594" s="65">
        <f ca="1">(TRUNC(PRODUCT($E$12:$E1593),16))</f>
        <v>1.3995435213101199</v>
      </c>
      <c r="G1594" s="65">
        <f t="shared" ca="1" si="444"/>
        <v>1.3942697328381199</v>
      </c>
      <c r="H1594" s="65">
        <f t="shared" ca="1" si="445"/>
        <v>1.00378247</v>
      </c>
      <c r="I1594" s="64">
        <f t="shared" si="436"/>
        <v>0.04</v>
      </c>
      <c r="J1594" s="66">
        <f>IF(O1593&gt;0,VLOOKUP(O1593,W$12:AF$80,2),J1593)</f>
        <v>45348</v>
      </c>
      <c r="K1594" s="67">
        <f t="shared" si="446"/>
        <v>9</v>
      </c>
      <c r="L1594" s="68">
        <f t="shared" si="447"/>
        <v>9</v>
      </c>
      <c r="M1594" s="69">
        <f t="shared" si="448"/>
        <v>1.0014017209999999</v>
      </c>
      <c r="N1594" s="69">
        <f t="shared" ca="1" si="449"/>
        <v>1.005189493</v>
      </c>
      <c r="O1594" s="68">
        <f t="shared" si="439"/>
        <v>0</v>
      </c>
      <c r="P1594" s="65">
        <f t="shared" ca="1" si="450"/>
        <v>3.8411165299999999</v>
      </c>
      <c r="Q1594" s="143">
        <f t="shared" si="440"/>
        <v>0</v>
      </c>
      <c r="R1594" s="11">
        <f t="shared" si="434"/>
        <v>0</v>
      </c>
      <c r="S1594" s="70" t="str">
        <f>IF(O1593&gt;0,VLOOKUP(O1593,W$12:AF$60,10),S1593)</f>
        <v>A+J=</v>
      </c>
      <c r="T1594" s="66" t="e">
        <f>IF(O1593&gt;0,VLOOKUP(O1593,W$12:AF$60,11),T1593)</f>
        <v>#REF!</v>
      </c>
      <c r="U1594" s="71" t="str">
        <f t="shared" si="451"/>
        <v>-</v>
      </c>
    </row>
    <row r="1595" spans="1:21" x14ac:dyDescent="0.15">
      <c r="A1595" s="63">
        <f t="shared" si="435"/>
        <v>45360</v>
      </c>
      <c r="B1595" s="78">
        <f t="shared" ca="1" si="441"/>
        <v>744.4409698694999</v>
      </c>
      <c r="C1595" s="65">
        <f t="shared" ca="1" si="442"/>
        <v>740.17183120949994</v>
      </c>
      <c r="D1595" s="10">
        <f ca="1">IF(A1595&lt;$B$1,VLOOKUP(A1595,[1]DI!$A$4:$B$15000,2),0)</f>
        <v>0</v>
      </c>
      <c r="E1595" s="65">
        <f t="shared" ca="1" si="443"/>
        <v>1</v>
      </c>
      <c r="F1595" s="65">
        <f ca="1">(TRUNC(PRODUCT($E$12:$E1594),16))</f>
        <v>1.4001307277853501</v>
      </c>
      <c r="G1595" s="65">
        <f t="shared" ca="1" si="444"/>
        <v>1.3942697328381199</v>
      </c>
      <c r="H1595" s="65">
        <f t="shared" ca="1" si="445"/>
        <v>1.0042036299999999</v>
      </c>
      <c r="I1595" s="64">
        <f t="shared" si="436"/>
        <v>0.04</v>
      </c>
      <c r="J1595" s="66">
        <f>IF(O1594&gt;0,VLOOKUP(O1594,W$12:AF$80,2),J1594)</f>
        <v>45348</v>
      </c>
      <c r="K1595" s="67">
        <f t="shared" si="446"/>
        <v>9</v>
      </c>
      <c r="L1595" s="68">
        <f t="shared" si="447"/>
        <v>10</v>
      </c>
      <c r="M1595" s="69">
        <f t="shared" si="448"/>
        <v>1.0015575889999999</v>
      </c>
      <c r="N1595" s="69">
        <f t="shared" ca="1" si="449"/>
        <v>1.005767767</v>
      </c>
      <c r="O1595" s="68">
        <f t="shared" si="439"/>
        <v>0</v>
      </c>
      <c r="P1595" s="65">
        <f t="shared" ca="1" si="450"/>
        <v>4.2691386600000003</v>
      </c>
      <c r="Q1595" s="143">
        <f t="shared" si="440"/>
        <v>0</v>
      </c>
      <c r="R1595" s="11">
        <f t="shared" si="434"/>
        <v>0</v>
      </c>
      <c r="S1595" s="70" t="str">
        <f>IF(O1594&gt;0,VLOOKUP(O1594,W$12:AF$60,10),S1594)</f>
        <v>A+J=</v>
      </c>
      <c r="T1595" s="66" t="e">
        <f>IF(O1594&gt;0,VLOOKUP(O1594,W$12:AF$60,11),T1594)</f>
        <v>#REF!</v>
      </c>
      <c r="U1595" s="71" t="str">
        <f t="shared" si="451"/>
        <v>-</v>
      </c>
    </row>
    <row r="1596" spans="1:21" x14ac:dyDescent="0.15">
      <c r="A1596" s="63">
        <f t="shared" si="435"/>
        <v>45361</v>
      </c>
      <c r="B1596" s="78">
        <f t="shared" ca="1" si="441"/>
        <v>744.4409698694999</v>
      </c>
      <c r="C1596" s="65">
        <f t="shared" ca="1" si="442"/>
        <v>740.17183120949994</v>
      </c>
      <c r="D1596" s="10">
        <f ca="1">IF(A1596&lt;$B$1,VLOOKUP(A1596,[1]DI!$A$4:$B$15000,2),0)</f>
        <v>0</v>
      </c>
      <c r="E1596" s="65">
        <f t="shared" ca="1" si="443"/>
        <v>1</v>
      </c>
      <c r="F1596" s="65">
        <f ca="1">(TRUNC(PRODUCT($E$12:$E1595),16))</f>
        <v>1.4001307277853501</v>
      </c>
      <c r="G1596" s="65">
        <f t="shared" ca="1" si="444"/>
        <v>1.3942697328381199</v>
      </c>
      <c r="H1596" s="65">
        <f t="shared" ca="1" si="445"/>
        <v>1.0042036299999999</v>
      </c>
      <c r="I1596" s="64">
        <f t="shared" si="436"/>
        <v>0.04</v>
      </c>
      <c r="J1596" s="66">
        <f>IF(O1595&gt;0,VLOOKUP(O1595,W$12:AF$80,2),J1595)</f>
        <v>45348</v>
      </c>
      <c r="K1596" s="67">
        <f t="shared" si="446"/>
        <v>9</v>
      </c>
      <c r="L1596" s="68">
        <f t="shared" si="447"/>
        <v>10</v>
      </c>
      <c r="M1596" s="69">
        <f t="shared" si="448"/>
        <v>1.0015575889999999</v>
      </c>
      <c r="N1596" s="69">
        <f t="shared" ca="1" si="449"/>
        <v>1.005767767</v>
      </c>
      <c r="O1596" s="68">
        <f t="shared" si="439"/>
        <v>0</v>
      </c>
      <c r="P1596" s="65">
        <f t="shared" ca="1" si="450"/>
        <v>4.2691386600000003</v>
      </c>
      <c r="Q1596" s="143">
        <f t="shared" si="440"/>
        <v>0</v>
      </c>
      <c r="R1596" s="11">
        <f t="shared" si="434"/>
        <v>0</v>
      </c>
      <c r="S1596" s="70" t="str">
        <f>IF(O1595&gt;0,VLOOKUP(O1595,W$12:AF$60,10),S1595)</f>
        <v>A+J=</v>
      </c>
      <c r="T1596" s="66" t="e">
        <f>IF(O1595&gt;0,VLOOKUP(O1595,W$12:AF$60,11),T1595)</f>
        <v>#REF!</v>
      </c>
      <c r="U1596" s="71" t="str">
        <f t="shared" si="451"/>
        <v>-</v>
      </c>
    </row>
    <row r="1597" spans="1:21" x14ac:dyDescent="0.15">
      <c r="A1597" s="63">
        <f t="shared" si="435"/>
        <v>45362</v>
      </c>
      <c r="B1597" s="78">
        <f t="shared" ca="1" si="441"/>
        <v>744.4409698694999</v>
      </c>
      <c r="C1597" s="65">
        <f t="shared" ca="1" si="442"/>
        <v>740.17183120949994</v>
      </c>
      <c r="D1597" s="10">
        <f ca="1">IF(A1597&lt;$B$1,VLOOKUP(A1597,[1]DI!$A$4:$B$15000,2),0)</f>
        <v>0.1115</v>
      </c>
      <c r="E1597" s="65">
        <f t="shared" ca="1" si="443"/>
        <v>1.00041957</v>
      </c>
      <c r="F1597" s="65">
        <f ca="1">(TRUNC(PRODUCT($E$12:$E1596),16))</f>
        <v>1.4001307277853501</v>
      </c>
      <c r="G1597" s="65">
        <f t="shared" ca="1" si="444"/>
        <v>1.3942697328381199</v>
      </c>
      <c r="H1597" s="65">
        <f t="shared" ca="1" si="445"/>
        <v>1.0042036299999999</v>
      </c>
      <c r="I1597" s="64">
        <f t="shared" si="436"/>
        <v>0.04</v>
      </c>
      <c r="J1597" s="66">
        <f>IF(O1596&gt;0,VLOOKUP(O1596,W$12:AF$80,2),J1596)</f>
        <v>45348</v>
      </c>
      <c r="K1597" s="67">
        <f t="shared" si="446"/>
        <v>10</v>
      </c>
      <c r="L1597" s="68">
        <f t="shared" si="447"/>
        <v>10</v>
      </c>
      <c r="M1597" s="69">
        <f t="shared" si="448"/>
        <v>1.0015575889999999</v>
      </c>
      <c r="N1597" s="69">
        <f t="shared" ca="1" si="449"/>
        <v>1.005767767</v>
      </c>
      <c r="O1597" s="68">
        <f t="shared" si="439"/>
        <v>0</v>
      </c>
      <c r="P1597" s="65">
        <f t="shared" ca="1" si="450"/>
        <v>4.2691386600000003</v>
      </c>
      <c r="Q1597" s="143">
        <f t="shared" si="440"/>
        <v>0</v>
      </c>
      <c r="R1597" s="11">
        <f t="shared" si="434"/>
        <v>0</v>
      </c>
      <c r="S1597" s="70" t="str">
        <f>IF(O1596&gt;0,VLOOKUP(O1596,W$12:AF$60,10),S1596)</f>
        <v>A+J=</v>
      </c>
      <c r="T1597" s="66" t="e">
        <f>IF(O1596&gt;0,VLOOKUP(O1596,W$12:AF$60,11),T1596)</f>
        <v>#REF!</v>
      </c>
      <c r="U1597" s="71" t="str">
        <f t="shared" si="451"/>
        <v>-</v>
      </c>
    </row>
    <row r="1598" spans="1:21" x14ac:dyDescent="0.15">
      <c r="A1598" s="63">
        <f t="shared" si="435"/>
        <v>45363</v>
      </c>
      <c r="B1598" s="78">
        <f t="shared" ca="1" si="441"/>
        <v>744.8692332894999</v>
      </c>
      <c r="C1598" s="65">
        <f t="shared" ca="1" si="442"/>
        <v>740.17183120949994</v>
      </c>
      <c r="D1598" s="10">
        <f ca="1">IF(A1598&lt;$B$1,VLOOKUP(A1598,[1]DI!$A$4:$B$15000,2),0)</f>
        <v>0.1115</v>
      </c>
      <c r="E1598" s="65">
        <f t="shared" ca="1" si="443"/>
        <v>1.00041957</v>
      </c>
      <c r="F1598" s="65">
        <f ca="1">(TRUNC(PRODUCT($E$12:$E1597),16))</f>
        <v>1.4007181806348099</v>
      </c>
      <c r="G1598" s="65">
        <f t="shared" ca="1" si="444"/>
        <v>1.3942697328381199</v>
      </c>
      <c r="H1598" s="65">
        <f t="shared" ca="1" si="445"/>
        <v>1.0046249599999999</v>
      </c>
      <c r="I1598" s="64">
        <f t="shared" si="436"/>
        <v>0.04</v>
      </c>
      <c r="J1598" s="66">
        <f>IF(O1597&gt;0,VLOOKUP(O1597,W$12:AF$80,2),J1597)</f>
        <v>45348</v>
      </c>
      <c r="K1598" s="67">
        <f t="shared" si="446"/>
        <v>11</v>
      </c>
      <c r="L1598" s="68">
        <f t="shared" si="447"/>
        <v>11</v>
      </c>
      <c r="M1598" s="69">
        <f t="shared" si="448"/>
        <v>1.001713482</v>
      </c>
      <c r="N1598" s="69">
        <f t="shared" ca="1" si="449"/>
        <v>1.0063463669999999</v>
      </c>
      <c r="O1598" s="68">
        <f t="shared" si="439"/>
        <v>0</v>
      </c>
      <c r="P1598" s="65">
        <f t="shared" ca="1" si="450"/>
        <v>4.6974020799999998</v>
      </c>
      <c r="Q1598" s="143">
        <f t="shared" si="440"/>
        <v>0</v>
      </c>
      <c r="R1598" s="11">
        <f t="shared" si="434"/>
        <v>0</v>
      </c>
      <c r="S1598" s="70" t="str">
        <f>IF(O1597&gt;0,VLOOKUP(O1597,W$12:AF$60,10),S1597)</f>
        <v>A+J=</v>
      </c>
      <c r="T1598" s="66" t="e">
        <f>IF(O1597&gt;0,VLOOKUP(O1597,W$12:AF$60,11),T1597)</f>
        <v>#REF!</v>
      </c>
      <c r="U1598" s="71" t="str">
        <f t="shared" si="451"/>
        <v>-</v>
      </c>
    </row>
    <row r="1599" spans="1:21" x14ac:dyDescent="0.15">
      <c r="A1599" s="63">
        <f t="shared" si="435"/>
        <v>45364</v>
      </c>
      <c r="B1599" s="78">
        <f t="shared" ca="1" si="441"/>
        <v>745.29774466949993</v>
      </c>
      <c r="C1599" s="65">
        <f t="shared" ca="1" si="442"/>
        <v>740.17183120949994</v>
      </c>
      <c r="D1599" s="10">
        <f ca="1">IF(A1599&lt;$B$1,VLOOKUP(A1599,[1]DI!$A$4:$B$15000,2),0)</f>
        <v>0.1115</v>
      </c>
      <c r="E1599" s="65">
        <f t="shared" ca="1" si="443"/>
        <v>1.00041957</v>
      </c>
      <c r="F1599" s="65">
        <f ca="1">(TRUNC(PRODUCT($E$12:$E1598),16))</f>
        <v>1.4013058799618601</v>
      </c>
      <c r="G1599" s="65">
        <f t="shared" ca="1" si="444"/>
        <v>1.3942697328381199</v>
      </c>
      <c r="H1599" s="65">
        <f t="shared" ca="1" si="445"/>
        <v>1.0050464699999999</v>
      </c>
      <c r="I1599" s="64">
        <f t="shared" si="436"/>
        <v>0.04</v>
      </c>
      <c r="J1599" s="66">
        <f>IF(O1598&gt;0,VLOOKUP(O1598,W$12:AF$80,2),J1598)</f>
        <v>45348</v>
      </c>
      <c r="K1599" s="67">
        <f t="shared" si="446"/>
        <v>12</v>
      </c>
      <c r="L1599" s="68">
        <f t="shared" si="447"/>
        <v>12</v>
      </c>
      <c r="M1599" s="69">
        <f t="shared" si="448"/>
        <v>1.001869398</v>
      </c>
      <c r="N1599" s="69">
        <f t="shared" ca="1" si="449"/>
        <v>1.006925302</v>
      </c>
      <c r="O1599" s="68">
        <f t="shared" si="439"/>
        <v>0</v>
      </c>
      <c r="P1599" s="65">
        <f t="shared" ca="1" si="450"/>
        <v>5.1259134599999996</v>
      </c>
      <c r="Q1599" s="143">
        <f t="shared" si="440"/>
        <v>0</v>
      </c>
      <c r="R1599" s="11">
        <f t="shared" si="434"/>
        <v>0</v>
      </c>
      <c r="S1599" s="70" t="str">
        <f>IF(O1598&gt;0,VLOOKUP(O1598,W$12:AF$60,10),S1598)</f>
        <v>A+J=</v>
      </c>
      <c r="T1599" s="66" t="e">
        <f>IF(O1598&gt;0,VLOOKUP(O1598,W$12:AF$60,11),T1598)</f>
        <v>#REF!</v>
      </c>
      <c r="U1599" s="71" t="str">
        <f t="shared" si="451"/>
        <v>-</v>
      </c>
    </row>
    <row r="1600" spans="1:21" x14ac:dyDescent="0.15">
      <c r="A1600" s="63">
        <f t="shared" si="435"/>
        <v>45365</v>
      </c>
      <c r="B1600" s="78">
        <f t="shared" ca="1" si="441"/>
        <v>745.72650548949991</v>
      </c>
      <c r="C1600" s="65">
        <f t="shared" ca="1" si="442"/>
        <v>740.17183120949994</v>
      </c>
      <c r="D1600" s="10">
        <f ca="1">IF(A1600&lt;$B$1,VLOOKUP(A1600,[1]DI!$A$4:$B$15000,2),0)</f>
        <v>0.1115</v>
      </c>
      <c r="E1600" s="65">
        <f t="shared" ca="1" si="443"/>
        <v>1.00041957</v>
      </c>
      <c r="F1600" s="65">
        <f ca="1">(TRUNC(PRODUCT($E$12:$E1599),16))</f>
        <v>1.4018938258699101</v>
      </c>
      <c r="G1600" s="65">
        <f t="shared" ca="1" si="444"/>
        <v>1.3942697328381199</v>
      </c>
      <c r="H1600" s="65">
        <f t="shared" ca="1" si="445"/>
        <v>1.0054681599999999</v>
      </c>
      <c r="I1600" s="64">
        <f t="shared" si="436"/>
        <v>0.04</v>
      </c>
      <c r="J1600" s="66">
        <f>IF(O1599&gt;0,VLOOKUP(O1599,W$12:AF$80,2),J1599)</f>
        <v>45348</v>
      </c>
      <c r="K1600" s="67">
        <f t="shared" si="446"/>
        <v>13</v>
      </c>
      <c r="L1600" s="68">
        <f t="shared" si="447"/>
        <v>13</v>
      </c>
      <c r="M1600" s="69">
        <f t="shared" si="448"/>
        <v>1.002025339</v>
      </c>
      <c r="N1600" s="69">
        <f t="shared" ca="1" si="449"/>
        <v>1.0075045739999999</v>
      </c>
      <c r="O1600" s="68">
        <f t="shared" si="439"/>
        <v>0</v>
      </c>
      <c r="P1600" s="65">
        <f t="shared" ca="1" si="450"/>
        <v>5.5546742800000004</v>
      </c>
      <c r="Q1600" s="143">
        <f t="shared" si="440"/>
        <v>0</v>
      </c>
      <c r="R1600" s="11">
        <f t="shared" si="434"/>
        <v>0</v>
      </c>
      <c r="S1600" s="70" t="str">
        <f>IF(O1599&gt;0,VLOOKUP(O1599,W$12:AF$60,10),S1599)</f>
        <v>A+J=</v>
      </c>
      <c r="T1600" s="66" t="e">
        <f>IF(O1599&gt;0,VLOOKUP(O1599,W$12:AF$60,11),T1599)</f>
        <v>#REF!</v>
      </c>
      <c r="U1600" s="71" t="str">
        <f t="shared" si="451"/>
        <v>-</v>
      </c>
    </row>
    <row r="1601" spans="1:21" x14ac:dyDescent="0.15">
      <c r="A1601" s="63">
        <f t="shared" si="435"/>
        <v>45366</v>
      </c>
      <c r="B1601" s="78">
        <f t="shared" ca="1" si="441"/>
        <v>746.15551499949993</v>
      </c>
      <c r="C1601" s="65">
        <f t="shared" ca="1" si="442"/>
        <v>740.17183120949994</v>
      </c>
      <c r="D1601" s="10">
        <f ca="1">IF(A1601&lt;$B$1,VLOOKUP(A1601,[1]DI!$A$4:$B$15000,2),0)</f>
        <v>0.1115</v>
      </c>
      <c r="E1601" s="65">
        <f t="shared" ca="1" si="443"/>
        <v>1.00041957</v>
      </c>
      <c r="F1601" s="65">
        <f ca="1">(TRUNC(PRODUCT($E$12:$E1600),16))</f>
        <v>1.40248201846243</v>
      </c>
      <c r="G1601" s="65">
        <f t="shared" ca="1" si="444"/>
        <v>1.3942697328381199</v>
      </c>
      <c r="H1601" s="65">
        <f t="shared" ca="1" si="445"/>
        <v>1.00589003</v>
      </c>
      <c r="I1601" s="64">
        <f t="shared" si="436"/>
        <v>0.04</v>
      </c>
      <c r="J1601" s="66">
        <f>IF(O1600&gt;0,VLOOKUP(O1600,W$12:AF$80,2),J1600)</f>
        <v>45348</v>
      </c>
      <c r="K1601" s="67">
        <f t="shared" si="446"/>
        <v>14</v>
      </c>
      <c r="L1601" s="68">
        <f t="shared" si="447"/>
        <v>14</v>
      </c>
      <c r="M1601" s="69">
        <f t="shared" si="448"/>
        <v>1.0021813040000001</v>
      </c>
      <c r="N1601" s="69">
        <f t="shared" ca="1" si="449"/>
        <v>1.0080841819999999</v>
      </c>
      <c r="O1601" s="68">
        <f t="shared" si="439"/>
        <v>0</v>
      </c>
      <c r="P1601" s="65">
        <f t="shared" ca="1" si="450"/>
        <v>5.9836837899999997</v>
      </c>
      <c r="Q1601" s="143">
        <f t="shared" si="440"/>
        <v>0</v>
      </c>
      <c r="R1601" s="11">
        <f t="shared" si="434"/>
        <v>0</v>
      </c>
      <c r="S1601" s="70" t="str">
        <f>IF(O1600&gt;0,VLOOKUP(O1600,W$12:AF$60,10),S1600)</f>
        <v>A+J=</v>
      </c>
      <c r="T1601" s="66" t="e">
        <f>IF(O1600&gt;0,VLOOKUP(O1600,W$12:AF$60,11),T1600)</f>
        <v>#REF!</v>
      </c>
      <c r="U1601" s="71" t="str">
        <f t="shared" si="451"/>
        <v>-</v>
      </c>
    </row>
    <row r="1602" spans="1:21" x14ac:dyDescent="0.15">
      <c r="A1602" s="63">
        <f t="shared" si="435"/>
        <v>45367</v>
      </c>
      <c r="B1602" s="78">
        <f t="shared" ca="1" si="441"/>
        <v>746.58476580949991</v>
      </c>
      <c r="C1602" s="65">
        <f t="shared" ca="1" si="442"/>
        <v>740.17183120949994</v>
      </c>
      <c r="D1602" s="10">
        <f ca="1">IF(A1602&lt;$B$1,VLOOKUP(A1602,[1]DI!$A$4:$B$15000,2),0)</f>
        <v>0</v>
      </c>
      <c r="E1602" s="65">
        <f t="shared" ca="1" si="443"/>
        <v>1</v>
      </c>
      <c r="F1602" s="65">
        <f ca="1">(TRUNC(PRODUCT($E$12:$E1601),16))</f>
        <v>1.4030704578429201</v>
      </c>
      <c r="G1602" s="65">
        <f t="shared" ca="1" si="444"/>
        <v>1.3942697328381199</v>
      </c>
      <c r="H1602" s="65">
        <f t="shared" ca="1" si="445"/>
        <v>1.0063120699999999</v>
      </c>
      <c r="I1602" s="64">
        <f t="shared" si="436"/>
        <v>0.04</v>
      </c>
      <c r="J1602" s="66">
        <f>IF(O1601&gt;0,VLOOKUP(O1601,W$12:AF$80,2),J1601)</f>
        <v>45348</v>
      </c>
      <c r="K1602" s="67">
        <f t="shared" si="446"/>
        <v>14</v>
      </c>
      <c r="L1602" s="68">
        <f t="shared" si="447"/>
        <v>15</v>
      </c>
      <c r="M1602" s="69">
        <f t="shared" si="448"/>
        <v>1.0023372930000001</v>
      </c>
      <c r="N1602" s="69">
        <f t="shared" ca="1" si="449"/>
        <v>1.0086641160000001</v>
      </c>
      <c r="O1602" s="68">
        <f t="shared" si="439"/>
        <v>0</v>
      </c>
      <c r="P1602" s="65">
        <f t="shared" ca="1" si="450"/>
        <v>6.4129345999999998</v>
      </c>
      <c r="Q1602" s="143">
        <f t="shared" si="440"/>
        <v>0</v>
      </c>
      <c r="R1602" s="11">
        <f t="shared" si="434"/>
        <v>0</v>
      </c>
      <c r="S1602" s="70" t="str">
        <f>IF(O1601&gt;0,VLOOKUP(O1601,W$12:AF$60,10),S1601)</f>
        <v>A+J=</v>
      </c>
      <c r="T1602" s="66" t="e">
        <f>IF(O1601&gt;0,VLOOKUP(O1601,W$12:AF$60,11),T1601)</f>
        <v>#REF!</v>
      </c>
      <c r="U1602" s="71" t="str">
        <f t="shared" si="451"/>
        <v>-</v>
      </c>
    </row>
    <row r="1603" spans="1:21" x14ac:dyDescent="0.15">
      <c r="A1603" s="63">
        <f t="shared" si="435"/>
        <v>45368</v>
      </c>
      <c r="B1603" s="78">
        <f t="shared" ca="1" si="441"/>
        <v>746.58476580949991</v>
      </c>
      <c r="C1603" s="65">
        <f t="shared" ca="1" si="442"/>
        <v>740.17183120949994</v>
      </c>
      <c r="D1603" s="10">
        <f ca="1">IF(A1603&lt;$B$1,VLOOKUP(A1603,[1]DI!$A$4:$B$15000,2),0)</f>
        <v>0</v>
      </c>
      <c r="E1603" s="65">
        <f t="shared" ca="1" si="443"/>
        <v>1</v>
      </c>
      <c r="F1603" s="65">
        <f ca="1">(TRUNC(PRODUCT($E$12:$E1602),16))</f>
        <v>1.4030704578429201</v>
      </c>
      <c r="G1603" s="65">
        <f t="shared" ca="1" si="444"/>
        <v>1.3942697328381199</v>
      </c>
      <c r="H1603" s="65">
        <f t="shared" ca="1" si="445"/>
        <v>1.0063120699999999</v>
      </c>
      <c r="I1603" s="64">
        <f t="shared" si="436"/>
        <v>0.04</v>
      </c>
      <c r="J1603" s="66">
        <f>IF(O1602&gt;0,VLOOKUP(O1602,W$12:AF$80,2),J1602)</f>
        <v>45348</v>
      </c>
      <c r="K1603" s="67">
        <f t="shared" si="446"/>
        <v>14</v>
      </c>
      <c r="L1603" s="68">
        <f t="shared" si="447"/>
        <v>15</v>
      </c>
      <c r="M1603" s="69">
        <f t="shared" si="448"/>
        <v>1.0023372930000001</v>
      </c>
      <c r="N1603" s="69">
        <f t="shared" ca="1" si="449"/>
        <v>1.0086641160000001</v>
      </c>
      <c r="O1603" s="68">
        <f t="shared" si="439"/>
        <v>0</v>
      </c>
      <c r="P1603" s="65">
        <f t="shared" ca="1" si="450"/>
        <v>6.4129345999999998</v>
      </c>
      <c r="Q1603" s="143">
        <f t="shared" si="440"/>
        <v>0</v>
      </c>
      <c r="R1603" s="11">
        <f t="shared" si="434"/>
        <v>0</v>
      </c>
      <c r="S1603" s="70" t="str">
        <f>IF(O1602&gt;0,VLOOKUP(O1602,W$12:AF$60,10),S1602)</f>
        <v>A+J=</v>
      </c>
      <c r="T1603" s="66" t="e">
        <f>IF(O1602&gt;0,VLOOKUP(O1602,W$12:AF$60,11),T1602)</f>
        <v>#REF!</v>
      </c>
      <c r="U1603" s="71" t="str">
        <f t="shared" si="451"/>
        <v>-</v>
      </c>
    </row>
    <row r="1604" spans="1:21" x14ac:dyDescent="0.15">
      <c r="A1604" s="63">
        <f t="shared" si="435"/>
        <v>45369</v>
      </c>
      <c r="B1604" s="78">
        <f t="shared" ca="1" si="441"/>
        <v>746.58476580949991</v>
      </c>
      <c r="C1604" s="65">
        <f t="shared" ca="1" si="442"/>
        <v>740.17183120949994</v>
      </c>
      <c r="D1604" s="10">
        <f ca="1">IF(A1604&lt;$B$1,VLOOKUP(A1604,[1]DI!$A$4:$B$15000,2),0)</f>
        <v>0.1115</v>
      </c>
      <c r="E1604" s="65">
        <f t="shared" ca="1" si="443"/>
        <v>1.00041957</v>
      </c>
      <c r="F1604" s="65">
        <f ca="1">(TRUNC(PRODUCT($E$12:$E1603),16))</f>
        <v>1.4030704578429201</v>
      </c>
      <c r="G1604" s="65">
        <f t="shared" ca="1" si="444"/>
        <v>1.3942697328381199</v>
      </c>
      <c r="H1604" s="65">
        <f t="shared" ca="1" si="445"/>
        <v>1.0063120699999999</v>
      </c>
      <c r="I1604" s="64">
        <f t="shared" si="436"/>
        <v>0.04</v>
      </c>
      <c r="J1604" s="66">
        <f>IF(O1603&gt;0,VLOOKUP(O1603,W$12:AF$80,2),J1603)</f>
        <v>45348</v>
      </c>
      <c r="K1604" s="67">
        <f t="shared" si="446"/>
        <v>15</v>
      </c>
      <c r="L1604" s="68">
        <f t="shared" si="447"/>
        <v>15</v>
      </c>
      <c r="M1604" s="69">
        <f t="shared" si="448"/>
        <v>1.0023372930000001</v>
      </c>
      <c r="N1604" s="69">
        <f t="shared" ca="1" si="449"/>
        <v>1.0086641160000001</v>
      </c>
      <c r="O1604" s="68">
        <f t="shared" si="439"/>
        <v>0</v>
      </c>
      <c r="P1604" s="65">
        <f t="shared" ca="1" si="450"/>
        <v>6.4129345999999998</v>
      </c>
      <c r="Q1604" s="143">
        <f t="shared" si="440"/>
        <v>0</v>
      </c>
      <c r="R1604" s="11">
        <f t="shared" si="434"/>
        <v>0</v>
      </c>
      <c r="S1604" s="70" t="str">
        <f>IF(O1603&gt;0,VLOOKUP(O1603,W$12:AF$60,10),S1603)</f>
        <v>A+J=</v>
      </c>
      <c r="T1604" s="66" t="e">
        <f>IF(O1603&gt;0,VLOOKUP(O1603,W$12:AF$60,11),T1603)</f>
        <v>#REF!</v>
      </c>
      <c r="U1604" s="71" t="str">
        <f t="shared" si="451"/>
        <v>-</v>
      </c>
    </row>
    <row r="1605" spans="1:21" x14ac:dyDescent="0.15">
      <c r="A1605" s="63">
        <f t="shared" si="435"/>
        <v>45370</v>
      </c>
      <c r="B1605" s="78">
        <f t="shared" ca="1" si="441"/>
        <v>747.01426679949998</v>
      </c>
      <c r="C1605" s="65">
        <f t="shared" ca="1" si="442"/>
        <v>740.17183120949994</v>
      </c>
      <c r="D1605" s="10">
        <f ca="1">IF(A1605&lt;$B$1,VLOOKUP(A1605,[1]DI!$A$4:$B$15000,2),0)</f>
        <v>0.1115</v>
      </c>
      <c r="E1605" s="65">
        <f t="shared" ca="1" si="443"/>
        <v>1.00041957</v>
      </c>
      <c r="F1605" s="65">
        <f ca="1">(TRUNC(PRODUCT($E$12:$E1604),16))</f>
        <v>1.40365914411492</v>
      </c>
      <c r="G1605" s="65">
        <f t="shared" ca="1" si="444"/>
        <v>1.3942697328381199</v>
      </c>
      <c r="H1605" s="65">
        <f t="shared" ca="1" si="445"/>
        <v>1.00673429</v>
      </c>
      <c r="I1605" s="64">
        <f t="shared" si="436"/>
        <v>0.04</v>
      </c>
      <c r="J1605" s="66">
        <f>IF(O1604&gt;0,VLOOKUP(O1604,W$12:AF$80,2),J1604)</f>
        <v>45348</v>
      </c>
      <c r="K1605" s="67">
        <f t="shared" si="446"/>
        <v>16</v>
      </c>
      <c r="L1605" s="68">
        <f t="shared" si="447"/>
        <v>16</v>
      </c>
      <c r="M1605" s="69">
        <f t="shared" si="448"/>
        <v>1.0024933069999999</v>
      </c>
      <c r="N1605" s="69">
        <f t="shared" ca="1" si="449"/>
        <v>1.0092443879999999</v>
      </c>
      <c r="O1605" s="68">
        <f t="shared" si="439"/>
        <v>0</v>
      </c>
      <c r="P1605" s="65">
        <f t="shared" ca="1" si="450"/>
        <v>6.84243559</v>
      </c>
      <c r="Q1605" s="143">
        <f t="shared" si="440"/>
        <v>0</v>
      </c>
      <c r="R1605" s="11">
        <f t="shared" ref="R1605:R1668" si="452">IF(Q1605&gt;0,TRUNC(Q1605*C1605,8),0)</f>
        <v>0</v>
      </c>
      <c r="S1605" s="70" t="str">
        <f>IF(O1604&gt;0,VLOOKUP(O1604,W$12:AF$60,10),S1604)</f>
        <v>A+J=</v>
      </c>
      <c r="T1605" s="66" t="e">
        <f>IF(O1604&gt;0,VLOOKUP(O1604,W$12:AF$60,11),T1604)</f>
        <v>#REF!</v>
      </c>
      <c r="U1605" s="71" t="str">
        <f t="shared" si="451"/>
        <v>-</v>
      </c>
    </row>
    <row r="1606" spans="1:21" x14ac:dyDescent="0.15">
      <c r="A1606" s="63">
        <f t="shared" si="435"/>
        <v>45371</v>
      </c>
      <c r="B1606" s="78">
        <f t="shared" ca="1" si="441"/>
        <v>747.44400907949989</v>
      </c>
      <c r="C1606" s="65">
        <f t="shared" ca="1" si="442"/>
        <v>740.17183120949994</v>
      </c>
      <c r="D1606" s="10">
        <f ca="1">IF(A1606&lt;$B$1,VLOOKUP(A1606,[1]DI!$A$4:$B$15000,2),0)</f>
        <v>0.1115</v>
      </c>
      <c r="E1606" s="65">
        <f t="shared" ca="1" si="443"/>
        <v>1.00041957</v>
      </c>
      <c r="F1606" s="65">
        <f ca="1">(TRUNC(PRODUCT($E$12:$E1605),16))</f>
        <v>1.4042480773820101</v>
      </c>
      <c r="G1606" s="65">
        <f t="shared" ca="1" si="444"/>
        <v>1.3942697328381199</v>
      </c>
      <c r="H1606" s="65">
        <f t="shared" ca="1" si="445"/>
        <v>1.00715668</v>
      </c>
      <c r="I1606" s="64">
        <f t="shared" si="436"/>
        <v>0.04</v>
      </c>
      <c r="J1606" s="66">
        <f>IF(O1605&gt;0,VLOOKUP(O1605,W$12:AF$80,2),J1605)</f>
        <v>45348</v>
      </c>
      <c r="K1606" s="67">
        <f t="shared" si="446"/>
        <v>17</v>
      </c>
      <c r="L1606" s="68">
        <f t="shared" si="447"/>
        <v>17</v>
      </c>
      <c r="M1606" s="69">
        <f t="shared" si="448"/>
        <v>1.002649345</v>
      </c>
      <c r="N1606" s="69">
        <f t="shared" ca="1" si="449"/>
        <v>1.0098249859999999</v>
      </c>
      <c r="O1606" s="68">
        <f t="shared" si="439"/>
        <v>0</v>
      </c>
      <c r="P1606" s="65">
        <f t="shared" ca="1" si="450"/>
        <v>7.2721778700000002</v>
      </c>
      <c r="Q1606" s="143">
        <f t="shared" si="440"/>
        <v>0</v>
      </c>
      <c r="R1606" s="11">
        <f t="shared" si="452"/>
        <v>0</v>
      </c>
      <c r="S1606" s="70" t="str">
        <f>IF(O1605&gt;0,VLOOKUP(O1605,W$12:AF$60,10),S1605)</f>
        <v>A+J=</v>
      </c>
      <c r="T1606" s="66" t="e">
        <f>IF(O1605&gt;0,VLOOKUP(O1605,W$12:AF$60,11),T1605)</f>
        <v>#REF!</v>
      </c>
      <c r="U1606" s="71" t="str">
        <f t="shared" si="451"/>
        <v>-</v>
      </c>
    </row>
    <row r="1607" spans="1:21" x14ac:dyDescent="0.15">
      <c r="A1607" s="63">
        <f t="shared" si="435"/>
        <v>45372</v>
      </c>
      <c r="B1607" s="78">
        <f t="shared" ca="1" si="441"/>
        <v>747.87400006949997</v>
      </c>
      <c r="C1607" s="65">
        <f t="shared" ca="1" si="442"/>
        <v>740.17183120949994</v>
      </c>
      <c r="D1607" s="10">
        <f ca="1">IF(A1607&lt;$B$1,VLOOKUP(A1607,[1]DI!$A$4:$B$15000,2),0)</f>
        <v>0.1065</v>
      </c>
      <c r="E1607" s="65">
        <f t="shared" ca="1" si="443"/>
        <v>1.00040168</v>
      </c>
      <c r="F1607" s="65">
        <f ca="1">(TRUNC(PRODUCT($E$12:$E1606),16))</f>
        <v>1.4048372577478401</v>
      </c>
      <c r="G1607" s="65">
        <f t="shared" ca="1" si="444"/>
        <v>1.3942697328381199</v>
      </c>
      <c r="H1607" s="65">
        <f t="shared" ca="1" si="445"/>
        <v>1.00757925</v>
      </c>
      <c r="I1607" s="64">
        <f t="shared" si="436"/>
        <v>0.04</v>
      </c>
      <c r="J1607" s="66">
        <f>IF(O1606&gt;0,VLOOKUP(O1606,W$12:AF$80,2),J1606)</f>
        <v>45348</v>
      </c>
      <c r="K1607" s="67">
        <f t="shared" si="446"/>
        <v>18</v>
      </c>
      <c r="L1607" s="68">
        <f t="shared" si="447"/>
        <v>18</v>
      </c>
      <c r="M1607" s="69">
        <f t="shared" si="448"/>
        <v>1.0028054070000001</v>
      </c>
      <c r="N1607" s="69">
        <f t="shared" ca="1" si="449"/>
        <v>1.01040592</v>
      </c>
      <c r="O1607" s="68">
        <f t="shared" si="439"/>
        <v>0</v>
      </c>
      <c r="P1607" s="65">
        <f t="shared" ca="1" si="450"/>
        <v>7.7021688599999996</v>
      </c>
      <c r="Q1607" s="143">
        <f t="shared" si="440"/>
        <v>0</v>
      </c>
      <c r="R1607" s="11">
        <f t="shared" si="452"/>
        <v>0</v>
      </c>
      <c r="S1607" s="70" t="str">
        <f>IF(O1606&gt;0,VLOOKUP(O1606,W$12:AF$60,10),S1606)</f>
        <v>A+J=</v>
      </c>
      <c r="T1607" s="66" t="e">
        <f>IF(O1606&gt;0,VLOOKUP(O1606,W$12:AF$60,11),T1606)</f>
        <v>#REF!</v>
      </c>
      <c r="U1607" s="71" t="str">
        <f t="shared" si="451"/>
        <v>-</v>
      </c>
    </row>
    <row r="1608" spans="1:21" x14ac:dyDescent="0.15">
      <c r="A1608" s="63">
        <f t="shared" si="435"/>
        <v>45373</v>
      </c>
      <c r="B1608" s="78">
        <f t="shared" ca="1" si="441"/>
        <v>748.29086409949991</v>
      </c>
      <c r="C1608" s="65">
        <f t="shared" ca="1" si="442"/>
        <v>740.17183120949994</v>
      </c>
      <c r="D1608" s="10">
        <f ca="1">IF(A1608&lt;$B$1,VLOOKUP(A1608,[1]DI!$A$4:$B$15000,2),0)</f>
        <v>0.1065</v>
      </c>
      <c r="E1608" s="65">
        <f t="shared" ca="1" si="443"/>
        <v>1.00040168</v>
      </c>
      <c r="F1608" s="65">
        <f ca="1">(TRUNC(PRODUCT($E$12:$E1607),16))</f>
        <v>1.4054015527775301</v>
      </c>
      <c r="G1608" s="65">
        <f t="shared" ca="1" si="444"/>
        <v>1.3942697328381199</v>
      </c>
      <c r="H1608" s="65">
        <f t="shared" ca="1" si="445"/>
        <v>1.0079839799999999</v>
      </c>
      <c r="I1608" s="64">
        <f t="shared" si="436"/>
        <v>0.04</v>
      </c>
      <c r="J1608" s="66">
        <f>IF(O1607&gt;0,VLOOKUP(O1607,W$12:AF$80,2),J1607)</f>
        <v>45348</v>
      </c>
      <c r="K1608" s="67">
        <f t="shared" si="446"/>
        <v>19</v>
      </c>
      <c r="L1608" s="68">
        <f t="shared" si="447"/>
        <v>19</v>
      </c>
      <c r="M1608" s="69">
        <f t="shared" si="448"/>
        <v>1.002961494</v>
      </c>
      <c r="N1608" s="69">
        <f t="shared" ca="1" si="449"/>
        <v>1.0109691190000001</v>
      </c>
      <c r="O1608" s="68">
        <f t="shared" si="439"/>
        <v>0</v>
      </c>
      <c r="P1608" s="65">
        <f t="shared" ca="1" si="450"/>
        <v>8.1190328899999997</v>
      </c>
      <c r="Q1608" s="143">
        <f t="shared" si="440"/>
        <v>0</v>
      </c>
      <c r="R1608" s="11">
        <f t="shared" si="452"/>
        <v>0</v>
      </c>
      <c r="S1608" s="70" t="str">
        <f>IF(O1607&gt;0,VLOOKUP(O1607,W$12:AF$60,10),S1607)</f>
        <v>A+J=</v>
      </c>
      <c r="T1608" s="66" t="e">
        <f>IF(O1607&gt;0,VLOOKUP(O1607,W$12:AF$60,11),T1607)</f>
        <v>#REF!</v>
      </c>
      <c r="U1608" s="71" t="str">
        <f t="shared" si="451"/>
        <v>-</v>
      </c>
    </row>
    <row r="1609" spans="1:21" x14ac:dyDescent="0.15">
      <c r="A1609" s="63">
        <f t="shared" si="435"/>
        <v>45374</v>
      </c>
      <c r="B1609" s="78">
        <f t="shared" ca="1" si="441"/>
        <v>748.70795758949998</v>
      </c>
      <c r="C1609" s="65">
        <f t="shared" ca="1" si="442"/>
        <v>740.17183120949994</v>
      </c>
      <c r="D1609" s="10">
        <f ca="1">IF(A1609&lt;$B$1,VLOOKUP(A1609,[1]DI!$A$4:$B$15000,2),0)</f>
        <v>0</v>
      </c>
      <c r="E1609" s="65">
        <f t="shared" ca="1" si="443"/>
        <v>1</v>
      </c>
      <c r="F1609" s="65">
        <f ca="1">(TRUNC(PRODUCT($E$12:$E1608),16))</f>
        <v>1.4059660744732501</v>
      </c>
      <c r="G1609" s="65">
        <f t="shared" ca="1" si="444"/>
        <v>1.3942697328381199</v>
      </c>
      <c r="H1609" s="65">
        <f t="shared" ca="1" si="445"/>
        <v>1.0083888700000001</v>
      </c>
      <c r="I1609" s="64">
        <f t="shared" si="436"/>
        <v>0.04</v>
      </c>
      <c r="J1609" s="66">
        <f>IF(O1608&gt;0,VLOOKUP(O1608,W$12:AF$80,2),J1608)</f>
        <v>45348</v>
      </c>
      <c r="K1609" s="67">
        <f t="shared" si="446"/>
        <v>19</v>
      </c>
      <c r="L1609" s="68">
        <f t="shared" si="447"/>
        <v>20</v>
      </c>
      <c r="M1609" s="69">
        <f t="shared" si="448"/>
        <v>1.0031176049999999</v>
      </c>
      <c r="N1609" s="69">
        <f t="shared" ca="1" si="449"/>
        <v>1.0115326280000001</v>
      </c>
      <c r="O1609" s="68">
        <f t="shared" si="439"/>
        <v>0</v>
      </c>
      <c r="P1609" s="65">
        <f t="shared" ca="1" si="450"/>
        <v>8.5361263800000007</v>
      </c>
      <c r="Q1609" s="143">
        <f t="shared" si="440"/>
        <v>0</v>
      </c>
      <c r="R1609" s="11">
        <f t="shared" si="452"/>
        <v>0</v>
      </c>
      <c r="S1609" s="70" t="str">
        <f>IF(O1608&gt;0,VLOOKUP(O1608,W$12:AF$60,10),S1608)</f>
        <v>A+J=</v>
      </c>
      <c r="T1609" s="66" t="e">
        <f>IF(O1608&gt;0,VLOOKUP(O1608,W$12:AF$60,11),T1608)</f>
        <v>#REF!</v>
      </c>
      <c r="U1609" s="71" t="str">
        <f t="shared" si="451"/>
        <v>-</v>
      </c>
    </row>
    <row r="1610" spans="1:21" x14ac:dyDescent="0.15">
      <c r="A1610" s="63">
        <f t="shared" si="435"/>
        <v>45375</v>
      </c>
      <c r="B1610" s="78">
        <f t="shared" ca="1" si="441"/>
        <v>748.70795758949998</v>
      </c>
      <c r="C1610" s="65">
        <f t="shared" ca="1" si="442"/>
        <v>740.17183120949994</v>
      </c>
      <c r="D1610" s="10">
        <f ca="1">IF(A1610&lt;$B$1,VLOOKUP(A1610,[1]DI!$A$4:$B$15000,2),0)</f>
        <v>0</v>
      </c>
      <c r="E1610" s="65">
        <f t="shared" ca="1" si="443"/>
        <v>1</v>
      </c>
      <c r="F1610" s="65">
        <f ca="1">(TRUNC(PRODUCT($E$12:$E1609),16))</f>
        <v>1.4059660744732501</v>
      </c>
      <c r="G1610" s="65">
        <f t="shared" ca="1" si="444"/>
        <v>1.3942697328381199</v>
      </c>
      <c r="H1610" s="65">
        <f t="shared" ca="1" si="445"/>
        <v>1.0083888700000001</v>
      </c>
      <c r="I1610" s="64">
        <f t="shared" si="436"/>
        <v>0.04</v>
      </c>
      <c r="J1610" s="66">
        <f>IF(O1609&gt;0,VLOOKUP(O1609,W$12:AF$80,2),J1609)</f>
        <v>45348</v>
      </c>
      <c r="K1610" s="67">
        <f t="shared" si="446"/>
        <v>19</v>
      </c>
      <c r="L1610" s="68">
        <f t="shared" si="447"/>
        <v>20</v>
      </c>
      <c r="M1610" s="69">
        <f t="shared" si="448"/>
        <v>1.0031176049999999</v>
      </c>
      <c r="N1610" s="69">
        <f t="shared" ca="1" si="449"/>
        <v>1.0115326280000001</v>
      </c>
      <c r="O1610" s="68">
        <f t="shared" si="439"/>
        <v>0</v>
      </c>
      <c r="P1610" s="65">
        <f t="shared" ca="1" si="450"/>
        <v>8.5361263800000007</v>
      </c>
      <c r="Q1610" s="143">
        <f t="shared" si="440"/>
        <v>0</v>
      </c>
      <c r="R1610" s="11">
        <f t="shared" si="452"/>
        <v>0</v>
      </c>
      <c r="S1610" s="70" t="str">
        <f>IF(O1609&gt;0,VLOOKUP(O1609,W$12:AF$60,10),S1609)</f>
        <v>A+J=</v>
      </c>
      <c r="T1610" s="66" t="e">
        <f>IF(O1609&gt;0,VLOOKUP(O1609,W$12:AF$60,11),T1609)</f>
        <v>#REF!</v>
      </c>
      <c r="U1610" s="71" t="str">
        <f t="shared" si="451"/>
        <v>-</v>
      </c>
    </row>
    <row r="1611" spans="1:21" x14ac:dyDescent="0.15">
      <c r="A1611" s="63">
        <f t="shared" si="435"/>
        <v>45376</v>
      </c>
      <c r="B1611" s="78">
        <f t="shared" ca="1" si="441"/>
        <v>748.70795758949998</v>
      </c>
      <c r="C1611" s="65">
        <f t="shared" ca="1" si="442"/>
        <v>740.17183120949994</v>
      </c>
      <c r="D1611" s="10">
        <f ca="1">IF(A1611&lt;$B$1,VLOOKUP(A1611,[1]DI!$A$4:$B$15000,2),0)</f>
        <v>0.1065</v>
      </c>
      <c r="E1611" s="65">
        <f t="shared" ca="1" si="443"/>
        <v>1.00040168</v>
      </c>
      <c r="F1611" s="65">
        <f ca="1">(TRUNC(PRODUCT($E$12:$E1610),16))</f>
        <v>1.4059660744732501</v>
      </c>
      <c r="G1611" s="65">
        <f t="shared" ca="1" si="444"/>
        <v>1.3942697328381199</v>
      </c>
      <c r="H1611" s="65">
        <f t="shared" ca="1" si="445"/>
        <v>1.0083888700000001</v>
      </c>
      <c r="I1611" s="64">
        <f t="shared" si="436"/>
        <v>0.04</v>
      </c>
      <c r="J1611" s="66">
        <f>IF(O1610&gt;0,VLOOKUP(O1610,W$12:AF$80,2),J1610)</f>
        <v>45348</v>
      </c>
      <c r="K1611" s="67">
        <f t="shared" si="446"/>
        <v>20</v>
      </c>
      <c r="L1611" s="68">
        <f t="shared" si="447"/>
        <v>20</v>
      </c>
      <c r="M1611" s="69">
        <f t="shared" si="448"/>
        <v>1.0031176049999999</v>
      </c>
      <c r="N1611" s="69">
        <f t="shared" ca="1" si="449"/>
        <v>1.0115326280000001</v>
      </c>
      <c r="O1611" s="68">
        <f t="shared" si="439"/>
        <v>42</v>
      </c>
      <c r="P1611" s="65">
        <f t="shared" ca="1" si="450"/>
        <v>8.5361263800000007</v>
      </c>
      <c r="Q1611" s="143">
        <f t="shared" si="440"/>
        <v>0</v>
      </c>
      <c r="R1611" s="11">
        <f t="shared" si="452"/>
        <v>0</v>
      </c>
      <c r="S1611" s="70" t="str">
        <f>IF(O1610&gt;0,VLOOKUP(O1610,W$12:AF$60,10),S1610)</f>
        <v>A+J=</v>
      </c>
      <c r="T1611" s="66" t="e">
        <f>IF(O1610&gt;0,VLOOKUP(O1610,W$12:AF$60,11),T1610)</f>
        <v>#REF!</v>
      </c>
      <c r="U1611" s="71">
        <f t="shared" ca="1" si="451"/>
        <v>512167.58280000003</v>
      </c>
    </row>
    <row r="1612" spans="1:21" x14ac:dyDescent="0.15">
      <c r="A1612" s="63">
        <f t="shared" si="435"/>
        <v>45377</v>
      </c>
      <c r="B1612" s="78">
        <f t="shared" ca="1" si="441"/>
        <v>740.58439779949992</v>
      </c>
      <c r="C1612" s="65">
        <f t="shared" ca="1" si="442"/>
        <v>740.17183120949994</v>
      </c>
      <c r="D1612" s="10">
        <f ca="1">IF(A1612&lt;$B$1,VLOOKUP(A1612,[1]DI!$A$4:$B$15000,2),0)</f>
        <v>0.1065</v>
      </c>
      <c r="E1612" s="65">
        <f t="shared" ca="1" si="443"/>
        <v>1.00040168</v>
      </c>
      <c r="F1612" s="65">
        <f ca="1">(TRUNC(PRODUCT($E$12:$E1611),16))</f>
        <v>1.40653082292605</v>
      </c>
      <c r="G1612" s="65">
        <f t="shared" ca="1" si="444"/>
        <v>1.4059660744732501</v>
      </c>
      <c r="H1612" s="65">
        <f t="shared" ca="1" si="445"/>
        <v>1.00040168</v>
      </c>
      <c r="I1612" s="64">
        <f t="shared" si="436"/>
        <v>0.04</v>
      </c>
      <c r="J1612" s="66">
        <f>IF(O1611&gt;0,VLOOKUP(O1611,W$12:AF$80,2),J1611)</f>
        <v>45376</v>
      </c>
      <c r="K1612" s="67">
        <f t="shared" si="446"/>
        <v>1</v>
      </c>
      <c r="L1612" s="68">
        <f t="shared" si="447"/>
        <v>1</v>
      </c>
      <c r="M1612" s="69">
        <f t="shared" si="448"/>
        <v>1.00015565</v>
      </c>
      <c r="N1612" s="69">
        <f t="shared" ca="1" si="449"/>
        <v>1.000557393</v>
      </c>
      <c r="O1612" s="68">
        <f t="shared" si="439"/>
        <v>0</v>
      </c>
      <c r="P1612" s="65">
        <f t="shared" ca="1" si="450"/>
        <v>0.41256659000000001</v>
      </c>
      <c r="Q1612" s="143">
        <f t="shared" si="440"/>
        <v>0</v>
      </c>
      <c r="R1612" s="11">
        <f t="shared" si="452"/>
        <v>0</v>
      </c>
      <c r="S1612" s="70" t="str">
        <f>IF(O1611&gt;0,VLOOKUP(O1611,W$12:AF$60,10),S1611)</f>
        <v>A+J=</v>
      </c>
      <c r="T1612" s="66" t="e">
        <f>IF(O1611&gt;0,VLOOKUP(O1611,W$12:AF$60,11),T1611)</f>
        <v>#REF!</v>
      </c>
      <c r="U1612" s="71" t="str">
        <f t="shared" si="451"/>
        <v>-</v>
      </c>
    </row>
    <row r="1613" spans="1:21" x14ac:dyDescent="0.15">
      <c r="A1613" s="63">
        <f t="shared" ref="A1613:A1676" si="453">(A1612+1)</f>
        <v>45378</v>
      </c>
      <c r="B1613" s="78">
        <f t="shared" ca="1" si="441"/>
        <v>740.9971923695</v>
      </c>
      <c r="C1613" s="65">
        <f t="shared" ca="1" si="442"/>
        <v>740.17183120949994</v>
      </c>
      <c r="D1613" s="10">
        <f ca="1">IF(A1613&lt;$B$1,VLOOKUP(A1613,[1]DI!$A$4:$B$15000,2),0)</f>
        <v>0.1065</v>
      </c>
      <c r="E1613" s="65">
        <f t="shared" ca="1" si="443"/>
        <v>1.00040168</v>
      </c>
      <c r="F1613" s="65">
        <f ca="1">(TRUNC(PRODUCT($E$12:$E1612),16))</f>
        <v>1.407095798227</v>
      </c>
      <c r="G1613" s="65">
        <f t="shared" ca="1" si="444"/>
        <v>1.4059660744732501</v>
      </c>
      <c r="H1613" s="65">
        <f t="shared" ca="1" si="445"/>
        <v>1.0008035200000001</v>
      </c>
      <c r="I1613" s="64">
        <f t="shared" ref="I1613:I1676" si="454">I1612</f>
        <v>0.04</v>
      </c>
      <c r="J1613" s="66">
        <f>IF(O1612&gt;0,VLOOKUP(O1612,W$12:AF$80,2),J1612)</f>
        <v>45376</v>
      </c>
      <c r="K1613" s="67">
        <f t="shared" si="446"/>
        <v>2</v>
      </c>
      <c r="L1613" s="68">
        <f t="shared" si="447"/>
        <v>2</v>
      </c>
      <c r="M1613" s="69">
        <f t="shared" si="448"/>
        <v>1.0003113239999999</v>
      </c>
      <c r="N1613" s="69">
        <f t="shared" ca="1" si="449"/>
        <v>1.001115094</v>
      </c>
      <c r="O1613" s="68">
        <f t="shared" si="439"/>
        <v>0</v>
      </c>
      <c r="P1613" s="65">
        <f t="shared" ca="1" si="450"/>
        <v>0.82536116000000004</v>
      </c>
      <c r="Q1613" s="143">
        <f t="shared" si="440"/>
        <v>0</v>
      </c>
      <c r="R1613" s="11">
        <f t="shared" si="452"/>
        <v>0</v>
      </c>
      <c r="S1613" s="70" t="str">
        <f>IF(O1612&gt;0,VLOOKUP(O1612,W$12:AF$60,10),S1612)</f>
        <v>A+J=</v>
      </c>
      <c r="T1613" s="66" t="e">
        <f>IF(O1612&gt;0,VLOOKUP(O1612,W$12:AF$60,11),T1612)</f>
        <v>#REF!</v>
      </c>
      <c r="U1613" s="71" t="str">
        <f t="shared" si="451"/>
        <v>-</v>
      </c>
    </row>
    <row r="1614" spans="1:21" x14ac:dyDescent="0.15">
      <c r="A1614" s="63">
        <f t="shared" si="453"/>
        <v>45379</v>
      </c>
      <c r="B1614" s="78">
        <f t="shared" ca="1" si="441"/>
        <v>741.41021639949997</v>
      </c>
      <c r="C1614" s="65">
        <f t="shared" ca="1" si="442"/>
        <v>740.17183120949994</v>
      </c>
      <c r="D1614" s="10">
        <f ca="1">IF(A1614&lt;$B$1,VLOOKUP(A1614,[1]DI!$A$4:$B$15000,2),0)</f>
        <v>0.1065</v>
      </c>
      <c r="E1614" s="65">
        <f t="shared" ca="1" si="443"/>
        <v>1.00040168</v>
      </c>
      <c r="F1614" s="65">
        <f ca="1">(TRUNC(PRODUCT($E$12:$E1613),16))</f>
        <v>1.4076610004672301</v>
      </c>
      <c r="G1614" s="65">
        <f t="shared" ca="1" si="444"/>
        <v>1.4059660744732501</v>
      </c>
      <c r="H1614" s="65">
        <f t="shared" ca="1" si="445"/>
        <v>1.0012055200000001</v>
      </c>
      <c r="I1614" s="64">
        <f t="shared" si="454"/>
        <v>0.04</v>
      </c>
      <c r="J1614" s="66">
        <f>IF(O1613&gt;0,VLOOKUP(O1613,W$12:AF$80,2),J1613)</f>
        <v>45376</v>
      </c>
      <c r="K1614" s="67">
        <f t="shared" si="446"/>
        <v>3</v>
      </c>
      <c r="L1614" s="68">
        <f t="shared" si="447"/>
        <v>3</v>
      </c>
      <c r="M1614" s="69">
        <f t="shared" si="448"/>
        <v>1.000467022</v>
      </c>
      <c r="N1614" s="69">
        <f t="shared" ca="1" si="449"/>
        <v>1.0016731050000001</v>
      </c>
      <c r="O1614" s="68">
        <f t="shared" si="439"/>
        <v>0</v>
      </c>
      <c r="P1614" s="65">
        <f t="shared" ca="1" si="450"/>
        <v>1.23838519</v>
      </c>
      <c r="Q1614" s="143">
        <f t="shared" si="440"/>
        <v>0</v>
      </c>
      <c r="R1614" s="11">
        <f t="shared" si="452"/>
        <v>0</v>
      </c>
      <c r="S1614" s="70" t="str">
        <f>IF(O1613&gt;0,VLOOKUP(O1613,W$12:AF$60,10),S1613)</f>
        <v>A+J=</v>
      </c>
      <c r="T1614" s="66" t="e">
        <f>IF(O1613&gt;0,VLOOKUP(O1613,W$12:AF$60,11),T1613)</f>
        <v>#REF!</v>
      </c>
      <c r="U1614" s="71" t="str">
        <f t="shared" si="451"/>
        <v>-</v>
      </c>
    </row>
    <row r="1615" spans="1:21" x14ac:dyDescent="0.15">
      <c r="A1615" s="63">
        <f t="shared" si="453"/>
        <v>45380</v>
      </c>
      <c r="B1615" s="78">
        <f t="shared" ca="1" si="441"/>
        <v>741.82347727949991</v>
      </c>
      <c r="C1615" s="65">
        <f t="shared" ca="1" si="442"/>
        <v>740.17183120949994</v>
      </c>
      <c r="D1615" s="10">
        <f ca="1">IF(A1615&lt;$B$1,VLOOKUP(A1615,[1]DI!$A$4:$B$15000,2),0)</f>
        <v>0</v>
      </c>
      <c r="E1615" s="65">
        <f t="shared" ca="1" si="443"/>
        <v>1</v>
      </c>
      <c r="F1615" s="65">
        <f ca="1">(TRUNC(PRODUCT($E$12:$E1614),16))</f>
        <v>1.4082264297378999</v>
      </c>
      <c r="G1615" s="65">
        <f t="shared" ca="1" si="444"/>
        <v>1.4059660744732501</v>
      </c>
      <c r="H1615" s="65">
        <f t="shared" ca="1" si="445"/>
        <v>1.0016076899999999</v>
      </c>
      <c r="I1615" s="64">
        <f t="shared" si="454"/>
        <v>0.04</v>
      </c>
      <c r="J1615" s="66">
        <f>IF(O1614&gt;0,VLOOKUP(O1614,W$12:AF$80,2),J1614)</f>
        <v>45376</v>
      </c>
      <c r="K1615" s="67">
        <f t="shared" si="446"/>
        <v>3</v>
      </c>
      <c r="L1615" s="68">
        <f t="shared" si="447"/>
        <v>4</v>
      </c>
      <c r="M1615" s="69">
        <f t="shared" si="448"/>
        <v>1.000622745</v>
      </c>
      <c r="N1615" s="69">
        <f t="shared" ca="1" si="449"/>
        <v>1.002231436</v>
      </c>
      <c r="O1615" s="68">
        <f t="shared" si="439"/>
        <v>0</v>
      </c>
      <c r="P1615" s="65">
        <f t="shared" ca="1" si="450"/>
        <v>1.65164607</v>
      </c>
      <c r="Q1615" s="143">
        <f t="shared" si="440"/>
        <v>0</v>
      </c>
      <c r="R1615" s="11">
        <f t="shared" si="452"/>
        <v>0</v>
      </c>
      <c r="S1615" s="70" t="str">
        <f>IF(O1614&gt;0,VLOOKUP(O1614,W$12:AF$60,10),S1614)</f>
        <v>A+J=</v>
      </c>
      <c r="T1615" s="66" t="e">
        <f>IF(O1614&gt;0,VLOOKUP(O1614,W$12:AF$60,11),T1614)</f>
        <v>#REF!</v>
      </c>
      <c r="U1615" s="71" t="str">
        <f t="shared" si="451"/>
        <v>-</v>
      </c>
    </row>
    <row r="1616" spans="1:21" x14ac:dyDescent="0.15">
      <c r="A1616" s="63">
        <f t="shared" si="453"/>
        <v>45381</v>
      </c>
      <c r="B1616" s="78">
        <f t="shared" ca="1" si="441"/>
        <v>741.82347727949991</v>
      </c>
      <c r="C1616" s="65">
        <f t="shared" ca="1" si="442"/>
        <v>740.17183120949994</v>
      </c>
      <c r="D1616" s="10">
        <f ca="1">IF(A1616&lt;$B$1,VLOOKUP(A1616,[1]DI!$A$4:$B$15000,2),0)</f>
        <v>0</v>
      </c>
      <c r="E1616" s="65">
        <f t="shared" ca="1" si="443"/>
        <v>1</v>
      </c>
      <c r="F1616" s="65">
        <f ca="1">(TRUNC(PRODUCT($E$12:$E1615),16))</f>
        <v>1.4082264297378999</v>
      </c>
      <c r="G1616" s="65">
        <f t="shared" ca="1" si="444"/>
        <v>1.4059660744732501</v>
      </c>
      <c r="H1616" s="65">
        <f t="shared" ca="1" si="445"/>
        <v>1.0016076899999999</v>
      </c>
      <c r="I1616" s="64">
        <f t="shared" si="454"/>
        <v>0.04</v>
      </c>
      <c r="J1616" s="66">
        <f>IF(O1615&gt;0,VLOOKUP(O1615,W$12:AF$80,2),J1615)</f>
        <v>45376</v>
      </c>
      <c r="K1616" s="67">
        <f t="shared" si="446"/>
        <v>3</v>
      </c>
      <c r="L1616" s="68">
        <f t="shared" si="447"/>
        <v>4</v>
      </c>
      <c r="M1616" s="69">
        <f t="shared" si="448"/>
        <v>1.000622745</v>
      </c>
      <c r="N1616" s="69">
        <f t="shared" ca="1" si="449"/>
        <v>1.002231436</v>
      </c>
      <c r="O1616" s="68">
        <f t="shared" si="439"/>
        <v>0</v>
      </c>
      <c r="P1616" s="65">
        <f t="shared" ca="1" si="450"/>
        <v>1.65164607</v>
      </c>
      <c r="Q1616" s="143">
        <f t="shared" si="440"/>
        <v>0</v>
      </c>
      <c r="R1616" s="11">
        <f t="shared" si="452"/>
        <v>0</v>
      </c>
      <c r="S1616" s="70" t="str">
        <f>IF(O1615&gt;0,VLOOKUP(O1615,W$12:AF$60,10),S1615)</f>
        <v>A+J=</v>
      </c>
      <c r="T1616" s="66" t="e">
        <f>IF(O1615&gt;0,VLOOKUP(O1615,W$12:AF$60,11),T1615)</f>
        <v>#REF!</v>
      </c>
      <c r="U1616" s="71" t="str">
        <f t="shared" si="451"/>
        <v>-</v>
      </c>
    </row>
    <row r="1617" spans="1:21" x14ac:dyDescent="0.15">
      <c r="A1617" s="63">
        <f t="shared" si="453"/>
        <v>45382</v>
      </c>
      <c r="B1617" s="78">
        <f t="shared" ca="1" si="441"/>
        <v>741.82347727949991</v>
      </c>
      <c r="C1617" s="65">
        <f t="shared" ca="1" si="442"/>
        <v>740.17183120949994</v>
      </c>
      <c r="D1617" s="10">
        <f ca="1">IF(A1617&lt;$B$1,VLOOKUP(A1617,[1]DI!$A$4:$B$15000,2),0)</f>
        <v>0</v>
      </c>
      <c r="E1617" s="65">
        <f t="shared" ca="1" si="443"/>
        <v>1</v>
      </c>
      <c r="F1617" s="65">
        <f ca="1">(TRUNC(PRODUCT($E$12:$E1616),16))</f>
        <v>1.4082264297378999</v>
      </c>
      <c r="G1617" s="65">
        <f t="shared" ca="1" si="444"/>
        <v>1.4059660744732501</v>
      </c>
      <c r="H1617" s="65">
        <f t="shared" ca="1" si="445"/>
        <v>1.0016076899999999</v>
      </c>
      <c r="I1617" s="64">
        <f t="shared" si="454"/>
        <v>0.04</v>
      </c>
      <c r="J1617" s="66">
        <f>IF(O1616&gt;0,VLOOKUP(O1616,W$12:AF$80,2),J1616)</f>
        <v>45376</v>
      </c>
      <c r="K1617" s="67">
        <f t="shared" si="446"/>
        <v>3</v>
      </c>
      <c r="L1617" s="68">
        <f t="shared" si="447"/>
        <v>4</v>
      </c>
      <c r="M1617" s="69">
        <f t="shared" si="448"/>
        <v>1.000622745</v>
      </c>
      <c r="N1617" s="69">
        <f t="shared" ca="1" si="449"/>
        <v>1.002231436</v>
      </c>
      <c r="O1617" s="68">
        <f t="shared" si="439"/>
        <v>0</v>
      </c>
      <c r="P1617" s="65">
        <f t="shared" ca="1" si="450"/>
        <v>1.65164607</v>
      </c>
      <c r="Q1617" s="143">
        <f t="shared" si="440"/>
        <v>0</v>
      </c>
      <c r="R1617" s="11">
        <f t="shared" si="452"/>
        <v>0</v>
      </c>
      <c r="S1617" s="70" t="str">
        <f>IF(O1616&gt;0,VLOOKUP(O1616,W$12:AF$60,10),S1616)</f>
        <v>A+J=</v>
      </c>
      <c r="T1617" s="66" t="e">
        <f>IF(O1616&gt;0,VLOOKUP(O1616,W$12:AF$60,11),T1616)</f>
        <v>#REF!</v>
      </c>
      <c r="U1617" s="71" t="str">
        <f t="shared" si="451"/>
        <v>-</v>
      </c>
    </row>
    <row r="1618" spans="1:21" x14ac:dyDescent="0.15">
      <c r="A1618" s="63">
        <f t="shared" si="453"/>
        <v>45383</v>
      </c>
      <c r="B1618" s="78">
        <f t="shared" ca="1" si="441"/>
        <v>741.82347727949991</v>
      </c>
      <c r="C1618" s="65">
        <f t="shared" ca="1" si="442"/>
        <v>740.17183120949994</v>
      </c>
      <c r="D1618" s="10">
        <f ca="1">IF(A1618&lt;$B$1,VLOOKUP(A1618,[1]DI!$A$4:$B$15000,2),0)</f>
        <v>0.1065</v>
      </c>
      <c r="E1618" s="65">
        <f t="shared" ca="1" si="443"/>
        <v>1.00040168</v>
      </c>
      <c r="F1618" s="65">
        <f ca="1">(TRUNC(PRODUCT($E$12:$E1617),16))</f>
        <v>1.4082264297378999</v>
      </c>
      <c r="G1618" s="65">
        <f t="shared" ca="1" si="444"/>
        <v>1.4059660744732501</v>
      </c>
      <c r="H1618" s="65">
        <f t="shared" ca="1" si="445"/>
        <v>1.0016076899999999</v>
      </c>
      <c r="I1618" s="64">
        <f t="shared" si="454"/>
        <v>0.04</v>
      </c>
      <c r="J1618" s="66">
        <f>IF(O1617&gt;0,VLOOKUP(O1617,W$12:AF$80,2),J1617)</f>
        <v>45376</v>
      </c>
      <c r="K1618" s="67">
        <f t="shared" si="446"/>
        <v>4</v>
      </c>
      <c r="L1618" s="68">
        <f t="shared" si="447"/>
        <v>4</v>
      </c>
      <c r="M1618" s="69">
        <f t="shared" si="448"/>
        <v>1.000622745</v>
      </c>
      <c r="N1618" s="69">
        <f t="shared" ca="1" si="449"/>
        <v>1.002231436</v>
      </c>
      <c r="O1618" s="68">
        <f t="shared" si="439"/>
        <v>0</v>
      </c>
      <c r="P1618" s="65">
        <f t="shared" ca="1" si="450"/>
        <v>1.65164607</v>
      </c>
      <c r="Q1618" s="143">
        <f t="shared" si="440"/>
        <v>0</v>
      </c>
      <c r="R1618" s="11">
        <f t="shared" si="452"/>
        <v>0</v>
      </c>
      <c r="S1618" s="70" t="str">
        <f>IF(O1617&gt;0,VLOOKUP(O1617,W$12:AF$60,10),S1617)</f>
        <v>A+J=</v>
      </c>
      <c r="T1618" s="66" t="e">
        <f>IF(O1617&gt;0,VLOOKUP(O1617,W$12:AF$60,11),T1617)</f>
        <v>#REF!</v>
      </c>
      <c r="U1618" s="71" t="str">
        <f t="shared" si="451"/>
        <v>-</v>
      </c>
    </row>
    <row r="1619" spans="1:21" x14ac:dyDescent="0.15">
      <c r="A1619" s="63">
        <f t="shared" si="453"/>
        <v>45384</v>
      </c>
      <c r="B1619" s="78">
        <f t="shared" ca="1" si="441"/>
        <v>742.2369602094999</v>
      </c>
      <c r="C1619" s="65">
        <f t="shared" ca="1" si="442"/>
        <v>740.17183120949994</v>
      </c>
      <c r="D1619" s="10">
        <f ca="1">IF(A1619&lt;$B$1,VLOOKUP(A1619,[1]DI!$A$4:$B$15000,2),0)</f>
        <v>0.1065</v>
      </c>
      <c r="E1619" s="65">
        <f t="shared" ca="1" si="443"/>
        <v>1.00040168</v>
      </c>
      <c r="F1619" s="65">
        <f ca="1">(TRUNC(PRODUCT($E$12:$E1618),16))</f>
        <v>1.4087920861301999</v>
      </c>
      <c r="G1619" s="65">
        <f t="shared" ca="1" si="444"/>
        <v>1.4059660744732501</v>
      </c>
      <c r="H1619" s="65">
        <f t="shared" ca="1" si="445"/>
        <v>1.00201001</v>
      </c>
      <c r="I1619" s="64">
        <f t="shared" si="454"/>
        <v>0.04</v>
      </c>
      <c r="J1619" s="66">
        <f>IF(O1618&gt;0,VLOOKUP(O1618,W$12:AF$80,2),J1618)</f>
        <v>45376</v>
      </c>
      <c r="K1619" s="67">
        <f t="shared" si="446"/>
        <v>5</v>
      </c>
      <c r="L1619" s="68">
        <f t="shared" si="447"/>
        <v>5</v>
      </c>
      <c r="M1619" s="69">
        <f t="shared" si="448"/>
        <v>1.000778492</v>
      </c>
      <c r="N1619" s="69">
        <f t="shared" ca="1" si="449"/>
        <v>1.0027900670000001</v>
      </c>
      <c r="O1619" s="68">
        <f t="shared" si="439"/>
        <v>0</v>
      </c>
      <c r="P1619" s="65">
        <f t="shared" ca="1" si="450"/>
        <v>2.0651290000000002</v>
      </c>
      <c r="Q1619" s="143">
        <f t="shared" si="440"/>
        <v>0</v>
      </c>
      <c r="R1619" s="11">
        <f t="shared" si="452"/>
        <v>0</v>
      </c>
      <c r="S1619" s="70" t="str">
        <f>IF(O1618&gt;0,VLOOKUP(O1618,W$12:AF$60,10),S1618)</f>
        <v>A+J=</v>
      </c>
      <c r="T1619" s="66" t="e">
        <f>IF(O1618&gt;0,VLOOKUP(O1618,W$12:AF$60,11),T1618)</f>
        <v>#REF!</v>
      </c>
      <c r="U1619" s="71" t="str">
        <f t="shared" si="451"/>
        <v>-</v>
      </c>
    </row>
    <row r="1620" spans="1:21" x14ac:dyDescent="0.15">
      <c r="A1620" s="63">
        <f t="shared" si="453"/>
        <v>45385</v>
      </c>
      <c r="B1620" s="78">
        <f t="shared" ca="1" si="441"/>
        <v>742.65067924949994</v>
      </c>
      <c r="C1620" s="65">
        <f t="shared" ca="1" si="442"/>
        <v>740.17183120949994</v>
      </c>
      <c r="D1620" s="10">
        <f ca="1">IF(A1620&lt;$B$1,VLOOKUP(A1620,[1]DI!$A$4:$B$15000,2),0)</f>
        <v>0.1065</v>
      </c>
      <c r="E1620" s="65">
        <f t="shared" ca="1" si="443"/>
        <v>1.00040168</v>
      </c>
      <c r="F1620" s="65">
        <f ca="1">(TRUNC(PRODUCT($E$12:$E1619),16))</f>
        <v>1.40935796973535</v>
      </c>
      <c r="G1620" s="65">
        <f t="shared" ca="1" si="444"/>
        <v>1.4059660744732501</v>
      </c>
      <c r="H1620" s="65">
        <f t="shared" ca="1" si="445"/>
        <v>1.0024124999999999</v>
      </c>
      <c r="I1620" s="64">
        <f t="shared" si="454"/>
        <v>0.04</v>
      </c>
      <c r="J1620" s="66">
        <f>IF(O1619&gt;0,VLOOKUP(O1619,W$12:AF$80,2),J1619)</f>
        <v>45376</v>
      </c>
      <c r="K1620" s="67">
        <f t="shared" si="446"/>
        <v>6</v>
      </c>
      <c r="L1620" s="68">
        <f t="shared" si="447"/>
        <v>6</v>
      </c>
      <c r="M1620" s="69">
        <f t="shared" si="448"/>
        <v>1.000934263</v>
      </c>
      <c r="N1620" s="69">
        <f t="shared" ca="1" si="449"/>
        <v>1.0033490169999999</v>
      </c>
      <c r="O1620" s="68">
        <f t="shared" si="439"/>
        <v>0</v>
      </c>
      <c r="P1620" s="65">
        <f t="shared" ca="1" si="450"/>
        <v>2.4788480399999999</v>
      </c>
      <c r="Q1620" s="143">
        <f t="shared" si="440"/>
        <v>0</v>
      </c>
      <c r="R1620" s="11">
        <f t="shared" si="452"/>
        <v>0</v>
      </c>
      <c r="S1620" s="70" t="str">
        <f>IF(O1619&gt;0,VLOOKUP(O1619,W$12:AF$60,10),S1619)</f>
        <v>A+J=</v>
      </c>
      <c r="T1620" s="66" t="e">
        <f>IF(O1619&gt;0,VLOOKUP(O1619,W$12:AF$60,11),T1619)</f>
        <v>#REF!</v>
      </c>
      <c r="U1620" s="71" t="str">
        <f t="shared" si="451"/>
        <v>-</v>
      </c>
    </row>
    <row r="1621" spans="1:21" x14ac:dyDescent="0.15">
      <c r="A1621" s="63">
        <f t="shared" si="453"/>
        <v>45386</v>
      </c>
      <c r="B1621" s="78">
        <f t="shared" ca="1" si="441"/>
        <v>743.06462774949989</v>
      </c>
      <c r="C1621" s="65">
        <f t="shared" ca="1" si="442"/>
        <v>740.17183120949994</v>
      </c>
      <c r="D1621" s="10">
        <f ca="1">IF(A1621&lt;$B$1,VLOOKUP(A1621,[1]DI!$A$4:$B$15000,2),0)</f>
        <v>0.1065</v>
      </c>
      <c r="E1621" s="65">
        <f t="shared" ca="1" si="443"/>
        <v>1.00040168</v>
      </c>
      <c r="F1621" s="65">
        <f ca="1">(TRUNC(PRODUCT($E$12:$E1620),16))</f>
        <v>1.40992408064464</v>
      </c>
      <c r="G1621" s="65">
        <f t="shared" ca="1" si="444"/>
        <v>1.4059660744732501</v>
      </c>
      <c r="H1621" s="65">
        <f t="shared" ca="1" si="445"/>
        <v>1.00281515</v>
      </c>
      <c r="I1621" s="64">
        <f t="shared" si="454"/>
        <v>0.04</v>
      </c>
      <c r="J1621" s="66">
        <f>IF(O1620&gt;0,VLOOKUP(O1620,W$12:AF$80,2),J1620)</f>
        <v>45376</v>
      </c>
      <c r="K1621" s="67">
        <f t="shared" si="446"/>
        <v>7</v>
      </c>
      <c r="L1621" s="68">
        <f t="shared" si="447"/>
        <v>7</v>
      </c>
      <c r="M1621" s="69">
        <f t="shared" si="448"/>
        <v>1.0010900579999999</v>
      </c>
      <c r="N1621" s="69">
        <f t="shared" ca="1" si="449"/>
        <v>1.0039082770000001</v>
      </c>
      <c r="O1621" s="68">
        <f t="shared" si="439"/>
        <v>0</v>
      </c>
      <c r="P1621" s="65">
        <f t="shared" ca="1" si="450"/>
        <v>2.89279654</v>
      </c>
      <c r="Q1621" s="143">
        <f t="shared" si="440"/>
        <v>0</v>
      </c>
      <c r="R1621" s="11">
        <f t="shared" si="452"/>
        <v>0</v>
      </c>
      <c r="S1621" s="70" t="str">
        <f>IF(O1620&gt;0,VLOOKUP(O1620,W$12:AF$60,10),S1620)</f>
        <v>A+J=</v>
      </c>
      <c r="T1621" s="66" t="e">
        <f>IF(O1620&gt;0,VLOOKUP(O1620,W$12:AF$60,11),T1620)</f>
        <v>#REF!</v>
      </c>
      <c r="U1621" s="71" t="str">
        <f t="shared" si="451"/>
        <v>-</v>
      </c>
    </row>
    <row r="1622" spans="1:21" x14ac:dyDescent="0.15">
      <c r="A1622" s="63">
        <f t="shared" si="453"/>
        <v>45387</v>
      </c>
      <c r="B1622" s="78">
        <f t="shared" ca="1" si="441"/>
        <v>743.47880495949994</v>
      </c>
      <c r="C1622" s="65">
        <f t="shared" ca="1" si="442"/>
        <v>740.17183120949994</v>
      </c>
      <c r="D1622" s="10">
        <f ca="1">IF(A1622&lt;$B$1,VLOOKUP(A1622,[1]DI!$A$4:$B$15000,2),0)</f>
        <v>0.1065</v>
      </c>
      <c r="E1622" s="65">
        <f t="shared" ca="1" si="443"/>
        <v>1.00040168</v>
      </c>
      <c r="F1622" s="65">
        <f ca="1">(TRUNC(PRODUCT($E$12:$E1621),16))</f>
        <v>1.4104904189493499</v>
      </c>
      <c r="G1622" s="65">
        <f t="shared" ca="1" si="444"/>
        <v>1.4059660744732501</v>
      </c>
      <c r="H1622" s="65">
        <f t="shared" ca="1" si="445"/>
        <v>1.00321796</v>
      </c>
      <c r="I1622" s="64">
        <f t="shared" si="454"/>
        <v>0.04</v>
      </c>
      <c r="J1622" s="66">
        <f>IF(O1621&gt;0,VLOOKUP(O1621,W$12:AF$80,2),J1621)</f>
        <v>45376</v>
      </c>
      <c r="K1622" s="67">
        <f t="shared" si="446"/>
        <v>8</v>
      </c>
      <c r="L1622" s="68">
        <f t="shared" si="447"/>
        <v>8</v>
      </c>
      <c r="M1622" s="69">
        <f t="shared" si="448"/>
        <v>1.0012458769999999</v>
      </c>
      <c r="N1622" s="69">
        <f t="shared" ca="1" si="449"/>
        <v>1.0044678460000001</v>
      </c>
      <c r="O1622" s="68">
        <f t="shared" si="439"/>
        <v>0</v>
      </c>
      <c r="P1622" s="65">
        <f t="shared" ca="1" si="450"/>
        <v>3.30697375</v>
      </c>
      <c r="Q1622" s="143">
        <f t="shared" si="440"/>
        <v>0</v>
      </c>
      <c r="R1622" s="11">
        <f t="shared" si="452"/>
        <v>0</v>
      </c>
      <c r="S1622" s="70" t="str">
        <f>IF(O1621&gt;0,VLOOKUP(O1621,W$12:AF$60,10),S1621)</f>
        <v>A+J=</v>
      </c>
      <c r="T1622" s="66" t="e">
        <f>IF(O1621&gt;0,VLOOKUP(O1621,W$12:AF$60,11),T1621)</f>
        <v>#REF!</v>
      </c>
      <c r="U1622" s="71" t="str">
        <f t="shared" si="451"/>
        <v>-</v>
      </c>
    </row>
    <row r="1623" spans="1:21" x14ac:dyDescent="0.15">
      <c r="A1623" s="63">
        <f t="shared" si="453"/>
        <v>45388</v>
      </c>
      <c r="B1623" s="78">
        <f t="shared" ca="1" si="441"/>
        <v>743.89321310949992</v>
      </c>
      <c r="C1623" s="65">
        <f t="shared" ca="1" si="442"/>
        <v>740.17183120949994</v>
      </c>
      <c r="D1623" s="10">
        <f ca="1">IF(A1623&lt;$B$1,VLOOKUP(A1623,[1]DI!$A$4:$B$15000,2),0)</f>
        <v>0</v>
      </c>
      <c r="E1623" s="65">
        <f t="shared" ca="1" si="443"/>
        <v>1</v>
      </c>
      <c r="F1623" s="65">
        <f ca="1">(TRUNC(PRODUCT($E$12:$E1622),16))</f>
        <v>1.4110569847408301</v>
      </c>
      <c r="G1623" s="65">
        <f t="shared" ca="1" si="444"/>
        <v>1.4059660744732501</v>
      </c>
      <c r="H1623" s="65">
        <f t="shared" ca="1" si="445"/>
        <v>1.0036209300000001</v>
      </c>
      <c r="I1623" s="64">
        <f t="shared" si="454"/>
        <v>0.04</v>
      </c>
      <c r="J1623" s="66">
        <f>IF(O1622&gt;0,VLOOKUP(O1622,W$12:AF$80,2),J1622)</f>
        <v>45376</v>
      </c>
      <c r="K1623" s="67">
        <f t="shared" si="446"/>
        <v>8</v>
      </c>
      <c r="L1623" s="68">
        <f t="shared" si="447"/>
        <v>9</v>
      </c>
      <c r="M1623" s="69">
        <f t="shared" si="448"/>
        <v>1.0014017209999999</v>
      </c>
      <c r="N1623" s="69">
        <f t="shared" ca="1" si="449"/>
        <v>1.0050277270000001</v>
      </c>
      <c r="O1623" s="68">
        <f t="shared" si="439"/>
        <v>0</v>
      </c>
      <c r="P1623" s="65">
        <f t="shared" ca="1" si="450"/>
        <v>3.7213818999999999</v>
      </c>
      <c r="Q1623" s="143">
        <f t="shared" si="440"/>
        <v>0</v>
      </c>
      <c r="R1623" s="11">
        <f t="shared" si="452"/>
        <v>0</v>
      </c>
      <c r="S1623" s="70" t="str">
        <f>IF(O1622&gt;0,VLOOKUP(O1622,W$12:AF$60,10),S1622)</f>
        <v>A+J=</v>
      </c>
      <c r="T1623" s="66" t="e">
        <f>IF(O1622&gt;0,VLOOKUP(O1622,W$12:AF$60,11),T1622)</f>
        <v>#REF!</v>
      </c>
      <c r="U1623" s="71" t="str">
        <f t="shared" si="451"/>
        <v>-</v>
      </c>
    </row>
    <row r="1624" spans="1:21" x14ac:dyDescent="0.15">
      <c r="A1624" s="63">
        <f t="shared" si="453"/>
        <v>45389</v>
      </c>
      <c r="B1624" s="78">
        <f t="shared" ca="1" si="441"/>
        <v>743.89321310949992</v>
      </c>
      <c r="C1624" s="65">
        <f t="shared" ca="1" si="442"/>
        <v>740.17183120949994</v>
      </c>
      <c r="D1624" s="10">
        <f ca="1">IF(A1624&lt;$B$1,VLOOKUP(A1624,[1]DI!$A$4:$B$15000,2),0)</f>
        <v>0</v>
      </c>
      <c r="E1624" s="65">
        <f t="shared" ca="1" si="443"/>
        <v>1</v>
      </c>
      <c r="F1624" s="65">
        <f ca="1">(TRUNC(PRODUCT($E$12:$E1623),16))</f>
        <v>1.4110569847408301</v>
      </c>
      <c r="G1624" s="65">
        <f t="shared" ca="1" si="444"/>
        <v>1.4059660744732501</v>
      </c>
      <c r="H1624" s="65">
        <f t="shared" ca="1" si="445"/>
        <v>1.0036209300000001</v>
      </c>
      <c r="I1624" s="64">
        <f t="shared" si="454"/>
        <v>0.04</v>
      </c>
      <c r="J1624" s="66">
        <f>IF(O1623&gt;0,VLOOKUP(O1623,W$12:AF$80,2),J1623)</f>
        <v>45376</v>
      </c>
      <c r="K1624" s="67">
        <f t="shared" si="446"/>
        <v>8</v>
      </c>
      <c r="L1624" s="68">
        <f t="shared" si="447"/>
        <v>9</v>
      </c>
      <c r="M1624" s="69">
        <f t="shared" si="448"/>
        <v>1.0014017209999999</v>
      </c>
      <c r="N1624" s="69">
        <f t="shared" ca="1" si="449"/>
        <v>1.0050277270000001</v>
      </c>
      <c r="O1624" s="68">
        <f t="shared" si="439"/>
        <v>0</v>
      </c>
      <c r="P1624" s="65">
        <f t="shared" ca="1" si="450"/>
        <v>3.7213818999999999</v>
      </c>
      <c r="Q1624" s="143">
        <f t="shared" si="440"/>
        <v>0</v>
      </c>
      <c r="R1624" s="11">
        <f t="shared" si="452"/>
        <v>0</v>
      </c>
      <c r="S1624" s="70" t="str">
        <f>IF(O1623&gt;0,VLOOKUP(O1623,W$12:AF$60,10),S1623)</f>
        <v>A+J=</v>
      </c>
      <c r="T1624" s="66" t="e">
        <f>IF(O1623&gt;0,VLOOKUP(O1623,W$12:AF$60,11),T1623)</f>
        <v>#REF!</v>
      </c>
      <c r="U1624" s="71" t="str">
        <f t="shared" si="451"/>
        <v>-</v>
      </c>
    </row>
    <row r="1625" spans="1:21" x14ac:dyDescent="0.15">
      <c r="A1625" s="63">
        <f t="shared" si="453"/>
        <v>45390</v>
      </c>
      <c r="B1625" s="78">
        <f t="shared" ca="1" si="441"/>
        <v>743.89321310949992</v>
      </c>
      <c r="C1625" s="65">
        <f t="shared" ca="1" si="442"/>
        <v>740.17183120949994</v>
      </c>
      <c r="D1625" s="10">
        <f ca="1">IF(A1625&lt;$B$1,VLOOKUP(A1625,[1]DI!$A$4:$B$15000,2),0)</f>
        <v>0.1065</v>
      </c>
      <c r="E1625" s="65">
        <f t="shared" ca="1" si="443"/>
        <v>1.00040168</v>
      </c>
      <c r="F1625" s="65">
        <f ca="1">(TRUNC(PRODUCT($E$12:$E1624),16))</f>
        <v>1.4110569847408301</v>
      </c>
      <c r="G1625" s="65">
        <f t="shared" ca="1" si="444"/>
        <v>1.4059660744732501</v>
      </c>
      <c r="H1625" s="65">
        <f t="shared" ca="1" si="445"/>
        <v>1.0036209300000001</v>
      </c>
      <c r="I1625" s="64">
        <f t="shared" si="454"/>
        <v>0.04</v>
      </c>
      <c r="J1625" s="66">
        <f>IF(O1624&gt;0,VLOOKUP(O1624,W$12:AF$80,2),J1624)</f>
        <v>45376</v>
      </c>
      <c r="K1625" s="67">
        <f t="shared" si="446"/>
        <v>9</v>
      </c>
      <c r="L1625" s="68">
        <f t="shared" si="447"/>
        <v>9</v>
      </c>
      <c r="M1625" s="69">
        <f t="shared" si="448"/>
        <v>1.0014017209999999</v>
      </c>
      <c r="N1625" s="69">
        <f t="shared" ca="1" si="449"/>
        <v>1.0050277270000001</v>
      </c>
      <c r="O1625" s="68">
        <f t="shared" si="439"/>
        <v>0</v>
      </c>
      <c r="P1625" s="65">
        <f t="shared" ca="1" si="450"/>
        <v>3.7213818999999999</v>
      </c>
      <c r="Q1625" s="143">
        <f t="shared" si="440"/>
        <v>0</v>
      </c>
      <c r="R1625" s="11">
        <f t="shared" si="452"/>
        <v>0</v>
      </c>
      <c r="S1625" s="70" t="str">
        <f>IF(O1624&gt;0,VLOOKUP(O1624,W$12:AF$60,10),S1624)</f>
        <v>A+J=</v>
      </c>
      <c r="T1625" s="66" t="e">
        <f>IF(O1624&gt;0,VLOOKUP(O1624,W$12:AF$60,11),T1624)</f>
        <v>#REF!</v>
      </c>
      <c r="U1625" s="71" t="str">
        <f t="shared" si="451"/>
        <v>-</v>
      </c>
    </row>
    <row r="1626" spans="1:21" x14ac:dyDescent="0.15">
      <c r="A1626" s="63">
        <f t="shared" si="453"/>
        <v>45391</v>
      </c>
      <c r="B1626" s="78">
        <f t="shared" ca="1" si="441"/>
        <v>744.30785736949997</v>
      </c>
      <c r="C1626" s="65">
        <f t="shared" ca="1" si="442"/>
        <v>740.17183120949994</v>
      </c>
      <c r="D1626" s="10">
        <f ca="1">IF(A1626&lt;$B$1,VLOOKUP(A1626,[1]DI!$A$4:$B$15000,2),0)</f>
        <v>0.1065</v>
      </c>
      <c r="E1626" s="65">
        <f t="shared" ca="1" si="443"/>
        <v>1.00040168</v>
      </c>
      <c r="F1626" s="65">
        <f ca="1">(TRUNC(PRODUCT($E$12:$E1625),16))</f>
        <v>1.4116237781104599</v>
      </c>
      <c r="G1626" s="65">
        <f t="shared" ca="1" si="444"/>
        <v>1.4059660744732501</v>
      </c>
      <c r="H1626" s="65">
        <f t="shared" ca="1" si="445"/>
        <v>1.00402407</v>
      </c>
      <c r="I1626" s="64">
        <f t="shared" si="454"/>
        <v>0.04</v>
      </c>
      <c r="J1626" s="66">
        <f>IF(O1625&gt;0,VLOOKUP(O1625,W$12:AF$80,2),J1625)</f>
        <v>45376</v>
      </c>
      <c r="K1626" s="67">
        <f t="shared" si="446"/>
        <v>10</v>
      </c>
      <c r="L1626" s="68">
        <f t="shared" si="447"/>
        <v>10</v>
      </c>
      <c r="M1626" s="69">
        <f t="shared" si="448"/>
        <v>1.0015575889999999</v>
      </c>
      <c r="N1626" s="69">
        <f t="shared" ca="1" si="449"/>
        <v>1.0055879270000001</v>
      </c>
      <c r="O1626" s="68">
        <f t="shared" si="439"/>
        <v>0</v>
      </c>
      <c r="P1626" s="65">
        <f t="shared" ca="1" si="450"/>
        <v>4.1360261600000001</v>
      </c>
      <c r="Q1626" s="143">
        <f t="shared" si="440"/>
        <v>0</v>
      </c>
      <c r="R1626" s="11">
        <f t="shared" si="452"/>
        <v>0</v>
      </c>
      <c r="S1626" s="70" t="str">
        <f>IF(O1625&gt;0,VLOOKUP(O1625,W$12:AF$60,10),S1625)</f>
        <v>A+J=</v>
      </c>
      <c r="T1626" s="66" t="e">
        <f>IF(O1625&gt;0,VLOOKUP(O1625,W$12:AF$60,11),T1625)</f>
        <v>#REF!</v>
      </c>
      <c r="U1626" s="71" t="str">
        <f t="shared" si="451"/>
        <v>-</v>
      </c>
    </row>
    <row r="1627" spans="1:21" x14ac:dyDescent="0.15">
      <c r="A1627" s="63">
        <f t="shared" si="453"/>
        <v>45392</v>
      </c>
      <c r="B1627" s="78">
        <f t="shared" ca="1" si="441"/>
        <v>744.72272441949997</v>
      </c>
      <c r="C1627" s="65">
        <f t="shared" ca="1" si="442"/>
        <v>740.17183120949994</v>
      </c>
      <c r="D1627" s="10">
        <f ca="1">IF(A1627&lt;$B$1,VLOOKUP(A1627,[1]DI!$A$4:$B$15000,2),0)</f>
        <v>0.1065</v>
      </c>
      <c r="E1627" s="65">
        <f t="shared" ca="1" si="443"/>
        <v>1.00040168</v>
      </c>
      <c r="F1627" s="65">
        <f ca="1">(TRUNC(PRODUCT($E$12:$E1626),16))</f>
        <v>1.4121907991496601</v>
      </c>
      <c r="G1627" s="65">
        <f t="shared" ca="1" si="444"/>
        <v>1.4059660744732501</v>
      </c>
      <c r="H1627" s="65">
        <f t="shared" ca="1" si="445"/>
        <v>1.00442736</v>
      </c>
      <c r="I1627" s="64">
        <f t="shared" si="454"/>
        <v>0.04</v>
      </c>
      <c r="J1627" s="66">
        <f>IF(O1626&gt;0,VLOOKUP(O1626,W$12:AF$80,2),J1626)</f>
        <v>45376</v>
      </c>
      <c r="K1627" s="67">
        <f t="shared" si="446"/>
        <v>11</v>
      </c>
      <c r="L1627" s="68">
        <f t="shared" si="447"/>
        <v>11</v>
      </c>
      <c r="M1627" s="69">
        <f t="shared" si="448"/>
        <v>1.001713482</v>
      </c>
      <c r="N1627" s="69">
        <f t="shared" ca="1" si="449"/>
        <v>1.0061484279999999</v>
      </c>
      <c r="O1627" s="68">
        <f t="shared" si="439"/>
        <v>0</v>
      </c>
      <c r="P1627" s="65">
        <f t="shared" ca="1" si="450"/>
        <v>4.5508932099999999</v>
      </c>
      <c r="Q1627" s="143">
        <f t="shared" si="440"/>
        <v>0</v>
      </c>
      <c r="R1627" s="11">
        <f t="shared" si="452"/>
        <v>0</v>
      </c>
      <c r="S1627" s="70" t="str">
        <f>IF(O1626&gt;0,VLOOKUP(O1626,W$12:AF$60,10),S1626)</f>
        <v>A+J=</v>
      </c>
      <c r="T1627" s="66" t="e">
        <f>IF(O1626&gt;0,VLOOKUP(O1626,W$12:AF$60,11),T1626)</f>
        <v>#REF!</v>
      </c>
      <c r="U1627" s="71" t="str">
        <f t="shared" si="451"/>
        <v>-</v>
      </c>
    </row>
    <row r="1628" spans="1:21" x14ac:dyDescent="0.15">
      <c r="A1628" s="63">
        <f t="shared" si="453"/>
        <v>45393</v>
      </c>
      <c r="B1628" s="78">
        <f t="shared" ca="1" si="441"/>
        <v>745.13782831949993</v>
      </c>
      <c r="C1628" s="65">
        <f t="shared" ca="1" si="442"/>
        <v>740.17183120949994</v>
      </c>
      <c r="D1628" s="10">
        <f ca="1">IF(A1628&lt;$B$1,VLOOKUP(A1628,[1]DI!$A$4:$B$15000,2),0)</f>
        <v>0.1065</v>
      </c>
      <c r="E1628" s="65">
        <f t="shared" ca="1" si="443"/>
        <v>1.00040168</v>
      </c>
      <c r="F1628" s="65">
        <f ca="1">(TRUNC(PRODUCT($E$12:$E1627),16))</f>
        <v>1.41275804794986</v>
      </c>
      <c r="G1628" s="65">
        <f t="shared" ca="1" si="444"/>
        <v>1.4059660744732501</v>
      </c>
      <c r="H1628" s="65">
        <f t="shared" ca="1" si="445"/>
        <v>1.00483082</v>
      </c>
      <c r="I1628" s="64">
        <f t="shared" si="454"/>
        <v>0.04</v>
      </c>
      <c r="J1628" s="66">
        <f>IF(O1627&gt;0,VLOOKUP(O1627,W$12:AF$80,2),J1627)</f>
        <v>45376</v>
      </c>
      <c r="K1628" s="67">
        <f t="shared" si="446"/>
        <v>12</v>
      </c>
      <c r="L1628" s="68">
        <f t="shared" si="447"/>
        <v>12</v>
      </c>
      <c r="M1628" s="69">
        <f t="shared" si="448"/>
        <v>1.001869398</v>
      </c>
      <c r="N1628" s="69">
        <f t="shared" ca="1" si="449"/>
        <v>1.006709249</v>
      </c>
      <c r="O1628" s="68">
        <f t="shared" si="439"/>
        <v>0</v>
      </c>
      <c r="P1628" s="65">
        <f t="shared" ca="1" si="450"/>
        <v>4.96599711</v>
      </c>
      <c r="Q1628" s="143">
        <f t="shared" si="440"/>
        <v>0</v>
      </c>
      <c r="R1628" s="11">
        <f t="shared" si="452"/>
        <v>0</v>
      </c>
      <c r="S1628" s="70" t="str">
        <f>IF(O1627&gt;0,VLOOKUP(O1627,W$12:AF$60,10),S1627)</f>
        <v>A+J=</v>
      </c>
      <c r="T1628" s="66" t="e">
        <f>IF(O1627&gt;0,VLOOKUP(O1627,W$12:AF$60,11),T1627)</f>
        <v>#REF!</v>
      </c>
      <c r="U1628" s="71" t="str">
        <f t="shared" si="451"/>
        <v>-</v>
      </c>
    </row>
    <row r="1629" spans="1:21" x14ac:dyDescent="0.15">
      <c r="A1629" s="63">
        <f t="shared" si="453"/>
        <v>45394</v>
      </c>
      <c r="B1629" s="78">
        <f t="shared" ca="1" si="441"/>
        <v>745.55316241949993</v>
      </c>
      <c r="C1629" s="65">
        <f t="shared" ca="1" si="442"/>
        <v>740.17183120949994</v>
      </c>
      <c r="D1629" s="10">
        <f ca="1">IF(A1629&lt;$B$1,VLOOKUP(A1629,[1]DI!$A$4:$B$15000,2),0)</f>
        <v>0.1065</v>
      </c>
      <c r="E1629" s="65">
        <f t="shared" ca="1" si="443"/>
        <v>1.00040168</v>
      </c>
      <c r="F1629" s="65">
        <f ca="1">(TRUNC(PRODUCT($E$12:$E1628),16))</f>
        <v>1.41332552460256</v>
      </c>
      <c r="G1629" s="65">
        <f t="shared" ca="1" si="444"/>
        <v>1.4059660744732501</v>
      </c>
      <c r="H1629" s="65">
        <f t="shared" ca="1" si="445"/>
        <v>1.00523444</v>
      </c>
      <c r="I1629" s="64">
        <f t="shared" si="454"/>
        <v>0.04</v>
      </c>
      <c r="J1629" s="66">
        <f>IF(O1628&gt;0,VLOOKUP(O1628,W$12:AF$80,2),J1628)</f>
        <v>45376</v>
      </c>
      <c r="K1629" s="67">
        <f t="shared" si="446"/>
        <v>13</v>
      </c>
      <c r="L1629" s="68">
        <f t="shared" si="447"/>
        <v>13</v>
      </c>
      <c r="M1629" s="69">
        <f t="shared" si="448"/>
        <v>1.002025339</v>
      </c>
      <c r="N1629" s="69">
        <f t="shared" ca="1" si="449"/>
        <v>1.0072703810000001</v>
      </c>
      <c r="O1629" s="68">
        <f t="shared" si="439"/>
        <v>0</v>
      </c>
      <c r="P1629" s="65">
        <f t="shared" ca="1" si="450"/>
        <v>5.3813312099999999</v>
      </c>
      <c r="Q1629" s="143">
        <f t="shared" si="440"/>
        <v>0</v>
      </c>
      <c r="R1629" s="11">
        <f t="shared" si="452"/>
        <v>0</v>
      </c>
      <c r="S1629" s="70" t="str">
        <f>IF(O1628&gt;0,VLOOKUP(O1628,W$12:AF$60,10),S1628)</f>
        <v>A+J=</v>
      </c>
      <c r="T1629" s="66" t="e">
        <f>IF(O1628&gt;0,VLOOKUP(O1628,W$12:AF$60,11),T1628)</f>
        <v>#REF!</v>
      </c>
      <c r="U1629" s="71" t="str">
        <f t="shared" si="451"/>
        <v>-</v>
      </c>
    </row>
    <row r="1630" spans="1:21" x14ac:dyDescent="0.15">
      <c r="A1630" s="63">
        <f t="shared" si="453"/>
        <v>45395</v>
      </c>
      <c r="B1630" s="78">
        <f t="shared" ca="1" si="441"/>
        <v>745.96873337949989</v>
      </c>
      <c r="C1630" s="65">
        <f t="shared" ca="1" si="442"/>
        <v>740.17183120949994</v>
      </c>
      <c r="D1630" s="10">
        <f ca="1">IF(A1630&lt;$B$1,VLOOKUP(A1630,[1]DI!$A$4:$B$15000,2),0)</f>
        <v>0</v>
      </c>
      <c r="E1630" s="65">
        <f t="shared" ca="1" si="443"/>
        <v>1</v>
      </c>
      <c r="F1630" s="65">
        <f ca="1">(TRUNC(PRODUCT($E$12:$E1629),16))</f>
        <v>1.4138932291992801</v>
      </c>
      <c r="G1630" s="65">
        <f t="shared" ca="1" si="444"/>
        <v>1.4059660744732501</v>
      </c>
      <c r="H1630" s="65">
        <f t="shared" ca="1" si="445"/>
        <v>1.00563823</v>
      </c>
      <c r="I1630" s="64">
        <f t="shared" si="454"/>
        <v>0.04</v>
      </c>
      <c r="J1630" s="66">
        <f>IF(O1629&gt;0,VLOOKUP(O1629,W$12:AF$80,2),J1629)</f>
        <v>45376</v>
      </c>
      <c r="K1630" s="67">
        <f t="shared" si="446"/>
        <v>13</v>
      </c>
      <c r="L1630" s="68">
        <f t="shared" si="447"/>
        <v>14</v>
      </c>
      <c r="M1630" s="69">
        <f t="shared" si="448"/>
        <v>1.0021813040000001</v>
      </c>
      <c r="N1630" s="69">
        <f t="shared" ca="1" si="449"/>
        <v>1.007831833</v>
      </c>
      <c r="O1630" s="68">
        <f t="shared" si="439"/>
        <v>0</v>
      </c>
      <c r="P1630" s="65">
        <f t="shared" ca="1" si="450"/>
        <v>5.7969021700000001</v>
      </c>
      <c r="Q1630" s="143">
        <f t="shared" si="440"/>
        <v>0</v>
      </c>
      <c r="R1630" s="11">
        <f t="shared" si="452"/>
        <v>0</v>
      </c>
      <c r="S1630" s="70" t="str">
        <f>IF(O1629&gt;0,VLOOKUP(O1629,W$12:AF$60,10),S1629)</f>
        <v>A+J=</v>
      </c>
      <c r="T1630" s="66" t="e">
        <f>IF(O1629&gt;0,VLOOKUP(O1629,W$12:AF$60,11),T1629)</f>
        <v>#REF!</v>
      </c>
      <c r="U1630" s="71" t="str">
        <f t="shared" si="451"/>
        <v>-</v>
      </c>
    </row>
    <row r="1631" spans="1:21" x14ac:dyDescent="0.15">
      <c r="A1631" s="63">
        <f t="shared" si="453"/>
        <v>45396</v>
      </c>
      <c r="B1631" s="78">
        <f t="shared" ca="1" si="441"/>
        <v>745.96873337949989</v>
      </c>
      <c r="C1631" s="65">
        <f t="shared" ca="1" si="442"/>
        <v>740.17183120949994</v>
      </c>
      <c r="D1631" s="10">
        <f ca="1">IF(A1631&lt;$B$1,VLOOKUP(A1631,[1]DI!$A$4:$B$15000,2),0)</f>
        <v>0</v>
      </c>
      <c r="E1631" s="65">
        <f t="shared" ca="1" si="443"/>
        <v>1</v>
      </c>
      <c r="F1631" s="65">
        <f ca="1">(TRUNC(PRODUCT($E$12:$E1630),16))</f>
        <v>1.4138932291992801</v>
      </c>
      <c r="G1631" s="65">
        <f t="shared" ca="1" si="444"/>
        <v>1.4059660744732501</v>
      </c>
      <c r="H1631" s="65">
        <f t="shared" ca="1" si="445"/>
        <v>1.00563823</v>
      </c>
      <c r="I1631" s="64">
        <f t="shared" si="454"/>
        <v>0.04</v>
      </c>
      <c r="J1631" s="66">
        <f>IF(O1630&gt;0,VLOOKUP(O1630,W$12:AF$80,2),J1630)</f>
        <v>45376</v>
      </c>
      <c r="K1631" s="67">
        <f t="shared" si="446"/>
        <v>13</v>
      </c>
      <c r="L1631" s="68">
        <f t="shared" si="447"/>
        <v>14</v>
      </c>
      <c r="M1631" s="69">
        <f t="shared" si="448"/>
        <v>1.0021813040000001</v>
      </c>
      <c r="N1631" s="69">
        <f t="shared" ca="1" si="449"/>
        <v>1.007831833</v>
      </c>
      <c r="O1631" s="68">
        <f t="shared" si="439"/>
        <v>0</v>
      </c>
      <c r="P1631" s="65">
        <f t="shared" ca="1" si="450"/>
        <v>5.7969021700000001</v>
      </c>
      <c r="Q1631" s="143">
        <f t="shared" si="440"/>
        <v>0</v>
      </c>
      <c r="R1631" s="11">
        <f t="shared" si="452"/>
        <v>0</v>
      </c>
      <c r="S1631" s="70" t="str">
        <f>IF(O1630&gt;0,VLOOKUP(O1630,W$12:AF$60,10),S1630)</f>
        <v>A+J=</v>
      </c>
      <c r="T1631" s="66" t="e">
        <f>IF(O1630&gt;0,VLOOKUP(O1630,W$12:AF$60,11),T1630)</f>
        <v>#REF!</v>
      </c>
      <c r="U1631" s="71" t="str">
        <f t="shared" si="451"/>
        <v>-</v>
      </c>
    </row>
    <row r="1632" spans="1:21" x14ac:dyDescent="0.15">
      <c r="A1632" s="63">
        <f t="shared" si="453"/>
        <v>45397</v>
      </c>
      <c r="B1632" s="78">
        <f t="shared" ca="1" si="441"/>
        <v>745.96873337949989</v>
      </c>
      <c r="C1632" s="65">
        <f t="shared" ca="1" si="442"/>
        <v>740.17183120949994</v>
      </c>
      <c r="D1632" s="10">
        <f ca="1">IF(A1632&lt;$B$1,VLOOKUP(A1632,[1]DI!$A$4:$B$15000,2),0)</f>
        <v>0.1065</v>
      </c>
      <c r="E1632" s="65">
        <f t="shared" ca="1" si="443"/>
        <v>1.00040168</v>
      </c>
      <c r="F1632" s="65">
        <f ca="1">(TRUNC(PRODUCT($E$12:$E1631),16))</f>
        <v>1.4138932291992801</v>
      </c>
      <c r="G1632" s="65">
        <f t="shared" ca="1" si="444"/>
        <v>1.4059660744732501</v>
      </c>
      <c r="H1632" s="65">
        <f t="shared" ca="1" si="445"/>
        <v>1.00563823</v>
      </c>
      <c r="I1632" s="64">
        <f t="shared" si="454"/>
        <v>0.04</v>
      </c>
      <c r="J1632" s="66">
        <f>IF(O1631&gt;0,VLOOKUP(O1631,W$12:AF$80,2),J1631)</f>
        <v>45376</v>
      </c>
      <c r="K1632" s="67">
        <f t="shared" si="446"/>
        <v>14</v>
      </c>
      <c r="L1632" s="68">
        <f t="shared" si="447"/>
        <v>14</v>
      </c>
      <c r="M1632" s="69">
        <f t="shared" si="448"/>
        <v>1.0021813040000001</v>
      </c>
      <c r="N1632" s="69">
        <f t="shared" ca="1" si="449"/>
        <v>1.007831833</v>
      </c>
      <c r="O1632" s="68">
        <f t="shared" si="439"/>
        <v>0</v>
      </c>
      <c r="P1632" s="65">
        <f t="shared" ca="1" si="450"/>
        <v>5.7969021700000001</v>
      </c>
      <c r="Q1632" s="143">
        <f t="shared" si="440"/>
        <v>0</v>
      </c>
      <c r="R1632" s="11">
        <f t="shared" si="452"/>
        <v>0</v>
      </c>
      <c r="S1632" s="70" t="str">
        <f>IF(O1631&gt;0,VLOOKUP(O1631,W$12:AF$60,10),S1631)</f>
        <v>A+J=</v>
      </c>
      <c r="T1632" s="66" t="e">
        <f>IF(O1631&gt;0,VLOOKUP(O1631,W$12:AF$60,11),T1631)</f>
        <v>#REF!</v>
      </c>
      <c r="U1632" s="71" t="str">
        <f t="shared" si="451"/>
        <v>-</v>
      </c>
    </row>
    <row r="1633" spans="1:21" x14ac:dyDescent="0.15">
      <c r="A1633" s="63">
        <f t="shared" si="453"/>
        <v>45398</v>
      </c>
      <c r="B1633" s="78">
        <f t="shared" ca="1" si="441"/>
        <v>746.3845263794999</v>
      </c>
      <c r="C1633" s="65">
        <f t="shared" ca="1" si="442"/>
        <v>740.17183120949994</v>
      </c>
      <c r="D1633" s="10">
        <f ca="1">IF(A1633&lt;$B$1,VLOOKUP(A1633,[1]DI!$A$4:$B$15000,2),0)</f>
        <v>0.1065</v>
      </c>
      <c r="E1633" s="65">
        <f t="shared" ca="1" si="443"/>
        <v>1.00040168</v>
      </c>
      <c r="F1633" s="65">
        <f ca="1">(TRUNC(PRODUCT($E$12:$E1632),16))</f>
        <v>1.4144611618315801</v>
      </c>
      <c r="G1633" s="65">
        <f t="shared" ca="1" si="444"/>
        <v>1.4059660744732501</v>
      </c>
      <c r="H1633" s="65">
        <f t="shared" ca="1" si="445"/>
        <v>1.00604217</v>
      </c>
      <c r="I1633" s="64">
        <f t="shared" si="454"/>
        <v>0.04</v>
      </c>
      <c r="J1633" s="66">
        <f>IF(O1632&gt;0,VLOOKUP(O1632,W$12:AF$80,2),J1632)</f>
        <v>45376</v>
      </c>
      <c r="K1633" s="67">
        <f t="shared" si="446"/>
        <v>15</v>
      </c>
      <c r="L1633" s="68">
        <f t="shared" si="447"/>
        <v>15</v>
      </c>
      <c r="M1633" s="69">
        <f t="shared" si="448"/>
        <v>1.0023372930000001</v>
      </c>
      <c r="N1633" s="69">
        <f t="shared" ca="1" si="449"/>
        <v>1.0083935850000001</v>
      </c>
      <c r="O1633" s="68">
        <f t="shared" si="439"/>
        <v>0</v>
      </c>
      <c r="P1633" s="65">
        <f t="shared" ca="1" si="450"/>
        <v>6.2126951699999999</v>
      </c>
      <c r="Q1633" s="143">
        <f t="shared" si="440"/>
        <v>0</v>
      </c>
      <c r="R1633" s="11">
        <f t="shared" si="452"/>
        <v>0</v>
      </c>
      <c r="S1633" s="70" t="str">
        <f>IF(O1632&gt;0,VLOOKUP(O1632,W$12:AF$60,10),S1632)</f>
        <v>A+J=</v>
      </c>
      <c r="T1633" s="66" t="e">
        <f>IF(O1632&gt;0,VLOOKUP(O1632,W$12:AF$60,11),T1632)</f>
        <v>#REF!</v>
      </c>
      <c r="U1633" s="71" t="str">
        <f t="shared" si="451"/>
        <v>-</v>
      </c>
    </row>
    <row r="1634" spans="1:21" x14ac:dyDescent="0.15">
      <c r="A1634" s="63">
        <f t="shared" si="453"/>
        <v>45399</v>
      </c>
      <c r="B1634" s="78">
        <f t="shared" ca="1" si="441"/>
        <v>746.80055846949995</v>
      </c>
      <c r="C1634" s="65">
        <f t="shared" ca="1" si="442"/>
        <v>740.17183120949994</v>
      </c>
      <c r="D1634" s="10">
        <f ca="1">IF(A1634&lt;$B$1,VLOOKUP(A1634,[1]DI!$A$4:$B$15000,2),0)</f>
        <v>0.1065</v>
      </c>
      <c r="E1634" s="65">
        <f t="shared" ca="1" si="443"/>
        <v>1.00040168</v>
      </c>
      <c r="F1634" s="65">
        <f ca="1">(TRUNC(PRODUCT($E$12:$E1633),16))</f>
        <v>1.4150293225910699</v>
      </c>
      <c r="G1634" s="65">
        <f t="shared" ca="1" si="444"/>
        <v>1.4059660744732501</v>
      </c>
      <c r="H1634" s="65">
        <f t="shared" ca="1" si="445"/>
        <v>1.00644628</v>
      </c>
      <c r="I1634" s="64">
        <f t="shared" si="454"/>
        <v>0.04</v>
      </c>
      <c r="J1634" s="66">
        <f>IF(O1633&gt;0,VLOOKUP(O1633,W$12:AF$80,2),J1633)</f>
        <v>45376</v>
      </c>
      <c r="K1634" s="67">
        <f t="shared" si="446"/>
        <v>16</v>
      </c>
      <c r="L1634" s="68">
        <f t="shared" si="447"/>
        <v>16</v>
      </c>
      <c r="M1634" s="69">
        <f t="shared" si="448"/>
        <v>1.0024933069999999</v>
      </c>
      <c r="N1634" s="69">
        <f t="shared" ca="1" si="449"/>
        <v>1.00895566</v>
      </c>
      <c r="O1634" s="68">
        <f t="shared" si="439"/>
        <v>0</v>
      </c>
      <c r="P1634" s="65">
        <f t="shared" ca="1" si="450"/>
        <v>6.6287272599999998</v>
      </c>
      <c r="Q1634" s="143">
        <f t="shared" si="440"/>
        <v>0</v>
      </c>
      <c r="R1634" s="11">
        <f t="shared" si="452"/>
        <v>0</v>
      </c>
      <c r="S1634" s="70" t="str">
        <f>IF(O1633&gt;0,VLOOKUP(O1633,W$12:AF$60,10),S1633)</f>
        <v>A+J=</v>
      </c>
      <c r="T1634" s="66" t="e">
        <f>IF(O1633&gt;0,VLOOKUP(O1633,W$12:AF$60,11),T1633)</f>
        <v>#REF!</v>
      </c>
      <c r="U1634" s="71" t="str">
        <f t="shared" si="451"/>
        <v>-</v>
      </c>
    </row>
    <row r="1635" spans="1:21" x14ac:dyDescent="0.15">
      <c r="A1635" s="63">
        <f t="shared" si="453"/>
        <v>45400</v>
      </c>
      <c r="B1635" s="78">
        <f t="shared" ca="1" si="441"/>
        <v>747.21681925949997</v>
      </c>
      <c r="C1635" s="65">
        <f t="shared" ca="1" si="442"/>
        <v>740.17183120949994</v>
      </c>
      <c r="D1635" s="10">
        <f ca="1">IF(A1635&lt;$B$1,VLOOKUP(A1635,[1]DI!$A$4:$B$15000,2),0)</f>
        <v>0.1065</v>
      </c>
      <c r="E1635" s="65">
        <f t="shared" ca="1" si="443"/>
        <v>1.00040168</v>
      </c>
      <c r="F1635" s="65">
        <f ca="1">(TRUNC(PRODUCT($E$12:$E1634),16))</f>
        <v>1.4155977115693701</v>
      </c>
      <c r="G1635" s="65">
        <f t="shared" ca="1" si="444"/>
        <v>1.4059660744732501</v>
      </c>
      <c r="H1635" s="65">
        <f t="shared" ca="1" si="445"/>
        <v>1.00685055</v>
      </c>
      <c r="I1635" s="64">
        <f t="shared" si="454"/>
        <v>0.04</v>
      </c>
      <c r="J1635" s="66">
        <f>IF(O1634&gt;0,VLOOKUP(O1634,W$12:AF$80,2),J1634)</f>
        <v>45376</v>
      </c>
      <c r="K1635" s="67">
        <f t="shared" si="446"/>
        <v>17</v>
      </c>
      <c r="L1635" s="68">
        <f t="shared" si="447"/>
        <v>17</v>
      </c>
      <c r="M1635" s="69">
        <f t="shared" si="448"/>
        <v>1.002649345</v>
      </c>
      <c r="N1635" s="69">
        <f t="shared" ca="1" si="449"/>
        <v>1.009518044</v>
      </c>
      <c r="O1635" s="68">
        <f t="shared" si="439"/>
        <v>0</v>
      </c>
      <c r="P1635" s="65">
        <f t="shared" ca="1" si="450"/>
        <v>7.0449880499999997</v>
      </c>
      <c r="Q1635" s="143">
        <f t="shared" si="440"/>
        <v>0</v>
      </c>
      <c r="R1635" s="11">
        <f t="shared" si="452"/>
        <v>0</v>
      </c>
      <c r="S1635" s="70" t="str">
        <f>IF(O1634&gt;0,VLOOKUP(O1634,W$12:AF$60,10),S1634)</f>
        <v>A+J=</v>
      </c>
      <c r="T1635" s="66" t="e">
        <f>IF(O1634&gt;0,VLOOKUP(O1634,W$12:AF$60,11),T1634)</f>
        <v>#REF!</v>
      </c>
      <c r="U1635" s="71" t="str">
        <f t="shared" si="451"/>
        <v>-</v>
      </c>
    </row>
    <row r="1636" spans="1:21" x14ac:dyDescent="0.15">
      <c r="A1636" s="63">
        <f t="shared" si="453"/>
        <v>45401</v>
      </c>
      <c r="B1636" s="78">
        <f t="shared" ca="1" si="441"/>
        <v>747.63331098949993</v>
      </c>
      <c r="C1636" s="65">
        <f t="shared" ca="1" si="442"/>
        <v>740.17183120949994</v>
      </c>
      <c r="D1636" s="10">
        <f ca="1">IF(A1636&lt;$B$1,VLOOKUP(A1636,[1]DI!$A$4:$B$15000,2),0)</f>
        <v>0.1065</v>
      </c>
      <c r="E1636" s="65">
        <f t="shared" ca="1" si="443"/>
        <v>1.00040168</v>
      </c>
      <c r="F1636" s="65">
        <f ca="1">(TRUNC(PRODUCT($E$12:$E1635),16))</f>
        <v>1.4161663288581501</v>
      </c>
      <c r="G1636" s="65">
        <f t="shared" ca="1" si="444"/>
        <v>1.4059660744732501</v>
      </c>
      <c r="H1636" s="65">
        <f t="shared" ca="1" si="445"/>
        <v>1.0072549799999999</v>
      </c>
      <c r="I1636" s="64">
        <f t="shared" si="454"/>
        <v>0.04</v>
      </c>
      <c r="J1636" s="66">
        <f>IF(O1635&gt;0,VLOOKUP(O1635,W$12:AF$80,2),J1635)</f>
        <v>45376</v>
      </c>
      <c r="K1636" s="67">
        <f t="shared" si="446"/>
        <v>18</v>
      </c>
      <c r="L1636" s="68">
        <f t="shared" si="447"/>
        <v>18</v>
      </c>
      <c r="M1636" s="69">
        <f t="shared" si="448"/>
        <v>1.0028054070000001</v>
      </c>
      <c r="N1636" s="69">
        <f t="shared" ca="1" si="449"/>
        <v>1.01008074</v>
      </c>
      <c r="O1636" s="68">
        <f t="shared" si="439"/>
        <v>0</v>
      </c>
      <c r="P1636" s="65">
        <f t="shared" ca="1" si="450"/>
        <v>7.4614797800000003</v>
      </c>
      <c r="Q1636" s="143">
        <f t="shared" si="440"/>
        <v>0</v>
      </c>
      <c r="R1636" s="11">
        <f t="shared" si="452"/>
        <v>0</v>
      </c>
      <c r="S1636" s="70" t="str">
        <f>IF(O1635&gt;0,VLOOKUP(O1635,W$12:AF$60,10),S1635)</f>
        <v>A+J=</v>
      </c>
      <c r="T1636" s="66" t="e">
        <f>IF(O1635&gt;0,VLOOKUP(O1635,W$12:AF$60,11),T1635)</f>
        <v>#REF!</v>
      </c>
      <c r="U1636" s="71" t="str">
        <f t="shared" si="451"/>
        <v>-</v>
      </c>
    </row>
    <row r="1637" spans="1:21" x14ac:dyDescent="0.15">
      <c r="A1637" s="63">
        <f t="shared" si="453"/>
        <v>45402</v>
      </c>
      <c r="B1637" s="78">
        <f t="shared" ca="1" si="441"/>
        <v>748.05003364949994</v>
      </c>
      <c r="C1637" s="65">
        <f t="shared" ca="1" si="442"/>
        <v>740.17183120949994</v>
      </c>
      <c r="D1637" s="10">
        <f ca="1">IF(A1637&lt;$B$1,VLOOKUP(A1637,[1]DI!$A$4:$B$15000,2),0)</f>
        <v>0</v>
      </c>
      <c r="E1637" s="65">
        <f t="shared" ca="1" si="443"/>
        <v>1</v>
      </c>
      <c r="F1637" s="65">
        <f ca="1">(TRUNC(PRODUCT($E$12:$E1636),16))</f>
        <v>1.4167351745491299</v>
      </c>
      <c r="G1637" s="65">
        <f t="shared" ca="1" si="444"/>
        <v>1.4059660744732501</v>
      </c>
      <c r="H1637" s="65">
        <f t="shared" ca="1" si="445"/>
        <v>1.0076595699999999</v>
      </c>
      <c r="I1637" s="64">
        <f t="shared" si="454"/>
        <v>0.04</v>
      </c>
      <c r="J1637" s="66">
        <f>IF(O1636&gt;0,VLOOKUP(O1636,W$12:AF$80,2),J1636)</f>
        <v>45376</v>
      </c>
      <c r="K1637" s="67">
        <f t="shared" si="446"/>
        <v>18</v>
      </c>
      <c r="L1637" s="68">
        <f t="shared" si="447"/>
        <v>19</v>
      </c>
      <c r="M1637" s="69">
        <f t="shared" si="448"/>
        <v>1.002961494</v>
      </c>
      <c r="N1637" s="69">
        <f t="shared" ca="1" si="449"/>
        <v>1.0106437479999999</v>
      </c>
      <c r="O1637" s="68">
        <f t="shared" si="439"/>
        <v>0</v>
      </c>
      <c r="P1637" s="65">
        <f t="shared" ca="1" si="450"/>
        <v>7.8782024399999999</v>
      </c>
      <c r="Q1637" s="143">
        <f t="shared" si="440"/>
        <v>0</v>
      </c>
      <c r="R1637" s="11">
        <f t="shared" si="452"/>
        <v>0</v>
      </c>
      <c r="S1637" s="70" t="str">
        <f>IF(O1636&gt;0,VLOOKUP(O1636,W$12:AF$60,10),S1636)</f>
        <v>A+J=</v>
      </c>
      <c r="T1637" s="66" t="e">
        <f>IF(O1636&gt;0,VLOOKUP(O1636,W$12:AF$60,11),T1636)</f>
        <v>#REF!</v>
      </c>
      <c r="U1637" s="71" t="str">
        <f t="shared" si="451"/>
        <v>-</v>
      </c>
    </row>
    <row r="1638" spans="1:21" x14ac:dyDescent="0.15">
      <c r="A1638" s="63">
        <f t="shared" si="453"/>
        <v>45403</v>
      </c>
      <c r="B1638" s="78">
        <f t="shared" ca="1" si="441"/>
        <v>748.05003364949994</v>
      </c>
      <c r="C1638" s="65">
        <f t="shared" ca="1" si="442"/>
        <v>740.17183120949994</v>
      </c>
      <c r="D1638" s="10">
        <f ca="1">IF(A1638&lt;$B$1,VLOOKUP(A1638,[1]DI!$A$4:$B$15000,2),0)</f>
        <v>0</v>
      </c>
      <c r="E1638" s="65">
        <f t="shared" ca="1" si="443"/>
        <v>1</v>
      </c>
      <c r="F1638" s="65">
        <f ca="1">(TRUNC(PRODUCT($E$12:$E1637),16))</f>
        <v>1.4167351745491299</v>
      </c>
      <c r="G1638" s="65">
        <f t="shared" ca="1" si="444"/>
        <v>1.4059660744732501</v>
      </c>
      <c r="H1638" s="65">
        <f t="shared" ca="1" si="445"/>
        <v>1.0076595699999999</v>
      </c>
      <c r="I1638" s="64">
        <f t="shared" si="454"/>
        <v>0.04</v>
      </c>
      <c r="J1638" s="66">
        <f>IF(O1637&gt;0,VLOOKUP(O1637,W$12:AF$80,2),J1637)</f>
        <v>45376</v>
      </c>
      <c r="K1638" s="67">
        <f t="shared" si="446"/>
        <v>18</v>
      </c>
      <c r="L1638" s="68">
        <f t="shared" si="447"/>
        <v>19</v>
      </c>
      <c r="M1638" s="69">
        <f t="shared" si="448"/>
        <v>1.002961494</v>
      </c>
      <c r="N1638" s="69">
        <f t="shared" ca="1" si="449"/>
        <v>1.0106437479999999</v>
      </c>
      <c r="O1638" s="68">
        <f t="shared" si="439"/>
        <v>0</v>
      </c>
      <c r="P1638" s="65">
        <f t="shared" ca="1" si="450"/>
        <v>7.8782024399999999</v>
      </c>
      <c r="Q1638" s="143">
        <f t="shared" si="440"/>
        <v>0</v>
      </c>
      <c r="R1638" s="11">
        <f t="shared" si="452"/>
        <v>0</v>
      </c>
      <c r="S1638" s="70" t="str">
        <f>IF(O1637&gt;0,VLOOKUP(O1637,W$12:AF$60,10),S1637)</f>
        <v>A+J=</v>
      </c>
      <c r="T1638" s="66" t="e">
        <f>IF(O1637&gt;0,VLOOKUP(O1637,W$12:AF$60,11),T1637)</f>
        <v>#REF!</v>
      </c>
      <c r="U1638" s="71" t="str">
        <f t="shared" si="451"/>
        <v>-</v>
      </c>
    </row>
    <row r="1639" spans="1:21" x14ac:dyDescent="0.15">
      <c r="A1639" s="63">
        <f t="shared" si="453"/>
        <v>45404</v>
      </c>
      <c r="B1639" s="78">
        <f t="shared" ca="1" si="441"/>
        <v>748.05003364949994</v>
      </c>
      <c r="C1639" s="65">
        <f t="shared" ca="1" si="442"/>
        <v>740.17183120949994</v>
      </c>
      <c r="D1639" s="10">
        <f ca="1">IF(A1639&lt;$B$1,VLOOKUP(A1639,[1]DI!$A$4:$B$15000,2),0)</f>
        <v>0.1065</v>
      </c>
      <c r="E1639" s="65">
        <f t="shared" ca="1" si="443"/>
        <v>1.00040168</v>
      </c>
      <c r="F1639" s="65">
        <f ca="1">(TRUNC(PRODUCT($E$12:$E1638),16))</f>
        <v>1.4167351745491299</v>
      </c>
      <c r="G1639" s="65">
        <f t="shared" ca="1" si="444"/>
        <v>1.4059660744732501</v>
      </c>
      <c r="H1639" s="65">
        <f t="shared" ca="1" si="445"/>
        <v>1.0076595699999999</v>
      </c>
      <c r="I1639" s="64">
        <f t="shared" si="454"/>
        <v>0.04</v>
      </c>
      <c r="J1639" s="66">
        <f>IF(O1638&gt;0,VLOOKUP(O1638,W$12:AF$80,2),J1638)</f>
        <v>45376</v>
      </c>
      <c r="K1639" s="67">
        <f t="shared" si="446"/>
        <v>19</v>
      </c>
      <c r="L1639" s="68">
        <f t="shared" si="447"/>
        <v>19</v>
      </c>
      <c r="M1639" s="69">
        <f t="shared" si="448"/>
        <v>1.002961494</v>
      </c>
      <c r="N1639" s="69">
        <f t="shared" ca="1" si="449"/>
        <v>1.0106437479999999</v>
      </c>
      <c r="O1639" s="68">
        <f t="shared" si="439"/>
        <v>0</v>
      </c>
      <c r="P1639" s="65">
        <f t="shared" ca="1" si="450"/>
        <v>7.8782024399999999</v>
      </c>
      <c r="Q1639" s="143">
        <f t="shared" si="440"/>
        <v>0</v>
      </c>
      <c r="R1639" s="11">
        <f t="shared" si="452"/>
        <v>0</v>
      </c>
      <c r="S1639" s="70" t="str">
        <f>IF(O1638&gt;0,VLOOKUP(O1638,W$12:AF$60,10),S1638)</f>
        <v>A+J=</v>
      </c>
      <c r="T1639" s="66" t="e">
        <f>IF(O1638&gt;0,VLOOKUP(O1638,W$12:AF$60,11),T1638)</f>
        <v>#REF!</v>
      </c>
      <c r="U1639" s="71" t="str">
        <f t="shared" si="451"/>
        <v>-</v>
      </c>
    </row>
    <row r="1640" spans="1:21" x14ac:dyDescent="0.15">
      <c r="A1640" s="63">
        <f t="shared" si="453"/>
        <v>45405</v>
      </c>
      <c r="B1640" s="78">
        <f t="shared" ca="1" si="441"/>
        <v>748.46699316949991</v>
      </c>
      <c r="C1640" s="65">
        <f t="shared" ca="1" si="442"/>
        <v>740.17183120949994</v>
      </c>
      <c r="D1640" s="10">
        <f ca="1">IF(A1640&lt;$B$1,VLOOKUP(A1640,[1]DI!$A$4:$B$15000,2),0)</f>
        <v>0.1065</v>
      </c>
      <c r="E1640" s="65">
        <f t="shared" ca="1" si="443"/>
        <v>1.00040168</v>
      </c>
      <c r="F1640" s="65">
        <f ca="1">(TRUNC(PRODUCT($E$12:$E1639),16))</f>
        <v>1.4173042487340399</v>
      </c>
      <c r="G1640" s="65">
        <f t="shared" ca="1" si="444"/>
        <v>1.4059660744732501</v>
      </c>
      <c r="H1640" s="65">
        <f t="shared" ca="1" si="445"/>
        <v>1.0080643300000001</v>
      </c>
      <c r="I1640" s="64">
        <f t="shared" si="454"/>
        <v>0.04</v>
      </c>
      <c r="J1640" s="66">
        <f>IF(O1639&gt;0,VLOOKUP(O1639,W$12:AF$80,2),J1639)</f>
        <v>45376</v>
      </c>
      <c r="K1640" s="67">
        <f t="shared" si="446"/>
        <v>20</v>
      </c>
      <c r="L1640" s="68">
        <f t="shared" si="447"/>
        <v>20</v>
      </c>
      <c r="M1640" s="69">
        <f t="shared" si="448"/>
        <v>1.0031176049999999</v>
      </c>
      <c r="N1640" s="69">
        <f t="shared" ca="1" si="449"/>
        <v>1.011207076</v>
      </c>
      <c r="O1640" s="68">
        <f t="shared" si="439"/>
        <v>0</v>
      </c>
      <c r="P1640" s="65">
        <f t="shared" ca="1" si="450"/>
        <v>8.2951619599999997</v>
      </c>
      <c r="Q1640" s="143">
        <f t="shared" si="440"/>
        <v>0</v>
      </c>
      <c r="R1640" s="11">
        <f t="shared" si="452"/>
        <v>0</v>
      </c>
      <c r="S1640" s="70" t="str">
        <f>IF(O1639&gt;0,VLOOKUP(O1639,W$12:AF$60,10),S1639)</f>
        <v>A+J=</v>
      </c>
      <c r="T1640" s="66" t="e">
        <f>IF(O1639&gt;0,VLOOKUP(O1639,W$12:AF$60,11),T1639)</f>
        <v>#REF!</v>
      </c>
      <c r="U1640" s="71" t="str">
        <f t="shared" si="451"/>
        <v>-</v>
      </c>
    </row>
    <row r="1641" spans="1:21" x14ac:dyDescent="0.15">
      <c r="A1641" s="63">
        <f t="shared" si="453"/>
        <v>45406</v>
      </c>
      <c r="B1641" s="78">
        <f t="shared" ca="1" si="441"/>
        <v>748.88418361949994</v>
      </c>
      <c r="C1641" s="65">
        <f t="shared" ca="1" si="442"/>
        <v>740.17183120949994</v>
      </c>
      <c r="D1641" s="10">
        <f ca="1">IF(A1641&lt;$B$1,VLOOKUP(A1641,[1]DI!$A$4:$B$15000,2),0)</f>
        <v>0.1065</v>
      </c>
      <c r="E1641" s="65">
        <f t="shared" ca="1" si="443"/>
        <v>1.00040168</v>
      </c>
      <c r="F1641" s="65">
        <f ca="1">(TRUNC(PRODUCT($E$12:$E1640),16))</f>
        <v>1.4178735515046701</v>
      </c>
      <c r="G1641" s="65">
        <f t="shared" ca="1" si="444"/>
        <v>1.4059660744732501</v>
      </c>
      <c r="H1641" s="65">
        <f t="shared" ca="1" si="445"/>
        <v>1.0084692500000001</v>
      </c>
      <c r="I1641" s="64">
        <f t="shared" si="454"/>
        <v>0.04</v>
      </c>
      <c r="J1641" s="66">
        <f>IF(O1640&gt;0,VLOOKUP(O1640,W$12:AF$80,2),J1640)</f>
        <v>45376</v>
      </c>
      <c r="K1641" s="67">
        <f t="shared" si="446"/>
        <v>21</v>
      </c>
      <c r="L1641" s="68">
        <f t="shared" si="447"/>
        <v>21</v>
      </c>
      <c r="M1641" s="69">
        <f t="shared" si="448"/>
        <v>1.00327374</v>
      </c>
      <c r="N1641" s="69">
        <f t="shared" ca="1" si="449"/>
        <v>1.011770716</v>
      </c>
      <c r="O1641" s="68">
        <f t="shared" si="439"/>
        <v>0</v>
      </c>
      <c r="P1641" s="65">
        <f t="shared" ca="1" si="450"/>
        <v>8.7123524099999994</v>
      </c>
      <c r="Q1641" s="143">
        <f t="shared" si="440"/>
        <v>0</v>
      </c>
      <c r="R1641" s="11">
        <f t="shared" si="452"/>
        <v>0</v>
      </c>
      <c r="S1641" s="70" t="str">
        <f>IF(O1640&gt;0,VLOOKUP(O1640,W$12:AF$60,10),S1640)</f>
        <v>A+J=</v>
      </c>
      <c r="T1641" s="66" t="e">
        <f>IF(O1640&gt;0,VLOOKUP(O1640,W$12:AF$60,11),T1640)</f>
        <v>#REF!</v>
      </c>
      <c r="U1641" s="71" t="str">
        <f t="shared" si="451"/>
        <v>-</v>
      </c>
    </row>
    <row r="1642" spans="1:21" x14ac:dyDescent="0.15">
      <c r="A1642" s="63">
        <f t="shared" si="453"/>
        <v>45407</v>
      </c>
      <c r="B1642" s="78">
        <f t="shared" ca="1" si="441"/>
        <v>749.30160426949999</v>
      </c>
      <c r="C1642" s="65">
        <f t="shared" ca="1" si="442"/>
        <v>740.17183120949994</v>
      </c>
      <c r="D1642" s="10">
        <f ca="1">IF(A1642&lt;$B$1,VLOOKUP(A1642,[1]DI!$A$4:$B$15000,2),0)</f>
        <v>0.1065</v>
      </c>
      <c r="E1642" s="65">
        <f t="shared" ca="1" si="443"/>
        <v>1.00040168</v>
      </c>
      <c r="F1642" s="65">
        <f ca="1">(TRUNC(PRODUCT($E$12:$E1641),16))</f>
        <v>1.4184430829528401</v>
      </c>
      <c r="G1642" s="65">
        <f t="shared" ca="1" si="444"/>
        <v>1.4059660744732501</v>
      </c>
      <c r="H1642" s="65">
        <f t="shared" ca="1" si="445"/>
        <v>1.00887433</v>
      </c>
      <c r="I1642" s="64">
        <f t="shared" si="454"/>
        <v>0.04</v>
      </c>
      <c r="J1642" s="66">
        <f>IF(O1641&gt;0,VLOOKUP(O1641,W$12:AF$80,2),J1641)</f>
        <v>45376</v>
      </c>
      <c r="K1642" s="67">
        <f t="shared" si="446"/>
        <v>22</v>
      </c>
      <c r="L1642" s="68">
        <f t="shared" si="447"/>
        <v>22</v>
      </c>
      <c r="M1642" s="69">
        <f t="shared" si="448"/>
        <v>1.0034298989999999</v>
      </c>
      <c r="N1642" s="69">
        <f t="shared" ca="1" si="449"/>
        <v>1.012334667</v>
      </c>
      <c r="O1642" s="68">
        <f t="shared" si="439"/>
        <v>43</v>
      </c>
      <c r="P1642" s="65">
        <f t="shared" ca="1" si="450"/>
        <v>9.1297730599999998</v>
      </c>
      <c r="Q1642" s="143">
        <f t="shared" si="440"/>
        <v>0</v>
      </c>
      <c r="R1642" s="11">
        <f t="shared" si="452"/>
        <v>0</v>
      </c>
      <c r="S1642" s="70" t="str">
        <f>IF(O1641&gt;0,VLOOKUP(O1641,W$12:AF$60,10),S1641)</f>
        <v>A+J=</v>
      </c>
      <c r="T1642" s="66" t="e">
        <f>IF(O1641&gt;0,VLOOKUP(O1641,W$12:AF$60,11),T1641)</f>
        <v>#REF!</v>
      </c>
      <c r="U1642" s="71">
        <f t="shared" ca="1" si="451"/>
        <v>547786.38359999994</v>
      </c>
    </row>
    <row r="1643" spans="1:21" x14ac:dyDescent="0.15">
      <c r="A1643" s="63">
        <f t="shared" si="453"/>
        <v>45408</v>
      </c>
      <c r="B1643" s="78">
        <f t="shared" ca="1" si="441"/>
        <v>740.58439779949992</v>
      </c>
      <c r="C1643" s="65">
        <f t="shared" ca="1" si="442"/>
        <v>740.17183120949994</v>
      </c>
      <c r="D1643" s="10">
        <f ca="1">IF(A1643&lt;$B$1,VLOOKUP(A1643,[1]DI!$A$4:$B$15000,2),0)</f>
        <v>0.1065</v>
      </c>
      <c r="E1643" s="65">
        <f t="shared" ca="1" si="443"/>
        <v>1.00040168</v>
      </c>
      <c r="F1643" s="65">
        <f ca="1">(TRUNC(PRODUCT($E$12:$E1642),16))</f>
        <v>1.4190128431704001</v>
      </c>
      <c r="G1643" s="65">
        <f t="shared" ca="1" si="444"/>
        <v>1.4184430829528401</v>
      </c>
      <c r="H1643" s="65">
        <f t="shared" ca="1" si="445"/>
        <v>1.00040168</v>
      </c>
      <c r="I1643" s="64">
        <f t="shared" si="454"/>
        <v>0.04</v>
      </c>
      <c r="J1643" s="66">
        <f>IF(O1642&gt;0,VLOOKUP(O1642,W$12:AF$80,2),J1642)</f>
        <v>45407</v>
      </c>
      <c r="K1643" s="67">
        <f t="shared" si="446"/>
        <v>1</v>
      </c>
      <c r="L1643" s="68">
        <f t="shared" si="447"/>
        <v>1</v>
      </c>
      <c r="M1643" s="69">
        <f t="shared" si="448"/>
        <v>1.00015565</v>
      </c>
      <c r="N1643" s="69">
        <f t="shared" ca="1" si="449"/>
        <v>1.000557393</v>
      </c>
      <c r="O1643" s="68">
        <f t="shared" si="439"/>
        <v>0</v>
      </c>
      <c r="P1643" s="65">
        <f t="shared" ca="1" si="450"/>
        <v>0.41256659000000001</v>
      </c>
      <c r="Q1643" s="143">
        <f t="shared" si="440"/>
        <v>0</v>
      </c>
      <c r="R1643" s="11">
        <f t="shared" si="452"/>
        <v>0</v>
      </c>
      <c r="S1643" s="70" t="str">
        <f>IF(O1642&gt;0,VLOOKUP(O1642,W$12:AF$60,10),S1642)</f>
        <v>A+J=</v>
      </c>
      <c r="T1643" s="66" t="e">
        <f>IF(O1642&gt;0,VLOOKUP(O1642,W$12:AF$60,11),T1642)</f>
        <v>#REF!</v>
      </c>
      <c r="U1643" s="71" t="str">
        <f t="shared" si="451"/>
        <v>-</v>
      </c>
    </row>
    <row r="1644" spans="1:21" x14ac:dyDescent="0.15">
      <c r="A1644" s="63">
        <f t="shared" si="453"/>
        <v>45409</v>
      </c>
      <c r="B1644" s="78">
        <f t="shared" ca="1" si="441"/>
        <v>740.88187433949997</v>
      </c>
      <c r="C1644" s="65">
        <f t="shared" ca="1" si="442"/>
        <v>740.17183120949994</v>
      </c>
      <c r="D1644" s="10">
        <f ca="1">IF(A1644&lt;$B$1,VLOOKUP(A1644,[1]DI!$A$4:$B$15000,2),0)</f>
        <v>0</v>
      </c>
      <c r="E1644" s="65">
        <f t="shared" ca="1" si="443"/>
        <v>1</v>
      </c>
      <c r="F1644" s="65">
        <f ca="1">(TRUNC(PRODUCT($E$12:$E1643),16))</f>
        <v>1.4195828322492401</v>
      </c>
      <c r="G1644" s="65">
        <f t="shared" ca="1" si="444"/>
        <v>1.4184430829528401</v>
      </c>
      <c r="H1644" s="65">
        <f t="shared" ca="1" si="445"/>
        <v>1.0008035200000001</v>
      </c>
      <c r="I1644" s="64">
        <f t="shared" si="454"/>
        <v>0.04</v>
      </c>
      <c r="J1644" s="66">
        <f>IF(O1643&gt;0,VLOOKUP(O1643,W$12:AF$80,2),J1643)</f>
        <v>45407</v>
      </c>
      <c r="K1644" s="67">
        <f t="shared" si="446"/>
        <v>1</v>
      </c>
      <c r="L1644" s="68">
        <f t="shared" si="447"/>
        <v>1</v>
      </c>
      <c r="M1644" s="69">
        <f t="shared" si="448"/>
        <v>1.00015565</v>
      </c>
      <c r="N1644" s="69">
        <f t="shared" ca="1" si="449"/>
        <v>1.0009592949999999</v>
      </c>
      <c r="O1644" s="68">
        <f t="shared" si="439"/>
        <v>0</v>
      </c>
      <c r="P1644" s="65">
        <f t="shared" ca="1" si="450"/>
        <v>0.71004312999999997</v>
      </c>
      <c r="Q1644" s="143">
        <f t="shared" si="440"/>
        <v>0</v>
      </c>
      <c r="R1644" s="11">
        <f t="shared" si="452"/>
        <v>0</v>
      </c>
      <c r="S1644" s="70" t="str">
        <f>IF(O1643&gt;0,VLOOKUP(O1643,W$12:AF$60,10),S1643)</f>
        <v>A+J=</v>
      </c>
      <c r="T1644" s="66" t="e">
        <f>IF(O1643&gt;0,VLOOKUP(O1643,W$12:AF$60,11),T1643)</f>
        <v>#REF!</v>
      </c>
      <c r="U1644" s="71" t="str">
        <f t="shared" si="451"/>
        <v>-</v>
      </c>
    </row>
    <row r="1645" spans="1:21" x14ac:dyDescent="0.15">
      <c r="A1645" s="63">
        <f t="shared" si="453"/>
        <v>45410</v>
      </c>
      <c r="B1645" s="78">
        <f t="shared" ca="1" si="441"/>
        <v>740.88187433949997</v>
      </c>
      <c r="C1645" s="65">
        <f t="shared" ca="1" si="442"/>
        <v>740.17183120949994</v>
      </c>
      <c r="D1645" s="10">
        <f ca="1">IF(A1645&lt;$B$1,VLOOKUP(A1645,[1]DI!$A$4:$B$15000,2),0)</f>
        <v>0</v>
      </c>
      <c r="E1645" s="65">
        <f t="shared" ca="1" si="443"/>
        <v>1</v>
      </c>
      <c r="F1645" s="65">
        <f ca="1">(TRUNC(PRODUCT($E$12:$E1644),16))</f>
        <v>1.4195828322492401</v>
      </c>
      <c r="G1645" s="65">
        <f t="shared" ca="1" si="444"/>
        <v>1.4184430829528401</v>
      </c>
      <c r="H1645" s="65">
        <f t="shared" ca="1" si="445"/>
        <v>1.0008035200000001</v>
      </c>
      <c r="I1645" s="64">
        <f t="shared" si="454"/>
        <v>0.04</v>
      </c>
      <c r="J1645" s="66">
        <f>IF(O1644&gt;0,VLOOKUP(O1644,W$12:AF$80,2),J1644)</f>
        <v>45407</v>
      </c>
      <c r="K1645" s="67">
        <f t="shared" si="446"/>
        <v>1</v>
      </c>
      <c r="L1645" s="68">
        <f t="shared" si="447"/>
        <v>1</v>
      </c>
      <c r="M1645" s="69">
        <f t="shared" si="448"/>
        <v>1.00015565</v>
      </c>
      <c r="N1645" s="69">
        <f t="shared" ca="1" si="449"/>
        <v>1.0009592949999999</v>
      </c>
      <c r="O1645" s="68">
        <f t="shared" si="439"/>
        <v>0</v>
      </c>
      <c r="P1645" s="65">
        <f t="shared" ca="1" si="450"/>
        <v>0.71004312999999997</v>
      </c>
      <c r="Q1645" s="143">
        <f t="shared" si="440"/>
        <v>0</v>
      </c>
      <c r="R1645" s="11">
        <f t="shared" si="452"/>
        <v>0</v>
      </c>
      <c r="S1645" s="70" t="str">
        <f>IF(O1644&gt;0,VLOOKUP(O1644,W$12:AF$60,10),S1644)</f>
        <v>A+J=</v>
      </c>
      <c r="T1645" s="66" t="e">
        <f>IF(O1644&gt;0,VLOOKUP(O1644,W$12:AF$60,11),T1644)</f>
        <v>#REF!</v>
      </c>
      <c r="U1645" s="71" t="str">
        <f t="shared" si="451"/>
        <v>-</v>
      </c>
    </row>
    <row r="1646" spans="1:21" x14ac:dyDescent="0.15">
      <c r="A1646" s="63">
        <f t="shared" si="453"/>
        <v>45411</v>
      </c>
      <c r="B1646" s="78">
        <f t="shared" ca="1" si="441"/>
        <v>740.9971923695</v>
      </c>
      <c r="C1646" s="65">
        <f t="shared" ca="1" si="442"/>
        <v>740.17183120949994</v>
      </c>
      <c r="D1646" s="10">
        <f ca="1">IF(A1646&lt;$B$1,VLOOKUP(A1646,[1]DI!$A$4:$B$15000,2),0)</f>
        <v>0.1065</v>
      </c>
      <c r="E1646" s="65">
        <f t="shared" ca="1" si="443"/>
        <v>1.00040168</v>
      </c>
      <c r="F1646" s="65">
        <f ca="1">(TRUNC(PRODUCT($E$12:$E1645),16))</f>
        <v>1.4195828322492401</v>
      </c>
      <c r="G1646" s="65">
        <f t="shared" ca="1" si="444"/>
        <v>1.4184430829528401</v>
      </c>
      <c r="H1646" s="65">
        <f t="shared" ca="1" si="445"/>
        <v>1.0008035200000001</v>
      </c>
      <c r="I1646" s="64">
        <f t="shared" si="454"/>
        <v>0.04</v>
      </c>
      <c r="J1646" s="66">
        <f>IF(O1645&gt;0,VLOOKUP(O1645,W$12:AF$80,2),J1645)</f>
        <v>45407</v>
      </c>
      <c r="K1646" s="67">
        <f t="shared" si="446"/>
        <v>2</v>
      </c>
      <c r="L1646" s="68">
        <f t="shared" si="447"/>
        <v>2</v>
      </c>
      <c r="M1646" s="69">
        <f t="shared" si="448"/>
        <v>1.0003113239999999</v>
      </c>
      <c r="N1646" s="69">
        <f t="shared" ca="1" si="449"/>
        <v>1.001115094</v>
      </c>
      <c r="O1646" s="68">
        <f t="shared" si="439"/>
        <v>0</v>
      </c>
      <c r="P1646" s="65">
        <f t="shared" ca="1" si="450"/>
        <v>0.82536116000000004</v>
      </c>
      <c r="Q1646" s="143">
        <f t="shared" si="440"/>
        <v>0</v>
      </c>
      <c r="R1646" s="11">
        <f t="shared" si="452"/>
        <v>0</v>
      </c>
      <c r="S1646" s="70" t="str">
        <f>IF(O1645&gt;0,VLOOKUP(O1645,W$12:AF$60,10),S1645)</f>
        <v>A+J=</v>
      </c>
      <c r="T1646" s="66" t="e">
        <f>IF(O1645&gt;0,VLOOKUP(O1645,W$12:AF$60,11),T1645)</f>
        <v>#REF!</v>
      </c>
      <c r="U1646" s="71" t="str">
        <f t="shared" si="451"/>
        <v>-</v>
      </c>
    </row>
    <row r="1647" spans="1:21" x14ac:dyDescent="0.15">
      <c r="A1647" s="63">
        <f t="shared" si="453"/>
        <v>45412</v>
      </c>
      <c r="B1647" s="78">
        <f t="shared" ca="1" si="441"/>
        <v>741.41021639949997</v>
      </c>
      <c r="C1647" s="65">
        <f t="shared" ca="1" si="442"/>
        <v>740.17183120949994</v>
      </c>
      <c r="D1647" s="10">
        <f ca="1">IF(A1647&lt;$B$1,VLOOKUP(A1647,[1]DI!$A$4:$B$15000,2),0)</f>
        <v>0.1065</v>
      </c>
      <c r="E1647" s="65">
        <f t="shared" ca="1" si="443"/>
        <v>1.00040168</v>
      </c>
      <c r="F1647" s="65">
        <f ca="1">(TRUNC(PRODUCT($E$12:$E1646),16))</f>
        <v>1.4201530502813</v>
      </c>
      <c r="G1647" s="65">
        <f t="shared" ca="1" si="444"/>
        <v>1.4184430829528401</v>
      </c>
      <c r="H1647" s="65">
        <f t="shared" ca="1" si="445"/>
        <v>1.0012055200000001</v>
      </c>
      <c r="I1647" s="64">
        <f t="shared" si="454"/>
        <v>0.04</v>
      </c>
      <c r="J1647" s="66">
        <f>IF(O1646&gt;0,VLOOKUP(O1646,W$12:AF$80,2),J1646)</f>
        <v>45407</v>
      </c>
      <c r="K1647" s="67">
        <f t="shared" si="446"/>
        <v>3</v>
      </c>
      <c r="L1647" s="68">
        <f t="shared" si="447"/>
        <v>3</v>
      </c>
      <c r="M1647" s="69">
        <f t="shared" si="448"/>
        <v>1.000467022</v>
      </c>
      <c r="N1647" s="69">
        <f t="shared" ca="1" si="449"/>
        <v>1.0016731050000001</v>
      </c>
      <c r="O1647" s="68">
        <f t="shared" si="439"/>
        <v>0</v>
      </c>
      <c r="P1647" s="65">
        <f t="shared" ca="1" si="450"/>
        <v>1.23838519</v>
      </c>
      <c r="Q1647" s="143">
        <f t="shared" si="440"/>
        <v>0</v>
      </c>
      <c r="R1647" s="11">
        <f t="shared" si="452"/>
        <v>0</v>
      </c>
      <c r="S1647" s="70" t="str">
        <f>IF(O1646&gt;0,VLOOKUP(O1646,W$12:AF$60,10),S1646)</f>
        <v>A+J=</v>
      </c>
      <c r="T1647" s="66" t="e">
        <f>IF(O1646&gt;0,VLOOKUP(O1646,W$12:AF$60,11),T1646)</f>
        <v>#REF!</v>
      </c>
      <c r="U1647" s="71" t="str">
        <f t="shared" si="451"/>
        <v>-</v>
      </c>
    </row>
    <row r="1648" spans="1:21" x14ac:dyDescent="0.15">
      <c r="A1648" s="63">
        <f t="shared" si="453"/>
        <v>45413</v>
      </c>
      <c r="B1648" s="78">
        <f t="shared" ca="1" si="441"/>
        <v>741.82347727949991</v>
      </c>
      <c r="C1648" s="65">
        <f t="shared" ca="1" si="442"/>
        <v>740.17183120949994</v>
      </c>
      <c r="D1648" s="10">
        <f ca="1">IF(A1648&lt;$B$1,VLOOKUP(A1648,[1]DI!$A$4:$B$15000,2),0)</f>
        <v>0</v>
      </c>
      <c r="E1648" s="65">
        <f t="shared" ca="1" si="443"/>
        <v>1</v>
      </c>
      <c r="F1648" s="65">
        <f ca="1">(TRUNC(PRODUCT($E$12:$E1647),16))</f>
        <v>1.4207234973585401</v>
      </c>
      <c r="G1648" s="65">
        <f t="shared" ca="1" si="444"/>
        <v>1.4184430829528401</v>
      </c>
      <c r="H1648" s="65">
        <f t="shared" ca="1" si="445"/>
        <v>1.0016076899999999</v>
      </c>
      <c r="I1648" s="64">
        <f t="shared" si="454"/>
        <v>0.04</v>
      </c>
      <c r="J1648" s="66">
        <f>IF(O1647&gt;0,VLOOKUP(O1647,W$12:AF$80,2),J1647)</f>
        <v>45407</v>
      </c>
      <c r="K1648" s="67">
        <f t="shared" si="446"/>
        <v>3</v>
      </c>
      <c r="L1648" s="68">
        <f t="shared" si="447"/>
        <v>4</v>
      </c>
      <c r="M1648" s="69">
        <f t="shared" si="448"/>
        <v>1.000622745</v>
      </c>
      <c r="N1648" s="69">
        <f t="shared" ca="1" si="449"/>
        <v>1.002231436</v>
      </c>
      <c r="O1648" s="68">
        <f t="shared" si="439"/>
        <v>0</v>
      </c>
      <c r="P1648" s="65">
        <f t="shared" ca="1" si="450"/>
        <v>1.65164607</v>
      </c>
      <c r="Q1648" s="143">
        <f t="shared" si="440"/>
        <v>0</v>
      </c>
      <c r="R1648" s="11">
        <f t="shared" si="452"/>
        <v>0</v>
      </c>
      <c r="S1648" s="70" t="str">
        <f>IF(O1647&gt;0,VLOOKUP(O1647,W$12:AF$60,10),S1647)</f>
        <v>A+J=</v>
      </c>
      <c r="T1648" s="66" t="e">
        <f>IF(O1647&gt;0,VLOOKUP(O1647,W$12:AF$60,11),T1647)</f>
        <v>#REF!</v>
      </c>
      <c r="U1648" s="71" t="str">
        <f t="shared" si="451"/>
        <v>-</v>
      </c>
    </row>
    <row r="1649" spans="1:21" x14ac:dyDescent="0.15">
      <c r="A1649" s="63">
        <f t="shared" si="453"/>
        <v>45414</v>
      </c>
      <c r="B1649" s="78">
        <f t="shared" ca="1" si="441"/>
        <v>741.82347727949991</v>
      </c>
      <c r="C1649" s="65">
        <f t="shared" ca="1" si="442"/>
        <v>740.17183120949994</v>
      </c>
      <c r="D1649" s="10">
        <f ca="1">IF(A1649&lt;$B$1,VLOOKUP(A1649,[1]DI!$A$4:$B$15000,2),0)</f>
        <v>0.1065</v>
      </c>
      <c r="E1649" s="65">
        <f t="shared" ca="1" si="443"/>
        <v>1.00040168</v>
      </c>
      <c r="F1649" s="65">
        <f ca="1">(TRUNC(PRODUCT($E$12:$E1648),16))</f>
        <v>1.4207234973585401</v>
      </c>
      <c r="G1649" s="65">
        <f t="shared" ca="1" si="444"/>
        <v>1.4184430829528401</v>
      </c>
      <c r="H1649" s="65">
        <f t="shared" ca="1" si="445"/>
        <v>1.0016076899999999</v>
      </c>
      <c r="I1649" s="64">
        <f t="shared" si="454"/>
        <v>0.04</v>
      </c>
      <c r="J1649" s="66">
        <f>IF(O1648&gt;0,VLOOKUP(O1648,W$12:AF$80,2),J1648)</f>
        <v>45407</v>
      </c>
      <c r="K1649" s="67">
        <f t="shared" si="446"/>
        <v>4</v>
      </c>
      <c r="L1649" s="68">
        <f t="shared" si="447"/>
        <v>4</v>
      </c>
      <c r="M1649" s="69">
        <f t="shared" si="448"/>
        <v>1.000622745</v>
      </c>
      <c r="N1649" s="69">
        <f t="shared" ca="1" si="449"/>
        <v>1.002231436</v>
      </c>
      <c r="O1649" s="68">
        <f t="shared" ref="O1649:O1673" si="455">IF(VLOOKUP(A1649,X$12:AE$90,8)=VLOOKUP(A1648,X$12:AE$90,8),0,VLOOKUP(A1649,X$12:AE$90,8))</f>
        <v>0</v>
      </c>
      <c r="P1649" s="65">
        <f t="shared" ca="1" si="450"/>
        <v>1.65164607</v>
      </c>
      <c r="Q1649" s="143">
        <f t="shared" ref="Q1649:Q1712" si="456">IF(O1649&gt;0,VLOOKUP(A1649,X$12:AC$90,6),0)</f>
        <v>0</v>
      </c>
      <c r="R1649" s="11">
        <f t="shared" si="452"/>
        <v>0</v>
      </c>
      <c r="S1649" s="70" t="str">
        <f>IF(O1648&gt;0,VLOOKUP(O1648,W$12:AF$60,10),S1648)</f>
        <v>A+J=</v>
      </c>
      <c r="T1649" s="66" t="e">
        <f>IF(O1648&gt;0,VLOOKUP(O1648,W$12:AF$60,11),T1648)</f>
        <v>#REF!</v>
      </c>
      <c r="U1649" s="71" t="str">
        <f t="shared" si="451"/>
        <v>-</v>
      </c>
    </row>
    <row r="1650" spans="1:21" x14ac:dyDescent="0.15">
      <c r="A1650" s="63">
        <f t="shared" si="453"/>
        <v>45415</v>
      </c>
      <c r="B1650" s="78">
        <f t="shared" ca="1" si="441"/>
        <v>742.2369602094999</v>
      </c>
      <c r="C1650" s="65">
        <f t="shared" ca="1" si="442"/>
        <v>740.17183120949994</v>
      </c>
      <c r="D1650" s="10">
        <f ca="1">IF(A1650&lt;$B$1,VLOOKUP(A1650,[1]DI!$A$4:$B$15000,2),0)</f>
        <v>0.1065</v>
      </c>
      <c r="E1650" s="65">
        <f t="shared" ca="1" si="443"/>
        <v>1.00040168</v>
      </c>
      <c r="F1650" s="65">
        <f ca="1">(TRUNC(PRODUCT($E$12:$E1649),16))</f>
        <v>1.4212941735729601</v>
      </c>
      <c r="G1650" s="65">
        <f t="shared" ca="1" si="444"/>
        <v>1.4184430829528401</v>
      </c>
      <c r="H1650" s="65">
        <f t="shared" ca="1" si="445"/>
        <v>1.00201001</v>
      </c>
      <c r="I1650" s="64">
        <f t="shared" si="454"/>
        <v>0.04</v>
      </c>
      <c r="J1650" s="66">
        <f>IF(O1649&gt;0,VLOOKUP(O1649,W$12:AF$80,2),J1649)</f>
        <v>45407</v>
      </c>
      <c r="K1650" s="67">
        <f t="shared" si="446"/>
        <v>5</v>
      </c>
      <c r="L1650" s="68">
        <f t="shared" si="447"/>
        <v>5</v>
      </c>
      <c r="M1650" s="69">
        <f t="shared" si="448"/>
        <v>1.000778492</v>
      </c>
      <c r="N1650" s="69">
        <f t="shared" ca="1" si="449"/>
        <v>1.0027900670000001</v>
      </c>
      <c r="O1650" s="68">
        <f t="shared" si="455"/>
        <v>0</v>
      </c>
      <c r="P1650" s="65">
        <f t="shared" ca="1" si="450"/>
        <v>2.0651290000000002</v>
      </c>
      <c r="Q1650" s="143">
        <f t="shared" si="456"/>
        <v>0</v>
      </c>
      <c r="R1650" s="11">
        <f t="shared" si="452"/>
        <v>0</v>
      </c>
      <c r="S1650" s="70" t="str">
        <f>IF(O1649&gt;0,VLOOKUP(O1649,W$12:AF$60,10),S1649)</f>
        <v>A+J=</v>
      </c>
      <c r="T1650" s="66" t="e">
        <f>IF(O1649&gt;0,VLOOKUP(O1649,W$12:AF$60,11),T1649)</f>
        <v>#REF!</v>
      </c>
      <c r="U1650" s="71" t="str">
        <f t="shared" si="451"/>
        <v>-</v>
      </c>
    </row>
    <row r="1651" spans="1:21" x14ac:dyDescent="0.15">
      <c r="A1651" s="63">
        <f t="shared" si="453"/>
        <v>45416</v>
      </c>
      <c r="B1651" s="78">
        <f t="shared" ca="1" si="441"/>
        <v>742.65067924949994</v>
      </c>
      <c r="C1651" s="65">
        <f t="shared" ca="1" si="442"/>
        <v>740.17183120949994</v>
      </c>
      <c r="D1651" s="10">
        <f ca="1">IF(A1651&lt;$B$1,VLOOKUP(A1651,[1]DI!$A$4:$B$15000,2),0)</f>
        <v>0</v>
      </c>
      <c r="E1651" s="65">
        <f t="shared" ca="1" si="443"/>
        <v>1</v>
      </c>
      <c r="F1651" s="65">
        <f ca="1">(TRUNC(PRODUCT($E$12:$E1650),16))</f>
        <v>1.4218650790166001</v>
      </c>
      <c r="G1651" s="65">
        <f t="shared" ca="1" si="444"/>
        <v>1.4184430829528401</v>
      </c>
      <c r="H1651" s="65">
        <f t="shared" ca="1" si="445"/>
        <v>1.0024124999999999</v>
      </c>
      <c r="I1651" s="64">
        <f t="shared" si="454"/>
        <v>0.04</v>
      </c>
      <c r="J1651" s="66">
        <f>IF(O1650&gt;0,VLOOKUP(O1650,W$12:AF$80,2),J1650)</f>
        <v>45407</v>
      </c>
      <c r="K1651" s="67">
        <f t="shared" si="446"/>
        <v>5</v>
      </c>
      <c r="L1651" s="68">
        <f t="shared" si="447"/>
        <v>6</v>
      </c>
      <c r="M1651" s="69">
        <f t="shared" si="448"/>
        <v>1.000934263</v>
      </c>
      <c r="N1651" s="69">
        <f t="shared" ca="1" si="449"/>
        <v>1.0033490169999999</v>
      </c>
      <c r="O1651" s="68">
        <f t="shared" si="455"/>
        <v>0</v>
      </c>
      <c r="P1651" s="65">
        <f t="shared" ca="1" si="450"/>
        <v>2.4788480399999999</v>
      </c>
      <c r="Q1651" s="143">
        <f t="shared" si="456"/>
        <v>0</v>
      </c>
      <c r="R1651" s="11">
        <f t="shared" si="452"/>
        <v>0</v>
      </c>
      <c r="S1651" s="70" t="str">
        <f>IF(O1650&gt;0,VLOOKUP(O1650,W$12:AF$60,10),S1650)</f>
        <v>A+J=</v>
      </c>
      <c r="T1651" s="66" t="e">
        <f>IF(O1650&gt;0,VLOOKUP(O1650,W$12:AF$60,11),T1650)</f>
        <v>#REF!</v>
      </c>
      <c r="U1651" s="71" t="str">
        <f t="shared" si="451"/>
        <v>-</v>
      </c>
    </row>
    <row r="1652" spans="1:21" x14ac:dyDescent="0.15">
      <c r="A1652" s="63">
        <f t="shared" si="453"/>
        <v>45417</v>
      </c>
      <c r="B1652" s="78">
        <f t="shared" ref="B1652:B1715" ca="1" si="457">IF(A1652&lt;=TODAY(),C1652+P1652,IF(AND(A1652&gt;TODAY(),A1652&lt;=$B$1),IF(VLOOKUP(TODAY(),$A$10:$D$10000,4,FALSE)=0,"n.d",C1652+P1652),"n.d"))</f>
        <v>742.65067924949994</v>
      </c>
      <c r="C1652" s="65">
        <f t="shared" ref="C1652:C1715" ca="1" si="458">(C1651-R1651)</f>
        <v>740.17183120949994</v>
      </c>
      <c r="D1652" s="10">
        <f ca="1">IF(A1652&lt;$B$1,VLOOKUP(A1652,[1]DI!$A$4:$B$15000,2),0)</f>
        <v>0</v>
      </c>
      <c r="E1652" s="65">
        <f t="shared" ref="E1652:E1715" ca="1" si="459">IF(A1652&lt;A$10,1,ROUND(((1+D1652)^(1/252)),8))</f>
        <v>1</v>
      </c>
      <c r="F1652" s="65">
        <f ca="1">(TRUNC(PRODUCT($E$12:$E1651),16))</f>
        <v>1.4218650790166001</v>
      </c>
      <c r="G1652" s="65">
        <f t="shared" ref="G1652:G1715" ca="1" si="460">IF(O1651&gt;0,F1651,G1651)</f>
        <v>1.4184430829528401</v>
      </c>
      <c r="H1652" s="65">
        <f t="shared" ref="H1652:H1715" ca="1" si="461">ROUND(F1652/G1652,8)</f>
        <v>1.0024124999999999</v>
      </c>
      <c r="I1652" s="64">
        <f t="shared" si="454"/>
        <v>0.04</v>
      </c>
      <c r="J1652" s="66">
        <f>IF(O1651&gt;0,VLOOKUP(O1651,W$12:AF$80,2),J1651)</f>
        <v>45407</v>
      </c>
      <c r="K1652" s="67">
        <f t="shared" ref="K1652:K1715" si="462">IF(A1652&gt;J1652,IF(NETWORKDAYS(J1652,A1652,$W$120:$W$436)-1=0,1,NETWORKDAYS(J1652,A1652,$W$120:$W$436)-1),0)</f>
        <v>5</v>
      </c>
      <c r="L1652" s="68">
        <f t="shared" ref="L1652:L1715" si="463">IF(AND(K1652=1,K1651=1),1,IF(K1652&gt;0,IF(K1652=K1651,K1652+1,K1652),0))</f>
        <v>6</v>
      </c>
      <c r="M1652" s="69">
        <f t="shared" ref="M1652:M1715" si="464">ROUND((I1652+1)^(L1652/252),9)</f>
        <v>1.000934263</v>
      </c>
      <c r="N1652" s="69">
        <f t="shared" ref="N1652:N1715" ca="1" si="465">ROUND(H1652*M1652,9)</f>
        <v>1.0033490169999999</v>
      </c>
      <c r="O1652" s="68">
        <f t="shared" si="455"/>
        <v>0</v>
      </c>
      <c r="P1652" s="65">
        <f t="shared" ref="P1652:P1715" ca="1" si="466">TRUNC(((N1652-1)*C1652),8)</f>
        <v>2.4788480399999999</v>
      </c>
      <c r="Q1652" s="143">
        <f t="shared" si="456"/>
        <v>0</v>
      </c>
      <c r="R1652" s="11">
        <f t="shared" si="452"/>
        <v>0</v>
      </c>
      <c r="S1652" s="70" t="str">
        <f>IF(O1651&gt;0,VLOOKUP(O1651,W$12:AF$60,10),S1651)</f>
        <v>A+J=</v>
      </c>
      <c r="T1652" s="66" t="e">
        <f>IF(O1651&gt;0,VLOOKUP(O1651,W$12:AF$60,11),T1651)</f>
        <v>#REF!</v>
      </c>
      <c r="U1652" s="71" t="str">
        <f t="shared" ref="U1652:U1715" si="467">IF(O1652&gt;0,(P1652+R1652)*U$9,"-")</f>
        <v>-</v>
      </c>
    </row>
    <row r="1653" spans="1:21" x14ac:dyDescent="0.15">
      <c r="A1653" s="63">
        <f t="shared" si="453"/>
        <v>45418</v>
      </c>
      <c r="B1653" s="78">
        <f t="shared" ca="1" si="457"/>
        <v>742.65067924949994</v>
      </c>
      <c r="C1653" s="65">
        <f t="shared" ca="1" si="458"/>
        <v>740.17183120949994</v>
      </c>
      <c r="D1653" s="10">
        <f ca="1">IF(A1653&lt;$B$1,VLOOKUP(A1653,[1]DI!$A$4:$B$15000,2),0)</f>
        <v>0.1065</v>
      </c>
      <c r="E1653" s="65">
        <f t="shared" ca="1" si="459"/>
        <v>1.00040168</v>
      </c>
      <c r="F1653" s="65">
        <f ca="1">(TRUNC(PRODUCT($E$12:$E1652),16))</f>
        <v>1.4218650790166001</v>
      </c>
      <c r="G1653" s="65">
        <f t="shared" ca="1" si="460"/>
        <v>1.4184430829528401</v>
      </c>
      <c r="H1653" s="65">
        <f t="shared" ca="1" si="461"/>
        <v>1.0024124999999999</v>
      </c>
      <c r="I1653" s="64">
        <f t="shared" si="454"/>
        <v>0.04</v>
      </c>
      <c r="J1653" s="66">
        <f>IF(O1652&gt;0,VLOOKUP(O1652,W$12:AF$80,2),J1652)</f>
        <v>45407</v>
      </c>
      <c r="K1653" s="67">
        <f t="shared" si="462"/>
        <v>6</v>
      </c>
      <c r="L1653" s="68">
        <f t="shared" si="463"/>
        <v>6</v>
      </c>
      <c r="M1653" s="69">
        <f t="shared" si="464"/>
        <v>1.000934263</v>
      </c>
      <c r="N1653" s="69">
        <f t="shared" ca="1" si="465"/>
        <v>1.0033490169999999</v>
      </c>
      <c r="O1653" s="68">
        <f t="shared" si="455"/>
        <v>0</v>
      </c>
      <c r="P1653" s="65">
        <f t="shared" ca="1" si="466"/>
        <v>2.4788480399999999</v>
      </c>
      <c r="Q1653" s="143">
        <f t="shared" si="456"/>
        <v>0</v>
      </c>
      <c r="R1653" s="11">
        <f t="shared" si="452"/>
        <v>0</v>
      </c>
      <c r="S1653" s="70" t="str">
        <f>IF(O1652&gt;0,VLOOKUP(O1652,W$12:AF$60,10),S1652)</f>
        <v>A+J=</v>
      </c>
      <c r="T1653" s="66" t="e">
        <f>IF(O1652&gt;0,VLOOKUP(O1652,W$12:AF$60,11),T1652)</f>
        <v>#REF!</v>
      </c>
      <c r="U1653" s="71" t="str">
        <f t="shared" si="467"/>
        <v>-</v>
      </c>
    </row>
    <row r="1654" spans="1:21" x14ac:dyDescent="0.15">
      <c r="A1654" s="63">
        <f t="shared" si="453"/>
        <v>45419</v>
      </c>
      <c r="B1654" s="78">
        <f t="shared" ca="1" si="457"/>
        <v>743.06462774949989</v>
      </c>
      <c r="C1654" s="65">
        <f t="shared" ca="1" si="458"/>
        <v>740.17183120949994</v>
      </c>
      <c r="D1654" s="10">
        <f ca="1">IF(A1654&lt;$B$1,VLOOKUP(A1654,[1]DI!$A$4:$B$15000,2),0)</f>
        <v>0.1065</v>
      </c>
      <c r="E1654" s="65">
        <f t="shared" ca="1" si="459"/>
        <v>1.00040168</v>
      </c>
      <c r="F1654" s="65">
        <f ca="1">(TRUNC(PRODUCT($E$12:$E1653),16))</f>
        <v>1.4224362137815401</v>
      </c>
      <c r="G1654" s="65">
        <f t="shared" ca="1" si="460"/>
        <v>1.4184430829528401</v>
      </c>
      <c r="H1654" s="65">
        <f t="shared" ca="1" si="461"/>
        <v>1.00281515</v>
      </c>
      <c r="I1654" s="64">
        <f t="shared" si="454"/>
        <v>0.04</v>
      </c>
      <c r="J1654" s="66">
        <f>IF(O1653&gt;0,VLOOKUP(O1653,W$12:AF$80,2),J1653)</f>
        <v>45407</v>
      </c>
      <c r="K1654" s="67">
        <f t="shared" si="462"/>
        <v>7</v>
      </c>
      <c r="L1654" s="68">
        <f t="shared" si="463"/>
        <v>7</v>
      </c>
      <c r="M1654" s="69">
        <f t="shared" si="464"/>
        <v>1.0010900579999999</v>
      </c>
      <c r="N1654" s="69">
        <f t="shared" ca="1" si="465"/>
        <v>1.0039082770000001</v>
      </c>
      <c r="O1654" s="68">
        <f t="shared" si="455"/>
        <v>0</v>
      </c>
      <c r="P1654" s="65">
        <f t="shared" ca="1" si="466"/>
        <v>2.89279654</v>
      </c>
      <c r="Q1654" s="143">
        <f t="shared" si="456"/>
        <v>0</v>
      </c>
      <c r="R1654" s="11">
        <f t="shared" si="452"/>
        <v>0</v>
      </c>
      <c r="S1654" s="70" t="str">
        <f>IF(O1653&gt;0,VLOOKUP(O1653,W$12:AF$60,10),S1653)</f>
        <v>A+J=</v>
      </c>
      <c r="T1654" s="66" t="e">
        <f>IF(O1653&gt;0,VLOOKUP(O1653,W$12:AF$60,11),T1653)</f>
        <v>#REF!</v>
      </c>
      <c r="U1654" s="71" t="str">
        <f t="shared" si="467"/>
        <v>-</v>
      </c>
    </row>
    <row r="1655" spans="1:21" x14ac:dyDescent="0.15">
      <c r="A1655" s="63">
        <f t="shared" si="453"/>
        <v>45420</v>
      </c>
      <c r="B1655" s="78">
        <f t="shared" ca="1" si="457"/>
        <v>743.47880495949994</v>
      </c>
      <c r="C1655" s="65">
        <f t="shared" ca="1" si="458"/>
        <v>740.17183120949994</v>
      </c>
      <c r="D1655" s="10">
        <f ca="1">IF(A1655&lt;$B$1,VLOOKUP(A1655,[1]DI!$A$4:$B$15000,2),0)</f>
        <v>0.1065</v>
      </c>
      <c r="E1655" s="65">
        <f t="shared" ca="1" si="459"/>
        <v>1.00040168</v>
      </c>
      <c r="F1655" s="65">
        <f ca="1">(TRUNC(PRODUCT($E$12:$E1654),16))</f>
        <v>1.4230075779598901</v>
      </c>
      <c r="G1655" s="65">
        <f t="shared" ca="1" si="460"/>
        <v>1.4184430829528401</v>
      </c>
      <c r="H1655" s="65">
        <f t="shared" ca="1" si="461"/>
        <v>1.00321796</v>
      </c>
      <c r="I1655" s="64">
        <f t="shared" si="454"/>
        <v>0.04</v>
      </c>
      <c r="J1655" s="66">
        <f>IF(O1654&gt;0,VLOOKUP(O1654,W$12:AF$80,2),J1654)</f>
        <v>45407</v>
      </c>
      <c r="K1655" s="67">
        <f t="shared" si="462"/>
        <v>8</v>
      </c>
      <c r="L1655" s="68">
        <f t="shared" si="463"/>
        <v>8</v>
      </c>
      <c r="M1655" s="69">
        <f t="shared" si="464"/>
        <v>1.0012458769999999</v>
      </c>
      <c r="N1655" s="69">
        <f t="shared" ca="1" si="465"/>
        <v>1.0044678460000001</v>
      </c>
      <c r="O1655" s="68">
        <f t="shared" si="455"/>
        <v>0</v>
      </c>
      <c r="P1655" s="65">
        <f t="shared" ca="1" si="466"/>
        <v>3.30697375</v>
      </c>
      <c r="Q1655" s="143">
        <f t="shared" si="456"/>
        <v>0</v>
      </c>
      <c r="R1655" s="11">
        <f t="shared" si="452"/>
        <v>0</v>
      </c>
      <c r="S1655" s="70" t="str">
        <f>IF(O1654&gt;0,VLOOKUP(O1654,W$12:AF$60,10),S1654)</f>
        <v>A+J=</v>
      </c>
      <c r="T1655" s="66" t="e">
        <f>IF(O1654&gt;0,VLOOKUP(O1654,W$12:AF$60,11),T1654)</f>
        <v>#REF!</v>
      </c>
      <c r="U1655" s="71" t="str">
        <f t="shared" si="467"/>
        <v>-</v>
      </c>
    </row>
    <row r="1656" spans="1:21" x14ac:dyDescent="0.15">
      <c r="A1656" s="63">
        <f t="shared" si="453"/>
        <v>45421</v>
      </c>
      <c r="B1656" s="78">
        <f t="shared" ca="1" si="457"/>
        <v>743.89321310949992</v>
      </c>
      <c r="C1656" s="65">
        <f t="shared" ca="1" si="458"/>
        <v>740.17183120949994</v>
      </c>
      <c r="D1656" s="10">
        <f ca="1">IF(A1656&lt;$B$1,VLOOKUP(A1656,[1]DI!$A$4:$B$15000,2),0)</f>
        <v>0.104</v>
      </c>
      <c r="E1656" s="65">
        <f t="shared" ca="1" si="459"/>
        <v>1.0003926999999999</v>
      </c>
      <c r="F1656" s="65">
        <f ca="1">(TRUNC(PRODUCT($E$12:$E1655),16))</f>
        <v>1.4235791716438</v>
      </c>
      <c r="G1656" s="65">
        <f t="shared" ca="1" si="460"/>
        <v>1.4184430829528401</v>
      </c>
      <c r="H1656" s="65">
        <f t="shared" ca="1" si="461"/>
        <v>1.0036209300000001</v>
      </c>
      <c r="I1656" s="64">
        <f t="shared" si="454"/>
        <v>0.04</v>
      </c>
      <c r="J1656" s="66">
        <f>IF(O1655&gt;0,VLOOKUP(O1655,W$12:AF$80,2),J1655)</f>
        <v>45407</v>
      </c>
      <c r="K1656" s="67">
        <f t="shared" si="462"/>
        <v>9</v>
      </c>
      <c r="L1656" s="68">
        <f t="shared" si="463"/>
        <v>9</v>
      </c>
      <c r="M1656" s="69">
        <f t="shared" si="464"/>
        <v>1.0014017209999999</v>
      </c>
      <c r="N1656" s="69">
        <f t="shared" ca="1" si="465"/>
        <v>1.0050277270000001</v>
      </c>
      <c r="O1656" s="68">
        <f t="shared" si="455"/>
        <v>0</v>
      </c>
      <c r="P1656" s="65">
        <f t="shared" ca="1" si="466"/>
        <v>3.7213818999999999</v>
      </c>
      <c r="Q1656" s="143">
        <f t="shared" si="456"/>
        <v>0</v>
      </c>
      <c r="R1656" s="11">
        <f t="shared" si="452"/>
        <v>0</v>
      </c>
      <c r="S1656" s="70" t="str">
        <f>IF(O1655&gt;0,VLOOKUP(O1655,W$12:AF$60,10),S1655)</f>
        <v>A+J=</v>
      </c>
      <c r="T1656" s="66" t="e">
        <f>IF(O1655&gt;0,VLOOKUP(O1655,W$12:AF$60,11),T1655)</f>
        <v>#REF!</v>
      </c>
      <c r="U1656" s="71" t="str">
        <f t="shared" si="467"/>
        <v>-</v>
      </c>
    </row>
    <row r="1657" spans="1:21" x14ac:dyDescent="0.15">
      <c r="A1657" s="63">
        <f t="shared" si="453"/>
        <v>45422</v>
      </c>
      <c r="B1657" s="78">
        <f t="shared" ca="1" si="457"/>
        <v>744.30117804949998</v>
      </c>
      <c r="C1657" s="65">
        <f t="shared" ca="1" si="458"/>
        <v>740.17183120949994</v>
      </c>
      <c r="D1657" s="10">
        <f ca="1">IF(A1657&lt;$B$1,VLOOKUP(A1657,[1]DI!$A$4:$B$15000,2),0)</f>
        <v>0.104</v>
      </c>
      <c r="E1657" s="65">
        <f t="shared" ca="1" si="459"/>
        <v>1.0003926999999999</v>
      </c>
      <c r="F1657" s="65">
        <f ca="1">(TRUNC(PRODUCT($E$12:$E1656),16))</f>
        <v>1.42413821118451</v>
      </c>
      <c r="G1657" s="65">
        <f t="shared" ca="1" si="460"/>
        <v>1.4184430829528401</v>
      </c>
      <c r="H1657" s="65">
        <f t="shared" ca="1" si="461"/>
        <v>1.00401506</v>
      </c>
      <c r="I1657" s="64">
        <f t="shared" si="454"/>
        <v>0.04</v>
      </c>
      <c r="J1657" s="66">
        <f>IF(O1656&gt;0,VLOOKUP(O1656,W$12:AF$80,2),J1656)</f>
        <v>45407</v>
      </c>
      <c r="K1657" s="67">
        <f t="shared" si="462"/>
        <v>10</v>
      </c>
      <c r="L1657" s="68">
        <f t="shared" si="463"/>
        <v>10</v>
      </c>
      <c r="M1657" s="69">
        <f t="shared" si="464"/>
        <v>1.0015575889999999</v>
      </c>
      <c r="N1657" s="69">
        <f t="shared" ca="1" si="465"/>
        <v>1.005578903</v>
      </c>
      <c r="O1657" s="68">
        <f t="shared" si="455"/>
        <v>0</v>
      </c>
      <c r="P1657" s="65">
        <f t="shared" ca="1" si="466"/>
        <v>4.1293468400000002</v>
      </c>
      <c r="Q1657" s="143">
        <f t="shared" si="456"/>
        <v>0</v>
      </c>
      <c r="R1657" s="11">
        <f t="shared" si="452"/>
        <v>0</v>
      </c>
      <c r="S1657" s="70" t="str">
        <f>IF(O1656&gt;0,VLOOKUP(O1656,W$12:AF$60,10),S1656)</f>
        <v>A+J=</v>
      </c>
      <c r="T1657" s="66" t="e">
        <f>IF(O1656&gt;0,VLOOKUP(O1656,W$12:AF$60,11),T1656)</f>
        <v>#REF!</v>
      </c>
      <c r="U1657" s="71" t="str">
        <f t="shared" si="467"/>
        <v>-</v>
      </c>
    </row>
    <row r="1658" spans="1:21" x14ac:dyDescent="0.15">
      <c r="A1658" s="63">
        <f t="shared" si="453"/>
        <v>45423</v>
      </c>
      <c r="B1658" s="78">
        <f t="shared" ca="1" si="457"/>
        <v>744.70935616949998</v>
      </c>
      <c r="C1658" s="65">
        <f t="shared" ca="1" si="458"/>
        <v>740.17183120949994</v>
      </c>
      <c r="D1658" s="10">
        <f ca="1">IF(A1658&lt;$B$1,VLOOKUP(A1658,[1]DI!$A$4:$B$15000,2),0)</f>
        <v>0</v>
      </c>
      <c r="E1658" s="65">
        <f t="shared" ca="1" si="459"/>
        <v>1</v>
      </c>
      <c r="F1658" s="65">
        <f ca="1">(TRUNC(PRODUCT($E$12:$E1657),16))</f>
        <v>1.4246974702600399</v>
      </c>
      <c r="G1658" s="65">
        <f t="shared" ca="1" si="460"/>
        <v>1.4184430829528401</v>
      </c>
      <c r="H1658" s="65">
        <f t="shared" ca="1" si="461"/>
        <v>1.0044093300000001</v>
      </c>
      <c r="I1658" s="64">
        <f t="shared" si="454"/>
        <v>0.04</v>
      </c>
      <c r="J1658" s="66">
        <f>IF(O1657&gt;0,VLOOKUP(O1657,W$12:AF$80,2),J1657)</f>
        <v>45407</v>
      </c>
      <c r="K1658" s="67">
        <f t="shared" si="462"/>
        <v>10</v>
      </c>
      <c r="L1658" s="68">
        <f t="shared" si="463"/>
        <v>11</v>
      </c>
      <c r="M1658" s="69">
        <f t="shared" si="464"/>
        <v>1.001713482</v>
      </c>
      <c r="N1658" s="69">
        <f t="shared" ca="1" si="465"/>
        <v>1.0061303669999999</v>
      </c>
      <c r="O1658" s="68">
        <f t="shared" si="455"/>
        <v>0</v>
      </c>
      <c r="P1658" s="65">
        <f t="shared" ca="1" si="466"/>
        <v>4.5375249599999998</v>
      </c>
      <c r="Q1658" s="143">
        <f t="shared" si="456"/>
        <v>0</v>
      </c>
      <c r="R1658" s="11">
        <f t="shared" si="452"/>
        <v>0</v>
      </c>
      <c r="S1658" s="70" t="str">
        <f>IF(O1657&gt;0,VLOOKUP(O1657,W$12:AF$60,10),S1657)</f>
        <v>A+J=</v>
      </c>
      <c r="T1658" s="66" t="e">
        <f>IF(O1657&gt;0,VLOOKUP(O1657,W$12:AF$60,11),T1657)</f>
        <v>#REF!</v>
      </c>
      <c r="U1658" s="71" t="str">
        <f t="shared" si="467"/>
        <v>-</v>
      </c>
    </row>
    <row r="1659" spans="1:21" x14ac:dyDescent="0.15">
      <c r="A1659" s="63">
        <f t="shared" si="453"/>
        <v>45424</v>
      </c>
      <c r="B1659" s="78">
        <f t="shared" ca="1" si="457"/>
        <v>744.70935616949998</v>
      </c>
      <c r="C1659" s="65">
        <f t="shared" ca="1" si="458"/>
        <v>740.17183120949994</v>
      </c>
      <c r="D1659" s="10">
        <f ca="1">IF(A1659&lt;$B$1,VLOOKUP(A1659,[1]DI!$A$4:$B$15000,2),0)</f>
        <v>0</v>
      </c>
      <c r="E1659" s="65">
        <f t="shared" ca="1" si="459"/>
        <v>1</v>
      </c>
      <c r="F1659" s="65">
        <f ca="1">(TRUNC(PRODUCT($E$12:$E1658),16))</f>
        <v>1.4246974702600399</v>
      </c>
      <c r="G1659" s="65">
        <f t="shared" ca="1" si="460"/>
        <v>1.4184430829528401</v>
      </c>
      <c r="H1659" s="65">
        <f t="shared" ca="1" si="461"/>
        <v>1.0044093300000001</v>
      </c>
      <c r="I1659" s="64">
        <f t="shared" si="454"/>
        <v>0.04</v>
      </c>
      <c r="J1659" s="66">
        <f>IF(O1658&gt;0,VLOOKUP(O1658,W$12:AF$80,2),J1658)</f>
        <v>45407</v>
      </c>
      <c r="K1659" s="67">
        <f t="shared" si="462"/>
        <v>10</v>
      </c>
      <c r="L1659" s="68">
        <f t="shared" si="463"/>
        <v>11</v>
      </c>
      <c r="M1659" s="69">
        <f t="shared" si="464"/>
        <v>1.001713482</v>
      </c>
      <c r="N1659" s="69">
        <f t="shared" ca="1" si="465"/>
        <v>1.0061303669999999</v>
      </c>
      <c r="O1659" s="68">
        <f t="shared" si="455"/>
        <v>0</v>
      </c>
      <c r="P1659" s="65">
        <f t="shared" ca="1" si="466"/>
        <v>4.5375249599999998</v>
      </c>
      <c r="Q1659" s="143">
        <f t="shared" si="456"/>
        <v>0</v>
      </c>
      <c r="R1659" s="11">
        <f t="shared" si="452"/>
        <v>0</v>
      </c>
      <c r="S1659" s="70" t="str">
        <f>IF(O1658&gt;0,VLOOKUP(O1658,W$12:AF$60,10),S1658)</f>
        <v>A+J=</v>
      </c>
      <c r="T1659" s="66" t="e">
        <f>IF(O1658&gt;0,VLOOKUP(O1658,W$12:AF$60,11),T1658)</f>
        <v>#REF!</v>
      </c>
      <c r="U1659" s="71" t="str">
        <f t="shared" si="467"/>
        <v>-</v>
      </c>
    </row>
    <row r="1660" spans="1:21" x14ac:dyDescent="0.15">
      <c r="A1660" s="63">
        <f t="shared" si="453"/>
        <v>45425</v>
      </c>
      <c r="B1660" s="78">
        <f t="shared" ca="1" si="457"/>
        <v>744.70935616949998</v>
      </c>
      <c r="C1660" s="65">
        <f t="shared" ca="1" si="458"/>
        <v>740.17183120949994</v>
      </c>
      <c r="D1660" s="10">
        <f ca="1">IF(A1660&lt;$B$1,VLOOKUP(A1660,[1]DI!$A$4:$B$15000,2),0)</f>
        <v>0.104</v>
      </c>
      <c r="E1660" s="65">
        <f t="shared" ca="1" si="459"/>
        <v>1.0003926999999999</v>
      </c>
      <c r="F1660" s="65">
        <f ca="1">(TRUNC(PRODUCT($E$12:$E1659),16))</f>
        <v>1.4246974702600399</v>
      </c>
      <c r="G1660" s="65">
        <f t="shared" ca="1" si="460"/>
        <v>1.4184430829528401</v>
      </c>
      <c r="H1660" s="65">
        <f t="shared" ca="1" si="461"/>
        <v>1.0044093300000001</v>
      </c>
      <c r="I1660" s="64">
        <f t="shared" si="454"/>
        <v>0.04</v>
      </c>
      <c r="J1660" s="66">
        <f>IF(O1659&gt;0,VLOOKUP(O1659,W$12:AF$80,2),J1659)</f>
        <v>45407</v>
      </c>
      <c r="K1660" s="67">
        <f t="shared" si="462"/>
        <v>11</v>
      </c>
      <c r="L1660" s="68">
        <f t="shared" si="463"/>
        <v>11</v>
      </c>
      <c r="M1660" s="69">
        <f t="shared" si="464"/>
        <v>1.001713482</v>
      </c>
      <c r="N1660" s="69">
        <f t="shared" ca="1" si="465"/>
        <v>1.0061303669999999</v>
      </c>
      <c r="O1660" s="68">
        <f t="shared" si="455"/>
        <v>0</v>
      </c>
      <c r="P1660" s="65">
        <f t="shared" ca="1" si="466"/>
        <v>4.5375249599999998</v>
      </c>
      <c r="Q1660" s="143">
        <f t="shared" si="456"/>
        <v>0</v>
      </c>
      <c r="R1660" s="11">
        <f t="shared" si="452"/>
        <v>0</v>
      </c>
      <c r="S1660" s="70" t="str">
        <f>IF(O1659&gt;0,VLOOKUP(O1659,W$12:AF$60,10),S1659)</f>
        <v>A+J=</v>
      </c>
      <c r="T1660" s="66" t="e">
        <f>IF(O1659&gt;0,VLOOKUP(O1659,W$12:AF$60,11),T1659)</f>
        <v>#REF!</v>
      </c>
      <c r="U1660" s="71" t="str">
        <f t="shared" si="467"/>
        <v>-</v>
      </c>
    </row>
    <row r="1661" spans="1:21" x14ac:dyDescent="0.15">
      <c r="A1661" s="63">
        <f t="shared" si="453"/>
        <v>45426</v>
      </c>
      <c r="B1661" s="78">
        <f t="shared" ca="1" si="457"/>
        <v>745.11776151949994</v>
      </c>
      <c r="C1661" s="65">
        <f t="shared" ca="1" si="458"/>
        <v>740.17183120949994</v>
      </c>
      <c r="D1661" s="10">
        <f ca="1">IF(A1661&lt;$B$1,VLOOKUP(A1661,[1]DI!$A$4:$B$15000,2),0)</f>
        <v>0.104</v>
      </c>
      <c r="E1661" s="65">
        <f t="shared" ca="1" si="459"/>
        <v>1.0003926999999999</v>
      </c>
      <c r="F1661" s="65">
        <f ca="1">(TRUNC(PRODUCT($E$12:$E1660),16))</f>
        <v>1.42525694895661</v>
      </c>
      <c r="G1661" s="65">
        <f t="shared" ca="1" si="460"/>
        <v>1.4184430829528401</v>
      </c>
      <c r="H1661" s="65">
        <f t="shared" ca="1" si="461"/>
        <v>1.0048037599999999</v>
      </c>
      <c r="I1661" s="64">
        <f t="shared" si="454"/>
        <v>0.04</v>
      </c>
      <c r="J1661" s="66">
        <f>IF(O1660&gt;0,VLOOKUP(O1660,W$12:AF$80,2),J1660)</f>
        <v>45407</v>
      </c>
      <c r="K1661" s="67">
        <f t="shared" si="462"/>
        <v>12</v>
      </c>
      <c r="L1661" s="68">
        <f t="shared" si="463"/>
        <v>12</v>
      </c>
      <c r="M1661" s="69">
        <f t="shared" si="464"/>
        <v>1.001869398</v>
      </c>
      <c r="N1661" s="69">
        <f t="shared" ca="1" si="465"/>
        <v>1.0066821379999999</v>
      </c>
      <c r="O1661" s="68">
        <f t="shared" si="455"/>
        <v>0</v>
      </c>
      <c r="P1661" s="65">
        <f t="shared" ca="1" si="466"/>
        <v>4.9459303099999996</v>
      </c>
      <c r="Q1661" s="143">
        <f t="shared" si="456"/>
        <v>0</v>
      </c>
      <c r="R1661" s="11">
        <f t="shared" si="452"/>
        <v>0</v>
      </c>
      <c r="S1661" s="70" t="str">
        <f>IF(O1660&gt;0,VLOOKUP(O1660,W$12:AF$60,10),S1660)</f>
        <v>A+J=</v>
      </c>
      <c r="T1661" s="66" t="e">
        <f>IF(O1660&gt;0,VLOOKUP(O1660,W$12:AF$60,11),T1660)</f>
        <v>#REF!</v>
      </c>
      <c r="U1661" s="71" t="str">
        <f t="shared" si="467"/>
        <v>-</v>
      </c>
    </row>
    <row r="1662" spans="1:21" x14ac:dyDescent="0.15">
      <c r="A1662" s="63">
        <f t="shared" si="453"/>
        <v>45427</v>
      </c>
      <c r="B1662" s="78">
        <f t="shared" ca="1" si="457"/>
        <v>745.52639484949998</v>
      </c>
      <c r="C1662" s="65">
        <f t="shared" ca="1" si="458"/>
        <v>740.17183120949994</v>
      </c>
      <c r="D1662" s="10">
        <f ca="1">IF(A1662&lt;$B$1,VLOOKUP(A1662,[1]DI!$A$4:$B$15000,2),0)</f>
        <v>0.104</v>
      </c>
      <c r="E1662" s="65">
        <f t="shared" ca="1" si="459"/>
        <v>1.0003926999999999</v>
      </c>
      <c r="F1662" s="65">
        <f ca="1">(TRUNC(PRODUCT($E$12:$E1661),16))</f>
        <v>1.4258166473604701</v>
      </c>
      <c r="G1662" s="65">
        <f t="shared" ca="1" si="460"/>
        <v>1.4184430829528401</v>
      </c>
      <c r="H1662" s="65">
        <f t="shared" ca="1" si="461"/>
        <v>1.0051983499999999</v>
      </c>
      <c r="I1662" s="64">
        <f t="shared" si="454"/>
        <v>0.04</v>
      </c>
      <c r="J1662" s="66">
        <f>IF(O1661&gt;0,VLOOKUP(O1661,W$12:AF$80,2),J1661)</f>
        <v>45407</v>
      </c>
      <c r="K1662" s="67">
        <f t="shared" si="462"/>
        <v>13</v>
      </c>
      <c r="L1662" s="68">
        <f t="shared" si="463"/>
        <v>13</v>
      </c>
      <c r="M1662" s="69">
        <f t="shared" si="464"/>
        <v>1.002025339</v>
      </c>
      <c r="N1662" s="69">
        <f t="shared" ca="1" si="465"/>
        <v>1.0072342169999999</v>
      </c>
      <c r="O1662" s="68">
        <f t="shared" si="455"/>
        <v>0</v>
      </c>
      <c r="P1662" s="65">
        <f t="shared" ca="1" si="466"/>
        <v>5.3545636400000003</v>
      </c>
      <c r="Q1662" s="143">
        <f t="shared" si="456"/>
        <v>0</v>
      </c>
      <c r="R1662" s="11">
        <f t="shared" si="452"/>
        <v>0</v>
      </c>
      <c r="S1662" s="70" t="str">
        <f>IF(O1661&gt;0,VLOOKUP(O1661,W$12:AF$60,10),S1661)</f>
        <v>A+J=</v>
      </c>
      <c r="T1662" s="66" t="e">
        <f>IF(O1661&gt;0,VLOOKUP(O1661,W$12:AF$60,11),T1661)</f>
        <v>#REF!</v>
      </c>
      <c r="U1662" s="71" t="str">
        <f t="shared" si="467"/>
        <v>-</v>
      </c>
    </row>
    <row r="1663" spans="1:21" x14ac:dyDescent="0.15">
      <c r="A1663" s="63">
        <f t="shared" si="453"/>
        <v>45428</v>
      </c>
      <c r="B1663" s="78">
        <f t="shared" ca="1" si="457"/>
        <v>745.93524873949991</v>
      </c>
      <c r="C1663" s="65">
        <f t="shared" ca="1" si="458"/>
        <v>740.17183120949994</v>
      </c>
      <c r="D1663" s="10">
        <f ca="1">IF(A1663&lt;$B$1,VLOOKUP(A1663,[1]DI!$A$4:$B$15000,2),0)</f>
        <v>0.104</v>
      </c>
      <c r="E1663" s="65">
        <f t="shared" ca="1" si="459"/>
        <v>1.0003926999999999</v>
      </c>
      <c r="F1663" s="65">
        <f ca="1">(TRUNC(PRODUCT($E$12:$E1662),16))</f>
        <v>1.4263765655578899</v>
      </c>
      <c r="G1663" s="65">
        <f t="shared" ca="1" si="460"/>
        <v>1.4184430829528401</v>
      </c>
      <c r="H1663" s="65">
        <f t="shared" ca="1" si="461"/>
        <v>1.0055930900000001</v>
      </c>
      <c r="I1663" s="64">
        <f t="shared" si="454"/>
        <v>0.04</v>
      </c>
      <c r="J1663" s="66">
        <f>IF(O1662&gt;0,VLOOKUP(O1662,W$12:AF$80,2),J1662)</f>
        <v>45407</v>
      </c>
      <c r="K1663" s="67">
        <f t="shared" si="462"/>
        <v>14</v>
      </c>
      <c r="L1663" s="68">
        <f t="shared" si="463"/>
        <v>14</v>
      </c>
      <c r="M1663" s="69">
        <f t="shared" si="464"/>
        <v>1.0021813040000001</v>
      </c>
      <c r="N1663" s="69">
        <f t="shared" ca="1" si="465"/>
        <v>1.0077865939999999</v>
      </c>
      <c r="O1663" s="68">
        <f t="shared" si="455"/>
        <v>0</v>
      </c>
      <c r="P1663" s="65">
        <f t="shared" ca="1" si="466"/>
        <v>5.7634175299999999</v>
      </c>
      <c r="Q1663" s="143">
        <f t="shared" si="456"/>
        <v>0</v>
      </c>
      <c r="R1663" s="11">
        <f t="shared" si="452"/>
        <v>0</v>
      </c>
      <c r="S1663" s="70" t="str">
        <f>IF(O1662&gt;0,VLOOKUP(O1662,W$12:AF$60,10),S1662)</f>
        <v>A+J=</v>
      </c>
      <c r="T1663" s="66" t="e">
        <f>IF(O1662&gt;0,VLOOKUP(O1662,W$12:AF$60,11),T1662)</f>
        <v>#REF!</v>
      </c>
      <c r="U1663" s="71" t="str">
        <f t="shared" si="467"/>
        <v>-</v>
      </c>
    </row>
    <row r="1664" spans="1:21" x14ac:dyDescent="0.15">
      <c r="A1664" s="63">
        <f t="shared" si="453"/>
        <v>45429</v>
      </c>
      <c r="B1664" s="78">
        <f t="shared" ca="1" si="457"/>
        <v>746.34433060949993</v>
      </c>
      <c r="C1664" s="65">
        <f t="shared" ca="1" si="458"/>
        <v>740.17183120949994</v>
      </c>
      <c r="D1664" s="10">
        <f ca="1">IF(A1664&lt;$B$1,VLOOKUP(A1664,[1]DI!$A$4:$B$15000,2),0)</f>
        <v>0.104</v>
      </c>
      <c r="E1664" s="65">
        <f t="shared" ca="1" si="459"/>
        <v>1.0003926999999999</v>
      </c>
      <c r="F1664" s="65">
        <f ca="1">(TRUNC(PRODUCT($E$12:$E1663),16))</f>
        <v>1.4269367036351801</v>
      </c>
      <c r="G1664" s="65">
        <f t="shared" ca="1" si="460"/>
        <v>1.4184430829528401</v>
      </c>
      <c r="H1664" s="65">
        <f t="shared" ca="1" si="461"/>
        <v>1.0059879899999999</v>
      </c>
      <c r="I1664" s="64">
        <f t="shared" si="454"/>
        <v>0.04</v>
      </c>
      <c r="J1664" s="66">
        <f>IF(O1663&gt;0,VLOOKUP(O1663,W$12:AF$80,2),J1663)</f>
        <v>45407</v>
      </c>
      <c r="K1664" s="67">
        <f t="shared" si="462"/>
        <v>15</v>
      </c>
      <c r="L1664" s="68">
        <f t="shared" si="463"/>
        <v>15</v>
      </c>
      <c r="M1664" s="69">
        <f t="shared" si="464"/>
        <v>1.0023372930000001</v>
      </c>
      <c r="N1664" s="69">
        <f t="shared" ca="1" si="465"/>
        <v>1.0083392790000001</v>
      </c>
      <c r="O1664" s="68">
        <f t="shared" si="455"/>
        <v>0</v>
      </c>
      <c r="P1664" s="65">
        <f t="shared" ca="1" si="466"/>
        <v>6.1724994000000004</v>
      </c>
      <c r="Q1664" s="143">
        <f t="shared" si="456"/>
        <v>0</v>
      </c>
      <c r="R1664" s="11">
        <f t="shared" si="452"/>
        <v>0</v>
      </c>
      <c r="S1664" s="70" t="str">
        <f>IF(O1663&gt;0,VLOOKUP(O1663,W$12:AF$60,10),S1663)</f>
        <v>A+J=</v>
      </c>
      <c r="T1664" s="66" t="e">
        <f>IF(O1663&gt;0,VLOOKUP(O1663,W$12:AF$60,11),T1663)</f>
        <v>#REF!</v>
      </c>
      <c r="U1664" s="71" t="str">
        <f t="shared" si="467"/>
        <v>-</v>
      </c>
    </row>
    <row r="1665" spans="1:21" x14ac:dyDescent="0.15">
      <c r="A1665" s="63">
        <f t="shared" si="453"/>
        <v>45430</v>
      </c>
      <c r="B1665" s="78">
        <f t="shared" ca="1" si="457"/>
        <v>746.75363304949997</v>
      </c>
      <c r="C1665" s="65">
        <f t="shared" ca="1" si="458"/>
        <v>740.17183120949994</v>
      </c>
      <c r="D1665" s="10">
        <f ca="1">IF(A1665&lt;$B$1,VLOOKUP(A1665,[1]DI!$A$4:$B$15000,2),0)</f>
        <v>0</v>
      </c>
      <c r="E1665" s="65">
        <f t="shared" ca="1" si="459"/>
        <v>1</v>
      </c>
      <c r="F1665" s="65">
        <f ca="1">(TRUNC(PRODUCT($E$12:$E1664),16))</f>
        <v>1.4274970616786999</v>
      </c>
      <c r="G1665" s="65">
        <f t="shared" ca="1" si="460"/>
        <v>1.4184430829528401</v>
      </c>
      <c r="H1665" s="65">
        <f t="shared" ca="1" si="461"/>
        <v>1.00638304</v>
      </c>
      <c r="I1665" s="64">
        <f t="shared" si="454"/>
        <v>0.04</v>
      </c>
      <c r="J1665" s="66">
        <f>IF(O1664&gt;0,VLOOKUP(O1664,W$12:AF$80,2),J1664)</f>
        <v>45407</v>
      </c>
      <c r="K1665" s="67">
        <f t="shared" si="462"/>
        <v>15</v>
      </c>
      <c r="L1665" s="68">
        <f t="shared" si="463"/>
        <v>16</v>
      </c>
      <c r="M1665" s="69">
        <f t="shared" si="464"/>
        <v>1.0024933069999999</v>
      </c>
      <c r="N1665" s="69">
        <f t="shared" ca="1" si="465"/>
        <v>1.008892262</v>
      </c>
      <c r="O1665" s="68">
        <f t="shared" si="455"/>
        <v>0</v>
      </c>
      <c r="P1665" s="65">
        <f t="shared" ca="1" si="466"/>
        <v>6.5818018399999998</v>
      </c>
      <c r="Q1665" s="143">
        <f t="shared" si="456"/>
        <v>0</v>
      </c>
      <c r="R1665" s="11">
        <f t="shared" si="452"/>
        <v>0</v>
      </c>
      <c r="S1665" s="70" t="str">
        <f>IF(O1664&gt;0,VLOOKUP(O1664,W$12:AF$60,10),S1664)</f>
        <v>A+J=</v>
      </c>
      <c r="T1665" s="66" t="e">
        <f>IF(O1664&gt;0,VLOOKUP(O1664,W$12:AF$60,11),T1664)</f>
        <v>#REF!</v>
      </c>
      <c r="U1665" s="71" t="str">
        <f t="shared" si="467"/>
        <v>-</v>
      </c>
    </row>
    <row r="1666" spans="1:21" x14ac:dyDescent="0.15">
      <c r="A1666" s="63">
        <f t="shared" si="453"/>
        <v>45431</v>
      </c>
      <c r="B1666" s="78">
        <f t="shared" ca="1" si="457"/>
        <v>746.75363304949997</v>
      </c>
      <c r="C1666" s="65">
        <f t="shared" ca="1" si="458"/>
        <v>740.17183120949994</v>
      </c>
      <c r="D1666" s="10">
        <f ca="1">IF(A1666&lt;$B$1,VLOOKUP(A1666,[1]DI!$A$4:$B$15000,2),0)</f>
        <v>0</v>
      </c>
      <c r="E1666" s="65">
        <f t="shared" ca="1" si="459"/>
        <v>1</v>
      </c>
      <c r="F1666" s="65">
        <f ca="1">(TRUNC(PRODUCT($E$12:$E1665),16))</f>
        <v>1.4274970616786999</v>
      </c>
      <c r="G1666" s="65">
        <f t="shared" ca="1" si="460"/>
        <v>1.4184430829528401</v>
      </c>
      <c r="H1666" s="65">
        <f t="shared" ca="1" si="461"/>
        <v>1.00638304</v>
      </c>
      <c r="I1666" s="64">
        <f t="shared" si="454"/>
        <v>0.04</v>
      </c>
      <c r="J1666" s="66">
        <f>IF(O1665&gt;0,VLOOKUP(O1665,W$12:AF$80,2),J1665)</f>
        <v>45407</v>
      </c>
      <c r="K1666" s="67">
        <f t="shared" si="462"/>
        <v>15</v>
      </c>
      <c r="L1666" s="68">
        <f t="shared" si="463"/>
        <v>16</v>
      </c>
      <c r="M1666" s="69">
        <f t="shared" si="464"/>
        <v>1.0024933069999999</v>
      </c>
      <c r="N1666" s="69">
        <f t="shared" ca="1" si="465"/>
        <v>1.008892262</v>
      </c>
      <c r="O1666" s="68">
        <f t="shared" si="455"/>
        <v>0</v>
      </c>
      <c r="P1666" s="65">
        <f t="shared" ca="1" si="466"/>
        <v>6.5818018399999998</v>
      </c>
      <c r="Q1666" s="143">
        <f t="shared" si="456"/>
        <v>0</v>
      </c>
      <c r="R1666" s="11">
        <f t="shared" si="452"/>
        <v>0</v>
      </c>
      <c r="S1666" s="70" t="str">
        <f>IF(O1665&gt;0,VLOOKUP(O1665,W$12:AF$60,10),S1665)</f>
        <v>A+J=</v>
      </c>
      <c r="T1666" s="66" t="e">
        <f>IF(O1665&gt;0,VLOOKUP(O1665,W$12:AF$60,11),T1665)</f>
        <v>#REF!</v>
      </c>
      <c r="U1666" s="71" t="str">
        <f t="shared" si="467"/>
        <v>-</v>
      </c>
    </row>
    <row r="1667" spans="1:21" x14ac:dyDescent="0.15">
      <c r="A1667" s="63">
        <f t="shared" si="453"/>
        <v>45432</v>
      </c>
      <c r="B1667" s="78">
        <f t="shared" ca="1" si="457"/>
        <v>746.75363304949997</v>
      </c>
      <c r="C1667" s="65">
        <f t="shared" ca="1" si="458"/>
        <v>740.17183120949994</v>
      </c>
      <c r="D1667" s="10">
        <f ca="1">IF(A1667&lt;$B$1,VLOOKUP(A1667,[1]DI!$A$4:$B$15000,2),0)</f>
        <v>0.104</v>
      </c>
      <c r="E1667" s="65">
        <f t="shared" ca="1" si="459"/>
        <v>1.0003926999999999</v>
      </c>
      <c r="F1667" s="65">
        <f ca="1">(TRUNC(PRODUCT($E$12:$E1666),16))</f>
        <v>1.4274970616786999</v>
      </c>
      <c r="G1667" s="65">
        <f t="shared" ca="1" si="460"/>
        <v>1.4184430829528401</v>
      </c>
      <c r="H1667" s="65">
        <f t="shared" ca="1" si="461"/>
        <v>1.00638304</v>
      </c>
      <c r="I1667" s="64">
        <f t="shared" si="454"/>
        <v>0.04</v>
      </c>
      <c r="J1667" s="66">
        <f>IF(O1666&gt;0,VLOOKUP(O1666,W$12:AF$80,2),J1666)</f>
        <v>45407</v>
      </c>
      <c r="K1667" s="67">
        <f t="shared" si="462"/>
        <v>16</v>
      </c>
      <c r="L1667" s="68">
        <f t="shared" si="463"/>
        <v>16</v>
      </c>
      <c r="M1667" s="69">
        <f t="shared" si="464"/>
        <v>1.0024933069999999</v>
      </c>
      <c r="N1667" s="69">
        <f t="shared" ca="1" si="465"/>
        <v>1.008892262</v>
      </c>
      <c r="O1667" s="68">
        <f t="shared" si="455"/>
        <v>0</v>
      </c>
      <c r="P1667" s="65">
        <f t="shared" ca="1" si="466"/>
        <v>6.5818018399999998</v>
      </c>
      <c r="Q1667" s="143">
        <f t="shared" si="456"/>
        <v>0</v>
      </c>
      <c r="R1667" s="11">
        <f t="shared" si="452"/>
        <v>0</v>
      </c>
      <c r="S1667" s="70" t="str">
        <f>IF(O1666&gt;0,VLOOKUP(O1666,W$12:AF$60,10),S1666)</f>
        <v>A+J=</v>
      </c>
      <c r="T1667" s="66" t="e">
        <f>IF(O1666&gt;0,VLOOKUP(O1666,W$12:AF$60,11),T1666)</f>
        <v>#REF!</v>
      </c>
      <c r="U1667" s="71" t="str">
        <f t="shared" si="467"/>
        <v>-</v>
      </c>
    </row>
    <row r="1668" spans="1:21" x14ac:dyDescent="0.15">
      <c r="A1668" s="63">
        <f t="shared" si="453"/>
        <v>45433</v>
      </c>
      <c r="B1668" s="78">
        <f t="shared" ca="1" si="457"/>
        <v>747.16316346949998</v>
      </c>
      <c r="C1668" s="65">
        <f t="shared" ca="1" si="458"/>
        <v>740.17183120949994</v>
      </c>
      <c r="D1668" s="10">
        <f ca="1">IF(A1668&lt;$B$1,VLOOKUP(A1668,[1]DI!$A$4:$B$15000,2),0)</f>
        <v>0.104</v>
      </c>
      <c r="E1668" s="65">
        <f t="shared" ca="1" si="459"/>
        <v>1.0003926999999999</v>
      </c>
      <c r="F1668" s="65">
        <f ca="1">(TRUNC(PRODUCT($E$12:$E1667),16))</f>
        <v>1.4280576397748199</v>
      </c>
      <c r="G1668" s="65">
        <f t="shared" ca="1" si="460"/>
        <v>1.4184430829528401</v>
      </c>
      <c r="H1668" s="65">
        <f t="shared" ca="1" si="461"/>
        <v>1.00677825</v>
      </c>
      <c r="I1668" s="64">
        <f t="shared" si="454"/>
        <v>0.04</v>
      </c>
      <c r="J1668" s="66">
        <f>IF(O1667&gt;0,VLOOKUP(O1667,W$12:AF$80,2),J1667)</f>
        <v>45407</v>
      </c>
      <c r="K1668" s="67">
        <f t="shared" si="462"/>
        <v>17</v>
      </c>
      <c r="L1668" s="68">
        <f t="shared" si="463"/>
        <v>17</v>
      </c>
      <c r="M1668" s="69">
        <f t="shared" si="464"/>
        <v>1.002649345</v>
      </c>
      <c r="N1668" s="69">
        <f t="shared" ca="1" si="465"/>
        <v>1.0094455529999999</v>
      </c>
      <c r="O1668" s="68">
        <f t="shared" si="455"/>
        <v>0</v>
      </c>
      <c r="P1668" s="65">
        <f t="shared" ca="1" si="466"/>
        <v>6.9913322600000001</v>
      </c>
      <c r="Q1668" s="143">
        <f t="shared" si="456"/>
        <v>0</v>
      </c>
      <c r="R1668" s="11">
        <f t="shared" si="452"/>
        <v>0</v>
      </c>
      <c r="S1668" s="70" t="str">
        <f>IF(O1667&gt;0,VLOOKUP(O1667,W$12:AF$60,10),S1667)</f>
        <v>A+J=</v>
      </c>
      <c r="T1668" s="66" t="e">
        <f>IF(O1667&gt;0,VLOOKUP(O1667,W$12:AF$60,11),T1667)</f>
        <v>#REF!</v>
      </c>
      <c r="U1668" s="71" t="str">
        <f t="shared" si="467"/>
        <v>-</v>
      </c>
    </row>
    <row r="1669" spans="1:21" x14ac:dyDescent="0.15">
      <c r="A1669" s="63">
        <f t="shared" si="453"/>
        <v>45434</v>
      </c>
      <c r="B1669" s="78">
        <f t="shared" ca="1" si="457"/>
        <v>747.57291444949999</v>
      </c>
      <c r="C1669" s="65">
        <f t="shared" ca="1" si="458"/>
        <v>740.17183120949994</v>
      </c>
      <c r="D1669" s="10">
        <f ca="1">IF(A1669&lt;$B$1,VLOOKUP(A1669,[1]DI!$A$4:$B$15000,2),0)</f>
        <v>0.104</v>
      </c>
      <c r="E1669" s="65">
        <f t="shared" ca="1" si="459"/>
        <v>1.0003926999999999</v>
      </c>
      <c r="F1669" s="65">
        <f ca="1">(TRUNC(PRODUCT($E$12:$E1668),16))</f>
        <v>1.42861843800996</v>
      </c>
      <c r="G1669" s="65">
        <f t="shared" ca="1" si="460"/>
        <v>1.4184430829528401</v>
      </c>
      <c r="H1669" s="65">
        <f t="shared" ca="1" si="461"/>
        <v>1.0071736099999999</v>
      </c>
      <c r="I1669" s="64">
        <f t="shared" si="454"/>
        <v>0.04</v>
      </c>
      <c r="J1669" s="66">
        <f>IF(O1668&gt;0,VLOOKUP(O1668,W$12:AF$80,2),J1668)</f>
        <v>45407</v>
      </c>
      <c r="K1669" s="67">
        <f t="shared" si="462"/>
        <v>18</v>
      </c>
      <c r="L1669" s="68">
        <f t="shared" si="463"/>
        <v>18</v>
      </c>
      <c r="M1669" s="69">
        <f t="shared" si="464"/>
        <v>1.0028054070000001</v>
      </c>
      <c r="N1669" s="69">
        <f t="shared" ca="1" si="465"/>
        <v>1.0099991420000001</v>
      </c>
      <c r="O1669" s="68">
        <f t="shared" si="455"/>
        <v>0</v>
      </c>
      <c r="P1669" s="65">
        <f t="shared" ca="1" si="466"/>
        <v>7.4010832400000002</v>
      </c>
      <c r="Q1669" s="143">
        <f t="shared" si="456"/>
        <v>0</v>
      </c>
      <c r="R1669" s="11">
        <f t="shared" ref="R1669:R1732" si="468">IF(Q1669&gt;0,TRUNC(Q1669*C1669,8),0)</f>
        <v>0</v>
      </c>
      <c r="S1669" s="70" t="str">
        <f>IF(O1668&gt;0,VLOOKUP(O1668,W$12:AF$60,10),S1668)</f>
        <v>A+J=</v>
      </c>
      <c r="T1669" s="66" t="e">
        <f>IF(O1668&gt;0,VLOOKUP(O1668,W$12:AF$60,11),T1668)</f>
        <v>#REF!</v>
      </c>
      <c r="U1669" s="71" t="str">
        <f t="shared" si="467"/>
        <v>-</v>
      </c>
    </row>
    <row r="1670" spans="1:21" x14ac:dyDescent="0.15">
      <c r="A1670" s="63">
        <f t="shared" si="453"/>
        <v>45435</v>
      </c>
      <c r="B1670" s="78">
        <f t="shared" ca="1" si="457"/>
        <v>747.9828941495</v>
      </c>
      <c r="C1670" s="65">
        <f t="shared" ca="1" si="458"/>
        <v>740.17183120949994</v>
      </c>
      <c r="D1670" s="10">
        <f ca="1">IF(A1670&lt;$B$1,VLOOKUP(A1670,[1]DI!$A$4:$B$15000,2),0)</f>
        <v>0.104</v>
      </c>
      <c r="E1670" s="65">
        <f t="shared" ca="1" si="459"/>
        <v>1.0003926999999999</v>
      </c>
      <c r="F1670" s="65">
        <f ca="1">(TRUNC(PRODUCT($E$12:$E1669),16))</f>
        <v>1.42917945647056</v>
      </c>
      <c r="G1670" s="65">
        <f t="shared" ca="1" si="460"/>
        <v>1.4184430829528401</v>
      </c>
      <c r="H1670" s="65">
        <f t="shared" ca="1" si="461"/>
        <v>1.00756913</v>
      </c>
      <c r="I1670" s="64">
        <f t="shared" si="454"/>
        <v>0.04</v>
      </c>
      <c r="J1670" s="66">
        <f>IF(O1669&gt;0,VLOOKUP(O1669,W$12:AF$80,2),J1669)</f>
        <v>45407</v>
      </c>
      <c r="K1670" s="67">
        <f t="shared" si="462"/>
        <v>19</v>
      </c>
      <c r="L1670" s="68">
        <f t="shared" si="463"/>
        <v>19</v>
      </c>
      <c r="M1670" s="69">
        <f t="shared" si="464"/>
        <v>1.002961494</v>
      </c>
      <c r="N1670" s="69">
        <f t="shared" ca="1" si="465"/>
        <v>1.01055304</v>
      </c>
      <c r="O1670" s="68">
        <f t="shared" si="455"/>
        <v>0</v>
      </c>
      <c r="P1670" s="65">
        <f t="shared" ca="1" si="466"/>
        <v>7.8110629400000002</v>
      </c>
      <c r="Q1670" s="143">
        <f t="shared" si="456"/>
        <v>0</v>
      </c>
      <c r="R1670" s="11">
        <f t="shared" si="468"/>
        <v>0</v>
      </c>
      <c r="S1670" s="70" t="str">
        <f>IF(O1669&gt;0,VLOOKUP(O1669,W$12:AF$60,10),S1669)</f>
        <v>A+J=</v>
      </c>
      <c r="T1670" s="66" t="e">
        <f>IF(O1669&gt;0,VLOOKUP(O1669,W$12:AF$60,11),T1669)</f>
        <v>#REF!</v>
      </c>
      <c r="U1670" s="71" t="str">
        <f t="shared" si="467"/>
        <v>-</v>
      </c>
    </row>
    <row r="1671" spans="1:21" x14ac:dyDescent="0.15">
      <c r="A1671" s="63">
        <f t="shared" si="453"/>
        <v>45436</v>
      </c>
      <c r="B1671" s="78">
        <f t="shared" ca="1" si="457"/>
        <v>748.39309440949989</v>
      </c>
      <c r="C1671" s="65">
        <f t="shared" ca="1" si="458"/>
        <v>740.17183120949994</v>
      </c>
      <c r="D1671" s="10">
        <f ca="1">IF(A1671&lt;$B$1,VLOOKUP(A1671,[1]DI!$A$4:$B$15000,2),0)</f>
        <v>0.104</v>
      </c>
      <c r="E1671" s="65">
        <f t="shared" ca="1" si="459"/>
        <v>1.0003926999999999</v>
      </c>
      <c r="F1671" s="65">
        <f ca="1">(TRUNC(PRODUCT($E$12:$E1670),16))</f>
        <v>1.42974069524312</v>
      </c>
      <c r="G1671" s="65">
        <f t="shared" ca="1" si="460"/>
        <v>1.4184430829528401</v>
      </c>
      <c r="H1671" s="65">
        <f t="shared" ca="1" si="461"/>
        <v>1.0079648000000001</v>
      </c>
      <c r="I1671" s="64">
        <f t="shared" si="454"/>
        <v>0.04</v>
      </c>
      <c r="J1671" s="66">
        <f>IF(O1670&gt;0,VLOOKUP(O1670,W$12:AF$80,2),J1670)</f>
        <v>45407</v>
      </c>
      <c r="K1671" s="67">
        <f t="shared" si="462"/>
        <v>20</v>
      </c>
      <c r="L1671" s="68">
        <f t="shared" si="463"/>
        <v>20</v>
      </c>
      <c r="M1671" s="69">
        <f t="shared" si="464"/>
        <v>1.0031176049999999</v>
      </c>
      <c r="N1671" s="69">
        <f t="shared" ca="1" si="465"/>
        <v>1.011107236</v>
      </c>
      <c r="O1671" s="68">
        <f t="shared" si="455"/>
        <v>0</v>
      </c>
      <c r="P1671" s="65">
        <f t="shared" ca="1" si="466"/>
        <v>8.2212631999999992</v>
      </c>
      <c r="Q1671" s="143">
        <f t="shared" si="456"/>
        <v>0</v>
      </c>
      <c r="R1671" s="11">
        <f t="shared" si="468"/>
        <v>0</v>
      </c>
      <c r="S1671" s="70" t="str">
        <f>IF(O1670&gt;0,VLOOKUP(O1670,W$12:AF$60,10),S1670)</f>
        <v>A+J=</v>
      </c>
      <c r="T1671" s="66" t="e">
        <f>IF(O1670&gt;0,VLOOKUP(O1670,W$12:AF$60,11),T1670)</f>
        <v>#REF!</v>
      </c>
      <c r="U1671" s="71" t="str">
        <f t="shared" si="467"/>
        <v>-</v>
      </c>
    </row>
    <row r="1672" spans="1:21" x14ac:dyDescent="0.15">
      <c r="A1672" s="63">
        <f t="shared" si="453"/>
        <v>45437</v>
      </c>
      <c r="B1672" s="78">
        <f t="shared" ca="1" si="457"/>
        <v>748.80352339949991</v>
      </c>
      <c r="C1672" s="65">
        <f t="shared" ca="1" si="458"/>
        <v>740.17183120949994</v>
      </c>
      <c r="D1672" s="10">
        <f ca="1">IF(A1672&lt;$B$1,VLOOKUP(A1672,[1]DI!$A$4:$B$15000,2),0)</f>
        <v>0</v>
      </c>
      <c r="E1672" s="65">
        <f t="shared" ca="1" si="459"/>
        <v>1</v>
      </c>
      <c r="F1672" s="65">
        <f ca="1">(TRUNC(PRODUCT($E$12:$E1671),16))</f>
        <v>1.4303021544141401</v>
      </c>
      <c r="G1672" s="65">
        <f t="shared" ca="1" si="460"/>
        <v>1.4184430829528401</v>
      </c>
      <c r="H1672" s="65">
        <f t="shared" ca="1" si="461"/>
        <v>1.0083606300000001</v>
      </c>
      <c r="I1672" s="64">
        <f t="shared" si="454"/>
        <v>0.04</v>
      </c>
      <c r="J1672" s="66">
        <f>IF(O1671&gt;0,VLOOKUP(O1671,W$12:AF$80,2),J1671)</f>
        <v>45407</v>
      </c>
      <c r="K1672" s="67">
        <f t="shared" si="462"/>
        <v>20</v>
      </c>
      <c r="L1672" s="68">
        <f t="shared" si="463"/>
        <v>21</v>
      </c>
      <c r="M1672" s="69">
        <f t="shared" si="464"/>
        <v>1.00327374</v>
      </c>
      <c r="N1672" s="69">
        <f t="shared" ca="1" si="465"/>
        <v>1.0116617409999999</v>
      </c>
      <c r="O1672" s="68">
        <f t="shared" si="455"/>
        <v>0</v>
      </c>
      <c r="P1672" s="65">
        <f t="shared" ca="1" si="466"/>
        <v>8.6316921900000008</v>
      </c>
      <c r="Q1672" s="143">
        <f t="shared" si="456"/>
        <v>0</v>
      </c>
      <c r="R1672" s="11">
        <f t="shared" si="468"/>
        <v>0</v>
      </c>
      <c r="S1672" s="70" t="str">
        <f>IF(O1671&gt;0,VLOOKUP(O1671,W$12:AF$60,10),S1671)</f>
        <v>A+J=</v>
      </c>
      <c r="T1672" s="66" t="e">
        <f>IF(O1671&gt;0,VLOOKUP(O1671,W$12:AF$60,11),T1671)</f>
        <v>#REF!</v>
      </c>
      <c r="U1672" s="71" t="str">
        <f t="shared" si="467"/>
        <v>-</v>
      </c>
    </row>
    <row r="1673" spans="1:21" x14ac:dyDescent="0.15">
      <c r="A1673" s="63">
        <f t="shared" si="453"/>
        <v>45438</v>
      </c>
      <c r="B1673" s="78">
        <f t="shared" ca="1" si="457"/>
        <v>748.80352339949991</v>
      </c>
      <c r="C1673" s="65">
        <f t="shared" ca="1" si="458"/>
        <v>740.17183120949994</v>
      </c>
      <c r="D1673" s="10">
        <f ca="1">IF(A1673&lt;$B$1,VLOOKUP(A1673,[1]DI!$A$4:$B$15000,2),0)</f>
        <v>0</v>
      </c>
      <c r="E1673" s="65">
        <f t="shared" ca="1" si="459"/>
        <v>1</v>
      </c>
      <c r="F1673" s="65">
        <f ca="1">(TRUNC(PRODUCT($E$12:$E1672),16))</f>
        <v>1.4303021544141401</v>
      </c>
      <c r="G1673" s="65">
        <f t="shared" ca="1" si="460"/>
        <v>1.4184430829528401</v>
      </c>
      <c r="H1673" s="65">
        <f t="shared" ca="1" si="461"/>
        <v>1.0083606300000001</v>
      </c>
      <c r="I1673" s="64">
        <f t="shared" si="454"/>
        <v>0.04</v>
      </c>
      <c r="J1673" s="66">
        <f>IF(O1672&gt;0,VLOOKUP(O1672,W$12:AF$80,2),J1672)</f>
        <v>45407</v>
      </c>
      <c r="K1673" s="67">
        <f t="shared" si="462"/>
        <v>20</v>
      </c>
      <c r="L1673" s="68">
        <f t="shared" si="463"/>
        <v>21</v>
      </c>
      <c r="M1673" s="69">
        <f t="shared" si="464"/>
        <v>1.00327374</v>
      </c>
      <c r="N1673" s="69">
        <f t="shared" ca="1" si="465"/>
        <v>1.0116617409999999</v>
      </c>
      <c r="O1673" s="68">
        <f t="shared" si="455"/>
        <v>0</v>
      </c>
      <c r="P1673" s="65">
        <f t="shared" ca="1" si="466"/>
        <v>8.6316921900000008</v>
      </c>
      <c r="Q1673" s="143">
        <f t="shared" si="456"/>
        <v>0</v>
      </c>
      <c r="R1673" s="11">
        <f t="shared" si="468"/>
        <v>0</v>
      </c>
      <c r="S1673" s="70" t="str">
        <f>IF(O1672&gt;0,VLOOKUP(O1672,W$12:AF$60,10),S1672)</f>
        <v>A+J=</v>
      </c>
      <c r="T1673" s="66" t="e">
        <f>IF(O1672&gt;0,VLOOKUP(O1672,W$12:AF$60,11),T1672)</f>
        <v>#REF!</v>
      </c>
      <c r="U1673" s="71" t="str">
        <f t="shared" si="467"/>
        <v>-</v>
      </c>
    </row>
    <row r="1674" spans="1:21" x14ac:dyDescent="0.15">
      <c r="A1674" s="63">
        <f t="shared" si="453"/>
        <v>45439</v>
      </c>
      <c r="B1674" s="78">
        <f t="shared" ca="1" si="457"/>
        <v>748.80352339949991</v>
      </c>
      <c r="C1674" s="65">
        <f t="shared" ca="1" si="458"/>
        <v>740.17183120949994</v>
      </c>
      <c r="D1674" s="10">
        <f ca="1">IF(A1674&lt;$B$1,VLOOKUP(A1674,[1]DI!$A$4:$B$15000,2),0)</f>
        <v>0.104</v>
      </c>
      <c r="E1674" s="65">
        <f t="shared" ca="1" si="459"/>
        <v>1.0003926999999999</v>
      </c>
      <c r="F1674" s="65">
        <f ca="1">(TRUNC(PRODUCT($E$12:$E1673),16))</f>
        <v>1.4303021544141401</v>
      </c>
      <c r="G1674" s="65">
        <f t="shared" ca="1" si="460"/>
        <v>1.4184430829528401</v>
      </c>
      <c r="H1674" s="65">
        <f t="shared" ca="1" si="461"/>
        <v>1.0083606300000001</v>
      </c>
      <c r="I1674" s="64">
        <f t="shared" si="454"/>
        <v>0.04</v>
      </c>
      <c r="J1674" s="66">
        <f>IF(O1673&gt;0,VLOOKUP(O1673,W$12:AF$80,2),J1673)</f>
        <v>45407</v>
      </c>
      <c r="K1674" s="67">
        <f t="shared" si="462"/>
        <v>21</v>
      </c>
      <c r="L1674" s="68">
        <f t="shared" si="463"/>
        <v>21</v>
      </c>
      <c r="M1674" s="69">
        <f t="shared" si="464"/>
        <v>1.00327374</v>
      </c>
      <c r="N1674" s="69">
        <f t="shared" ca="1" si="465"/>
        <v>1.0116617409999999</v>
      </c>
      <c r="O1674" s="68">
        <v>0</v>
      </c>
      <c r="P1674" s="65">
        <f t="shared" ca="1" si="466"/>
        <v>8.6316921900000008</v>
      </c>
      <c r="Q1674" s="143">
        <f t="shared" si="456"/>
        <v>0</v>
      </c>
      <c r="R1674" s="11">
        <f t="shared" si="468"/>
        <v>0</v>
      </c>
      <c r="S1674" s="70" t="str">
        <f>IF(O1673&gt;0,VLOOKUP(O1673,W$12:AF$60,10),S1673)</f>
        <v>A+J=</v>
      </c>
      <c r="T1674" s="66" t="e">
        <f>IF(O1673&gt;0,VLOOKUP(O1673,W$12:AF$60,11),T1673)</f>
        <v>#REF!</v>
      </c>
      <c r="U1674" s="71" t="str">
        <f t="shared" si="467"/>
        <v>-</v>
      </c>
    </row>
    <row r="1675" spans="1:21" x14ac:dyDescent="0.15">
      <c r="A1675" s="63">
        <f t="shared" si="453"/>
        <v>45440</v>
      </c>
      <c r="B1675" s="78">
        <f t="shared" ca="1" si="457"/>
        <v>749.21417220949991</v>
      </c>
      <c r="C1675" s="65">
        <f t="shared" ca="1" si="458"/>
        <v>740.17183120949994</v>
      </c>
      <c r="D1675" s="10">
        <f ca="1">IF(A1675&lt;$B$1,VLOOKUP(A1675,[1]DI!$A$4:$B$15000,2),0)</f>
        <v>0.104</v>
      </c>
      <c r="E1675" s="65">
        <f t="shared" ca="1" si="459"/>
        <v>1.0003926999999999</v>
      </c>
      <c r="F1675" s="65">
        <f ca="1">(TRUNC(PRODUCT($E$12:$E1674),16))</f>
        <v>1.43086383407018</v>
      </c>
      <c r="G1675" s="65">
        <f t="shared" ca="1" si="460"/>
        <v>1.4184430829528401</v>
      </c>
      <c r="H1675" s="65">
        <f t="shared" ca="1" si="461"/>
        <v>1.0087566100000001</v>
      </c>
      <c r="I1675" s="64">
        <f t="shared" si="454"/>
        <v>0.04</v>
      </c>
      <c r="J1675" s="66">
        <f>IF(O1674&gt;0,VLOOKUP(O1674,W$12:AF$80,2),J1674)</f>
        <v>45407</v>
      </c>
      <c r="K1675" s="67">
        <f t="shared" si="462"/>
        <v>22</v>
      </c>
      <c r="L1675" s="68">
        <f t="shared" si="463"/>
        <v>22</v>
      </c>
      <c r="M1675" s="69">
        <f t="shared" si="464"/>
        <v>1.0034298989999999</v>
      </c>
      <c r="N1675" s="69">
        <f t="shared" ca="1" si="465"/>
        <v>1.0122165430000001</v>
      </c>
      <c r="O1675" s="68">
        <v>0</v>
      </c>
      <c r="P1675" s="65">
        <f t="shared" ca="1" si="466"/>
        <v>9.0423410000000004</v>
      </c>
      <c r="Q1675" s="143">
        <f t="shared" si="456"/>
        <v>0</v>
      </c>
      <c r="R1675" s="11">
        <f t="shared" si="468"/>
        <v>0</v>
      </c>
      <c r="S1675" s="70" t="str">
        <f>IF(O1674&gt;0,VLOOKUP(O1674,W$12:AF$60,10),S1674)</f>
        <v>A+J=</v>
      </c>
      <c r="T1675" s="66" t="e">
        <f>IF(O1674&gt;0,VLOOKUP(O1674,W$12:AF$60,11),T1674)</f>
        <v>#REF!</v>
      </c>
      <c r="U1675" s="71" t="str">
        <f t="shared" si="467"/>
        <v>-</v>
      </c>
    </row>
    <row r="1676" spans="1:21" x14ac:dyDescent="0.15">
      <c r="A1676" s="63">
        <f t="shared" si="453"/>
        <v>45441</v>
      </c>
      <c r="B1676" s="78">
        <f t="shared" ca="1" si="457"/>
        <v>749.62505120949993</v>
      </c>
      <c r="C1676" s="65">
        <f t="shared" ca="1" si="458"/>
        <v>740.17183120949994</v>
      </c>
      <c r="D1676" s="10">
        <f ca="1">IF(A1676&lt;$B$1,VLOOKUP(A1676,[1]DI!$A$4:$B$15000,2),0)</f>
        <v>0.104</v>
      </c>
      <c r="E1676" s="65">
        <f t="shared" ca="1" si="459"/>
        <v>1.0003926999999999</v>
      </c>
      <c r="F1676" s="65">
        <f ca="1">(TRUNC(PRODUCT($E$12:$E1675),16))</f>
        <v>1.4314257342978201</v>
      </c>
      <c r="G1676" s="65">
        <f t="shared" ca="1" si="460"/>
        <v>1.4184430829528401</v>
      </c>
      <c r="H1676" s="65">
        <f t="shared" ca="1" si="461"/>
        <v>1.0091527499999999</v>
      </c>
      <c r="I1676" s="64">
        <f t="shared" si="454"/>
        <v>0.04</v>
      </c>
      <c r="J1676" s="66">
        <f>IF(O1675&gt;0,VLOOKUP(O1675,W$12:AF$80,2),J1675)</f>
        <v>45407</v>
      </c>
      <c r="K1676" s="67">
        <f t="shared" si="462"/>
        <v>23</v>
      </c>
      <c r="L1676" s="68">
        <f t="shared" si="463"/>
        <v>23</v>
      </c>
      <c r="M1676" s="69">
        <f t="shared" si="464"/>
        <v>1.0035860830000001</v>
      </c>
      <c r="N1676" s="69">
        <f t="shared" ca="1" si="465"/>
        <v>1.012771656</v>
      </c>
      <c r="O1676" s="68">
        <v>0</v>
      </c>
      <c r="P1676" s="65">
        <f t="shared" ca="1" si="466"/>
        <v>9.45322</v>
      </c>
      <c r="Q1676" s="143">
        <f t="shared" si="456"/>
        <v>0</v>
      </c>
      <c r="R1676" s="11">
        <f t="shared" si="468"/>
        <v>0</v>
      </c>
      <c r="S1676" s="70" t="str">
        <f>IF(O1675&gt;0,VLOOKUP(O1675,W$12:AF$60,10),S1675)</f>
        <v>A+J=</v>
      </c>
      <c r="T1676" s="66" t="e">
        <f>IF(O1675&gt;0,VLOOKUP(O1675,W$12:AF$60,11),T1675)</f>
        <v>#REF!</v>
      </c>
      <c r="U1676" s="71" t="str">
        <f t="shared" si="467"/>
        <v>-</v>
      </c>
    </row>
    <row r="1677" spans="1:21" x14ac:dyDescent="0.15">
      <c r="A1677" s="63">
        <f t="shared" ref="A1677:A1740" si="469">(A1676+1)</f>
        <v>45442</v>
      </c>
      <c r="B1677" s="78">
        <f t="shared" ca="1" si="457"/>
        <v>750.03615004949995</v>
      </c>
      <c r="C1677" s="65">
        <f t="shared" ca="1" si="458"/>
        <v>740.17183120949994</v>
      </c>
      <c r="D1677" s="10">
        <f ca="1">IF(A1677&lt;$B$1,VLOOKUP(A1677,[1]DI!$A$4:$B$15000,2),0)</f>
        <v>0</v>
      </c>
      <c r="E1677" s="65">
        <f t="shared" ca="1" si="459"/>
        <v>1</v>
      </c>
      <c r="F1677" s="65">
        <f ca="1">(TRUNC(PRODUCT($E$12:$E1676),16))</f>
        <v>1.43198785518368</v>
      </c>
      <c r="G1677" s="65">
        <f t="shared" ca="1" si="460"/>
        <v>1.4184430829528401</v>
      </c>
      <c r="H1677" s="65">
        <f t="shared" ca="1" si="461"/>
        <v>1.00954904</v>
      </c>
      <c r="I1677" s="64">
        <f t="shared" ref="I1677:I1740" si="470">I1676</f>
        <v>0.04</v>
      </c>
      <c r="J1677" s="66">
        <f>IF(O1676&gt;0,VLOOKUP(O1676,W$12:AF$80,2),J1676)</f>
        <v>45407</v>
      </c>
      <c r="K1677" s="67">
        <f t="shared" si="462"/>
        <v>23</v>
      </c>
      <c r="L1677" s="68">
        <f t="shared" si="463"/>
        <v>24</v>
      </c>
      <c r="M1677" s="69">
        <f t="shared" si="464"/>
        <v>1.003742291</v>
      </c>
      <c r="N1677" s="69">
        <f t="shared" ca="1" si="465"/>
        <v>1.013327066</v>
      </c>
      <c r="O1677" s="68">
        <v>0</v>
      </c>
      <c r="P1677" s="65">
        <f t="shared" ca="1" si="466"/>
        <v>9.8643188399999993</v>
      </c>
      <c r="Q1677" s="143">
        <f t="shared" si="456"/>
        <v>0</v>
      </c>
      <c r="R1677" s="11">
        <f t="shared" si="468"/>
        <v>0</v>
      </c>
      <c r="S1677" s="70" t="str">
        <f>IF(O1676&gt;0,VLOOKUP(O1676,W$12:AF$60,10),S1676)</f>
        <v>A+J=</v>
      </c>
      <c r="T1677" s="66" t="e">
        <f>IF(O1676&gt;0,VLOOKUP(O1676,W$12:AF$60,11),T1676)</f>
        <v>#REF!</v>
      </c>
      <c r="U1677" s="71" t="str">
        <f t="shared" si="467"/>
        <v>-</v>
      </c>
    </row>
    <row r="1678" spans="1:21" x14ac:dyDescent="0.15">
      <c r="A1678" s="63">
        <f t="shared" si="469"/>
        <v>45443</v>
      </c>
      <c r="B1678" s="78">
        <f t="shared" ca="1" si="457"/>
        <v>750.03615004949995</v>
      </c>
      <c r="C1678" s="65">
        <f t="shared" ca="1" si="458"/>
        <v>740.17183120949994</v>
      </c>
      <c r="D1678" s="10">
        <f ca="1">IF(A1678&lt;$B$1,VLOOKUP(A1678,[1]DI!$A$4:$B$15000,2),0)</f>
        <v>0.104</v>
      </c>
      <c r="E1678" s="65">
        <f t="shared" ca="1" si="459"/>
        <v>1.0003926999999999</v>
      </c>
      <c r="F1678" s="65">
        <f ca="1">(TRUNC(PRODUCT($E$12:$E1677),16))</f>
        <v>1.43198785518368</v>
      </c>
      <c r="G1678" s="65">
        <f t="shared" ca="1" si="460"/>
        <v>1.4184430829528401</v>
      </c>
      <c r="H1678" s="65">
        <f t="shared" ca="1" si="461"/>
        <v>1.00954904</v>
      </c>
      <c r="I1678" s="64">
        <f t="shared" si="470"/>
        <v>0.04</v>
      </c>
      <c r="J1678" s="66">
        <f>IF(O1677&gt;0,VLOOKUP(O1677,W$12:AF$80,2),J1677)</f>
        <v>45407</v>
      </c>
      <c r="K1678" s="67">
        <f t="shared" si="462"/>
        <v>24</v>
      </c>
      <c r="L1678" s="68">
        <f t="shared" si="463"/>
        <v>24</v>
      </c>
      <c r="M1678" s="69">
        <f t="shared" si="464"/>
        <v>1.003742291</v>
      </c>
      <c r="N1678" s="69">
        <f t="shared" ca="1" si="465"/>
        <v>1.013327066</v>
      </c>
      <c r="O1678" s="68">
        <v>0</v>
      </c>
      <c r="P1678" s="65">
        <f t="shared" ca="1" si="466"/>
        <v>9.8643188399999993</v>
      </c>
      <c r="Q1678" s="143">
        <f t="shared" si="456"/>
        <v>0</v>
      </c>
      <c r="R1678" s="11">
        <f t="shared" si="468"/>
        <v>0</v>
      </c>
      <c r="S1678" s="70" t="str">
        <f>IF(O1677&gt;0,VLOOKUP(O1677,W$12:AF$60,10),S1677)</f>
        <v>A+J=</v>
      </c>
      <c r="T1678" s="66" t="e">
        <f>IF(O1677&gt;0,VLOOKUP(O1677,W$12:AF$60,11),T1677)</f>
        <v>#REF!</v>
      </c>
      <c r="U1678" s="71" t="str">
        <f t="shared" si="467"/>
        <v>-</v>
      </c>
    </row>
    <row r="1679" spans="1:21" x14ac:dyDescent="0.15">
      <c r="A1679" s="63">
        <f t="shared" si="469"/>
        <v>45444</v>
      </c>
      <c r="B1679" s="78">
        <f t="shared" ca="1" si="457"/>
        <v>750.44747833949998</v>
      </c>
      <c r="C1679" s="65">
        <f t="shared" ca="1" si="458"/>
        <v>740.17183120949994</v>
      </c>
      <c r="D1679" s="10">
        <f ca="1">IF(A1679&lt;$B$1,VLOOKUP(A1679,[1]DI!$A$4:$B$15000,2),0)</f>
        <v>0</v>
      </c>
      <c r="E1679" s="65">
        <f t="shared" ca="1" si="459"/>
        <v>1</v>
      </c>
      <c r="F1679" s="65">
        <f ca="1">(TRUNC(PRODUCT($E$12:$E1678),16))</f>
        <v>1.4325501968144101</v>
      </c>
      <c r="G1679" s="65">
        <f t="shared" ca="1" si="460"/>
        <v>1.4184430829528401</v>
      </c>
      <c r="H1679" s="65">
        <f t="shared" ca="1" si="461"/>
        <v>1.00994549</v>
      </c>
      <c r="I1679" s="64">
        <f t="shared" si="470"/>
        <v>0.04</v>
      </c>
      <c r="J1679" s="66">
        <f>IF(O1678&gt;0,VLOOKUP(O1678,W$12:AF$80,2),J1678)</f>
        <v>45407</v>
      </c>
      <c r="K1679" s="67">
        <f t="shared" si="462"/>
        <v>24</v>
      </c>
      <c r="L1679" s="68">
        <f t="shared" si="463"/>
        <v>25</v>
      </c>
      <c r="M1679" s="69">
        <f t="shared" si="464"/>
        <v>1.0038985229999999</v>
      </c>
      <c r="N1679" s="69">
        <f t="shared" ca="1" si="465"/>
        <v>1.0138827859999999</v>
      </c>
      <c r="O1679" s="68">
        <v>0</v>
      </c>
      <c r="P1679" s="65">
        <f t="shared" ca="1" si="466"/>
        <v>10.275647129999999</v>
      </c>
      <c r="Q1679" s="143">
        <f t="shared" si="456"/>
        <v>0</v>
      </c>
      <c r="R1679" s="11">
        <f t="shared" si="468"/>
        <v>0</v>
      </c>
      <c r="S1679" s="70" t="str">
        <f>IF(O1678&gt;0,VLOOKUP(O1678,W$12:AF$60,10),S1678)</f>
        <v>A+J=</v>
      </c>
      <c r="T1679" s="66" t="e">
        <f>IF(O1678&gt;0,VLOOKUP(O1678,W$12:AF$60,11),T1678)</f>
        <v>#REF!</v>
      </c>
      <c r="U1679" s="71" t="str">
        <f t="shared" si="467"/>
        <v>-</v>
      </c>
    </row>
    <row r="1680" spans="1:21" x14ac:dyDescent="0.15">
      <c r="A1680" s="63">
        <f t="shared" si="469"/>
        <v>45445</v>
      </c>
      <c r="B1680" s="78">
        <f t="shared" ca="1" si="457"/>
        <v>750.44747833949998</v>
      </c>
      <c r="C1680" s="65">
        <f t="shared" ca="1" si="458"/>
        <v>740.17183120949994</v>
      </c>
      <c r="D1680" s="10">
        <f ca="1">IF(A1680&lt;$B$1,VLOOKUP(A1680,[1]DI!$A$4:$B$15000,2),0)</f>
        <v>0</v>
      </c>
      <c r="E1680" s="65">
        <f t="shared" ca="1" si="459"/>
        <v>1</v>
      </c>
      <c r="F1680" s="65">
        <f ca="1">(TRUNC(PRODUCT($E$12:$E1679),16))</f>
        <v>1.4325501968144101</v>
      </c>
      <c r="G1680" s="65">
        <f t="shared" ca="1" si="460"/>
        <v>1.4184430829528401</v>
      </c>
      <c r="H1680" s="65">
        <f t="shared" ca="1" si="461"/>
        <v>1.00994549</v>
      </c>
      <c r="I1680" s="64">
        <f t="shared" si="470"/>
        <v>0.04</v>
      </c>
      <c r="J1680" s="66">
        <f>IF(O1679&gt;0,VLOOKUP(O1679,W$12:AF$80,2),J1679)</f>
        <v>45407</v>
      </c>
      <c r="K1680" s="67">
        <f t="shared" si="462"/>
        <v>24</v>
      </c>
      <c r="L1680" s="68">
        <f t="shared" si="463"/>
        <v>25</v>
      </c>
      <c r="M1680" s="69">
        <f t="shared" si="464"/>
        <v>1.0038985229999999</v>
      </c>
      <c r="N1680" s="69">
        <f t="shared" ca="1" si="465"/>
        <v>1.0138827859999999</v>
      </c>
      <c r="O1680" s="68">
        <v>0</v>
      </c>
      <c r="P1680" s="65">
        <f t="shared" ca="1" si="466"/>
        <v>10.275647129999999</v>
      </c>
      <c r="Q1680" s="143">
        <f t="shared" si="456"/>
        <v>0</v>
      </c>
      <c r="R1680" s="11">
        <f t="shared" si="468"/>
        <v>0</v>
      </c>
      <c r="S1680" s="70" t="str">
        <f>IF(O1679&gt;0,VLOOKUP(O1679,W$12:AF$60,10),S1679)</f>
        <v>A+J=</v>
      </c>
      <c r="T1680" s="66" t="e">
        <f>IF(O1679&gt;0,VLOOKUP(O1679,W$12:AF$60,11),T1679)</f>
        <v>#REF!</v>
      </c>
      <c r="U1680" s="71" t="str">
        <f t="shared" si="467"/>
        <v>-</v>
      </c>
    </row>
    <row r="1681" spans="1:21" x14ac:dyDescent="0.15">
      <c r="A1681" s="63">
        <f t="shared" si="469"/>
        <v>45446</v>
      </c>
      <c r="B1681" s="78">
        <f t="shared" ca="1" si="457"/>
        <v>750.44747833949998</v>
      </c>
      <c r="C1681" s="65">
        <f t="shared" ca="1" si="458"/>
        <v>740.17183120949994</v>
      </c>
      <c r="D1681" s="10">
        <f ca="1">IF(A1681&lt;$B$1,VLOOKUP(A1681,[1]DI!$A$4:$B$15000,2),0)</f>
        <v>0.104</v>
      </c>
      <c r="E1681" s="65">
        <f t="shared" ca="1" si="459"/>
        <v>1.0003926999999999</v>
      </c>
      <c r="F1681" s="65">
        <f ca="1">(TRUNC(PRODUCT($E$12:$E1680),16))</f>
        <v>1.4325501968144101</v>
      </c>
      <c r="G1681" s="65">
        <f t="shared" ca="1" si="460"/>
        <v>1.4184430829528401</v>
      </c>
      <c r="H1681" s="65">
        <f t="shared" ca="1" si="461"/>
        <v>1.00994549</v>
      </c>
      <c r="I1681" s="64">
        <f t="shared" si="470"/>
        <v>0.04</v>
      </c>
      <c r="J1681" s="66">
        <f>IF(O1680&gt;0,VLOOKUP(O1680,W$12:AF$80,2),J1680)</f>
        <v>45407</v>
      </c>
      <c r="K1681" s="67">
        <f t="shared" si="462"/>
        <v>25</v>
      </c>
      <c r="L1681" s="68">
        <f t="shared" si="463"/>
        <v>25</v>
      </c>
      <c r="M1681" s="69">
        <f t="shared" si="464"/>
        <v>1.0038985229999999</v>
      </c>
      <c r="N1681" s="69">
        <f t="shared" ca="1" si="465"/>
        <v>1.0138827859999999</v>
      </c>
      <c r="O1681" s="68">
        <v>0</v>
      </c>
      <c r="P1681" s="65">
        <f t="shared" ca="1" si="466"/>
        <v>10.275647129999999</v>
      </c>
      <c r="Q1681" s="143">
        <f t="shared" si="456"/>
        <v>0</v>
      </c>
      <c r="R1681" s="11">
        <f t="shared" si="468"/>
        <v>0</v>
      </c>
      <c r="S1681" s="70" t="str">
        <f>IF(O1680&gt;0,VLOOKUP(O1680,W$12:AF$60,10),S1680)</f>
        <v>A+J=</v>
      </c>
      <c r="T1681" s="66" t="e">
        <f>IF(O1680&gt;0,VLOOKUP(O1680,W$12:AF$60,11),T1680)</f>
        <v>#REF!</v>
      </c>
      <c r="U1681" s="71" t="str">
        <f t="shared" si="467"/>
        <v>-</v>
      </c>
    </row>
    <row r="1682" spans="1:21" x14ac:dyDescent="0.15">
      <c r="A1682" s="63">
        <f t="shared" si="469"/>
        <v>45447</v>
      </c>
      <c r="B1682" s="78">
        <f t="shared" ca="1" si="457"/>
        <v>750.8590353395</v>
      </c>
      <c r="C1682" s="65">
        <f t="shared" ca="1" si="458"/>
        <v>740.17183120949994</v>
      </c>
      <c r="D1682" s="10">
        <f ca="1">IF(A1682&lt;$B$1,VLOOKUP(A1682,[1]DI!$A$4:$B$15000,2),0)</f>
        <v>0.104</v>
      </c>
      <c r="E1682" s="65">
        <f t="shared" ca="1" si="459"/>
        <v>1.0003926999999999</v>
      </c>
      <c r="F1682" s="65">
        <f ca="1">(TRUNC(PRODUCT($E$12:$E1681),16))</f>
        <v>1.4331127592766999</v>
      </c>
      <c r="G1682" s="65">
        <f t="shared" ca="1" si="460"/>
        <v>1.4184430829528401</v>
      </c>
      <c r="H1682" s="65">
        <f t="shared" ca="1" si="461"/>
        <v>1.0103420999999999</v>
      </c>
      <c r="I1682" s="64">
        <f t="shared" si="470"/>
        <v>0.04</v>
      </c>
      <c r="J1682" s="66">
        <f>IF(O1681&gt;0,VLOOKUP(O1681,W$12:AF$80,2),J1681)</f>
        <v>45407</v>
      </c>
      <c r="K1682" s="67">
        <f t="shared" si="462"/>
        <v>26</v>
      </c>
      <c r="L1682" s="68">
        <f t="shared" si="463"/>
        <v>26</v>
      </c>
      <c r="M1682" s="69">
        <f t="shared" si="464"/>
        <v>1.0040547799999999</v>
      </c>
      <c r="N1682" s="69">
        <f t="shared" ca="1" si="465"/>
        <v>1.0144388150000001</v>
      </c>
      <c r="O1682" s="68">
        <v>0</v>
      </c>
      <c r="P1682" s="65">
        <f t="shared" ca="1" si="466"/>
        <v>10.68720413</v>
      </c>
      <c r="Q1682" s="143">
        <f t="shared" si="456"/>
        <v>0</v>
      </c>
      <c r="R1682" s="11">
        <f t="shared" si="468"/>
        <v>0</v>
      </c>
      <c r="S1682" s="70" t="str">
        <f>IF(O1681&gt;0,VLOOKUP(O1681,W$12:AF$60,10),S1681)</f>
        <v>A+J=</v>
      </c>
      <c r="T1682" s="66" t="e">
        <f>IF(O1681&gt;0,VLOOKUP(O1681,W$12:AF$60,11),T1681)</f>
        <v>#REF!</v>
      </c>
      <c r="U1682" s="71" t="str">
        <f t="shared" si="467"/>
        <v>-</v>
      </c>
    </row>
    <row r="1683" spans="1:21" x14ac:dyDescent="0.15">
      <c r="A1683" s="63">
        <f t="shared" si="469"/>
        <v>45448</v>
      </c>
      <c r="B1683" s="78">
        <f t="shared" ca="1" si="457"/>
        <v>751.27081365949994</v>
      </c>
      <c r="C1683" s="65">
        <f t="shared" ca="1" si="458"/>
        <v>740.17183120949994</v>
      </c>
      <c r="D1683" s="10">
        <f ca="1">IF(A1683&lt;$B$1,VLOOKUP(A1683,[1]DI!$A$4:$B$15000,2),0)</f>
        <v>0.104</v>
      </c>
      <c r="E1683" s="65">
        <f t="shared" ca="1" si="459"/>
        <v>1.0003926999999999</v>
      </c>
      <c r="F1683" s="65">
        <f ca="1">(TRUNC(PRODUCT($E$12:$E1682),16))</f>
        <v>1.43367554265727</v>
      </c>
      <c r="G1683" s="65">
        <f t="shared" ca="1" si="460"/>
        <v>1.4184430829528401</v>
      </c>
      <c r="H1683" s="65">
        <f t="shared" ca="1" si="461"/>
        <v>1.01073886</v>
      </c>
      <c r="I1683" s="64">
        <f t="shared" si="470"/>
        <v>0.04</v>
      </c>
      <c r="J1683" s="66">
        <f>IF(O1682&gt;0,VLOOKUP(O1682,W$12:AF$80,2),J1682)</f>
        <v>45407</v>
      </c>
      <c r="K1683" s="67">
        <f t="shared" si="462"/>
        <v>27</v>
      </c>
      <c r="L1683" s="68">
        <f t="shared" si="463"/>
        <v>27</v>
      </c>
      <c r="M1683" s="69">
        <f t="shared" si="464"/>
        <v>1.0042110609999999</v>
      </c>
      <c r="N1683" s="69">
        <f t="shared" ca="1" si="465"/>
        <v>1.0149951429999999</v>
      </c>
      <c r="O1683" s="68">
        <v>0</v>
      </c>
      <c r="P1683" s="65">
        <f t="shared" ca="1" si="466"/>
        <v>11.098982449999999</v>
      </c>
      <c r="Q1683" s="143">
        <f t="shared" si="456"/>
        <v>0</v>
      </c>
      <c r="R1683" s="11">
        <f t="shared" si="468"/>
        <v>0</v>
      </c>
      <c r="S1683" s="70" t="str">
        <f>IF(O1682&gt;0,VLOOKUP(O1682,W$12:AF$60,10),S1682)</f>
        <v>A+J=</v>
      </c>
      <c r="T1683" s="66" t="e">
        <f>IF(O1682&gt;0,VLOOKUP(O1682,W$12:AF$60,11),T1682)</f>
        <v>#REF!</v>
      </c>
      <c r="U1683" s="71" t="str">
        <f t="shared" si="467"/>
        <v>-</v>
      </c>
    </row>
    <row r="1684" spans="1:21" x14ac:dyDescent="0.15">
      <c r="A1684" s="63">
        <f t="shared" si="469"/>
        <v>45449</v>
      </c>
      <c r="B1684" s="78">
        <f t="shared" ca="1" si="457"/>
        <v>751.68282068949998</v>
      </c>
      <c r="C1684" s="65">
        <f t="shared" ca="1" si="458"/>
        <v>740.17183120949994</v>
      </c>
      <c r="D1684" s="10">
        <f ca="1">IF(A1684&lt;$B$1,VLOOKUP(A1684,[1]DI!$A$4:$B$15000,2),0)</f>
        <v>0.104</v>
      </c>
      <c r="E1684" s="65">
        <f t="shared" ca="1" si="459"/>
        <v>1.0003926999999999</v>
      </c>
      <c r="F1684" s="65">
        <f ca="1">(TRUNC(PRODUCT($E$12:$E1683),16))</f>
        <v>1.43423854704287</v>
      </c>
      <c r="G1684" s="65">
        <f t="shared" ca="1" si="460"/>
        <v>1.4184430829528401</v>
      </c>
      <c r="H1684" s="65">
        <f t="shared" ca="1" si="461"/>
        <v>1.01113578</v>
      </c>
      <c r="I1684" s="64">
        <f t="shared" si="470"/>
        <v>0.04</v>
      </c>
      <c r="J1684" s="66">
        <f>IF(O1683&gt;0,VLOOKUP(O1683,W$12:AF$80,2),J1683)</f>
        <v>45407</v>
      </c>
      <c r="K1684" s="67">
        <f t="shared" si="462"/>
        <v>28</v>
      </c>
      <c r="L1684" s="68">
        <f t="shared" si="463"/>
        <v>28</v>
      </c>
      <c r="M1684" s="69">
        <f t="shared" si="464"/>
        <v>1.0043673660000001</v>
      </c>
      <c r="N1684" s="69">
        <f t="shared" ca="1" si="465"/>
        <v>1.01555178</v>
      </c>
      <c r="O1684" s="68">
        <v>0</v>
      </c>
      <c r="P1684" s="65">
        <f t="shared" ca="1" si="466"/>
        <v>11.510989479999999</v>
      </c>
      <c r="Q1684" s="143">
        <f t="shared" si="456"/>
        <v>0</v>
      </c>
      <c r="R1684" s="11">
        <f t="shared" si="468"/>
        <v>0</v>
      </c>
      <c r="S1684" s="70" t="str">
        <f>IF(O1683&gt;0,VLOOKUP(O1683,W$12:AF$60,10),S1683)</f>
        <v>A+J=</v>
      </c>
      <c r="T1684" s="66" t="e">
        <f>IF(O1683&gt;0,VLOOKUP(O1683,W$12:AF$60,11),T1683)</f>
        <v>#REF!</v>
      </c>
      <c r="U1684" s="71" t="str">
        <f t="shared" si="467"/>
        <v>-</v>
      </c>
    </row>
    <row r="1685" spans="1:21" x14ac:dyDescent="0.15">
      <c r="A1685" s="63">
        <f t="shared" si="469"/>
        <v>45450</v>
      </c>
      <c r="B1685" s="78">
        <f t="shared" ca="1" si="457"/>
        <v>752.09504976949995</v>
      </c>
      <c r="C1685" s="65">
        <f t="shared" ca="1" si="458"/>
        <v>740.17183120949994</v>
      </c>
      <c r="D1685" s="10">
        <f ca="1">IF(A1685&lt;$B$1,VLOOKUP(A1685,[1]DI!$A$4:$B$15000,2),0)</f>
        <v>0.104</v>
      </c>
      <c r="E1685" s="65">
        <f t="shared" ca="1" si="459"/>
        <v>1.0003926999999999</v>
      </c>
      <c r="F1685" s="65">
        <f ca="1">(TRUNC(PRODUCT($E$12:$E1684),16))</f>
        <v>1.43480177252029</v>
      </c>
      <c r="G1685" s="65">
        <f t="shared" ca="1" si="460"/>
        <v>1.4184430829528401</v>
      </c>
      <c r="H1685" s="65">
        <f t="shared" ca="1" si="461"/>
        <v>1.01153285</v>
      </c>
      <c r="I1685" s="64">
        <f t="shared" si="470"/>
        <v>0.04</v>
      </c>
      <c r="J1685" s="66">
        <f>IF(O1684&gt;0,VLOOKUP(O1684,W$12:AF$80,2),J1684)</f>
        <v>45407</v>
      </c>
      <c r="K1685" s="67">
        <f t="shared" si="462"/>
        <v>29</v>
      </c>
      <c r="L1685" s="68">
        <f t="shared" si="463"/>
        <v>29</v>
      </c>
      <c r="M1685" s="69">
        <f t="shared" si="464"/>
        <v>1.0045236959999999</v>
      </c>
      <c r="N1685" s="69">
        <f t="shared" ca="1" si="465"/>
        <v>1.0161087170000001</v>
      </c>
      <c r="O1685" s="68">
        <v>0</v>
      </c>
      <c r="P1685" s="65">
        <f t="shared" ca="1" si="466"/>
        <v>11.92321856</v>
      </c>
      <c r="Q1685" s="143">
        <f t="shared" si="456"/>
        <v>0</v>
      </c>
      <c r="R1685" s="11">
        <f t="shared" si="468"/>
        <v>0</v>
      </c>
      <c r="S1685" s="70" t="str">
        <f>IF(O1684&gt;0,VLOOKUP(O1684,W$12:AF$60,10),S1684)</f>
        <v>A+J=</v>
      </c>
      <c r="T1685" s="66" t="e">
        <f>IF(O1684&gt;0,VLOOKUP(O1684,W$12:AF$60,11),T1684)</f>
        <v>#REF!</v>
      </c>
      <c r="U1685" s="71" t="str">
        <f t="shared" si="467"/>
        <v>-</v>
      </c>
    </row>
    <row r="1686" spans="1:21" x14ac:dyDescent="0.15">
      <c r="A1686" s="63">
        <f t="shared" si="469"/>
        <v>45451</v>
      </c>
      <c r="B1686" s="78">
        <f t="shared" ca="1" si="457"/>
        <v>752.50750755949991</v>
      </c>
      <c r="C1686" s="65">
        <f t="shared" ca="1" si="458"/>
        <v>740.17183120949994</v>
      </c>
      <c r="D1686" s="10">
        <f ca="1">IF(A1686&lt;$B$1,VLOOKUP(A1686,[1]DI!$A$4:$B$15000,2),0)</f>
        <v>0</v>
      </c>
      <c r="E1686" s="65">
        <f t="shared" ca="1" si="459"/>
        <v>1</v>
      </c>
      <c r="F1686" s="65">
        <f ca="1">(TRUNC(PRODUCT($E$12:$E1685),16))</f>
        <v>1.43536521917636</v>
      </c>
      <c r="G1686" s="65">
        <f t="shared" ca="1" si="460"/>
        <v>1.4184430829528401</v>
      </c>
      <c r="H1686" s="65">
        <f t="shared" ca="1" si="461"/>
        <v>1.01193008</v>
      </c>
      <c r="I1686" s="64">
        <f t="shared" si="470"/>
        <v>0.04</v>
      </c>
      <c r="J1686" s="66">
        <f>IF(O1685&gt;0,VLOOKUP(O1685,W$12:AF$80,2),J1685)</f>
        <v>45407</v>
      </c>
      <c r="K1686" s="67">
        <f t="shared" si="462"/>
        <v>29</v>
      </c>
      <c r="L1686" s="68">
        <f t="shared" si="463"/>
        <v>30</v>
      </c>
      <c r="M1686" s="69">
        <f t="shared" si="464"/>
        <v>1.0046800499999999</v>
      </c>
      <c r="N1686" s="69">
        <f t="shared" ca="1" si="465"/>
        <v>1.0166659629999999</v>
      </c>
      <c r="O1686" s="68">
        <v>0</v>
      </c>
      <c r="P1686" s="65">
        <f t="shared" ca="1" si="466"/>
        <v>12.33567635</v>
      </c>
      <c r="Q1686" s="143">
        <f t="shared" si="456"/>
        <v>0</v>
      </c>
      <c r="R1686" s="11">
        <f t="shared" si="468"/>
        <v>0</v>
      </c>
      <c r="S1686" s="70" t="str">
        <f>IF(O1685&gt;0,VLOOKUP(O1685,W$12:AF$60,10),S1685)</f>
        <v>A+J=</v>
      </c>
      <c r="T1686" s="66" t="e">
        <f>IF(O1685&gt;0,VLOOKUP(O1685,W$12:AF$60,11),T1685)</f>
        <v>#REF!</v>
      </c>
      <c r="U1686" s="71" t="str">
        <f t="shared" si="467"/>
        <v>-</v>
      </c>
    </row>
    <row r="1687" spans="1:21" x14ac:dyDescent="0.15">
      <c r="A1687" s="63">
        <f t="shared" si="469"/>
        <v>45452</v>
      </c>
      <c r="B1687" s="78">
        <f t="shared" ca="1" si="457"/>
        <v>752.50750755949991</v>
      </c>
      <c r="C1687" s="65">
        <f t="shared" ca="1" si="458"/>
        <v>740.17183120949994</v>
      </c>
      <c r="D1687" s="10">
        <f ca="1">IF(A1687&lt;$B$1,VLOOKUP(A1687,[1]DI!$A$4:$B$15000,2),0)</f>
        <v>0</v>
      </c>
      <c r="E1687" s="65">
        <f t="shared" ca="1" si="459"/>
        <v>1</v>
      </c>
      <c r="F1687" s="65">
        <f ca="1">(TRUNC(PRODUCT($E$12:$E1686),16))</f>
        <v>1.43536521917636</v>
      </c>
      <c r="G1687" s="65">
        <f t="shared" ca="1" si="460"/>
        <v>1.4184430829528401</v>
      </c>
      <c r="H1687" s="65">
        <f t="shared" ca="1" si="461"/>
        <v>1.01193008</v>
      </c>
      <c r="I1687" s="64">
        <f t="shared" si="470"/>
        <v>0.04</v>
      </c>
      <c r="J1687" s="66">
        <f>IF(O1686&gt;0,VLOOKUP(O1686,W$12:AF$80,2),J1686)</f>
        <v>45407</v>
      </c>
      <c r="K1687" s="67">
        <f t="shared" si="462"/>
        <v>29</v>
      </c>
      <c r="L1687" s="68">
        <f t="shared" si="463"/>
        <v>30</v>
      </c>
      <c r="M1687" s="69">
        <f t="shared" si="464"/>
        <v>1.0046800499999999</v>
      </c>
      <c r="N1687" s="69">
        <f t="shared" ca="1" si="465"/>
        <v>1.0166659629999999</v>
      </c>
      <c r="O1687" s="68">
        <v>0</v>
      </c>
      <c r="P1687" s="65">
        <f t="shared" ca="1" si="466"/>
        <v>12.33567635</v>
      </c>
      <c r="Q1687" s="143">
        <f t="shared" si="456"/>
        <v>0</v>
      </c>
      <c r="R1687" s="11">
        <f t="shared" si="468"/>
        <v>0</v>
      </c>
      <c r="S1687" s="70" t="str">
        <f>IF(O1686&gt;0,VLOOKUP(O1686,W$12:AF$60,10),S1686)</f>
        <v>A+J=</v>
      </c>
      <c r="T1687" s="66" t="e">
        <f>IF(O1686&gt;0,VLOOKUP(O1686,W$12:AF$60,11),T1686)</f>
        <v>#REF!</v>
      </c>
      <c r="U1687" s="71" t="str">
        <f t="shared" si="467"/>
        <v>-</v>
      </c>
    </row>
    <row r="1688" spans="1:21" x14ac:dyDescent="0.15">
      <c r="A1688" s="63">
        <f t="shared" si="469"/>
        <v>45453</v>
      </c>
      <c r="B1688" s="78">
        <f t="shared" ca="1" si="457"/>
        <v>752.50750755949991</v>
      </c>
      <c r="C1688" s="65">
        <f t="shared" ca="1" si="458"/>
        <v>740.17183120949994</v>
      </c>
      <c r="D1688" s="10">
        <f ca="1">IF(A1688&lt;$B$1,VLOOKUP(A1688,[1]DI!$A$4:$B$15000,2),0)</f>
        <v>0.104</v>
      </c>
      <c r="E1688" s="65">
        <f t="shared" ca="1" si="459"/>
        <v>1.0003926999999999</v>
      </c>
      <c r="F1688" s="65">
        <f ca="1">(TRUNC(PRODUCT($E$12:$E1687),16))</f>
        <v>1.43536521917636</v>
      </c>
      <c r="G1688" s="65">
        <f t="shared" ca="1" si="460"/>
        <v>1.4184430829528401</v>
      </c>
      <c r="H1688" s="65">
        <f t="shared" ca="1" si="461"/>
        <v>1.01193008</v>
      </c>
      <c r="I1688" s="64">
        <f t="shared" si="470"/>
        <v>0.04</v>
      </c>
      <c r="J1688" s="66">
        <f>IF(O1687&gt;0,VLOOKUP(O1687,W$12:AF$80,2),J1687)</f>
        <v>45407</v>
      </c>
      <c r="K1688" s="67">
        <f t="shared" si="462"/>
        <v>30</v>
      </c>
      <c r="L1688" s="68">
        <f t="shared" si="463"/>
        <v>30</v>
      </c>
      <c r="M1688" s="69">
        <f t="shared" si="464"/>
        <v>1.0046800499999999</v>
      </c>
      <c r="N1688" s="69">
        <f t="shared" ca="1" si="465"/>
        <v>1.0166659629999999</v>
      </c>
      <c r="O1688" s="68">
        <v>0</v>
      </c>
      <c r="P1688" s="65">
        <f t="shared" ca="1" si="466"/>
        <v>12.33567635</v>
      </c>
      <c r="Q1688" s="143">
        <f t="shared" si="456"/>
        <v>0</v>
      </c>
      <c r="R1688" s="11">
        <f t="shared" si="468"/>
        <v>0</v>
      </c>
      <c r="S1688" s="70" t="str">
        <f>IF(O1687&gt;0,VLOOKUP(O1687,W$12:AF$60,10),S1687)</f>
        <v>A+J=</v>
      </c>
      <c r="T1688" s="66" t="e">
        <f>IF(O1687&gt;0,VLOOKUP(O1687,W$12:AF$60,11),T1687)</f>
        <v>#REF!</v>
      </c>
      <c r="U1688" s="71" t="str">
        <f t="shared" si="467"/>
        <v>-</v>
      </c>
    </row>
    <row r="1689" spans="1:21" x14ac:dyDescent="0.15">
      <c r="A1689" s="63">
        <f t="shared" si="469"/>
        <v>45454</v>
      </c>
      <c r="B1689" s="78">
        <f t="shared" ca="1" si="457"/>
        <v>752.92018739949992</v>
      </c>
      <c r="C1689" s="65">
        <f t="shared" ca="1" si="458"/>
        <v>740.17183120949994</v>
      </c>
      <c r="D1689" s="10">
        <f ca="1">IF(A1689&lt;$B$1,VLOOKUP(A1689,[1]DI!$A$4:$B$15000,2),0)</f>
        <v>0.104</v>
      </c>
      <c r="E1689" s="65">
        <f t="shared" ca="1" si="459"/>
        <v>1.0003926999999999</v>
      </c>
      <c r="F1689" s="65">
        <f ca="1">(TRUNC(PRODUCT($E$12:$E1688),16))</f>
        <v>1.4359288870979301</v>
      </c>
      <c r="G1689" s="65">
        <f t="shared" ca="1" si="460"/>
        <v>1.4184430829528401</v>
      </c>
      <c r="H1689" s="65">
        <f t="shared" ca="1" si="461"/>
        <v>1.0123274600000001</v>
      </c>
      <c r="I1689" s="64">
        <f t="shared" si="470"/>
        <v>0.04</v>
      </c>
      <c r="J1689" s="66">
        <f>IF(O1688&gt;0,VLOOKUP(O1688,W$12:AF$80,2),J1688)</f>
        <v>45407</v>
      </c>
      <c r="K1689" s="67">
        <f t="shared" si="462"/>
        <v>31</v>
      </c>
      <c r="L1689" s="68">
        <f t="shared" si="463"/>
        <v>31</v>
      </c>
      <c r="M1689" s="69">
        <f t="shared" si="464"/>
        <v>1.0048364279999999</v>
      </c>
      <c r="N1689" s="69">
        <f t="shared" ca="1" si="465"/>
        <v>1.0172235089999999</v>
      </c>
      <c r="O1689" s="68">
        <v>0</v>
      </c>
      <c r="P1689" s="65">
        <f t="shared" ca="1" si="466"/>
        <v>12.748356190000001</v>
      </c>
      <c r="Q1689" s="143">
        <f t="shared" si="456"/>
        <v>0</v>
      </c>
      <c r="R1689" s="11">
        <f t="shared" si="468"/>
        <v>0</v>
      </c>
      <c r="S1689" s="70" t="str">
        <f>IF(O1688&gt;0,VLOOKUP(O1688,W$12:AF$60,10),S1688)</f>
        <v>A+J=</v>
      </c>
      <c r="T1689" s="66" t="e">
        <f>IF(O1688&gt;0,VLOOKUP(O1688,W$12:AF$60,11),T1688)</f>
        <v>#REF!</v>
      </c>
      <c r="U1689" s="71" t="str">
        <f t="shared" si="467"/>
        <v>-</v>
      </c>
    </row>
    <row r="1690" spans="1:21" x14ac:dyDescent="0.15">
      <c r="A1690" s="63">
        <f t="shared" si="469"/>
        <v>45455</v>
      </c>
      <c r="B1690" s="78">
        <f t="shared" ca="1" si="457"/>
        <v>753.33309669949995</v>
      </c>
      <c r="C1690" s="65">
        <f t="shared" ca="1" si="458"/>
        <v>740.17183120949994</v>
      </c>
      <c r="D1690" s="10">
        <f ca="1">IF(A1690&lt;$B$1,VLOOKUP(A1690,[1]DI!$A$4:$B$15000,2),0)</f>
        <v>0.104</v>
      </c>
      <c r="E1690" s="65">
        <f t="shared" ca="1" si="459"/>
        <v>1.0003926999999999</v>
      </c>
      <c r="F1690" s="65">
        <f ca="1">(TRUNC(PRODUCT($E$12:$E1689),16))</f>
        <v>1.43649277637189</v>
      </c>
      <c r="G1690" s="65">
        <f t="shared" ca="1" si="460"/>
        <v>1.4184430829528401</v>
      </c>
      <c r="H1690" s="65">
        <f t="shared" ca="1" si="461"/>
        <v>1.0127250000000001</v>
      </c>
      <c r="I1690" s="64">
        <f t="shared" si="470"/>
        <v>0.04</v>
      </c>
      <c r="J1690" s="66">
        <f>IF(O1689&gt;0,VLOOKUP(O1689,W$12:AF$80,2),J1689)</f>
        <v>45407</v>
      </c>
      <c r="K1690" s="67">
        <f t="shared" si="462"/>
        <v>32</v>
      </c>
      <c r="L1690" s="68">
        <f t="shared" si="463"/>
        <v>32</v>
      </c>
      <c r="M1690" s="69">
        <f t="shared" si="464"/>
        <v>1.004992831</v>
      </c>
      <c r="N1690" s="69">
        <f t="shared" ca="1" si="465"/>
        <v>1.017781365</v>
      </c>
      <c r="O1690" s="68">
        <v>0</v>
      </c>
      <c r="P1690" s="65">
        <f t="shared" ca="1" si="466"/>
        <v>13.16126549</v>
      </c>
      <c r="Q1690" s="143">
        <f t="shared" si="456"/>
        <v>0</v>
      </c>
      <c r="R1690" s="11">
        <f t="shared" si="468"/>
        <v>0</v>
      </c>
      <c r="S1690" s="70" t="str">
        <f>IF(O1689&gt;0,VLOOKUP(O1689,W$12:AF$60,10),S1689)</f>
        <v>A+J=</v>
      </c>
      <c r="T1690" s="66" t="e">
        <f>IF(O1689&gt;0,VLOOKUP(O1689,W$12:AF$60,11),T1689)</f>
        <v>#REF!</v>
      </c>
      <c r="U1690" s="71" t="str">
        <f t="shared" si="467"/>
        <v>-</v>
      </c>
    </row>
    <row r="1691" spans="1:21" x14ac:dyDescent="0.15">
      <c r="A1691" s="63">
        <f t="shared" si="469"/>
        <v>45456</v>
      </c>
      <c r="B1691" s="78">
        <f t="shared" ca="1" si="457"/>
        <v>753.74623470949996</v>
      </c>
      <c r="C1691" s="65">
        <f t="shared" ca="1" si="458"/>
        <v>740.17183120949994</v>
      </c>
      <c r="D1691" s="10">
        <f ca="1">IF(A1691&lt;$B$1,VLOOKUP(A1691,[1]DI!$A$4:$B$15000,2),0)</f>
        <v>0.104</v>
      </c>
      <c r="E1691" s="65">
        <f t="shared" ca="1" si="459"/>
        <v>1.0003926999999999</v>
      </c>
      <c r="F1691" s="65">
        <f ca="1">(TRUNC(PRODUCT($E$12:$E1690),16))</f>
        <v>1.4370568870851701</v>
      </c>
      <c r="G1691" s="65">
        <f t="shared" ca="1" si="460"/>
        <v>1.4184430829528401</v>
      </c>
      <c r="H1691" s="65">
        <f t="shared" ca="1" si="461"/>
        <v>1.0131227</v>
      </c>
      <c r="I1691" s="64">
        <f t="shared" si="470"/>
        <v>0.04</v>
      </c>
      <c r="J1691" s="66">
        <f>IF(O1690&gt;0,VLOOKUP(O1690,W$12:AF$80,2),J1690)</f>
        <v>45407</v>
      </c>
      <c r="K1691" s="67">
        <f t="shared" si="462"/>
        <v>33</v>
      </c>
      <c r="L1691" s="68">
        <f t="shared" si="463"/>
        <v>33</v>
      </c>
      <c r="M1691" s="69">
        <f t="shared" si="464"/>
        <v>1.0051492580000001</v>
      </c>
      <c r="N1691" s="69">
        <f t="shared" ca="1" si="465"/>
        <v>1.01833953</v>
      </c>
      <c r="O1691" s="68">
        <v>0</v>
      </c>
      <c r="P1691" s="65">
        <f t="shared" ca="1" si="466"/>
        <v>13.574403500000001</v>
      </c>
      <c r="Q1691" s="143">
        <f t="shared" si="456"/>
        <v>0</v>
      </c>
      <c r="R1691" s="11">
        <f t="shared" si="468"/>
        <v>0</v>
      </c>
      <c r="S1691" s="70" t="str">
        <f>IF(O1690&gt;0,VLOOKUP(O1690,W$12:AF$60,10),S1690)</f>
        <v>A+J=</v>
      </c>
      <c r="T1691" s="66" t="e">
        <f>IF(O1690&gt;0,VLOOKUP(O1690,W$12:AF$60,11),T1690)</f>
        <v>#REF!</v>
      </c>
      <c r="U1691" s="71" t="str">
        <f t="shared" si="467"/>
        <v>-</v>
      </c>
    </row>
    <row r="1692" spans="1:21" x14ac:dyDescent="0.15">
      <c r="A1692" s="63">
        <f t="shared" si="469"/>
        <v>45457</v>
      </c>
      <c r="B1692" s="78">
        <f t="shared" ca="1" si="457"/>
        <v>754.1595947694999</v>
      </c>
      <c r="C1692" s="65">
        <f t="shared" ca="1" si="458"/>
        <v>740.17183120949994</v>
      </c>
      <c r="D1692" s="10">
        <f ca="1">IF(A1692&lt;$B$1,VLOOKUP(A1692,[1]DI!$A$4:$B$15000,2),0)</f>
        <v>0.104</v>
      </c>
      <c r="E1692" s="65">
        <f t="shared" ca="1" si="459"/>
        <v>1.0003926999999999</v>
      </c>
      <c r="F1692" s="65">
        <f ca="1">(TRUNC(PRODUCT($E$12:$E1691),16))</f>
        <v>1.43762121932473</v>
      </c>
      <c r="G1692" s="65">
        <f t="shared" ca="1" si="460"/>
        <v>1.4184430829528401</v>
      </c>
      <c r="H1692" s="65">
        <f t="shared" ca="1" si="461"/>
        <v>1.01352055</v>
      </c>
      <c r="I1692" s="64">
        <f t="shared" si="470"/>
        <v>0.04</v>
      </c>
      <c r="J1692" s="66">
        <f>IF(O1691&gt;0,VLOOKUP(O1691,W$12:AF$80,2),J1691)</f>
        <v>45407</v>
      </c>
      <c r="K1692" s="67">
        <f t="shared" si="462"/>
        <v>34</v>
      </c>
      <c r="L1692" s="68">
        <f t="shared" si="463"/>
        <v>34</v>
      </c>
      <c r="M1692" s="69">
        <f t="shared" si="464"/>
        <v>1.0053057089999999</v>
      </c>
      <c r="N1692" s="69">
        <f t="shared" ca="1" si="465"/>
        <v>1.0188979949999999</v>
      </c>
      <c r="O1692" s="68">
        <v>0</v>
      </c>
      <c r="P1692" s="65">
        <f t="shared" ca="1" si="466"/>
        <v>13.987763559999999</v>
      </c>
      <c r="Q1692" s="143">
        <f t="shared" si="456"/>
        <v>0</v>
      </c>
      <c r="R1692" s="11">
        <f t="shared" si="468"/>
        <v>0</v>
      </c>
      <c r="S1692" s="70" t="str">
        <f>IF(O1691&gt;0,VLOOKUP(O1691,W$12:AF$60,10),S1691)</f>
        <v>A+J=</v>
      </c>
      <c r="T1692" s="66" t="e">
        <f>IF(O1691&gt;0,VLOOKUP(O1691,W$12:AF$60,11),T1691)</f>
        <v>#REF!</v>
      </c>
      <c r="U1692" s="71" t="str">
        <f t="shared" si="467"/>
        <v>-</v>
      </c>
    </row>
    <row r="1693" spans="1:21" x14ac:dyDescent="0.15">
      <c r="A1693" s="63">
        <f t="shared" si="469"/>
        <v>45458</v>
      </c>
      <c r="B1693" s="78">
        <f t="shared" ca="1" si="457"/>
        <v>754.5731850295</v>
      </c>
      <c r="C1693" s="65">
        <f t="shared" ca="1" si="458"/>
        <v>740.17183120949994</v>
      </c>
      <c r="D1693" s="10">
        <f ca="1">IF(A1693&lt;$B$1,VLOOKUP(A1693,[1]DI!$A$4:$B$15000,2),0)</f>
        <v>0</v>
      </c>
      <c r="E1693" s="65">
        <f t="shared" ca="1" si="459"/>
        <v>1</v>
      </c>
      <c r="F1693" s="65">
        <f ca="1">(TRUNC(PRODUCT($E$12:$E1692),16))</f>
        <v>1.43818577317756</v>
      </c>
      <c r="G1693" s="65">
        <f t="shared" ca="1" si="460"/>
        <v>1.4184430829528401</v>
      </c>
      <c r="H1693" s="65">
        <f t="shared" ca="1" si="461"/>
        <v>1.01391856</v>
      </c>
      <c r="I1693" s="64">
        <f t="shared" si="470"/>
        <v>0.04</v>
      </c>
      <c r="J1693" s="66">
        <f>IF(O1692&gt;0,VLOOKUP(O1692,W$12:AF$80,2),J1692)</f>
        <v>45407</v>
      </c>
      <c r="K1693" s="67">
        <f t="shared" si="462"/>
        <v>34</v>
      </c>
      <c r="L1693" s="68">
        <f t="shared" si="463"/>
        <v>35</v>
      </c>
      <c r="M1693" s="69">
        <f t="shared" si="464"/>
        <v>1.0054621850000001</v>
      </c>
      <c r="N1693" s="69">
        <f t="shared" ca="1" si="465"/>
        <v>1.019456771</v>
      </c>
      <c r="O1693" s="68">
        <v>0</v>
      </c>
      <c r="P1693" s="65">
        <f t="shared" ca="1" si="466"/>
        <v>14.401353820000001</v>
      </c>
      <c r="Q1693" s="143">
        <f t="shared" si="456"/>
        <v>0</v>
      </c>
      <c r="R1693" s="11">
        <f t="shared" si="468"/>
        <v>0</v>
      </c>
      <c r="S1693" s="70" t="str">
        <f>IF(O1692&gt;0,VLOOKUP(O1692,W$12:AF$60,10),S1692)</f>
        <v>A+J=</v>
      </c>
      <c r="T1693" s="66" t="e">
        <f>IF(O1692&gt;0,VLOOKUP(O1692,W$12:AF$60,11),T1692)</f>
        <v>#REF!</v>
      </c>
      <c r="U1693" s="71" t="str">
        <f t="shared" si="467"/>
        <v>-</v>
      </c>
    </row>
    <row r="1694" spans="1:21" x14ac:dyDescent="0.15">
      <c r="A1694" s="63">
        <f t="shared" si="469"/>
        <v>45459</v>
      </c>
      <c r="B1694" s="78">
        <f t="shared" ca="1" si="457"/>
        <v>754.5731850295</v>
      </c>
      <c r="C1694" s="65">
        <f t="shared" ca="1" si="458"/>
        <v>740.17183120949994</v>
      </c>
      <c r="D1694" s="10">
        <f ca="1">IF(A1694&lt;$B$1,VLOOKUP(A1694,[1]DI!$A$4:$B$15000,2),0)</f>
        <v>0</v>
      </c>
      <c r="E1694" s="65">
        <f t="shared" ca="1" si="459"/>
        <v>1</v>
      </c>
      <c r="F1694" s="65">
        <f ca="1">(TRUNC(PRODUCT($E$12:$E1693),16))</f>
        <v>1.43818577317756</v>
      </c>
      <c r="G1694" s="65">
        <f t="shared" ca="1" si="460"/>
        <v>1.4184430829528401</v>
      </c>
      <c r="H1694" s="65">
        <f t="shared" ca="1" si="461"/>
        <v>1.01391856</v>
      </c>
      <c r="I1694" s="64">
        <f t="shared" si="470"/>
        <v>0.04</v>
      </c>
      <c r="J1694" s="66">
        <f>IF(O1693&gt;0,VLOOKUP(O1693,W$12:AF$80,2),J1693)</f>
        <v>45407</v>
      </c>
      <c r="K1694" s="67">
        <f t="shared" si="462"/>
        <v>34</v>
      </c>
      <c r="L1694" s="68">
        <f t="shared" si="463"/>
        <v>35</v>
      </c>
      <c r="M1694" s="69">
        <f t="shared" si="464"/>
        <v>1.0054621850000001</v>
      </c>
      <c r="N1694" s="69">
        <f t="shared" ca="1" si="465"/>
        <v>1.019456771</v>
      </c>
      <c r="O1694" s="68">
        <v>0</v>
      </c>
      <c r="P1694" s="65">
        <f t="shared" ca="1" si="466"/>
        <v>14.401353820000001</v>
      </c>
      <c r="Q1694" s="143">
        <f t="shared" si="456"/>
        <v>0</v>
      </c>
      <c r="R1694" s="11">
        <f t="shared" si="468"/>
        <v>0</v>
      </c>
      <c r="S1694" s="70" t="str">
        <f>IF(O1693&gt;0,VLOOKUP(O1693,W$12:AF$60,10),S1693)</f>
        <v>A+J=</v>
      </c>
      <c r="T1694" s="66" t="e">
        <f>IF(O1693&gt;0,VLOOKUP(O1693,W$12:AF$60,11),T1693)</f>
        <v>#REF!</v>
      </c>
      <c r="U1694" s="71" t="str">
        <f t="shared" si="467"/>
        <v>-</v>
      </c>
    </row>
    <row r="1695" spans="1:21" x14ac:dyDescent="0.15">
      <c r="A1695" s="63">
        <f t="shared" si="469"/>
        <v>45460</v>
      </c>
      <c r="B1695" s="78">
        <f t="shared" ca="1" si="457"/>
        <v>754.5731850295</v>
      </c>
      <c r="C1695" s="65">
        <f t="shared" ca="1" si="458"/>
        <v>740.17183120949994</v>
      </c>
      <c r="D1695" s="10">
        <f ca="1">IF(A1695&lt;$B$1,VLOOKUP(A1695,[1]DI!$A$4:$B$15000,2),0)</f>
        <v>0.104</v>
      </c>
      <c r="E1695" s="65">
        <f t="shared" ca="1" si="459"/>
        <v>1.0003926999999999</v>
      </c>
      <c r="F1695" s="65">
        <f ca="1">(TRUNC(PRODUCT($E$12:$E1694),16))</f>
        <v>1.43818577317756</v>
      </c>
      <c r="G1695" s="65">
        <f t="shared" ca="1" si="460"/>
        <v>1.4184430829528401</v>
      </c>
      <c r="H1695" s="65">
        <f t="shared" ca="1" si="461"/>
        <v>1.01391856</v>
      </c>
      <c r="I1695" s="64">
        <f t="shared" si="470"/>
        <v>0.04</v>
      </c>
      <c r="J1695" s="66">
        <f>IF(O1694&gt;0,VLOOKUP(O1694,W$12:AF$80,2),J1694)</f>
        <v>45407</v>
      </c>
      <c r="K1695" s="67">
        <f t="shared" si="462"/>
        <v>35</v>
      </c>
      <c r="L1695" s="68">
        <f t="shared" si="463"/>
        <v>35</v>
      </c>
      <c r="M1695" s="69">
        <f t="shared" si="464"/>
        <v>1.0054621850000001</v>
      </c>
      <c r="N1695" s="69">
        <f t="shared" ca="1" si="465"/>
        <v>1.019456771</v>
      </c>
      <c r="O1695" s="68">
        <v>0</v>
      </c>
      <c r="P1695" s="65">
        <f t="shared" ca="1" si="466"/>
        <v>14.401353820000001</v>
      </c>
      <c r="Q1695" s="143">
        <f t="shared" si="456"/>
        <v>0</v>
      </c>
      <c r="R1695" s="11">
        <f t="shared" si="468"/>
        <v>0</v>
      </c>
      <c r="S1695" s="70" t="str">
        <f>IF(O1694&gt;0,VLOOKUP(O1694,W$12:AF$60,10),S1694)</f>
        <v>A+J=</v>
      </c>
      <c r="T1695" s="66" t="e">
        <f>IF(O1694&gt;0,VLOOKUP(O1694,W$12:AF$60,11),T1694)</f>
        <v>#REF!</v>
      </c>
      <c r="U1695" s="71" t="str">
        <f t="shared" si="467"/>
        <v>-</v>
      </c>
    </row>
    <row r="1696" spans="1:21" x14ac:dyDescent="0.15">
      <c r="A1696" s="63">
        <f t="shared" si="469"/>
        <v>45461</v>
      </c>
      <c r="B1696" s="78">
        <f t="shared" ca="1" si="457"/>
        <v>754.98700398949995</v>
      </c>
      <c r="C1696" s="65">
        <f t="shared" ca="1" si="458"/>
        <v>740.17183120949994</v>
      </c>
      <c r="D1696" s="10">
        <f ca="1">IF(A1696&lt;$B$1,VLOOKUP(A1696,[1]DI!$A$4:$B$15000,2),0)</f>
        <v>0.104</v>
      </c>
      <c r="E1696" s="65">
        <f t="shared" ca="1" si="459"/>
        <v>1.0003926999999999</v>
      </c>
      <c r="F1696" s="65">
        <f ca="1">(TRUNC(PRODUCT($E$12:$E1695),16))</f>
        <v>1.43875054873069</v>
      </c>
      <c r="G1696" s="65">
        <f t="shared" ca="1" si="460"/>
        <v>1.4184430829528401</v>
      </c>
      <c r="H1696" s="65">
        <f t="shared" ca="1" si="461"/>
        <v>1.01431673</v>
      </c>
      <c r="I1696" s="64">
        <f t="shared" si="470"/>
        <v>0.04</v>
      </c>
      <c r="J1696" s="66">
        <f>IF(O1695&gt;0,VLOOKUP(O1695,W$12:AF$80,2),J1695)</f>
        <v>45407</v>
      </c>
      <c r="K1696" s="67">
        <f t="shared" si="462"/>
        <v>36</v>
      </c>
      <c r="L1696" s="68">
        <f t="shared" si="463"/>
        <v>36</v>
      </c>
      <c r="M1696" s="69">
        <f t="shared" si="464"/>
        <v>1.005618685</v>
      </c>
      <c r="N1696" s="69">
        <f t="shared" ca="1" si="465"/>
        <v>1.0200158560000001</v>
      </c>
      <c r="O1696" s="68">
        <v>0</v>
      </c>
      <c r="P1696" s="65">
        <f t="shared" ca="1" si="466"/>
        <v>14.815172779999999</v>
      </c>
      <c r="Q1696" s="143">
        <f t="shared" si="456"/>
        <v>0</v>
      </c>
      <c r="R1696" s="11">
        <f t="shared" si="468"/>
        <v>0</v>
      </c>
      <c r="S1696" s="70" t="str">
        <f>IF(O1695&gt;0,VLOOKUP(O1695,W$12:AF$60,10),S1695)</f>
        <v>A+J=</v>
      </c>
      <c r="T1696" s="66" t="e">
        <f>IF(O1695&gt;0,VLOOKUP(O1695,W$12:AF$60,11),T1695)</f>
        <v>#REF!</v>
      </c>
      <c r="U1696" s="71" t="str">
        <f t="shared" si="467"/>
        <v>-</v>
      </c>
    </row>
    <row r="1697" spans="1:21" x14ac:dyDescent="0.15">
      <c r="A1697" s="63">
        <f t="shared" si="469"/>
        <v>45462</v>
      </c>
      <c r="B1697" s="78">
        <f t="shared" ca="1" si="457"/>
        <v>755.40104500949997</v>
      </c>
      <c r="C1697" s="65">
        <f t="shared" ca="1" si="458"/>
        <v>740.17183120949994</v>
      </c>
      <c r="D1697" s="10">
        <f ca="1">IF(A1697&lt;$B$1,VLOOKUP(A1697,[1]DI!$A$4:$B$15000,2),0)</f>
        <v>0.104</v>
      </c>
      <c r="E1697" s="65">
        <f t="shared" ca="1" si="459"/>
        <v>1.0003926999999999</v>
      </c>
      <c r="F1697" s="65">
        <f ca="1">(TRUNC(PRODUCT($E$12:$E1696),16))</f>
        <v>1.43931554607117</v>
      </c>
      <c r="G1697" s="65">
        <f t="shared" ca="1" si="460"/>
        <v>1.4184430829528401</v>
      </c>
      <c r="H1697" s="65">
        <f t="shared" ca="1" si="461"/>
        <v>1.01471505</v>
      </c>
      <c r="I1697" s="64">
        <f t="shared" si="470"/>
        <v>0.04</v>
      </c>
      <c r="J1697" s="66">
        <f>IF(O1696&gt;0,VLOOKUP(O1696,W$12:AF$80,2),J1696)</f>
        <v>45407</v>
      </c>
      <c r="K1697" s="67">
        <f t="shared" si="462"/>
        <v>37</v>
      </c>
      <c r="L1697" s="68">
        <f t="shared" si="463"/>
        <v>37</v>
      </c>
      <c r="M1697" s="69">
        <f t="shared" si="464"/>
        <v>1.0057752090000001</v>
      </c>
      <c r="N1697" s="69">
        <f t="shared" ca="1" si="465"/>
        <v>1.020575241</v>
      </c>
      <c r="O1697" s="68">
        <v>0</v>
      </c>
      <c r="P1697" s="65">
        <f t="shared" ca="1" si="466"/>
        <v>15.2292138</v>
      </c>
      <c r="Q1697" s="143">
        <f t="shared" si="456"/>
        <v>0</v>
      </c>
      <c r="R1697" s="11">
        <f t="shared" si="468"/>
        <v>0</v>
      </c>
      <c r="S1697" s="70" t="str">
        <f>IF(O1696&gt;0,VLOOKUP(O1696,W$12:AF$60,10),S1696)</f>
        <v>A+J=</v>
      </c>
      <c r="T1697" s="66" t="e">
        <f>IF(O1696&gt;0,VLOOKUP(O1696,W$12:AF$60,11),T1696)</f>
        <v>#REF!</v>
      </c>
      <c r="U1697" s="71" t="str">
        <f t="shared" si="467"/>
        <v>-</v>
      </c>
    </row>
    <row r="1698" spans="1:21" x14ac:dyDescent="0.15">
      <c r="A1698" s="63">
        <f t="shared" si="469"/>
        <v>45463</v>
      </c>
      <c r="B1698" s="78">
        <f t="shared" ca="1" si="457"/>
        <v>755.81531696949992</v>
      </c>
      <c r="C1698" s="65">
        <f t="shared" ca="1" si="458"/>
        <v>740.17183120949994</v>
      </c>
      <c r="D1698" s="10">
        <f ca="1">IF(A1698&lt;$B$1,VLOOKUP(A1698,[1]DI!$A$4:$B$15000,2),0)</f>
        <v>0.104</v>
      </c>
      <c r="E1698" s="65">
        <f t="shared" ca="1" si="459"/>
        <v>1.0003926999999999</v>
      </c>
      <c r="F1698" s="65">
        <f ca="1">(TRUNC(PRODUCT($E$12:$E1697),16))</f>
        <v>1.4398807652861201</v>
      </c>
      <c r="G1698" s="65">
        <f t="shared" ca="1" si="460"/>
        <v>1.4184430829528401</v>
      </c>
      <c r="H1698" s="65">
        <f t="shared" ca="1" si="461"/>
        <v>1.01511353</v>
      </c>
      <c r="I1698" s="64">
        <f t="shared" si="470"/>
        <v>0.04</v>
      </c>
      <c r="J1698" s="66">
        <f>IF(O1697&gt;0,VLOOKUP(O1697,W$12:AF$80,2),J1697)</f>
        <v>45407</v>
      </c>
      <c r="K1698" s="67">
        <f t="shared" si="462"/>
        <v>38</v>
      </c>
      <c r="L1698" s="68">
        <f t="shared" si="463"/>
        <v>38</v>
      </c>
      <c r="M1698" s="69">
        <f t="shared" si="464"/>
        <v>1.005931758</v>
      </c>
      <c r="N1698" s="69">
        <f t="shared" ca="1" si="465"/>
        <v>1.0211349380000001</v>
      </c>
      <c r="O1698" s="68">
        <v>0</v>
      </c>
      <c r="P1698" s="65">
        <f t="shared" ca="1" si="466"/>
        <v>15.643485760000001</v>
      </c>
      <c r="Q1698" s="143">
        <f t="shared" si="456"/>
        <v>0</v>
      </c>
      <c r="R1698" s="11">
        <f t="shared" si="468"/>
        <v>0</v>
      </c>
      <c r="S1698" s="70" t="str">
        <f>IF(O1697&gt;0,VLOOKUP(O1697,W$12:AF$60,10),S1697)</f>
        <v>A+J=</v>
      </c>
      <c r="T1698" s="66" t="e">
        <f>IF(O1697&gt;0,VLOOKUP(O1697,W$12:AF$60,11),T1697)</f>
        <v>#REF!</v>
      </c>
      <c r="U1698" s="71" t="str">
        <f t="shared" si="467"/>
        <v>-</v>
      </c>
    </row>
    <row r="1699" spans="1:21" x14ac:dyDescent="0.15">
      <c r="A1699" s="63">
        <f t="shared" si="469"/>
        <v>45464</v>
      </c>
      <c r="B1699" s="78">
        <f t="shared" ca="1" si="457"/>
        <v>756.22981762949996</v>
      </c>
      <c r="C1699" s="65">
        <f t="shared" ca="1" si="458"/>
        <v>740.17183120949994</v>
      </c>
      <c r="D1699" s="10">
        <f ca="1">IF(A1699&lt;$B$1,VLOOKUP(A1699,[1]DI!$A$4:$B$15000,2),0)</f>
        <v>0.104</v>
      </c>
      <c r="E1699" s="65">
        <f t="shared" ca="1" si="459"/>
        <v>1.0003926999999999</v>
      </c>
      <c r="F1699" s="65">
        <f ca="1">(TRUNC(PRODUCT($E$12:$E1698),16))</f>
        <v>1.44044620646264</v>
      </c>
      <c r="G1699" s="65">
        <f t="shared" ca="1" si="460"/>
        <v>1.4184430829528401</v>
      </c>
      <c r="H1699" s="65">
        <f t="shared" ca="1" si="461"/>
        <v>1.01551217</v>
      </c>
      <c r="I1699" s="64">
        <f t="shared" si="470"/>
        <v>0.04</v>
      </c>
      <c r="J1699" s="66">
        <f>IF(O1698&gt;0,VLOOKUP(O1698,W$12:AF$80,2),J1698)</f>
        <v>45407</v>
      </c>
      <c r="K1699" s="67">
        <f t="shared" si="462"/>
        <v>39</v>
      </c>
      <c r="L1699" s="68">
        <f t="shared" si="463"/>
        <v>39</v>
      </c>
      <c r="M1699" s="69">
        <f t="shared" si="464"/>
        <v>1.0060883309999999</v>
      </c>
      <c r="N1699" s="69">
        <f t="shared" ca="1" si="465"/>
        <v>1.021694944</v>
      </c>
      <c r="O1699" s="68">
        <v>0</v>
      </c>
      <c r="P1699" s="65">
        <f t="shared" ca="1" si="466"/>
        <v>16.057986419999999</v>
      </c>
      <c r="Q1699" s="143">
        <f t="shared" si="456"/>
        <v>0</v>
      </c>
      <c r="R1699" s="11">
        <f t="shared" si="468"/>
        <v>0</v>
      </c>
      <c r="S1699" s="70" t="str">
        <f>IF(O1698&gt;0,VLOOKUP(O1698,W$12:AF$60,10),S1698)</f>
        <v>A+J=</v>
      </c>
      <c r="T1699" s="66" t="e">
        <f>IF(O1698&gt;0,VLOOKUP(O1698,W$12:AF$60,11),T1698)</f>
        <v>#REF!</v>
      </c>
      <c r="U1699" s="71" t="str">
        <f t="shared" si="467"/>
        <v>-</v>
      </c>
    </row>
    <row r="1700" spans="1:21" x14ac:dyDescent="0.15">
      <c r="A1700" s="63">
        <f t="shared" si="469"/>
        <v>45465</v>
      </c>
      <c r="B1700" s="78">
        <f t="shared" ca="1" si="457"/>
        <v>756.64454182949999</v>
      </c>
      <c r="C1700" s="65">
        <f t="shared" ca="1" si="458"/>
        <v>740.17183120949994</v>
      </c>
      <c r="D1700" s="10">
        <f ca="1">IF(A1700&lt;$B$1,VLOOKUP(A1700,[1]DI!$A$4:$B$15000,2),0)</f>
        <v>0</v>
      </c>
      <c r="E1700" s="65">
        <f t="shared" ca="1" si="459"/>
        <v>1</v>
      </c>
      <c r="F1700" s="65">
        <f ca="1">(TRUNC(PRODUCT($E$12:$E1699),16))</f>
        <v>1.4410118696879199</v>
      </c>
      <c r="G1700" s="65">
        <f t="shared" ca="1" si="460"/>
        <v>1.4184430829528401</v>
      </c>
      <c r="H1700" s="65">
        <f t="shared" ca="1" si="461"/>
        <v>1.01591096</v>
      </c>
      <c r="I1700" s="64">
        <f t="shared" si="470"/>
        <v>0.04</v>
      </c>
      <c r="J1700" s="66">
        <f>IF(O1699&gt;0,VLOOKUP(O1699,W$12:AF$80,2),J1699)</f>
        <v>45407</v>
      </c>
      <c r="K1700" s="67">
        <f t="shared" si="462"/>
        <v>39</v>
      </c>
      <c r="L1700" s="68">
        <f t="shared" si="463"/>
        <v>40</v>
      </c>
      <c r="M1700" s="69">
        <f t="shared" si="464"/>
        <v>1.006244929</v>
      </c>
      <c r="N1700" s="69">
        <f t="shared" ca="1" si="465"/>
        <v>1.0222552519999999</v>
      </c>
      <c r="O1700" s="68">
        <v>0</v>
      </c>
      <c r="P1700" s="65">
        <f t="shared" ca="1" si="466"/>
        <v>16.472710620000001</v>
      </c>
      <c r="Q1700" s="143">
        <f t="shared" si="456"/>
        <v>0</v>
      </c>
      <c r="R1700" s="11">
        <f t="shared" si="468"/>
        <v>0</v>
      </c>
      <c r="S1700" s="70" t="str">
        <f>IF(O1699&gt;0,VLOOKUP(O1699,W$12:AF$60,10),S1699)</f>
        <v>A+J=</v>
      </c>
      <c r="T1700" s="66" t="e">
        <f>IF(O1699&gt;0,VLOOKUP(O1699,W$12:AF$60,11),T1699)</f>
        <v>#REF!</v>
      </c>
      <c r="U1700" s="71" t="str">
        <f t="shared" si="467"/>
        <v>-</v>
      </c>
    </row>
    <row r="1701" spans="1:21" x14ac:dyDescent="0.15">
      <c r="A1701" s="63">
        <f t="shared" si="469"/>
        <v>45466</v>
      </c>
      <c r="B1701" s="78">
        <f t="shared" ca="1" si="457"/>
        <v>756.64454182949999</v>
      </c>
      <c r="C1701" s="65">
        <f t="shared" ca="1" si="458"/>
        <v>740.17183120949994</v>
      </c>
      <c r="D1701" s="10">
        <f ca="1">IF(A1701&lt;$B$1,VLOOKUP(A1701,[1]DI!$A$4:$B$15000,2),0)</f>
        <v>0</v>
      </c>
      <c r="E1701" s="65">
        <f t="shared" ca="1" si="459"/>
        <v>1</v>
      </c>
      <c r="F1701" s="65">
        <f ca="1">(TRUNC(PRODUCT($E$12:$E1700),16))</f>
        <v>1.4410118696879199</v>
      </c>
      <c r="G1701" s="65">
        <f t="shared" ca="1" si="460"/>
        <v>1.4184430829528401</v>
      </c>
      <c r="H1701" s="65">
        <f t="shared" ca="1" si="461"/>
        <v>1.01591096</v>
      </c>
      <c r="I1701" s="64">
        <f t="shared" si="470"/>
        <v>0.04</v>
      </c>
      <c r="J1701" s="66">
        <f>IF(O1700&gt;0,VLOOKUP(O1700,W$12:AF$80,2),J1700)</f>
        <v>45407</v>
      </c>
      <c r="K1701" s="67">
        <f t="shared" si="462"/>
        <v>39</v>
      </c>
      <c r="L1701" s="68">
        <f t="shared" si="463"/>
        <v>40</v>
      </c>
      <c r="M1701" s="69">
        <f t="shared" si="464"/>
        <v>1.006244929</v>
      </c>
      <c r="N1701" s="69">
        <f t="shared" ca="1" si="465"/>
        <v>1.0222552519999999</v>
      </c>
      <c r="O1701" s="68">
        <v>0</v>
      </c>
      <c r="P1701" s="65">
        <f t="shared" ca="1" si="466"/>
        <v>16.472710620000001</v>
      </c>
      <c r="Q1701" s="143">
        <f t="shared" si="456"/>
        <v>0</v>
      </c>
      <c r="R1701" s="11">
        <f t="shared" si="468"/>
        <v>0</v>
      </c>
      <c r="S1701" s="70" t="str">
        <f>IF(O1700&gt;0,VLOOKUP(O1700,W$12:AF$60,10),S1700)</f>
        <v>A+J=</v>
      </c>
      <c r="T1701" s="66" t="e">
        <f>IF(O1700&gt;0,VLOOKUP(O1700,W$12:AF$60,11),T1700)</f>
        <v>#REF!</v>
      </c>
      <c r="U1701" s="71" t="str">
        <f t="shared" si="467"/>
        <v>-</v>
      </c>
    </row>
    <row r="1702" spans="1:21" x14ac:dyDescent="0.15">
      <c r="A1702" s="63">
        <f t="shared" si="469"/>
        <v>45467</v>
      </c>
      <c r="B1702" s="78">
        <f t="shared" ca="1" si="457"/>
        <v>756.64454182949999</v>
      </c>
      <c r="C1702" s="65">
        <f t="shared" ca="1" si="458"/>
        <v>740.17183120949994</v>
      </c>
      <c r="D1702" s="10">
        <f ca="1">IF(A1702&lt;$B$1,VLOOKUP(A1702,[1]DI!$A$4:$B$15000,2),0)</f>
        <v>0.104</v>
      </c>
      <c r="E1702" s="65">
        <f t="shared" ca="1" si="459"/>
        <v>1.0003926999999999</v>
      </c>
      <c r="F1702" s="65">
        <f ca="1">(TRUNC(PRODUCT($E$12:$E1701),16))</f>
        <v>1.4410118696879199</v>
      </c>
      <c r="G1702" s="65">
        <f t="shared" ca="1" si="460"/>
        <v>1.4184430829528401</v>
      </c>
      <c r="H1702" s="65">
        <f t="shared" ca="1" si="461"/>
        <v>1.01591096</v>
      </c>
      <c r="I1702" s="64">
        <f t="shared" si="470"/>
        <v>0.04</v>
      </c>
      <c r="J1702" s="66">
        <f>IF(O1701&gt;0,VLOOKUP(O1701,W$12:AF$80,2),J1701)</f>
        <v>45407</v>
      </c>
      <c r="K1702" s="67">
        <f t="shared" si="462"/>
        <v>40</v>
      </c>
      <c r="L1702" s="68">
        <f t="shared" si="463"/>
        <v>40</v>
      </c>
      <c r="M1702" s="69">
        <f t="shared" si="464"/>
        <v>1.006244929</v>
      </c>
      <c r="N1702" s="69">
        <f t="shared" ca="1" si="465"/>
        <v>1.0222552519999999</v>
      </c>
      <c r="O1702" s="68">
        <v>0</v>
      </c>
      <c r="P1702" s="65">
        <f t="shared" ca="1" si="466"/>
        <v>16.472710620000001</v>
      </c>
      <c r="Q1702" s="143">
        <f t="shared" si="456"/>
        <v>0</v>
      </c>
      <c r="R1702" s="11">
        <f t="shared" si="468"/>
        <v>0</v>
      </c>
      <c r="S1702" s="70" t="str">
        <f>IF(O1701&gt;0,VLOOKUP(O1701,W$12:AF$60,10),S1701)</f>
        <v>A+J=</v>
      </c>
      <c r="T1702" s="66" t="e">
        <f>IF(O1701&gt;0,VLOOKUP(O1701,W$12:AF$60,11),T1701)</f>
        <v>#REF!</v>
      </c>
      <c r="U1702" s="71" t="str">
        <f t="shared" si="467"/>
        <v>-</v>
      </c>
    </row>
    <row r="1703" spans="1:21" x14ac:dyDescent="0.15">
      <c r="A1703" s="63">
        <f t="shared" si="469"/>
        <v>45468</v>
      </c>
      <c r="B1703" s="78">
        <f t="shared" ca="1" si="457"/>
        <v>757.0594954794999</v>
      </c>
      <c r="C1703" s="65">
        <f t="shared" ca="1" si="458"/>
        <v>740.17183120949994</v>
      </c>
      <c r="D1703" s="10">
        <f ca="1">IF(A1703&lt;$B$1,VLOOKUP(A1703,[1]DI!$A$4:$B$15000,2),0)</f>
        <v>0.104</v>
      </c>
      <c r="E1703" s="65">
        <f t="shared" ca="1" si="459"/>
        <v>1.0003926999999999</v>
      </c>
      <c r="F1703" s="65">
        <f ca="1">(TRUNC(PRODUCT($E$12:$E1702),16))</f>
        <v>1.44157775504915</v>
      </c>
      <c r="G1703" s="65">
        <f t="shared" ca="1" si="460"/>
        <v>1.4184430829528401</v>
      </c>
      <c r="H1703" s="65">
        <f t="shared" ca="1" si="461"/>
        <v>1.0163099099999999</v>
      </c>
      <c r="I1703" s="64">
        <f t="shared" si="470"/>
        <v>0.04</v>
      </c>
      <c r="J1703" s="66">
        <f>IF(O1702&gt;0,VLOOKUP(O1702,W$12:AF$80,2),J1702)</f>
        <v>45407</v>
      </c>
      <c r="K1703" s="67">
        <f t="shared" si="462"/>
        <v>41</v>
      </c>
      <c r="L1703" s="68">
        <f t="shared" si="463"/>
        <v>41</v>
      </c>
      <c r="M1703" s="69">
        <f t="shared" si="464"/>
        <v>1.0064015509999999</v>
      </c>
      <c r="N1703" s="69">
        <f t="shared" ca="1" si="465"/>
        <v>1.0228158700000001</v>
      </c>
      <c r="O1703" s="68">
        <v>0</v>
      </c>
      <c r="P1703" s="65">
        <f t="shared" ca="1" si="466"/>
        <v>16.887664269999998</v>
      </c>
      <c r="Q1703" s="143">
        <f t="shared" si="456"/>
        <v>0</v>
      </c>
      <c r="R1703" s="11">
        <f t="shared" si="468"/>
        <v>0</v>
      </c>
      <c r="S1703" s="70" t="str">
        <f>IF(O1702&gt;0,VLOOKUP(O1702,W$12:AF$60,10),S1702)</f>
        <v>A+J=</v>
      </c>
      <c r="T1703" s="66" t="e">
        <f>IF(O1702&gt;0,VLOOKUP(O1702,W$12:AF$60,11),T1702)</f>
        <v>#REF!</v>
      </c>
      <c r="U1703" s="71" t="str">
        <f t="shared" si="467"/>
        <v>-</v>
      </c>
    </row>
    <row r="1704" spans="1:21" x14ac:dyDescent="0.15">
      <c r="A1704" s="63">
        <f t="shared" si="469"/>
        <v>45469</v>
      </c>
      <c r="B1704" s="78">
        <f t="shared" ca="1" si="457"/>
        <v>757.47467118949999</v>
      </c>
      <c r="C1704" s="65">
        <f t="shared" ca="1" si="458"/>
        <v>740.17183120949994</v>
      </c>
      <c r="D1704" s="10">
        <f ca="1">IF(A1704&lt;$B$1,VLOOKUP(A1704,[1]DI!$A$4:$B$15000,2),0)</f>
        <v>0.104</v>
      </c>
      <c r="E1704" s="65">
        <f t="shared" ca="1" si="459"/>
        <v>1.0003926999999999</v>
      </c>
      <c r="F1704" s="65">
        <f ca="1">(TRUNC(PRODUCT($E$12:$E1703),16))</f>
        <v>1.4421438626335601</v>
      </c>
      <c r="G1704" s="65">
        <f t="shared" ca="1" si="460"/>
        <v>1.4184430829528401</v>
      </c>
      <c r="H1704" s="65">
        <f t="shared" ca="1" si="461"/>
        <v>1.01670901</v>
      </c>
      <c r="I1704" s="64">
        <f t="shared" si="470"/>
        <v>0.04</v>
      </c>
      <c r="J1704" s="66">
        <f>IF(O1703&gt;0,VLOOKUP(O1703,W$12:AF$80,2),J1703)</f>
        <v>45407</v>
      </c>
      <c r="K1704" s="67">
        <f t="shared" si="462"/>
        <v>42</v>
      </c>
      <c r="L1704" s="68">
        <f t="shared" si="463"/>
        <v>42</v>
      </c>
      <c r="M1704" s="69">
        <f t="shared" si="464"/>
        <v>1.0065581969999999</v>
      </c>
      <c r="N1704" s="69">
        <f t="shared" ca="1" si="465"/>
        <v>1.023376788</v>
      </c>
      <c r="O1704" s="68">
        <v>0</v>
      </c>
      <c r="P1704" s="65">
        <f t="shared" ca="1" si="466"/>
        <v>17.302839980000002</v>
      </c>
      <c r="Q1704" s="143">
        <f t="shared" si="456"/>
        <v>0</v>
      </c>
      <c r="R1704" s="11">
        <f t="shared" si="468"/>
        <v>0</v>
      </c>
      <c r="S1704" s="70" t="str">
        <f>IF(O1703&gt;0,VLOOKUP(O1703,W$12:AF$60,10),S1703)</f>
        <v>A+J=</v>
      </c>
      <c r="T1704" s="66" t="e">
        <f>IF(O1703&gt;0,VLOOKUP(O1703,W$12:AF$60,11),T1703)</f>
        <v>#REF!</v>
      </c>
      <c r="U1704" s="71" t="str">
        <f t="shared" si="467"/>
        <v>-</v>
      </c>
    </row>
    <row r="1705" spans="1:21" x14ac:dyDescent="0.15">
      <c r="A1705" s="63">
        <f t="shared" si="469"/>
        <v>45470</v>
      </c>
      <c r="B1705" s="78">
        <f t="shared" ca="1" si="457"/>
        <v>757.89007781949999</v>
      </c>
      <c r="C1705" s="65">
        <f t="shared" ca="1" si="458"/>
        <v>740.17183120949994</v>
      </c>
      <c r="D1705" s="10">
        <f ca="1">IF(A1705&lt;$B$1,VLOOKUP(A1705,[1]DI!$A$4:$B$15000,2),0)</f>
        <v>0.104</v>
      </c>
      <c r="E1705" s="65">
        <f t="shared" ca="1" si="459"/>
        <v>1.0003926999999999</v>
      </c>
      <c r="F1705" s="65">
        <f ca="1">(TRUNC(PRODUCT($E$12:$E1704),16))</f>
        <v>1.44271019252841</v>
      </c>
      <c r="G1705" s="65">
        <f t="shared" ca="1" si="460"/>
        <v>1.4184430829528401</v>
      </c>
      <c r="H1705" s="65">
        <f t="shared" ca="1" si="461"/>
        <v>1.01710827</v>
      </c>
      <c r="I1705" s="64">
        <f t="shared" si="470"/>
        <v>0.04</v>
      </c>
      <c r="J1705" s="66">
        <f>IF(O1704&gt;0,VLOOKUP(O1704,W$12:AF$80,2),J1704)</f>
        <v>45407</v>
      </c>
      <c r="K1705" s="67">
        <f t="shared" si="462"/>
        <v>43</v>
      </c>
      <c r="L1705" s="68">
        <f t="shared" si="463"/>
        <v>43</v>
      </c>
      <c r="M1705" s="69">
        <f t="shared" si="464"/>
        <v>1.006714868</v>
      </c>
      <c r="N1705" s="69">
        <f t="shared" ca="1" si="465"/>
        <v>1.0239380179999999</v>
      </c>
      <c r="O1705" s="68">
        <v>0</v>
      </c>
      <c r="P1705" s="65">
        <f t="shared" ca="1" si="466"/>
        <v>17.718246610000001</v>
      </c>
      <c r="Q1705" s="143">
        <f t="shared" si="456"/>
        <v>0</v>
      </c>
      <c r="R1705" s="11">
        <f t="shared" si="468"/>
        <v>0</v>
      </c>
      <c r="S1705" s="70" t="str">
        <f>IF(O1704&gt;0,VLOOKUP(O1704,W$12:AF$60,10),S1704)</f>
        <v>A+J=</v>
      </c>
      <c r="T1705" s="66" t="e">
        <f>IF(O1704&gt;0,VLOOKUP(O1704,W$12:AF$60,11),T1704)</f>
        <v>#REF!</v>
      </c>
      <c r="U1705" s="71" t="str">
        <f t="shared" si="467"/>
        <v>-</v>
      </c>
    </row>
    <row r="1706" spans="1:21" x14ac:dyDescent="0.15">
      <c r="A1706" s="63">
        <f t="shared" si="469"/>
        <v>45471</v>
      </c>
      <c r="B1706" s="78">
        <f t="shared" ca="1" si="457"/>
        <v>758.3057139094999</v>
      </c>
      <c r="C1706" s="65">
        <f t="shared" ca="1" si="458"/>
        <v>740.17183120949994</v>
      </c>
      <c r="D1706" s="10">
        <f ca="1">IF(A1706&lt;$B$1,VLOOKUP(A1706,[1]DI!$A$4:$B$15000,2),0)</f>
        <v>0.104</v>
      </c>
      <c r="E1706" s="65">
        <f t="shared" ca="1" si="459"/>
        <v>1.0003926999999999</v>
      </c>
      <c r="F1706" s="65">
        <f ca="1">(TRUNC(PRODUCT($E$12:$E1705),16))</f>
        <v>1.44327674482102</v>
      </c>
      <c r="G1706" s="65">
        <f t="shared" ca="1" si="460"/>
        <v>1.4184430829528401</v>
      </c>
      <c r="H1706" s="65">
        <f t="shared" ca="1" si="461"/>
        <v>1.01750769</v>
      </c>
      <c r="I1706" s="64">
        <f t="shared" si="470"/>
        <v>0.04</v>
      </c>
      <c r="J1706" s="66">
        <f>IF(O1705&gt;0,VLOOKUP(O1705,W$12:AF$80,2),J1705)</f>
        <v>45407</v>
      </c>
      <c r="K1706" s="67">
        <f t="shared" si="462"/>
        <v>44</v>
      </c>
      <c r="L1706" s="68">
        <f t="shared" si="463"/>
        <v>44</v>
      </c>
      <c r="M1706" s="69">
        <f t="shared" si="464"/>
        <v>1.006871563</v>
      </c>
      <c r="N1706" s="69">
        <f t="shared" ca="1" si="465"/>
        <v>1.024499558</v>
      </c>
      <c r="O1706" s="68">
        <v>0</v>
      </c>
      <c r="P1706" s="65">
        <f t="shared" ca="1" si="466"/>
        <v>18.133882700000001</v>
      </c>
      <c r="Q1706" s="143">
        <f t="shared" si="456"/>
        <v>0</v>
      </c>
      <c r="R1706" s="11">
        <f t="shared" si="468"/>
        <v>0</v>
      </c>
      <c r="S1706" s="70" t="str">
        <f>IF(O1705&gt;0,VLOOKUP(O1705,W$12:AF$60,10),S1705)</f>
        <v>A+J=</v>
      </c>
      <c r="T1706" s="66" t="e">
        <f>IF(O1705&gt;0,VLOOKUP(O1705,W$12:AF$60,11),T1705)</f>
        <v>#REF!</v>
      </c>
      <c r="U1706" s="71" t="str">
        <f t="shared" si="467"/>
        <v>-</v>
      </c>
    </row>
    <row r="1707" spans="1:21" x14ac:dyDescent="0.15">
      <c r="A1707" s="63">
        <f t="shared" si="469"/>
        <v>45472</v>
      </c>
      <c r="B1707" s="78">
        <f t="shared" ca="1" si="457"/>
        <v>758.72158019949995</v>
      </c>
      <c r="C1707" s="65">
        <f t="shared" ca="1" si="458"/>
        <v>740.17183120949994</v>
      </c>
      <c r="D1707" s="10">
        <f ca="1">IF(A1707&lt;$B$1,VLOOKUP(A1707,[1]DI!$A$4:$B$15000,2),0)</f>
        <v>0</v>
      </c>
      <c r="E1707" s="65">
        <f t="shared" ca="1" si="459"/>
        <v>1</v>
      </c>
      <c r="F1707" s="65">
        <f ca="1">(TRUNC(PRODUCT($E$12:$E1706),16))</f>
        <v>1.44384351959871</v>
      </c>
      <c r="G1707" s="65">
        <f t="shared" ca="1" si="460"/>
        <v>1.4184430829528401</v>
      </c>
      <c r="H1707" s="65">
        <f t="shared" ca="1" si="461"/>
        <v>1.01790727</v>
      </c>
      <c r="I1707" s="64">
        <f t="shared" si="470"/>
        <v>0.04</v>
      </c>
      <c r="J1707" s="66">
        <f>IF(O1706&gt;0,VLOOKUP(O1706,W$12:AF$80,2),J1706)</f>
        <v>45407</v>
      </c>
      <c r="K1707" s="67">
        <f t="shared" si="462"/>
        <v>44</v>
      </c>
      <c r="L1707" s="68">
        <f t="shared" si="463"/>
        <v>45</v>
      </c>
      <c r="M1707" s="69">
        <f t="shared" si="464"/>
        <v>1.0070282820000001</v>
      </c>
      <c r="N1707" s="69">
        <f t="shared" ca="1" si="465"/>
        <v>1.0250614090000001</v>
      </c>
      <c r="O1707" s="68">
        <v>0</v>
      </c>
      <c r="P1707" s="65">
        <f t="shared" ca="1" si="466"/>
        <v>18.549748990000001</v>
      </c>
      <c r="Q1707" s="143">
        <f t="shared" si="456"/>
        <v>0</v>
      </c>
      <c r="R1707" s="11">
        <f t="shared" si="468"/>
        <v>0</v>
      </c>
      <c r="S1707" s="70" t="str">
        <f>IF(O1706&gt;0,VLOOKUP(O1706,W$12:AF$60,10),S1706)</f>
        <v>A+J=</v>
      </c>
      <c r="T1707" s="66" t="e">
        <f>IF(O1706&gt;0,VLOOKUP(O1706,W$12:AF$60,11),T1706)</f>
        <v>#REF!</v>
      </c>
      <c r="U1707" s="71" t="str">
        <f t="shared" si="467"/>
        <v>-</v>
      </c>
    </row>
    <row r="1708" spans="1:21" x14ac:dyDescent="0.15">
      <c r="A1708" s="63">
        <f t="shared" si="469"/>
        <v>45473</v>
      </c>
      <c r="B1708" s="78">
        <f t="shared" ca="1" si="457"/>
        <v>758.72158019949995</v>
      </c>
      <c r="C1708" s="65">
        <f t="shared" ca="1" si="458"/>
        <v>740.17183120949994</v>
      </c>
      <c r="D1708" s="10">
        <f ca="1">IF(A1708&lt;$B$1,VLOOKUP(A1708,[1]DI!$A$4:$B$15000,2),0)</f>
        <v>0</v>
      </c>
      <c r="E1708" s="65">
        <f t="shared" ca="1" si="459"/>
        <v>1</v>
      </c>
      <c r="F1708" s="65">
        <f ca="1">(TRUNC(PRODUCT($E$12:$E1707),16))</f>
        <v>1.44384351959871</v>
      </c>
      <c r="G1708" s="65">
        <f t="shared" ca="1" si="460"/>
        <v>1.4184430829528401</v>
      </c>
      <c r="H1708" s="65">
        <f t="shared" ca="1" si="461"/>
        <v>1.01790727</v>
      </c>
      <c r="I1708" s="64">
        <f t="shared" si="470"/>
        <v>0.04</v>
      </c>
      <c r="J1708" s="66">
        <f>IF(O1707&gt;0,VLOOKUP(O1707,W$12:AF$80,2),J1707)</f>
        <v>45407</v>
      </c>
      <c r="K1708" s="67">
        <f t="shared" si="462"/>
        <v>44</v>
      </c>
      <c r="L1708" s="68">
        <f t="shared" si="463"/>
        <v>45</v>
      </c>
      <c r="M1708" s="69">
        <f t="shared" si="464"/>
        <v>1.0070282820000001</v>
      </c>
      <c r="N1708" s="69">
        <f t="shared" ca="1" si="465"/>
        <v>1.0250614090000001</v>
      </c>
      <c r="O1708" s="68">
        <v>0</v>
      </c>
      <c r="P1708" s="65">
        <f t="shared" ca="1" si="466"/>
        <v>18.549748990000001</v>
      </c>
      <c r="Q1708" s="143">
        <f t="shared" si="456"/>
        <v>0</v>
      </c>
      <c r="R1708" s="11">
        <f t="shared" si="468"/>
        <v>0</v>
      </c>
      <c r="S1708" s="70" t="str">
        <f>IF(O1707&gt;0,VLOOKUP(O1707,W$12:AF$60,10),S1707)</f>
        <v>A+J=</v>
      </c>
      <c r="T1708" s="66" t="e">
        <f>IF(O1707&gt;0,VLOOKUP(O1707,W$12:AF$60,11),T1707)</f>
        <v>#REF!</v>
      </c>
      <c r="U1708" s="71" t="str">
        <f t="shared" si="467"/>
        <v>-</v>
      </c>
    </row>
    <row r="1709" spans="1:21" x14ac:dyDescent="0.15">
      <c r="A1709" s="63">
        <f t="shared" si="469"/>
        <v>45474</v>
      </c>
      <c r="B1709" s="78">
        <f t="shared" ca="1" si="457"/>
        <v>758.72158019949995</v>
      </c>
      <c r="C1709" s="65">
        <f t="shared" ca="1" si="458"/>
        <v>740.17183120949994</v>
      </c>
      <c r="D1709" s="10">
        <f ca="1">IF(A1709&lt;$B$1,VLOOKUP(A1709,[1]DI!$A$4:$B$15000,2),0)</f>
        <v>0.104</v>
      </c>
      <c r="E1709" s="65">
        <f t="shared" ca="1" si="459"/>
        <v>1.0003926999999999</v>
      </c>
      <c r="F1709" s="65">
        <f ca="1">(TRUNC(PRODUCT($E$12:$E1708),16))</f>
        <v>1.44384351959871</v>
      </c>
      <c r="G1709" s="65">
        <f t="shared" ca="1" si="460"/>
        <v>1.4184430829528401</v>
      </c>
      <c r="H1709" s="65">
        <f t="shared" ca="1" si="461"/>
        <v>1.01790727</v>
      </c>
      <c r="I1709" s="64">
        <f t="shared" si="470"/>
        <v>0.04</v>
      </c>
      <c r="J1709" s="66">
        <f>IF(O1708&gt;0,VLOOKUP(O1708,W$12:AF$80,2),J1708)</f>
        <v>45407</v>
      </c>
      <c r="K1709" s="67">
        <f t="shared" si="462"/>
        <v>45</v>
      </c>
      <c r="L1709" s="68">
        <f t="shared" si="463"/>
        <v>45</v>
      </c>
      <c r="M1709" s="69">
        <f t="shared" si="464"/>
        <v>1.0070282820000001</v>
      </c>
      <c r="N1709" s="69">
        <f t="shared" ca="1" si="465"/>
        <v>1.0250614090000001</v>
      </c>
      <c r="O1709" s="68">
        <v>0</v>
      </c>
      <c r="P1709" s="65">
        <f t="shared" ca="1" si="466"/>
        <v>18.549748990000001</v>
      </c>
      <c r="Q1709" s="143">
        <f t="shared" si="456"/>
        <v>0</v>
      </c>
      <c r="R1709" s="11">
        <f t="shared" si="468"/>
        <v>0</v>
      </c>
      <c r="S1709" s="70" t="str">
        <f>IF(O1708&gt;0,VLOOKUP(O1708,W$12:AF$60,10),S1708)</f>
        <v>A+J=</v>
      </c>
      <c r="T1709" s="66" t="e">
        <f>IF(O1708&gt;0,VLOOKUP(O1708,W$12:AF$60,11),T1708)</f>
        <v>#REF!</v>
      </c>
      <c r="U1709" s="71" t="str">
        <f t="shared" si="467"/>
        <v>-</v>
      </c>
    </row>
    <row r="1710" spans="1:21" x14ac:dyDescent="0.15">
      <c r="A1710" s="63">
        <f t="shared" si="469"/>
        <v>45475</v>
      </c>
      <c r="B1710" s="78">
        <f t="shared" ca="1" si="457"/>
        <v>759.13767000949997</v>
      </c>
      <c r="C1710" s="65">
        <f t="shared" ca="1" si="458"/>
        <v>740.17183120949994</v>
      </c>
      <c r="D1710" s="10">
        <f ca="1">IF(A1710&lt;$B$1,VLOOKUP(A1710,[1]DI!$A$4:$B$15000,2),0)</f>
        <v>0.104</v>
      </c>
      <c r="E1710" s="65">
        <f t="shared" ca="1" si="459"/>
        <v>1.0003926999999999</v>
      </c>
      <c r="F1710" s="65">
        <f ca="1">(TRUNC(PRODUCT($E$12:$E1709),16))</f>
        <v>1.4444105169488599</v>
      </c>
      <c r="G1710" s="65">
        <f t="shared" ca="1" si="460"/>
        <v>1.4184430829528401</v>
      </c>
      <c r="H1710" s="65">
        <f t="shared" ca="1" si="461"/>
        <v>1.0183070000000001</v>
      </c>
      <c r="I1710" s="64">
        <f t="shared" si="470"/>
        <v>0.04</v>
      </c>
      <c r="J1710" s="66">
        <f>IF(O1709&gt;0,VLOOKUP(O1709,W$12:AF$80,2),J1709)</f>
        <v>45407</v>
      </c>
      <c r="K1710" s="67">
        <f t="shared" si="462"/>
        <v>46</v>
      </c>
      <c r="L1710" s="68">
        <f t="shared" si="463"/>
        <v>46</v>
      </c>
      <c r="M1710" s="69">
        <f t="shared" si="464"/>
        <v>1.0071850259999999</v>
      </c>
      <c r="N1710" s="69">
        <f t="shared" ca="1" si="465"/>
        <v>1.025623562</v>
      </c>
      <c r="O1710" s="68">
        <v>0</v>
      </c>
      <c r="P1710" s="65">
        <f t="shared" ca="1" si="466"/>
        <v>18.9658388</v>
      </c>
      <c r="Q1710" s="143">
        <f t="shared" si="456"/>
        <v>0</v>
      </c>
      <c r="R1710" s="11">
        <f t="shared" si="468"/>
        <v>0</v>
      </c>
      <c r="S1710" s="70" t="str">
        <f>IF(O1709&gt;0,VLOOKUP(O1709,W$12:AF$60,10),S1709)</f>
        <v>A+J=</v>
      </c>
      <c r="T1710" s="66" t="e">
        <f>IF(O1709&gt;0,VLOOKUP(O1709,W$12:AF$60,11),T1709)</f>
        <v>#REF!</v>
      </c>
      <c r="U1710" s="71" t="str">
        <f t="shared" si="467"/>
        <v>-</v>
      </c>
    </row>
    <row r="1711" spans="1:21" x14ac:dyDescent="0.15">
      <c r="A1711" s="63">
        <f t="shared" si="469"/>
        <v>45476</v>
      </c>
      <c r="B1711" s="78">
        <f t="shared" ca="1" si="457"/>
        <v>759.55399001949991</v>
      </c>
      <c r="C1711" s="65">
        <f t="shared" ca="1" si="458"/>
        <v>740.17183120949994</v>
      </c>
      <c r="D1711" s="10">
        <f ca="1">IF(A1711&lt;$B$1,VLOOKUP(A1711,[1]DI!$A$4:$B$15000,2),0)</f>
        <v>0.104</v>
      </c>
      <c r="E1711" s="65">
        <f t="shared" ca="1" si="459"/>
        <v>1.0003926999999999</v>
      </c>
      <c r="F1711" s="65">
        <f ca="1">(TRUNC(PRODUCT($E$12:$E1710),16))</f>
        <v>1.4449777369588599</v>
      </c>
      <c r="G1711" s="65">
        <f t="shared" ca="1" si="460"/>
        <v>1.4184430829528401</v>
      </c>
      <c r="H1711" s="65">
        <f t="shared" ca="1" si="461"/>
        <v>1.01870689</v>
      </c>
      <c r="I1711" s="64">
        <f t="shared" si="470"/>
        <v>0.04</v>
      </c>
      <c r="J1711" s="66">
        <f>IF(O1710&gt;0,VLOOKUP(O1710,W$12:AF$80,2),J1710)</f>
        <v>45407</v>
      </c>
      <c r="K1711" s="67">
        <f t="shared" si="462"/>
        <v>47</v>
      </c>
      <c r="L1711" s="68">
        <f t="shared" si="463"/>
        <v>47</v>
      </c>
      <c r="M1711" s="69">
        <f t="shared" si="464"/>
        <v>1.007341794</v>
      </c>
      <c r="N1711" s="69">
        <f t="shared" ca="1" si="465"/>
        <v>1.026186026</v>
      </c>
      <c r="O1711" s="68">
        <v>0</v>
      </c>
      <c r="P1711" s="65">
        <f t="shared" ca="1" si="466"/>
        <v>19.38215881</v>
      </c>
      <c r="Q1711" s="143">
        <f t="shared" si="456"/>
        <v>0</v>
      </c>
      <c r="R1711" s="11">
        <f t="shared" si="468"/>
        <v>0</v>
      </c>
      <c r="S1711" s="70" t="str">
        <f>IF(O1710&gt;0,VLOOKUP(O1710,W$12:AF$60,10),S1710)</f>
        <v>A+J=</v>
      </c>
      <c r="T1711" s="66" t="e">
        <f>IF(O1710&gt;0,VLOOKUP(O1710,W$12:AF$60,11),T1710)</f>
        <v>#REF!</v>
      </c>
      <c r="U1711" s="71" t="str">
        <f t="shared" si="467"/>
        <v>-</v>
      </c>
    </row>
    <row r="1712" spans="1:21" x14ac:dyDescent="0.15">
      <c r="A1712" s="63">
        <f t="shared" si="469"/>
        <v>45477</v>
      </c>
      <c r="B1712" s="78">
        <f t="shared" ca="1" si="457"/>
        <v>759.97053355949993</v>
      </c>
      <c r="C1712" s="65">
        <f t="shared" ca="1" si="458"/>
        <v>740.17183120949994</v>
      </c>
      <c r="D1712" s="10">
        <f ca="1">IF(A1712&lt;$B$1,VLOOKUP(A1712,[1]DI!$A$4:$B$15000,2),0)</f>
        <v>0.104</v>
      </c>
      <c r="E1712" s="65">
        <f t="shared" ca="1" si="459"/>
        <v>1.0003926999999999</v>
      </c>
      <c r="F1712" s="65">
        <f ca="1">(TRUNC(PRODUCT($E$12:$E1711),16))</f>
        <v>1.44554517971616</v>
      </c>
      <c r="G1712" s="65">
        <f t="shared" ca="1" si="460"/>
        <v>1.4184430829528401</v>
      </c>
      <c r="H1712" s="65">
        <f t="shared" ca="1" si="461"/>
        <v>1.01910693</v>
      </c>
      <c r="I1712" s="64">
        <f t="shared" si="470"/>
        <v>0.04</v>
      </c>
      <c r="J1712" s="66">
        <f>IF(O1711&gt;0,VLOOKUP(O1711,W$12:AF$80,2),J1711)</f>
        <v>45407</v>
      </c>
      <c r="K1712" s="67">
        <f t="shared" si="462"/>
        <v>48</v>
      </c>
      <c r="L1712" s="68">
        <f t="shared" si="463"/>
        <v>48</v>
      </c>
      <c r="M1712" s="69">
        <f t="shared" si="464"/>
        <v>1.0074985869999999</v>
      </c>
      <c r="N1712" s="69">
        <f t="shared" ca="1" si="465"/>
        <v>1.026748792</v>
      </c>
      <c r="O1712" s="68">
        <v>0</v>
      </c>
      <c r="P1712" s="65">
        <f t="shared" ca="1" si="466"/>
        <v>19.798702349999999</v>
      </c>
      <c r="Q1712" s="143">
        <f t="shared" si="456"/>
        <v>0</v>
      </c>
      <c r="R1712" s="11">
        <f t="shared" si="468"/>
        <v>0</v>
      </c>
      <c r="S1712" s="70" t="str">
        <f>IF(O1711&gt;0,VLOOKUP(O1711,W$12:AF$60,10),S1711)</f>
        <v>A+J=</v>
      </c>
      <c r="T1712" s="66" t="e">
        <f>IF(O1711&gt;0,VLOOKUP(O1711,W$12:AF$60,11),T1711)</f>
        <v>#REF!</v>
      </c>
      <c r="U1712" s="71" t="str">
        <f t="shared" si="467"/>
        <v>-</v>
      </c>
    </row>
    <row r="1713" spans="1:21" x14ac:dyDescent="0.15">
      <c r="A1713" s="63">
        <f t="shared" si="469"/>
        <v>45478</v>
      </c>
      <c r="B1713" s="78">
        <f t="shared" ca="1" si="457"/>
        <v>760.38731469949994</v>
      </c>
      <c r="C1713" s="65">
        <f t="shared" ca="1" si="458"/>
        <v>740.17183120949994</v>
      </c>
      <c r="D1713" s="10">
        <f ca="1">IF(A1713&lt;$B$1,VLOOKUP(A1713,[1]DI!$A$4:$B$15000,2),0)</f>
        <v>0.104</v>
      </c>
      <c r="E1713" s="65">
        <f t="shared" ca="1" si="459"/>
        <v>1.0003926999999999</v>
      </c>
      <c r="F1713" s="65">
        <f ca="1">(TRUNC(PRODUCT($E$12:$E1712),16))</f>
        <v>1.4461128453082399</v>
      </c>
      <c r="G1713" s="65">
        <f t="shared" ca="1" si="460"/>
        <v>1.4184430829528401</v>
      </c>
      <c r="H1713" s="65">
        <f t="shared" ca="1" si="461"/>
        <v>1.01950714</v>
      </c>
      <c r="I1713" s="64">
        <f t="shared" si="470"/>
        <v>0.04</v>
      </c>
      <c r="J1713" s="66">
        <f>IF(O1712&gt;0,VLOOKUP(O1712,W$12:AF$80,2),J1712)</f>
        <v>45407</v>
      </c>
      <c r="K1713" s="67">
        <f t="shared" si="462"/>
        <v>49</v>
      </c>
      <c r="L1713" s="68">
        <f t="shared" si="463"/>
        <v>49</v>
      </c>
      <c r="M1713" s="69">
        <f t="shared" si="464"/>
        <v>1.0076554040000001</v>
      </c>
      <c r="N1713" s="69">
        <f t="shared" ca="1" si="465"/>
        <v>1.027311879</v>
      </c>
      <c r="O1713" s="68">
        <v>0</v>
      </c>
      <c r="P1713" s="65">
        <f t="shared" ca="1" si="466"/>
        <v>20.21548349</v>
      </c>
      <c r="Q1713" s="143">
        <f t="shared" ref="Q1713:Q1776" si="471">IF(O1713&gt;0,VLOOKUP(A1713,X$12:AC$90,6),0)</f>
        <v>0</v>
      </c>
      <c r="R1713" s="11">
        <f t="shared" si="468"/>
        <v>0</v>
      </c>
      <c r="S1713" s="70" t="str">
        <f>IF(O1712&gt;0,VLOOKUP(O1712,W$12:AF$60,10),S1712)</f>
        <v>A+J=</v>
      </c>
      <c r="T1713" s="66" t="e">
        <f>IF(O1712&gt;0,VLOOKUP(O1712,W$12:AF$60,11),T1712)</f>
        <v>#REF!</v>
      </c>
      <c r="U1713" s="71" t="str">
        <f t="shared" si="467"/>
        <v>-</v>
      </c>
    </row>
    <row r="1714" spans="1:21" x14ac:dyDescent="0.15">
      <c r="A1714" s="63">
        <f t="shared" si="469"/>
        <v>45479</v>
      </c>
      <c r="B1714" s="78">
        <f t="shared" ca="1" si="457"/>
        <v>760.8043186294999</v>
      </c>
      <c r="C1714" s="65">
        <f t="shared" ca="1" si="458"/>
        <v>740.17183120949994</v>
      </c>
      <c r="D1714" s="10">
        <f ca="1">IF(A1714&lt;$B$1,VLOOKUP(A1714,[1]DI!$A$4:$B$15000,2),0)</f>
        <v>0</v>
      </c>
      <c r="E1714" s="65">
        <f t="shared" ca="1" si="459"/>
        <v>1</v>
      </c>
      <c r="F1714" s="65">
        <f ca="1">(TRUNC(PRODUCT($E$12:$E1713),16))</f>
        <v>1.44668073382259</v>
      </c>
      <c r="G1714" s="65">
        <f t="shared" ca="1" si="460"/>
        <v>1.4184430829528401</v>
      </c>
      <c r="H1714" s="65">
        <f t="shared" ca="1" si="461"/>
        <v>1.0199075</v>
      </c>
      <c r="I1714" s="64">
        <f t="shared" si="470"/>
        <v>0.04</v>
      </c>
      <c r="J1714" s="66">
        <f>IF(O1713&gt;0,VLOOKUP(O1713,W$12:AF$80,2),J1713)</f>
        <v>45407</v>
      </c>
      <c r="K1714" s="67">
        <f t="shared" si="462"/>
        <v>49</v>
      </c>
      <c r="L1714" s="68">
        <f t="shared" si="463"/>
        <v>50</v>
      </c>
      <c r="M1714" s="69">
        <f t="shared" si="464"/>
        <v>1.007812245</v>
      </c>
      <c r="N1714" s="69">
        <f t="shared" ca="1" si="465"/>
        <v>1.027875267</v>
      </c>
      <c r="O1714" s="68">
        <v>0</v>
      </c>
      <c r="P1714" s="65">
        <f t="shared" ca="1" si="466"/>
        <v>20.63248742</v>
      </c>
      <c r="Q1714" s="143">
        <f t="shared" si="471"/>
        <v>0</v>
      </c>
      <c r="R1714" s="11">
        <f t="shared" si="468"/>
        <v>0</v>
      </c>
      <c r="S1714" s="70" t="str">
        <f>IF(O1713&gt;0,VLOOKUP(O1713,W$12:AF$60,10),S1713)</f>
        <v>A+J=</v>
      </c>
      <c r="T1714" s="66" t="e">
        <f>IF(O1713&gt;0,VLOOKUP(O1713,W$12:AF$60,11),T1713)</f>
        <v>#REF!</v>
      </c>
      <c r="U1714" s="71" t="str">
        <f t="shared" si="467"/>
        <v>-</v>
      </c>
    </row>
    <row r="1715" spans="1:21" x14ac:dyDescent="0.15">
      <c r="A1715" s="63">
        <f t="shared" si="469"/>
        <v>45480</v>
      </c>
      <c r="B1715" s="78">
        <f t="shared" ca="1" si="457"/>
        <v>760.8043186294999</v>
      </c>
      <c r="C1715" s="65">
        <f t="shared" ca="1" si="458"/>
        <v>740.17183120949994</v>
      </c>
      <c r="D1715" s="10">
        <f ca="1">IF(A1715&lt;$B$1,VLOOKUP(A1715,[1]DI!$A$4:$B$15000,2),0)</f>
        <v>0</v>
      </c>
      <c r="E1715" s="65">
        <f t="shared" ca="1" si="459"/>
        <v>1</v>
      </c>
      <c r="F1715" s="65">
        <f ca="1">(TRUNC(PRODUCT($E$12:$E1714),16))</f>
        <v>1.44668073382259</v>
      </c>
      <c r="G1715" s="65">
        <f t="shared" ca="1" si="460"/>
        <v>1.4184430829528401</v>
      </c>
      <c r="H1715" s="65">
        <f t="shared" ca="1" si="461"/>
        <v>1.0199075</v>
      </c>
      <c r="I1715" s="64">
        <f t="shared" si="470"/>
        <v>0.04</v>
      </c>
      <c r="J1715" s="66">
        <f>IF(O1714&gt;0,VLOOKUP(O1714,W$12:AF$80,2),J1714)</f>
        <v>45407</v>
      </c>
      <c r="K1715" s="67">
        <f t="shared" si="462"/>
        <v>49</v>
      </c>
      <c r="L1715" s="68">
        <f t="shared" si="463"/>
        <v>50</v>
      </c>
      <c r="M1715" s="69">
        <f t="shared" si="464"/>
        <v>1.007812245</v>
      </c>
      <c r="N1715" s="69">
        <f t="shared" ca="1" si="465"/>
        <v>1.027875267</v>
      </c>
      <c r="O1715" s="68">
        <v>0</v>
      </c>
      <c r="P1715" s="65">
        <f t="shared" ca="1" si="466"/>
        <v>20.63248742</v>
      </c>
      <c r="Q1715" s="143">
        <f t="shared" si="471"/>
        <v>0</v>
      </c>
      <c r="R1715" s="11">
        <f t="shared" si="468"/>
        <v>0</v>
      </c>
      <c r="S1715" s="70" t="str">
        <f>IF(O1714&gt;0,VLOOKUP(O1714,W$12:AF$60,10),S1714)</f>
        <v>A+J=</v>
      </c>
      <c r="T1715" s="66" t="e">
        <f>IF(O1714&gt;0,VLOOKUP(O1714,W$12:AF$60,11),T1714)</f>
        <v>#REF!</v>
      </c>
      <c r="U1715" s="71" t="str">
        <f t="shared" si="467"/>
        <v>-</v>
      </c>
    </row>
    <row r="1716" spans="1:21" x14ac:dyDescent="0.15">
      <c r="A1716" s="63">
        <f t="shared" si="469"/>
        <v>45481</v>
      </c>
      <c r="B1716" s="78">
        <f t="shared" ref="B1716:B1779" ca="1" si="472">IF(A1716&lt;=TODAY(),C1716+P1716,IF(AND(A1716&gt;TODAY(),A1716&lt;=$B$1),IF(VLOOKUP(TODAY(),$A$10:$D$10000,4,FALSE)=0,"n.d",C1716+P1716),"n.d"))</f>
        <v>760.8043186294999</v>
      </c>
      <c r="C1716" s="65">
        <f t="shared" ref="C1716:C1779" ca="1" si="473">(C1715-R1715)</f>
        <v>740.17183120949994</v>
      </c>
      <c r="D1716" s="10">
        <f ca="1">IF(A1716&lt;$B$1,VLOOKUP(A1716,[1]DI!$A$4:$B$15000,2),0)</f>
        <v>0.104</v>
      </c>
      <c r="E1716" s="65">
        <f t="shared" ref="E1716:E1779" ca="1" si="474">IF(A1716&lt;A$10,1,ROUND(((1+D1716)^(1/252)),8))</f>
        <v>1.0003926999999999</v>
      </c>
      <c r="F1716" s="65">
        <f ca="1">(TRUNC(PRODUCT($E$12:$E1715),16))</f>
        <v>1.44668073382259</v>
      </c>
      <c r="G1716" s="65">
        <f t="shared" ref="G1716:G1779" ca="1" si="475">IF(O1715&gt;0,F1715,G1715)</f>
        <v>1.4184430829528401</v>
      </c>
      <c r="H1716" s="65">
        <f t="shared" ref="H1716:H1779" ca="1" si="476">ROUND(F1716/G1716,8)</f>
        <v>1.0199075</v>
      </c>
      <c r="I1716" s="64">
        <f t="shared" si="470"/>
        <v>0.04</v>
      </c>
      <c r="J1716" s="66">
        <f>IF(O1715&gt;0,VLOOKUP(O1715,W$12:AF$80,2),J1715)</f>
        <v>45407</v>
      </c>
      <c r="K1716" s="67">
        <f t="shared" ref="K1716:K1779" si="477">IF(A1716&gt;J1716,IF(NETWORKDAYS(J1716,A1716,$W$120:$W$436)-1=0,1,NETWORKDAYS(J1716,A1716,$W$120:$W$436)-1),0)</f>
        <v>50</v>
      </c>
      <c r="L1716" s="68">
        <f t="shared" ref="L1716:L1779" si="478">IF(AND(K1716=1,K1715=1),1,IF(K1716&gt;0,IF(K1716=K1715,K1716+1,K1716),0))</f>
        <v>50</v>
      </c>
      <c r="M1716" s="69">
        <f t="shared" ref="M1716:M1779" si="479">ROUND((I1716+1)^(L1716/252),9)</f>
        <v>1.007812245</v>
      </c>
      <c r="N1716" s="69">
        <f t="shared" ref="N1716:N1779" ca="1" si="480">ROUND(H1716*M1716,9)</f>
        <v>1.027875267</v>
      </c>
      <c r="O1716" s="68">
        <v>0</v>
      </c>
      <c r="P1716" s="65">
        <f t="shared" ref="P1716:P1779" ca="1" si="481">TRUNC(((N1716-1)*C1716),8)</f>
        <v>20.63248742</v>
      </c>
      <c r="Q1716" s="143">
        <f t="shared" si="471"/>
        <v>0</v>
      </c>
      <c r="R1716" s="11">
        <f t="shared" si="468"/>
        <v>0</v>
      </c>
      <c r="S1716" s="70" t="str">
        <f>IF(O1715&gt;0,VLOOKUP(O1715,W$12:AF$60,10),S1715)</f>
        <v>A+J=</v>
      </c>
      <c r="T1716" s="66" t="e">
        <f>IF(O1715&gt;0,VLOOKUP(O1715,W$12:AF$60,11),T1715)</f>
        <v>#REF!</v>
      </c>
      <c r="U1716" s="71" t="str">
        <f t="shared" ref="U1716:U1779" si="482">IF(O1716&gt;0,(P1716+R1716)*U$9,"-")</f>
        <v>-</v>
      </c>
    </row>
    <row r="1717" spans="1:21" x14ac:dyDescent="0.15">
      <c r="A1717" s="63">
        <f t="shared" si="469"/>
        <v>45482</v>
      </c>
      <c r="B1717" s="78">
        <f t="shared" ca="1" si="472"/>
        <v>761.22154682949997</v>
      </c>
      <c r="C1717" s="65">
        <f t="shared" ca="1" si="473"/>
        <v>740.17183120949994</v>
      </c>
      <c r="D1717" s="10">
        <f ca="1">IF(A1717&lt;$B$1,VLOOKUP(A1717,[1]DI!$A$4:$B$15000,2),0)</f>
        <v>0.104</v>
      </c>
      <c r="E1717" s="65">
        <f t="shared" ca="1" si="474"/>
        <v>1.0003926999999999</v>
      </c>
      <c r="F1717" s="65">
        <f ca="1">(TRUNC(PRODUCT($E$12:$E1716),16))</f>
        <v>1.44724884534676</v>
      </c>
      <c r="G1717" s="65">
        <f t="shared" ca="1" si="475"/>
        <v>1.4184430829528401</v>
      </c>
      <c r="H1717" s="65">
        <f t="shared" ca="1" si="476"/>
        <v>1.0203080099999999</v>
      </c>
      <c r="I1717" s="64">
        <f t="shared" si="470"/>
        <v>0.04</v>
      </c>
      <c r="J1717" s="66">
        <f>IF(O1716&gt;0,VLOOKUP(O1716,W$12:AF$80,2),J1716)</f>
        <v>45407</v>
      </c>
      <c r="K1717" s="67">
        <f t="shared" si="477"/>
        <v>51</v>
      </c>
      <c r="L1717" s="68">
        <f t="shared" si="478"/>
        <v>51</v>
      </c>
      <c r="M1717" s="69">
        <f t="shared" si="479"/>
        <v>1.007969111</v>
      </c>
      <c r="N1717" s="69">
        <f t="shared" ca="1" si="480"/>
        <v>1.028438958</v>
      </c>
      <c r="O1717" s="68">
        <v>0</v>
      </c>
      <c r="P1717" s="65">
        <f t="shared" ca="1" si="481"/>
        <v>21.049715620000001</v>
      </c>
      <c r="Q1717" s="143">
        <f t="shared" si="471"/>
        <v>0</v>
      </c>
      <c r="R1717" s="11">
        <f t="shared" si="468"/>
        <v>0</v>
      </c>
      <c r="S1717" s="70" t="str">
        <f>IF(O1716&gt;0,VLOOKUP(O1716,W$12:AF$60,10),S1716)</f>
        <v>A+J=</v>
      </c>
      <c r="T1717" s="66" t="e">
        <f>IF(O1716&gt;0,VLOOKUP(O1716,W$12:AF$60,11),T1716)</f>
        <v>#REF!</v>
      </c>
      <c r="U1717" s="71" t="str">
        <f t="shared" si="482"/>
        <v>-</v>
      </c>
    </row>
    <row r="1718" spans="1:21" x14ac:dyDescent="0.15">
      <c r="A1718" s="63">
        <f t="shared" si="469"/>
        <v>45483</v>
      </c>
      <c r="B1718" s="78">
        <f t="shared" ca="1" si="472"/>
        <v>761.63901261949991</v>
      </c>
      <c r="C1718" s="65">
        <f t="shared" ca="1" si="473"/>
        <v>740.17183120949994</v>
      </c>
      <c r="D1718" s="10">
        <f ca="1">IF(A1718&lt;$B$1,VLOOKUP(A1718,[1]DI!$A$4:$B$15000,2),0)</f>
        <v>0.104</v>
      </c>
      <c r="E1718" s="65">
        <f t="shared" ca="1" si="474"/>
        <v>1.0003926999999999</v>
      </c>
      <c r="F1718" s="65">
        <f ca="1">(TRUNC(PRODUCT($E$12:$E1717),16))</f>
        <v>1.4478171799683299</v>
      </c>
      <c r="G1718" s="65">
        <f t="shared" ca="1" si="475"/>
        <v>1.4184430829528401</v>
      </c>
      <c r="H1718" s="65">
        <f t="shared" ca="1" si="476"/>
        <v>1.02070869</v>
      </c>
      <c r="I1718" s="64">
        <f t="shared" si="470"/>
        <v>0.04</v>
      </c>
      <c r="J1718" s="66">
        <f>IF(O1717&gt;0,VLOOKUP(O1717,W$12:AF$80,2),J1717)</f>
        <v>45407</v>
      </c>
      <c r="K1718" s="67">
        <f t="shared" si="477"/>
        <v>52</v>
      </c>
      <c r="L1718" s="68">
        <f t="shared" si="478"/>
        <v>52</v>
      </c>
      <c r="M1718" s="69">
        <f t="shared" si="479"/>
        <v>1.0081260009999999</v>
      </c>
      <c r="N1718" s="69">
        <f t="shared" ca="1" si="480"/>
        <v>1.0290029700000001</v>
      </c>
      <c r="O1718" s="68">
        <v>0</v>
      </c>
      <c r="P1718" s="65">
        <f t="shared" ca="1" si="481"/>
        <v>21.467181409999998</v>
      </c>
      <c r="Q1718" s="143">
        <f t="shared" si="471"/>
        <v>0</v>
      </c>
      <c r="R1718" s="11">
        <f t="shared" si="468"/>
        <v>0</v>
      </c>
      <c r="S1718" s="70" t="str">
        <f>IF(O1717&gt;0,VLOOKUP(O1717,W$12:AF$60,10),S1717)</f>
        <v>A+J=</v>
      </c>
      <c r="T1718" s="66" t="e">
        <f>IF(O1717&gt;0,VLOOKUP(O1717,W$12:AF$60,11),T1717)</f>
        <v>#REF!</v>
      </c>
      <c r="U1718" s="71" t="str">
        <f t="shared" si="482"/>
        <v>-</v>
      </c>
    </row>
    <row r="1719" spans="1:21" x14ac:dyDescent="0.15">
      <c r="A1719" s="63">
        <f t="shared" si="469"/>
        <v>45484</v>
      </c>
      <c r="B1719" s="78">
        <f t="shared" ca="1" si="472"/>
        <v>762.05670194949994</v>
      </c>
      <c r="C1719" s="65">
        <f t="shared" ca="1" si="473"/>
        <v>740.17183120949994</v>
      </c>
      <c r="D1719" s="10">
        <f ca="1">IF(A1719&lt;$B$1,VLOOKUP(A1719,[1]DI!$A$4:$B$15000,2),0)</f>
        <v>0.104</v>
      </c>
      <c r="E1719" s="65">
        <f t="shared" ca="1" si="474"/>
        <v>1.0003926999999999</v>
      </c>
      <c r="F1719" s="65">
        <f ca="1">(TRUNC(PRODUCT($E$12:$E1718),16))</f>
        <v>1.4483857377749001</v>
      </c>
      <c r="G1719" s="65">
        <f t="shared" ca="1" si="475"/>
        <v>1.4184430829528401</v>
      </c>
      <c r="H1719" s="65">
        <f t="shared" ca="1" si="476"/>
        <v>1.02110952</v>
      </c>
      <c r="I1719" s="64">
        <f t="shared" si="470"/>
        <v>0.04</v>
      </c>
      <c r="J1719" s="66">
        <f>IF(O1718&gt;0,VLOOKUP(O1718,W$12:AF$80,2),J1718)</f>
        <v>45407</v>
      </c>
      <c r="K1719" s="67">
        <f t="shared" si="477"/>
        <v>53</v>
      </c>
      <c r="L1719" s="68">
        <f t="shared" si="478"/>
        <v>53</v>
      </c>
      <c r="M1719" s="69">
        <f t="shared" si="479"/>
        <v>1.008282916</v>
      </c>
      <c r="N1719" s="69">
        <f t="shared" ca="1" si="480"/>
        <v>1.0295672840000001</v>
      </c>
      <c r="O1719" s="68">
        <v>0</v>
      </c>
      <c r="P1719" s="65">
        <f t="shared" ca="1" si="481"/>
        <v>21.88487074</v>
      </c>
      <c r="Q1719" s="143">
        <f t="shared" si="471"/>
        <v>0</v>
      </c>
      <c r="R1719" s="11">
        <f t="shared" si="468"/>
        <v>0</v>
      </c>
      <c r="S1719" s="70" t="str">
        <f>IF(O1718&gt;0,VLOOKUP(O1718,W$12:AF$60,10),S1718)</f>
        <v>A+J=</v>
      </c>
      <c r="T1719" s="66" t="e">
        <f>IF(O1718&gt;0,VLOOKUP(O1718,W$12:AF$60,11),T1718)</f>
        <v>#REF!</v>
      </c>
      <c r="U1719" s="71" t="str">
        <f t="shared" si="482"/>
        <v>-</v>
      </c>
    </row>
    <row r="1720" spans="1:21" x14ac:dyDescent="0.15">
      <c r="A1720" s="63">
        <f t="shared" si="469"/>
        <v>45485</v>
      </c>
      <c r="B1720" s="78">
        <f t="shared" ca="1" si="472"/>
        <v>762.47462294949992</v>
      </c>
      <c r="C1720" s="65">
        <f t="shared" ca="1" si="473"/>
        <v>740.17183120949994</v>
      </c>
      <c r="D1720" s="10">
        <f ca="1">IF(A1720&lt;$B$1,VLOOKUP(A1720,[1]DI!$A$4:$B$15000,2),0)</f>
        <v>0.104</v>
      </c>
      <c r="E1720" s="65">
        <f t="shared" ca="1" si="474"/>
        <v>1.0003926999999999</v>
      </c>
      <c r="F1720" s="65">
        <f ca="1">(TRUNC(PRODUCT($E$12:$E1719),16))</f>
        <v>1.44895451885413</v>
      </c>
      <c r="G1720" s="65">
        <f t="shared" ca="1" si="475"/>
        <v>1.4184430829528401</v>
      </c>
      <c r="H1720" s="65">
        <f t="shared" ca="1" si="476"/>
        <v>1.0215105099999999</v>
      </c>
      <c r="I1720" s="64">
        <f t="shared" si="470"/>
        <v>0.04</v>
      </c>
      <c r="J1720" s="66">
        <f>IF(O1719&gt;0,VLOOKUP(O1719,W$12:AF$80,2),J1719)</f>
        <v>45407</v>
      </c>
      <c r="K1720" s="67">
        <f t="shared" si="477"/>
        <v>54</v>
      </c>
      <c r="L1720" s="68">
        <f t="shared" si="478"/>
        <v>54</v>
      </c>
      <c r="M1720" s="69">
        <f t="shared" si="479"/>
        <v>1.008439855</v>
      </c>
      <c r="N1720" s="69">
        <f t="shared" ca="1" si="480"/>
        <v>1.030131911</v>
      </c>
      <c r="O1720" s="68">
        <v>0</v>
      </c>
      <c r="P1720" s="65">
        <f t="shared" ca="1" si="481"/>
        <v>22.30279174</v>
      </c>
      <c r="Q1720" s="143">
        <f t="shared" si="471"/>
        <v>0</v>
      </c>
      <c r="R1720" s="11">
        <f t="shared" si="468"/>
        <v>0</v>
      </c>
      <c r="S1720" s="70" t="str">
        <f>IF(O1719&gt;0,VLOOKUP(O1719,W$12:AF$60,10),S1719)</f>
        <v>A+J=</v>
      </c>
      <c r="T1720" s="66" t="e">
        <f>IF(O1719&gt;0,VLOOKUP(O1719,W$12:AF$60,11),T1719)</f>
        <v>#REF!</v>
      </c>
      <c r="U1720" s="71" t="str">
        <f t="shared" si="482"/>
        <v>-</v>
      </c>
    </row>
    <row r="1721" spans="1:21" x14ac:dyDescent="0.15">
      <c r="A1721" s="63">
        <f t="shared" si="469"/>
        <v>45486</v>
      </c>
      <c r="B1721" s="78">
        <f t="shared" ca="1" si="472"/>
        <v>762.89277487949994</v>
      </c>
      <c r="C1721" s="65">
        <f t="shared" ca="1" si="473"/>
        <v>740.17183120949994</v>
      </c>
      <c r="D1721" s="10">
        <f ca="1">IF(A1721&lt;$B$1,VLOOKUP(A1721,[1]DI!$A$4:$B$15000,2),0)</f>
        <v>0</v>
      </c>
      <c r="E1721" s="65">
        <f t="shared" ca="1" si="474"/>
        <v>1</v>
      </c>
      <c r="F1721" s="65">
        <f ca="1">(TRUNC(PRODUCT($E$12:$E1720),16))</f>
        <v>1.4495235232936801</v>
      </c>
      <c r="G1721" s="65">
        <f t="shared" ca="1" si="475"/>
        <v>1.4184430829528401</v>
      </c>
      <c r="H1721" s="65">
        <f t="shared" ca="1" si="476"/>
        <v>1.02191166</v>
      </c>
      <c r="I1721" s="64">
        <f t="shared" si="470"/>
        <v>0.04</v>
      </c>
      <c r="J1721" s="66">
        <f>IF(O1720&gt;0,VLOOKUP(O1720,W$12:AF$80,2),J1720)</f>
        <v>45407</v>
      </c>
      <c r="K1721" s="67">
        <f t="shared" si="477"/>
        <v>54</v>
      </c>
      <c r="L1721" s="68">
        <f t="shared" si="478"/>
        <v>55</v>
      </c>
      <c r="M1721" s="69">
        <f t="shared" si="479"/>
        <v>1.0085968190000001</v>
      </c>
      <c r="N1721" s="69">
        <f t="shared" ca="1" si="480"/>
        <v>1.03069685</v>
      </c>
      <c r="O1721" s="68">
        <v>0</v>
      </c>
      <c r="P1721" s="65">
        <f t="shared" ca="1" si="481"/>
        <v>22.72094367</v>
      </c>
      <c r="Q1721" s="143">
        <f t="shared" si="471"/>
        <v>0</v>
      </c>
      <c r="R1721" s="11">
        <f t="shared" si="468"/>
        <v>0</v>
      </c>
      <c r="S1721" s="70" t="str">
        <f>IF(O1720&gt;0,VLOOKUP(O1720,W$12:AF$60,10),S1720)</f>
        <v>A+J=</v>
      </c>
      <c r="T1721" s="66" t="e">
        <f>IF(O1720&gt;0,VLOOKUP(O1720,W$12:AF$60,11),T1720)</f>
        <v>#REF!</v>
      </c>
      <c r="U1721" s="71" t="str">
        <f t="shared" si="482"/>
        <v>-</v>
      </c>
    </row>
    <row r="1722" spans="1:21" x14ac:dyDescent="0.15">
      <c r="A1722" s="63">
        <f t="shared" si="469"/>
        <v>45487</v>
      </c>
      <c r="B1722" s="78">
        <f t="shared" ca="1" si="472"/>
        <v>762.89277487949994</v>
      </c>
      <c r="C1722" s="65">
        <f t="shared" ca="1" si="473"/>
        <v>740.17183120949994</v>
      </c>
      <c r="D1722" s="10">
        <f ca="1">IF(A1722&lt;$B$1,VLOOKUP(A1722,[1]DI!$A$4:$B$15000,2),0)</f>
        <v>0</v>
      </c>
      <c r="E1722" s="65">
        <f t="shared" ca="1" si="474"/>
        <v>1</v>
      </c>
      <c r="F1722" s="65">
        <f ca="1">(TRUNC(PRODUCT($E$12:$E1721),16))</f>
        <v>1.4495235232936801</v>
      </c>
      <c r="G1722" s="65">
        <f t="shared" ca="1" si="475"/>
        <v>1.4184430829528401</v>
      </c>
      <c r="H1722" s="65">
        <f t="shared" ca="1" si="476"/>
        <v>1.02191166</v>
      </c>
      <c r="I1722" s="64">
        <f t="shared" si="470"/>
        <v>0.04</v>
      </c>
      <c r="J1722" s="66">
        <f>IF(O1721&gt;0,VLOOKUP(O1721,W$12:AF$80,2),J1721)</f>
        <v>45407</v>
      </c>
      <c r="K1722" s="67">
        <f t="shared" si="477"/>
        <v>54</v>
      </c>
      <c r="L1722" s="68">
        <f t="shared" si="478"/>
        <v>55</v>
      </c>
      <c r="M1722" s="69">
        <f t="shared" si="479"/>
        <v>1.0085968190000001</v>
      </c>
      <c r="N1722" s="69">
        <f t="shared" ca="1" si="480"/>
        <v>1.03069685</v>
      </c>
      <c r="O1722" s="68">
        <v>0</v>
      </c>
      <c r="P1722" s="65">
        <f t="shared" ca="1" si="481"/>
        <v>22.72094367</v>
      </c>
      <c r="Q1722" s="143">
        <f t="shared" si="471"/>
        <v>0</v>
      </c>
      <c r="R1722" s="11">
        <f t="shared" si="468"/>
        <v>0</v>
      </c>
      <c r="S1722" s="70" t="str">
        <f>IF(O1721&gt;0,VLOOKUP(O1721,W$12:AF$60,10),S1721)</f>
        <v>A+J=</v>
      </c>
      <c r="T1722" s="66" t="e">
        <f>IF(O1721&gt;0,VLOOKUP(O1721,W$12:AF$60,11),T1721)</f>
        <v>#REF!</v>
      </c>
      <c r="U1722" s="71" t="str">
        <f t="shared" si="482"/>
        <v>-</v>
      </c>
    </row>
    <row r="1723" spans="1:21" x14ac:dyDescent="0.15">
      <c r="A1723" s="63">
        <f t="shared" si="469"/>
        <v>45488</v>
      </c>
      <c r="B1723" s="78">
        <f t="shared" ca="1" si="472"/>
        <v>762.89277487949994</v>
      </c>
      <c r="C1723" s="65">
        <f t="shared" ca="1" si="473"/>
        <v>740.17183120949994</v>
      </c>
      <c r="D1723" s="10">
        <f ca="1">IF(A1723&lt;$B$1,VLOOKUP(A1723,[1]DI!$A$4:$B$15000,2),0)</f>
        <v>0.104</v>
      </c>
      <c r="E1723" s="65">
        <f t="shared" ca="1" si="474"/>
        <v>1.0003926999999999</v>
      </c>
      <c r="F1723" s="65">
        <f ca="1">(TRUNC(PRODUCT($E$12:$E1722),16))</f>
        <v>1.4495235232936801</v>
      </c>
      <c r="G1723" s="65">
        <f t="shared" ca="1" si="475"/>
        <v>1.4184430829528401</v>
      </c>
      <c r="H1723" s="65">
        <f t="shared" ca="1" si="476"/>
        <v>1.02191166</v>
      </c>
      <c r="I1723" s="64">
        <f t="shared" si="470"/>
        <v>0.04</v>
      </c>
      <c r="J1723" s="66">
        <f>IF(O1722&gt;0,VLOOKUP(O1722,W$12:AF$80,2),J1722)</f>
        <v>45407</v>
      </c>
      <c r="K1723" s="67">
        <f t="shared" si="477"/>
        <v>55</v>
      </c>
      <c r="L1723" s="68">
        <f t="shared" si="478"/>
        <v>55</v>
      </c>
      <c r="M1723" s="69">
        <f t="shared" si="479"/>
        <v>1.0085968190000001</v>
      </c>
      <c r="N1723" s="69">
        <f t="shared" ca="1" si="480"/>
        <v>1.03069685</v>
      </c>
      <c r="O1723" s="68">
        <v>0</v>
      </c>
      <c r="P1723" s="65">
        <f t="shared" ca="1" si="481"/>
        <v>22.72094367</v>
      </c>
      <c r="Q1723" s="143">
        <f t="shared" si="471"/>
        <v>0</v>
      </c>
      <c r="R1723" s="11">
        <f t="shared" si="468"/>
        <v>0</v>
      </c>
      <c r="S1723" s="70" t="str">
        <f>IF(O1722&gt;0,VLOOKUP(O1722,W$12:AF$60,10),S1722)</f>
        <v>A+J=</v>
      </c>
      <c r="T1723" s="66" t="e">
        <f>IF(O1722&gt;0,VLOOKUP(O1722,W$12:AF$60,11),T1722)</f>
        <v>#REF!</v>
      </c>
      <c r="U1723" s="71" t="str">
        <f t="shared" si="482"/>
        <v>-</v>
      </c>
    </row>
    <row r="1724" spans="1:21" x14ac:dyDescent="0.15">
      <c r="A1724" s="63">
        <f t="shared" si="469"/>
        <v>45489</v>
      </c>
      <c r="B1724" s="78">
        <f t="shared" ca="1" si="472"/>
        <v>763.3111488694999</v>
      </c>
      <c r="C1724" s="65">
        <f t="shared" ca="1" si="473"/>
        <v>740.17183120949994</v>
      </c>
      <c r="D1724" s="10">
        <f ca="1">IF(A1724&lt;$B$1,VLOOKUP(A1724,[1]DI!$A$4:$B$15000,2),0)</f>
        <v>0.104</v>
      </c>
      <c r="E1724" s="65">
        <f t="shared" ca="1" si="474"/>
        <v>1.0003926999999999</v>
      </c>
      <c r="F1724" s="65">
        <f ca="1">(TRUNC(PRODUCT($E$12:$E1723),16))</f>
        <v>1.45009275118128</v>
      </c>
      <c r="G1724" s="65">
        <f t="shared" ca="1" si="475"/>
        <v>1.4184430829528401</v>
      </c>
      <c r="H1724" s="65">
        <f t="shared" ca="1" si="476"/>
        <v>1.02231296</v>
      </c>
      <c r="I1724" s="64">
        <f t="shared" si="470"/>
        <v>0.04</v>
      </c>
      <c r="J1724" s="66">
        <f>IF(O1723&gt;0,VLOOKUP(O1723,W$12:AF$80,2),J1723)</f>
        <v>45407</v>
      </c>
      <c r="K1724" s="67">
        <f t="shared" si="477"/>
        <v>56</v>
      </c>
      <c r="L1724" s="68">
        <f t="shared" si="478"/>
        <v>56</v>
      </c>
      <c r="M1724" s="69">
        <f t="shared" si="479"/>
        <v>1.0087538060000001</v>
      </c>
      <c r="N1724" s="69">
        <f t="shared" ca="1" si="480"/>
        <v>1.0312620889999999</v>
      </c>
      <c r="O1724" s="68">
        <v>0</v>
      </c>
      <c r="P1724" s="65">
        <f t="shared" ca="1" si="481"/>
        <v>23.13931766</v>
      </c>
      <c r="Q1724" s="143">
        <f t="shared" si="471"/>
        <v>0</v>
      </c>
      <c r="R1724" s="11">
        <f t="shared" si="468"/>
        <v>0</v>
      </c>
      <c r="S1724" s="70" t="str">
        <f>IF(O1723&gt;0,VLOOKUP(O1723,W$12:AF$60,10),S1723)</f>
        <v>A+J=</v>
      </c>
      <c r="T1724" s="66" t="e">
        <f>IF(O1723&gt;0,VLOOKUP(O1723,W$12:AF$60,11),T1723)</f>
        <v>#REF!</v>
      </c>
      <c r="U1724" s="71" t="str">
        <f t="shared" si="482"/>
        <v>-</v>
      </c>
    </row>
    <row r="1725" spans="1:21" x14ac:dyDescent="0.15">
      <c r="A1725" s="63">
        <f t="shared" si="469"/>
        <v>45490</v>
      </c>
      <c r="B1725" s="78">
        <f t="shared" ca="1" si="472"/>
        <v>763.72976340949992</v>
      </c>
      <c r="C1725" s="65">
        <f t="shared" ca="1" si="473"/>
        <v>740.17183120949994</v>
      </c>
      <c r="D1725" s="10">
        <f ca="1">IF(A1725&lt;$B$1,VLOOKUP(A1725,[1]DI!$A$4:$B$15000,2),0)</f>
        <v>0.104</v>
      </c>
      <c r="E1725" s="65">
        <f t="shared" ca="1" si="474"/>
        <v>1.0003926999999999</v>
      </c>
      <c r="F1725" s="65">
        <f ca="1">(TRUNC(PRODUCT($E$12:$E1724),16))</f>
        <v>1.45066220260467</v>
      </c>
      <c r="G1725" s="65">
        <f t="shared" ca="1" si="475"/>
        <v>1.4184430829528401</v>
      </c>
      <c r="H1725" s="65">
        <f t="shared" ca="1" si="476"/>
        <v>1.02271443</v>
      </c>
      <c r="I1725" s="64">
        <f t="shared" si="470"/>
        <v>0.04</v>
      </c>
      <c r="J1725" s="66">
        <f>IF(O1724&gt;0,VLOOKUP(O1724,W$12:AF$80,2),J1724)</f>
        <v>45407</v>
      </c>
      <c r="K1725" s="67">
        <f t="shared" si="477"/>
        <v>57</v>
      </c>
      <c r="L1725" s="68">
        <f t="shared" si="478"/>
        <v>57</v>
      </c>
      <c r="M1725" s="69">
        <f t="shared" si="479"/>
        <v>1.008910819</v>
      </c>
      <c r="N1725" s="69">
        <f t="shared" ca="1" si="480"/>
        <v>1.0318276529999999</v>
      </c>
      <c r="O1725" s="68">
        <v>0</v>
      </c>
      <c r="P1725" s="65">
        <f t="shared" ca="1" si="481"/>
        <v>23.5579322</v>
      </c>
      <c r="Q1725" s="143">
        <f t="shared" si="471"/>
        <v>0</v>
      </c>
      <c r="R1725" s="11">
        <f t="shared" si="468"/>
        <v>0</v>
      </c>
      <c r="S1725" s="70" t="str">
        <f>IF(O1724&gt;0,VLOOKUP(O1724,W$12:AF$60,10),S1724)</f>
        <v>A+J=</v>
      </c>
      <c r="T1725" s="66" t="e">
        <f>IF(O1724&gt;0,VLOOKUP(O1724,W$12:AF$60,11),T1724)</f>
        <v>#REF!</v>
      </c>
      <c r="U1725" s="71" t="str">
        <f t="shared" si="482"/>
        <v>-</v>
      </c>
    </row>
    <row r="1726" spans="1:21" x14ac:dyDescent="0.15">
      <c r="A1726" s="63">
        <f t="shared" si="469"/>
        <v>45491</v>
      </c>
      <c r="B1726" s="78">
        <f t="shared" ca="1" si="472"/>
        <v>764.14860147949992</v>
      </c>
      <c r="C1726" s="65">
        <f t="shared" ca="1" si="473"/>
        <v>740.17183120949994</v>
      </c>
      <c r="D1726" s="10">
        <f ca="1">IF(A1726&lt;$B$1,VLOOKUP(A1726,[1]DI!$A$4:$B$15000,2),0)</f>
        <v>0.104</v>
      </c>
      <c r="E1726" s="65">
        <f t="shared" ca="1" si="474"/>
        <v>1.0003926999999999</v>
      </c>
      <c r="F1726" s="65">
        <f ca="1">(TRUNC(PRODUCT($E$12:$E1725),16))</f>
        <v>1.45123187765163</v>
      </c>
      <c r="G1726" s="65">
        <f t="shared" ca="1" si="475"/>
        <v>1.4184430829528401</v>
      </c>
      <c r="H1726" s="65">
        <f t="shared" ca="1" si="476"/>
        <v>1.0231160500000001</v>
      </c>
      <c r="I1726" s="64">
        <f t="shared" si="470"/>
        <v>0.04</v>
      </c>
      <c r="J1726" s="66">
        <f>IF(O1725&gt;0,VLOOKUP(O1725,W$12:AF$80,2),J1725)</f>
        <v>45407</v>
      </c>
      <c r="K1726" s="67">
        <f t="shared" si="477"/>
        <v>58</v>
      </c>
      <c r="L1726" s="68">
        <f t="shared" si="478"/>
        <v>58</v>
      </c>
      <c r="M1726" s="69">
        <f t="shared" si="479"/>
        <v>1.0090678559999999</v>
      </c>
      <c r="N1726" s="69">
        <f t="shared" ca="1" si="480"/>
        <v>1.032393519</v>
      </c>
      <c r="O1726" s="68">
        <v>0</v>
      </c>
      <c r="P1726" s="65">
        <f t="shared" ca="1" si="481"/>
        <v>23.976770269999999</v>
      </c>
      <c r="Q1726" s="143">
        <f t="shared" si="471"/>
        <v>0</v>
      </c>
      <c r="R1726" s="11">
        <f t="shared" si="468"/>
        <v>0</v>
      </c>
      <c r="S1726" s="70" t="str">
        <f>IF(O1725&gt;0,VLOOKUP(O1725,W$12:AF$60,10),S1725)</f>
        <v>A+J=</v>
      </c>
      <c r="T1726" s="66" t="e">
        <f>IF(O1725&gt;0,VLOOKUP(O1725,W$12:AF$60,11),T1725)</f>
        <v>#REF!</v>
      </c>
      <c r="U1726" s="71" t="str">
        <f t="shared" si="482"/>
        <v>-</v>
      </c>
    </row>
    <row r="1727" spans="1:21" x14ac:dyDescent="0.15">
      <c r="A1727" s="63">
        <f t="shared" si="469"/>
        <v>45492</v>
      </c>
      <c r="B1727" s="78">
        <f t="shared" ca="1" si="472"/>
        <v>764.56766308949989</v>
      </c>
      <c r="C1727" s="65">
        <f t="shared" ca="1" si="473"/>
        <v>740.17183120949994</v>
      </c>
      <c r="D1727" s="10">
        <f ca="1">IF(A1727&lt;$B$1,VLOOKUP(A1727,[1]DI!$A$4:$B$15000,2),0)</f>
        <v>0.104</v>
      </c>
      <c r="E1727" s="65">
        <f t="shared" ca="1" si="474"/>
        <v>1.0003926999999999</v>
      </c>
      <c r="F1727" s="65">
        <f ca="1">(TRUNC(PRODUCT($E$12:$E1726),16))</f>
        <v>1.45180177640998</v>
      </c>
      <c r="G1727" s="65">
        <f t="shared" ca="1" si="475"/>
        <v>1.4184430829528401</v>
      </c>
      <c r="H1727" s="65">
        <f t="shared" ca="1" si="476"/>
        <v>1.0235178199999999</v>
      </c>
      <c r="I1727" s="64">
        <f t="shared" si="470"/>
        <v>0.04</v>
      </c>
      <c r="J1727" s="66">
        <f>IF(O1726&gt;0,VLOOKUP(O1726,W$12:AF$80,2),J1726)</f>
        <v>45407</v>
      </c>
      <c r="K1727" s="67">
        <f t="shared" si="477"/>
        <v>59</v>
      </c>
      <c r="L1727" s="68">
        <f t="shared" si="478"/>
        <v>59</v>
      </c>
      <c r="M1727" s="69">
        <f t="shared" si="479"/>
        <v>1.0092249170000001</v>
      </c>
      <c r="N1727" s="69">
        <f t="shared" ca="1" si="480"/>
        <v>1.032959687</v>
      </c>
      <c r="O1727" s="68">
        <v>0</v>
      </c>
      <c r="P1727" s="65">
        <f t="shared" ca="1" si="481"/>
        <v>24.395831879999999</v>
      </c>
      <c r="Q1727" s="143">
        <f t="shared" si="471"/>
        <v>0</v>
      </c>
      <c r="R1727" s="11">
        <f t="shared" si="468"/>
        <v>0</v>
      </c>
      <c r="S1727" s="70" t="str">
        <f>IF(O1726&gt;0,VLOOKUP(O1726,W$12:AF$60,10),S1726)</f>
        <v>A+J=</v>
      </c>
      <c r="T1727" s="66" t="e">
        <f>IF(O1726&gt;0,VLOOKUP(O1726,W$12:AF$60,11),T1726)</f>
        <v>#REF!</v>
      </c>
      <c r="U1727" s="71" t="str">
        <f t="shared" si="482"/>
        <v>-</v>
      </c>
    </row>
    <row r="1728" spans="1:21" x14ac:dyDescent="0.15">
      <c r="A1728" s="63">
        <f t="shared" si="469"/>
        <v>45493</v>
      </c>
      <c r="B1728" s="78">
        <f t="shared" ca="1" si="472"/>
        <v>764.98696376949999</v>
      </c>
      <c r="C1728" s="65">
        <f t="shared" ca="1" si="473"/>
        <v>740.17183120949994</v>
      </c>
      <c r="D1728" s="10">
        <f ca="1">IF(A1728&lt;$B$1,VLOOKUP(A1728,[1]DI!$A$4:$B$15000,2),0)</f>
        <v>0</v>
      </c>
      <c r="E1728" s="65">
        <f t="shared" ca="1" si="474"/>
        <v>1</v>
      </c>
      <c r="F1728" s="65">
        <f ca="1">(TRUNC(PRODUCT($E$12:$E1727),16))</f>
        <v>1.45237189896758</v>
      </c>
      <c r="G1728" s="65">
        <f t="shared" ca="1" si="475"/>
        <v>1.4184430829528401</v>
      </c>
      <c r="H1728" s="65">
        <f t="shared" ca="1" si="476"/>
        <v>1.0239197600000001</v>
      </c>
      <c r="I1728" s="64">
        <f t="shared" si="470"/>
        <v>0.04</v>
      </c>
      <c r="J1728" s="66">
        <f>IF(O1727&gt;0,VLOOKUP(O1727,W$12:AF$80,2),J1727)</f>
        <v>45407</v>
      </c>
      <c r="K1728" s="67">
        <f t="shared" si="477"/>
        <v>59</v>
      </c>
      <c r="L1728" s="68">
        <f t="shared" si="478"/>
        <v>60</v>
      </c>
      <c r="M1728" s="69">
        <f t="shared" si="479"/>
        <v>1.009382003</v>
      </c>
      <c r="N1728" s="69">
        <f t="shared" ca="1" si="480"/>
        <v>1.033526178</v>
      </c>
      <c r="O1728" s="68">
        <v>0</v>
      </c>
      <c r="P1728" s="65">
        <f t="shared" ca="1" si="481"/>
        <v>24.815132559999999</v>
      </c>
      <c r="Q1728" s="143">
        <f t="shared" si="471"/>
        <v>0</v>
      </c>
      <c r="R1728" s="11">
        <f t="shared" si="468"/>
        <v>0</v>
      </c>
      <c r="S1728" s="70" t="str">
        <f>IF(O1727&gt;0,VLOOKUP(O1727,W$12:AF$60,10),S1727)</f>
        <v>A+J=</v>
      </c>
      <c r="T1728" s="66" t="e">
        <f>IF(O1727&gt;0,VLOOKUP(O1727,W$12:AF$60,11),T1727)</f>
        <v>#REF!</v>
      </c>
      <c r="U1728" s="71" t="str">
        <f t="shared" si="482"/>
        <v>-</v>
      </c>
    </row>
    <row r="1729" spans="1:21" x14ac:dyDescent="0.15">
      <c r="A1729" s="63">
        <f t="shared" si="469"/>
        <v>45494</v>
      </c>
      <c r="B1729" s="78">
        <f t="shared" ca="1" si="472"/>
        <v>764.98696376949999</v>
      </c>
      <c r="C1729" s="65">
        <f t="shared" ca="1" si="473"/>
        <v>740.17183120949994</v>
      </c>
      <c r="D1729" s="10">
        <f ca="1">IF(A1729&lt;$B$1,VLOOKUP(A1729,[1]DI!$A$4:$B$15000,2),0)</f>
        <v>0</v>
      </c>
      <c r="E1729" s="65">
        <f t="shared" ca="1" si="474"/>
        <v>1</v>
      </c>
      <c r="F1729" s="65">
        <f ca="1">(TRUNC(PRODUCT($E$12:$E1728),16))</f>
        <v>1.45237189896758</v>
      </c>
      <c r="G1729" s="65">
        <f t="shared" ca="1" si="475"/>
        <v>1.4184430829528401</v>
      </c>
      <c r="H1729" s="65">
        <f t="shared" ca="1" si="476"/>
        <v>1.0239197600000001</v>
      </c>
      <c r="I1729" s="64">
        <f t="shared" si="470"/>
        <v>0.04</v>
      </c>
      <c r="J1729" s="66">
        <f>IF(O1728&gt;0,VLOOKUP(O1728,W$12:AF$80,2),J1728)</f>
        <v>45407</v>
      </c>
      <c r="K1729" s="67">
        <f t="shared" si="477"/>
        <v>59</v>
      </c>
      <c r="L1729" s="68">
        <f t="shared" si="478"/>
        <v>60</v>
      </c>
      <c r="M1729" s="69">
        <f t="shared" si="479"/>
        <v>1.009382003</v>
      </c>
      <c r="N1729" s="69">
        <f t="shared" ca="1" si="480"/>
        <v>1.033526178</v>
      </c>
      <c r="O1729" s="68">
        <v>0</v>
      </c>
      <c r="P1729" s="65">
        <f t="shared" ca="1" si="481"/>
        <v>24.815132559999999</v>
      </c>
      <c r="Q1729" s="143">
        <f t="shared" si="471"/>
        <v>0</v>
      </c>
      <c r="R1729" s="11">
        <f t="shared" si="468"/>
        <v>0</v>
      </c>
      <c r="S1729" s="70" t="str">
        <f>IF(O1728&gt;0,VLOOKUP(O1728,W$12:AF$60,10),S1728)</f>
        <v>A+J=</v>
      </c>
      <c r="T1729" s="66" t="e">
        <f>IF(O1728&gt;0,VLOOKUP(O1728,W$12:AF$60,11),T1728)</f>
        <v>#REF!</v>
      </c>
      <c r="U1729" s="71" t="str">
        <f t="shared" si="482"/>
        <v>-</v>
      </c>
    </row>
    <row r="1730" spans="1:21" x14ac:dyDescent="0.15">
      <c r="A1730" s="63">
        <f t="shared" si="469"/>
        <v>45495</v>
      </c>
      <c r="B1730" s="78">
        <f t="shared" ca="1" si="472"/>
        <v>764.98696376949999</v>
      </c>
      <c r="C1730" s="65">
        <f t="shared" ca="1" si="473"/>
        <v>740.17183120949994</v>
      </c>
      <c r="D1730" s="10">
        <f ca="1">IF(A1730&lt;$B$1,VLOOKUP(A1730,[1]DI!$A$4:$B$15000,2),0)</f>
        <v>0.104</v>
      </c>
      <c r="E1730" s="65">
        <f t="shared" ca="1" si="474"/>
        <v>1.0003926999999999</v>
      </c>
      <c r="F1730" s="65">
        <f ca="1">(TRUNC(PRODUCT($E$12:$E1729),16))</f>
        <v>1.45237189896758</v>
      </c>
      <c r="G1730" s="65">
        <f t="shared" ca="1" si="475"/>
        <v>1.4184430829528401</v>
      </c>
      <c r="H1730" s="65">
        <f t="shared" ca="1" si="476"/>
        <v>1.0239197600000001</v>
      </c>
      <c r="I1730" s="64">
        <f t="shared" si="470"/>
        <v>0.04</v>
      </c>
      <c r="J1730" s="66">
        <f>IF(O1729&gt;0,VLOOKUP(O1729,W$12:AF$80,2),J1729)</f>
        <v>45407</v>
      </c>
      <c r="K1730" s="67">
        <f t="shared" si="477"/>
        <v>60</v>
      </c>
      <c r="L1730" s="68">
        <f t="shared" si="478"/>
        <v>60</v>
      </c>
      <c r="M1730" s="69">
        <f t="shared" si="479"/>
        <v>1.009382003</v>
      </c>
      <c r="N1730" s="69">
        <f t="shared" ca="1" si="480"/>
        <v>1.033526178</v>
      </c>
      <c r="O1730" s="68">
        <v>0</v>
      </c>
      <c r="P1730" s="65">
        <f t="shared" ca="1" si="481"/>
        <v>24.815132559999999</v>
      </c>
      <c r="Q1730" s="143">
        <f t="shared" si="471"/>
        <v>0</v>
      </c>
      <c r="R1730" s="11">
        <f t="shared" si="468"/>
        <v>0</v>
      </c>
      <c r="S1730" s="70" t="str">
        <f>IF(O1729&gt;0,VLOOKUP(O1729,W$12:AF$60,10),S1729)</f>
        <v>A+J=</v>
      </c>
      <c r="T1730" s="66" t="e">
        <f>IF(O1729&gt;0,VLOOKUP(O1729,W$12:AF$60,11),T1729)</f>
        <v>#REF!</v>
      </c>
      <c r="U1730" s="71" t="str">
        <f t="shared" si="482"/>
        <v>-</v>
      </c>
    </row>
    <row r="1731" spans="1:21" x14ac:dyDescent="0.15">
      <c r="A1731" s="63">
        <f t="shared" si="469"/>
        <v>45496</v>
      </c>
      <c r="B1731" s="78">
        <f t="shared" ca="1" si="472"/>
        <v>765.40648871949998</v>
      </c>
      <c r="C1731" s="65">
        <f t="shared" ca="1" si="473"/>
        <v>740.17183120949994</v>
      </c>
      <c r="D1731" s="10">
        <f ca="1">IF(A1731&lt;$B$1,VLOOKUP(A1731,[1]DI!$A$4:$B$15000,2),0)</f>
        <v>0.104</v>
      </c>
      <c r="E1731" s="65">
        <f t="shared" ca="1" si="474"/>
        <v>1.0003926999999999</v>
      </c>
      <c r="F1731" s="65">
        <f ca="1">(TRUNC(PRODUCT($E$12:$E1730),16))</f>
        <v>1.45294224541231</v>
      </c>
      <c r="G1731" s="65">
        <f t="shared" ca="1" si="475"/>
        <v>1.4184430829528401</v>
      </c>
      <c r="H1731" s="65">
        <f t="shared" ca="1" si="476"/>
        <v>1.02432185</v>
      </c>
      <c r="I1731" s="64">
        <f t="shared" si="470"/>
        <v>0.04</v>
      </c>
      <c r="J1731" s="66">
        <f>IF(O1730&gt;0,VLOOKUP(O1730,W$12:AF$80,2),J1730)</f>
        <v>45407</v>
      </c>
      <c r="K1731" s="67">
        <f t="shared" si="477"/>
        <v>61</v>
      </c>
      <c r="L1731" s="68">
        <f t="shared" si="478"/>
        <v>61</v>
      </c>
      <c r="M1731" s="69">
        <f t="shared" si="479"/>
        <v>1.009539113</v>
      </c>
      <c r="N1731" s="69">
        <f t="shared" ca="1" si="480"/>
        <v>1.0340929720000001</v>
      </c>
      <c r="O1731" s="68">
        <v>0</v>
      </c>
      <c r="P1731" s="65">
        <f t="shared" ca="1" si="481"/>
        <v>25.234657510000002</v>
      </c>
      <c r="Q1731" s="143">
        <f t="shared" si="471"/>
        <v>0</v>
      </c>
      <c r="R1731" s="11">
        <f t="shared" si="468"/>
        <v>0</v>
      </c>
      <c r="S1731" s="70" t="str">
        <f>IF(O1730&gt;0,VLOOKUP(O1730,W$12:AF$60,10),S1730)</f>
        <v>A+J=</v>
      </c>
      <c r="T1731" s="66" t="e">
        <f>IF(O1730&gt;0,VLOOKUP(O1730,W$12:AF$60,11),T1730)</f>
        <v>#REF!</v>
      </c>
      <c r="U1731" s="71" t="str">
        <f t="shared" si="482"/>
        <v>-</v>
      </c>
    </row>
    <row r="1732" spans="1:21" x14ac:dyDescent="0.15">
      <c r="A1732" s="63">
        <f t="shared" si="469"/>
        <v>45497</v>
      </c>
      <c r="B1732" s="78">
        <f t="shared" ca="1" si="472"/>
        <v>765.82624460949989</v>
      </c>
      <c r="C1732" s="65">
        <f t="shared" ca="1" si="473"/>
        <v>740.17183120949994</v>
      </c>
      <c r="D1732" s="10">
        <f ca="1">IF(A1732&lt;$B$1,VLOOKUP(A1732,[1]DI!$A$4:$B$15000,2),0)</f>
        <v>0.104</v>
      </c>
      <c r="E1732" s="65">
        <f t="shared" ca="1" si="474"/>
        <v>1.0003926999999999</v>
      </c>
      <c r="F1732" s="65">
        <f ca="1">(TRUNC(PRODUCT($E$12:$E1731),16))</f>
        <v>1.45351281583208</v>
      </c>
      <c r="G1732" s="65">
        <f t="shared" ca="1" si="475"/>
        <v>1.4184430829528401</v>
      </c>
      <c r="H1732" s="65">
        <f t="shared" ca="1" si="476"/>
        <v>1.0247241</v>
      </c>
      <c r="I1732" s="64">
        <f t="shared" si="470"/>
        <v>0.04</v>
      </c>
      <c r="J1732" s="66">
        <f>IF(O1731&gt;0,VLOOKUP(O1731,W$12:AF$80,2),J1731)</f>
        <v>45407</v>
      </c>
      <c r="K1732" s="67">
        <f t="shared" si="477"/>
        <v>62</v>
      </c>
      <c r="L1732" s="68">
        <f t="shared" si="478"/>
        <v>62</v>
      </c>
      <c r="M1732" s="69">
        <f t="shared" si="479"/>
        <v>1.0096962469999999</v>
      </c>
      <c r="N1732" s="69">
        <f t="shared" ca="1" si="480"/>
        <v>1.0346600779999999</v>
      </c>
      <c r="O1732" s="68">
        <v>0</v>
      </c>
      <c r="P1732" s="65">
        <f t="shared" ca="1" si="481"/>
        <v>25.654413399999999</v>
      </c>
      <c r="Q1732" s="143">
        <f t="shared" si="471"/>
        <v>0</v>
      </c>
      <c r="R1732" s="11">
        <f t="shared" si="468"/>
        <v>0</v>
      </c>
      <c r="S1732" s="70" t="str">
        <f>IF(O1731&gt;0,VLOOKUP(O1731,W$12:AF$60,10),S1731)</f>
        <v>A+J=</v>
      </c>
      <c r="T1732" s="66" t="e">
        <f>IF(O1731&gt;0,VLOOKUP(O1731,W$12:AF$60,11),T1731)</f>
        <v>#REF!</v>
      </c>
      <c r="U1732" s="71" t="str">
        <f t="shared" si="482"/>
        <v>-</v>
      </c>
    </row>
    <row r="1733" spans="1:21" x14ac:dyDescent="0.15">
      <c r="A1733" s="63">
        <f t="shared" si="469"/>
        <v>45498</v>
      </c>
      <c r="B1733" s="78">
        <f t="shared" ca="1" si="472"/>
        <v>766.24623364949991</v>
      </c>
      <c r="C1733" s="65">
        <f t="shared" ca="1" si="473"/>
        <v>740.17183120949994</v>
      </c>
      <c r="D1733" s="10">
        <f ca="1">IF(A1733&lt;$B$1,VLOOKUP(A1733,[1]DI!$A$4:$B$15000,2),0)</f>
        <v>0.104</v>
      </c>
      <c r="E1733" s="65">
        <f t="shared" ca="1" si="474"/>
        <v>1.0003926999999999</v>
      </c>
      <c r="F1733" s="65">
        <f ca="1">(TRUNC(PRODUCT($E$12:$E1732),16))</f>
        <v>1.45408361031486</v>
      </c>
      <c r="G1733" s="65">
        <f t="shared" ca="1" si="475"/>
        <v>1.4184430829528401</v>
      </c>
      <c r="H1733" s="65">
        <f t="shared" ca="1" si="476"/>
        <v>1.02512651</v>
      </c>
      <c r="I1733" s="64">
        <f t="shared" si="470"/>
        <v>0.04</v>
      </c>
      <c r="J1733" s="66">
        <f>IF(O1732&gt;0,VLOOKUP(O1732,W$12:AF$80,2),J1732)</f>
        <v>45407</v>
      </c>
      <c r="K1733" s="67">
        <f t="shared" si="477"/>
        <v>63</v>
      </c>
      <c r="L1733" s="68">
        <f t="shared" si="478"/>
        <v>63</v>
      </c>
      <c r="M1733" s="69">
        <f t="shared" si="479"/>
        <v>1.009853407</v>
      </c>
      <c r="N1733" s="69">
        <f t="shared" ca="1" si="480"/>
        <v>1.0352274990000001</v>
      </c>
      <c r="O1733" s="68">
        <v>0</v>
      </c>
      <c r="P1733" s="65">
        <f t="shared" ca="1" si="481"/>
        <v>26.07440244</v>
      </c>
      <c r="Q1733" s="143">
        <f t="shared" si="471"/>
        <v>0</v>
      </c>
      <c r="R1733" s="11">
        <f t="shared" ref="R1733:R1796" si="483">IF(Q1733&gt;0,TRUNC(Q1733*C1733,8),0)</f>
        <v>0</v>
      </c>
      <c r="S1733" s="70" t="str">
        <f>IF(O1732&gt;0,VLOOKUP(O1732,W$12:AF$60,10),S1732)</f>
        <v>A+J=</v>
      </c>
      <c r="T1733" s="66" t="e">
        <f>IF(O1732&gt;0,VLOOKUP(O1732,W$12:AF$60,11),T1732)</f>
        <v>#REF!</v>
      </c>
      <c r="U1733" s="71" t="str">
        <f t="shared" si="482"/>
        <v>-</v>
      </c>
    </row>
    <row r="1734" spans="1:21" x14ac:dyDescent="0.15">
      <c r="A1734" s="63">
        <f t="shared" si="469"/>
        <v>45499</v>
      </c>
      <c r="B1734" s="78">
        <f t="shared" ca="1" si="472"/>
        <v>766.66645287949996</v>
      </c>
      <c r="C1734" s="65">
        <f t="shared" ca="1" si="473"/>
        <v>740.17183120949994</v>
      </c>
      <c r="D1734" s="10">
        <f ca="1">IF(A1734&lt;$B$1,VLOOKUP(A1734,[1]DI!$A$4:$B$15000,2),0)</f>
        <v>0.104</v>
      </c>
      <c r="E1734" s="65">
        <f t="shared" ca="1" si="474"/>
        <v>1.0003926999999999</v>
      </c>
      <c r="F1734" s="65">
        <f ca="1">(TRUNC(PRODUCT($E$12:$E1733),16))</f>
        <v>1.45465462894863</v>
      </c>
      <c r="G1734" s="65">
        <f t="shared" ca="1" si="475"/>
        <v>1.4184430829528401</v>
      </c>
      <c r="H1734" s="65">
        <f t="shared" ca="1" si="476"/>
        <v>1.0255290800000001</v>
      </c>
      <c r="I1734" s="64">
        <f t="shared" si="470"/>
        <v>0.04</v>
      </c>
      <c r="J1734" s="66">
        <f>IF(O1733&gt;0,VLOOKUP(O1733,W$12:AF$80,2),J1733)</f>
        <v>45407</v>
      </c>
      <c r="K1734" s="67">
        <f t="shared" si="477"/>
        <v>64</v>
      </c>
      <c r="L1734" s="68">
        <f t="shared" si="478"/>
        <v>64</v>
      </c>
      <c r="M1734" s="69">
        <f t="shared" si="479"/>
        <v>1.01001059</v>
      </c>
      <c r="N1734" s="69">
        <f t="shared" ca="1" si="480"/>
        <v>1.035795231</v>
      </c>
      <c r="O1734" s="68">
        <v>0</v>
      </c>
      <c r="P1734" s="65">
        <f t="shared" ca="1" si="481"/>
        <v>26.494621670000001</v>
      </c>
      <c r="Q1734" s="143">
        <f t="shared" si="471"/>
        <v>0</v>
      </c>
      <c r="R1734" s="11">
        <f t="shared" si="483"/>
        <v>0</v>
      </c>
      <c r="S1734" s="70" t="str">
        <f>IF(O1733&gt;0,VLOOKUP(O1733,W$12:AF$60,10),S1733)</f>
        <v>A+J=</v>
      </c>
      <c r="T1734" s="66" t="e">
        <f>IF(O1733&gt;0,VLOOKUP(O1733,W$12:AF$60,11),T1733)</f>
        <v>#REF!</v>
      </c>
      <c r="U1734" s="71" t="str">
        <f t="shared" si="482"/>
        <v>-</v>
      </c>
    </row>
    <row r="1735" spans="1:21" x14ac:dyDescent="0.15">
      <c r="A1735" s="63">
        <f t="shared" si="469"/>
        <v>45500</v>
      </c>
      <c r="B1735" s="78">
        <f t="shared" ca="1" si="472"/>
        <v>767.0868971294999</v>
      </c>
      <c r="C1735" s="65">
        <f t="shared" ca="1" si="473"/>
        <v>740.17183120949994</v>
      </c>
      <c r="D1735" s="10">
        <f ca="1">IF(A1735&lt;$B$1,VLOOKUP(A1735,[1]DI!$A$4:$B$15000,2),0)</f>
        <v>0</v>
      </c>
      <c r="E1735" s="65">
        <f t="shared" ca="1" si="474"/>
        <v>1</v>
      </c>
      <c r="F1735" s="65">
        <f ca="1">(TRUNC(PRODUCT($E$12:$E1734),16))</f>
        <v>1.4552258718214099</v>
      </c>
      <c r="G1735" s="65">
        <f t="shared" ca="1" si="475"/>
        <v>1.4184430829528401</v>
      </c>
      <c r="H1735" s="65">
        <f t="shared" ca="1" si="476"/>
        <v>1.0259317999999999</v>
      </c>
      <c r="I1735" s="64">
        <f t="shared" si="470"/>
        <v>0.04</v>
      </c>
      <c r="J1735" s="66">
        <f>IF(O1734&gt;0,VLOOKUP(O1734,W$12:AF$80,2),J1734)</f>
        <v>45407</v>
      </c>
      <c r="K1735" s="67">
        <f t="shared" si="477"/>
        <v>64</v>
      </c>
      <c r="L1735" s="68">
        <f t="shared" si="478"/>
        <v>65</v>
      </c>
      <c r="M1735" s="69">
        <f t="shared" si="479"/>
        <v>1.0101677979999999</v>
      </c>
      <c r="N1735" s="69">
        <f t="shared" ca="1" si="480"/>
        <v>1.036363267</v>
      </c>
      <c r="O1735" s="68">
        <v>0</v>
      </c>
      <c r="P1735" s="65">
        <f t="shared" ca="1" si="481"/>
        <v>26.91506592</v>
      </c>
      <c r="Q1735" s="143">
        <f t="shared" si="471"/>
        <v>0</v>
      </c>
      <c r="R1735" s="11">
        <f t="shared" si="483"/>
        <v>0</v>
      </c>
      <c r="S1735" s="70" t="str">
        <f>IF(O1734&gt;0,VLOOKUP(O1734,W$12:AF$60,10),S1734)</f>
        <v>A+J=</v>
      </c>
      <c r="T1735" s="66" t="e">
        <f>IF(O1734&gt;0,VLOOKUP(O1734,W$12:AF$60,11),T1734)</f>
        <v>#REF!</v>
      </c>
      <c r="U1735" s="71" t="str">
        <f t="shared" si="482"/>
        <v>-</v>
      </c>
    </row>
    <row r="1736" spans="1:21" x14ac:dyDescent="0.15">
      <c r="A1736" s="63">
        <f t="shared" si="469"/>
        <v>45501</v>
      </c>
      <c r="B1736" s="78">
        <f t="shared" ca="1" si="472"/>
        <v>767.0868971294999</v>
      </c>
      <c r="C1736" s="65">
        <f t="shared" ca="1" si="473"/>
        <v>740.17183120949994</v>
      </c>
      <c r="D1736" s="10">
        <f ca="1">IF(A1736&lt;$B$1,VLOOKUP(A1736,[1]DI!$A$4:$B$15000,2),0)</f>
        <v>0</v>
      </c>
      <c r="E1736" s="65">
        <f t="shared" ca="1" si="474"/>
        <v>1</v>
      </c>
      <c r="F1736" s="65">
        <f ca="1">(TRUNC(PRODUCT($E$12:$E1735),16))</f>
        <v>1.4552258718214099</v>
      </c>
      <c r="G1736" s="65">
        <f t="shared" ca="1" si="475"/>
        <v>1.4184430829528401</v>
      </c>
      <c r="H1736" s="65">
        <f t="shared" ca="1" si="476"/>
        <v>1.0259317999999999</v>
      </c>
      <c r="I1736" s="64">
        <f t="shared" si="470"/>
        <v>0.04</v>
      </c>
      <c r="J1736" s="66">
        <f>IF(O1735&gt;0,VLOOKUP(O1735,W$12:AF$80,2),J1735)</f>
        <v>45407</v>
      </c>
      <c r="K1736" s="67">
        <f t="shared" si="477"/>
        <v>64</v>
      </c>
      <c r="L1736" s="68">
        <f t="shared" si="478"/>
        <v>65</v>
      </c>
      <c r="M1736" s="69">
        <f t="shared" si="479"/>
        <v>1.0101677979999999</v>
      </c>
      <c r="N1736" s="69">
        <f t="shared" ca="1" si="480"/>
        <v>1.036363267</v>
      </c>
      <c r="O1736" s="68">
        <v>0</v>
      </c>
      <c r="P1736" s="65">
        <f t="shared" ca="1" si="481"/>
        <v>26.91506592</v>
      </c>
      <c r="Q1736" s="143">
        <f t="shared" si="471"/>
        <v>0</v>
      </c>
      <c r="R1736" s="11">
        <f t="shared" si="483"/>
        <v>0</v>
      </c>
      <c r="S1736" s="70" t="str">
        <f>IF(O1735&gt;0,VLOOKUP(O1735,W$12:AF$60,10),S1735)</f>
        <v>A+J=</v>
      </c>
      <c r="T1736" s="66" t="e">
        <f>IF(O1735&gt;0,VLOOKUP(O1735,W$12:AF$60,11),T1735)</f>
        <v>#REF!</v>
      </c>
      <c r="U1736" s="71" t="str">
        <f t="shared" si="482"/>
        <v>-</v>
      </c>
    </row>
    <row r="1737" spans="1:21" x14ac:dyDescent="0.15">
      <c r="A1737" s="63">
        <f t="shared" si="469"/>
        <v>45502</v>
      </c>
      <c r="B1737" s="78">
        <f t="shared" ca="1" si="472"/>
        <v>767.0868971294999</v>
      </c>
      <c r="C1737" s="65">
        <f t="shared" ca="1" si="473"/>
        <v>740.17183120949994</v>
      </c>
      <c r="D1737" s="10">
        <f ca="1">IF(A1737&lt;$B$1,VLOOKUP(A1737,[1]DI!$A$4:$B$15000,2),0)</f>
        <v>0.104</v>
      </c>
      <c r="E1737" s="65">
        <f t="shared" ca="1" si="474"/>
        <v>1.0003926999999999</v>
      </c>
      <c r="F1737" s="65">
        <f ca="1">(TRUNC(PRODUCT($E$12:$E1736),16))</f>
        <v>1.4552258718214099</v>
      </c>
      <c r="G1737" s="65">
        <f t="shared" ca="1" si="475"/>
        <v>1.4184430829528401</v>
      </c>
      <c r="H1737" s="65">
        <f t="shared" ca="1" si="476"/>
        <v>1.0259317999999999</v>
      </c>
      <c r="I1737" s="64">
        <f t="shared" si="470"/>
        <v>0.04</v>
      </c>
      <c r="J1737" s="66">
        <f>IF(O1736&gt;0,VLOOKUP(O1736,W$12:AF$80,2),J1736)</f>
        <v>45407</v>
      </c>
      <c r="K1737" s="67">
        <f t="shared" si="477"/>
        <v>65</v>
      </c>
      <c r="L1737" s="68">
        <f t="shared" si="478"/>
        <v>65</v>
      </c>
      <c r="M1737" s="69">
        <f t="shared" si="479"/>
        <v>1.0101677979999999</v>
      </c>
      <c r="N1737" s="69">
        <f t="shared" ca="1" si="480"/>
        <v>1.036363267</v>
      </c>
      <c r="O1737" s="68">
        <v>0</v>
      </c>
      <c r="P1737" s="65">
        <f t="shared" ca="1" si="481"/>
        <v>26.91506592</v>
      </c>
      <c r="Q1737" s="143">
        <f t="shared" si="471"/>
        <v>0</v>
      </c>
      <c r="R1737" s="11">
        <f t="shared" si="483"/>
        <v>0</v>
      </c>
      <c r="S1737" s="70" t="str">
        <f>IF(O1736&gt;0,VLOOKUP(O1736,W$12:AF$60,10),S1736)</f>
        <v>A+J=</v>
      </c>
      <c r="T1737" s="66" t="e">
        <f>IF(O1736&gt;0,VLOOKUP(O1736,W$12:AF$60,11),T1736)</f>
        <v>#REF!</v>
      </c>
      <c r="U1737" s="71" t="str">
        <f t="shared" si="482"/>
        <v>-</v>
      </c>
    </row>
    <row r="1738" spans="1:21" x14ac:dyDescent="0.15">
      <c r="A1738" s="63">
        <f t="shared" si="469"/>
        <v>45503</v>
      </c>
      <c r="B1738" s="78">
        <f t="shared" ca="1" si="472"/>
        <v>767.50758118949989</v>
      </c>
      <c r="C1738" s="65">
        <f t="shared" ca="1" si="473"/>
        <v>740.17183120949994</v>
      </c>
      <c r="D1738" s="10">
        <f ca="1">IF(A1738&lt;$B$1,VLOOKUP(A1738,[1]DI!$A$4:$B$15000,2),0)</f>
        <v>0.104</v>
      </c>
      <c r="E1738" s="65">
        <f t="shared" ca="1" si="474"/>
        <v>1.0003926999999999</v>
      </c>
      <c r="F1738" s="65">
        <f ca="1">(TRUNC(PRODUCT($E$12:$E1737),16))</f>
        <v>1.4557973390212799</v>
      </c>
      <c r="G1738" s="65">
        <f t="shared" ca="1" si="475"/>
        <v>1.4184430829528401</v>
      </c>
      <c r="H1738" s="65">
        <f t="shared" ca="1" si="476"/>
        <v>1.0263346900000001</v>
      </c>
      <c r="I1738" s="64">
        <f t="shared" si="470"/>
        <v>0.04</v>
      </c>
      <c r="J1738" s="66">
        <f>IF(O1737&gt;0,VLOOKUP(O1737,W$12:AF$80,2),J1737)</f>
        <v>45407</v>
      </c>
      <c r="K1738" s="67">
        <f t="shared" si="477"/>
        <v>66</v>
      </c>
      <c r="L1738" s="68">
        <f t="shared" si="478"/>
        <v>66</v>
      </c>
      <c r="M1738" s="69">
        <f t="shared" si="479"/>
        <v>1.010325031</v>
      </c>
      <c r="N1738" s="69">
        <f t="shared" ca="1" si="480"/>
        <v>1.036931627</v>
      </c>
      <c r="O1738" s="68">
        <v>0</v>
      </c>
      <c r="P1738" s="65">
        <f t="shared" ca="1" si="481"/>
        <v>27.335749979999999</v>
      </c>
      <c r="Q1738" s="143">
        <f t="shared" si="471"/>
        <v>0</v>
      </c>
      <c r="R1738" s="11">
        <f t="shared" si="483"/>
        <v>0</v>
      </c>
      <c r="S1738" s="70" t="str">
        <f>IF(O1737&gt;0,VLOOKUP(O1737,W$12:AF$60,10),S1737)</f>
        <v>A+J=</v>
      </c>
      <c r="T1738" s="66" t="e">
        <f>IF(O1737&gt;0,VLOOKUP(O1737,W$12:AF$60,11),T1737)</f>
        <v>#REF!</v>
      </c>
      <c r="U1738" s="71" t="str">
        <f t="shared" si="482"/>
        <v>-</v>
      </c>
    </row>
    <row r="1739" spans="1:21" x14ac:dyDescent="0.15">
      <c r="A1739" s="63">
        <f t="shared" si="469"/>
        <v>45504</v>
      </c>
      <c r="B1739" s="78">
        <f t="shared" ca="1" si="472"/>
        <v>767.92849026949989</v>
      </c>
      <c r="C1739" s="65">
        <f t="shared" ca="1" si="473"/>
        <v>740.17183120949994</v>
      </c>
      <c r="D1739" s="10">
        <f ca="1">IF(A1739&lt;$B$1,VLOOKUP(A1739,[1]DI!$A$4:$B$15000,2),0)</f>
        <v>0.104</v>
      </c>
      <c r="E1739" s="65">
        <f t="shared" ca="1" si="474"/>
        <v>1.0003926999999999</v>
      </c>
      <c r="F1739" s="65">
        <f ca="1">(TRUNC(PRODUCT($E$12:$E1738),16))</f>
        <v>1.45636903063631</v>
      </c>
      <c r="G1739" s="65">
        <f t="shared" ca="1" si="475"/>
        <v>1.4184430829528401</v>
      </c>
      <c r="H1739" s="65">
        <f t="shared" ca="1" si="476"/>
        <v>1.02673773</v>
      </c>
      <c r="I1739" s="64">
        <f t="shared" si="470"/>
        <v>0.04</v>
      </c>
      <c r="J1739" s="66">
        <f>IF(O1738&gt;0,VLOOKUP(O1738,W$12:AF$80,2),J1738)</f>
        <v>45407</v>
      </c>
      <c r="K1739" s="67">
        <f t="shared" si="477"/>
        <v>67</v>
      </c>
      <c r="L1739" s="68">
        <f t="shared" si="478"/>
        <v>67</v>
      </c>
      <c r="M1739" s="69">
        <f t="shared" si="479"/>
        <v>1.010482288</v>
      </c>
      <c r="N1739" s="69">
        <f t="shared" ca="1" si="480"/>
        <v>1.037500291</v>
      </c>
      <c r="O1739" s="68">
        <v>0</v>
      </c>
      <c r="P1739" s="65">
        <f t="shared" ca="1" si="481"/>
        <v>27.75665906</v>
      </c>
      <c r="Q1739" s="143">
        <f t="shared" si="471"/>
        <v>0</v>
      </c>
      <c r="R1739" s="11">
        <f t="shared" si="483"/>
        <v>0</v>
      </c>
      <c r="S1739" s="70" t="str">
        <f>IF(O1738&gt;0,VLOOKUP(O1738,W$12:AF$60,10),S1738)</f>
        <v>A+J=</v>
      </c>
      <c r="T1739" s="66" t="e">
        <f>IF(O1738&gt;0,VLOOKUP(O1738,W$12:AF$60,11),T1738)</f>
        <v>#REF!</v>
      </c>
      <c r="U1739" s="71" t="str">
        <f t="shared" si="482"/>
        <v>-</v>
      </c>
    </row>
    <row r="1740" spans="1:21" x14ac:dyDescent="0.15">
      <c r="A1740" s="63">
        <f t="shared" si="469"/>
        <v>45505</v>
      </c>
      <c r="B1740" s="78">
        <f t="shared" ca="1" si="472"/>
        <v>768.34963026949993</v>
      </c>
      <c r="C1740" s="65">
        <f t="shared" ca="1" si="473"/>
        <v>740.17183120949994</v>
      </c>
      <c r="D1740" s="10">
        <f ca="1">IF(A1740&lt;$B$1,VLOOKUP(A1740,[1]DI!$A$4:$B$15000,2),0)</f>
        <v>0.104</v>
      </c>
      <c r="E1740" s="65">
        <f t="shared" ca="1" si="474"/>
        <v>1.0003926999999999</v>
      </c>
      <c r="F1740" s="65">
        <f ca="1">(TRUNC(PRODUCT($E$12:$E1739),16))</f>
        <v>1.4569409467546399</v>
      </c>
      <c r="G1740" s="65">
        <f t="shared" ca="1" si="475"/>
        <v>1.4184430829528401</v>
      </c>
      <c r="H1740" s="65">
        <f t="shared" ca="1" si="476"/>
        <v>1.0271409300000001</v>
      </c>
      <c r="I1740" s="64">
        <f t="shared" si="470"/>
        <v>0.04</v>
      </c>
      <c r="J1740" s="66">
        <f>IF(O1739&gt;0,VLOOKUP(O1739,W$12:AF$80,2),J1739)</f>
        <v>45407</v>
      </c>
      <c r="K1740" s="67">
        <f t="shared" si="477"/>
        <v>68</v>
      </c>
      <c r="L1740" s="68">
        <f t="shared" si="478"/>
        <v>68</v>
      </c>
      <c r="M1740" s="69">
        <f t="shared" si="479"/>
        <v>1.0106395690000001</v>
      </c>
      <c r="N1740" s="69">
        <f t="shared" ca="1" si="480"/>
        <v>1.038069267</v>
      </c>
      <c r="O1740" s="68">
        <v>0</v>
      </c>
      <c r="P1740" s="65">
        <f t="shared" ca="1" si="481"/>
        <v>28.177799060000002</v>
      </c>
      <c r="Q1740" s="143">
        <f t="shared" si="471"/>
        <v>0</v>
      </c>
      <c r="R1740" s="11">
        <f t="shared" si="483"/>
        <v>0</v>
      </c>
      <c r="S1740" s="70" t="str">
        <f>IF(O1739&gt;0,VLOOKUP(O1739,W$12:AF$60,10),S1739)</f>
        <v>A+J=</v>
      </c>
      <c r="T1740" s="66" t="e">
        <f>IF(O1739&gt;0,VLOOKUP(O1739,W$12:AF$60,11),T1739)</f>
        <v>#REF!</v>
      </c>
      <c r="U1740" s="71" t="str">
        <f t="shared" si="482"/>
        <v>-</v>
      </c>
    </row>
    <row r="1741" spans="1:21" x14ac:dyDescent="0.15">
      <c r="A1741" s="63">
        <f t="shared" ref="A1741:A1804" si="484">(A1740+1)</f>
        <v>45506</v>
      </c>
      <c r="B1741" s="78">
        <f t="shared" ca="1" si="472"/>
        <v>768.77100268949994</v>
      </c>
      <c r="C1741" s="65">
        <f t="shared" ca="1" si="473"/>
        <v>740.17183120949994</v>
      </c>
      <c r="D1741" s="10">
        <f ca="1">IF(A1741&lt;$B$1,VLOOKUP(A1741,[1]DI!$A$4:$B$15000,2),0)</f>
        <v>0.104</v>
      </c>
      <c r="E1741" s="65">
        <f t="shared" ca="1" si="474"/>
        <v>1.0003926999999999</v>
      </c>
      <c r="F1741" s="65">
        <f ca="1">(TRUNC(PRODUCT($E$12:$E1740),16))</f>
        <v>1.45751308746443</v>
      </c>
      <c r="G1741" s="65">
        <f t="shared" ca="1" si="475"/>
        <v>1.4184430829528401</v>
      </c>
      <c r="H1741" s="65">
        <f t="shared" ca="1" si="476"/>
        <v>1.02754429</v>
      </c>
      <c r="I1741" s="64">
        <f t="shared" ref="I1741:I1804" si="485">I1740</f>
        <v>0.04</v>
      </c>
      <c r="J1741" s="66">
        <f>IF(O1740&gt;0,VLOOKUP(O1740,W$12:AF$80,2),J1740)</f>
        <v>45407</v>
      </c>
      <c r="K1741" s="67">
        <f t="shared" si="477"/>
        <v>69</v>
      </c>
      <c r="L1741" s="68">
        <f t="shared" si="478"/>
        <v>69</v>
      </c>
      <c r="M1741" s="69">
        <f t="shared" si="479"/>
        <v>1.010796875</v>
      </c>
      <c r="N1741" s="69">
        <f t="shared" ca="1" si="480"/>
        <v>1.0386385570000001</v>
      </c>
      <c r="O1741" s="68">
        <v>0</v>
      </c>
      <c r="P1741" s="65">
        <f t="shared" ca="1" si="481"/>
        <v>28.599171479999999</v>
      </c>
      <c r="Q1741" s="143">
        <f t="shared" si="471"/>
        <v>0</v>
      </c>
      <c r="R1741" s="11">
        <f t="shared" si="483"/>
        <v>0</v>
      </c>
      <c r="S1741" s="70" t="str">
        <f>IF(O1740&gt;0,VLOOKUP(O1740,W$12:AF$60,10),S1740)</f>
        <v>A+J=</v>
      </c>
      <c r="T1741" s="66" t="e">
        <f>IF(O1740&gt;0,VLOOKUP(O1740,W$12:AF$60,11),T1740)</f>
        <v>#REF!</v>
      </c>
      <c r="U1741" s="71" t="str">
        <f t="shared" si="482"/>
        <v>-</v>
      </c>
    </row>
    <row r="1742" spans="1:21" x14ac:dyDescent="0.15">
      <c r="A1742" s="63">
        <f t="shared" si="484"/>
        <v>45507</v>
      </c>
      <c r="B1742" s="78">
        <f t="shared" ca="1" si="472"/>
        <v>769.19260012949997</v>
      </c>
      <c r="C1742" s="65">
        <f t="shared" ca="1" si="473"/>
        <v>740.17183120949994</v>
      </c>
      <c r="D1742" s="10">
        <f ca="1">IF(A1742&lt;$B$1,VLOOKUP(A1742,[1]DI!$A$4:$B$15000,2),0)</f>
        <v>0</v>
      </c>
      <c r="E1742" s="65">
        <f t="shared" ca="1" si="474"/>
        <v>1</v>
      </c>
      <c r="F1742" s="65">
        <f ca="1">(TRUNC(PRODUCT($E$12:$E1741),16))</f>
        <v>1.45808545285388</v>
      </c>
      <c r="G1742" s="65">
        <f t="shared" ca="1" si="475"/>
        <v>1.4184430829528401</v>
      </c>
      <c r="H1742" s="65">
        <f t="shared" ca="1" si="476"/>
        <v>1.0279478</v>
      </c>
      <c r="I1742" s="64">
        <f t="shared" si="485"/>
        <v>0.04</v>
      </c>
      <c r="J1742" s="66">
        <f>IF(O1741&gt;0,VLOOKUP(O1741,W$12:AF$80,2),J1741)</f>
        <v>45407</v>
      </c>
      <c r="K1742" s="67">
        <f t="shared" si="477"/>
        <v>69</v>
      </c>
      <c r="L1742" s="68">
        <f t="shared" si="478"/>
        <v>70</v>
      </c>
      <c r="M1742" s="69">
        <f t="shared" si="479"/>
        <v>1.010954205</v>
      </c>
      <c r="N1742" s="69">
        <f t="shared" ca="1" si="480"/>
        <v>1.039208151</v>
      </c>
      <c r="O1742" s="68">
        <v>0</v>
      </c>
      <c r="P1742" s="65">
        <f t="shared" ca="1" si="481"/>
        <v>29.020768919999998</v>
      </c>
      <c r="Q1742" s="143">
        <f t="shared" si="471"/>
        <v>0</v>
      </c>
      <c r="R1742" s="11">
        <f t="shared" si="483"/>
        <v>0</v>
      </c>
      <c r="S1742" s="70" t="str">
        <f>IF(O1741&gt;0,VLOOKUP(O1741,W$12:AF$60,10),S1741)</f>
        <v>A+J=</v>
      </c>
      <c r="T1742" s="66" t="e">
        <f>IF(O1741&gt;0,VLOOKUP(O1741,W$12:AF$60,11),T1741)</f>
        <v>#REF!</v>
      </c>
      <c r="U1742" s="71" t="str">
        <f t="shared" si="482"/>
        <v>-</v>
      </c>
    </row>
    <row r="1743" spans="1:21" x14ac:dyDescent="0.15">
      <c r="A1743" s="63">
        <f t="shared" si="484"/>
        <v>45508</v>
      </c>
      <c r="B1743" s="78">
        <f t="shared" ca="1" si="472"/>
        <v>769.19260012949997</v>
      </c>
      <c r="C1743" s="65">
        <f t="shared" ca="1" si="473"/>
        <v>740.17183120949994</v>
      </c>
      <c r="D1743" s="10">
        <f ca="1">IF(A1743&lt;$B$1,VLOOKUP(A1743,[1]DI!$A$4:$B$15000,2),0)</f>
        <v>0</v>
      </c>
      <c r="E1743" s="65">
        <f t="shared" ca="1" si="474"/>
        <v>1</v>
      </c>
      <c r="F1743" s="65">
        <f ca="1">(TRUNC(PRODUCT($E$12:$E1742),16))</f>
        <v>1.45808545285388</v>
      </c>
      <c r="G1743" s="65">
        <f t="shared" ca="1" si="475"/>
        <v>1.4184430829528401</v>
      </c>
      <c r="H1743" s="65">
        <f t="shared" ca="1" si="476"/>
        <v>1.0279478</v>
      </c>
      <c r="I1743" s="64">
        <f t="shared" si="485"/>
        <v>0.04</v>
      </c>
      <c r="J1743" s="66">
        <f>IF(O1742&gt;0,VLOOKUP(O1742,W$12:AF$80,2),J1742)</f>
        <v>45407</v>
      </c>
      <c r="K1743" s="67">
        <f t="shared" si="477"/>
        <v>69</v>
      </c>
      <c r="L1743" s="68">
        <f t="shared" si="478"/>
        <v>70</v>
      </c>
      <c r="M1743" s="69">
        <f t="shared" si="479"/>
        <v>1.010954205</v>
      </c>
      <c r="N1743" s="69">
        <f t="shared" ca="1" si="480"/>
        <v>1.039208151</v>
      </c>
      <c r="O1743" s="68">
        <v>0</v>
      </c>
      <c r="P1743" s="65">
        <f t="shared" ca="1" si="481"/>
        <v>29.020768919999998</v>
      </c>
      <c r="Q1743" s="143">
        <f t="shared" si="471"/>
        <v>0</v>
      </c>
      <c r="R1743" s="11">
        <f t="shared" si="483"/>
        <v>0</v>
      </c>
      <c r="S1743" s="70" t="str">
        <f>IF(O1742&gt;0,VLOOKUP(O1742,W$12:AF$60,10),S1742)</f>
        <v>A+J=</v>
      </c>
      <c r="T1743" s="66" t="e">
        <f>IF(O1742&gt;0,VLOOKUP(O1742,W$12:AF$60,11),T1742)</f>
        <v>#REF!</v>
      </c>
      <c r="U1743" s="71" t="str">
        <f t="shared" si="482"/>
        <v>-</v>
      </c>
    </row>
    <row r="1744" spans="1:21" x14ac:dyDescent="0.15">
      <c r="A1744" s="63">
        <f t="shared" si="484"/>
        <v>45509</v>
      </c>
      <c r="B1744" s="78">
        <f t="shared" ca="1" si="472"/>
        <v>769.19260012949997</v>
      </c>
      <c r="C1744" s="65">
        <f t="shared" ca="1" si="473"/>
        <v>740.17183120949994</v>
      </c>
      <c r="D1744" s="10">
        <f ca="1">IF(A1744&lt;$B$1,VLOOKUP(A1744,[1]DI!$A$4:$B$15000,2),0)</f>
        <v>0.104</v>
      </c>
      <c r="E1744" s="65">
        <f t="shared" ca="1" si="474"/>
        <v>1.0003926999999999</v>
      </c>
      <c r="F1744" s="65">
        <f ca="1">(TRUNC(PRODUCT($E$12:$E1743),16))</f>
        <v>1.45808545285388</v>
      </c>
      <c r="G1744" s="65">
        <f t="shared" ca="1" si="475"/>
        <v>1.4184430829528401</v>
      </c>
      <c r="H1744" s="65">
        <f t="shared" ca="1" si="476"/>
        <v>1.0279478</v>
      </c>
      <c r="I1744" s="64">
        <f t="shared" si="485"/>
        <v>0.04</v>
      </c>
      <c r="J1744" s="66">
        <f>IF(O1743&gt;0,VLOOKUP(O1743,W$12:AF$80,2),J1743)</f>
        <v>45407</v>
      </c>
      <c r="K1744" s="67">
        <f t="shared" si="477"/>
        <v>70</v>
      </c>
      <c r="L1744" s="68">
        <f t="shared" si="478"/>
        <v>70</v>
      </c>
      <c r="M1744" s="69">
        <f t="shared" si="479"/>
        <v>1.010954205</v>
      </c>
      <c r="N1744" s="69">
        <f t="shared" ca="1" si="480"/>
        <v>1.039208151</v>
      </c>
      <c r="O1744" s="68">
        <v>0</v>
      </c>
      <c r="P1744" s="65">
        <f t="shared" ca="1" si="481"/>
        <v>29.020768919999998</v>
      </c>
      <c r="Q1744" s="143">
        <f t="shared" si="471"/>
        <v>0</v>
      </c>
      <c r="R1744" s="11">
        <f t="shared" si="483"/>
        <v>0</v>
      </c>
      <c r="S1744" s="70" t="str">
        <f>IF(O1743&gt;0,VLOOKUP(O1743,W$12:AF$60,10),S1743)</f>
        <v>A+J=</v>
      </c>
      <c r="T1744" s="66" t="e">
        <f>IF(O1743&gt;0,VLOOKUP(O1743,W$12:AF$60,11),T1743)</f>
        <v>#REF!</v>
      </c>
      <c r="U1744" s="71" t="str">
        <f t="shared" si="482"/>
        <v>-</v>
      </c>
    </row>
    <row r="1745" spans="1:21" x14ac:dyDescent="0.15">
      <c r="A1745" s="63">
        <f t="shared" si="484"/>
        <v>45510</v>
      </c>
      <c r="B1745" s="78">
        <f t="shared" ca="1" si="472"/>
        <v>769.61443737949992</v>
      </c>
      <c r="C1745" s="65">
        <f t="shared" ca="1" si="473"/>
        <v>740.17183120949994</v>
      </c>
      <c r="D1745" s="10">
        <f ca="1">IF(A1745&lt;$B$1,VLOOKUP(A1745,[1]DI!$A$4:$B$15000,2),0)</f>
        <v>0.104</v>
      </c>
      <c r="E1745" s="65">
        <f t="shared" ca="1" si="474"/>
        <v>1.0003926999999999</v>
      </c>
      <c r="F1745" s="65">
        <f ca="1">(TRUNC(PRODUCT($E$12:$E1744),16))</f>
        <v>1.4586580430112199</v>
      </c>
      <c r="G1745" s="65">
        <f t="shared" ca="1" si="475"/>
        <v>1.4184430829528401</v>
      </c>
      <c r="H1745" s="65">
        <f t="shared" ca="1" si="476"/>
        <v>1.02835148</v>
      </c>
      <c r="I1745" s="64">
        <f t="shared" si="485"/>
        <v>0.04</v>
      </c>
      <c r="J1745" s="66">
        <f>IF(O1744&gt;0,VLOOKUP(O1744,W$12:AF$80,2),J1744)</f>
        <v>45407</v>
      </c>
      <c r="K1745" s="67">
        <f t="shared" si="477"/>
        <v>71</v>
      </c>
      <c r="L1745" s="68">
        <f t="shared" si="478"/>
        <v>71</v>
      </c>
      <c r="M1745" s="69">
        <f t="shared" si="479"/>
        <v>1.01111156</v>
      </c>
      <c r="N1745" s="69">
        <f t="shared" ca="1" si="480"/>
        <v>1.039778069</v>
      </c>
      <c r="O1745" s="68">
        <v>0</v>
      </c>
      <c r="P1745" s="65">
        <f t="shared" ca="1" si="481"/>
        <v>29.442606170000001</v>
      </c>
      <c r="Q1745" s="143">
        <f t="shared" si="471"/>
        <v>0</v>
      </c>
      <c r="R1745" s="11">
        <f t="shared" si="483"/>
        <v>0</v>
      </c>
      <c r="S1745" s="70" t="str">
        <f>IF(O1744&gt;0,VLOOKUP(O1744,W$12:AF$60,10),S1744)</f>
        <v>A+J=</v>
      </c>
      <c r="T1745" s="66" t="e">
        <f>IF(O1744&gt;0,VLOOKUP(O1744,W$12:AF$60,11),T1744)</f>
        <v>#REF!</v>
      </c>
      <c r="U1745" s="71" t="str">
        <f t="shared" si="482"/>
        <v>-</v>
      </c>
    </row>
    <row r="1746" spans="1:21" x14ac:dyDescent="0.15">
      <c r="A1746" s="63">
        <f t="shared" si="484"/>
        <v>45511</v>
      </c>
      <c r="B1746" s="78">
        <f t="shared" ca="1" si="472"/>
        <v>770.0365003794999</v>
      </c>
      <c r="C1746" s="65">
        <f t="shared" ca="1" si="473"/>
        <v>740.17183120949994</v>
      </c>
      <c r="D1746" s="10">
        <f ca="1">IF(A1746&lt;$B$1,VLOOKUP(A1746,[1]DI!$A$4:$B$15000,2),0)</f>
        <v>0.104</v>
      </c>
      <c r="E1746" s="65">
        <f t="shared" ca="1" si="474"/>
        <v>1.0003926999999999</v>
      </c>
      <c r="F1746" s="65">
        <f ca="1">(TRUNC(PRODUCT($E$12:$E1745),16))</f>
        <v>1.45923085802471</v>
      </c>
      <c r="G1746" s="65">
        <f t="shared" ca="1" si="475"/>
        <v>1.4184430829528401</v>
      </c>
      <c r="H1746" s="65">
        <f t="shared" ca="1" si="476"/>
        <v>1.02875531</v>
      </c>
      <c r="I1746" s="64">
        <f t="shared" si="485"/>
        <v>0.04</v>
      </c>
      <c r="J1746" s="66">
        <f>IF(O1745&gt;0,VLOOKUP(O1745,W$12:AF$80,2),J1745)</f>
        <v>45407</v>
      </c>
      <c r="K1746" s="67">
        <f t="shared" si="477"/>
        <v>72</v>
      </c>
      <c r="L1746" s="68">
        <f t="shared" si="478"/>
        <v>72</v>
      </c>
      <c r="M1746" s="69">
        <f t="shared" si="479"/>
        <v>1.0112689399999999</v>
      </c>
      <c r="N1746" s="69">
        <f t="shared" ca="1" si="480"/>
        <v>1.040348292</v>
      </c>
      <c r="O1746" s="68">
        <v>0</v>
      </c>
      <c r="P1746" s="65">
        <f t="shared" ca="1" si="481"/>
        <v>29.864669169999999</v>
      </c>
      <c r="Q1746" s="143">
        <f t="shared" si="471"/>
        <v>0</v>
      </c>
      <c r="R1746" s="11">
        <f t="shared" si="483"/>
        <v>0</v>
      </c>
      <c r="S1746" s="70" t="str">
        <f>IF(O1745&gt;0,VLOOKUP(O1745,W$12:AF$60,10),S1745)</f>
        <v>A+J=</v>
      </c>
      <c r="T1746" s="66" t="e">
        <f>IF(O1745&gt;0,VLOOKUP(O1745,W$12:AF$60,11),T1745)</f>
        <v>#REF!</v>
      </c>
      <c r="U1746" s="71" t="str">
        <f t="shared" si="482"/>
        <v>-</v>
      </c>
    </row>
    <row r="1747" spans="1:21" x14ac:dyDescent="0.15">
      <c r="A1747" s="63">
        <f t="shared" si="484"/>
        <v>45512</v>
      </c>
      <c r="B1747" s="78">
        <f t="shared" ca="1" si="472"/>
        <v>770.45880171949989</v>
      </c>
      <c r="C1747" s="65">
        <f t="shared" ca="1" si="473"/>
        <v>740.17183120949994</v>
      </c>
      <c r="D1747" s="10">
        <f ca="1">IF(A1747&lt;$B$1,VLOOKUP(A1747,[1]DI!$A$4:$B$15000,2),0)</f>
        <v>0.104</v>
      </c>
      <c r="E1747" s="65">
        <f t="shared" ca="1" si="474"/>
        <v>1.0003926999999999</v>
      </c>
      <c r="F1747" s="65">
        <f ca="1">(TRUNC(PRODUCT($E$12:$E1746),16))</f>
        <v>1.45980389798265</v>
      </c>
      <c r="G1747" s="65">
        <f t="shared" ca="1" si="475"/>
        <v>1.4184430829528401</v>
      </c>
      <c r="H1747" s="65">
        <f t="shared" ca="1" si="476"/>
        <v>1.02915931</v>
      </c>
      <c r="I1747" s="64">
        <f t="shared" si="485"/>
        <v>0.04</v>
      </c>
      <c r="J1747" s="66">
        <f>IF(O1746&gt;0,VLOOKUP(O1746,W$12:AF$80,2),J1746)</f>
        <v>45407</v>
      </c>
      <c r="K1747" s="67">
        <f t="shared" si="477"/>
        <v>73</v>
      </c>
      <c r="L1747" s="68">
        <f t="shared" si="478"/>
        <v>73</v>
      </c>
      <c r="M1747" s="69">
        <f t="shared" si="479"/>
        <v>1.0114263429999999</v>
      </c>
      <c r="N1747" s="69">
        <f t="shared" ca="1" si="480"/>
        <v>1.040918837</v>
      </c>
      <c r="O1747" s="68">
        <v>0</v>
      </c>
      <c r="P1747" s="65">
        <f t="shared" ca="1" si="481"/>
        <v>30.28697051</v>
      </c>
      <c r="Q1747" s="143">
        <f t="shared" si="471"/>
        <v>0</v>
      </c>
      <c r="R1747" s="11">
        <f t="shared" si="483"/>
        <v>0</v>
      </c>
      <c r="S1747" s="70" t="str">
        <f>IF(O1746&gt;0,VLOOKUP(O1746,W$12:AF$60,10),S1746)</f>
        <v>A+J=</v>
      </c>
      <c r="T1747" s="66" t="e">
        <f>IF(O1746&gt;0,VLOOKUP(O1746,W$12:AF$60,11),T1746)</f>
        <v>#REF!</v>
      </c>
      <c r="U1747" s="71" t="str">
        <f t="shared" si="482"/>
        <v>-</v>
      </c>
    </row>
    <row r="1748" spans="1:21" x14ac:dyDescent="0.15">
      <c r="A1748" s="63">
        <f t="shared" si="484"/>
        <v>45513</v>
      </c>
      <c r="B1748" s="78">
        <f t="shared" ca="1" si="472"/>
        <v>770.88132954949992</v>
      </c>
      <c r="C1748" s="65">
        <f t="shared" ca="1" si="473"/>
        <v>740.17183120949994</v>
      </c>
      <c r="D1748" s="10">
        <f ca="1">IF(A1748&lt;$B$1,VLOOKUP(A1748,[1]DI!$A$4:$B$15000,2),0)</f>
        <v>0.104</v>
      </c>
      <c r="E1748" s="65">
        <f t="shared" ca="1" si="474"/>
        <v>1.0003926999999999</v>
      </c>
      <c r="F1748" s="65">
        <f ca="1">(TRUNC(PRODUCT($E$12:$E1747),16))</f>
        <v>1.4603771629733899</v>
      </c>
      <c r="G1748" s="65">
        <f t="shared" ca="1" si="475"/>
        <v>1.4184430829528401</v>
      </c>
      <c r="H1748" s="65">
        <f t="shared" ca="1" si="476"/>
        <v>1.0295634600000001</v>
      </c>
      <c r="I1748" s="64">
        <f t="shared" si="485"/>
        <v>0.04</v>
      </c>
      <c r="J1748" s="66">
        <f>IF(O1747&gt;0,VLOOKUP(O1747,W$12:AF$80,2),J1747)</f>
        <v>45407</v>
      </c>
      <c r="K1748" s="67">
        <f t="shared" si="477"/>
        <v>74</v>
      </c>
      <c r="L1748" s="68">
        <f t="shared" si="478"/>
        <v>74</v>
      </c>
      <c r="M1748" s="69">
        <f t="shared" si="479"/>
        <v>1.011583772</v>
      </c>
      <c r="N1748" s="69">
        <f t="shared" ca="1" si="480"/>
        <v>1.041489688</v>
      </c>
      <c r="O1748" s="68">
        <v>0</v>
      </c>
      <c r="P1748" s="65">
        <f t="shared" ca="1" si="481"/>
        <v>30.70949834</v>
      </c>
      <c r="Q1748" s="143">
        <f t="shared" si="471"/>
        <v>0</v>
      </c>
      <c r="R1748" s="11">
        <f t="shared" si="483"/>
        <v>0</v>
      </c>
      <c r="S1748" s="70" t="str">
        <f>IF(O1747&gt;0,VLOOKUP(O1747,W$12:AF$60,10),S1747)</f>
        <v>A+J=</v>
      </c>
      <c r="T1748" s="66" t="e">
        <f>IF(O1747&gt;0,VLOOKUP(O1747,W$12:AF$60,11),T1747)</f>
        <v>#REF!</v>
      </c>
      <c r="U1748" s="71" t="str">
        <f t="shared" si="482"/>
        <v>-</v>
      </c>
    </row>
    <row r="1749" spans="1:21" x14ac:dyDescent="0.15">
      <c r="A1749" s="63">
        <f t="shared" si="484"/>
        <v>45514</v>
      </c>
      <c r="B1749" s="78">
        <f t="shared" ca="1" si="472"/>
        <v>771.30408978949993</v>
      </c>
      <c r="C1749" s="65">
        <f t="shared" ca="1" si="473"/>
        <v>740.17183120949994</v>
      </c>
      <c r="D1749" s="10">
        <f ca="1">IF(A1749&lt;$B$1,VLOOKUP(A1749,[1]DI!$A$4:$B$15000,2),0)</f>
        <v>0</v>
      </c>
      <c r="E1749" s="65">
        <f t="shared" ca="1" si="474"/>
        <v>1</v>
      </c>
      <c r="F1749" s="65">
        <f ca="1">(TRUNC(PRODUCT($E$12:$E1748),16))</f>
        <v>1.46095065308529</v>
      </c>
      <c r="G1749" s="65">
        <f t="shared" ca="1" si="475"/>
        <v>1.4184430829528401</v>
      </c>
      <c r="H1749" s="65">
        <f t="shared" ca="1" si="476"/>
        <v>1.0299677700000001</v>
      </c>
      <c r="I1749" s="64">
        <f t="shared" si="485"/>
        <v>0.04</v>
      </c>
      <c r="J1749" s="66">
        <f>IF(O1748&gt;0,VLOOKUP(O1748,W$12:AF$80,2),J1748)</f>
        <v>45407</v>
      </c>
      <c r="K1749" s="67">
        <f t="shared" si="477"/>
        <v>74</v>
      </c>
      <c r="L1749" s="68">
        <f t="shared" si="478"/>
        <v>75</v>
      </c>
      <c r="M1749" s="69">
        <f t="shared" si="479"/>
        <v>1.011741225</v>
      </c>
      <c r="N1749" s="69">
        <f t="shared" ca="1" si="480"/>
        <v>1.042060853</v>
      </c>
      <c r="O1749" s="68">
        <v>0</v>
      </c>
      <c r="P1749" s="65">
        <f t="shared" ca="1" si="481"/>
        <v>31.132258579999998</v>
      </c>
      <c r="Q1749" s="143">
        <f t="shared" si="471"/>
        <v>0</v>
      </c>
      <c r="R1749" s="11">
        <f t="shared" si="483"/>
        <v>0</v>
      </c>
      <c r="S1749" s="70" t="str">
        <f>IF(O1748&gt;0,VLOOKUP(O1748,W$12:AF$60,10),S1748)</f>
        <v>A+J=</v>
      </c>
      <c r="T1749" s="66" t="e">
        <f>IF(O1748&gt;0,VLOOKUP(O1748,W$12:AF$60,11),T1748)</f>
        <v>#REF!</v>
      </c>
      <c r="U1749" s="71" t="str">
        <f t="shared" si="482"/>
        <v>-</v>
      </c>
    </row>
    <row r="1750" spans="1:21" x14ac:dyDescent="0.15">
      <c r="A1750" s="63">
        <f t="shared" si="484"/>
        <v>45515</v>
      </c>
      <c r="B1750" s="78">
        <f t="shared" ca="1" si="472"/>
        <v>771.30408978949993</v>
      </c>
      <c r="C1750" s="65">
        <f t="shared" ca="1" si="473"/>
        <v>740.17183120949994</v>
      </c>
      <c r="D1750" s="10">
        <f ca="1">IF(A1750&lt;$B$1,VLOOKUP(A1750,[1]DI!$A$4:$B$15000,2),0)</f>
        <v>0</v>
      </c>
      <c r="E1750" s="65">
        <f t="shared" ca="1" si="474"/>
        <v>1</v>
      </c>
      <c r="F1750" s="65">
        <f ca="1">(TRUNC(PRODUCT($E$12:$E1749),16))</f>
        <v>1.46095065308529</v>
      </c>
      <c r="G1750" s="65">
        <f t="shared" ca="1" si="475"/>
        <v>1.4184430829528401</v>
      </c>
      <c r="H1750" s="65">
        <f t="shared" ca="1" si="476"/>
        <v>1.0299677700000001</v>
      </c>
      <c r="I1750" s="64">
        <f t="shared" si="485"/>
        <v>0.04</v>
      </c>
      <c r="J1750" s="66">
        <f>IF(O1749&gt;0,VLOOKUP(O1749,W$12:AF$80,2),J1749)</f>
        <v>45407</v>
      </c>
      <c r="K1750" s="67">
        <f t="shared" si="477"/>
        <v>74</v>
      </c>
      <c r="L1750" s="68">
        <f t="shared" si="478"/>
        <v>75</v>
      </c>
      <c r="M1750" s="69">
        <f t="shared" si="479"/>
        <v>1.011741225</v>
      </c>
      <c r="N1750" s="69">
        <f t="shared" ca="1" si="480"/>
        <v>1.042060853</v>
      </c>
      <c r="O1750" s="68">
        <v>0</v>
      </c>
      <c r="P1750" s="65">
        <f t="shared" ca="1" si="481"/>
        <v>31.132258579999998</v>
      </c>
      <c r="Q1750" s="143">
        <f t="shared" si="471"/>
        <v>0</v>
      </c>
      <c r="R1750" s="11">
        <f t="shared" si="483"/>
        <v>0</v>
      </c>
      <c r="S1750" s="70" t="str">
        <f>IF(O1749&gt;0,VLOOKUP(O1749,W$12:AF$60,10),S1749)</f>
        <v>A+J=</v>
      </c>
      <c r="T1750" s="66" t="e">
        <f>IF(O1749&gt;0,VLOOKUP(O1749,W$12:AF$60,11),T1749)</f>
        <v>#REF!</v>
      </c>
      <c r="U1750" s="71" t="str">
        <f t="shared" si="482"/>
        <v>-</v>
      </c>
    </row>
    <row r="1751" spans="1:21" x14ac:dyDescent="0.15">
      <c r="A1751" s="63">
        <f t="shared" si="484"/>
        <v>45516</v>
      </c>
      <c r="B1751" s="78">
        <f t="shared" ca="1" si="472"/>
        <v>771.30408978949993</v>
      </c>
      <c r="C1751" s="65">
        <f t="shared" ca="1" si="473"/>
        <v>740.17183120949994</v>
      </c>
      <c r="D1751" s="10">
        <f ca="1">IF(A1751&lt;$B$1,VLOOKUP(A1751,[1]DI!$A$4:$B$15000,2),0)</f>
        <v>0.104</v>
      </c>
      <c r="E1751" s="65">
        <f t="shared" ca="1" si="474"/>
        <v>1.0003926999999999</v>
      </c>
      <c r="F1751" s="65">
        <f ca="1">(TRUNC(PRODUCT($E$12:$E1750),16))</f>
        <v>1.46095065308529</v>
      </c>
      <c r="G1751" s="65">
        <f t="shared" ca="1" si="475"/>
        <v>1.4184430829528401</v>
      </c>
      <c r="H1751" s="65">
        <f t="shared" ca="1" si="476"/>
        <v>1.0299677700000001</v>
      </c>
      <c r="I1751" s="64">
        <f t="shared" si="485"/>
        <v>0.04</v>
      </c>
      <c r="J1751" s="66">
        <f>IF(O1750&gt;0,VLOOKUP(O1750,W$12:AF$80,2),J1750)</f>
        <v>45407</v>
      </c>
      <c r="K1751" s="67">
        <f t="shared" si="477"/>
        <v>75</v>
      </c>
      <c r="L1751" s="68">
        <f t="shared" si="478"/>
        <v>75</v>
      </c>
      <c r="M1751" s="69">
        <f t="shared" si="479"/>
        <v>1.011741225</v>
      </c>
      <c r="N1751" s="69">
        <f t="shared" ca="1" si="480"/>
        <v>1.042060853</v>
      </c>
      <c r="O1751" s="68">
        <v>0</v>
      </c>
      <c r="P1751" s="65">
        <f t="shared" ca="1" si="481"/>
        <v>31.132258579999998</v>
      </c>
      <c r="Q1751" s="143">
        <f t="shared" si="471"/>
        <v>0</v>
      </c>
      <c r="R1751" s="11">
        <f t="shared" si="483"/>
        <v>0</v>
      </c>
      <c r="S1751" s="70" t="str">
        <f>IF(O1750&gt;0,VLOOKUP(O1750,W$12:AF$60,10),S1750)</f>
        <v>A+J=</v>
      </c>
      <c r="T1751" s="66" t="e">
        <f>IF(O1750&gt;0,VLOOKUP(O1750,W$12:AF$60,11),T1750)</f>
        <v>#REF!</v>
      </c>
      <c r="U1751" s="71" t="str">
        <f t="shared" si="482"/>
        <v>-</v>
      </c>
    </row>
    <row r="1752" spans="1:21" x14ac:dyDescent="0.15">
      <c r="A1752" s="63">
        <f t="shared" si="484"/>
        <v>45517</v>
      </c>
      <c r="B1752" s="78">
        <f t="shared" ca="1" si="472"/>
        <v>771.72707504949994</v>
      </c>
      <c r="C1752" s="65">
        <f t="shared" ca="1" si="473"/>
        <v>740.17183120949994</v>
      </c>
      <c r="D1752" s="10">
        <f ca="1">IF(A1752&lt;$B$1,VLOOKUP(A1752,[1]DI!$A$4:$B$15000,2),0)</f>
        <v>0.104</v>
      </c>
      <c r="E1752" s="65">
        <f t="shared" ca="1" si="474"/>
        <v>1.0003926999999999</v>
      </c>
      <c r="F1752" s="65">
        <f ca="1">(TRUNC(PRODUCT($E$12:$E1751),16))</f>
        <v>1.46152436840676</v>
      </c>
      <c r="G1752" s="65">
        <f t="shared" ca="1" si="475"/>
        <v>1.4184430829528401</v>
      </c>
      <c r="H1752" s="65">
        <f t="shared" ca="1" si="476"/>
        <v>1.03037223</v>
      </c>
      <c r="I1752" s="64">
        <f t="shared" si="485"/>
        <v>0.04</v>
      </c>
      <c r="J1752" s="66">
        <f>IF(O1751&gt;0,VLOOKUP(O1751,W$12:AF$80,2),J1751)</f>
        <v>45407</v>
      </c>
      <c r="K1752" s="67">
        <f t="shared" si="477"/>
        <v>76</v>
      </c>
      <c r="L1752" s="68">
        <f t="shared" si="478"/>
        <v>76</v>
      </c>
      <c r="M1752" s="69">
        <f t="shared" si="479"/>
        <v>1.0118987020000001</v>
      </c>
      <c r="N1752" s="69">
        <f t="shared" ca="1" si="480"/>
        <v>1.042632322</v>
      </c>
      <c r="O1752" s="68">
        <v>0</v>
      </c>
      <c r="P1752" s="65">
        <f t="shared" ca="1" si="481"/>
        <v>31.555243839999999</v>
      </c>
      <c r="Q1752" s="143">
        <f t="shared" si="471"/>
        <v>0</v>
      </c>
      <c r="R1752" s="11">
        <f t="shared" si="483"/>
        <v>0</v>
      </c>
      <c r="S1752" s="70" t="str">
        <f>IF(O1751&gt;0,VLOOKUP(O1751,W$12:AF$60,10),S1751)</f>
        <v>A+J=</v>
      </c>
      <c r="T1752" s="66" t="e">
        <f>IF(O1751&gt;0,VLOOKUP(O1751,W$12:AF$60,11),T1751)</f>
        <v>#REF!</v>
      </c>
      <c r="U1752" s="71" t="str">
        <f t="shared" si="482"/>
        <v>-</v>
      </c>
    </row>
    <row r="1753" spans="1:21" x14ac:dyDescent="0.15">
      <c r="A1753" s="63">
        <f t="shared" si="484"/>
        <v>45518</v>
      </c>
      <c r="B1753" s="78">
        <f t="shared" ca="1" si="472"/>
        <v>772.15030085949991</v>
      </c>
      <c r="C1753" s="65">
        <f t="shared" ca="1" si="473"/>
        <v>740.17183120949994</v>
      </c>
      <c r="D1753" s="10">
        <f ca="1">IF(A1753&lt;$B$1,VLOOKUP(A1753,[1]DI!$A$4:$B$15000,2),0)</f>
        <v>0.104</v>
      </c>
      <c r="E1753" s="65">
        <f t="shared" ca="1" si="474"/>
        <v>1.0003926999999999</v>
      </c>
      <c r="F1753" s="65">
        <f ca="1">(TRUNC(PRODUCT($E$12:$E1752),16))</f>
        <v>1.4620983090262301</v>
      </c>
      <c r="G1753" s="65">
        <f t="shared" ca="1" si="475"/>
        <v>1.4184430829528401</v>
      </c>
      <c r="H1753" s="65">
        <f t="shared" ca="1" si="476"/>
        <v>1.03077686</v>
      </c>
      <c r="I1753" s="64">
        <f t="shared" si="485"/>
        <v>0.04</v>
      </c>
      <c r="J1753" s="66">
        <f>IF(O1752&gt;0,VLOOKUP(O1752,W$12:AF$80,2),J1752)</f>
        <v>45407</v>
      </c>
      <c r="K1753" s="67">
        <f t="shared" si="477"/>
        <v>77</v>
      </c>
      <c r="L1753" s="68">
        <f t="shared" si="478"/>
        <v>77</v>
      </c>
      <c r="M1753" s="69">
        <f t="shared" si="479"/>
        <v>1.0120562040000001</v>
      </c>
      <c r="N1753" s="69">
        <f t="shared" ca="1" si="480"/>
        <v>1.0432041160000001</v>
      </c>
      <c r="O1753" s="68">
        <v>0</v>
      </c>
      <c r="P1753" s="65">
        <f t="shared" ca="1" si="481"/>
        <v>31.978469650000001</v>
      </c>
      <c r="Q1753" s="143">
        <f t="shared" si="471"/>
        <v>0</v>
      </c>
      <c r="R1753" s="11">
        <f t="shared" si="483"/>
        <v>0</v>
      </c>
      <c r="S1753" s="70" t="str">
        <f>IF(O1752&gt;0,VLOOKUP(O1752,W$12:AF$60,10),S1752)</f>
        <v>A+J=</v>
      </c>
      <c r="T1753" s="66" t="e">
        <f>IF(O1752&gt;0,VLOOKUP(O1752,W$12:AF$60,11),T1752)</f>
        <v>#REF!</v>
      </c>
      <c r="U1753" s="71" t="str">
        <f t="shared" si="482"/>
        <v>-</v>
      </c>
    </row>
    <row r="1754" spans="1:21" x14ac:dyDescent="0.15">
      <c r="A1754" s="63">
        <f t="shared" si="484"/>
        <v>45519</v>
      </c>
      <c r="B1754" s="78">
        <f t="shared" ca="1" si="472"/>
        <v>772.57375908949996</v>
      </c>
      <c r="C1754" s="65">
        <f t="shared" ca="1" si="473"/>
        <v>740.17183120949994</v>
      </c>
      <c r="D1754" s="10">
        <f ca="1">IF(A1754&lt;$B$1,VLOOKUP(A1754,[1]DI!$A$4:$B$15000,2),0)</f>
        <v>0.104</v>
      </c>
      <c r="E1754" s="65">
        <f t="shared" ca="1" si="474"/>
        <v>1.0003926999999999</v>
      </c>
      <c r="F1754" s="65">
        <f ca="1">(TRUNC(PRODUCT($E$12:$E1753),16))</f>
        <v>1.46267247503218</v>
      </c>
      <c r="G1754" s="65">
        <f t="shared" ca="1" si="475"/>
        <v>1.4184430829528401</v>
      </c>
      <c r="H1754" s="65">
        <f t="shared" ca="1" si="476"/>
        <v>1.0311816499999999</v>
      </c>
      <c r="I1754" s="64">
        <f t="shared" si="485"/>
        <v>0.04</v>
      </c>
      <c r="J1754" s="66">
        <f>IF(O1753&gt;0,VLOOKUP(O1753,W$12:AF$80,2),J1753)</f>
        <v>45407</v>
      </c>
      <c r="K1754" s="67">
        <f t="shared" si="477"/>
        <v>78</v>
      </c>
      <c r="L1754" s="68">
        <f t="shared" si="478"/>
        <v>78</v>
      </c>
      <c r="M1754" s="69">
        <f t="shared" si="479"/>
        <v>1.01221373</v>
      </c>
      <c r="N1754" s="69">
        <f t="shared" ca="1" si="480"/>
        <v>1.0437762239999999</v>
      </c>
      <c r="O1754" s="68">
        <v>0</v>
      </c>
      <c r="P1754" s="65">
        <f t="shared" ca="1" si="481"/>
        <v>32.401927880000002</v>
      </c>
      <c r="Q1754" s="143">
        <f t="shared" si="471"/>
        <v>0</v>
      </c>
      <c r="R1754" s="11">
        <f t="shared" si="483"/>
        <v>0</v>
      </c>
      <c r="S1754" s="70" t="str">
        <f>IF(O1753&gt;0,VLOOKUP(O1753,W$12:AF$60,10),S1753)</f>
        <v>A+J=</v>
      </c>
      <c r="T1754" s="66" t="e">
        <f>IF(O1753&gt;0,VLOOKUP(O1753,W$12:AF$60,11),T1753)</f>
        <v>#REF!</v>
      </c>
      <c r="U1754" s="71" t="str">
        <f t="shared" si="482"/>
        <v>-</v>
      </c>
    </row>
    <row r="1755" spans="1:21" x14ac:dyDescent="0.15">
      <c r="A1755" s="63">
        <f t="shared" si="484"/>
        <v>45520</v>
      </c>
      <c r="B1755" s="78">
        <f t="shared" ca="1" si="472"/>
        <v>772.99744380949994</v>
      </c>
      <c r="C1755" s="65">
        <f t="shared" ca="1" si="473"/>
        <v>740.17183120949994</v>
      </c>
      <c r="D1755" s="10">
        <f ca="1">IF(A1755&lt;$B$1,VLOOKUP(A1755,[1]DI!$A$4:$B$15000,2),0)</f>
        <v>0.104</v>
      </c>
      <c r="E1755" s="65">
        <f t="shared" ca="1" si="474"/>
        <v>1.0003926999999999</v>
      </c>
      <c r="F1755" s="65">
        <f ca="1">(TRUNC(PRODUCT($E$12:$E1754),16))</f>
        <v>1.46324686651313</v>
      </c>
      <c r="G1755" s="65">
        <f t="shared" ca="1" si="475"/>
        <v>1.4184430829528401</v>
      </c>
      <c r="H1755" s="65">
        <f t="shared" ca="1" si="476"/>
        <v>1.0315865900000001</v>
      </c>
      <c r="I1755" s="64">
        <f t="shared" si="485"/>
        <v>0.04</v>
      </c>
      <c r="J1755" s="66">
        <f>IF(O1754&gt;0,VLOOKUP(O1754,W$12:AF$80,2),J1754)</f>
        <v>45407</v>
      </c>
      <c r="K1755" s="67">
        <f t="shared" si="477"/>
        <v>79</v>
      </c>
      <c r="L1755" s="68">
        <f t="shared" si="478"/>
        <v>79</v>
      </c>
      <c r="M1755" s="69">
        <f t="shared" si="479"/>
        <v>1.0123712810000001</v>
      </c>
      <c r="N1755" s="69">
        <f t="shared" ca="1" si="480"/>
        <v>1.044348638</v>
      </c>
      <c r="O1755" s="68">
        <v>0</v>
      </c>
      <c r="P1755" s="65">
        <f t="shared" ca="1" si="481"/>
        <v>32.825612599999999</v>
      </c>
      <c r="Q1755" s="143">
        <f t="shared" si="471"/>
        <v>0</v>
      </c>
      <c r="R1755" s="11">
        <f t="shared" si="483"/>
        <v>0</v>
      </c>
      <c r="S1755" s="70" t="str">
        <f>IF(O1754&gt;0,VLOOKUP(O1754,W$12:AF$60,10),S1754)</f>
        <v>A+J=</v>
      </c>
      <c r="T1755" s="66" t="e">
        <f>IF(O1754&gt;0,VLOOKUP(O1754,W$12:AF$60,11),T1754)</f>
        <v>#REF!</v>
      </c>
      <c r="U1755" s="71" t="str">
        <f t="shared" si="482"/>
        <v>-</v>
      </c>
    </row>
    <row r="1756" spans="1:21" x14ac:dyDescent="0.15">
      <c r="A1756" s="63">
        <f t="shared" si="484"/>
        <v>45521</v>
      </c>
      <c r="B1756" s="78">
        <f t="shared" ca="1" si="472"/>
        <v>773.42136833949996</v>
      </c>
      <c r="C1756" s="65">
        <f t="shared" ca="1" si="473"/>
        <v>740.17183120949994</v>
      </c>
      <c r="D1756" s="10">
        <f ca="1">IF(A1756&lt;$B$1,VLOOKUP(A1756,[1]DI!$A$4:$B$15000,2),0)</f>
        <v>0</v>
      </c>
      <c r="E1756" s="65">
        <f t="shared" ca="1" si="474"/>
        <v>1</v>
      </c>
      <c r="F1756" s="65">
        <f ca="1">(TRUNC(PRODUCT($E$12:$E1755),16))</f>
        <v>1.46382148355761</v>
      </c>
      <c r="G1756" s="65">
        <f t="shared" ca="1" si="475"/>
        <v>1.4184430829528401</v>
      </c>
      <c r="H1756" s="65">
        <f t="shared" ca="1" si="476"/>
        <v>1.0319917000000001</v>
      </c>
      <c r="I1756" s="64">
        <f t="shared" si="485"/>
        <v>0.04</v>
      </c>
      <c r="J1756" s="66">
        <f>IF(O1755&gt;0,VLOOKUP(O1755,W$12:AF$80,2),J1755)</f>
        <v>45407</v>
      </c>
      <c r="K1756" s="67">
        <f t="shared" si="477"/>
        <v>79</v>
      </c>
      <c r="L1756" s="68">
        <f t="shared" si="478"/>
        <v>80</v>
      </c>
      <c r="M1756" s="69">
        <f t="shared" si="479"/>
        <v>1.0125288569999999</v>
      </c>
      <c r="N1756" s="69">
        <f t="shared" ca="1" si="480"/>
        <v>1.044921376</v>
      </c>
      <c r="O1756" s="68">
        <v>0</v>
      </c>
      <c r="P1756" s="65">
        <f t="shared" ca="1" si="481"/>
        <v>33.24953713</v>
      </c>
      <c r="Q1756" s="143">
        <f t="shared" si="471"/>
        <v>0</v>
      </c>
      <c r="R1756" s="11">
        <f t="shared" si="483"/>
        <v>0</v>
      </c>
      <c r="S1756" s="70" t="str">
        <f>IF(O1755&gt;0,VLOOKUP(O1755,W$12:AF$60,10),S1755)</f>
        <v>A+J=</v>
      </c>
      <c r="T1756" s="66" t="e">
        <f>IF(O1755&gt;0,VLOOKUP(O1755,W$12:AF$60,11),T1755)</f>
        <v>#REF!</v>
      </c>
      <c r="U1756" s="71" t="str">
        <f t="shared" si="482"/>
        <v>-</v>
      </c>
    </row>
    <row r="1757" spans="1:21" x14ac:dyDescent="0.15">
      <c r="A1757" s="63">
        <f t="shared" si="484"/>
        <v>45522</v>
      </c>
      <c r="B1757" s="78">
        <f t="shared" ca="1" si="472"/>
        <v>773.42136833949996</v>
      </c>
      <c r="C1757" s="65">
        <f t="shared" ca="1" si="473"/>
        <v>740.17183120949994</v>
      </c>
      <c r="D1757" s="10">
        <f ca="1">IF(A1757&lt;$B$1,VLOOKUP(A1757,[1]DI!$A$4:$B$15000,2),0)</f>
        <v>0</v>
      </c>
      <c r="E1757" s="65">
        <f t="shared" ca="1" si="474"/>
        <v>1</v>
      </c>
      <c r="F1757" s="65">
        <f ca="1">(TRUNC(PRODUCT($E$12:$E1756),16))</f>
        <v>1.46382148355761</v>
      </c>
      <c r="G1757" s="65">
        <f t="shared" ca="1" si="475"/>
        <v>1.4184430829528401</v>
      </c>
      <c r="H1757" s="65">
        <f t="shared" ca="1" si="476"/>
        <v>1.0319917000000001</v>
      </c>
      <c r="I1757" s="64">
        <f t="shared" si="485"/>
        <v>0.04</v>
      </c>
      <c r="J1757" s="66">
        <f>IF(O1756&gt;0,VLOOKUP(O1756,W$12:AF$80,2),J1756)</f>
        <v>45407</v>
      </c>
      <c r="K1757" s="67">
        <f t="shared" si="477"/>
        <v>79</v>
      </c>
      <c r="L1757" s="68">
        <f t="shared" si="478"/>
        <v>80</v>
      </c>
      <c r="M1757" s="69">
        <f t="shared" si="479"/>
        <v>1.0125288569999999</v>
      </c>
      <c r="N1757" s="69">
        <f t="shared" ca="1" si="480"/>
        <v>1.044921376</v>
      </c>
      <c r="O1757" s="68">
        <v>0</v>
      </c>
      <c r="P1757" s="65">
        <f t="shared" ca="1" si="481"/>
        <v>33.24953713</v>
      </c>
      <c r="Q1757" s="143">
        <f t="shared" si="471"/>
        <v>0</v>
      </c>
      <c r="R1757" s="11">
        <f t="shared" si="483"/>
        <v>0</v>
      </c>
      <c r="S1757" s="70" t="str">
        <f>IF(O1756&gt;0,VLOOKUP(O1756,W$12:AF$60,10),S1756)</f>
        <v>A+J=</v>
      </c>
      <c r="T1757" s="66" t="e">
        <f>IF(O1756&gt;0,VLOOKUP(O1756,W$12:AF$60,11),T1756)</f>
        <v>#REF!</v>
      </c>
      <c r="U1757" s="71" t="str">
        <f t="shared" si="482"/>
        <v>-</v>
      </c>
    </row>
    <row r="1758" spans="1:21" x14ac:dyDescent="0.15">
      <c r="A1758" s="63">
        <f t="shared" si="484"/>
        <v>45523</v>
      </c>
      <c r="B1758" s="78">
        <f t="shared" ca="1" si="472"/>
        <v>773.42136833949996</v>
      </c>
      <c r="C1758" s="65">
        <f t="shared" ca="1" si="473"/>
        <v>740.17183120949994</v>
      </c>
      <c r="D1758" s="10">
        <f ca="1">IF(A1758&lt;$B$1,VLOOKUP(A1758,[1]DI!$A$4:$B$15000,2),0)</f>
        <v>0.104</v>
      </c>
      <c r="E1758" s="65">
        <f t="shared" ca="1" si="474"/>
        <v>1.0003926999999999</v>
      </c>
      <c r="F1758" s="65">
        <f ca="1">(TRUNC(PRODUCT($E$12:$E1757),16))</f>
        <v>1.46382148355761</v>
      </c>
      <c r="G1758" s="65">
        <f t="shared" ca="1" si="475"/>
        <v>1.4184430829528401</v>
      </c>
      <c r="H1758" s="65">
        <f t="shared" ca="1" si="476"/>
        <v>1.0319917000000001</v>
      </c>
      <c r="I1758" s="64">
        <f t="shared" si="485"/>
        <v>0.04</v>
      </c>
      <c r="J1758" s="66">
        <f>IF(O1757&gt;0,VLOOKUP(O1757,W$12:AF$80,2),J1757)</f>
        <v>45407</v>
      </c>
      <c r="K1758" s="67">
        <f t="shared" si="477"/>
        <v>80</v>
      </c>
      <c r="L1758" s="68">
        <f t="shared" si="478"/>
        <v>80</v>
      </c>
      <c r="M1758" s="69">
        <f t="shared" si="479"/>
        <v>1.0125288569999999</v>
      </c>
      <c r="N1758" s="69">
        <f t="shared" ca="1" si="480"/>
        <v>1.044921376</v>
      </c>
      <c r="O1758" s="68">
        <v>0</v>
      </c>
      <c r="P1758" s="65">
        <f t="shared" ca="1" si="481"/>
        <v>33.24953713</v>
      </c>
      <c r="Q1758" s="143">
        <f t="shared" si="471"/>
        <v>0</v>
      </c>
      <c r="R1758" s="11">
        <f t="shared" si="483"/>
        <v>0</v>
      </c>
      <c r="S1758" s="70" t="str">
        <f>IF(O1757&gt;0,VLOOKUP(O1757,W$12:AF$60,10),S1757)</f>
        <v>A+J=</v>
      </c>
      <c r="T1758" s="66" t="e">
        <f>IF(O1757&gt;0,VLOOKUP(O1757,W$12:AF$60,11),T1757)</f>
        <v>#REF!</v>
      </c>
      <c r="U1758" s="71" t="str">
        <f t="shared" si="482"/>
        <v>-</v>
      </c>
    </row>
    <row r="1759" spans="1:21" x14ac:dyDescent="0.15">
      <c r="A1759" s="63">
        <f t="shared" si="484"/>
        <v>45524</v>
      </c>
      <c r="B1759" s="78">
        <f t="shared" ca="1" si="472"/>
        <v>773.84551936949993</v>
      </c>
      <c r="C1759" s="65">
        <f t="shared" ca="1" si="473"/>
        <v>740.17183120949994</v>
      </c>
      <c r="D1759" s="10">
        <f ca="1">IF(A1759&lt;$B$1,VLOOKUP(A1759,[1]DI!$A$4:$B$15000,2),0)</f>
        <v>0.104</v>
      </c>
      <c r="E1759" s="65">
        <f t="shared" ca="1" si="474"/>
        <v>1.0003926999999999</v>
      </c>
      <c r="F1759" s="65">
        <f ca="1">(TRUNC(PRODUCT($E$12:$E1758),16))</f>
        <v>1.4643963262541999</v>
      </c>
      <c r="G1759" s="65">
        <f t="shared" ca="1" si="475"/>
        <v>1.4184430829528401</v>
      </c>
      <c r="H1759" s="65">
        <f t="shared" ca="1" si="476"/>
        <v>1.03239696</v>
      </c>
      <c r="I1759" s="64">
        <f t="shared" si="485"/>
        <v>0.04</v>
      </c>
      <c r="J1759" s="66">
        <f>IF(O1758&gt;0,VLOOKUP(O1758,W$12:AF$80,2),J1758)</f>
        <v>45407</v>
      </c>
      <c r="K1759" s="67">
        <f t="shared" si="477"/>
        <v>81</v>
      </c>
      <c r="L1759" s="68">
        <f t="shared" si="478"/>
        <v>81</v>
      </c>
      <c r="M1759" s="69">
        <f t="shared" si="479"/>
        <v>1.012686457</v>
      </c>
      <c r="N1759" s="69">
        <f t="shared" ca="1" si="480"/>
        <v>1.04549442</v>
      </c>
      <c r="O1759" s="68">
        <v>0</v>
      </c>
      <c r="P1759" s="65">
        <f t="shared" ca="1" si="481"/>
        <v>33.673688159999998</v>
      </c>
      <c r="Q1759" s="143">
        <f t="shared" si="471"/>
        <v>0</v>
      </c>
      <c r="R1759" s="11">
        <f t="shared" si="483"/>
        <v>0</v>
      </c>
      <c r="S1759" s="70" t="str">
        <f>IF(O1758&gt;0,VLOOKUP(O1758,W$12:AF$60,10),S1758)</f>
        <v>A+J=</v>
      </c>
      <c r="T1759" s="66" t="e">
        <f>IF(O1758&gt;0,VLOOKUP(O1758,W$12:AF$60,11),T1758)</f>
        <v>#REF!</v>
      </c>
      <c r="U1759" s="71" t="str">
        <f t="shared" si="482"/>
        <v>-</v>
      </c>
    </row>
    <row r="1760" spans="1:21" x14ac:dyDescent="0.15">
      <c r="A1760" s="63">
        <f t="shared" si="484"/>
        <v>45525</v>
      </c>
      <c r="B1760" s="78">
        <f t="shared" ca="1" si="472"/>
        <v>774.26990206949995</v>
      </c>
      <c r="C1760" s="65">
        <f t="shared" ca="1" si="473"/>
        <v>740.17183120949994</v>
      </c>
      <c r="D1760" s="10">
        <f ca="1">IF(A1760&lt;$B$1,VLOOKUP(A1760,[1]DI!$A$4:$B$15000,2),0)</f>
        <v>0.104</v>
      </c>
      <c r="E1760" s="65">
        <f t="shared" ca="1" si="474"/>
        <v>1.0003926999999999</v>
      </c>
      <c r="F1760" s="65">
        <f ca="1">(TRUNC(PRODUCT($E$12:$E1759),16))</f>
        <v>1.4649713946915199</v>
      </c>
      <c r="G1760" s="65">
        <f t="shared" ca="1" si="475"/>
        <v>1.4184430829528401</v>
      </c>
      <c r="H1760" s="65">
        <f t="shared" ca="1" si="476"/>
        <v>1.0328023799999999</v>
      </c>
      <c r="I1760" s="64">
        <f t="shared" si="485"/>
        <v>0.04</v>
      </c>
      <c r="J1760" s="66">
        <f>IF(O1759&gt;0,VLOOKUP(O1759,W$12:AF$80,2),J1759)</f>
        <v>45407</v>
      </c>
      <c r="K1760" s="67">
        <f t="shared" si="477"/>
        <v>82</v>
      </c>
      <c r="L1760" s="68">
        <f t="shared" si="478"/>
        <v>82</v>
      </c>
      <c r="M1760" s="69">
        <f t="shared" si="479"/>
        <v>1.0128440809999999</v>
      </c>
      <c r="N1760" s="69">
        <f t="shared" ca="1" si="480"/>
        <v>1.046067777</v>
      </c>
      <c r="O1760" s="68">
        <v>0</v>
      </c>
      <c r="P1760" s="65">
        <f t="shared" ca="1" si="481"/>
        <v>34.09807086</v>
      </c>
      <c r="Q1760" s="143">
        <f t="shared" si="471"/>
        <v>0</v>
      </c>
      <c r="R1760" s="11">
        <f t="shared" si="483"/>
        <v>0</v>
      </c>
      <c r="S1760" s="70" t="str">
        <f>IF(O1759&gt;0,VLOOKUP(O1759,W$12:AF$60,10),S1759)</f>
        <v>A+J=</v>
      </c>
      <c r="T1760" s="66" t="e">
        <f>IF(O1759&gt;0,VLOOKUP(O1759,W$12:AF$60,11),T1759)</f>
        <v>#REF!</v>
      </c>
      <c r="U1760" s="71" t="str">
        <f t="shared" si="482"/>
        <v>-</v>
      </c>
    </row>
    <row r="1761" spans="1:21" x14ac:dyDescent="0.15">
      <c r="A1761" s="63">
        <f t="shared" si="484"/>
        <v>45526</v>
      </c>
      <c r="B1761" s="78">
        <f t="shared" ca="1" si="472"/>
        <v>774.6945193995</v>
      </c>
      <c r="C1761" s="65">
        <f t="shared" ca="1" si="473"/>
        <v>740.17183120949994</v>
      </c>
      <c r="D1761" s="10">
        <f ca="1">IF(A1761&lt;$B$1,VLOOKUP(A1761,[1]DI!$A$4:$B$15000,2),0)</f>
        <v>0.104</v>
      </c>
      <c r="E1761" s="65">
        <f t="shared" ca="1" si="474"/>
        <v>1.0003926999999999</v>
      </c>
      <c r="F1761" s="65">
        <f ca="1">(TRUNC(PRODUCT($E$12:$E1760),16))</f>
        <v>1.46554668895822</v>
      </c>
      <c r="G1761" s="65">
        <f t="shared" ca="1" si="475"/>
        <v>1.4184430829528401</v>
      </c>
      <c r="H1761" s="65">
        <f t="shared" ca="1" si="476"/>
        <v>1.0332079599999999</v>
      </c>
      <c r="I1761" s="64">
        <f t="shared" si="485"/>
        <v>0.04</v>
      </c>
      <c r="J1761" s="66">
        <f>IF(O1760&gt;0,VLOOKUP(O1760,W$12:AF$80,2),J1760)</f>
        <v>45407</v>
      </c>
      <c r="K1761" s="67">
        <f t="shared" si="477"/>
        <v>83</v>
      </c>
      <c r="L1761" s="68">
        <f t="shared" si="478"/>
        <v>83</v>
      </c>
      <c r="M1761" s="69">
        <f t="shared" si="479"/>
        <v>1.01300173</v>
      </c>
      <c r="N1761" s="69">
        <f t="shared" ca="1" si="480"/>
        <v>1.0466414509999999</v>
      </c>
      <c r="O1761" s="68">
        <v>0</v>
      </c>
      <c r="P1761" s="65">
        <f t="shared" ca="1" si="481"/>
        <v>34.522688189999997</v>
      </c>
      <c r="Q1761" s="143">
        <f t="shared" si="471"/>
        <v>0</v>
      </c>
      <c r="R1761" s="11">
        <f t="shared" si="483"/>
        <v>0</v>
      </c>
      <c r="S1761" s="70" t="str">
        <f>IF(O1760&gt;0,VLOOKUP(O1760,W$12:AF$60,10),S1760)</f>
        <v>A+J=</v>
      </c>
      <c r="T1761" s="66" t="e">
        <f>IF(O1760&gt;0,VLOOKUP(O1760,W$12:AF$60,11),T1760)</f>
        <v>#REF!</v>
      </c>
      <c r="U1761" s="71" t="str">
        <f t="shared" si="482"/>
        <v>-</v>
      </c>
    </row>
    <row r="1762" spans="1:21" x14ac:dyDescent="0.15">
      <c r="A1762" s="63">
        <f t="shared" si="484"/>
        <v>45527</v>
      </c>
      <c r="B1762" s="78">
        <f t="shared" ca="1" si="472"/>
        <v>775.11936988949992</v>
      </c>
      <c r="C1762" s="65">
        <f t="shared" ca="1" si="473"/>
        <v>740.17183120949994</v>
      </c>
      <c r="D1762" s="10">
        <f ca="1">IF(A1762&lt;$B$1,VLOOKUP(A1762,[1]DI!$A$4:$B$15000,2),0)</f>
        <v>0.104</v>
      </c>
      <c r="E1762" s="65">
        <f t="shared" ca="1" si="474"/>
        <v>1.0003926999999999</v>
      </c>
      <c r="F1762" s="65">
        <f ca="1">(TRUNC(PRODUCT($E$12:$E1761),16))</f>
        <v>1.46612220914297</v>
      </c>
      <c r="G1762" s="65">
        <f t="shared" ca="1" si="475"/>
        <v>1.4184430829528401</v>
      </c>
      <c r="H1762" s="65">
        <f t="shared" ca="1" si="476"/>
        <v>1.0336137000000001</v>
      </c>
      <c r="I1762" s="64">
        <f t="shared" si="485"/>
        <v>0.04</v>
      </c>
      <c r="J1762" s="66">
        <f>IF(O1761&gt;0,VLOOKUP(O1761,W$12:AF$80,2),J1761)</f>
        <v>45407</v>
      </c>
      <c r="K1762" s="67">
        <f t="shared" si="477"/>
        <v>84</v>
      </c>
      <c r="L1762" s="68">
        <f t="shared" si="478"/>
        <v>84</v>
      </c>
      <c r="M1762" s="69">
        <f t="shared" si="479"/>
        <v>1.013159404</v>
      </c>
      <c r="N1762" s="69">
        <f t="shared" ca="1" si="480"/>
        <v>1.04721544</v>
      </c>
      <c r="O1762" s="68">
        <v>0</v>
      </c>
      <c r="P1762" s="65">
        <f t="shared" ca="1" si="481"/>
        <v>34.947538680000001</v>
      </c>
      <c r="Q1762" s="143">
        <f t="shared" si="471"/>
        <v>0</v>
      </c>
      <c r="R1762" s="11">
        <f t="shared" si="483"/>
        <v>0</v>
      </c>
      <c r="S1762" s="70" t="str">
        <f>IF(O1761&gt;0,VLOOKUP(O1761,W$12:AF$60,10),S1761)</f>
        <v>A+J=</v>
      </c>
      <c r="T1762" s="66" t="e">
        <f>IF(O1761&gt;0,VLOOKUP(O1761,W$12:AF$60,11),T1761)</f>
        <v>#REF!</v>
      </c>
      <c r="U1762" s="71" t="str">
        <f t="shared" si="482"/>
        <v>-</v>
      </c>
    </row>
    <row r="1763" spans="1:21" x14ac:dyDescent="0.15">
      <c r="A1763" s="63">
        <f t="shared" si="484"/>
        <v>45528</v>
      </c>
      <c r="B1763" s="78">
        <f t="shared" ca="1" si="472"/>
        <v>775.54445352949995</v>
      </c>
      <c r="C1763" s="65">
        <f t="shared" ca="1" si="473"/>
        <v>740.17183120949994</v>
      </c>
      <c r="D1763" s="10">
        <f ca="1">IF(A1763&lt;$B$1,VLOOKUP(A1763,[1]DI!$A$4:$B$15000,2),0)</f>
        <v>0</v>
      </c>
      <c r="E1763" s="65">
        <f t="shared" ca="1" si="474"/>
        <v>1</v>
      </c>
      <c r="F1763" s="65">
        <f ca="1">(TRUNC(PRODUCT($E$12:$E1762),16))</f>
        <v>1.4666979553345001</v>
      </c>
      <c r="G1763" s="65">
        <f t="shared" ca="1" si="475"/>
        <v>1.4184430829528401</v>
      </c>
      <c r="H1763" s="65">
        <f t="shared" ca="1" si="476"/>
        <v>1.0340195999999999</v>
      </c>
      <c r="I1763" s="64">
        <f t="shared" si="485"/>
        <v>0.04</v>
      </c>
      <c r="J1763" s="66">
        <f>IF(O1762&gt;0,VLOOKUP(O1762,W$12:AF$80,2),J1762)</f>
        <v>45407</v>
      </c>
      <c r="K1763" s="67">
        <f t="shared" si="477"/>
        <v>84</v>
      </c>
      <c r="L1763" s="68">
        <f t="shared" si="478"/>
        <v>85</v>
      </c>
      <c r="M1763" s="69">
        <f t="shared" si="479"/>
        <v>1.013317102</v>
      </c>
      <c r="N1763" s="69">
        <f t="shared" ca="1" si="480"/>
        <v>1.0477897439999999</v>
      </c>
      <c r="O1763" s="68">
        <v>0</v>
      </c>
      <c r="P1763" s="65">
        <f t="shared" ca="1" si="481"/>
        <v>35.372622319999998</v>
      </c>
      <c r="Q1763" s="143">
        <f t="shared" si="471"/>
        <v>0</v>
      </c>
      <c r="R1763" s="11">
        <f t="shared" si="483"/>
        <v>0</v>
      </c>
      <c r="S1763" s="70" t="str">
        <f>IF(O1762&gt;0,VLOOKUP(O1762,W$12:AF$60,10),S1762)</f>
        <v>A+J=</v>
      </c>
      <c r="T1763" s="66" t="e">
        <f>IF(O1762&gt;0,VLOOKUP(O1762,W$12:AF$60,11),T1762)</f>
        <v>#REF!</v>
      </c>
      <c r="U1763" s="71" t="str">
        <f t="shared" si="482"/>
        <v>-</v>
      </c>
    </row>
    <row r="1764" spans="1:21" x14ac:dyDescent="0.15">
      <c r="A1764" s="63">
        <f t="shared" si="484"/>
        <v>45529</v>
      </c>
      <c r="B1764" s="78">
        <f t="shared" ca="1" si="472"/>
        <v>775.54445352949995</v>
      </c>
      <c r="C1764" s="65">
        <f t="shared" ca="1" si="473"/>
        <v>740.17183120949994</v>
      </c>
      <c r="D1764" s="10">
        <f ca="1">IF(A1764&lt;$B$1,VLOOKUP(A1764,[1]DI!$A$4:$B$15000,2),0)</f>
        <v>0</v>
      </c>
      <c r="E1764" s="65">
        <f t="shared" ca="1" si="474"/>
        <v>1</v>
      </c>
      <c r="F1764" s="65">
        <f ca="1">(TRUNC(PRODUCT($E$12:$E1763),16))</f>
        <v>1.4666979553345001</v>
      </c>
      <c r="G1764" s="65">
        <f t="shared" ca="1" si="475"/>
        <v>1.4184430829528401</v>
      </c>
      <c r="H1764" s="65">
        <f t="shared" ca="1" si="476"/>
        <v>1.0340195999999999</v>
      </c>
      <c r="I1764" s="64">
        <f t="shared" si="485"/>
        <v>0.04</v>
      </c>
      <c r="J1764" s="66">
        <f>IF(O1763&gt;0,VLOOKUP(O1763,W$12:AF$80,2),J1763)</f>
        <v>45407</v>
      </c>
      <c r="K1764" s="67">
        <f t="shared" si="477"/>
        <v>84</v>
      </c>
      <c r="L1764" s="68">
        <f t="shared" si="478"/>
        <v>85</v>
      </c>
      <c r="M1764" s="69">
        <f t="shared" si="479"/>
        <v>1.013317102</v>
      </c>
      <c r="N1764" s="69">
        <f t="shared" ca="1" si="480"/>
        <v>1.0477897439999999</v>
      </c>
      <c r="O1764" s="68">
        <v>0</v>
      </c>
      <c r="P1764" s="65">
        <f t="shared" ca="1" si="481"/>
        <v>35.372622319999998</v>
      </c>
      <c r="Q1764" s="143">
        <f t="shared" si="471"/>
        <v>0</v>
      </c>
      <c r="R1764" s="11">
        <f t="shared" si="483"/>
        <v>0</v>
      </c>
      <c r="S1764" s="70" t="str">
        <f>IF(O1763&gt;0,VLOOKUP(O1763,W$12:AF$60,10),S1763)</f>
        <v>A+J=</v>
      </c>
      <c r="T1764" s="66" t="e">
        <f>IF(O1763&gt;0,VLOOKUP(O1763,W$12:AF$60,11),T1763)</f>
        <v>#REF!</v>
      </c>
      <c r="U1764" s="71" t="str">
        <f t="shared" si="482"/>
        <v>-</v>
      </c>
    </row>
    <row r="1765" spans="1:21" x14ac:dyDescent="0.15">
      <c r="A1765" s="63">
        <f t="shared" si="484"/>
        <v>45530</v>
      </c>
      <c r="B1765" s="78">
        <f t="shared" ca="1" si="472"/>
        <v>775.54445352949995</v>
      </c>
      <c r="C1765" s="65">
        <f t="shared" ca="1" si="473"/>
        <v>740.17183120949994</v>
      </c>
      <c r="D1765" s="10">
        <f ca="1">IF(A1765&lt;$B$1,VLOOKUP(A1765,[1]DI!$A$4:$B$15000,2),0)</f>
        <v>0.104</v>
      </c>
      <c r="E1765" s="65">
        <f t="shared" ca="1" si="474"/>
        <v>1.0003926999999999</v>
      </c>
      <c r="F1765" s="65">
        <f ca="1">(TRUNC(PRODUCT($E$12:$E1764),16))</f>
        <v>1.4666979553345001</v>
      </c>
      <c r="G1765" s="65">
        <f t="shared" ca="1" si="475"/>
        <v>1.4184430829528401</v>
      </c>
      <c r="H1765" s="65">
        <f t="shared" ca="1" si="476"/>
        <v>1.0340195999999999</v>
      </c>
      <c r="I1765" s="64">
        <f t="shared" si="485"/>
        <v>0.04</v>
      </c>
      <c r="J1765" s="66">
        <f>IF(O1764&gt;0,VLOOKUP(O1764,W$12:AF$80,2),J1764)</f>
        <v>45407</v>
      </c>
      <c r="K1765" s="67">
        <f t="shared" si="477"/>
        <v>85</v>
      </c>
      <c r="L1765" s="68">
        <f t="shared" si="478"/>
        <v>85</v>
      </c>
      <c r="M1765" s="69">
        <f t="shared" si="479"/>
        <v>1.013317102</v>
      </c>
      <c r="N1765" s="69">
        <f t="shared" ca="1" si="480"/>
        <v>1.0477897439999999</v>
      </c>
      <c r="O1765" s="68">
        <v>0</v>
      </c>
      <c r="P1765" s="65">
        <f t="shared" ca="1" si="481"/>
        <v>35.372622319999998</v>
      </c>
      <c r="Q1765" s="143">
        <f t="shared" si="471"/>
        <v>0</v>
      </c>
      <c r="R1765" s="11">
        <f t="shared" si="483"/>
        <v>0</v>
      </c>
      <c r="S1765" s="70" t="str">
        <f>IF(O1764&gt;0,VLOOKUP(O1764,W$12:AF$60,10),S1764)</f>
        <v>A+J=</v>
      </c>
      <c r="T1765" s="66" t="e">
        <f>IF(O1764&gt;0,VLOOKUP(O1764,W$12:AF$60,11),T1764)</f>
        <v>#REF!</v>
      </c>
      <c r="U1765" s="71" t="str">
        <f t="shared" si="482"/>
        <v>-</v>
      </c>
    </row>
    <row r="1766" spans="1:21" x14ac:dyDescent="0.15">
      <c r="A1766" s="63">
        <f t="shared" si="484"/>
        <v>45531</v>
      </c>
      <c r="B1766" s="78">
        <f t="shared" ca="1" si="472"/>
        <v>775.96977180949989</v>
      </c>
      <c r="C1766" s="65">
        <f t="shared" ca="1" si="473"/>
        <v>740.17183120949994</v>
      </c>
      <c r="D1766" s="10">
        <f ca="1">IF(A1766&lt;$B$1,VLOOKUP(A1766,[1]DI!$A$4:$B$15000,2),0)</f>
        <v>0.104</v>
      </c>
      <c r="E1766" s="65">
        <f t="shared" ca="1" si="474"/>
        <v>1.0003926999999999</v>
      </c>
      <c r="F1766" s="65">
        <f ca="1">(TRUNC(PRODUCT($E$12:$E1765),16))</f>
        <v>1.4672739276215601</v>
      </c>
      <c r="G1766" s="65">
        <f t="shared" ca="1" si="475"/>
        <v>1.4184430829528401</v>
      </c>
      <c r="H1766" s="65">
        <f t="shared" ca="1" si="476"/>
        <v>1.0344256599999999</v>
      </c>
      <c r="I1766" s="64">
        <f t="shared" si="485"/>
        <v>0.04</v>
      </c>
      <c r="J1766" s="66">
        <f>IF(O1765&gt;0,VLOOKUP(O1765,W$12:AF$80,2),J1765)</f>
        <v>45407</v>
      </c>
      <c r="K1766" s="67">
        <f t="shared" si="477"/>
        <v>86</v>
      </c>
      <c r="L1766" s="68">
        <f t="shared" si="478"/>
        <v>86</v>
      </c>
      <c r="M1766" s="69">
        <f t="shared" si="479"/>
        <v>1.0134748250000001</v>
      </c>
      <c r="N1766" s="69">
        <f t="shared" ca="1" si="480"/>
        <v>1.0483643650000001</v>
      </c>
      <c r="O1766" s="68">
        <v>0</v>
      </c>
      <c r="P1766" s="65">
        <f t="shared" ca="1" si="481"/>
        <v>35.797940599999997</v>
      </c>
      <c r="Q1766" s="143">
        <f t="shared" si="471"/>
        <v>0</v>
      </c>
      <c r="R1766" s="11">
        <f t="shared" si="483"/>
        <v>0</v>
      </c>
      <c r="S1766" s="70" t="str">
        <f>IF(O1765&gt;0,VLOOKUP(O1765,W$12:AF$60,10),S1765)</f>
        <v>A+J=</v>
      </c>
      <c r="T1766" s="66" t="e">
        <f>IF(O1765&gt;0,VLOOKUP(O1765,W$12:AF$60,11),T1765)</f>
        <v>#REF!</v>
      </c>
      <c r="U1766" s="71" t="str">
        <f t="shared" si="482"/>
        <v>-</v>
      </c>
    </row>
    <row r="1767" spans="1:21" x14ac:dyDescent="0.15">
      <c r="A1767" s="63">
        <f t="shared" si="484"/>
        <v>45532</v>
      </c>
      <c r="B1767" s="78">
        <f t="shared" ca="1" si="472"/>
        <v>776.39532249949991</v>
      </c>
      <c r="C1767" s="65">
        <f t="shared" ca="1" si="473"/>
        <v>740.17183120949994</v>
      </c>
      <c r="D1767" s="10">
        <f ca="1">IF(A1767&lt;$B$1,VLOOKUP(A1767,[1]DI!$A$4:$B$15000,2),0)</f>
        <v>0.104</v>
      </c>
      <c r="E1767" s="65">
        <f t="shared" ca="1" si="474"/>
        <v>1.0003926999999999</v>
      </c>
      <c r="F1767" s="65">
        <f ca="1">(TRUNC(PRODUCT($E$12:$E1766),16))</f>
        <v>1.46785012609294</v>
      </c>
      <c r="G1767" s="65">
        <f t="shared" ca="1" si="475"/>
        <v>1.4184430829528401</v>
      </c>
      <c r="H1767" s="65">
        <f t="shared" ca="1" si="476"/>
        <v>1.03483188</v>
      </c>
      <c r="I1767" s="64">
        <f t="shared" si="485"/>
        <v>0.04</v>
      </c>
      <c r="J1767" s="66">
        <f>IF(O1766&gt;0,VLOOKUP(O1766,W$12:AF$80,2),J1766)</f>
        <v>45407</v>
      </c>
      <c r="K1767" s="67">
        <f t="shared" si="477"/>
        <v>87</v>
      </c>
      <c r="L1767" s="68">
        <f t="shared" si="478"/>
        <v>87</v>
      </c>
      <c r="M1767" s="69">
        <f t="shared" si="479"/>
        <v>1.0136325719999999</v>
      </c>
      <c r="N1767" s="69">
        <f t="shared" ca="1" si="480"/>
        <v>1.0489393</v>
      </c>
      <c r="O1767" s="68">
        <v>0</v>
      </c>
      <c r="P1767" s="65">
        <f t="shared" ca="1" si="481"/>
        <v>36.223491289999998</v>
      </c>
      <c r="Q1767" s="143">
        <f t="shared" si="471"/>
        <v>0</v>
      </c>
      <c r="R1767" s="11">
        <f t="shared" si="483"/>
        <v>0</v>
      </c>
      <c r="S1767" s="70" t="str">
        <f>IF(O1766&gt;0,VLOOKUP(O1766,W$12:AF$60,10),S1766)</f>
        <v>A+J=</v>
      </c>
      <c r="T1767" s="66" t="e">
        <f>IF(O1766&gt;0,VLOOKUP(O1766,W$12:AF$60,11),T1766)</f>
        <v>#REF!</v>
      </c>
      <c r="U1767" s="71" t="str">
        <f t="shared" si="482"/>
        <v>-</v>
      </c>
    </row>
    <row r="1768" spans="1:21" x14ac:dyDescent="0.15">
      <c r="A1768" s="63">
        <f t="shared" si="484"/>
        <v>45533</v>
      </c>
      <c r="B1768" s="78">
        <f t="shared" ca="1" si="472"/>
        <v>776.82110782949997</v>
      </c>
      <c r="C1768" s="65">
        <f t="shared" ca="1" si="473"/>
        <v>740.17183120949994</v>
      </c>
      <c r="D1768" s="10">
        <f ca="1">IF(A1768&lt;$B$1,VLOOKUP(A1768,[1]DI!$A$4:$B$15000,2),0)</f>
        <v>0.104</v>
      </c>
      <c r="E1768" s="65">
        <f t="shared" ca="1" si="474"/>
        <v>1.0003926999999999</v>
      </c>
      <c r="F1768" s="65">
        <f ca="1">(TRUNC(PRODUCT($E$12:$E1767),16))</f>
        <v>1.4684265508374501</v>
      </c>
      <c r="G1768" s="65">
        <f t="shared" ca="1" si="475"/>
        <v>1.4184430829528401</v>
      </c>
      <c r="H1768" s="65">
        <f t="shared" ca="1" si="476"/>
        <v>1.0352382600000001</v>
      </c>
      <c r="I1768" s="64">
        <f t="shared" si="485"/>
        <v>0.04</v>
      </c>
      <c r="J1768" s="66">
        <f>IF(O1767&gt;0,VLOOKUP(O1767,W$12:AF$80,2),J1767)</f>
        <v>45407</v>
      </c>
      <c r="K1768" s="67">
        <f t="shared" si="477"/>
        <v>88</v>
      </c>
      <c r="L1768" s="68">
        <f t="shared" si="478"/>
        <v>88</v>
      </c>
      <c r="M1768" s="69">
        <f t="shared" si="479"/>
        <v>1.013790344</v>
      </c>
      <c r="N1768" s="69">
        <f t="shared" ca="1" si="480"/>
        <v>1.049514552</v>
      </c>
      <c r="O1768" s="68">
        <v>0</v>
      </c>
      <c r="P1768" s="65">
        <f t="shared" ca="1" si="481"/>
        <v>36.649276620000002</v>
      </c>
      <c r="Q1768" s="143">
        <f t="shared" si="471"/>
        <v>0</v>
      </c>
      <c r="R1768" s="11">
        <f t="shared" si="483"/>
        <v>0</v>
      </c>
      <c r="S1768" s="70" t="str">
        <f>IF(O1767&gt;0,VLOOKUP(O1767,W$12:AF$60,10),S1767)</f>
        <v>A+J=</v>
      </c>
      <c r="T1768" s="66" t="e">
        <f>IF(O1767&gt;0,VLOOKUP(O1767,W$12:AF$60,11),T1767)</f>
        <v>#REF!</v>
      </c>
      <c r="U1768" s="71" t="str">
        <f t="shared" si="482"/>
        <v>-</v>
      </c>
    </row>
    <row r="1769" spans="1:21" x14ac:dyDescent="0.15">
      <c r="A1769" s="63">
        <f t="shared" si="484"/>
        <v>45534</v>
      </c>
      <c r="B1769" s="78">
        <f t="shared" ca="1" si="472"/>
        <v>777.24712630949989</v>
      </c>
      <c r="C1769" s="65">
        <f t="shared" ca="1" si="473"/>
        <v>740.17183120949994</v>
      </c>
      <c r="D1769" s="10">
        <f ca="1">IF(A1769&lt;$B$1,VLOOKUP(A1769,[1]DI!$A$4:$B$15000,2),0)</f>
        <v>0.104</v>
      </c>
      <c r="E1769" s="65">
        <f t="shared" ca="1" si="474"/>
        <v>1.0003926999999999</v>
      </c>
      <c r="F1769" s="65">
        <f ca="1">(TRUNC(PRODUCT($E$12:$E1768),16))</f>
        <v>1.46900320194397</v>
      </c>
      <c r="G1769" s="65">
        <f t="shared" ca="1" si="475"/>
        <v>1.4184430829528401</v>
      </c>
      <c r="H1769" s="65">
        <f t="shared" ca="1" si="476"/>
        <v>1.0356448</v>
      </c>
      <c r="I1769" s="64">
        <f t="shared" si="485"/>
        <v>0.04</v>
      </c>
      <c r="J1769" s="66">
        <f>IF(O1768&gt;0,VLOOKUP(O1768,W$12:AF$80,2),J1768)</f>
        <v>45407</v>
      </c>
      <c r="K1769" s="67">
        <f t="shared" si="477"/>
        <v>89</v>
      </c>
      <c r="L1769" s="68">
        <f t="shared" si="478"/>
        <v>89</v>
      </c>
      <c r="M1769" s="69">
        <f t="shared" si="479"/>
        <v>1.0139481400000001</v>
      </c>
      <c r="N1769" s="69">
        <f t="shared" ca="1" si="480"/>
        <v>1.050090119</v>
      </c>
      <c r="O1769" s="68">
        <v>0</v>
      </c>
      <c r="P1769" s="65">
        <f t="shared" ca="1" si="481"/>
        <v>37.075295099999998</v>
      </c>
      <c r="Q1769" s="143">
        <f t="shared" si="471"/>
        <v>0</v>
      </c>
      <c r="R1769" s="11">
        <f t="shared" si="483"/>
        <v>0</v>
      </c>
      <c r="S1769" s="70" t="str">
        <f>IF(O1768&gt;0,VLOOKUP(O1768,W$12:AF$60,10),S1768)</f>
        <v>A+J=</v>
      </c>
      <c r="T1769" s="66" t="e">
        <f>IF(O1768&gt;0,VLOOKUP(O1768,W$12:AF$60,11),T1768)</f>
        <v>#REF!</v>
      </c>
      <c r="U1769" s="71" t="str">
        <f t="shared" si="482"/>
        <v>-</v>
      </c>
    </row>
    <row r="1770" spans="1:21" x14ac:dyDescent="0.15">
      <c r="A1770" s="63">
        <f t="shared" si="484"/>
        <v>45535</v>
      </c>
      <c r="B1770" s="78">
        <f t="shared" ca="1" si="472"/>
        <v>777.67337868949994</v>
      </c>
      <c r="C1770" s="65">
        <f t="shared" ca="1" si="473"/>
        <v>740.17183120949994</v>
      </c>
      <c r="D1770" s="10">
        <f ca="1">IF(A1770&lt;$B$1,VLOOKUP(A1770,[1]DI!$A$4:$B$15000,2),0)</f>
        <v>0</v>
      </c>
      <c r="E1770" s="65">
        <f t="shared" ca="1" si="474"/>
        <v>1</v>
      </c>
      <c r="F1770" s="65">
        <f ca="1">(TRUNC(PRODUCT($E$12:$E1769),16))</f>
        <v>1.46958007950137</v>
      </c>
      <c r="G1770" s="65">
        <f t="shared" ca="1" si="475"/>
        <v>1.4184430829528401</v>
      </c>
      <c r="H1770" s="65">
        <f t="shared" ca="1" si="476"/>
        <v>1.0360514999999999</v>
      </c>
      <c r="I1770" s="64">
        <f t="shared" si="485"/>
        <v>0.04</v>
      </c>
      <c r="J1770" s="66">
        <f>IF(O1769&gt;0,VLOOKUP(O1769,W$12:AF$80,2),J1769)</f>
        <v>45407</v>
      </c>
      <c r="K1770" s="67">
        <f t="shared" si="477"/>
        <v>89</v>
      </c>
      <c r="L1770" s="68">
        <f t="shared" si="478"/>
        <v>90</v>
      </c>
      <c r="M1770" s="69">
        <f t="shared" si="479"/>
        <v>1.0141059610000001</v>
      </c>
      <c r="N1770" s="69">
        <f t="shared" ca="1" si="480"/>
        <v>1.050666002</v>
      </c>
      <c r="O1770" s="68">
        <v>0</v>
      </c>
      <c r="P1770" s="65">
        <f t="shared" ca="1" si="481"/>
        <v>37.501547479999999</v>
      </c>
      <c r="Q1770" s="143">
        <f t="shared" si="471"/>
        <v>0</v>
      </c>
      <c r="R1770" s="11">
        <f t="shared" si="483"/>
        <v>0</v>
      </c>
      <c r="S1770" s="70" t="str">
        <f>IF(O1769&gt;0,VLOOKUP(O1769,W$12:AF$60,10),S1769)</f>
        <v>A+J=</v>
      </c>
      <c r="T1770" s="66" t="e">
        <f>IF(O1769&gt;0,VLOOKUP(O1769,W$12:AF$60,11),T1769)</f>
        <v>#REF!</v>
      </c>
      <c r="U1770" s="71" t="str">
        <f t="shared" si="482"/>
        <v>-</v>
      </c>
    </row>
    <row r="1771" spans="1:21" x14ac:dyDescent="0.15">
      <c r="A1771" s="63">
        <f t="shared" si="484"/>
        <v>45536</v>
      </c>
      <c r="B1771" s="78">
        <f t="shared" ca="1" si="472"/>
        <v>777.67337868949994</v>
      </c>
      <c r="C1771" s="65">
        <f t="shared" ca="1" si="473"/>
        <v>740.17183120949994</v>
      </c>
      <c r="D1771" s="10">
        <f ca="1">IF(A1771&lt;$B$1,VLOOKUP(A1771,[1]DI!$A$4:$B$15000,2),0)</f>
        <v>0</v>
      </c>
      <c r="E1771" s="65">
        <f t="shared" ca="1" si="474"/>
        <v>1</v>
      </c>
      <c r="F1771" s="65">
        <f ca="1">(TRUNC(PRODUCT($E$12:$E1770),16))</f>
        <v>1.46958007950137</v>
      </c>
      <c r="G1771" s="65">
        <f t="shared" ca="1" si="475"/>
        <v>1.4184430829528401</v>
      </c>
      <c r="H1771" s="65">
        <f t="shared" ca="1" si="476"/>
        <v>1.0360514999999999</v>
      </c>
      <c r="I1771" s="64">
        <f t="shared" si="485"/>
        <v>0.04</v>
      </c>
      <c r="J1771" s="66">
        <f>IF(O1770&gt;0,VLOOKUP(O1770,W$12:AF$80,2),J1770)</f>
        <v>45407</v>
      </c>
      <c r="K1771" s="67">
        <f t="shared" si="477"/>
        <v>89</v>
      </c>
      <c r="L1771" s="68">
        <f t="shared" si="478"/>
        <v>90</v>
      </c>
      <c r="M1771" s="69">
        <f t="shared" si="479"/>
        <v>1.0141059610000001</v>
      </c>
      <c r="N1771" s="69">
        <f t="shared" ca="1" si="480"/>
        <v>1.050666002</v>
      </c>
      <c r="O1771" s="68">
        <v>0</v>
      </c>
      <c r="P1771" s="65">
        <f t="shared" ca="1" si="481"/>
        <v>37.501547479999999</v>
      </c>
      <c r="Q1771" s="143">
        <f t="shared" si="471"/>
        <v>0</v>
      </c>
      <c r="R1771" s="11">
        <f t="shared" si="483"/>
        <v>0</v>
      </c>
      <c r="S1771" s="70" t="str">
        <f>IF(O1770&gt;0,VLOOKUP(O1770,W$12:AF$60,10),S1770)</f>
        <v>A+J=</v>
      </c>
      <c r="T1771" s="66" t="e">
        <f>IF(O1770&gt;0,VLOOKUP(O1770,W$12:AF$60,11),T1770)</f>
        <v>#REF!</v>
      </c>
      <c r="U1771" s="71" t="str">
        <f t="shared" si="482"/>
        <v>-</v>
      </c>
    </row>
    <row r="1772" spans="1:21" x14ac:dyDescent="0.15">
      <c r="A1772" s="63">
        <f t="shared" si="484"/>
        <v>45537</v>
      </c>
      <c r="B1772" s="78">
        <f t="shared" ca="1" si="472"/>
        <v>777.67337868949994</v>
      </c>
      <c r="C1772" s="65">
        <f t="shared" ca="1" si="473"/>
        <v>740.17183120949994</v>
      </c>
      <c r="D1772" s="10">
        <f ca="1">IF(A1772&lt;$B$1,VLOOKUP(A1772,[1]DI!$A$4:$B$15000,2),0)</f>
        <v>0.104</v>
      </c>
      <c r="E1772" s="65">
        <f t="shared" ca="1" si="474"/>
        <v>1.0003926999999999</v>
      </c>
      <c r="F1772" s="65">
        <f ca="1">(TRUNC(PRODUCT($E$12:$E1771),16))</f>
        <v>1.46958007950137</v>
      </c>
      <c r="G1772" s="65">
        <f t="shared" ca="1" si="475"/>
        <v>1.4184430829528401</v>
      </c>
      <c r="H1772" s="65">
        <f t="shared" ca="1" si="476"/>
        <v>1.0360514999999999</v>
      </c>
      <c r="I1772" s="64">
        <f t="shared" si="485"/>
        <v>0.04</v>
      </c>
      <c r="J1772" s="66">
        <f>IF(O1771&gt;0,VLOOKUP(O1771,W$12:AF$80,2),J1771)</f>
        <v>45407</v>
      </c>
      <c r="K1772" s="67">
        <f t="shared" si="477"/>
        <v>90</v>
      </c>
      <c r="L1772" s="68">
        <f t="shared" si="478"/>
        <v>90</v>
      </c>
      <c r="M1772" s="69">
        <f t="shared" si="479"/>
        <v>1.0141059610000001</v>
      </c>
      <c r="N1772" s="69">
        <f t="shared" ca="1" si="480"/>
        <v>1.050666002</v>
      </c>
      <c r="O1772" s="68">
        <v>0</v>
      </c>
      <c r="P1772" s="65">
        <f t="shared" ca="1" si="481"/>
        <v>37.501547479999999</v>
      </c>
      <c r="Q1772" s="143">
        <f t="shared" si="471"/>
        <v>0</v>
      </c>
      <c r="R1772" s="11">
        <f t="shared" si="483"/>
        <v>0</v>
      </c>
      <c r="S1772" s="70" t="str">
        <f>IF(O1771&gt;0,VLOOKUP(O1771,W$12:AF$60,10),S1771)</f>
        <v>A+J=</v>
      </c>
      <c r="T1772" s="66" t="e">
        <f>IF(O1771&gt;0,VLOOKUP(O1771,W$12:AF$60,11),T1771)</f>
        <v>#REF!</v>
      </c>
      <c r="U1772" s="71" t="str">
        <f t="shared" si="482"/>
        <v>-</v>
      </c>
    </row>
    <row r="1773" spans="1:21" x14ac:dyDescent="0.15">
      <c r="A1773" s="63">
        <f t="shared" si="484"/>
        <v>45538</v>
      </c>
      <c r="B1773" s="78">
        <f t="shared" ca="1" si="472"/>
        <v>778.09985754949992</v>
      </c>
      <c r="C1773" s="65">
        <f t="shared" ca="1" si="473"/>
        <v>740.17183120949994</v>
      </c>
      <c r="D1773" s="10">
        <f ca="1">IF(A1773&lt;$B$1,VLOOKUP(A1773,[1]DI!$A$4:$B$15000,2),0)</f>
        <v>0.104</v>
      </c>
      <c r="E1773" s="65">
        <f t="shared" ca="1" si="474"/>
        <v>1.0003926999999999</v>
      </c>
      <c r="F1773" s="65">
        <f ca="1">(TRUNC(PRODUCT($E$12:$E1772),16))</f>
        <v>1.47015718359859</v>
      </c>
      <c r="G1773" s="65">
        <f t="shared" ca="1" si="475"/>
        <v>1.4184430829528401</v>
      </c>
      <c r="H1773" s="65">
        <f t="shared" ca="1" si="476"/>
        <v>1.03645835</v>
      </c>
      <c r="I1773" s="64">
        <f t="shared" si="485"/>
        <v>0.04</v>
      </c>
      <c r="J1773" s="66">
        <f>IF(O1772&gt;0,VLOOKUP(O1772,W$12:AF$80,2),J1772)</f>
        <v>45407</v>
      </c>
      <c r="K1773" s="67">
        <f t="shared" si="477"/>
        <v>91</v>
      </c>
      <c r="L1773" s="68">
        <f t="shared" si="478"/>
        <v>91</v>
      </c>
      <c r="M1773" s="69">
        <f t="shared" si="479"/>
        <v>1.014263806</v>
      </c>
      <c r="N1773" s="69">
        <f t="shared" ca="1" si="480"/>
        <v>1.051242191</v>
      </c>
      <c r="O1773" s="68">
        <v>0</v>
      </c>
      <c r="P1773" s="65">
        <f t="shared" ca="1" si="481"/>
        <v>37.928026340000002</v>
      </c>
      <c r="Q1773" s="143">
        <f t="shared" si="471"/>
        <v>0</v>
      </c>
      <c r="R1773" s="11">
        <f t="shared" si="483"/>
        <v>0</v>
      </c>
      <c r="S1773" s="70" t="str">
        <f>IF(O1772&gt;0,VLOOKUP(O1772,W$12:AF$60,10),S1772)</f>
        <v>A+J=</v>
      </c>
      <c r="T1773" s="66" t="e">
        <f>IF(O1772&gt;0,VLOOKUP(O1772,W$12:AF$60,11),T1772)</f>
        <v>#REF!</v>
      </c>
      <c r="U1773" s="71" t="str">
        <f t="shared" si="482"/>
        <v>-</v>
      </c>
    </row>
    <row r="1774" spans="1:21" x14ac:dyDescent="0.15">
      <c r="A1774" s="63">
        <f t="shared" si="484"/>
        <v>45539</v>
      </c>
      <c r="B1774" s="78">
        <f t="shared" ca="1" si="472"/>
        <v>778.52657771949998</v>
      </c>
      <c r="C1774" s="65">
        <f t="shared" ca="1" si="473"/>
        <v>740.17183120949994</v>
      </c>
      <c r="D1774" s="10">
        <f ca="1">IF(A1774&lt;$B$1,VLOOKUP(A1774,[1]DI!$A$4:$B$15000,2),0)</f>
        <v>0.104</v>
      </c>
      <c r="E1774" s="65">
        <f t="shared" ca="1" si="474"/>
        <v>1.0003926999999999</v>
      </c>
      <c r="F1774" s="65">
        <f ca="1">(TRUNC(PRODUCT($E$12:$E1773),16))</f>
        <v>1.47073451432459</v>
      </c>
      <c r="G1774" s="65">
        <f t="shared" ca="1" si="475"/>
        <v>1.4184430829528401</v>
      </c>
      <c r="H1774" s="65">
        <f t="shared" ca="1" si="476"/>
        <v>1.0368653699999999</v>
      </c>
      <c r="I1774" s="64">
        <f t="shared" si="485"/>
        <v>0.04</v>
      </c>
      <c r="J1774" s="66">
        <f>IF(O1773&gt;0,VLOOKUP(O1773,W$12:AF$80,2),J1773)</f>
        <v>45407</v>
      </c>
      <c r="K1774" s="67">
        <f t="shared" si="477"/>
        <v>92</v>
      </c>
      <c r="L1774" s="68">
        <f t="shared" si="478"/>
        <v>92</v>
      </c>
      <c r="M1774" s="69">
        <f t="shared" si="479"/>
        <v>1.014421676</v>
      </c>
      <c r="N1774" s="69">
        <f t="shared" ca="1" si="480"/>
        <v>1.0518187059999999</v>
      </c>
      <c r="O1774" s="68">
        <v>0</v>
      </c>
      <c r="P1774" s="65">
        <f t="shared" ca="1" si="481"/>
        <v>38.354746509999998</v>
      </c>
      <c r="Q1774" s="143">
        <f t="shared" si="471"/>
        <v>0</v>
      </c>
      <c r="R1774" s="11">
        <f t="shared" si="483"/>
        <v>0</v>
      </c>
      <c r="S1774" s="70" t="str">
        <f>IF(O1773&gt;0,VLOOKUP(O1773,W$12:AF$60,10),S1773)</f>
        <v>A+J=</v>
      </c>
      <c r="T1774" s="66" t="e">
        <f>IF(O1773&gt;0,VLOOKUP(O1773,W$12:AF$60,11),T1773)</f>
        <v>#REF!</v>
      </c>
      <c r="U1774" s="71" t="str">
        <f t="shared" si="482"/>
        <v>-</v>
      </c>
    </row>
    <row r="1775" spans="1:21" x14ac:dyDescent="0.15">
      <c r="A1775" s="63">
        <f t="shared" si="484"/>
        <v>45540</v>
      </c>
      <c r="B1775" s="78">
        <f t="shared" ca="1" si="472"/>
        <v>778.95353324949997</v>
      </c>
      <c r="C1775" s="65">
        <f t="shared" ca="1" si="473"/>
        <v>740.17183120949994</v>
      </c>
      <c r="D1775" s="10">
        <f ca="1">IF(A1775&lt;$B$1,VLOOKUP(A1775,[1]DI!$A$4:$B$15000,2),0)</f>
        <v>0.104</v>
      </c>
      <c r="E1775" s="65">
        <f t="shared" ca="1" si="474"/>
        <v>1.0003926999999999</v>
      </c>
      <c r="F1775" s="65">
        <f ca="1">(TRUNC(PRODUCT($E$12:$E1774),16))</f>
        <v>1.4713120717683701</v>
      </c>
      <c r="G1775" s="65">
        <f t="shared" ca="1" si="475"/>
        <v>1.4184430829528401</v>
      </c>
      <c r="H1775" s="65">
        <f t="shared" ca="1" si="476"/>
        <v>1.03727255</v>
      </c>
      <c r="I1775" s="64">
        <f t="shared" si="485"/>
        <v>0.04</v>
      </c>
      <c r="J1775" s="66">
        <f>IF(O1774&gt;0,VLOOKUP(O1774,W$12:AF$80,2),J1774)</f>
        <v>45407</v>
      </c>
      <c r="K1775" s="67">
        <f t="shared" si="477"/>
        <v>93</v>
      </c>
      <c r="L1775" s="68">
        <f t="shared" si="478"/>
        <v>93</v>
      </c>
      <c r="M1775" s="69">
        <f t="shared" si="479"/>
        <v>1.0145795710000001</v>
      </c>
      <c r="N1775" s="69">
        <f t="shared" ca="1" si="480"/>
        <v>1.0523955389999999</v>
      </c>
      <c r="O1775" s="68">
        <v>0</v>
      </c>
      <c r="P1775" s="65">
        <f t="shared" ca="1" si="481"/>
        <v>38.781702039999999</v>
      </c>
      <c r="Q1775" s="143">
        <f t="shared" si="471"/>
        <v>0</v>
      </c>
      <c r="R1775" s="11">
        <f t="shared" si="483"/>
        <v>0</v>
      </c>
      <c r="S1775" s="70" t="str">
        <f>IF(O1774&gt;0,VLOOKUP(O1774,W$12:AF$60,10),S1774)</f>
        <v>A+J=</v>
      </c>
      <c r="T1775" s="66" t="e">
        <f>IF(O1774&gt;0,VLOOKUP(O1774,W$12:AF$60,11),T1774)</f>
        <v>#REF!</v>
      </c>
      <c r="U1775" s="71" t="str">
        <f t="shared" si="482"/>
        <v>-</v>
      </c>
    </row>
    <row r="1776" spans="1:21" x14ac:dyDescent="0.15">
      <c r="A1776" s="63">
        <f t="shared" si="484"/>
        <v>45541</v>
      </c>
      <c r="B1776" s="78">
        <f t="shared" ca="1" si="472"/>
        <v>779.38072194949996</v>
      </c>
      <c r="C1776" s="65">
        <f t="shared" ca="1" si="473"/>
        <v>740.17183120949994</v>
      </c>
      <c r="D1776" s="10">
        <f ca="1">IF(A1776&lt;$B$1,VLOOKUP(A1776,[1]DI!$A$4:$B$15000,2),0)</f>
        <v>0.104</v>
      </c>
      <c r="E1776" s="65">
        <f t="shared" ca="1" si="474"/>
        <v>1.0003926999999999</v>
      </c>
      <c r="F1776" s="65">
        <f ca="1">(TRUNC(PRODUCT($E$12:$E1775),16))</f>
        <v>1.4718898560189499</v>
      </c>
      <c r="G1776" s="65">
        <f t="shared" ca="1" si="475"/>
        <v>1.4184430829528401</v>
      </c>
      <c r="H1776" s="65">
        <f t="shared" ca="1" si="476"/>
        <v>1.0376798899999999</v>
      </c>
      <c r="I1776" s="64">
        <f t="shared" si="485"/>
        <v>0.04</v>
      </c>
      <c r="J1776" s="66">
        <f>IF(O1775&gt;0,VLOOKUP(O1775,W$12:AF$80,2),J1775)</f>
        <v>45407</v>
      </c>
      <c r="K1776" s="67">
        <f t="shared" si="477"/>
        <v>94</v>
      </c>
      <c r="L1776" s="68">
        <f t="shared" si="478"/>
        <v>94</v>
      </c>
      <c r="M1776" s="69">
        <f t="shared" si="479"/>
        <v>1.0147374899999999</v>
      </c>
      <c r="N1776" s="69">
        <f t="shared" ca="1" si="480"/>
        <v>1.052972687</v>
      </c>
      <c r="O1776" s="68">
        <v>0</v>
      </c>
      <c r="P1776" s="65">
        <f t="shared" ca="1" si="481"/>
        <v>39.208890740000001</v>
      </c>
      <c r="Q1776" s="143">
        <f t="shared" si="471"/>
        <v>0</v>
      </c>
      <c r="R1776" s="11">
        <f t="shared" si="483"/>
        <v>0</v>
      </c>
      <c r="S1776" s="70" t="str">
        <f>IF(O1775&gt;0,VLOOKUP(O1775,W$12:AF$60,10),S1775)</f>
        <v>A+J=</v>
      </c>
      <c r="T1776" s="66" t="e">
        <f>IF(O1775&gt;0,VLOOKUP(O1775,W$12:AF$60,11),T1775)</f>
        <v>#REF!</v>
      </c>
      <c r="U1776" s="71" t="str">
        <f t="shared" si="482"/>
        <v>-</v>
      </c>
    </row>
    <row r="1777" spans="1:21" x14ac:dyDescent="0.15">
      <c r="A1777" s="63">
        <f t="shared" si="484"/>
        <v>45542</v>
      </c>
      <c r="B1777" s="78">
        <f t="shared" ca="1" si="472"/>
        <v>779.80813786949989</v>
      </c>
      <c r="C1777" s="65">
        <f t="shared" ca="1" si="473"/>
        <v>740.17183120949994</v>
      </c>
      <c r="D1777" s="10">
        <f ca="1">IF(A1777&lt;$B$1,VLOOKUP(A1777,[1]DI!$A$4:$B$15000,2),0)</f>
        <v>0</v>
      </c>
      <c r="E1777" s="65">
        <f t="shared" ca="1" si="474"/>
        <v>1</v>
      </c>
      <c r="F1777" s="65">
        <f ca="1">(TRUNC(PRODUCT($E$12:$E1776),16))</f>
        <v>1.4724678671654099</v>
      </c>
      <c r="G1777" s="65">
        <f t="shared" ca="1" si="475"/>
        <v>1.4184430829528401</v>
      </c>
      <c r="H1777" s="65">
        <f t="shared" ca="1" si="476"/>
        <v>1.0380873799999999</v>
      </c>
      <c r="I1777" s="64">
        <f t="shared" si="485"/>
        <v>0.04</v>
      </c>
      <c r="J1777" s="66">
        <f>IF(O1776&gt;0,VLOOKUP(O1776,W$12:AF$80,2),J1776)</f>
        <v>45407</v>
      </c>
      <c r="K1777" s="67">
        <f t="shared" si="477"/>
        <v>94</v>
      </c>
      <c r="L1777" s="68">
        <f t="shared" si="478"/>
        <v>95</v>
      </c>
      <c r="M1777" s="69">
        <f t="shared" si="479"/>
        <v>1.014895434</v>
      </c>
      <c r="N1777" s="69">
        <f t="shared" ca="1" si="480"/>
        <v>1.053550142</v>
      </c>
      <c r="O1777" s="68">
        <v>0</v>
      </c>
      <c r="P1777" s="65">
        <f t="shared" ca="1" si="481"/>
        <v>39.636306660000002</v>
      </c>
      <c r="Q1777" s="143">
        <f t="shared" ref="Q1777:Q1840" si="486">IF(O1777&gt;0,VLOOKUP(A1777,X$12:AC$90,6),0)</f>
        <v>0</v>
      </c>
      <c r="R1777" s="11">
        <f t="shared" si="483"/>
        <v>0</v>
      </c>
      <c r="S1777" s="70" t="str">
        <f>IF(O1776&gt;0,VLOOKUP(O1776,W$12:AF$60,10),S1776)</f>
        <v>A+J=</v>
      </c>
      <c r="T1777" s="66" t="e">
        <f>IF(O1776&gt;0,VLOOKUP(O1776,W$12:AF$60,11),T1776)</f>
        <v>#REF!</v>
      </c>
      <c r="U1777" s="71" t="str">
        <f t="shared" si="482"/>
        <v>-</v>
      </c>
    </row>
    <row r="1778" spans="1:21" x14ac:dyDescent="0.15">
      <c r="A1778" s="63">
        <f t="shared" si="484"/>
        <v>45543</v>
      </c>
      <c r="B1778" s="78">
        <f t="shared" ca="1" si="472"/>
        <v>779.80813786949989</v>
      </c>
      <c r="C1778" s="65">
        <f t="shared" ca="1" si="473"/>
        <v>740.17183120949994</v>
      </c>
      <c r="D1778" s="10">
        <f ca="1">IF(A1778&lt;$B$1,VLOOKUP(A1778,[1]DI!$A$4:$B$15000,2),0)</f>
        <v>0</v>
      </c>
      <c r="E1778" s="65">
        <f t="shared" ca="1" si="474"/>
        <v>1</v>
      </c>
      <c r="F1778" s="65">
        <f ca="1">(TRUNC(PRODUCT($E$12:$E1777),16))</f>
        <v>1.4724678671654099</v>
      </c>
      <c r="G1778" s="65">
        <f t="shared" ca="1" si="475"/>
        <v>1.4184430829528401</v>
      </c>
      <c r="H1778" s="65">
        <f t="shared" ca="1" si="476"/>
        <v>1.0380873799999999</v>
      </c>
      <c r="I1778" s="64">
        <f t="shared" si="485"/>
        <v>0.04</v>
      </c>
      <c r="J1778" s="66">
        <f>IF(O1777&gt;0,VLOOKUP(O1777,W$12:AF$80,2),J1777)</f>
        <v>45407</v>
      </c>
      <c r="K1778" s="67">
        <f t="shared" si="477"/>
        <v>94</v>
      </c>
      <c r="L1778" s="68">
        <f t="shared" si="478"/>
        <v>95</v>
      </c>
      <c r="M1778" s="69">
        <f t="shared" si="479"/>
        <v>1.014895434</v>
      </c>
      <c r="N1778" s="69">
        <f t="shared" ca="1" si="480"/>
        <v>1.053550142</v>
      </c>
      <c r="O1778" s="68">
        <v>0</v>
      </c>
      <c r="P1778" s="65">
        <f t="shared" ca="1" si="481"/>
        <v>39.636306660000002</v>
      </c>
      <c r="Q1778" s="143">
        <f t="shared" si="486"/>
        <v>0</v>
      </c>
      <c r="R1778" s="11">
        <f t="shared" si="483"/>
        <v>0</v>
      </c>
      <c r="S1778" s="70" t="str">
        <f>IF(O1777&gt;0,VLOOKUP(O1777,W$12:AF$60,10),S1777)</f>
        <v>A+J=</v>
      </c>
      <c r="T1778" s="66" t="e">
        <f>IF(O1777&gt;0,VLOOKUP(O1777,W$12:AF$60,11),T1777)</f>
        <v>#REF!</v>
      </c>
      <c r="U1778" s="71" t="str">
        <f t="shared" si="482"/>
        <v>-</v>
      </c>
    </row>
    <row r="1779" spans="1:21" x14ac:dyDescent="0.15">
      <c r="A1779" s="63">
        <f t="shared" si="484"/>
        <v>45544</v>
      </c>
      <c r="B1779" s="78">
        <f t="shared" ca="1" si="472"/>
        <v>779.80813786949989</v>
      </c>
      <c r="C1779" s="65">
        <f t="shared" ca="1" si="473"/>
        <v>740.17183120949994</v>
      </c>
      <c r="D1779" s="10">
        <f ca="1">IF(A1779&lt;$B$1,VLOOKUP(A1779,[1]DI!$A$4:$B$15000,2),0)</f>
        <v>0.104</v>
      </c>
      <c r="E1779" s="65">
        <f t="shared" ca="1" si="474"/>
        <v>1.0003926999999999</v>
      </c>
      <c r="F1779" s="65">
        <f ca="1">(TRUNC(PRODUCT($E$12:$E1778),16))</f>
        <v>1.4724678671654099</v>
      </c>
      <c r="G1779" s="65">
        <f t="shared" ca="1" si="475"/>
        <v>1.4184430829528401</v>
      </c>
      <c r="H1779" s="65">
        <f t="shared" ca="1" si="476"/>
        <v>1.0380873799999999</v>
      </c>
      <c r="I1779" s="64">
        <f t="shared" si="485"/>
        <v>0.04</v>
      </c>
      <c r="J1779" s="66">
        <f>IF(O1778&gt;0,VLOOKUP(O1778,W$12:AF$80,2),J1778)</f>
        <v>45407</v>
      </c>
      <c r="K1779" s="67">
        <f t="shared" si="477"/>
        <v>95</v>
      </c>
      <c r="L1779" s="68">
        <f t="shared" si="478"/>
        <v>95</v>
      </c>
      <c r="M1779" s="69">
        <f t="shared" si="479"/>
        <v>1.014895434</v>
      </c>
      <c r="N1779" s="69">
        <f t="shared" ca="1" si="480"/>
        <v>1.053550142</v>
      </c>
      <c r="O1779" s="68">
        <v>0</v>
      </c>
      <c r="P1779" s="65">
        <f t="shared" ca="1" si="481"/>
        <v>39.636306660000002</v>
      </c>
      <c r="Q1779" s="143">
        <f t="shared" si="486"/>
        <v>0</v>
      </c>
      <c r="R1779" s="11">
        <f t="shared" si="483"/>
        <v>0</v>
      </c>
      <c r="S1779" s="70" t="str">
        <f>IF(O1778&gt;0,VLOOKUP(O1778,W$12:AF$60,10),S1778)</f>
        <v>A+J=</v>
      </c>
      <c r="T1779" s="66" t="e">
        <f>IF(O1778&gt;0,VLOOKUP(O1778,W$12:AF$60,11),T1778)</f>
        <v>#REF!</v>
      </c>
      <c r="U1779" s="71" t="str">
        <f t="shared" si="482"/>
        <v>-</v>
      </c>
    </row>
    <row r="1780" spans="1:21" x14ac:dyDescent="0.15">
      <c r="A1780" s="63">
        <f t="shared" si="484"/>
        <v>45545</v>
      </c>
      <c r="B1780" s="78">
        <f t="shared" ref="B1780:B1843" ca="1" si="487">IF(A1780&lt;=TODAY(),C1780+P1780,IF(AND(A1780&gt;TODAY(),A1780&lt;=$B$1),IF(VLOOKUP(TODAY(),$A$10:$D$10000,4,FALSE)=0,"n.d",C1780+P1780),"n.d"))</f>
        <v>780.2357950894999</v>
      </c>
      <c r="C1780" s="65">
        <f t="shared" ref="C1780:C1843" ca="1" si="488">(C1779-R1779)</f>
        <v>740.17183120949994</v>
      </c>
      <c r="D1780" s="10">
        <f ca="1">IF(A1780&lt;$B$1,VLOOKUP(A1780,[1]DI!$A$4:$B$15000,2),0)</f>
        <v>0.104</v>
      </c>
      <c r="E1780" s="65">
        <f t="shared" ref="E1780:E1843" ca="1" si="489">IF(A1780&lt;A$10,1,ROUND(((1+D1780)^(1/252)),8))</f>
        <v>1.0003926999999999</v>
      </c>
      <c r="F1780" s="65">
        <f ca="1">(TRUNC(PRODUCT($E$12:$E1779),16))</f>
        <v>1.47304610529684</v>
      </c>
      <c r="G1780" s="65">
        <f t="shared" ref="G1780:G1843" ca="1" si="490">IF(O1779&gt;0,F1779,G1779)</f>
        <v>1.4184430829528401</v>
      </c>
      <c r="H1780" s="65">
        <f t="shared" ref="H1780:H1843" ca="1" si="491">ROUND(F1780/G1780,8)</f>
        <v>1.0384950399999999</v>
      </c>
      <c r="I1780" s="64">
        <f t="shared" si="485"/>
        <v>0.04</v>
      </c>
      <c r="J1780" s="66">
        <f>IF(O1779&gt;0,VLOOKUP(O1779,W$12:AF$80,2),J1779)</f>
        <v>45407</v>
      </c>
      <c r="K1780" s="67">
        <f t="shared" ref="K1780:K1843" si="492">IF(A1780&gt;J1780,IF(NETWORKDAYS(J1780,A1780,$W$120:$W$436)-1=0,1,NETWORKDAYS(J1780,A1780,$W$120:$W$436)-1),0)</f>
        <v>96</v>
      </c>
      <c r="L1780" s="68">
        <f t="shared" ref="L1780:L1843" si="493">IF(AND(K1780=1,K1779=1),1,IF(K1780&gt;0,IF(K1780=K1779,K1780+1,K1780),0))</f>
        <v>96</v>
      </c>
      <c r="M1780" s="69">
        <f t="shared" ref="M1780:M1843" si="494">ROUND((I1780+1)^(L1780/252),9)</f>
        <v>1.0150534019999999</v>
      </c>
      <c r="N1780" s="69">
        <f t="shared" ref="N1780:N1843" ca="1" si="495">ROUND(H1780*M1780,9)</f>
        <v>1.054127923</v>
      </c>
      <c r="O1780" s="68">
        <v>0</v>
      </c>
      <c r="P1780" s="65">
        <f t="shared" ref="P1780:P1843" ca="1" si="496">TRUNC(((N1780-1)*C1780),8)</f>
        <v>40.063963880000003</v>
      </c>
      <c r="Q1780" s="143">
        <f t="shared" si="486"/>
        <v>0</v>
      </c>
      <c r="R1780" s="11">
        <f t="shared" si="483"/>
        <v>0</v>
      </c>
      <c r="S1780" s="70" t="str">
        <f>IF(O1779&gt;0,VLOOKUP(O1779,W$12:AF$60,10),S1779)</f>
        <v>A+J=</v>
      </c>
      <c r="T1780" s="66" t="e">
        <f>IF(O1779&gt;0,VLOOKUP(O1779,W$12:AF$60,11),T1779)</f>
        <v>#REF!</v>
      </c>
      <c r="U1780" s="71" t="str">
        <f t="shared" ref="U1780:U1843" si="497">IF(O1780&gt;0,(P1780+R1780)*U$9,"-")</f>
        <v>-</v>
      </c>
    </row>
    <row r="1781" spans="1:21" x14ac:dyDescent="0.15">
      <c r="A1781" s="63">
        <f t="shared" si="484"/>
        <v>45546</v>
      </c>
      <c r="B1781" s="78">
        <f t="shared" ca="1" si="487"/>
        <v>780.66368768949997</v>
      </c>
      <c r="C1781" s="65">
        <f t="shared" ca="1" si="488"/>
        <v>740.17183120949994</v>
      </c>
      <c r="D1781" s="10">
        <f ca="1">IF(A1781&lt;$B$1,VLOOKUP(A1781,[1]DI!$A$4:$B$15000,2),0)</f>
        <v>0.104</v>
      </c>
      <c r="E1781" s="65">
        <f t="shared" ca="1" si="489"/>
        <v>1.0003926999999999</v>
      </c>
      <c r="F1781" s="65">
        <f ca="1">(TRUNC(PRODUCT($E$12:$E1780),16))</f>
        <v>1.47362457050239</v>
      </c>
      <c r="G1781" s="65">
        <f t="shared" ca="1" si="490"/>
        <v>1.4184430829528401</v>
      </c>
      <c r="H1781" s="65">
        <f t="shared" ca="1" si="491"/>
        <v>1.0389028600000001</v>
      </c>
      <c r="I1781" s="64">
        <f t="shared" si="485"/>
        <v>0.04</v>
      </c>
      <c r="J1781" s="66">
        <f>IF(O1780&gt;0,VLOOKUP(O1780,W$12:AF$80,2),J1780)</f>
        <v>45407</v>
      </c>
      <c r="K1781" s="67">
        <f t="shared" si="492"/>
        <v>97</v>
      </c>
      <c r="L1781" s="68">
        <f t="shared" si="493"/>
        <v>97</v>
      </c>
      <c r="M1781" s="69">
        <f t="shared" si="494"/>
        <v>1.0152113949999999</v>
      </c>
      <c r="N1781" s="69">
        <f t="shared" ca="1" si="495"/>
        <v>1.054706022</v>
      </c>
      <c r="O1781" s="68">
        <v>0</v>
      </c>
      <c r="P1781" s="65">
        <f t="shared" ca="1" si="496"/>
        <v>40.491856480000003</v>
      </c>
      <c r="Q1781" s="143">
        <f t="shared" si="486"/>
        <v>0</v>
      </c>
      <c r="R1781" s="11">
        <f t="shared" si="483"/>
        <v>0</v>
      </c>
      <c r="S1781" s="70" t="str">
        <f>IF(O1780&gt;0,VLOOKUP(O1780,W$12:AF$60,10),S1780)</f>
        <v>A+J=</v>
      </c>
      <c r="T1781" s="66" t="e">
        <f>IF(O1780&gt;0,VLOOKUP(O1780,W$12:AF$60,11),T1780)</f>
        <v>#REF!</v>
      </c>
      <c r="U1781" s="71" t="str">
        <f t="shared" si="497"/>
        <v>-</v>
      </c>
    </row>
    <row r="1782" spans="1:21" x14ac:dyDescent="0.15">
      <c r="A1782" s="63">
        <f t="shared" si="484"/>
        <v>45547</v>
      </c>
      <c r="B1782" s="78">
        <f t="shared" ca="1" si="487"/>
        <v>781.09180676949995</v>
      </c>
      <c r="C1782" s="65">
        <f t="shared" ca="1" si="488"/>
        <v>740.17183120949994</v>
      </c>
      <c r="D1782" s="10">
        <f ca="1">IF(A1782&lt;$B$1,VLOOKUP(A1782,[1]DI!$A$4:$B$15000,2),0)</f>
        <v>0.104</v>
      </c>
      <c r="E1782" s="65">
        <f t="shared" ca="1" si="489"/>
        <v>1.0003926999999999</v>
      </c>
      <c r="F1782" s="65">
        <f ca="1">(TRUNC(PRODUCT($E$12:$E1781),16))</f>
        <v>1.47420326287123</v>
      </c>
      <c r="G1782" s="65">
        <f t="shared" ca="1" si="490"/>
        <v>1.4184430829528401</v>
      </c>
      <c r="H1782" s="65">
        <f t="shared" ca="1" si="491"/>
        <v>1.03931083</v>
      </c>
      <c r="I1782" s="64">
        <f t="shared" si="485"/>
        <v>0.04</v>
      </c>
      <c r="J1782" s="66">
        <f>IF(O1781&gt;0,VLOOKUP(O1781,W$12:AF$80,2),J1781)</f>
        <v>45407</v>
      </c>
      <c r="K1782" s="67">
        <f t="shared" si="492"/>
        <v>98</v>
      </c>
      <c r="L1782" s="68">
        <f t="shared" si="493"/>
        <v>98</v>
      </c>
      <c r="M1782" s="69">
        <f t="shared" si="494"/>
        <v>1.0153694129999999</v>
      </c>
      <c r="N1782" s="69">
        <f t="shared" ca="1" si="495"/>
        <v>1.0552844269999999</v>
      </c>
      <c r="O1782" s="68">
        <v>0</v>
      </c>
      <c r="P1782" s="65">
        <f t="shared" ca="1" si="496"/>
        <v>40.919975559999997</v>
      </c>
      <c r="Q1782" s="143">
        <f t="shared" si="486"/>
        <v>0</v>
      </c>
      <c r="R1782" s="11">
        <f t="shared" si="483"/>
        <v>0</v>
      </c>
      <c r="S1782" s="70" t="str">
        <f>IF(O1781&gt;0,VLOOKUP(O1781,W$12:AF$60,10),S1781)</f>
        <v>A+J=</v>
      </c>
      <c r="T1782" s="66" t="e">
        <f>IF(O1781&gt;0,VLOOKUP(O1781,W$12:AF$60,11),T1781)</f>
        <v>#REF!</v>
      </c>
      <c r="U1782" s="71" t="str">
        <f t="shared" si="497"/>
        <v>-</v>
      </c>
    </row>
    <row r="1783" spans="1:21" x14ac:dyDescent="0.15">
      <c r="A1783" s="63">
        <f t="shared" si="484"/>
        <v>45548</v>
      </c>
      <c r="B1783" s="78">
        <f t="shared" ca="1" si="487"/>
        <v>781.52016863949996</v>
      </c>
      <c r="C1783" s="65">
        <f t="shared" ca="1" si="488"/>
        <v>740.17183120949994</v>
      </c>
      <c r="D1783" s="10">
        <f ca="1">IF(A1783&lt;$B$1,VLOOKUP(A1783,[1]DI!$A$4:$B$15000,2),0)</f>
        <v>0.104</v>
      </c>
      <c r="E1783" s="65">
        <f t="shared" ca="1" si="489"/>
        <v>1.0003926999999999</v>
      </c>
      <c r="F1783" s="65">
        <f ca="1">(TRUNC(PRODUCT($E$12:$E1782),16))</f>
        <v>1.47478218249256</v>
      </c>
      <c r="G1783" s="65">
        <f t="shared" ca="1" si="490"/>
        <v>1.4184430829528401</v>
      </c>
      <c r="H1783" s="65">
        <f t="shared" ca="1" si="491"/>
        <v>1.03971897</v>
      </c>
      <c r="I1783" s="64">
        <f t="shared" si="485"/>
        <v>0.04</v>
      </c>
      <c r="J1783" s="66">
        <f>IF(O1782&gt;0,VLOOKUP(O1782,W$12:AF$80,2),J1782)</f>
        <v>45407</v>
      </c>
      <c r="K1783" s="67">
        <f t="shared" si="492"/>
        <v>99</v>
      </c>
      <c r="L1783" s="68">
        <f t="shared" si="493"/>
        <v>99</v>
      </c>
      <c r="M1783" s="69">
        <f t="shared" si="494"/>
        <v>1.015527455</v>
      </c>
      <c r="N1783" s="69">
        <f t="shared" ca="1" si="495"/>
        <v>1.0558631599999999</v>
      </c>
      <c r="O1783" s="68">
        <v>0</v>
      </c>
      <c r="P1783" s="65">
        <f t="shared" ca="1" si="496"/>
        <v>41.348337430000001</v>
      </c>
      <c r="Q1783" s="143">
        <f t="shared" si="486"/>
        <v>0</v>
      </c>
      <c r="R1783" s="11">
        <f t="shared" si="483"/>
        <v>0</v>
      </c>
      <c r="S1783" s="70" t="str">
        <f>IF(O1782&gt;0,VLOOKUP(O1782,W$12:AF$60,10),S1782)</f>
        <v>A+J=</v>
      </c>
      <c r="T1783" s="66" t="e">
        <f>IF(O1782&gt;0,VLOOKUP(O1782,W$12:AF$60,11),T1782)</f>
        <v>#REF!</v>
      </c>
      <c r="U1783" s="71" t="str">
        <f t="shared" si="497"/>
        <v>-</v>
      </c>
    </row>
    <row r="1784" spans="1:21" x14ac:dyDescent="0.15">
      <c r="A1784" s="63">
        <f t="shared" si="484"/>
        <v>45549</v>
      </c>
      <c r="B1784" s="78">
        <f t="shared" ca="1" si="487"/>
        <v>781.94876365949995</v>
      </c>
      <c r="C1784" s="65">
        <f t="shared" ca="1" si="488"/>
        <v>740.17183120949994</v>
      </c>
      <c r="D1784" s="10">
        <f ca="1">IF(A1784&lt;$B$1,VLOOKUP(A1784,[1]DI!$A$4:$B$15000,2),0)</f>
        <v>0</v>
      </c>
      <c r="E1784" s="65">
        <f t="shared" ca="1" si="489"/>
        <v>1</v>
      </c>
      <c r="F1784" s="65">
        <f ca="1">(TRUNC(PRODUCT($E$12:$E1783),16))</f>
        <v>1.47536132945562</v>
      </c>
      <c r="G1784" s="65">
        <f t="shared" ca="1" si="490"/>
        <v>1.4184430829528401</v>
      </c>
      <c r="H1784" s="65">
        <f t="shared" ca="1" si="491"/>
        <v>1.0401272699999999</v>
      </c>
      <c r="I1784" s="64">
        <f t="shared" si="485"/>
        <v>0.04</v>
      </c>
      <c r="J1784" s="66">
        <f>IF(O1783&gt;0,VLOOKUP(O1783,W$12:AF$80,2),J1783)</f>
        <v>45407</v>
      </c>
      <c r="K1784" s="67">
        <f t="shared" si="492"/>
        <v>99</v>
      </c>
      <c r="L1784" s="68">
        <f t="shared" si="493"/>
        <v>100</v>
      </c>
      <c r="M1784" s="69">
        <f t="shared" si="494"/>
        <v>1.015685521</v>
      </c>
      <c r="N1784" s="69">
        <f t="shared" ca="1" si="495"/>
        <v>1.056442208</v>
      </c>
      <c r="O1784" s="68">
        <v>0</v>
      </c>
      <c r="P1784" s="65">
        <f t="shared" ca="1" si="496"/>
        <v>41.776932449999997</v>
      </c>
      <c r="Q1784" s="143">
        <f t="shared" si="486"/>
        <v>0</v>
      </c>
      <c r="R1784" s="11">
        <f t="shared" si="483"/>
        <v>0</v>
      </c>
      <c r="S1784" s="70" t="str">
        <f>IF(O1783&gt;0,VLOOKUP(O1783,W$12:AF$60,10),S1783)</f>
        <v>A+J=</v>
      </c>
      <c r="T1784" s="66" t="e">
        <f>IF(O1783&gt;0,VLOOKUP(O1783,W$12:AF$60,11),T1783)</f>
        <v>#REF!</v>
      </c>
      <c r="U1784" s="71" t="str">
        <f t="shared" si="497"/>
        <v>-</v>
      </c>
    </row>
    <row r="1785" spans="1:21" x14ac:dyDescent="0.15">
      <c r="A1785" s="63">
        <f t="shared" si="484"/>
        <v>45550</v>
      </c>
      <c r="B1785" s="78">
        <f t="shared" ca="1" si="487"/>
        <v>781.94876365949995</v>
      </c>
      <c r="C1785" s="65">
        <f t="shared" ca="1" si="488"/>
        <v>740.17183120949994</v>
      </c>
      <c r="D1785" s="10">
        <f ca="1">IF(A1785&lt;$B$1,VLOOKUP(A1785,[1]DI!$A$4:$B$15000,2),0)</f>
        <v>0</v>
      </c>
      <c r="E1785" s="65">
        <f t="shared" ca="1" si="489"/>
        <v>1</v>
      </c>
      <c r="F1785" s="65">
        <f ca="1">(TRUNC(PRODUCT($E$12:$E1784),16))</f>
        <v>1.47536132945562</v>
      </c>
      <c r="G1785" s="65">
        <f t="shared" ca="1" si="490"/>
        <v>1.4184430829528401</v>
      </c>
      <c r="H1785" s="65">
        <f t="shared" ca="1" si="491"/>
        <v>1.0401272699999999</v>
      </c>
      <c r="I1785" s="64">
        <f t="shared" si="485"/>
        <v>0.04</v>
      </c>
      <c r="J1785" s="66">
        <f>IF(O1784&gt;0,VLOOKUP(O1784,W$12:AF$80,2),J1784)</f>
        <v>45407</v>
      </c>
      <c r="K1785" s="67">
        <f t="shared" si="492"/>
        <v>99</v>
      </c>
      <c r="L1785" s="68">
        <f t="shared" si="493"/>
        <v>100</v>
      </c>
      <c r="M1785" s="69">
        <f t="shared" si="494"/>
        <v>1.015685521</v>
      </c>
      <c r="N1785" s="69">
        <f t="shared" ca="1" si="495"/>
        <v>1.056442208</v>
      </c>
      <c r="O1785" s="68">
        <v>0</v>
      </c>
      <c r="P1785" s="65">
        <f t="shared" ca="1" si="496"/>
        <v>41.776932449999997</v>
      </c>
      <c r="Q1785" s="143">
        <f t="shared" si="486"/>
        <v>0</v>
      </c>
      <c r="R1785" s="11">
        <f t="shared" si="483"/>
        <v>0</v>
      </c>
      <c r="S1785" s="70" t="str">
        <f>IF(O1784&gt;0,VLOOKUP(O1784,W$12:AF$60,10),S1784)</f>
        <v>A+J=</v>
      </c>
      <c r="T1785" s="66" t="e">
        <f>IF(O1784&gt;0,VLOOKUP(O1784,W$12:AF$60,11),T1784)</f>
        <v>#REF!</v>
      </c>
      <c r="U1785" s="71" t="str">
        <f t="shared" si="497"/>
        <v>-</v>
      </c>
    </row>
    <row r="1786" spans="1:21" x14ac:dyDescent="0.15">
      <c r="A1786" s="63">
        <f t="shared" si="484"/>
        <v>45551</v>
      </c>
      <c r="B1786" s="78">
        <f t="shared" ca="1" si="487"/>
        <v>781.94876365949995</v>
      </c>
      <c r="C1786" s="65">
        <f t="shared" ca="1" si="488"/>
        <v>740.17183120949994</v>
      </c>
      <c r="D1786" s="10">
        <f ca="1">IF(A1786&lt;$B$1,VLOOKUP(A1786,[1]DI!$A$4:$B$15000,2),0)</f>
        <v>0.104</v>
      </c>
      <c r="E1786" s="65">
        <f t="shared" ca="1" si="489"/>
        <v>1.0003926999999999</v>
      </c>
      <c r="F1786" s="65">
        <f ca="1">(TRUNC(PRODUCT($E$12:$E1785),16))</f>
        <v>1.47536132945562</v>
      </c>
      <c r="G1786" s="65">
        <f t="shared" ca="1" si="490"/>
        <v>1.4184430829528401</v>
      </c>
      <c r="H1786" s="65">
        <f t="shared" ca="1" si="491"/>
        <v>1.0401272699999999</v>
      </c>
      <c r="I1786" s="64">
        <f t="shared" si="485"/>
        <v>0.04</v>
      </c>
      <c r="J1786" s="66">
        <f>IF(O1785&gt;0,VLOOKUP(O1785,W$12:AF$80,2),J1785)</f>
        <v>45407</v>
      </c>
      <c r="K1786" s="67">
        <f t="shared" si="492"/>
        <v>100</v>
      </c>
      <c r="L1786" s="68">
        <f t="shared" si="493"/>
        <v>100</v>
      </c>
      <c r="M1786" s="69">
        <f t="shared" si="494"/>
        <v>1.015685521</v>
      </c>
      <c r="N1786" s="69">
        <f t="shared" ca="1" si="495"/>
        <v>1.056442208</v>
      </c>
      <c r="O1786" s="68">
        <v>0</v>
      </c>
      <c r="P1786" s="65">
        <f t="shared" ca="1" si="496"/>
        <v>41.776932449999997</v>
      </c>
      <c r="Q1786" s="143">
        <f t="shared" si="486"/>
        <v>0</v>
      </c>
      <c r="R1786" s="11">
        <f t="shared" si="483"/>
        <v>0</v>
      </c>
      <c r="S1786" s="70" t="str">
        <f>IF(O1785&gt;0,VLOOKUP(O1785,W$12:AF$60,10),S1785)</f>
        <v>A+J=</v>
      </c>
      <c r="T1786" s="66" t="e">
        <f>IF(O1785&gt;0,VLOOKUP(O1785,W$12:AF$60,11),T1785)</f>
        <v>#REF!</v>
      </c>
      <c r="U1786" s="71" t="str">
        <f t="shared" si="497"/>
        <v>-</v>
      </c>
    </row>
    <row r="1787" spans="1:21" x14ac:dyDescent="0.15">
      <c r="A1787" s="63">
        <f t="shared" si="484"/>
        <v>45552</v>
      </c>
      <c r="B1787" s="78">
        <f t="shared" ca="1" si="487"/>
        <v>782.37759478949999</v>
      </c>
      <c r="C1787" s="65">
        <f t="shared" ca="1" si="488"/>
        <v>740.17183120949994</v>
      </c>
      <c r="D1787" s="10">
        <f ca="1">IF(A1787&lt;$B$1,VLOOKUP(A1787,[1]DI!$A$4:$B$15000,2),0)</f>
        <v>0.104</v>
      </c>
      <c r="E1787" s="65">
        <f t="shared" ca="1" si="489"/>
        <v>1.0003926999999999</v>
      </c>
      <c r="F1787" s="65">
        <f ca="1">(TRUNC(PRODUCT($E$12:$E1786),16))</f>
        <v>1.4759407038497001</v>
      </c>
      <c r="G1787" s="65">
        <f t="shared" ca="1" si="490"/>
        <v>1.4184430829528401</v>
      </c>
      <c r="H1787" s="65">
        <f t="shared" ca="1" si="491"/>
        <v>1.04053573</v>
      </c>
      <c r="I1787" s="64">
        <f t="shared" si="485"/>
        <v>0.04</v>
      </c>
      <c r="J1787" s="66">
        <f>IF(O1786&gt;0,VLOOKUP(O1786,W$12:AF$80,2),J1786)</f>
        <v>45407</v>
      </c>
      <c r="K1787" s="67">
        <f t="shared" si="492"/>
        <v>101</v>
      </c>
      <c r="L1787" s="68">
        <f t="shared" si="493"/>
        <v>101</v>
      </c>
      <c r="M1787" s="69">
        <f t="shared" si="494"/>
        <v>1.0158436129999999</v>
      </c>
      <c r="N1787" s="69">
        <f t="shared" ca="1" si="495"/>
        <v>1.057021575</v>
      </c>
      <c r="O1787" s="68">
        <v>0</v>
      </c>
      <c r="P1787" s="65">
        <f t="shared" ca="1" si="496"/>
        <v>42.205763580000003</v>
      </c>
      <c r="Q1787" s="143">
        <f t="shared" si="486"/>
        <v>0</v>
      </c>
      <c r="R1787" s="11">
        <f t="shared" si="483"/>
        <v>0</v>
      </c>
      <c r="S1787" s="70" t="str">
        <f>IF(O1786&gt;0,VLOOKUP(O1786,W$12:AF$60,10),S1786)</f>
        <v>A+J=</v>
      </c>
      <c r="T1787" s="66" t="e">
        <f>IF(O1786&gt;0,VLOOKUP(O1786,W$12:AF$60,11),T1786)</f>
        <v>#REF!</v>
      </c>
      <c r="U1787" s="71" t="str">
        <f t="shared" si="497"/>
        <v>-</v>
      </c>
    </row>
    <row r="1788" spans="1:21" x14ac:dyDescent="0.15">
      <c r="A1788" s="63">
        <f t="shared" si="484"/>
        <v>45553</v>
      </c>
      <c r="B1788" s="78">
        <f t="shared" ca="1" si="487"/>
        <v>782.8066531595</v>
      </c>
      <c r="C1788" s="65">
        <f t="shared" ca="1" si="488"/>
        <v>740.17183120949994</v>
      </c>
      <c r="D1788" s="10">
        <f ca="1">IF(A1788&lt;$B$1,VLOOKUP(A1788,[1]DI!$A$4:$B$15000,2),0)</f>
        <v>0.104</v>
      </c>
      <c r="E1788" s="65">
        <f t="shared" ca="1" si="489"/>
        <v>1.0003926999999999</v>
      </c>
      <c r="F1788" s="65">
        <f ca="1">(TRUNC(PRODUCT($E$12:$E1787),16))</f>
        <v>1.4765203057641001</v>
      </c>
      <c r="G1788" s="65">
        <f t="shared" ca="1" si="490"/>
        <v>1.4184430829528401</v>
      </c>
      <c r="H1788" s="65">
        <f t="shared" ca="1" si="491"/>
        <v>1.04094434</v>
      </c>
      <c r="I1788" s="64">
        <f t="shared" si="485"/>
        <v>0.04</v>
      </c>
      <c r="J1788" s="66">
        <f>IF(O1787&gt;0,VLOOKUP(O1787,W$12:AF$80,2),J1787)</f>
        <v>45407</v>
      </c>
      <c r="K1788" s="67">
        <f t="shared" si="492"/>
        <v>102</v>
      </c>
      <c r="L1788" s="68">
        <f t="shared" si="493"/>
        <v>102</v>
      </c>
      <c r="M1788" s="69">
        <f t="shared" si="494"/>
        <v>1.0160017290000001</v>
      </c>
      <c r="N1788" s="69">
        <f t="shared" ca="1" si="495"/>
        <v>1.057601249</v>
      </c>
      <c r="O1788" s="68">
        <v>0</v>
      </c>
      <c r="P1788" s="65">
        <f t="shared" ca="1" si="496"/>
        <v>42.634821950000003</v>
      </c>
      <c r="Q1788" s="143">
        <f t="shared" si="486"/>
        <v>0</v>
      </c>
      <c r="R1788" s="11">
        <f t="shared" si="483"/>
        <v>0</v>
      </c>
      <c r="S1788" s="70" t="str">
        <f>IF(O1787&gt;0,VLOOKUP(O1787,W$12:AF$60,10),S1787)</f>
        <v>A+J=</v>
      </c>
      <c r="T1788" s="66" t="e">
        <f>IF(O1787&gt;0,VLOOKUP(O1787,W$12:AF$60,11),T1787)</f>
        <v>#REF!</v>
      </c>
      <c r="U1788" s="71" t="str">
        <f t="shared" si="497"/>
        <v>-</v>
      </c>
    </row>
    <row r="1789" spans="1:21" x14ac:dyDescent="0.15">
      <c r="A1789" s="63">
        <f t="shared" si="484"/>
        <v>45554</v>
      </c>
      <c r="B1789" s="78">
        <f t="shared" ca="1" si="487"/>
        <v>783.23595355949999</v>
      </c>
      <c r="C1789" s="65">
        <f t="shared" ca="1" si="488"/>
        <v>740.17183120949994</v>
      </c>
      <c r="D1789" s="10">
        <f ca="1">IF(A1789&lt;$B$1,VLOOKUP(A1789,[1]DI!$A$4:$B$15000,2),0)</f>
        <v>0.1065</v>
      </c>
      <c r="E1789" s="65">
        <f t="shared" ca="1" si="489"/>
        <v>1.00040168</v>
      </c>
      <c r="F1789" s="65">
        <f ca="1">(TRUNC(PRODUCT($E$12:$E1788),16))</f>
        <v>1.4771001352881801</v>
      </c>
      <c r="G1789" s="65">
        <f t="shared" ca="1" si="490"/>
        <v>1.4184430829528401</v>
      </c>
      <c r="H1789" s="65">
        <f t="shared" ca="1" si="491"/>
        <v>1.0413531199999999</v>
      </c>
      <c r="I1789" s="64">
        <f t="shared" si="485"/>
        <v>0.04</v>
      </c>
      <c r="J1789" s="66">
        <f>IF(O1788&gt;0,VLOOKUP(O1788,W$12:AF$80,2),J1788)</f>
        <v>45407</v>
      </c>
      <c r="K1789" s="67">
        <f t="shared" si="492"/>
        <v>103</v>
      </c>
      <c r="L1789" s="68">
        <f t="shared" si="493"/>
        <v>103</v>
      </c>
      <c r="M1789" s="69">
        <f t="shared" si="494"/>
        <v>1.016159869</v>
      </c>
      <c r="N1789" s="69">
        <f t="shared" ca="1" si="495"/>
        <v>1.0581812500000001</v>
      </c>
      <c r="O1789" s="68">
        <v>0</v>
      </c>
      <c r="P1789" s="65">
        <f t="shared" ca="1" si="496"/>
        <v>43.064122349999998</v>
      </c>
      <c r="Q1789" s="143">
        <f t="shared" si="486"/>
        <v>0</v>
      </c>
      <c r="R1789" s="11">
        <f t="shared" si="483"/>
        <v>0</v>
      </c>
      <c r="S1789" s="70" t="str">
        <f>IF(O1788&gt;0,VLOOKUP(O1788,W$12:AF$60,10),S1788)</f>
        <v>A+J=</v>
      </c>
      <c r="T1789" s="66" t="e">
        <f>IF(O1788&gt;0,VLOOKUP(O1788,W$12:AF$60,11),T1788)</f>
        <v>#REF!</v>
      </c>
      <c r="U1789" s="71" t="str">
        <f t="shared" si="497"/>
        <v>-</v>
      </c>
    </row>
    <row r="1790" spans="1:21" x14ac:dyDescent="0.15">
      <c r="A1790" s="63">
        <f t="shared" si="484"/>
        <v>45555</v>
      </c>
      <c r="B1790" s="78">
        <f t="shared" ca="1" si="487"/>
        <v>783.67252244949998</v>
      </c>
      <c r="C1790" s="65">
        <f t="shared" ca="1" si="488"/>
        <v>740.17183120949994</v>
      </c>
      <c r="D1790" s="10">
        <f ca="1">IF(A1790&lt;$B$1,VLOOKUP(A1790,[1]DI!$A$4:$B$15000,2),0)</f>
        <v>0.1065</v>
      </c>
      <c r="E1790" s="65">
        <f t="shared" ca="1" si="489"/>
        <v>1.00040168</v>
      </c>
      <c r="F1790" s="65">
        <f ca="1">(TRUNC(PRODUCT($E$12:$E1789),16))</f>
        <v>1.47769345687052</v>
      </c>
      <c r="G1790" s="65">
        <f t="shared" ca="1" si="490"/>
        <v>1.4184430829528401</v>
      </c>
      <c r="H1790" s="65">
        <f t="shared" ca="1" si="491"/>
        <v>1.04177141</v>
      </c>
      <c r="I1790" s="64">
        <f t="shared" si="485"/>
        <v>0.04</v>
      </c>
      <c r="J1790" s="66">
        <f>IF(O1789&gt;0,VLOOKUP(O1789,W$12:AF$80,2),J1789)</f>
        <v>45407</v>
      </c>
      <c r="K1790" s="67">
        <f t="shared" si="492"/>
        <v>104</v>
      </c>
      <c r="L1790" s="68">
        <f t="shared" si="493"/>
        <v>104</v>
      </c>
      <c r="M1790" s="69">
        <f t="shared" si="494"/>
        <v>1.016318034</v>
      </c>
      <c r="N1790" s="69">
        <f t="shared" ca="1" si="495"/>
        <v>1.058771071</v>
      </c>
      <c r="O1790" s="68">
        <v>0</v>
      </c>
      <c r="P1790" s="65">
        <f t="shared" ca="1" si="496"/>
        <v>43.500691240000002</v>
      </c>
      <c r="Q1790" s="143">
        <f t="shared" si="486"/>
        <v>0</v>
      </c>
      <c r="R1790" s="11">
        <f t="shared" si="483"/>
        <v>0</v>
      </c>
      <c r="S1790" s="70" t="str">
        <f>IF(O1789&gt;0,VLOOKUP(O1789,W$12:AF$60,10),S1789)</f>
        <v>A+J=</v>
      </c>
      <c r="T1790" s="66" t="e">
        <f>IF(O1789&gt;0,VLOOKUP(O1789,W$12:AF$60,11),T1789)</f>
        <v>#REF!</v>
      </c>
      <c r="U1790" s="71" t="str">
        <f t="shared" si="497"/>
        <v>-</v>
      </c>
    </row>
    <row r="1791" spans="1:21" x14ac:dyDescent="0.15">
      <c r="A1791" s="63">
        <f t="shared" si="484"/>
        <v>45556</v>
      </c>
      <c r="B1791" s="78">
        <f t="shared" ca="1" si="487"/>
        <v>784.10933707949994</v>
      </c>
      <c r="C1791" s="65">
        <f t="shared" ca="1" si="488"/>
        <v>740.17183120949994</v>
      </c>
      <c r="D1791" s="10">
        <f ca="1">IF(A1791&lt;$B$1,VLOOKUP(A1791,[1]DI!$A$4:$B$15000,2),0)</f>
        <v>0</v>
      </c>
      <c r="E1791" s="65">
        <f t="shared" ca="1" si="489"/>
        <v>1</v>
      </c>
      <c r="F1791" s="65">
        <f ca="1">(TRUNC(PRODUCT($E$12:$E1790),16))</f>
        <v>1.47828701677827</v>
      </c>
      <c r="G1791" s="65">
        <f t="shared" ca="1" si="490"/>
        <v>1.4184430829528401</v>
      </c>
      <c r="H1791" s="65">
        <f t="shared" ca="1" si="491"/>
        <v>1.0421898700000001</v>
      </c>
      <c r="I1791" s="64">
        <f t="shared" si="485"/>
        <v>0.04</v>
      </c>
      <c r="J1791" s="66">
        <f>IF(O1790&gt;0,VLOOKUP(O1790,W$12:AF$80,2),J1790)</f>
        <v>45407</v>
      </c>
      <c r="K1791" s="67">
        <f t="shared" si="492"/>
        <v>104</v>
      </c>
      <c r="L1791" s="68">
        <f t="shared" si="493"/>
        <v>105</v>
      </c>
      <c r="M1791" s="69">
        <f t="shared" si="494"/>
        <v>1.016476224</v>
      </c>
      <c r="N1791" s="69">
        <f t="shared" ca="1" si="495"/>
        <v>1.0593612240000001</v>
      </c>
      <c r="O1791" s="68">
        <v>0</v>
      </c>
      <c r="P1791" s="65">
        <f t="shared" ca="1" si="496"/>
        <v>43.937505870000003</v>
      </c>
      <c r="Q1791" s="143">
        <f t="shared" si="486"/>
        <v>0</v>
      </c>
      <c r="R1791" s="11">
        <f t="shared" si="483"/>
        <v>0</v>
      </c>
      <c r="S1791" s="70" t="str">
        <f>IF(O1790&gt;0,VLOOKUP(O1790,W$12:AF$60,10),S1790)</f>
        <v>A+J=</v>
      </c>
      <c r="T1791" s="66" t="e">
        <f>IF(O1790&gt;0,VLOOKUP(O1790,W$12:AF$60,11),T1790)</f>
        <v>#REF!</v>
      </c>
      <c r="U1791" s="71" t="str">
        <f t="shared" si="497"/>
        <v>-</v>
      </c>
    </row>
    <row r="1792" spans="1:21" x14ac:dyDescent="0.15">
      <c r="A1792" s="63">
        <f t="shared" si="484"/>
        <v>45557</v>
      </c>
      <c r="B1792" s="78">
        <f t="shared" ca="1" si="487"/>
        <v>784.10933707949994</v>
      </c>
      <c r="C1792" s="65">
        <f t="shared" ca="1" si="488"/>
        <v>740.17183120949994</v>
      </c>
      <c r="D1792" s="10">
        <f ca="1">IF(A1792&lt;$B$1,VLOOKUP(A1792,[1]DI!$A$4:$B$15000,2),0)</f>
        <v>0</v>
      </c>
      <c r="E1792" s="65">
        <f t="shared" ca="1" si="489"/>
        <v>1</v>
      </c>
      <c r="F1792" s="65">
        <f ca="1">(TRUNC(PRODUCT($E$12:$E1791),16))</f>
        <v>1.47828701677827</v>
      </c>
      <c r="G1792" s="65">
        <f t="shared" ca="1" si="490"/>
        <v>1.4184430829528401</v>
      </c>
      <c r="H1792" s="65">
        <f t="shared" ca="1" si="491"/>
        <v>1.0421898700000001</v>
      </c>
      <c r="I1792" s="64">
        <f t="shared" si="485"/>
        <v>0.04</v>
      </c>
      <c r="J1792" s="66">
        <f>IF(O1791&gt;0,VLOOKUP(O1791,W$12:AF$80,2),J1791)</f>
        <v>45407</v>
      </c>
      <c r="K1792" s="67">
        <f t="shared" si="492"/>
        <v>104</v>
      </c>
      <c r="L1792" s="68">
        <f t="shared" si="493"/>
        <v>105</v>
      </c>
      <c r="M1792" s="69">
        <f t="shared" si="494"/>
        <v>1.016476224</v>
      </c>
      <c r="N1792" s="69">
        <f t="shared" ca="1" si="495"/>
        <v>1.0593612240000001</v>
      </c>
      <c r="O1792" s="68">
        <v>0</v>
      </c>
      <c r="P1792" s="65">
        <f t="shared" ca="1" si="496"/>
        <v>43.937505870000003</v>
      </c>
      <c r="Q1792" s="143">
        <f t="shared" si="486"/>
        <v>0</v>
      </c>
      <c r="R1792" s="11">
        <f t="shared" si="483"/>
        <v>0</v>
      </c>
      <c r="S1792" s="70" t="str">
        <f>IF(O1791&gt;0,VLOOKUP(O1791,W$12:AF$60,10),S1791)</f>
        <v>A+J=</v>
      </c>
      <c r="T1792" s="66" t="e">
        <f>IF(O1791&gt;0,VLOOKUP(O1791,W$12:AF$60,11),T1791)</f>
        <v>#REF!</v>
      </c>
      <c r="U1792" s="71" t="str">
        <f t="shared" si="497"/>
        <v>-</v>
      </c>
    </row>
    <row r="1793" spans="1:21" x14ac:dyDescent="0.15">
      <c r="A1793" s="63">
        <f t="shared" si="484"/>
        <v>45558</v>
      </c>
      <c r="B1793" s="78">
        <f t="shared" ca="1" si="487"/>
        <v>784.10933707949994</v>
      </c>
      <c r="C1793" s="65">
        <f t="shared" ca="1" si="488"/>
        <v>740.17183120949994</v>
      </c>
      <c r="D1793" s="10">
        <f ca="1">IF(A1793&lt;$B$1,VLOOKUP(A1793,[1]DI!$A$4:$B$15000,2),0)</f>
        <v>0.1065</v>
      </c>
      <c r="E1793" s="65">
        <f t="shared" ca="1" si="489"/>
        <v>1.00040168</v>
      </c>
      <c r="F1793" s="65">
        <f ca="1">(TRUNC(PRODUCT($E$12:$E1792),16))</f>
        <v>1.47828701677827</v>
      </c>
      <c r="G1793" s="65">
        <f t="shared" ca="1" si="490"/>
        <v>1.4184430829528401</v>
      </c>
      <c r="H1793" s="65">
        <f t="shared" ca="1" si="491"/>
        <v>1.0421898700000001</v>
      </c>
      <c r="I1793" s="64">
        <f t="shared" si="485"/>
        <v>0.04</v>
      </c>
      <c r="J1793" s="66">
        <f>IF(O1792&gt;0,VLOOKUP(O1792,W$12:AF$80,2),J1792)</f>
        <v>45407</v>
      </c>
      <c r="K1793" s="67">
        <f t="shared" si="492"/>
        <v>105</v>
      </c>
      <c r="L1793" s="68">
        <f t="shared" si="493"/>
        <v>105</v>
      </c>
      <c r="M1793" s="69">
        <f t="shared" si="494"/>
        <v>1.016476224</v>
      </c>
      <c r="N1793" s="69">
        <f t="shared" ca="1" si="495"/>
        <v>1.0593612240000001</v>
      </c>
      <c r="O1793" s="68">
        <v>0</v>
      </c>
      <c r="P1793" s="65">
        <f t="shared" ca="1" si="496"/>
        <v>43.937505870000003</v>
      </c>
      <c r="Q1793" s="143">
        <f t="shared" si="486"/>
        <v>0</v>
      </c>
      <c r="R1793" s="11">
        <f t="shared" si="483"/>
        <v>0</v>
      </c>
      <c r="S1793" s="70" t="str">
        <f>IF(O1792&gt;0,VLOOKUP(O1792,W$12:AF$60,10),S1792)</f>
        <v>A+J=</v>
      </c>
      <c r="T1793" s="66" t="e">
        <f>IF(O1792&gt;0,VLOOKUP(O1792,W$12:AF$60,11),T1792)</f>
        <v>#REF!</v>
      </c>
      <c r="U1793" s="71" t="str">
        <f t="shared" si="497"/>
        <v>-</v>
      </c>
    </row>
    <row r="1794" spans="1:21" x14ac:dyDescent="0.15">
      <c r="A1794" s="63">
        <f t="shared" si="484"/>
        <v>45559</v>
      </c>
      <c r="B1794" s="78">
        <f t="shared" ca="1" si="487"/>
        <v>784.54639521949991</v>
      </c>
      <c r="C1794" s="65">
        <f t="shared" ca="1" si="488"/>
        <v>740.17183120949994</v>
      </c>
      <c r="D1794" s="10">
        <f ca="1">IF(A1794&lt;$B$1,VLOOKUP(A1794,[1]DI!$A$4:$B$15000,2),0)</f>
        <v>0.1065</v>
      </c>
      <c r="E1794" s="65">
        <f t="shared" ca="1" si="489"/>
        <v>1.00040168</v>
      </c>
      <c r="F1794" s="65">
        <f ca="1">(TRUNC(PRODUCT($E$12:$E1793),16))</f>
        <v>1.47888081510717</v>
      </c>
      <c r="G1794" s="65">
        <f t="shared" ca="1" si="490"/>
        <v>1.4184430829528401</v>
      </c>
      <c r="H1794" s="65">
        <f t="shared" ca="1" si="491"/>
        <v>1.0426085</v>
      </c>
      <c r="I1794" s="64">
        <f t="shared" si="485"/>
        <v>0.04</v>
      </c>
      <c r="J1794" s="66">
        <f>IF(O1793&gt;0,VLOOKUP(O1793,W$12:AF$80,2),J1793)</f>
        <v>45407</v>
      </c>
      <c r="K1794" s="67">
        <f t="shared" si="492"/>
        <v>106</v>
      </c>
      <c r="L1794" s="68">
        <f t="shared" si="493"/>
        <v>106</v>
      </c>
      <c r="M1794" s="69">
        <f t="shared" si="494"/>
        <v>1.0166344380000001</v>
      </c>
      <c r="N1794" s="69">
        <f t="shared" ca="1" si="495"/>
        <v>1.0599517060000001</v>
      </c>
      <c r="O1794" s="68">
        <v>0</v>
      </c>
      <c r="P1794" s="65">
        <f t="shared" ca="1" si="496"/>
        <v>44.37456401</v>
      </c>
      <c r="Q1794" s="143">
        <f t="shared" si="486"/>
        <v>0</v>
      </c>
      <c r="R1794" s="11">
        <f t="shared" si="483"/>
        <v>0</v>
      </c>
      <c r="S1794" s="70" t="str">
        <f>IF(O1793&gt;0,VLOOKUP(O1793,W$12:AF$60,10),S1793)</f>
        <v>A+J=</v>
      </c>
      <c r="T1794" s="66" t="e">
        <f>IF(O1793&gt;0,VLOOKUP(O1793,W$12:AF$60,11),T1793)</f>
        <v>#REF!</v>
      </c>
      <c r="U1794" s="71" t="str">
        <f t="shared" si="497"/>
        <v>-</v>
      </c>
    </row>
    <row r="1795" spans="1:21" x14ac:dyDescent="0.15">
      <c r="A1795" s="63">
        <f t="shared" si="484"/>
        <v>45560</v>
      </c>
      <c r="B1795" s="78">
        <f t="shared" ca="1" si="487"/>
        <v>784.98369983949999</v>
      </c>
      <c r="C1795" s="65">
        <f t="shared" ca="1" si="488"/>
        <v>740.17183120949994</v>
      </c>
      <c r="D1795" s="10">
        <f ca="1">IF(A1795&lt;$B$1,VLOOKUP(A1795,[1]DI!$A$4:$B$15000,2),0)</f>
        <v>0.1065</v>
      </c>
      <c r="E1795" s="65">
        <f t="shared" ca="1" si="489"/>
        <v>1.00040168</v>
      </c>
      <c r="F1795" s="65">
        <f ca="1">(TRUNC(PRODUCT($E$12:$E1794),16))</f>
        <v>1.4794748519529901</v>
      </c>
      <c r="G1795" s="65">
        <f t="shared" ca="1" si="490"/>
        <v>1.4184430829528401</v>
      </c>
      <c r="H1795" s="65">
        <f t="shared" ca="1" si="491"/>
        <v>1.0430273000000001</v>
      </c>
      <c r="I1795" s="64">
        <f t="shared" si="485"/>
        <v>0.04</v>
      </c>
      <c r="J1795" s="66">
        <f>IF(O1794&gt;0,VLOOKUP(O1794,W$12:AF$80,2),J1794)</f>
        <v>45407</v>
      </c>
      <c r="K1795" s="67">
        <f t="shared" si="492"/>
        <v>107</v>
      </c>
      <c r="L1795" s="68">
        <f t="shared" si="493"/>
        <v>107</v>
      </c>
      <c r="M1795" s="69">
        <f t="shared" si="494"/>
        <v>1.016792677</v>
      </c>
      <c r="N1795" s="69">
        <f t="shared" ca="1" si="495"/>
        <v>1.0605425209999999</v>
      </c>
      <c r="O1795" s="68">
        <v>0</v>
      </c>
      <c r="P1795" s="65">
        <f t="shared" ca="1" si="496"/>
        <v>44.811868629999999</v>
      </c>
      <c r="Q1795" s="143">
        <f t="shared" si="486"/>
        <v>0</v>
      </c>
      <c r="R1795" s="11">
        <f t="shared" si="483"/>
        <v>0</v>
      </c>
      <c r="S1795" s="70" t="str">
        <f>IF(O1794&gt;0,VLOOKUP(O1794,W$12:AF$60,10),S1794)</f>
        <v>A+J=</v>
      </c>
      <c r="T1795" s="66" t="e">
        <f>IF(O1794&gt;0,VLOOKUP(O1794,W$12:AF$60,11),T1794)</f>
        <v>#REF!</v>
      </c>
      <c r="U1795" s="71" t="str">
        <f t="shared" si="497"/>
        <v>-</v>
      </c>
    </row>
    <row r="1796" spans="1:21" x14ac:dyDescent="0.15">
      <c r="A1796" s="63">
        <f t="shared" si="484"/>
        <v>45561</v>
      </c>
      <c r="B1796" s="78">
        <f t="shared" ca="1" si="487"/>
        <v>785.42124131949993</v>
      </c>
      <c r="C1796" s="65">
        <f t="shared" ca="1" si="488"/>
        <v>740.17183120949994</v>
      </c>
      <c r="D1796" s="10">
        <f ca="1">IF(A1796&lt;$B$1,VLOOKUP(A1796,[1]DI!$A$4:$B$15000,2),0)</f>
        <v>0.1065</v>
      </c>
      <c r="E1796" s="65">
        <f t="shared" ca="1" si="489"/>
        <v>1.00040168</v>
      </c>
      <c r="F1796" s="65">
        <f ca="1">(TRUNC(PRODUCT($E$12:$E1795),16))</f>
        <v>1.4800691274115201</v>
      </c>
      <c r="G1796" s="65">
        <f t="shared" ca="1" si="490"/>
        <v>1.4184430829528401</v>
      </c>
      <c r="H1796" s="65">
        <f t="shared" ca="1" si="491"/>
        <v>1.0434462600000001</v>
      </c>
      <c r="I1796" s="64">
        <f t="shared" si="485"/>
        <v>0.04</v>
      </c>
      <c r="J1796" s="66">
        <f>IF(O1795&gt;0,VLOOKUP(O1795,W$12:AF$80,2),J1795)</f>
        <v>45407</v>
      </c>
      <c r="K1796" s="67">
        <f t="shared" si="492"/>
        <v>108</v>
      </c>
      <c r="L1796" s="68">
        <f t="shared" si="493"/>
        <v>108</v>
      </c>
      <c r="M1796" s="69">
        <f t="shared" si="494"/>
        <v>1.0169509409999999</v>
      </c>
      <c r="N1796" s="69">
        <f t="shared" ca="1" si="495"/>
        <v>1.061133656</v>
      </c>
      <c r="O1796" s="68">
        <v>0</v>
      </c>
      <c r="P1796" s="65">
        <f t="shared" ca="1" si="496"/>
        <v>45.249410109999999</v>
      </c>
      <c r="Q1796" s="143">
        <f t="shared" si="486"/>
        <v>0</v>
      </c>
      <c r="R1796" s="11">
        <f t="shared" si="483"/>
        <v>0</v>
      </c>
      <c r="S1796" s="70" t="str">
        <f>IF(O1795&gt;0,VLOOKUP(O1795,W$12:AF$60,10),S1795)</f>
        <v>A+J=</v>
      </c>
      <c r="T1796" s="66" t="e">
        <f>IF(O1795&gt;0,VLOOKUP(O1795,W$12:AF$60,11),T1795)</f>
        <v>#REF!</v>
      </c>
      <c r="U1796" s="71" t="str">
        <f t="shared" si="497"/>
        <v>-</v>
      </c>
    </row>
    <row r="1797" spans="1:21" x14ac:dyDescent="0.15">
      <c r="A1797" s="63">
        <f t="shared" si="484"/>
        <v>45562</v>
      </c>
      <c r="B1797" s="78">
        <f t="shared" ca="1" si="487"/>
        <v>785.85902778949992</v>
      </c>
      <c r="C1797" s="65">
        <f t="shared" ca="1" si="488"/>
        <v>740.17183120949994</v>
      </c>
      <c r="D1797" s="10">
        <f ca="1">IF(A1797&lt;$B$1,VLOOKUP(A1797,[1]DI!$A$4:$B$15000,2),0)</f>
        <v>0.1065</v>
      </c>
      <c r="E1797" s="65">
        <f t="shared" ca="1" si="489"/>
        <v>1.00040168</v>
      </c>
      <c r="F1797" s="65">
        <f ca="1">(TRUNC(PRODUCT($E$12:$E1796),16))</f>
        <v>1.4806636415786201</v>
      </c>
      <c r="G1797" s="65">
        <f t="shared" ca="1" si="490"/>
        <v>1.4184430829528401</v>
      </c>
      <c r="H1797" s="65">
        <f t="shared" ca="1" si="491"/>
        <v>1.0438653899999999</v>
      </c>
      <c r="I1797" s="64">
        <f t="shared" si="485"/>
        <v>0.04</v>
      </c>
      <c r="J1797" s="66">
        <f>IF(O1796&gt;0,VLOOKUP(O1796,W$12:AF$80,2),J1796)</f>
        <v>45407</v>
      </c>
      <c r="K1797" s="67">
        <f t="shared" si="492"/>
        <v>109</v>
      </c>
      <c r="L1797" s="68">
        <f t="shared" si="493"/>
        <v>109</v>
      </c>
      <c r="M1797" s="69">
        <f t="shared" si="494"/>
        <v>1.0171092289999999</v>
      </c>
      <c r="N1797" s="69">
        <f t="shared" ca="1" si="495"/>
        <v>1.0617251219999999</v>
      </c>
      <c r="O1797" s="68">
        <v>0</v>
      </c>
      <c r="P1797" s="65">
        <f t="shared" ca="1" si="496"/>
        <v>45.687196579999998</v>
      </c>
      <c r="Q1797" s="143">
        <f t="shared" si="486"/>
        <v>0</v>
      </c>
      <c r="R1797" s="11">
        <f t="shared" ref="R1797:R1860" si="498">IF(Q1797&gt;0,TRUNC(Q1797*C1797,8),0)</f>
        <v>0</v>
      </c>
      <c r="S1797" s="70" t="str">
        <f>IF(O1796&gt;0,VLOOKUP(O1796,W$12:AF$60,10),S1796)</f>
        <v>A+J=</v>
      </c>
      <c r="T1797" s="66" t="e">
        <f>IF(O1796&gt;0,VLOOKUP(O1796,W$12:AF$60,11),T1796)</f>
        <v>#REF!</v>
      </c>
      <c r="U1797" s="71" t="str">
        <f t="shared" si="497"/>
        <v>-</v>
      </c>
    </row>
    <row r="1798" spans="1:21" x14ac:dyDescent="0.15">
      <c r="A1798" s="63">
        <f t="shared" si="484"/>
        <v>45563</v>
      </c>
      <c r="B1798" s="78">
        <f t="shared" ca="1" si="487"/>
        <v>786.29705999949999</v>
      </c>
      <c r="C1798" s="65">
        <f t="shared" ca="1" si="488"/>
        <v>740.17183120949994</v>
      </c>
      <c r="D1798" s="10">
        <f ca="1">IF(A1798&lt;$B$1,VLOOKUP(A1798,[1]DI!$A$4:$B$15000,2),0)</f>
        <v>0</v>
      </c>
      <c r="E1798" s="65">
        <f t="shared" ca="1" si="489"/>
        <v>1</v>
      </c>
      <c r="F1798" s="65">
        <f ca="1">(TRUNC(PRODUCT($E$12:$E1797),16))</f>
        <v>1.4812583945501701</v>
      </c>
      <c r="G1798" s="65">
        <f t="shared" ca="1" si="490"/>
        <v>1.4184430829528401</v>
      </c>
      <c r="H1798" s="65">
        <f t="shared" ca="1" si="491"/>
        <v>1.04428469</v>
      </c>
      <c r="I1798" s="64">
        <f t="shared" si="485"/>
        <v>0.04</v>
      </c>
      <c r="J1798" s="66">
        <f>IF(O1797&gt;0,VLOOKUP(O1797,W$12:AF$80,2),J1797)</f>
        <v>45407</v>
      </c>
      <c r="K1798" s="67">
        <f t="shared" si="492"/>
        <v>109</v>
      </c>
      <c r="L1798" s="68">
        <f t="shared" si="493"/>
        <v>110</v>
      </c>
      <c r="M1798" s="69">
        <f t="shared" si="494"/>
        <v>1.0172675419999999</v>
      </c>
      <c r="N1798" s="69">
        <f t="shared" ca="1" si="495"/>
        <v>1.06231692</v>
      </c>
      <c r="O1798" s="68">
        <v>0</v>
      </c>
      <c r="P1798" s="65">
        <f t="shared" ca="1" si="496"/>
        <v>46.125228790000001</v>
      </c>
      <c r="Q1798" s="143">
        <f t="shared" si="486"/>
        <v>0</v>
      </c>
      <c r="R1798" s="11">
        <f t="shared" si="498"/>
        <v>0</v>
      </c>
      <c r="S1798" s="70" t="str">
        <f>IF(O1797&gt;0,VLOOKUP(O1797,W$12:AF$60,10),S1797)</f>
        <v>A+J=</v>
      </c>
      <c r="T1798" s="66" t="e">
        <f>IF(O1797&gt;0,VLOOKUP(O1797,W$12:AF$60,11),T1797)</f>
        <v>#REF!</v>
      </c>
      <c r="U1798" s="71" t="str">
        <f t="shared" si="497"/>
        <v>-</v>
      </c>
    </row>
    <row r="1799" spans="1:21" x14ac:dyDescent="0.15">
      <c r="A1799" s="63">
        <f t="shared" si="484"/>
        <v>45564</v>
      </c>
      <c r="B1799" s="78">
        <f t="shared" ca="1" si="487"/>
        <v>786.29705999949999</v>
      </c>
      <c r="C1799" s="65">
        <f t="shared" ca="1" si="488"/>
        <v>740.17183120949994</v>
      </c>
      <c r="D1799" s="10">
        <f ca="1">IF(A1799&lt;$B$1,VLOOKUP(A1799,[1]DI!$A$4:$B$15000,2),0)</f>
        <v>0</v>
      </c>
      <c r="E1799" s="65">
        <f t="shared" ca="1" si="489"/>
        <v>1</v>
      </c>
      <c r="F1799" s="65">
        <f ca="1">(TRUNC(PRODUCT($E$12:$E1798),16))</f>
        <v>1.4812583945501701</v>
      </c>
      <c r="G1799" s="65">
        <f t="shared" ca="1" si="490"/>
        <v>1.4184430829528401</v>
      </c>
      <c r="H1799" s="65">
        <f t="shared" ca="1" si="491"/>
        <v>1.04428469</v>
      </c>
      <c r="I1799" s="64">
        <f t="shared" si="485"/>
        <v>0.04</v>
      </c>
      <c r="J1799" s="66">
        <f>IF(O1798&gt;0,VLOOKUP(O1798,W$12:AF$80,2),J1798)</f>
        <v>45407</v>
      </c>
      <c r="K1799" s="67">
        <f t="shared" si="492"/>
        <v>109</v>
      </c>
      <c r="L1799" s="68">
        <f t="shared" si="493"/>
        <v>110</v>
      </c>
      <c r="M1799" s="69">
        <f t="shared" si="494"/>
        <v>1.0172675419999999</v>
      </c>
      <c r="N1799" s="69">
        <f t="shared" ca="1" si="495"/>
        <v>1.06231692</v>
      </c>
      <c r="O1799" s="68">
        <v>0</v>
      </c>
      <c r="P1799" s="65">
        <f t="shared" ca="1" si="496"/>
        <v>46.125228790000001</v>
      </c>
      <c r="Q1799" s="143">
        <f t="shared" si="486"/>
        <v>0</v>
      </c>
      <c r="R1799" s="11">
        <f t="shared" si="498"/>
        <v>0</v>
      </c>
      <c r="S1799" s="70" t="str">
        <f>IF(O1798&gt;0,VLOOKUP(O1798,W$12:AF$60,10),S1798)</f>
        <v>A+J=</v>
      </c>
      <c r="T1799" s="66" t="e">
        <f>IF(O1798&gt;0,VLOOKUP(O1798,W$12:AF$60,11),T1798)</f>
        <v>#REF!</v>
      </c>
      <c r="U1799" s="71" t="str">
        <f t="shared" si="497"/>
        <v>-</v>
      </c>
    </row>
    <row r="1800" spans="1:21" x14ac:dyDescent="0.15">
      <c r="A1800" s="63">
        <f t="shared" si="484"/>
        <v>45565</v>
      </c>
      <c r="B1800" s="78">
        <f t="shared" ca="1" si="487"/>
        <v>786.29705999949999</v>
      </c>
      <c r="C1800" s="65">
        <f t="shared" ca="1" si="488"/>
        <v>740.17183120949994</v>
      </c>
      <c r="D1800" s="10">
        <f ca="1">IF(A1800&lt;$B$1,VLOOKUP(A1800,[1]DI!$A$4:$B$15000,2),0)</f>
        <v>0.1065</v>
      </c>
      <c r="E1800" s="65">
        <f t="shared" ca="1" si="489"/>
        <v>1.00040168</v>
      </c>
      <c r="F1800" s="65">
        <f ca="1">(TRUNC(PRODUCT($E$12:$E1799),16))</f>
        <v>1.4812583945501701</v>
      </c>
      <c r="G1800" s="65">
        <f t="shared" ca="1" si="490"/>
        <v>1.4184430829528401</v>
      </c>
      <c r="H1800" s="65">
        <f t="shared" ca="1" si="491"/>
        <v>1.04428469</v>
      </c>
      <c r="I1800" s="64">
        <f t="shared" si="485"/>
        <v>0.04</v>
      </c>
      <c r="J1800" s="66">
        <f>IF(O1799&gt;0,VLOOKUP(O1799,W$12:AF$80,2),J1799)</f>
        <v>45407</v>
      </c>
      <c r="K1800" s="67">
        <f t="shared" si="492"/>
        <v>110</v>
      </c>
      <c r="L1800" s="68">
        <f t="shared" si="493"/>
        <v>110</v>
      </c>
      <c r="M1800" s="69">
        <f t="shared" si="494"/>
        <v>1.0172675419999999</v>
      </c>
      <c r="N1800" s="69">
        <f t="shared" ca="1" si="495"/>
        <v>1.06231692</v>
      </c>
      <c r="O1800" s="68">
        <v>0</v>
      </c>
      <c r="P1800" s="65">
        <f t="shared" ca="1" si="496"/>
        <v>46.125228790000001</v>
      </c>
      <c r="Q1800" s="143">
        <f t="shared" si="486"/>
        <v>0</v>
      </c>
      <c r="R1800" s="11">
        <f t="shared" si="498"/>
        <v>0</v>
      </c>
      <c r="S1800" s="70" t="str">
        <f>IF(O1799&gt;0,VLOOKUP(O1799,W$12:AF$60,10),S1799)</f>
        <v>A+J=</v>
      </c>
      <c r="T1800" s="66" t="e">
        <f>IF(O1799&gt;0,VLOOKUP(O1799,W$12:AF$60,11),T1799)</f>
        <v>#REF!</v>
      </c>
      <c r="U1800" s="71" t="str">
        <f t="shared" si="497"/>
        <v>-</v>
      </c>
    </row>
    <row r="1801" spans="1:21" x14ac:dyDescent="0.15">
      <c r="A1801" s="63">
        <f t="shared" si="484"/>
        <v>45566</v>
      </c>
      <c r="B1801" s="78">
        <f t="shared" ca="1" si="487"/>
        <v>786.7353371994999</v>
      </c>
      <c r="C1801" s="65">
        <f t="shared" ca="1" si="488"/>
        <v>740.17183120949994</v>
      </c>
      <c r="D1801" s="10">
        <f ca="1">IF(A1801&lt;$B$1,VLOOKUP(A1801,[1]DI!$A$4:$B$15000,2),0)</f>
        <v>0.1065</v>
      </c>
      <c r="E1801" s="65">
        <f t="shared" ca="1" si="489"/>
        <v>1.00040168</v>
      </c>
      <c r="F1801" s="65">
        <f ca="1">(TRUNC(PRODUCT($E$12:$E1800),16))</f>
        <v>1.48185338642209</v>
      </c>
      <c r="G1801" s="65">
        <f t="shared" ca="1" si="490"/>
        <v>1.4184430829528401</v>
      </c>
      <c r="H1801" s="65">
        <f t="shared" ca="1" si="491"/>
        <v>1.04470416</v>
      </c>
      <c r="I1801" s="64">
        <f t="shared" si="485"/>
        <v>0.04</v>
      </c>
      <c r="J1801" s="66">
        <f>IF(O1800&gt;0,VLOOKUP(O1800,W$12:AF$80,2),J1800)</f>
        <v>45407</v>
      </c>
      <c r="K1801" s="67">
        <f t="shared" si="492"/>
        <v>111</v>
      </c>
      <c r="L1801" s="68">
        <f t="shared" si="493"/>
        <v>111</v>
      </c>
      <c r="M1801" s="69">
        <f t="shared" si="494"/>
        <v>1.01742588</v>
      </c>
      <c r="N1801" s="69">
        <f t="shared" ca="1" si="495"/>
        <v>1.0629090489999999</v>
      </c>
      <c r="O1801" s="68">
        <v>0</v>
      </c>
      <c r="P1801" s="65">
        <f t="shared" ca="1" si="496"/>
        <v>46.563505990000003</v>
      </c>
      <c r="Q1801" s="143">
        <f t="shared" si="486"/>
        <v>0</v>
      </c>
      <c r="R1801" s="11">
        <f t="shared" si="498"/>
        <v>0</v>
      </c>
      <c r="S1801" s="70" t="str">
        <f>IF(O1800&gt;0,VLOOKUP(O1800,W$12:AF$60,10),S1800)</f>
        <v>A+J=</v>
      </c>
      <c r="T1801" s="66" t="e">
        <f>IF(O1800&gt;0,VLOOKUP(O1800,W$12:AF$60,11),T1800)</f>
        <v>#REF!</v>
      </c>
      <c r="U1801" s="71" t="str">
        <f t="shared" si="497"/>
        <v>-</v>
      </c>
    </row>
    <row r="1802" spans="1:21" x14ac:dyDescent="0.15">
      <c r="A1802" s="63">
        <f t="shared" si="484"/>
        <v>45567</v>
      </c>
      <c r="B1802" s="78">
        <f t="shared" ca="1" si="487"/>
        <v>787.17385273949992</v>
      </c>
      <c r="C1802" s="65">
        <f t="shared" ca="1" si="488"/>
        <v>740.17183120949994</v>
      </c>
      <c r="D1802" s="10">
        <f ca="1">IF(A1802&lt;$B$1,VLOOKUP(A1802,[1]DI!$A$4:$B$15000,2),0)</f>
        <v>0.1065</v>
      </c>
      <c r="E1802" s="65">
        <f t="shared" ca="1" si="489"/>
        <v>1.00040168</v>
      </c>
      <c r="F1802" s="65">
        <f ca="1">(TRUNC(PRODUCT($E$12:$E1801),16))</f>
        <v>1.4824486172903499</v>
      </c>
      <c r="G1802" s="65">
        <f t="shared" ca="1" si="490"/>
        <v>1.4184430829528401</v>
      </c>
      <c r="H1802" s="65">
        <f t="shared" ca="1" si="491"/>
        <v>1.0451237900000001</v>
      </c>
      <c r="I1802" s="64">
        <f t="shared" si="485"/>
        <v>0.04</v>
      </c>
      <c r="J1802" s="66">
        <f>IF(O1801&gt;0,VLOOKUP(O1801,W$12:AF$80,2),J1801)</f>
        <v>45407</v>
      </c>
      <c r="K1802" s="67">
        <f t="shared" si="492"/>
        <v>112</v>
      </c>
      <c r="L1802" s="68">
        <f t="shared" si="493"/>
        <v>112</v>
      </c>
      <c r="M1802" s="69">
        <f t="shared" si="494"/>
        <v>1.0175842420000001</v>
      </c>
      <c r="N1802" s="69">
        <f t="shared" ca="1" si="495"/>
        <v>1.0635015000000001</v>
      </c>
      <c r="O1802" s="68">
        <v>0</v>
      </c>
      <c r="P1802" s="65">
        <f t="shared" ca="1" si="496"/>
        <v>47.00202153</v>
      </c>
      <c r="Q1802" s="143">
        <f t="shared" si="486"/>
        <v>0</v>
      </c>
      <c r="R1802" s="11">
        <f t="shared" si="498"/>
        <v>0</v>
      </c>
      <c r="S1802" s="70" t="str">
        <f>IF(O1801&gt;0,VLOOKUP(O1801,W$12:AF$60,10),S1801)</f>
        <v>A+J=</v>
      </c>
      <c r="T1802" s="66" t="e">
        <f>IF(O1801&gt;0,VLOOKUP(O1801,W$12:AF$60,11),T1801)</f>
        <v>#REF!</v>
      </c>
      <c r="U1802" s="71" t="str">
        <f t="shared" si="497"/>
        <v>-</v>
      </c>
    </row>
    <row r="1803" spans="1:21" x14ac:dyDescent="0.15">
      <c r="A1803" s="63">
        <f t="shared" si="484"/>
        <v>45568</v>
      </c>
      <c r="B1803" s="78">
        <f t="shared" ca="1" si="487"/>
        <v>787.61262067949997</v>
      </c>
      <c r="C1803" s="65">
        <f t="shared" ca="1" si="488"/>
        <v>740.17183120949994</v>
      </c>
      <c r="D1803" s="10">
        <f ca="1">IF(A1803&lt;$B$1,VLOOKUP(A1803,[1]DI!$A$4:$B$15000,2),0)</f>
        <v>0.1065</v>
      </c>
      <c r="E1803" s="65">
        <f t="shared" ca="1" si="489"/>
        <v>1.00040168</v>
      </c>
      <c r="F1803" s="65">
        <f ca="1">(TRUNC(PRODUCT($E$12:$E1802),16))</f>
        <v>1.4830440872509401</v>
      </c>
      <c r="G1803" s="65">
        <f t="shared" ca="1" si="490"/>
        <v>1.4184430829528401</v>
      </c>
      <c r="H1803" s="65">
        <f t="shared" ca="1" si="491"/>
        <v>1.0455436</v>
      </c>
      <c r="I1803" s="64">
        <f t="shared" si="485"/>
        <v>0.04</v>
      </c>
      <c r="J1803" s="66">
        <f>IF(O1802&gt;0,VLOOKUP(O1802,W$12:AF$80,2),J1802)</f>
        <v>45407</v>
      </c>
      <c r="K1803" s="67">
        <f t="shared" si="492"/>
        <v>113</v>
      </c>
      <c r="L1803" s="68">
        <f t="shared" si="493"/>
        <v>113</v>
      </c>
      <c r="M1803" s="69">
        <f t="shared" si="494"/>
        <v>1.017742629</v>
      </c>
      <c r="N1803" s="69">
        <f t="shared" ca="1" si="495"/>
        <v>1.0640942920000001</v>
      </c>
      <c r="O1803" s="68">
        <v>0</v>
      </c>
      <c r="P1803" s="65">
        <f t="shared" ca="1" si="496"/>
        <v>47.440789469999999</v>
      </c>
      <c r="Q1803" s="143">
        <f t="shared" si="486"/>
        <v>0</v>
      </c>
      <c r="R1803" s="11">
        <f t="shared" si="498"/>
        <v>0</v>
      </c>
      <c r="S1803" s="70" t="str">
        <f>IF(O1802&gt;0,VLOOKUP(O1802,W$12:AF$60,10),S1802)</f>
        <v>A+J=</v>
      </c>
      <c r="T1803" s="66" t="e">
        <f>IF(O1802&gt;0,VLOOKUP(O1802,W$12:AF$60,11),T1802)</f>
        <v>#REF!</v>
      </c>
      <c r="U1803" s="71" t="str">
        <f t="shared" si="497"/>
        <v>-</v>
      </c>
    </row>
    <row r="1804" spans="1:21" x14ac:dyDescent="0.15">
      <c r="A1804" s="63">
        <f t="shared" si="484"/>
        <v>45569</v>
      </c>
      <c r="B1804" s="78">
        <f t="shared" ca="1" si="487"/>
        <v>788.05162695949991</v>
      </c>
      <c r="C1804" s="65">
        <f t="shared" ca="1" si="488"/>
        <v>740.17183120949994</v>
      </c>
      <c r="D1804" s="10">
        <f ca="1">IF(A1804&lt;$B$1,VLOOKUP(A1804,[1]DI!$A$4:$B$15000,2),0)</f>
        <v>0.1065</v>
      </c>
      <c r="E1804" s="65">
        <f t="shared" ca="1" si="489"/>
        <v>1.00040168</v>
      </c>
      <c r="F1804" s="65">
        <f ca="1">(TRUNC(PRODUCT($E$12:$E1803),16))</f>
        <v>1.4836397963999099</v>
      </c>
      <c r="G1804" s="65">
        <f t="shared" ca="1" si="490"/>
        <v>1.4184430829528401</v>
      </c>
      <c r="H1804" s="65">
        <f t="shared" ca="1" si="491"/>
        <v>1.0459635700000001</v>
      </c>
      <c r="I1804" s="64">
        <f t="shared" si="485"/>
        <v>0.04</v>
      </c>
      <c r="J1804" s="66">
        <f>IF(O1803&gt;0,VLOOKUP(O1803,W$12:AF$80,2),J1803)</f>
        <v>45407</v>
      </c>
      <c r="K1804" s="67">
        <f t="shared" si="492"/>
        <v>114</v>
      </c>
      <c r="L1804" s="68">
        <f t="shared" si="493"/>
        <v>114</v>
      </c>
      <c r="M1804" s="69">
        <f t="shared" si="494"/>
        <v>1.0179010399999999</v>
      </c>
      <c r="N1804" s="69">
        <f t="shared" ca="1" si="495"/>
        <v>1.064687406</v>
      </c>
      <c r="O1804" s="68">
        <v>0</v>
      </c>
      <c r="P1804" s="65">
        <f t="shared" ca="1" si="496"/>
        <v>47.87979575</v>
      </c>
      <c r="Q1804" s="143">
        <f t="shared" si="486"/>
        <v>0</v>
      </c>
      <c r="R1804" s="11">
        <f t="shared" si="498"/>
        <v>0</v>
      </c>
      <c r="S1804" s="70" t="str">
        <f>IF(O1803&gt;0,VLOOKUP(O1803,W$12:AF$60,10),S1803)</f>
        <v>A+J=</v>
      </c>
      <c r="T1804" s="66" t="e">
        <f>IF(O1803&gt;0,VLOOKUP(O1803,W$12:AF$60,11),T1803)</f>
        <v>#REF!</v>
      </c>
      <c r="U1804" s="71" t="str">
        <f t="shared" si="497"/>
        <v>-</v>
      </c>
    </row>
    <row r="1805" spans="1:21" x14ac:dyDescent="0.15">
      <c r="A1805" s="63">
        <f t="shared" ref="A1805:A1868" si="499">(A1804+1)</f>
        <v>45570</v>
      </c>
      <c r="B1805" s="78">
        <f t="shared" ca="1" si="487"/>
        <v>788.49088710949991</v>
      </c>
      <c r="C1805" s="65">
        <f t="shared" ca="1" si="488"/>
        <v>740.17183120949994</v>
      </c>
      <c r="D1805" s="10">
        <f ca="1">IF(A1805&lt;$B$1,VLOOKUP(A1805,[1]DI!$A$4:$B$15000,2),0)</f>
        <v>0</v>
      </c>
      <c r="E1805" s="65">
        <f t="shared" ca="1" si="489"/>
        <v>1</v>
      </c>
      <c r="F1805" s="65">
        <f ca="1">(TRUNC(PRODUCT($E$12:$E1804),16))</f>
        <v>1.4842357448333201</v>
      </c>
      <c r="G1805" s="65">
        <f t="shared" ca="1" si="490"/>
        <v>1.4184430829528401</v>
      </c>
      <c r="H1805" s="65">
        <f t="shared" ca="1" si="491"/>
        <v>1.0463837199999999</v>
      </c>
      <c r="I1805" s="64">
        <f t="shared" ref="I1805:I1868" si="500">I1804</f>
        <v>0.04</v>
      </c>
      <c r="J1805" s="66">
        <f>IF(O1804&gt;0,VLOOKUP(O1804,W$12:AF$80,2),J1804)</f>
        <v>45407</v>
      </c>
      <c r="K1805" s="67">
        <f t="shared" si="492"/>
        <v>114</v>
      </c>
      <c r="L1805" s="68">
        <f t="shared" si="493"/>
        <v>115</v>
      </c>
      <c r="M1805" s="69">
        <f t="shared" si="494"/>
        <v>1.018059477</v>
      </c>
      <c r="N1805" s="69">
        <f t="shared" ca="1" si="495"/>
        <v>1.0652808629999999</v>
      </c>
      <c r="O1805" s="68">
        <v>0</v>
      </c>
      <c r="P1805" s="65">
        <f t="shared" ca="1" si="496"/>
        <v>48.319055900000002</v>
      </c>
      <c r="Q1805" s="143">
        <f t="shared" si="486"/>
        <v>0</v>
      </c>
      <c r="R1805" s="11">
        <f t="shared" si="498"/>
        <v>0</v>
      </c>
      <c r="S1805" s="70" t="str">
        <f>IF(O1804&gt;0,VLOOKUP(O1804,W$12:AF$60,10),S1804)</f>
        <v>A+J=</v>
      </c>
      <c r="T1805" s="66" t="e">
        <f>IF(O1804&gt;0,VLOOKUP(O1804,W$12:AF$60,11),T1804)</f>
        <v>#REF!</v>
      </c>
      <c r="U1805" s="71" t="str">
        <f t="shared" si="497"/>
        <v>-</v>
      </c>
    </row>
    <row r="1806" spans="1:21" x14ac:dyDescent="0.15">
      <c r="A1806" s="63">
        <f t="shared" si="499"/>
        <v>45571</v>
      </c>
      <c r="B1806" s="78">
        <f t="shared" ca="1" si="487"/>
        <v>788.49088710949991</v>
      </c>
      <c r="C1806" s="65">
        <f t="shared" ca="1" si="488"/>
        <v>740.17183120949994</v>
      </c>
      <c r="D1806" s="10">
        <f ca="1">IF(A1806&lt;$B$1,VLOOKUP(A1806,[1]DI!$A$4:$B$15000,2),0)</f>
        <v>0</v>
      </c>
      <c r="E1806" s="65">
        <f t="shared" ca="1" si="489"/>
        <v>1</v>
      </c>
      <c r="F1806" s="65">
        <f ca="1">(TRUNC(PRODUCT($E$12:$E1805),16))</f>
        <v>1.4842357448333201</v>
      </c>
      <c r="G1806" s="65">
        <f t="shared" ca="1" si="490"/>
        <v>1.4184430829528401</v>
      </c>
      <c r="H1806" s="65">
        <f t="shared" ca="1" si="491"/>
        <v>1.0463837199999999</v>
      </c>
      <c r="I1806" s="64">
        <f t="shared" si="500"/>
        <v>0.04</v>
      </c>
      <c r="J1806" s="66">
        <f>IF(O1805&gt;0,VLOOKUP(O1805,W$12:AF$80,2),J1805)</f>
        <v>45407</v>
      </c>
      <c r="K1806" s="67">
        <f t="shared" si="492"/>
        <v>114</v>
      </c>
      <c r="L1806" s="68">
        <f t="shared" si="493"/>
        <v>115</v>
      </c>
      <c r="M1806" s="69">
        <f t="shared" si="494"/>
        <v>1.018059477</v>
      </c>
      <c r="N1806" s="69">
        <f t="shared" ca="1" si="495"/>
        <v>1.0652808629999999</v>
      </c>
      <c r="O1806" s="68">
        <v>0</v>
      </c>
      <c r="P1806" s="65">
        <f t="shared" ca="1" si="496"/>
        <v>48.319055900000002</v>
      </c>
      <c r="Q1806" s="143">
        <f t="shared" si="486"/>
        <v>0</v>
      </c>
      <c r="R1806" s="11">
        <f t="shared" si="498"/>
        <v>0</v>
      </c>
      <c r="S1806" s="70" t="str">
        <f>IF(O1805&gt;0,VLOOKUP(O1805,W$12:AF$60,10),S1805)</f>
        <v>A+J=</v>
      </c>
      <c r="T1806" s="66" t="e">
        <f>IF(O1805&gt;0,VLOOKUP(O1805,W$12:AF$60,11),T1805)</f>
        <v>#REF!</v>
      </c>
      <c r="U1806" s="71" t="str">
        <f t="shared" si="497"/>
        <v>-</v>
      </c>
    </row>
    <row r="1807" spans="1:21" x14ac:dyDescent="0.15">
      <c r="A1807" s="63">
        <f t="shared" si="499"/>
        <v>45572</v>
      </c>
      <c r="B1807" s="78">
        <f t="shared" ca="1" si="487"/>
        <v>788.49088710949991</v>
      </c>
      <c r="C1807" s="65">
        <f t="shared" ca="1" si="488"/>
        <v>740.17183120949994</v>
      </c>
      <c r="D1807" s="10">
        <f ca="1">IF(A1807&lt;$B$1,VLOOKUP(A1807,[1]DI!$A$4:$B$15000,2),0)</f>
        <v>0.1065</v>
      </c>
      <c r="E1807" s="65">
        <f t="shared" ca="1" si="489"/>
        <v>1.00040168</v>
      </c>
      <c r="F1807" s="65">
        <f ca="1">(TRUNC(PRODUCT($E$12:$E1806),16))</f>
        <v>1.4842357448333201</v>
      </c>
      <c r="G1807" s="65">
        <f t="shared" ca="1" si="490"/>
        <v>1.4184430829528401</v>
      </c>
      <c r="H1807" s="65">
        <f t="shared" ca="1" si="491"/>
        <v>1.0463837199999999</v>
      </c>
      <c r="I1807" s="64">
        <f t="shared" si="500"/>
        <v>0.04</v>
      </c>
      <c r="J1807" s="66">
        <f>IF(O1806&gt;0,VLOOKUP(O1806,W$12:AF$80,2),J1806)</f>
        <v>45407</v>
      </c>
      <c r="K1807" s="67">
        <f t="shared" si="492"/>
        <v>115</v>
      </c>
      <c r="L1807" s="68">
        <f t="shared" si="493"/>
        <v>115</v>
      </c>
      <c r="M1807" s="69">
        <f t="shared" si="494"/>
        <v>1.018059477</v>
      </c>
      <c r="N1807" s="69">
        <f t="shared" ca="1" si="495"/>
        <v>1.0652808629999999</v>
      </c>
      <c r="O1807" s="68">
        <v>0</v>
      </c>
      <c r="P1807" s="65">
        <f t="shared" ca="1" si="496"/>
        <v>48.319055900000002</v>
      </c>
      <c r="Q1807" s="143">
        <f t="shared" si="486"/>
        <v>0</v>
      </c>
      <c r="R1807" s="11">
        <f t="shared" si="498"/>
        <v>0</v>
      </c>
      <c r="S1807" s="70" t="str">
        <f>IF(O1806&gt;0,VLOOKUP(O1806,W$12:AF$60,10),S1806)</f>
        <v>A+J=</v>
      </c>
      <c r="T1807" s="66" t="e">
        <f>IF(O1806&gt;0,VLOOKUP(O1806,W$12:AF$60,11),T1806)</f>
        <v>#REF!</v>
      </c>
      <c r="U1807" s="71" t="str">
        <f t="shared" si="497"/>
        <v>-</v>
      </c>
    </row>
    <row r="1808" spans="1:21" x14ac:dyDescent="0.15">
      <c r="A1808" s="63">
        <f t="shared" si="499"/>
        <v>45573</v>
      </c>
      <c r="B1808" s="78">
        <f t="shared" ca="1" si="487"/>
        <v>788.93038411949999</v>
      </c>
      <c r="C1808" s="65">
        <f t="shared" ca="1" si="488"/>
        <v>740.17183120949994</v>
      </c>
      <c r="D1808" s="10">
        <f ca="1">IF(A1808&lt;$B$1,VLOOKUP(A1808,[1]DI!$A$4:$B$15000,2),0)</f>
        <v>0.1065</v>
      </c>
      <c r="E1808" s="65">
        <f t="shared" ca="1" si="489"/>
        <v>1.00040168</v>
      </c>
      <c r="F1808" s="65">
        <f ca="1">(TRUNC(PRODUCT($E$12:$E1807),16))</f>
        <v>1.4848319326473101</v>
      </c>
      <c r="G1808" s="65">
        <f t="shared" ca="1" si="490"/>
        <v>1.4184430829528401</v>
      </c>
      <c r="H1808" s="65">
        <f t="shared" ca="1" si="491"/>
        <v>1.0468040300000001</v>
      </c>
      <c r="I1808" s="64">
        <f t="shared" si="500"/>
        <v>0.04</v>
      </c>
      <c r="J1808" s="66">
        <f>IF(O1807&gt;0,VLOOKUP(O1807,W$12:AF$80,2),J1807)</f>
        <v>45407</v>
      </c>
      <c r="K1808" s="67">
        <f t="shared" si="492"/>
        <v>116</v>
      </c>
      <c r="L1808" s="68">
        <f t="shared" si="493"/>
        <v>116</v>
      </c>
      <c r="M1808" s="69">
        <f t="shared" si="494"/>
        <v>1.018217937</v>
      </c>
      <c r="N1808" s="69">
        <f t="shared" ca="1" si="495"/>
        <v>1.0658746400000001</v>
      </c>
      <c r="O1808" s="68">
        <v>0</v>
      </c>
      <c r="P1808" s="65">
        <f t="shared" ca="1" si="496"/>
        <v>48.758552909999999</v>
      </c>
      <c r="Q1808" s="143">
        <f t="shared" si="486"/>
        <v>0</v>
      </c>
      <c r="R1808" s="11">
        <f t="shared" si="498"/>
        <v>0</v>
      </c>
      <c r="S1808" s="70" t="str">
        <f>IF(O1807&gt;0,VLOOKUP(O1807,W$12:AF$60,10),S1807)</f>
        <v>A+J=</v>
      </c>
      <c r="T1808" s="66" t="e">
        <f>IF(O1807&gt;0,VLOOKUP(O1807,W$12:AF$60,11),T1807)</f>
        <v>#REF!</v>
      </c>
      <c r="U1808" s="71" t="str">
        <f t="shared" si="497"/>
        <v>-</v>
      </c>
    </row>
    <row r="1809" spans="1:21" x14ac:dyDescent="0.15">
      <c r="A1809" s="63">
        <f t="shared" si="499"/>
        <v>45574</v>
      </c>
      <c r="B1809" s="78">
        <f t="shared" ca="1" si="487"/>
        <v>789.37012834949996</v>
      </c>
      <c r="C1809" s="65">
        <f t="shared" ca="1" si="488"/>
        <v>740.17183120949994</v>
      </c>
      <c r="D1809" s="10">
        <f ca="1">IF(A1809&lt;$B$1,VLOOKUP(A1809,[1]DI!$A$4:$B$15000,2),0)</f>
        <v>0.1065</v>
      </c>
      <c r="E1809" s="65">
        <f t="shared" ca="1" si="489"/>
        <v>1.00040168</v>
      </c>
      <c r="F1809" s="65">
        <f ca="1">(TRUNC(PRODUCT($E$12:$E1808),16))</f>
        <v>1.48542835993802</v>
      </c>
      <c r="G1809" s="65">
        <f t="shared" ca="1" si="490"/>
        <v>1.4184430829528401</v>
      </c>
      <c r="H1809" s="65">
        <f t="shared" ca="1" si="491"/>
        <v>1.0472245099999999</v>
      </c>
      <c r="I1809" s="64">
        <f t="shared" si="500"/>
        <v>0.04</v>
      </c>
      <c r="J1809" s="66">
        <f>IF(O1808&gt;0,VLOOKUP(O1808,W$12:AF$80,2),J1808)</f>
        <v>45407</v>
      </c>
      <c r="K1809" s="67">
        <f t="shared" si="492"/>
        <v>117</v>
      </c>
      <c r="L1809" s="68">
        <f t="shared" si="493"/>
        <v>117</v>
      </c>
      <c r="M1809" s="69">
        <f t="shared" si="494"/>
        <v>1.0183764230000001</v>
      </c>
      <c r="N1809" s="69">
        <f t="shared" ca="1" si="495"/>
        <v>1.0664687509999999</v>
      </c>
      <c r="O1809" s="68">
        <v>0</v>
      </c>
      <c r="P1809" s="65">
        <f t="shared" ca="1" si="496"/>
        <v>49.198297140000001</v>
      </c>
      <c r="Q1809" s="143">
        <f t="shared" si="486"/>
        <v>0</v>
      </c>
      <c r="R1809" s="11">
        <f t="shared" si="498"/>
        <v>0</v>
      </c>
      <c r="S1809" s="70" t="str">
        <f>IF(O1808&gt;0,VLOOKUP(O1808,W$12:AF$60,10),S1808)</f>
        <v>A+J=</v>
      </c>
      <c r="T1809" s="66" t="e">
        <f>IF(O1808&gt;0,VLOOKUP(O1808,W$12:AF$60,11),T1808)</f>
        <v>#REF!</v>
      </c>
      <c r="U1809" s="71" t="str">
        <f t="shared" si="497"/>
        <v>-</v>
      </c>
    </row>
    <row r="1810" spans="1:21" x14ac:dyDescent="0.15">
      <c r="A1810" s="63">
        <f t="shared" si="499"/>
        <v>45575</v>
      </c>
      <c r="B1810" s="78">
        <f t="shared" ca="1" si="487"/>
        <v>789.81011756949999</v>
      </c>
      <c r="C1810" s="65">
        <f t="shared" ca="1" si="488"/>
        <v>740.17183120949994</v>
      </c>
      <c r="D1810" s="10">
        <f ca="1">IF(A1810&lt;$B$1,VLOOKUP(A1810,[1]DI!$A$4:$B$15000,2),0)</f>
        <v>0.1065</v>
      </c>
      <c r="E1810" s="65">
        <f t="shared" ca="1" si="489"/>
        <v>1.00040168</v>
      </c>
      <c r="F1810" s="65">
        <f ca="1">(TRUNC(PRODUCT($E$12:$E1809),16))</f>
        <v>1.4860250268016399</v>
      </c>
      <c r="G1810" s="65">
        <f t="shared" ca="1" si="490"/>
        <v>1.4184430829528401</v>
      </c>
      <c r="H1810" s="65">
        <f t="shared" ca="1" si="491"/>
        <v>1.0476451600000001</v>
      </c>
      <c r="I1810" s="64">
        <f t="shared" si="500"/>
        <v>0.04</v>
      </c>
      <c r="J1810" s="66">
        <f>IF(O1809&gt;0,VLOOKUP(O1809,W$12:AF$80,2),J1809)</f>
        <v>45407</v>
      </c>
      <c r="K1810" s="67">
        <f t="shared" si="492"/>
        <v>118</v>
      </c>
      <c r="L1810" s="68">
        <f t="shared" si="493"/>
        <v>118</v>
      </c>
      <c r="M1810" s="69">
        <f t="shared" si="494"/>
        <v>1.018534933</v>
      </c>
      <c r="N1810" s="69">
        <f t="shared" ca="1" si="495"/>
        <v>1.0670631930000001</v>
      </c>
      <c r="O1810" s="68">
        <v>0</v>
      </c>
      <c r="P1810" s="65">
        <f t="shared" ca="1" si="496"/>
        <v>49.638286360000002</v>
      </c>
      <c r="Q1810" s="143">
        <f t="shared" si="486"/>
        <v>0</v>
      </c>
      <c r="R1810" s="11">
        <f t="shared" si="498"/>
        <v>0</v>
      </c>
      <c r="S1810" s="70" t="str">
        <f>IF(O1809&gt;0,VLOOKUP(O1809,W$12:AF$60,10),S1809)</f>
        <v>A+J=</v>
      </c>
      <c r="T1810" s="66" t="e">
        <f>IF(O1809&gt;0,VLOOKUP(O1809,W$12:AF$60,11),T1809)</f>
        <v>#REF!</v>
      </c>
      <c r="U1810" s="71" t="str">
        <f t="shared" si="497"/>
        <v>-</v>
      </c>
    </row>
    <row r="1811" spans="1:21" x14ac:dyDescent="0.15">
      <c r="A1811" s="63">
        <f t="shared" si="499"/>
        <v>45576</v>
      </c>
      <c r="B1811" s="78">
        <f t="shared" ca="1" si="487"/>
        <v>790.2503532794999</v>
      </c>
      <c r="C1811" s="65">
        <f t="shared" ca="1" si="488"/>
        <v>740.17183120949994</v>
      </c>
      <c r="D1811" s="10">
        <f ca="1">IF(A1811&lt;$B$1,VLOOKUP(A1811,[1]DI!$A$4:$B$15000,2),0)</f>
        <v>0.1065</v>
      </c>
      <c r="E1811" s="65">
        <f t="shared" ca="1" si="489"/>
        <v>1.00040168</v>
      </c>
      <c r="F1811" s="65">
        <f ca="1">(TRUNC(PRODUCT($E$12:$E1810),16))</f>
        <v>1.4866219333344</v>
      </c>
      <c r="G1811" s="65">
        <f t="shared" ca="1" si="490"/>
        <v>1.4184430829528401</v>
      </c>
      <c r="H1811" s="65">
        <f t="shared" ca="1" si="491"/>
        <v>1.0480659800000001</v>
      </c>
      <c r="I1811" s="64">
        <f t="shared" si="500"/>
        <v>0.04</v>
      </c>
      <c r="J1811" s="66">
        <f>IF(O1810&gt;0,VLOOKUP(O1810,W$12:AF$80,2),J1810)</f>
        <v>45407</v>
      </c>
      <c r="K1811" s="67">
        <f t="shared" si="492"/>
        <v>119</v>
      </c>
      <c r="L1811" s="68">
        <f t="shared" si="493"/>
        <v>119</v>
      </c>
      <c r="M1811" s="69">
        <f t="shared" si="494"/>
        <v>1.0186934679999999</v>
      </c>
      <c r="N1811" s="69">
        <f t="shared" ca="1" si="495"/>
        <v>1.067657968</v>
      </c>
      <c r="O1811" s="68">
        <v>0</v>
      </c>
      <c r="P1811" s="65">
        <f t="shared" ca="1" si="496"/>
        <v>50.078522069999998</v>
      </c>
      <c r="Q1811" s="143">
        <f t="shared" si="486"/>
        <v>0</v>
      </c>
      <c r="R1811" s="11">
        <f t="shared" si="498"/>
        <v>0</v>
      </c>
      <c r="S1811" s="70" t="str">
        <f>IF(O1810&gt;0,VLOOKUP(O1810,W$12:AF$60,10),S1810)</f>
        <v>A+J=</v>
      </c>
      <c r="T1811" s="66" t="e">
        <f>IF(O1810&gt;0,VLOOKUP(O1810,W$12:AF$60,11),T1810)</f>
        <v>#REF!</v>
      </c>
      <c r="U1811" s="71" t="str">
        <f t="shared" si="497"/>
        <v>-</v>
      </c>
    </row>
    <row r="1812" spans="1:21" x14ac:dyDescent="0.15">
      <c r="A1812" s="63">
        <f t="shared" si="499"/>
        <v>45577</v>
      </c>
      <c r="B1812" s="78">
        <f t="shared" ca="1" si="487"/>
        <v>790.6908265694999</v>
      </c>
      <c r="C1812" s="65">
        <f t="shared" ca="1" si="488"/>
        <v>740.17183120949994</v>
      </c>
      <c r="D1812" s="10">
        <f ca="1">IF(A1812&lt;$B$1,VLOOKUP(A1812,[1]DI!$A$4:$B$15000,2),0)</f>
        <v>0</v>
      </c>
      <c r="E1812" s="65">
        <f t="shared" ca="1" si="489"/>
        <v>1</v>
      </c>
      <c r="F1812" s="65">
        <f ca="1">(TRUNC(PRODUCT($E$12:$E1811),16))</f>
        <v>1.4872190796325799</v>
      </c>
      <c r="G1812" s="65">
        <f t="shared" ca="1" si="490"/>
        <v>1.4184430829528401</v>
      </c>
      <c r="H1812" s="65">
        <f t="shared" ca="1" si="491"/>
        <v>1.04848696</v>
      </c>
      <c r="I1812" s="64">
        <f t="shared" si="500"/>
        <v>0.04</v>
      </c>
      <c r="J1812" s="66">
        <f>IF(O1811&gt;0,VLOOKUP(O1811,W$12:AF$80,2),J1811)</f>
        <v>45407</v>
      </c>
      <c r="K1812" s="67">
        <f t="shared" si="492"/>
        <v>119</v>
      </c>
      <c r="L1812" s="68">
        <f t="shared" si="493"/>
        <v>120</v>
      </c>
      <c r="M1812" s="69">
        <f t="shared" si="494"/>
        <v>1.0188520270000001</v>
      </c>
      <c r="N1812" s="69">
        <f t="shared" ca="1" si="495"/>
        <v>1.0682530640000001</v>
      </c>
      <c r="O1812" s="68">
        <v>0</v>
      </c>
      <c r="P1812" s="65">
        <f t="shared" ca="1" si="496"/>
        <v>50.518995359999998</v>
      </c>
      <c r="Q1812" s="143">
        <f t="shared" si="486"/>
        <v>0</v>
      </c>
      <c r="R1812" s="11">
        <f t="shared" si="498"/>
        <v>0</v>
      </c>
      <c r="S1812" s="70" t="str">
        <f>IF(O1811&gt;0,VLOOKUP(O1811,W$12:AF$60,10),S1811)</f>
        <v>A+J=</v>
      </c>
      <c r="T1812" s="66" t="e">
        <f>IF(O1811&gt;0,VLOOKUP(O1811,W$12:AF$60,11),T1811)</f>
        <v>#REF!</v>
      </c>
      <c r="U1812" s="71" t="str">
        <f t="shared" si="497"/>
        <v>-</v>
      </c>
    </row>
    <row r="1813" spans="1:21" x14ac:dyDescent="0.15">
      <c r="A1813" s="63">
        <f t="shared" si="499"/>
        <v>45578</v>
      </c>
      <c r="B1813" s="78">
        <f t="shared" ca="1" si="487"/>
        <v>790.6908265694999</v>
      </c>
      <c r="C1813" s="65">
        <f t="shared" ca="1" si="488"/>
        <v>740.17183120949994</v>
      </c>
      <c r="D1813" s="10">
        <f ca="1">IF(A1813&lt;$B$1,VLOOKUP(A1813,[1]DI!$A$4:$B$15000,2),0)</f>
        <v>0</v>
      </c>
      <c r="E1813" s="65">
        <f t="shared" ca="1" si="489"/>
        <v>1</v>
      </c>
      <c r="F1813" s="65">
        <f ca="1">(TRUNC(PRODUCT($E$12:$E1812),16))</f>
        <v>1.4872190796325799</v>
      </c>
      <c r="G1813" s="65">
        <f t="shared" ca="1" si="490"/>
        <v>1.4184430829528401</v>
      </c>
      <c r="H1813" s="65">
        <f t="shared" ca="1" si="491"/>
        <v>1.04848696</v>
      </c>
      <c r="I1813" s="64">
        <f t="shared" si="500"/>
        <v>0.04</v>
      </c>
      <c r="J1813" s="66">
        <f>IF(O1812&gt;0,VLOOKUP(O1812,W$12:AF$80,2),J1812)</f>
        <v>45407</v>
      </c>
      <c r="K1813" s="67">
        <f t="shared" si="492"/>
        <v>119</v>
      </c>
      <c r="L1813" s="68">
        <f t="shared" si="493"/>
        <v>120</v>
      </c>
      <c r="M1813" s="69">
        <f t="shared" si="494"/>
        <v>1.0188520270000001</v>
      </c>
      <c r="N1813" s="69">
        <f t="shared" ca="1" si="495"/>
        <v>1.0682530640000001</v>
      </c>
      <c r="O1813" s="68">
        <v>0</v>
      </c>
      <c r="P1813" s="65">
        <f t="shared" ca="1" si="496"/>
        <v>50.518995359999998</v>
      </c>
      <c r="Q1813" s="143">
        <f t="shared" si="486"/>
        <v>0</v>
      </c>
      <c r="R1813" s="11">
        <f t="shared" si="498"/>
        <v>0</v>
      </c>
      <c r="S1813" s="70" t="str">
        <f>IF(O1812&gt;0,VLOOKUP(O1812,W$12:AF$60,10),S1812)</f>
        <v>A+J=</v>
      </c>
      <c r="T1813" s="66" t="e">
        <f>IF(O1812&gt;0,VLOOKUP(O1812,W$12:AF$60,11),T1812)</f>
        <v>#REF!</v>
      </c>
      <c r="U1813" s="71" t="str">
        <f t="shared" si="497"/>
        <v>-</v>
      </c>
    </row>
    <row r="1814" spans="1:21" x14ac:dyDescent="0.15">
      <c r="A1814" s="63">
        <f t="shared" si="499"/>
        <v>45579</v>
      </c>
      <c r="B1814" s="78">
        <f t="shared" ca="1" si="487"/>
        <v>790.6908265694999</v>
      </c>
      <c r="C1814" s="65">
        <f t="shared" ca="1" si="488"/>
        <v>740.17183120949994</v>
      </c>
      <c r="D1814" s="10">
        <f ca="1">IF(A1814&lt;$B$1,VLOOKUP(A1814,[1]DI!$A$4:$B$15000,2),0)</f>
        <v>0.1065</v>
      </c>
      <c r="E1814" s="65">
        <f t="shared" ca="1" si="489"/>
        <v>1.00040168</v>
      </c>
      <c r="F1814" s="65">
        <f ca="1">(TRUNC(PRODUCT($E$12:$E1813),16))</f>
        <v>1.4872190796325799</v>
      </c>
      <c r="G1814" s="65">
        <f t="shared" ca="1" si="490"/>
        <v>1.4184430829528401</v>
      </c>
      <c r="H1814" s="65">
        <f t="shared" ca="1" si="491"/>
        <v>1.04848696</v>
      </c>
      <c r="I1814" s="64">
        <f t="shared" si="500"/>
        <v>0.04</v>
      </c>
      <c r="J1814" s="66">
        <f>IF(O1813&gt;0,VLOOKUP(O1813,W$12:AF$80,2),J1813)</f>
        <v>45407</v>
      </c>
      <c r="K1814" s="67">
        <f t="shared" si="492"/>
        <v>120</v>
      </c>
      <c r="L1814" s="68">
        <f t="shared" si="493"/>
        <v>120</v>
      </c>
      <c r="M1814" s="69">
        <f t="shared" si="494"/>
        <v>1.0188520270000001</v>
      </c>
      <c r="N1814" s="69">
        <f t="shared" ca="1" si="495"/>
        <v>1.0682530640000001</v>
      </c>
      <c r="O1814" s="68">
        <v>0</v>
      </c>
      <c r="P1814" s="65">
        <f t="shared" ca="1" si="496"/>
        <v>50.518995359999998</v>
      </c>
      <c r="Q1814" s="143">
        <f t="shared" si="486"/>
        <v>0</v>
      </c>
      <c r="R1814" s="11">
        <f t="shared" si="498"/>
        <v>0</v>
      </c>
      <c r="S1814" s="70" t="str">
        <f>IF(O1813&gt;0,VLOOKUP(O1813,W$12:AF$60,10),S1813)</f>
        <v>A+J=</v>
      </c>
      <c r="T1814" s="66" t="e">
        <f>IF(O1813&gt;0,VLOOKUP(O1813,W$12:AF$60,11),T1813)</f>
        <v>#REF!</v>
      </c>
      <c r="U1814" s="71" t="str">
        <f t="shared" si="497"/>
        <v>-</v>
      </c>
    </row>
    <row r="1815" spans="1:21" x14ac:dyDescent="0.15">
      <c r="A1815" s="63">
        <f t="shared" si="499"/>
        <v>45580</v>
      </c>
      <c r="B1815" s="78">
        <f t="shared" ca="1" si="487"/>
        <v>791.13155448949999</v>
      </c>
      <c r="C1815" s="65">
        <f t="shared" ca="1" si="488"/>
        <v>740.17183120949994</v>
      </c>
      <c r="D1815" s="10">
        <f ca="1">IF(A1815&lt;$B$1,VLOOKUP(A1815,[1]DI!$A$4:$B$15000,2),0)</f>
        <v>0.1065</v>
      </c>
      <c r="E1815" s="65">
        <f t="shared" ca="1" si="489"/>
        <v>1.00040168</v>
      </c>
      <c r="F1815" s="65">
        <f ca="1">(TRUNC(PRODUCT($E$12:$E1814),16))</f>
        <v>1.4878164657924899</v>
      </c>
      <c r="G1815" s="65">
        <f t="shared" ca="1" si="490"/>
        <v>1.4184430829528401</v>
      </c>
      <c r="H1815" s="65">
        <f t="shared" ca="1" si="491"/>
        <v>1.0489081200000001</v>
      </c>
      <c r="I1815" s="64">
        <f t="shared" si="500"/>
        <v>0.04</v>
      </c>
      <c r="J1815" s="66">
        <f>IF(O1814&gt;0,VLOOKUP(O1814,W$12:AF$80,2),J1814)</f>
        <v>45407</v>
      </c>
      <c r="K1815" s="67">
        <f t="shared" si="492"/>
        <v>121</v>
      </c>
      <c r="L1815" s="68">
        <f t="shared" si="493"/>
        <v>121</v>
      </c>
      <c r="M1815" s="69">
        <f t="shared" si="494"/>
        <v>1.0190106109999999</v>
      </c>
      <c r="N1815" s="69">
        <f t="shared" ca="1" si="495"/>
        <v>1.068848504</v>
      </c>
      <c r="O1815" s="68">
        <v>0</v>
      </c>
      <c r="P1815" s="65">
        <f t="shared" ca="1" si="496"/>
        <v>50.959723279999999</v>
      </c>
      <c r="Q1815" s="143">
        <f t="shared" si="486"/>
        <v>0</v>
      </c>
      <c r="R1815" s="11">
        <f t="shared" si="498"/>
        <v>0</v>
      </c>
      <c r="S1815" s="70" t="str">
        <f>IF(O1814&gt;0,VLOOKUP(O1814,W$12:AF$60,10),S1814)</f>
        <v>A+J=</v>
      </c>
      <c r="T1815" s="66" t="e">
        <f>IF(O1814&gt;0,VLOOKUP(O1814,W$12:AF$60,11),T1814)</f>
        <v>#REF!</v>
      </c>
      <c r="U1815" s="71" t="str">
        <f t="shared" si="497"/>
        <v>-</v>
      </c>
    </row>
    <row r="1816" spans="1:21" x14ac:dyDescent="0.15">
      <c r="A1816" s="63">
        <f t="shared" si="499"/>
        <v>45581</v>
      </c>
      <c r="B1816" s="78">
        <f t="shared" ca="1" si="487"/>
        <v>791.57252147949998</v>
      </c>
      <c r="C1816" s="65">
        <f t="shared" ca="1" si="488"/>
        <v>740.17183120949994</v>
      </c>
      <c r="D1816" s="10">
        <f ca="1">IF(A1816&lt;$B$1,VLOOKUP(A1816,[1]DI!$A$4:$B$15000,2),0)</f>
        <v>0.1065</v>
      </c>
      <c r="E1816" s="65">
        <f t="shared" ca="1" si="489"/>
        <v>1.00040168</v>
      </c>
      <c r="F1816" s="65">
        <f ca="1">(TRUNC(PRODUCT($E$12:$E1815),16))</f>
        <v>1.48841409191047</v>
      </c>
      <c r="G1816" s="65">
        <f t="shared" ca="1" si="490"/>
        <v>1.4184430829528401</v>
      </c>
      <c r="H1816" s="65">
        <f t="shared" ca="1" si="491"/>
        <v>1.0493294399999999</v>
      </c>
      <c r="I1816" s="64">
        <f t="shared" si="500"/>
        <v>0.04</v>
      </c>
      <c r="J1816" s="66">
        <f>IF(O1815&gt;0,VLOOKUP(O1815,W$12:AF$80,2),J1815)</f>
        <v>45407</v>
      </c>
      <c r="K1816" s="67">
        <f t="shared" si="492"/>
        <v>122</v>
      </c>
      <c r="L1816" s="68">
        <f t="shared" si="493"/>
        <v>122</v>
      </c>
      <c r="M1816" s="69">
        <f t="shared" si="494"/>
        <v>1.01916922</v>
      </c>
      <c r="N1816" s="69">
        <f t="shared" ca="1" si="495"/>
        <v>1.0694442669999999</v>
      </c>
      <c r="O1816" s="68">
        <v>0</v>
      </c>
      <c r="P1816" s="65">
        <f t="shared" ca="1" si="496"/>
        <v>51.400690269999998</v>
      </c>
      <c r="Q1816" s="143">
        <f t="shared" si="486"/>
        <v>0</v>
      </c>
      <c r="R1816" s="11">
        <f t="shared" si="498"/>
        <v>0</v>
      </c>
      <c r="S1816" s="70" t="str">
        <f>IF(O1815&gt;0,VLOOKUP(O1815,W$12:AF$60,10),S1815)</f>
        <v>A+J=</v>
      </c>
      <c r="T1816" s="66" t="e">
        <f>IF(O1815&gt;0,VLOOKUP(O1815,W$12:AF$60,11),T1815)</f>
        <v>#REF!</v>
      </c>
      <c r="U1816" s="71" t="str">
        <f t="shared" si="497"/>
        <v>-</v>
      </c>
    </row>
    <row r="1817" spans="1:21" x14ac:dyDescent="0.15">
      <c r="A1817" s="63">
        <f t="shared" si="499"/>
        <v>45582</v>
      </c>
      <c r="B1817" s="78">
        <f t="shared" ca="1" si="487"/>
        <v>792.01374234949992</v>
      </c>
      <c r="C1817" s="65">
        <f t="shared" ca="1" si="488"/>
        <v>740.17183120949994</v>
      </c>
      <c r="D1817" s="10">
        <f ca="1">IF(A1817&lt;$B$1,VLOOKUP(A1817,[1]DI!$A$4:$B$15000,2),0)</f>
        <v>0.1065</v>
      </c>
      <c r="E1817" s="65">
        <f t="shared" ca="1" si="489"/>
        <v>1.00040168</v>
      </c>
      <c r="F1817" s="65">
        <f ca="1">(TRUNC(PRODUCT($E$12:$E1816),16))</f>
        <v>1.48901195808291</v>
      </c>
      <c r="G1817" s="65">
        <f t="shared" ca="1" si="490"/>
        <v>1.4184430829528401</v>
      </c>
      <c r="H1817" s="65">
        <f t="shared" ca="1" si="491"/>
        <v>1.04975094</v>
      </c>
      <c r="I1817" s="64">
        <f t="shared" si="500"/>
        <v>0.04</v>
      </c>
      <c r="J1817" s="66">
        <f>IF(O1816&gt;0,VLOOKUP(O1816,W$12:AF$80,2),J1816)</f>
        <v>45407</v>
      </c>
      <c r="K1817" s="67">
        <f t="shared" si="492"/>
        <v>123</v>
      </c>
      <c r="L1817" s="68">
        <f t="shared" si="493"/>
        <v>123</v>
      </c>
      <c r="M1817" s="69">
        <f t="shared" si="494"/>
        <v>1.0193278539999999</v>
      </c>
      <c r="N1817" s="69">
        <f t="shared" ca="1" si="495"/>
        <v>1.0700403730000001</v>
      </c>
      <c r="O1817" s="68">
        <v>0</v>
      </c>
      <c r="P1817" s="65">
        <f t="shared" ca="1" si="496"/>
        <v>51.841911140000001</v>
      </c>
      <c r="Q1817" s="143">
        <f t="shared" si="486"/>
        <v>0</v>
      </c>
      <c r="R1817" s="11">
        <f t="shared" si="498"/>
        <v>0</v>
      </c>
      <c r="S1817" s="70" t="str">
        <f>IF(O1816&gt;0,VLOOKUP(O1816,W$12:AF$60,10),S1816)</f>
        <v>A+J=</v>
      </c>
      <c r="T1817" s="66" t="e">
        <f>IF(O1816&gt;0,VLOOKUP(O1816,W$12:AF$60,11),T1816)</f>
        <v>#REF!</v>
      </c>
      <c r="U1817" s="71" t="str">
        <f t="shared" si="497"/>
        <v>-</v>
      </c>
    </row>
    <row r="1818" spans="1:21" x14ac:dyDescent="0.15">
      <c r="A1818" s="63">
        <f t="shared" si="499"/>
        <v>45583</v>
      </c>
      <c r="B1818" s="78">
        <f t="shared" ca="1" si="487"/>
        <v>792.45520154949998</v>
      </c>
      <c r="C1818" s="65">
        <f t="shared" ca="1" si="488"/>
        <v>740.17183120949994</v>
      </c>
      <c r="D1818" s="10">
        <f ca="1">IF(A1818&lt;$B$1,VLOOKUP(A1818,[1]DI!$A$4:$B$15000,2),0)</f>
        <v>0.1065</v>
      </c>
      <c r="E1818" s="65">
        <f t="shared" ca="1" si="489"/>
        <v>1.00040168</v>
      </c>
      <c r="F1818" s="65">
        <f ca="1">(TRUNC(PRODUCT($E$12:$E1817),16))</f>
        <v>1.48961006440623</v>
      </c>
      <c r="G1818" s="65">
        <f t="shared" ca="1" si="490"/>
        <v>1.4184430829528401</v>
      </c>
      <c r="H1818" s="65">
        <f t="shared" ca="1" si="491"/>
        <v>1.0501726</v>
      </c>
      <c r="I1818" s="64">
        <f t="shared" si="500"/>
        <v>0.04</v>
      </c>
      <c r="J1818" s="66">
        <f>IF(O1817&gt;0,VLOOKUP(O1817,W$12:AF$80,2),J1817)</f>
        <v>45407</v>
      </c>
      <c r="K1818" s="67">
        <f t="shared" si="492"/>
        <v>124</v>
      </c>
      <c r="L1818" s="68">
        <f t="shared" si="493"/>
        <v>124</v>
      </c>
      <c r="M1818" s="69">
        <f t="shared" si="494"/>
        <v>1.0194865120000001</v>
      </c>
      <c r="N1818" s="69">
        <f t="shared" ca="1" si="495"/>
        <v>1.070636801</v>
      </c>
      <c r="O1818" s="68">
        <v>0</v>
      </c>
      <c r="P1818" s="65">
        <f t="shared" ca="1" si="496"/>
        <v>52.283370339999998</v>
      </c>
      <c r="Q1818" s="143">
        <f t="shared" si="486"/>
        <v>0</v>
      </c>
      <c r="R1818" s="11">
        <f t="shared" si="498"/>
        <v>0</v>
      </c>
      <c r="S1818" s="70" t="str">
        <f>IF(O1817&gt;0,VLOOKUP(O1817,W$12:AF$60,10),S1817)</f>
        <v>A+J=</v>
      </c>
      <c r="T1818" s="66" t="e">
        <f>IF(O1817&gt;0,VLOOKUP(O1817,W$12:AF$60,11),T1817)</f>
        <v>#REF!</v>
      </c>
      <c r="U1818" s="71" t="str">
        <f t="shared" si="497"/>
        <v>-</v>
      </c>
    </row>
    <row r="1819" spans="1:21" x14ac:dyDescent="0.15">
      <c r="A1819" s="63">
        <f t="shared" si="499"/>
        <v>45584</v>
      </c>
      <c r="B1819" s="78">
        <f t="shared" ca="1" si="487"/>
        <v>792.89691537949989</v>
      </c>
      <c r="C1819" s="65">
        <f t="shared" ca="1" si="488"/>
        <v>740.17183120949994</v>
      </c>
      <c r="D1819" s="10">
        <f ca="1">IF(A1819&lt;$B$1,VLOOKUP(A1819,[1]DI!$A$4:$B$15000,2),0)</f>
        <v>0</v>
      </c>
      <c r="E1819" s="65">
        <f t="shared" ca="1" si="489"/>
        <v>1</v>
      </c>
      <c r="F1819" s="65">
        <f ca="1">(TRUNC(PRODUCT($E$12:$E1818),16))</f>
        <v>1.4902084109769</v>
      </c>
      <c r="G1819" s="65">
        <f t="shared" ca="1" si="490"/>
        <v>1.4184430829528401</v>
      </c>
      <c r="H1819" s="65">
        <f t="shared" ca="1" si="491"/>
        <v>1.05059444</v>
      </c>
      <c r="I1819" s="64">
        <f t="shared" si="500"/>
        <v>0.04</v>
      </c>
      <c r="J1819" s="66">
        <f>IF(O1818&gt;0,VLOOKUP(O1818,W$12:AF$80,2),J1818)</f>
        <v>45407</v>
      </c>
      <c r="K1819" s="67">
        <f t="shared" si="492"/>
        <v>124</v>
      </c>
      <c r="L1819" s="68">
        <f t="shared" si="493"/>
        <v>125</v>
      </c>
      <c r="M1819" s="69">
        <f t="shared" si="494"/>
        <v>1.0196451950000001</v>
      </c>
      <c r="N1819" s="69">
        <f t="shared" ca="1" si="495"/>
        <v>1.071233573</v>
      </c>
      <c r="O1819" s="68">
        <v>0</v>
      </c>
      <c r="P1819" s="65">
        <f t="shared" ca="1" si="496"/>
        <v>52.725084170000002</v>
      </c>
      <c r="Q1819" s="143">
        <f t="shared" si="486"/>
        <v>0</v>
      </c>
      <c r="R1819" s="11">
        <f t="shared" si="498"/>
        <v>0</v>
      </c>
      <c r="S1819" s="70" t="str">
        <f>IF(O1818&gt;0,VLOOKUP(O1818,W$12:AF$60,10),S1818)</f>
        <v>A+J=</v>
      </c>
      <c r="T1819" s="66" t="e">
        <f>IF(O1818&gt;0,VLOOKUP(O1818,W$12:AF$60,11),T1818)</f>
        <v>#REF!</v>
      </c>
      <c r="U1819" s="71" t="str">
        <f t="shared" si="497"/>
        <v>-</v>
      </c>
    </row>
    <row r="1820" spans="1:21" x14ac:dyDescent="0.15">
      <c r="A1820" s="63">
        <f t="shared" si="499"/>
        <v>45585</v>
      </c>
      <c r="B1820" s="78">
        <f t="shared" ca="1" si="487"/>
        <v>792.89691537949989</v>
      </c>
      <c r="C1820" s="65">
        <f t="shared" ca="1" si="488"/>
        <v>740.17183120949994</v>
      </c>
      <c r="D1820" s="10">
        <f ca="1">IF(A1820&lt;$B$1,VLOOKUP(A1820,[1]DI!$A$4:$B$15000,2),0)</f>
        <v>0</v>
      </c>
      <c r="E1820" s="65">
        <f t="shared" ca="1" si="489"/>
        <v>1</v>
      </c>
      <c r="F1820" s="65">
        <f ca="1">(TRUNC(PRODUCT($E$12:$E1819),16))</f>
        <v>1.4902084109769</v>
      </c>
      <c r="G1820" s="65">
        <f t="shared" ca="1" si="490"/>
        <v>1.4184430829528401</v>
      </c>
      <c r="H1820" s="65">
        <f t="shared" ca="1" si="491"/>
        <v>1.05059444</v>
      </c>
      <c r="I1820" s="64">
        <f t="shared" si="500"/>
        <v>0.04</v>
      </c>
      <c r="J1820" s="66">
        <f>IF(O1819&gt;0,VLOOKUP(O1819,W$12:AF$80,2),J1819)</f>
        <v>45407</v>
      </c>
      <c r="K1820" s="67">
        <f t="shared" si="492"/>
        <v>124</v>
      </c>
      <c r="L1820" s="68">
        <f t="shared" si="493"/>
        <v>125</v>
      </c>
      <c r="M1820" s="69">
        <f t="shared" si="494"/>
        <v>1.0196451950000001</v>
      </c>
      <c r="N1820" s="69">
        <f t="shared" ca="1" si="495"/>
        <v>1.071233573</v>
      </c>
      <c r="O1820" s="68">
        <v>0</v>
      </c>
      <c r="P1820" s="65">
        <f t="shared" ca="1" si="496"/>
        <v>52.725084170000002</v>
      </c>
      <c r="Q1820" s="143">
        <f t="shared" si="486"/>
        <v>0</v>
      </c>
      <c r="R1820" s="11">
        <f t="shared" si="498"/>
        <v>0</v>
      </c>
      <c r="S1820" s="70" t="str">
        <f>IF(O1819&gt;0,VLOOKUP(O1819,W$12:AF$60,10),S1819)</f>
        <v>A+J=</v>
      </c>
      <c r="T1820" s="66" t="e">
        <f>IF(O1819&gt;0,VLOOKUP(O1819,W$12:AF$60,11),T1819)</f>
        <v>#REF!</v>
      </c>
      <c r="U1820" s="71" t="str">
        <f t="shared" si="497"/>
        <v>-</v>
      </c>
    </row>
    <row r="1821" spans="1:21" x14ac:dyDescent="0.15">
      <c r="A1821" s="63">
        <f t="shared" si="499"/>
        <v>45586</v>
      </c>
      <c r="B1821" s="78">
        <f t="shared" ca="1" si="487"/>
        <v>792.89691537949989</v>
      </c>
      <c r="C1821" s="65">
        <f t="shared" ca="1" si="488"/>
        <v>740.17183120949994</v>
      </c>
      <c r="D1821" s="10">
        <f ca="1">IF(A1821&lt;$B$1,VLOOKUP(A1821,[1]DI!$A$4:$B$15000,2),0)</f>
        <v>0.1065</v>
      </c>
      <c r="E1821" s="65">
        <f t="shared" ca="1" si="489"/>
        <v>1.00040168</v>
      </c>
      <c r="F1821" s="65">
        <f ca="1">(TRUNC(PRODUCT($E$12:$E1820),16))</f>
        <v>1.4902084109769</v>
      </c>
      <c r="G1821" s="65">
        <f t="shared" ca="1" si="490"/>
        <v>1.4184430829528401</v>
      </c>
      <c r="H1821" s="65">
        <f t="shared" ca="1" si="491"/>
        <v>1.05059444</v>
      </c>
      <c r="I1821" s="64">
        <f t="shared" si="500"/>
        <v>0.04</v>
      </c>
      <c r="J1821" s="66">
        <f>IF(O1820&gt;0,VLOOKUP(O1820,W$12:AF$80,2),J1820)</f>
        <v>45407</v>
      </c>
      <c r="K1821" s="67">
        <f t="shared" si="492"/>
        <v>125</v>
      </c>
      <c r="L1821" s="68">
        <f t="shared" si="493"/>
        <v>125</v>
      </c>
      <c r="M1821" s="69">
        <f t="shared" si="494"/>
        <v>1.0196451950000001</v>
      </c>
      <c r="N1821" s="69">
        <f t="shared" ca="1" si="495"/>
        <v>1.071233573</v>
      </c>
      <c r="O1821" s="68">
        <v>0</v>
      </c>
      <c r="P1821" s="65">
        <f t="shared" ca="1" si="496"/>
        <v>52.725084170000002</v>
      </c>
      <c r="Q1821" s="143">
        <f t="shared" si="486"/>
        <v>0</v>
      </c>
      <c r="R1821" s="11">
        <f t="shared" si="498"/>
        <v>0</v>
      </c>
      <c r="S1821" s="70" t="str">
        <f>IF(O1820&gt;0,VLOOKUP(O1820,W$12:AF$60,10),S1820)</f>
        <v>A+J=</v>
      </c>
      <c r="T1821" s="66" t="e">
        <f>IF(O1820&gt;0,VLOOKUP(O1820,W$12:AF$60,11),T1820)</f>
        <v>#REF!</v>
      </c>
      <c r="U1821" s="71" t="str">
        <f t="shared" si="497"/>
        <v>-</v>
      </c>
    </row>
    <row r="1822" spans="1:21" x14ac:dyDescent="0.15">
      <c r="A1822" s="63">
        <f t="shared" si="499"/>
        <v>45587</v>
      </c>
      <c r="B1822" s="78">
        <f t="shared" ca="1" si="487"/>
        <v>793.33886827949993</v>
      </c>
      <c r="C1822" s="65">
        <f t="shared" ca="1" si="488"/>
        <v>740.17183120949994</v>
      </c>
      <c r="D1822" s="10">
        <f ca="1">IF(A1822&lt;$B$1,VLOOKUP(A1822,[1]DI!$A$4:$B$15000,2),0)</f>
        <v>0.1065</v>
      </c>
      <c r="E1822" s="65">
        <f t="shared" ca="1" si="489"/>
        <v>1.00040168</v>
      </c>
      <c r="F1822" s="65">
        <f ca="1">(TRUNC(PRODUCT($E$12:$E1821),16))</f>
        <v>1.49080699789142</v>
      </c>
      <c r="G1822" s="65">
        <f t="shared" ca="1" si="490"/>
        <v>1.4184430829528401</v>
      </c>
      <c r="H1822" s="65">
        <f t="shared" ca="1" si="491"/>
        <v>1.0510164399999999</v>
      </c>
      <c r="I1822" s="64">
        <f t="shared" si="500"/>
        <v>0.04</v>
      </c>
      <c r="J1822" s="66">
        <f>IF(O1821&gt;0,VLOOKUP(O1821,W$12:AF$80,2),J1821)</f>
        <v>45407</v>
      </c>
      <c r="K1822" s="67">
        <f t="shared" si="492"/>
        <v>126</v>
      </c>
      <c r="L1822" s="68">
        <f t="shared" si="493"/>
        <v>126</v>
      </c>
      <c r="M1822" s="69">
        <f t="shared" si="494"/>
        <v>1.0198039029999999</v>
      </c>
      <c r="N1822" s="69">
        <f t="shared" ca="1" si="495"/>
        <v>1.071830668</v>
      </c>
      <c r="O1822" s="68">
        <v>0</v>
      </c>
      <c r="P1822" s="65">
        <f t="shared" ca="1" si="496"/>
        <v>53.167037069999999</v>
      </c>
      <c r="Q1822" s="143">
        <f t="shared" si="486"/>
        <v>0</v>
      </c>
      <c r="R1822" s="11">
        <f t="shared" si="498"/>
        <v>0</v>
      </c>
      <c r="S1822" s="70" t="str">
        <f>IF(O1821&gt;0,VLOOKUP(O1821,W$12:AF$60,10),S1821)</f>
        <v>A+J=</v>
      </c>
      <c r="T1822" s="66" t="e">
        <f>IF(O1821&gt;0,VLOOKUP(O1821,W$12:AF$60,11),T1821)</f>
        <v>#REF!</v>
      </c>
      <c r="U1822" s="71" t="str">
        <f t="shared" si="497"/>
        <v>-</v>
      </c>
    </row>
    <row r="1823" spans="1:21" x14ac:dyDescent="0.15">
      <c r="A1823" s="63">
        <f t="shared" si="499"/>
        <v>45588</v>
      </c>
      <c r="B1823" s="78">
        <f t="shared" ca="1" si="487"/>
        <v>793.78106690949994</v>
      </c>
      <c r="C1823" s="65">
        <f t="shared" ca="1" si="488"/>
        <v>740.17183120949994</v>
      </c>
      <c r="D1823" s="10">
        <f ca="1">IF(A1823&lt;$B$1,VLOOKUP(A1823,[1]DI!$A$4:$B$15000,2),0)</f>
        <v>0.1065</v>
      </c>
      <c r="E1823" s="65">
        <f t="shared" ca="1" si="489"/>
        <v>1.00040168</v>
      </c>
      <c r="F1823" s="65">
        <f ca="1">(TRUNC(PRODUCT($E$12:$E1822),16))</f>
        <v>1.49140582524633</v>
      </c>
      <c r="G1823" s="65">
        <f t="shared" ca="1" si="490"/>
        <v>1.4184430829528401</v>
      </c>
      <c r="H1823" s="65">
        <f t="shared" ca="1" si="491"/>
        <v>1.0514386099999999</v>
      </c>
      <c r="I1823" s="64">
        <f t="shared" si="500"/>
        <v>0.04</v>
      </c>
      <c r="J1823" s="66">
        <f>IF(O1822&gt;0,VLOOKUP(O1822,W$12:AF$80,2),J1822)</f>
        <v>45407</v>
      </c>
      <c r="K1823" s="67">
        <f t="shared" si="492"/>
        <v>127</v>
      </c>
      <c r="L1823" s="68">
        <f t="shared" si="493"/>
        <v>127</v>
      </c>
      <c r="M1823" s="69">
        <f t="shared" si="494"/>
        <v>1.019962635</v>
      </c>
      <c r="N1823" s="69">
        <f t="shared" ca="1" si="495"/>
        <v>1.072428095</v>
      </c>
      <c r="O1823" s="68">
        <v>0</v>
      </c>
      <c r="P1823" s="65">
        <f t="shared" ca="1" si="496"/>
        <v>53.609235699999999</v>
      </c>
      <c r="Q1823" s="143">
        <f t="shared" si="486"/>
        <v>0</v>
      </c>
      <c r="R1823" s="11">
        <f t="shared" si="498"/>
        <v>0</v>
      </c>
      <c r="S1823" s="70" t="str">
        <f>IF(O1822&gt;0,VLOOKUP(O1822,W$12:AF$60,10),S1822)</f>
        <v>A+J=</v>
      </c>
      <c r="T1823" s="66" t="e">
        <f>IF(O1822&gt;0,VLOOKUP(O1822,W$12:AF$60,11),T1822)</f>
        <v>#REF!</v>
      </c>
      <c r="U1823" s="71" t="str">
        <f t="shared" si="497"/>
        <v>-</v>
      </c>
    </row>
    <row r="1824" spans="1:21" x14ac:dyDescent="0.15">
      <c r="A1824" s="63">
        <f t="shared" si="499"/>
        <v>45589</v>
      </c>
      <c r="B1824" s="78">
        <f t="shared" ca="1" si="487"/>
        <v>794.22351350949998</v>
      </c>
      <c r="C1824" s="65">
        <f t="shared" ca="1" si="488"/>
        <v>740.17183120949994</v>
      </c>
      <c r="D1824" s="10">
        <f ca="1">IF(A1824&lt;$B$1,VLOOKUP(A1824,[1]DI!$A$4:$B$15000,2),0)</f>
        <v>0.1065</v>
      </c>
      <c r="E1824" s="65">
        <f t="shared" ca="1" si="489"/>
        <v>1.00040168</v>
      </c>
      <c r="F1824" s="65">
        <f ca="1">(TRUNC(PRODUCT($E$12:$E1823),16))</f>
        <v>1.4920048931382199</v>
      </c>
      <c r="G1824" s="65">
        <f t="shared" ca="1" si="490"/>
        <v>1.4184430829528401</v>
      </c>
      <c r="H1824" s="65">
        <f t="shared" ca="1" si="491"/>
        <v>1.05186095</v>
      </c>
      <c r="I1824" s="64">
        <f t="shared" si="500"/>
        <v>0.04</v>
      </c>
      <c r="J1824" s="66">
        <f>IF(O1823&gt;0,VLOOKUP(O1823,W$12:AF$80,2),J1823)</f>
        <v>45407</v>
      </c>
      <c r="K1824" s="67">
        <f t="shared" si="492"/>
        <v>128</v>
      </c>
      <c r="L1824" s="68">
        <f t="shared" si="493"/>
        <v>128</v>
      </c>
      <c r="M1824" s="69">
        <f t="shared" si="494"/>
        <v>1.0201213920000001</v>
      </c>
      <c r="N1824" s="69">
        <f t="shared" ca="1" si="495"/>
        <v>1.073025857</v>
      </c>
      <c r="O1824" s="68">
        <v>0</v>
      </c>
      <c r="P1824" s="65">
        <f t="shared" ca="1" si="496"/>
        <v>54.051682300000003</v>
      </c>
      <c r="Q1824" s="143">
        <f t="shared" si="486"/>
        <v>0</v>
      </c>
      <c r="R1824" s="11">
        <f t="shared" si="498"/>
        <v>0</v>
      </c>
      <c r="S1824" s="70" t="str">
        <f>IF(O1823&gt;0,VLOOKUP(O1823,W$12:AF$60,10),S1823)</f>
        <v>A+J=</v>
      </c>
      <c r="T1824" s="66" t="e">
        <f>IF(O1823&gt;0,VLOOKUP(O1823,W$12:AF$60,11),T1823)</f>
        <v>#REF!</v>
      </c>
      <c r="U1824" s="71" t="str">
        <f t="shared" si="497"/>
        <v>-</v>
      </c>
    </row>
    <row r="1825" spans="1:21" x14ac:dyDescent="0.15">
      <c r="A1825" s="63">
        <f t="shared" si="499"/>
        <v>45590</v>
      </c>
      <c r="B1825" s="78">
        <f t="shared" ca="1" si="487"/>
        <v>794.66620657949989</v>
      </c>
      <c r="C1825" s="65">
        <f t="shared" ca="1" si="488"/>
        <v>740.17183120949994</v>
      </c>
      <c r="D1825" s="10">
        <f ca="1">IF(A1825&lt;$B$1,VLOOKUP(A1825,[1]DI!$A$4:$B$15000,2),0)</f>
        <v>0.1065</v>
      </c>
      <c r="E1825" s="65">
        <f t="shared" ca="1" si="489"/>
        <v>1.00040168</v>
      </c>
      <c r="F1825" s="65">
        <f ca="1">(TRUNC(PRODUCT($E$12:$E1824),16))</f>
        <v>1.4926042016637</v>
      </c>
      <c r="G1825" s="65">
        <f t="shared" ca="1" si="490"/>
        <v>1.4184430829528401</v>
      </c>
      <c r="H1825" s="65">
        <f t="shared" ca="1" si="491"/>
        <v>1.0522834599999999</v>
      </c>
      <c r="I1825" s="64">
        <f t="shared" si="500"/>
        <v>0.04</v>
      </c>
      <c r="J1825" s="66">
        <f>IF(O1824&gt;0,VLOOKUP(O1824,W$12:AF$80,2),J1824)</f>
        <v>45407</v>
      </c>
      <c r="K1825" s="67">
        <f t="shared" si="492"/>
        <v>129</v>
      </c>
      <c r="L1825" s="68">
        <f t="shared" si="493"/>
        <v>129</v>
      </c>
      <c r="M1825" s="69">
        <f t="shared" si="494"/>
        <v>1.020280174</v>
      </c>
      <c r="N1825" s="69">
        <f t="shared" ca="1" si="495"/>
        <v>1.0736239519999999</v>
      </c>
      <c r="O1825" s="68">
        <v>0</v>
      </c>
      <c r="P1825" s="65">
        <f t="shared" ca="1" si="496"/>
        <v>54.49437537</v>
      </c>
      <c r="Q1825" s="143">
        <f t="shared" si="486"/>
        <v>0</v>
      </c>
      <c r="R1825" s="11">
        <f t="shared" si="498"/>
        <v>0</v>
      </c>
      <c r="S1825" s="70" t="str">
        <f>IF(O1824&gt;0,VLOOKUP(O1824,W$12:AF$60,10),S1824)</f>
        <v>A+J=</v>
      </c>
      <c r="T1825" s="66" t="e">
        <f>IF(O1824&gt;0,VLOOKUP(O1824,W$12:AF$60,11),T1824)</f>
        <v>#REF!</v>
      </c>
      <c r="U1825" s="71" t="str">
        <f t="shared" si="497"/>
        <v>-</v>
      </c>
    </row>
    <row r="1826" spans="1:21" x14ac:dyDescent="0.15">
      <c r="A1826" s="63">
        <f t="shared" si="499"/>
        <v>45591</v>
      </c>
      <c r="B1826" s="78">
        <f t="shared" ca="1" si="487"/>
        <v>795.10915352949996</v>
      </c>
      <c r="C1826" s="65">
        <f t="shared" ca="1" si="488"/>
        <v>740.17183120949994</v>
      </c>
      <c r="D1826" s="10">
        <f ca="1">IF(A1826&lt;$B$1,VLOOKUP(A1826,[1]DI!$A$4:$B$15000,2),0)</f>
        <v>0</v>
      </c>
      <c r="E1826" s="65">
        <f t="shared" ca="1" si="489"/>
        <v>1</v>
      </c>
      <c r="F1826" s="65">
        <f ca="1">(TRUNC(PRODUCT($E$12:$E1825),16))</f>
        <v>1.49320375091942</v>
      </c>
      <c r="G1826" s="65">
        <f t="shared" ca="1" si="490"/>
        <v>1.4184430829528401</v>
      </c>
      <c r="H1826" s="65">
        <f t="shared" ca="1" si="491"/>
        <v>1.0527061499999999</v>
      </c>
      <c r="I1826" s="64">
        <f t="shared" si="500"/>
        <v>0.04</v>
      </c>
      <c r="J1826" s="66">
        <f>IF(O1825&gt;0,VLOOKUP(O1825,W$12:AF$80,2),J1825)</f>
        <v>45407</v>
      </c>
      <c r="K1826" s="67">
        <f t="shared" si="492"/>
        <v>129</v>
      </c>
      <c r="L1826" s="68">
        <f t="shared" si="493"/>
        <v>130</v>
      </c>
      <c r="M1826" s="69">
        <f t="shared" si="494"/>
        <v>1.02043898</v>
      </c>
      <c r="N1826" s="69">
        <f t="shared" ca="1" si="495"/>
        <v>1.0742223900000001</v>
      </c>
      <c r="O1826" s="68">
        <v>0</v>
      </c>
      <c r="P1826" s="65">
        <f t="shared" ca="1" si="496"/>
        <v>54.93732232</v>
      </c>
      <c r="Q1826" s="143">
        <f t="shared" si="486"/>
        <v>0</v>
      </c>
      <c r="R1826" s="11">
        <f t="shared" si="498"/>
        <v>0</v>
      </c>
      <c r="S1826" s="70" t="str">
        <f>IF(O1825&gt;0,VLOOKUP(O1825,W$12:AF$60,10),S1825)</f>
        <v>A+J=</v>
      </c>
      <c r="T1826" s="66" t="e">
        <f>IF(O1825&gt;0,VLOOKUP(O1825,W$12:AF$60,11),T1825)</f>
        <v>#REF!</v>
      </c>
      <c r="U1826" s="71" t="str">
        <f t="shared" si="497"/>
        <v>-</v>
      </c>
    </row>
    <row r="1827" spans="1:21" x14ac:dyDescent="0.15">
      <c r="A1827" s="63">
        <f t="shared" si="499"/>
        <v>45592</v>
      </c>
      <c r="B1827" s="78">
        <f t="shared" ca="1" si="487"/>
        <v>795.10915352949996</v>
      </c>
      <c r="C1827" s="65">
        <f t="shared" ca="1" si="488"/>
        <v>740.17183120949994</v>
      </c>
      <c r="D1827" s="10">
        <f ca="1">IF(A1827&lt;$B$1,VLOOKUP(A1827,[1]DI!$A$4:$B$15000,2),0)</f>
        <v>0</v>
      </c>
      <c r="E1827" s="65">
        <f t="shared" ca="1" si="489"/>
        <v>1</v>
      </c>
      <c r="F1827" s="65">
        <f ca="1">(TRUNC(PRODUCT($E$12:$E1826),16))</f>
        <v>1.49320375091942</v>
      </c>
      <c r="G1827" s="65">
        <f t="shared" ca="1" si="490"/>
        <v>1.4184430829528401</v>
      </c>
      <c r="H1827" s="65">
        <f t="shared" ca="1" si="491"/>
        <v>1.0527061499999999</v>
      </c>
      <c r="I1827" s="64">
        <f t="shared" si="500"/>
        <v>0.04</v>
      </c>
      <c r="J1827" s="66">
        <f>IF(O1826&gt;0,VLOOKUP(O1826,W$12:AF$80,2),J1826)</f>
        <v>45407</v>
      </c>
      <c r="K1827" s="67">
        <f t="shared" si="492"/>
        <v>129</v>
      </c>
      <c r="L1827" s="68">
        <f t="shared" si="493"/>
        <v>130</v>
      </c>
      <c r="M1827" s="69">
        <f t="shared" si="494"/>
        <v>1.02043898</v>
      </c>
      <c r="N1827" s="69">
        <f t="shared" ca="1" si="495"/>
        <v>1.0742223900000001</v>
      </c>
      <c r="O1827" s="68">
        <v>0</v>
      </c>
      <c r="P1827" s="65">
        <f t="shared" ca="1" si="496"/>
        <v>54.93732232</v>
      </c>
      <c r="Q1827" s="143">
        <f t="shared" si="486"/>
        <v>0</v>
      </c>
      <c r="R1827" s="11">
        <f t="shared" si="498"/>
        <v>0</v>
      </c>
      <c r="S1827" s="70" t="str">
        <f>IF(O1826&gt;0,VLOOKUP(O1826,W$12:AF$60,10),S1826)</f>
        <v>A+J=</v>
      </c>
      <c r="T1827" s="66" t="e">
        <f>IF(O1826&gt;0,VLOOKUP(O1826,W$12:AF$60,11),T1826)</f>
        <v>#REF!</v>
      </c>
      <c r="U1827" s="71" t="str">
        <f t="shared" si="497"/>
        <v>-</v>
      </c>
    </row>
    <row r="1828" spans="1:21" x14ac:dyDescent="0.15">
      <c r="A1828" s="63">
        <f t="shared" si="499"/>
        <v>45593</v>
      </c>
      <c r="B1828" s="78">
        <f t="shared" ca="1" si="487"/>
        <v>795.10915352949996</v>
      </c>
      <c r="C1828" s="65">
        <f t="shared" ca="1" si="488"/>
        <v>740.17183120949994</v>
      </c>
      <c r="D1828" s="10">
        <f ca="1">IF(A1828&lt;$B$1,VLOOKUP(A1828,[1]DI!$A$4:$B$15000,2),0)</f>
        <v>0.1065</v>
      </c>
      <c r="E1828" s="65">
        <f t="shared" ca="1" si="489"/>
        <v>1.00040168</v>
      </c>
      <c r="F1828" s="65">
        <f ca="1">(TRUNC(PRODUCT($E$12:$E1827),16))</f>
        <v>1.49320375091942</v>
      </c>
      <c r="G1828" s="65">
        <f t="shared" ca="1" si="490"/>
        <v>1.4184430829528401</v>
      </c>
      <c r="H1828" s="65">
        <f t="shared" ca="1" si="491"/>
        <v>1.0527061499999999</v>
      </c>
      <c r="I1828" s="64">
        <f t="shared" si="500"/>
        <v>0.04</v>
      </c>
      <c r="J1828" s="66">
        <f>IF(O1827&gt;0,VLOOKUP(O1827,W$12:AF$80,2),J1827)</f>
        <v>45407</v>
      </c>
      <c r="K1828" s="67">
        <f t="shared" si="492"/>
        <v>130</v>
      </c>
      <c r="L1828" s="68">
        <f t="shared" si="493"/>
        <v>130</v>
      </c>
      <c r="M1828" s="69">
        <f t="shared" si="494"/>
        <v>1.02043898</v>
      </c>
      <c r="N1828" s="69">
        <f t="shared" ca="1" si="495"/>
        <v>1.0742223900000001</v>
      </c>
      <c r="O1828" s="68">
        <v>0</v>
      </c>
      <c r="P1828" s="65">
        <f t="shared" ca="1" si="496"/>
        <v>54.93732232</v>
      </c>
      <c r="Q1828" s="143">
        <f t="shared" si="486"/>
        <v>0</v>
      </c>
      <c r="R1828" s="11">
        <f t="shared" si="498"/>
        <v>0</v>
      </c>
      <c r="S1828" s="70" t="str">
        <f>IF(O1827&gt;0,VLOOKUP(O1827,W$12:AF$60,10),S1827)</f>
        <v>A+J=</v>
      </c>
      <c r="T1828" s="66" t="e">
        <f>IF(O1827&gt;0,VLOOKUP(O1827,W$12:AF$60,11),T1827)</f>
        <v>#REF!</v>
      </c>
      <c r="U1828" s="71" t="str">
        <f t="shared" si="497"/>
        <v>-</v>
      </c>
    </row>
    <row r="1829" spans="1:21" x14ac:dyDescent="0.15">
      <c r="A1829" s="63">
        <f t="shared" si="499"/>
        <v>45594</v>
      </c>
      <c r="B1829" s="78">
        <f t="shared" ca="1" si="487"/>
        <v>795.55234102949998</v>
      </c>
      <c r="C1829" s="65">
        <f t="shared" ca="1" si="488"/>
        <v>740.17183120949994</v>
      </c>
      <c r="D1829" s="10">
        <f ca="1">IF(A1829&lt;$B$1,VLOOKUP(A1829,[1]DI!$A$4:$B$15000,2),0)</f>
        <v>0.1065</v>
      </c>
      <c r="E1829" s="65">
        <f t="shared" ca="1" si="489"/>
        <v>1.00040168</v>
      </c>
      <c r="F1829" s="65">
        <f ca="1">(TRUNC(PRODUCT($E$12:$E1828),16))</f>
        <v>1.49380354100209</v>
      </c>
      <c r="G1829" s="65">
        <f t="shared" ca="1" si="490"/>
        <v>1.4184430829528401</v>
      </c>
      <c r="H1829" s="65">
        <f t="shared" ca="1" si="491"/>
        <v>1.053129</v>
      </c>
      <c r="I1829" s="64">
        <f t="shared" si="500"/>
        <v>0.04</v>
      </c>
      <c r="J1829" s="66">
        <f>IF(O1828&gt;0,VLOOKUP(O1828,W$12:AF$80,2),J1828)</f>
        <v>45407</v>
      </c>
      <c r="K1829" s="67">
        <f t="shared" si="492"/>
        <v>131</v>
      </c>
      <c r="L1829" s="68">
        <f t="shared" si="493"/>
        <v>131</v>
      </c>
      <c r="M1829" s="69">
        <f t="shared" si="494"/>
        <v>1.0205978120000001</v>
      </c>
      <c r="N1829" s="69">
        <f t="shared" ca="1" si="495"/>
        <v>1.074821153</v>
      </c>
      <c r="O1829" s="68">
        <v>0</v>
      </c>
      <c r="P1829" s="65">
        <f t="shared" ca="1" si="496"/>
        <v>55.38050982</v>
      </c>
      <c r="Q1829" s="143">
        <f t="shared" si="486"/>
        <v>0</v>
      </c>
      <c r="R1829" s="11">
        <f t="shared" si="498"/>
        <v>0</v>
      </c>
      <c r="S1829" s="70" t="str">
        <f>IF(O1828&gt;0,VLOOKUP(O1828,W$12:AF$60,10),S1828)</f>
        <v>A+J=</v>
      </c>
      <c r="T1829" s="66" t="e">
        <f>IF(O1828&gt;0,VLOOKUP(O1828,W$12:AF$60,11),T1828)</f>
        <v>#REF!</v>
      </c>
      <c r="U1829" s="71" t="str">
        <f t="shared" si="497"/>
        <v>-</v>
      </c>
    </row>
    <row r="1830" spans="1:21" x14ac:dyDescent="0.15">
      <c r="A1830" s="63">
        <f t="shared" si="499"/>
        <v>45595</v>
      </c>
      <c r="B1830" s="78">
        <f t="shared" ca="1" si="487"/>
        <v>795.99577427949998</v>
      </c>
      <c r="C1830" s="65">
        <f t="shared" ca="1" si="488"/>
        <v>740.17183120949994</v>
      </c>
      <c r="D1830" s="10">
        <f ca="1">IF(A1830&lt;$B$1,VLOOKUP(A1830,[1]DI!$A$4:$B$15000,2),0)</f>
        <v>0.1065</v>
      </c>
      <c r="E1830" s="65">
        <f t="shared" ca="1" si="489"/>
        <v>1.00040168</v>
      </c>
      <c r="F1830" s="65">
        <f ca="1">(TRUNC(PRODUCT($E$12:$E1829),16))</f>
        <v>1.4944035720084401</v>
      </c>
      <c r="G1830" s="65">
        <f t="shared" ca="1" si="490"/>
        <v>1.4184430829528401</v>
      </c>
      <c r="H1830" s="65">
        <f t="shared" ca="1" si="491"/>
        <v>1.0535520199999999</v>
      </c>
      <c r="I1830" s="64">
        <f t="shared" si="500"/>
        <v>0.04</v>
      </c>
      <c r="J1830" s="66">
        <f>IF(O1829&gt;0,VLOOKUP(O1829,W$12:AF$80,2),J1829)</f>
        <v>45407</v>
      </c>
      <c r="K1830" s="67">
        <f t="shared" si="492"/>
        <v>132</v>
      </c>
      <c r="L1830" s="68">
        <f t="shared" si="493"/>
        <v>132</v>
      </c>
      <c r="M1830" s="69">
        <f t="shared" si="494"/>
        <v>1.0207566669999999</v>
      </c>
      <c r="N1830" s="69">
        <f t="shared" ca="1" si="495"/>
        <v>1.0754202479999999</v>
      </c>
      <c r="O1830" s="68">
        <v>0</v>
      </c>
      <c r="P1830" s="65">
        <f t="shared" ca="1" si="496"/>
        <v>55.823943069999999</v>
      </c>
      <c r="Q1830" s="143">
        <f t="shared" si="486"/>
        <v>0</v>
      </c>
      <c r="R1830" s="11">
        <f t="shared" si="498"/>
        <v>0</v>
      </c>
      <c r="S1830" s="70" t="str">
        <f>IF(O1829&gt;0,VLOOKUP(O1829,W$12:AF$60,10),S1829)</f>
        <v>A+J=</v>
      </c>
      <c r="T1830" s="66" t="e">
        <f>IF(O1829&gt;0,VLOOKUP(O1829,W$12:AF$60,11),T1829)</f>
        <v>#REF!</v>
      </c>
      <c r="U1830" s="71" t="str">
        <f t="shared" si="497"/>
        <v>-</v>
      </c>
    </row>
    <row r="1831" spans="1:21" x14ac:dyDescent="0.15">
      <c r="A1831" s="63">
        <f t="shared" si="499"/>
        <v>45596</v>
      </c>
      <c r="B1831" s="78">
        <f t="shared" ca="1" si="487"/>
        <v>796.4394562194999</v>
      </c>
      <c r="C1831" s="65">
        <f t="shared" ca="1" si="488"/>
        <v>740.17183120949994</v>
      </c>
      <c r="D1831" s="10">
        <f ca="1">IF(A1831&lt;$B$1,VLOOKUP(A1831,[1]DI!$A$4:$B$15000,2),0)</f>
        <v>0.1065</v>
      </c>
      <c r="E1831" s="65">
        <f t="shared" ca="1" si="489"/>
        <v>1.00040168</v>
      </c>
      <c r="F1831" s="65">
        <f ca="1">(TRUNC(PRODUCT($E$12:$E1830),16))</f>
        <v>1.49500384403524</v>
      </c>
      <c r="G1831" s="65">
        <f t="shared" ca="1" si="490"/>
        <v>1.4184430829528401</v>
      </c>
      <c r="H1831" s="65">
        <f t="shared" ca="1" si="491"/>
        <v>1.0539752099999999</v>
      </c>
      <c r="I1831" s="64">
        <f t="shared" si="500"/>
        <v>0.04</v>
      </c>
      <c r="J1831" s="66">
        <f>IF(O1830&gt;0,VLOOKUP(O1830,W$12:AF$80,2),J1830)</f>
        <v>45407</v>
      </c>
      <c r="K1831" s="67">
        <f t="shared" si="492"/>
        <v>133</v>
      </c>
      <c r="L1831" s="68">
        <f t="shared" si="493"/>
        <v>133</v>
      </c>
      <c r="M1831" s="69">
        <f t="shared" si="494"/>
        <v>1.0209155480000001</v>
      </c>
      <c r="N1831" s="69">
        <f t="shared" ca="1" si="495"/>
        <v>1.0760196790000001</v>
      </c>
      <c r="O1831" s="68">
        <v>0</v>
      </c>
      <c r="P1831" s="65">
        <f t="shared" ca="1" si="496"/>
        <v>56.267625010000003</v>
      </c>
      <c r="Q1831" s="143">
        <f t="shared" si="486"/>
        <v>0</v>
      </c>
      <c r="R1831" s="11">
        <f t="shared" si="498"/>
        <v>0</v>
      </c>
      <c r="S1831" s="70" t="str">
        <f>IF(O1830&gt;0,VLOOKUP(O1830,W$12:AF$60,10),S1830)</f>
        <v>A+J=</v>
      </c>
      <c r="T1831" s="66" t="e">
        <f>IF(O1830&gt;0,VLOOKUP(O1830,W$12:AF$60,11),T1830)</f>
        <v>#REF!</v>
      </c>
      <c r="U1831" s="71" t="str">
        <f t="shared" si="497"/>
        <v>-</v>
      </c>
    </row>
    <row r="1832" spans="1:21" x14ac:dyDescent="0.15">
      <c r="A1832" s="63">
        <f t="shared" si="499"/>
        <v>45597</v>
      </c>
      <c r="B1832" s="78">
        <f t="shared" ca="1" si="487"/>
        <v>796.88338463949992</v>
      </c>
      <c r="C1832" s="65">
        <f t="shared" ca="1" si="488"/>
        <v>740.17183120949994</v>
      </c>
      <c r="D1832" s="10">
        <f ca="1">IF(A1832&lt;$B$1,VLOOKUP(A1832,[1]DI!$A$4:$B$15000,2),0)</f>
        <v>0.1065</v>
      </c>
      <c r="E1832" s="65">
        <f t="shared" ca="1" si="489"/>
        <v>1.00040168</v>
      </c>
      <c r="F1832" s="65">
        <f ca="1">(TRUNC(PRODUCT($E$12:$E1831),16))</f>
        <v>1.4956043571793101</v>
      </c>
      <c r="G1832" s="65">
        <f t="shared" ca="1" si="490"/>
        <v>1.4184430829528401</v>
      </c>
      <c r="H1832" s="65">
        <f t="shared" ca="1" si="491"/>
        <v>1.05439857</v>
      </c>
      <c r="I1832" s="64">
        <f t="shared" si="500"/>
        <v>0.04</v>
      </c>
      <c r="J1832" s="66">
        <f>IF(O1831&gt;0,VLOOKUP(O1831,W$12:AF$80,2),J1831)</f>
        <v>45407</v>
      </c>
      <c r="K1832" s="67">
        <f t="shared" si="492"/>
        <v>134</v>
      </c>
      <c r="L1832" s="68">
        <f t="shared" si="493"/>
        <v>134</v>
      </c>
      <c r="M1832" s="69">
        <f t="shared" si="494"/>
        <v>1.021074453</v>
      </c>
      <c r="N1832" s="69">
        <f t="shared" ca="1" si="495"/>
        <v>1.076619443</v>
      </c>
      <c r="O1832" s="68">
        <v>0</v>
      </c>
      <c r="P1832" s="65">
        <f t="shared" ca="1" si="496"/>
        <v>56.711553430000002</v>
      </c>
      <c r="Q1832" s="143">
        <f t="shared" si="486"/>
        <v>0</v>
      </c>
      <c r="R1832" s="11">
        <f t="shared" si="498"/>
        <v>0</v>
      </c>
      <c r="S1832" s="70" t="str">
        <f>IF(O1831&gt;0,VLOOKUP(O1831,W$12:AF$60,10),S1831)</f>
        <v>A+J=</v>
      </c>
      <c r="T1832" s="66" t="e">
        <f>IF(O1831&gt;0,VLOOKUP(O1831,W$12:AF$60,11),T1831)</f>
        <v>#REF!</v>
      </c>
      <c r="U1832" s="71" t="str">
        <f t="shared" si="497"/>
        <v>-</v>
      </c>
    </row>
    <row r="1833" spans="1:21" x14ac:dyDescent="0.15">
      <c r="A1833" s="63">
        <f t="shared" si="499"/>
        <v>45598</v>
      </c>
      <c r="B1833" s="78">
        <f t="shared" ca="1" si="487"/>
        <v>797.32756174949998</v>
      </c>
      <c r="C1833" s="65">
        <f t="shared" ca="1" si="488"/>
        <v>740.17183120949994</v>
      </c>
      <c r="D1833" s="10">
        <f ca="1">IF(A1833&lt;$B$1,VLOOKUP(A1833,[1]DI!$A$4:$B$15000,2),0)</f>
        <v>0</v>
      </c>
      <c r="E1833" s="65">
        <f t="shared" ca="1" si="489"/>
        <v>1</v>
      </c>
      <c r="F1833" s="65">
        <f ca="1">(TRUNC(PRODUCT($E$12:$E1832),16))</f>
        <v>1.4962051115375099</v>
      </c>
      <c r="G1833" s="65">
        <f t="shared" ca="1" si="490"/>
        <v>1.4184430829528401</v>
      </c>
      <c r="H1833" s="65">
        <f t="shared" ca="1" si="491"/>
        <v>1.0548221</v>
      </c>
      <c r="I1833" s="64">
        <f t="shared" si="500"/>
        <v>0.04</v>
      </c>
      <c r="J1833" s="66">
        <f>IF(O1832&gt;0,VLOOKUP(O1832,W$12:AF$80,2),J1832)</f>
        <v>45407</v>
      </c>
      <c r="K1833" s="67">
        <f t="shared" si="492"/>
        <v>134</v>
      </c>
      <c r="L1833" s="68">
        <f t="shared" si="493"/>
        <v>135</v>
      </c>
      <c r="M1833" s="69">
        <f t="shared" si="494"/>
        <v>1.0212333840000001</v>
      </c>
      <c r="N1833" s="69">
        <f t="shared" ca="1" si="495"/>
        <v>1.077219543</v>
      </c>
      <c r="O1833" s="68">
        <v>0</v>
      </c>
      <c r="P1833" s="65">
        <f t="shared" ca="1" si="496"/>
        <v>57.15573054</v>
      </c>
      <c r="Q1833" s="143">
        <f t="shared" si="486"/>
        <v>0</v>
      </c>
      <c r="R1833" s="11">
        <f t="shared" si="498"/>
        <v>0</v>
      </c>
      <c r="S1833" s="70" t="str">
        <f>IF(O1832&gt;0,VLOOKUP(O1832,W$12:AF$60,10),S1832)</f>
        <v>A+J=</v>
      </c>
      <c r="T1833" s="66" t="e">
        <f>IF(O1832&gt;0,VLOOKUP(O1832,W$12:AF$60,11),T1832)</f>
        <v>#REF!</v>
      </c>
      <c r="U1833" s="71" t="str">
        <f t="shared" si="497"/>
        <v>-</v>
      </c>
    </row>
    <row r="1834" spans="1:21" x14ac:dyDescent="0.15">
      <c r="A1834" s="63">
        <f t="shared" si="499"/>
        <v>45599</v>
      </c>
      <c r="B1834" s="78">
        <f t="shared" ca="1" si="487"/>
        <v>797.32756174949998</v>
      </c>
      <c r="C1834" s="65">
        <f t="shared" ca="1" si="488"/>
        <v>740.17183120949994</v>
      </c>
      <c r="D1834" s="10">
        <f ca="1">IF(A1834&lt;$B$1,VLOOKUP(A1834,[1]DI!$A$4:$B$15000,2),0)</f>
        <v>0</v>
      </c>
      <c r="E1834" s="65">
        <f t="shared" ca="1" si="489"/>
        <v>1</v>
      </c>
      <c r="F1834" s="65">
        <f ca="1">(TRUNC(PRODUCT($E$12:$E1833),16))</f>
        <v>1.4962051115375099</v>
      </c>
      <c r="G1834" s="65">
        <f t="shared" ca="1" si="490"/>
        <v>1.4184430829528401</v>
      </c>
      <c r="H1834" s="65">
        <f t="shared" ca="1" si="491"/>
        <v>1.0548221</v>
      </c>
      <c r="I1834" s="64">
        <f t="shared" si="500"/>
        <v>0.04</v>
      </c>
      <c r="J1834" s="66">
        <f>IF(O1833&gt;0,VLOOKUP(O1833,W$12:AF$80,2),J1833)</f>
        <v>45407</v>
      </c>
      <c r="K1834" s="67">
        <f t="shared" si="492"/>
        <v>134</v>
      </c>
      <c r="L1834" s="68">
        <f t="shared" si="493"/>
        <v>135</v>
      </c>
      <c r="M1834" s="69">
        <f t="shared" si="494"/>
        <v>1.0212333840000001</v>
      </c>
      <c r="N1834" s="69">
        <f t="shared" ca="1" si="495"/>
        <v>1.077219543</v>
      </c>
      <c r="O1834" s="68">
        <v>0</v>
      </c>
      <c r="P1834" s="65">
        <f t="shared" ca="1" si="496"/>
        <v>57.15573054</v>
      </c>
      <c r="Q1834" s="143">
        <f t="shared" si="486"/>
        <v>0</v>
      </c>
      <c r="R1834" s="11">
        <f t="shared" si="498"/>
        <v>0</v>
      </c>
      <c r="S1834" s="70" t="str">
        <f>IF(O1833&gt;0,VLOOKUP(O1833,W$12:AF$60,10),S1833)</f>
        <v>A+J=</v>
      </c>
      <c r="T1834" s="66" t="e">
        <f>IF(O1833&gt;0,VLOOKUP(O1833,W$12:AF$60,11),T1833)</f>
        <v>#REF!</v>
      </c>
      <c r="U1834" s="71" t="str">
        <f t="shared" si="497"/>
        <v>-</v>
      </c>
    </row>
    <row r="1835" spans="1:21" x14ac:dyDescent="0.15">
      <c r="A1835" s="63">
        <f t="shared" si="499"/>
        <v>45600</v>
      </c>
      <c r="B1835" s="78">
        <f t="shared" ca="1" si="487"/>
        <v>797.32756174949998</v>
      </c>
      <c r="C1835" s="65">
        <f t="shared" ca="1" si="488"/>
        <v>740.17183120949994</v>
      </c>
      <c r="D1835" s="10">
        <f ca="1">IF(A1835&lt;$B$1,VLOOKUP(A1835,[1]DI!$A$4:$B$15000,2),0)</f>
        <v>0.1065</v>
      </c>
      <c r="E1835" s="65">
        <f t="shared" ca="1" si="489"/>
        <v>1.00040168</v>
      </c>
      <c r="F1835" s="65">
        <f ca="1">(TRUNC(PRODUCT($E$12:$E1834),16))</f>
        <v>1.4962051115375099</v>
      </c>
      <c r="G1835" s="65">
        <f t="shared" ca="1" si="490"/>
        <v>1.4184430829528401</v>
      </c>
      <c r="H1835" s="65">
        <f t="shared" ca="1" si="491"/>
        <v>1.0548221</v>
      </c>
      <c r="I1835" s="64">
        <f t="shared" si="500"/>
        <v>0.04</v>
      </c>
      <c r="J1835" s="66">
        <f>IF(O1834&gt;0,VLOOKUP(O1834,W$12:AF$80,2),J1834)</f>
        <v>45407</v>
      </c>
      <c r="K1835" s="67">
        <f t="shared" si="492"/>
        <v>135</v>
      </c>
      <c r="L1835" s="68">
        <f t="shared" si="493"/>
        <v>135</v>
      </c>
      <c r="M1835" s="69">
        <f t="shared" si="494"/>
        <v>1.0212333840000001</v>
      </c>
      <c r="N1835" s="69">
        <f t="shared" ca="1" si="495"/>
        <v>1.077219543</v>
      </c>
      <c r="O1835" s="68">
        <v>0</v>
      </c>
      <c r="P1835" s="65">
        <f t="shared" ca="1" si="496"/>
        <v>57.15573054</v>
      </c>
      <c r="Q1835" s="143">
        <f t="shared" si="486"/>
        <v>0</v>
      </c>
      <c r="R1835" s="11">
        <f t="shared" si="498"/>
        <v>0</v>
      </c>
      <c r="S1835" s="70" t="str">
        <f>IF(O1834&gt;0,VLOOKUP(O1834,W$12:AF$60,10),S1834)</f>
        <v>A+J=</v>
      </c>
      <c r="T1835" s="66" t="e">
        <f>IF(O1834&gt;0,VLOOKUP(O1834,W$12:AF$60,11),T1834)</f>
        <v>#REF!</v>
      </c>
      <c r="U1835" s="71" t="str">
        <f t="shared" si="497"/>
        <v>-</v>
      </c>
    </row>
    <row r="1836" spans="1:21" x14ac:dyDescent="0.15">
      <c r="A1836" s="63">
        <f t="shared" si="499"/>
        <v>45601</v>
      </c>
      <c r="B1836" s="78">
        <f t="shared" ca="1" si="487"/>
        <v>797.7719846094999</v>
      </c>
      <c r="C1836" s="65">
        <f t="shared" ca="1" si="488"/>
        <v>740.17183120949994</v>
      </c>
      <c r="D1836" s="10">
        <f ca="1">IF(A1836&lt;$B$1,VLOOKUP(A1836,[1]DI!$A$4:$B$15000,2),0)</f>
        <v>0.1065</v>
      </c>
      <c r="E1836" s="65">
        <f t="shared" ca="1" si="489"/>
        <v>1.00040168</v>
      </c>
      <c r="F1836" s="65">
        <f ca="1">(TRUNC(PRODUCT($E$12:$E1835),16))</f>
        <v>1.49680610720671</v>
      </c>
      <c r="G1836" s="65">
        <f t="shared" ca="1" si="490"/>
        <v>1.4184430829528401</v>
      </c>
      <c r="H1836" s="65">
        <f t="shared" ca="1" si="491"/>
        <v>1.0552458</v>
      </c>
      <c r="I1836" s="64">
        <f t="shared" si="500"/>
        <v>0.04</v>
      </c>
      <c r="J1836" s="66">
        <f>IF(O1835&gt;0,VLOOKUP(O1835,W$12:AF$80,2),J1835)</f>
        <v>45407</v>
      </c>
      <c r="K1836" s="67">
        <f t="shared" si="492"/>
        <v>136</v>
      </c>
      <c r="L1836" s="68">
        <f t="shared" si="493"/>
        <v>136</v>
      </c>
      <c r="M1836" s="69">
        <f t="shared" si="494"/>
        <v>1.0213923380000001</v>
      </c>
      <c r="N1836" s="69">
        <f t="shared" ca="1" si="495"/>
        <v>1.0778199749999999</v>
      </c>
      <c r="O1836" s="68">
        <v>0</v>
      </c>
      <c r="P1836" s="65">
        <f t="shared" ca="1" si="496"/>
        <v>57.600153400000004</v>
      </c>
      <c r="Q1836" s="143">
        <f t="shared" si="486"/>
        <v>0</v>
      </c>
      <c r="R1836" s="11">
        <f t="shared" si="498"/>
        <v>0</v>
      </c>
      <c r="S1836" s="70" t="str">
        <f>IF(O1835&gt;0,VLOOKUP(O1835,W$12:AF$60,10),S1835)</f>
        <v>A+J=</v>
      </c>
      <c r="T1836" s="66" t="e">
        <f>IF(O1835&gt;0,VLOOKUP(O1835,W$12:AF$60,11),T1835)</f>
        <v>#REF!</v>
      </c>
      <c r="U1836" s="71" t="str">
        <f t="shared" si="497"/>
        <v>-</v>
      </c>
    </row>
    <row r="1837" spans="1:21" x14ac:dyDescent="0.15">
      <c r="A1837" s="63">
        <f t="shared" si="499"/>
        <v>45602</v>
      </c>
      <c r="B1837" s="78">
        <f t="shared" ca="1" si="487"/>
        <v>798.21665615949996</v>
      </c>
      <c r="C1837" s="65">
        <f t="shared" ca="1" si="488"/>
        <v>740.17183120949994</v>
      </c>
      <c r="D1837" s="10">
        <f ca="1">IF(A1837&lt;$B$1,VLOOKUP(A1837,[1]DI!$A$4:$B$15000,2),0)</f>
        <v>0.1065</v>
      </c>
      <c r="E1837" s="65">
        <f t="shared" ca="1" si="489"/>
        <v>1.00040168</v>
      </c>
      <c r="F1837" s="65">
        <f ca="1">(TRUNC(PRODUCT($E$12:$E1836),16))</f>
        <v>1.49740734428385</v>
      </c>
      <c r="G1837" s="65">
        <f t="shared" ca="1" si="490"/>
        <v>1.4184430829528401</v>
      </c>
      <c r="H1837" s="65">
        <f t="shared" ca="1" si="491"/>
        <v>1.0556696699999999</v>
      </c>
      <c r="I1837" s="64">
        <f t="shared" si="500"/>
        <v>0.04</v>
      </c>
      <c r="J1837" s="66">
        <f>IF(O1836&gt;0,VLOOKUP(O1836,W$12:AF$80,2),J1836)</f>
        <v>45407</v>
      </c>
      <c r="K1837" s="67">
        <f t="shared" si="492"/>
        <v>137</v>
      </c>
      <c r="L1837" s="68">
        <f t="shared" si="493"/>
        <v>137</v>
      </c>
      <c r="M1837" s="69">
        <f t="shared" si="494"/>
        <v>1.021551318</v>
      </c>
      <c r="N1837" s="69">
        <f t="shared" ca="1" si="495"/>
        <v>1.0784207429999999</v>
      </c>
      <c r="O1837" s="68">
        <v>0</v>
      </c>
      <c r="P1837" s="65">
        <f t="shared" ca="1" si="496"/>
        <v>58.044824949999999</v>
      </c>
      <c r="Q1837" s="143">
        <f t="shared" si="486"/>
        <v>0</v>
      </c>
      <c r="R1837" s="11">
        <f t="shared" si="498"/>
        <v>0</v>
      </c>
      <c r="S1837" s="70" t="str">
        <f>IF(O1836&gt;0,VLOOKUP(O1836,W$12:AF$60,10),S1836)</f>
        <v>A+J=</v>
      </c>
      <c r="T1837" s="66" t="e">
        <f>IF(O1836&gt;0,VLOOKUP(O1836,W$12:AF$60,11),T1836)</f>
        <v>#REF!</v>
      </c>
      <c r="U1837" s="71" t="str">
        <f t="shared" si="497"/>
        <v>-</v>
      </c>
    </row>
    <row r="1838" spans="1:21" x14ac:dyDescent="0.15">
      <c r="A1838" s="63">
        <f t="shared" si="499"/>
        <v>45603</v>
      </c>
      <c r="B1838" s="78">
        <f t="shared" ca="1" si="487"/>
        <v>798.66157491949991</v>
      </c>
      <c r="C1838" s="65">
        <f t="shared" ca="1" si="488"/>
        <v>740.17183120949994</v>
      </c>
      <c r="D1838" s="10">
        <f ca="1">IF(A1838&lt;$B$1,VLOOKUP(A1838,[1]DI!$A$4:$B$15000,2),0)</f>
        <v>0.1115</v>
      </c>
      <c r="E1838" s="65">
        <f t="shared" ca="1" si="489"/>
        <v>1.00041957</v>
      </c>
      <c r="F1838" s="65">
        <f ca="1">(TRUNC(PRODUCT($E$12:$E1837),16))</f>
        <v>1.4980088228659001</v>
      </c>
      <c r="G1838" s="65">
        <f t="shared" ca="1" si="490"/>
        <v>1.4184430829528401</v>
      </c>
      <c r="H1838" s="65">
        <f t="shared" ca="1" si="491"/>
        <v>1.0560937100000001</v>
      </c>
      <c r="I1838" s="64">
        <f t="shared" si="500"/>
        <v>0.04</v>
      </c>
      <c r="J1838" s="66">
        <f>IF(O1837&gt;0,VLOOKUP(O1837,W$12:AF$80,2),J1837)</f>
        <v>45407</v>
      </c>
      <c r="K1838" s="67">
        <f t="shared" si="492"/>
        <v>138</v>
      </c>
      <c r="L1838" s="68">
        <f t="shared" si="493"/>
        <v>138</v>
      </c>
      <c r="M1838" s="69">
        <f t="shared" si="494"/>
        <v>1.0217103219999999</v>
      </c>
      <c r="N1838" s="69">
        <f t="shared" ca="1" si="495"/>
        <v>1.079021845</v>
      </c>
      <c r="O1838" s="68">
        <v>0</v>
      </c>
      <c r="P1838" s="65">
        <f t="shared" ca="1" si="496"/>
        <v>58.489743709999999</v>
      </c>
      <c r="Q1838" s="143">
        <f t="shared" si="486"/>
        <v>0</v>
      </c>
      <c r="R1838" s="11">
        <f t="shared" si="498"/>
        <v>0</v>
      </c>
      <c r="S1838" s="70" t="str">
        <f>IF(O1837&gt;0,VLOOKUP(O1837,W$12:AF$60,10),S1837)</f>
        <v>A+J=</v>
      </c>
      <c r="T1838" s="66" t="e">
        <f>IF(O1837&gt;0,VLOOKUP(O1837,W$12:AF$60,11),T1837)</f>
        <v>#REF!</v>
      </c>
      <c r="U1838" s="71" t="str">
        <f t="shared" si="497"/>
        <v>-</v>
      </c>
    </row>
    <row r="1839" spans="1:21" x14ac:dyDescent="0.15">
      <c r="A1839" s="63">
        <f t="shared" si="499"/>
        <v>45604</v>
      </c>
      <c r="B1839" s="78">
        <f t="shared" ca="1" si="487"/>
        <v>799.12103658949991</v>
      </c>
      <c r="C1839" s="65">
        <f t="shared" ca="1" si="488"/>
        <v>740.17183120949994</v>
      </c>
      <c r="D1839" s="10">
        <f ca="1">IF(A1839&lt;$B$1,VLOOKUP(A1839,[1]DI!$A$4:$B$15000,2),0)</f>
        <v>0.1115</v>
      </c>
      <c r="E1839" s="65">
        <f t="shared" ca="1" si="489"/>
        <v>1.00041957</v>
      </c>
      <c r="F1839" s="65">
        <f ca="1">(TRUNC(PRODUCT($E$12:$E1838),16))</f>
        <v>1.49863734242771</v>
      </c>
      <c r="G1839" s="65">
        <f t="shared" ca="1" si="490"/>
        <v>1.4184430829528401</v>
      </c>
      <c r="H1839" s="65">
        <f t="shared" ca="1" si="491"/>
        <v>1.05653682</v>
      </c>
      <c r="I1839" s="64">
        <f t="shared" si="500"/>
        <v>0.04</v>
      </c>
      <c r="J1839" s="66">
        <f>IF(O1838&gt;0,VLOOKUP(O1838,W$12:AF$80,2),J1838)</f>
        <v>45407</v>
      </c>
      <c r="K1839" s="67">
        <f t="shared" si="492"/>
        <v>139</v>
      </c>
      <c r="L1839" s="68">
        <f t="shared" si="493"/>
        <v>139</v>
      </c>
      <c r="M1839" s="69">
        <f t="shared" si="494"/>
        <v>1.0218693510000001</v>
      </c>
      <c r="N1839" s="69">
        <f t="shared" ca="1" si="495"/>
        <v>1.0796425949999999</v>
      </c>
      <c r="O1839" s="68">
        <v>0</v>
      </c>
      <c r="P1839" s="65">
        <f t="shared" ca="1" si="496"/>
        <v>58.949205380000002</v>
      </c>
      <c r="Q1839" s="143">
        <f t="shared" si="486"/>
        <v>0</v>
      </c>
      <c r="R1839" s="11">
        <f t="shared" si="498"/>
        <v>0</v>
      </c>
      <c r="S1839" s="70" t="str">
        <f>IF(O1838&gt;0,VLOOKUP(O1838,W$12:AF$60,10),S1838)</f>
        <v>A+J=</v>
      </c>
      <c r="T1839" s="66" t="e">
        <f>IF(O1838&gt;0,VLOOKUP(O1838,W$12:AF$60,11),T1838)</f>
        <v>#REF!</v>
      </c>
      <c r="U1839" s="71" t="str">
        <f t="shared" si="497"/>
        <v>-</v>
      </c>
    </row>
    <row r="1840" spans="1:21" x14ac:dyDescent="0.15">
      <c r="A1840" s="63">
        <f t="shared" si="499"/>
        <v>45605</v>
      </c>
      <c r="B1840" s="78">
        <f t="shared" ca="1" si="487"/>
        <v>799.58075804949999</v>
      </c>
      <c r="C1840" s="65">
        <f t="shared" ca="1" si="488"/>
        <v>740.17183120949994</v>
      </c>
      <c r="D1840" s="10">
        <f ca="1">IF(A1840&lt;$B$1,VLOOKUP(A1840,[1]DI!$A$4:$B$15000,2),0)</f>
        <v>0</v>
      </c>
      <c r="E1840" s="65">
        <f t="shared" ca="1" si="489"/>
        <v>1</v>
      </c>
      <c r="F1840" s="65">
        <f ca="1">(TRUNC(PRODUCT($E$12:$E1839),16))</f>
        <v>1.49926612569748</v>
      </c>
      <c r="G1840" s="65">
        <f t="shared" ca="1" si="490"/>
        <v>1.4184430829528401</v>
      </c>
      <c r="H1840" s="65">
        <f t="shared" ca="1" si="491"/>
        <v>1.05698011</v>
      </c>
      <c r="I1840" s="64">
        <f t="shared" si="500"/>
        <v>0.04</v>
      </c>
      <c r="J1840" s="66">
        <f>IF(O1839&gt;0,VLOOKUP(O1839,W$12:AF$80,2),J1839)</f>
        <v>45407</v>
      </c>
      <c r="K1840" s="67">
        <f t="shared" si="492"/>
        <v>139</v>
      </c>
      <c r="L1840" s="68">
        <f t="shared" si="493"/>
        <v>140</v>
      </c>
      <c r="M1840" s="69">
        <f t="shared" si="494"/>
        <v>1.0220284049999999</v>
      </c>
      <c r="N1840" s="69">
        <f t="shared" ca="1" si="495"/>
        <v>1.0802636960000001</v>
      </c>
      <c r="O1840" s="68">
        <v>0</v>
      </c>
      <c r="P1840" s="65">
        <f t="shared" ca="1" si="496"/>
        <v>59.408926839999999</v>
      </c>
      <c r="Q1840" s="143">
        <f t="shared" si="486"/>
        <v>0</v>
      </c>
      <c r="R1840" s="11">
        <f t="shared" si="498"/>
        <v>0</v>
      </c>
      <c r="S1840" s="70" t="str">
        <f>IF(O1839&gt;0,VLOOKUP(O1839,W$12:AF$60,10),S1839)</f>
        <v>A+J=</v>
      </c>
      <c r="T1840" s="66" t="e">
        <f>IF(O1839&gt;0,VLOOKUP(O1839,W$12:AF$60,11),T1839)</f>
        <v>#REF!</v>
      </c>
      <c r="U1840" s="71" t="str">
        <f t="shared" si="497"/>
        <v>-</v>
      </c>
    </row>
    <row r="1841" spans="1:21" x14ac:dyDescent="0.15">
      <c r="A1841" s="63">
        <f t="shared" si="499"/>
        <v>45606</v>
      </c>
      <c r="B1841" s="78">
        <f t="shared" ca="1" si="487"/>
        <v>799.58075804949999</v>
      </c>
      <c r="C1841" s="65">
        <f t="shared" ca="1" si="488"/>
        <v>740.17183120949994</v>
      </c>
      <c r="D1841" s="10">
        <f ca="1">IF(A1841&lt;$B$1,VLOOKUP(A1841,[1]DI!$A$4:$B$15000,2),0)</f>
        <v>0</v>
      </c>
      <c r="E1841" s="65">
        <f t="shared" ca="1" si="489"/>
        <v>1</v>
      </c>
      <c r="F1841" s="65">
        <f ca="1">(TRUNC(PRODUCT($E$12:$E1840),16))</f>
        <v>1.49926612569748</v>
      </c>
      <c r="G1841" s="65">
        <f t="shared" ca="1" si="490"/>
        <v>1.4184430829528401</v>
      </c>
      <c r="H1841" s="65">
        <f t="shared" ca="1" si="491"/>
        <v>1.05698011</v>
      </c>
      <c r="I1841" s="64">
        <f t="shared" si="500"/>
        <v>0.04</v>
      </c>
      <c r="J1841" s="66">
        <f>IF(O1840&gt;0,VLOOKUP(O1840,W$12:AF$80,2),J1840)</f>
        <v>45407</v>
      </c>
      <c r="K1841" s="67">
        <f t="shared" si="492"/>
        <v>139</v>
      </c>
      <c r="L1841" s="68">
        <f t="shared" si="493"/>
        <v>140</v>
      </c>
      <c r="M1841" s="69">
        <f t="shared" si="494"/>
        <v>1.0220284049999999</v>
      </c>
      <c r="N1841" s="69">
        <f t="shared" ca="1" si="495"/>
        <v>1.0802636960000001</v>
      </c>
      <c r="O1841" s="68">
        <v>0</v>
      </c>
      <c r="P1841" s="65">
        <f t="shared" ca="1" si="496"/>
        <v>59.408926839999999</v>
      </c>
      <c r="Q1841" s="143">
        <f t="shared" ref="Q1841:Q1904" si="501">IF(O1841&gt;0,VLOOKUP(A1841,X$12:AC$90,6),0)</f>
        <v>0</v>
      </c>
      <c r="R1841" s="11">
        <f t="shared" si="498"/>
        <v>0</v>
      </c>
      <c r="S1841" s="70" t="str">
        <f>IF(O1840&gt;0,VLOOKUP(O1840,W$12:AF$60,10),S1840)</f>
        <v>A+J=</v>
      </c>
      <c r="T1841" s="66" t="e">
        <f>IF(O1840&gt;0,VLOOKUP(O1840,W$12:AF$60,11),T1840)</f>
        <v>#REF!</v>
      </c>
      <c r="U1841" s="71" t="str">
        <f t="shared" si="497"/>
        <v>-</v>
      </c>
    </row>
    <row r="1842" spans="1:21" x14ac:dyDescent="0.15">
      <c r="A1842" s="63">
        <f t="shared" si="499"/>
        <v>45607</v>
      </c>
      <c r="B1842" s="78">
        <f t="shared" ca="1" si="487"/>
        <v>799.58075804949999</v>
      </c>
      <c r="C1842" s="65">
        <f t="shared" ca="1" si="488"/>
        <v>740.17183120949994</v>
      </c>
      <c r="D1842" s="10">
        <f ca="1">IF(A1842&lt;$B$1,VLOOKUP(A1842,[1]DI!$A$4:$B$15000,2),0)</f>
        <v>0.1115</v>
      </c>
      <c r="E1842" s="65">
        <f t="shared" ca="1" si="489"/>
        <v>1.00041957</v>
      </c>
      <c r="F1842" s="65">
        <f ca="1">(TRUNC(PRODUCT($E$12:$E1841),16))</f>
        <v>1.49926612569748</v>
      </c>
      <c r="G1842" s="65">
        <f t="shared" ca="1" si="490"/>
        <v>1.4184430829528401</v>
      </c>
      <c r="H1842" s="65">
        <f t="shared" ca="1" si="491"/>
        <v>1.05698011</v>
      </c>
      <c r="I1842" s="64">
        <f t="shared" si="500"/>
        <v>0.04</v>
      </c>
      <c r="J1842" s="66">
        <f>IF(O1841&gt;0,VLOOKUP(O1841,W$12:AF$80,2),J1841)</f>
        <v>45407</v>
      </c>
      <c r="K1842" s="67">
        <f t="shared" si="492"/>
        <v>140</v>
      </c>
      <c r="L1842" s="68">
        <f t="shared" si="493"/>
        <v>140</v>
      </c>
      <c r="M1842" s="69">
        <f t="shared" si="494"/>
        <v>1.0220284049999999</v>
      </c>
      <c r="N1842" s="69">
        <f t="shared" ca="1" si="495"/>
        <v>1.0802636960000001</v>
      </c>
      <c r="O1842" s="68">
        <v>0</v>
      </c>
      <c r="P1842" s="65">
        <f t="shared" ca="1" si="496"/>
        <v>59.408926839999999</v>
      </c>
      <c r="Q1842" s="143">
        <f t="shared" si="501"/>
        <v>0</v>
      </c>
      <c r="R1842" s="11">
        <f t="shared" si="498"/>
        <v>0</v>
      </c>
      <c r="S1842" s="70" t="str">
        <f>IF(O1841&gt;0,VLOOKUP(O1841,W$12:AF$60,10),S1841)</f>
        <v>A+J=</v>
      </c>
      <c r="T1842" s="66" t="e">
        <f>IF(O1841&gt;0,VLOOKUP(O1841,W$12:AF$60,11),T1841)</f>
        <v>#REF!</v>
      </c>
      <c r="U1842" s="71" t="str">
        <f t="shared" si="497"/>
        <v>-</v>
      </c>
    </row>
    <row r="1843" spans="1:21" x14ac:dyDescent="0.15">
      <c r="A1843" s="63">
        <f t="shared" si="499"/>
        <v>45608</v>
      </c>
      <c r="B1843" s="78">
        <f t="shared" ca="1" si="487"/>
        <v>800.04074745949993</v>
      </c>
      <c r="C1843" s="65">
        <f t="shared" ca="1" si="488"/>
        <v>740.17183120949994</v>
      </c>
      <c r="D1843" s="10">
        <f ca="1">IF(A1843&lt;$B$1,VLOOKUP(A1843,[1]DI!$A$4:$B$15000,2),0)</f>
        <v>0.1115</v>
      </c>
      <c r="E1843" s="65">
        <f t="shared" ca="1" si="489"/>
        <v>1.00041957</v>
      </c>
      <c r="F1843" s="65">
        <f ca="1">(TRUNC(PRODUCT($E$12:$E1842),16))</f>
        <v>1.4998951727858301</v>
      </c>
      <c r="G1843" s="65">
        <f t="shared" ca="1" si="490"/>
        <v>1.4184430829528401</v>
      </c>
      <c r="H1843" s="65">
        <f t="shared" ca="1" si="491"/>
        <v>1.05742359</v>
      </c>
      <c r="I1843" s="64">
        <f t="shared" si="500"/>
        <v>0.04</v>
      </c>
      <c r="J1843" s="66">
        <f>IF(O1842&gt;0,VLOOKUP(O1842,W$12:AF$80,2),J1842)</f>
        <v>45407</v>
      </c>
      <c r="K1843" s="67">
        <f t="shared" si="492"/>
        <v>141</v>
      </c>
      <c r="L1843" s="68">
        <f t="shared" si="493"/>
        <v>141</v>
      </c>
      <c r="M1843" s="69">
        <f t="shared" si="494"/>
        <v>1.022187484</v>
      </c>
      <c r="N1843" s="69">
        <f t="shared" ca="1" si="495"/>
        <v>1.0808851589999999</v>
      </c>
      <c r="O1843" s="68">
        <v>0</v>
      </c>
      <c r="P1843" s="65">
        <f t="shared" ca="1" si="496"/>
        <v>59.868916249999998</v>
      </c>
      <c r="Q1843" s="143">
        <f t="shared" si="501"/>
        <v>0</v>
      </c>
      <c r="R1843" s="11">
        <f t="shared" si="498"/>
        <v>0</v>
      </c>
      <c r="S1843" s="70" t="str">
        <f>IF(O1842&gt;0,VLOOKUP(O1842,W$12:AF$60,10),S1842)</f>
        <v>A+J=</v>
      </c>
      <c r="T1843" s="66" t="e">
        <f>IF(O1842&gt;0,VLOOKUP(O1842,W$12:AF$60,11),T1842)</f>
        <v>#REF!</v>
      </c>
      <c r="U1843" s="71" t="str">
        <f t="shared" si="497"/>
        <v>-</v>
      </c>
    </row>
    <row r="1844" spans="1:21" x14ac:dyDescent="0.15">
      <c r="A1844" s="63">
        <f t="shared" si="499"/>
        <v>45609</v>
      </c>
      <c r="B1844" s="78">
        <f t="shared" ref="B1844:B1907" ca="1" si="502">IF(A1844&lt;=TODAY(),C1844+P1844,IF(AND(A1844&gt;TODAY(),A1844&lt;=$B$1),IF(VLOOKUP(TODAY(),$A$10:$D$10000,4,FALSE)=0,"n.d",C1844+P1844),"n.d"))</f>
        <v>800.50099666949995</v>
      </c>
      <c r="C1844" s="65">
        <f t="shared" ref="C1844:C1907" ca="1" si="503">(C1843-R1843)</f>
        <v>740.17183120949994</v>
      </c>
      <c r="D1844" s="10">
        <f ca="1">IF(A1844&lt;$B$1,VLOOKUP(A1844,[1]DI!$A$4:$B$15000,2),0)</f>
        <v>0.1115</v>
      </c>
      <c r="E1844" s="65">
        <f t="shared" ref="E1844:E1907" ca="1" si="504">IF(A1844&lt;A$10,1,ROUND(((1+D1844)^(1/252)),8))</f>
        <v>1.00041957</v>
      </c>
      <c r="F1844" s="65">
        <f ca="1">(TRUNC(PRODUCT($E$12:$E1843),16))</f>
        <v>1.5005244838034799</v>
      </c>
      <c r="G1844" s="65">
        <f t="shared" ref="G1844:G1907" ca="1" si="505">IF(O1843&gt;0,F1843,G1843)</f>
        <v>1.4184430829528401</v>
      </c>
      <c r="H1844" s="65">
        <f t="shared" ref="H1844:H1907" ca="1" si="506">ROUND(F1844/G1844,8)</f>
        <v>1.0578672499999999</v>
      </c>
      <c r="I1844" s="64">
        <f t="shared" si="500"/>
        <v>0.04</v>
      </c>
      <c r="J1844" s="66">
        <f>IF(O1843&gt;0,VLOOKUP(O1843,W$12:AF$80,2),J1843)</f>
        <v>45407</v>
      </c>
      <c r="K1844" s="67">
        <f t="shared" ref="K1844:K1907" si="507">IF(A1844&gt;J1844,IF(NETWORKDAYS(J1844,A1844,$W$120:$W$436)-1=0,1,NETWORKDAYS(J1844,A1844,$W$120:$W$436)-1),0)</f>
        <v>142</v>
      </c>
      <c r="L1844" s="68">
        <f t="shared" ref="L1844:L1907" si="508">IF(AND(K1844=1,K1843=1),1,IF(K1844&gt;0,IF(K1844=K1843,K1844+1,K1844),0))</f>
        <v>142</v>
      </c>
      <c r="M1844" s="69">
        <f t="shared" ref="M1844:M1907" si="509">ROUND((I1844+1)^(L1844/252),9)</f>
        <v>1.0223465869999999</v>
      </c>
      <c r="N1844" s="69">
        <f t="shared" ref="N1844:N1907" ca="1" si="510">ROUND(H1844*M1844,9)</f>
        <v>1.081506973</v>
      </c>
      <c r="O1844" s="68">
        <v>0</v>
      </c>
      <c r="P1844" s="65">
        <f t="shared" ref="P1844:P1907" ca="1" si="511">TRUNC(((N1844-1)*C1844),8)</f>
        <v>60.329165459999999</v>
      </c>
      <c r="Q1844" s="143">
        <f t="shared" si="501"/>
        <v>0</v>
      </c>
      <c r="R1844" s="11">
        <f t="shared" si="498"/>
        <v>0</v>
      </c>
      <c r="S1844" s="70" t="str">
        <f>IF(O1843&gt;0,VLOOKUP(O1843,W$12:AF$60,10),S1843)</f>
        <v>A+J=</v>
      </c>
      <c r="T1844" s="66" t="e">
        <f>IF(O1843&gt;0,VLOOKUP(O1843,W$12:AF$60,11),T1843)</f>
        <v>#REF!</v>
      </c>
      <c r="U1844" s="71" t="str">
        <f t="shared" ref="U1844:U1907" si="512">IF(O1844&gt;0,(P1844+R1844)*U$9,"-")</f>
        <v>-</v>
      </c>
    </row>
    <row r="1845" spans="1:21" x14ac:dyDescent="0.15">
      <c r="A1845" s="63">
        <f t="shared" si="499"/>
        <v>45610</v>
      </c>
      <c r="B1845" s="78">
        <f t="shared" ca="1" si="502"/>
        <v>800.96151307949992</v>
      </c>
      <c r="C1845" s="65">
        <f t="shared" ca="1" si="503"/>
        <v>740.17183120949994</v>
      </c>
      <c r="D1845" s="10">
        <f ca="1">IF(A1845&lt;$B$1,VLOOKUP(A1845,[1]DI!$A$4:$B$15000,2),0)</f>
        <v>0.1115</v>
      </c>
      <c r="E1845" s="65">
        <f t="shared" ca="1" si="504"/>
        <v>1.00041957</v>
      </c>
      <c r="F1845" s="65">
        <f ca="1">(TRUNC(PRODUCT($E$12:$E1844),16))</f>
        <v>1.5011540588611501</v>
      </c>
      <c r="G1845" s="65">
        <f t="shared" ca="1" si="505"/>
        <v>1.4184430829528401</v>
      </c>
      <c r="H1845" s="65">
        <f t="shared" ca="1" si="506"/>
        <v>1.0583111000000001</v>
      </c>
      <c r="I1845" s="64">
        <f t="shared" si="500"/>
        <v>0.04</v>
      </c>
      <c r="J1845" s="66">
        <f>IF(O1844&gt;0,VLOOKUP(O1844,W$12:AF$80,2),J1844)</f>
        <v>45407</v>
      </c>
      <c r="K1845" s="67">
        <f t="shared" si="507"/>
        <v>143</v>
      </c>
      <c r="L1845" s="68">
        <f t="shared" si="508"/>
        <v>143</v>
      </c>
      <c r="M1845" s="69">
        <f t="shared" si="509"/>
        <v>1.0225057150000001</v>
      </c>
      <c r="N1845" s="69">
        <f t="shared" ca="1" si="510"/>
        <v>1.0821291479999999</v>
      </c>
      <c r="O1845" s="68">
        <v>0</v>
      </c>
      <c r="P1845" s="65">
        <f t="shared" ca="1" si="511"/>
        <v>60.789681870000003</v>
      </c>
      <c r="Q1845" s="143">
        <f t="shared" si="501"/>
        <v>0</v>
      </c>
      <c r="R1845" s="11">
        <f t="shared" si="498"/>
        <v>0</v>
      </c>
      <c r="S1845" s="70" t="str">
        <f>IF(O1844&gt;0,VLOOKUP(O1844,W$12:AF$60,10),S1844)</f>
        <v>A+J=</v>
      </c>
      <c r="T1845" s="66" t="e">
        <f>IF(O1844&gt;0,VLOOKUP(O1844,W$12:AF$60,11),T1844)</f>
        <v>#REF!</v>
      </c>
      <c r="U1845" s="71" t="str">
        <f t="shared" si="512"/>
        <v>-</v>
      </c>
    </row>
    <row r="1846" spans="1:21" x14ac:dyDescent="0.15">
      <c r="A1846" s="63">
        <f t="shared" si="499"/>
        <v>45611</v>
      </c>
      <c r="B1846" s="78">
        <f t="shared" ca="1" si="502"/>
        <v>801.42229742949996</v>
      </c>
      <c r="C1846" s="65">
        <f t="shared" ca="1" si="503"/>
        <v>740.17183120949994</v>
      </c>
      <c r="D1846" s="10">
        <f ca="1">IF(A1846&lt;$B$1,VLOOKUP(A1846,[1]DI!$A$4:$B$15000,2),0)</f>
        <v>0</v>
      </c>
      <c r="E1846" s="65">
        <f t="shared" ca="1" si="504"/>
        <v>1</v>
      </c>
      <c r="F1846" s="65">
        <f ca="1">(TRUNC(PRODUCT($E$12:$E1845),16))</f>
        <v>1.5017838980696301</v>
      </c>
      <c r="G1846" s="65">
        <f t="shared" ca="1" si="505"/>
        <v>1.4184430829528401</v>
      </c>
      <c r="H1846" s="65">
        <f t="shared" ca="1" si="506"/>
        <v>1.0587551399999999</v>
      </c>
      <c r="I1846" s="64">
        <f t="shared" si="500"/>
        <v>0.04</v>
      </c>
      <c r="J1846" s="66">
        <f>IF(O1845&gt;0,VLOOKUP(O1845,W$12:AF$80,2),J1845)</f>
        <v>45407</v>
      </c>
      <c r="K1846" s="67">
        <f t="shared" si="507"/>
        <v>143</v>
      </c>
      <c r="L1846" s="68">
        <f t="shared" si="508"/>
        <v>144</v>
      </c>
      <c r="M1846" s="69">
        <f t="shared" si="509"/>
        <v>1.0226648679999999</v>
      </c>
      <c r="N1846" s="69">
        <f t="shared" ca="1" si="510"/>
        <v>1.0827516850000001</v>
      </c>
      <c r="O1846" s="68">
        <v>0</v>
      </c>
      <c r="P1846" s="65">
        <f t="shared" ca="1" si="511"/>
        <v>61.25046622</v>
      </c>
      <c r="Q1846" s="143">
        <f t="shared" si="501"/>
        <v>0</v>
      </c>
      <c r="R1846" s="11">
        <f t="shared" si="498"/>
        <v>0</v>
      </c>
      <c r="S1846" s="70" t="str">
        <f>IF(O1845&gt;0,VLOOKUP(O1845,W$12:AF$60,10),S1845)</f>
        <v>A+J=</v>
      </c>
      <c r="T1846" s="66" t="e">
        <f>IF(O1845&gt;0,VLOOKUP(O1845,W$12:AF$60,11),T1845)</f>
        <v>#REF!</v>
      </c>
      <c r="U1846" s="71" t="str">
        <f t="shared" si="512"/>
        <v>-</v>
      </c>
    </row>
    <row r="1847" spans="1:21" x14ac:dyDescent="0.15">
      <c r="A1847" s="63">
        <f t="shared" si="499"/>
        <v>45612</v>
      </c>
      <c r="B1847" s="78">
        <f t="shared" ca="1" si="502"/>
        <v>801.42229742949996</v>
      </c>
      <c r="C1847" s="65">
        <f t="shared" ca="1" si="503"/>
        <v>740.17183120949994</v>
      </c>
      <c r="D1847" s="10">
        <f ca="1">IF(A1847&lt;$B$1,VLOOKUP(A1847,[1]DI!$A$4:$B$15000,2),0)</f>
        <v>0</v>
      </c>
      <c r="E1847" s="65">
        <f t="shared" ca="1" si="504"/>
        <v>1</v>
      </c>
      <c r="F1847" s="65">
        <f ca="1">(TRUNC(PRODUCT($E$12:$E1846),16))</f>
        <v>1.5017838980696301</v>
      </c>
      <c r="G1847" s="65">
        <f t="shared" ca="1" si="505"/>
        <v>1.4184430829528401</v>
      </c>
      <c r="H1847" s="65">
        <f t="shared" ca="1" si="506"/>
        <v>1.0587551399999999</v>
      </c>
      <c r="I1847" s="64">
        <f t="shared" si="500"/>
        <v>0.04</v>
      </c>
      <c r="J1847" s="66">
        <f>IF(O1846&gt;0,VLOOKUP(O1846,W$12:AF$80,2),J1846)</f>
        <v>45407</v>
      </c>
      <c r="K1847" s="67">
        <f t="shared" si="507"/>
        <v>143</v>
      </c>
      <c r="L1847" s="68">
        <f t="shared" si="508"/>
        <v>144</v>
      </c>
      <c r="M1847" s="69">
        <f t="shared" si="509"/>
        <v>1.0226648679999999</v>
      </c>
      <c r="N1847" s="69">
        <f t="shared" ca="1" si="510"/>
        <v>1.0827516850000001</v>
      </c>
      <c r="O1847" s="68">
        <v>0</v>
      </c>
      <c r="P1847" s="65">
        <f t="shared" ca="1" si="511"/>
        <v>61.25046622</v>
      </c>
      <c r="Q1847" s="143">
        <f t="shared" si="501"/>
        <v>0</v>
      </c>
      <c r="R1847" s="11">
        <f t="shared" si="498"/>
        <v>0</v>
      </c>
      <c r="S1847" s="70" t="str">
        <f>IF(O1846&gt;0,VLOOKUP(O1846,W$12:AF$60,10),S1846)</f>
        <v>A+J=</v>
      </c>
      <c r="T1847" s="66" t="e">
        <f>IF(O1846&gt;0,VLOOKUP(O1846,W$12:AF$60,11),T1846)</f>
        <v>#REF!</v>
      </c>
      <c r="U1847" s="71" t="str">
        <f t="shared" si="512"/>
        <v>-</v>
      </c>
    </row>
    <row r="1848" spans="1:21" x14ac:dyDescent="0.15">
      <c r="A1848" s="63">
        <f t="shared" si="499"/>
        <v>45613</v>
      </c>
      <c r="B1848" s="78">
        <f t="shared" ca="1" si="502"/>
        <v>801.42229742949996</v>
      </c>
      <c r="C1848" s="65">
        <f t="shared" ca="1" si="503"/>
        <v>740.17183120949994</v>
      </c>
      <c r="D1848" s="10">
        <f ca="1">IF(A1848&lt;$B$1,VLOOKUP(A1848,[1]DI!$A$4:$B$15000,2),0)</f>
        <v>0</v>
      </c>
      <c r="E1848" s="65">
        <f t="shared" ca="1" si="504"/>
        <v>1</v>
      </c>
      <c r="F1848" s="65">
        <f ca="1">(TRUNC(PRODUCT($E$12:$E1847),16))</f>
        <v>1.5017838980696301</v>
      </c>
      <c r="G1848" s="65">
        <f t="shared" ca="1" si="505"/>
        <v>1.4184430829528401</v>
      </c>
      <c r="H1848" s="65">
        <f t="shared" ca="1" si="506"/>
        <v>1.0587551399999999</v>
      </c>
      <c r="I1848" s="64">
        <f t="shared" si="500"/>
        <v>0.04</v>
      </c>
      <c r="J1848" s="66">
        <f>IF(O1847&gt;0,VLOOKUP(O1847,W$12:AF$80,2),J1847)</f>
        <v>45407</v>
      </c>
      <c r="K1848" s="67">
        <f t="shared" si="507"/>
        <v>143</v>
      </c>
      <c r="L1848" s="68">
        <f t="shared" si="508"/>
        <v>144</v>
      </c>
      <c r="M1848" s="69">
        <f t="shared" si="509"/>
        <v>1.0226648679999999</v>
      </c>
      <c r="N1848" s="69">
        <f t="shared" ca="1" si="510"/>
        <v>1.0827516850000001</v>
      </c>
      <c r="O1848" s="68">
        <v>0</v>
      </c>
      <c r="P1848" s="65">
        <f t="shared" ca="1" si="511"/>
        <v>61.25046622</v>
      </c>
      <c r="Q1848" s="143">
        <f t="shared" si="501"/>
        <v>0</v>
      </c>
      <c r="R1848" s="11">
        <f t="shared" si="498"/>
        <v>0</v>
      </c>
      <c r="S1848" s="70" t="str">
        <f>IF(O1847&gt;0,VLOOKUP(O1847,W$12:AF$60,10),S1847)</f>
        <v>A+J=</v>
      </c>
      <c r="T1848" s="66" t="e">
        <f>IF(O1847&gt;0,VLOOKUP(O1847,W$12:AF$60,11),T1847)</f>
        <v>#REF!</v>
      </c>
      <c r="U1848" s="71" t="str">
        <f t="shared" si="512"/>
        <v>-</v>
      </c>
    </row>
    <row r="1849" spans="1:21" x14ac:dyDescent="0.15">
      <c r="A1849" s="63">
        <f t="shared" si="499"/>
        <v>45614</v>
      </c>
      <c r="B1849" s="78">
        <f t="shared" ca="1" si="502"/>
        <v>801.42229742949996</v>
      </c>
      <c r="C1849" s="65">
        <f t="shared" ca="1" si="503"/>
        <v>740.17183120949994</v>
      </c>
      <c r="D1849" s="10">
        <f ca="1">IF(A1849&lt;$B$1,VLOOKUP(A1849,[1]DI!$A$4:$B$15000,2),0)</f>
        <v>0.1115</v>
      </c>
      <c r="E1849" s="65">
        <f t="shared" ca="1" si="504"/>
        <v>1.00041957</v>
      </c>
      <c r="F1849" s="65">
        <f ca="1">(TRUNC(PRODUCT($E$12:$E1848),16))</f>
        <v>1.5017838980696301</v>
      </c>
      <c r="G1849" s="65">
        <f t="shared" ca="1" si="505"/>
        <v>1.4184430829528401</v>
      </c>
      <c r="H1849" s="65">
        <f t="shared" ca="1" si="506"/>
        <v>1.0587551399999999</v>
      </c>
      <c r="I1849" s="64">
        <f t="shared" si="500"/>
        <v>0.04</v>
      </c>
      <c r="J1849" s="66">
        <f>IF(O1848&gt;0,VLOOKUP(O1848,W$12:AF$80,2),J1848)</f>
        <v>45407</v>
      </c>
      <c r="K1849" s="67">
        <f t="shared" si="507"/>
        <v>144</v>
      </c>
      <c r="L1849" s="68">
        <f t="shared" si="508"/>
        <v>144</v>
      </c>
      <c r="M1849" s="69">
        <f t="shared" si="509"/>
        <v>1.0226648679999999</v>
      </c>
      <c r="N1849" s="69">
        <f t="shared" ca="1" si="510"/>
        <v>1.0827516850000001</v>
      </c>
      <c r="O1849" s="68">
        <v>0</v>
      </c>
      <c r="P1849" s="65">
        <f t="shared" ca="1" si="511"/>
        <v>61.25046622</v>
      </c>
      <c r="Q1849" s="143">
        <f t="shared" si="501"/>
        <v>0</v>
      </c>
      <c r="R1849" s="11">
        <f t="shared" si="498"/>
        <v>0</v>
      </c>
      <c r="S1849" s="70" t="str">
        <f>IF(O1848&gt;0,VLOOKUP(O1848,W$12:AF$60,10),S1848)</f>
        <v>A+J=</v>
      </c>
      <c r="T1849" s="66" t="e">
        <f>IF(O1848&gt;0,VLOOKUP(O1848,W$12:AF$60,11),T1848)</f>
        <v>#REF!</v>
      </c>
      <c r="U1849" s="71" t="str">
        <f t="shared" si="512"/>
        <v>-</v>
      </c>
    </row>
    <row r="1850" spans="1:21" x14ac:dyDescent="0.15">
      <c r="A1850" s="63">
        <f t="shared" si="499"/>
        <v>45615</v>
      </c>
      <c r="B1850" s="78">
        <f t="shared" ca="1" si="502"/>
        <v>801.88334305949991</v>
      </c>
      <c r="C1850" s="65">
        <f t="shared" ca="1" si="503"/>
        <v>740.17183120949994</v>
      </c>
      <c r="D1850" s="10">
        <f ca="1">IF(A1850&lt;$B$1,VLOOKUP(A1850,[1]DI!$A$4:$B$15000,2),0)</f>
        <v>0.1115</v>
      </c>
      <c r="E1850" s="65">
        <f t="shared" ca="1" si="504"/>
        <v>1.00041957</v>
      </c>
      <c r="F1850" s="65">
        <f ca="1">(TRUNC(PRODUCT($E$12:$E1849),16))</f>
        <v>1.50241400153974</v>
      </c>
      <c r="G1850" s="65">
        <f t="shared" ca="1" si="505"/>
        <v>1.4184430829528401</v>
      </c>
      <c r="H1850" s="65">
        <f t="shared" ca="1" si="506"/>
        <v>1.05919936</v>
      </c>
      <c r="I1850" s="64">
        <f t="shared" si="500"/>
        <v>0.04</v>
      </c>
      <c r="J1850" s="66">
        <f>IF(O1849&gt;0,VLOOKUP(O1849,W$12:AF$80,2),J1849)</f>
        <v>45407</v>
      </c>
      <c r="K1850" s="67">
        <f t="shared" si="507"/>
        <v>145</v>
      </c>
      <c r="L1850" s="68">
        <f t="shared" si="508"/>
        <v>145</v>
      </c>
      <c r="M1850" s="69">
        <f t="shared" si="509"/>
        <v>1.022824046</v>
      </c>
      <c r="N1850" s="69">
        <f t="shared" ca="1" si="510"/>
        <v>1.0833745749999999</v>
      </c>
      <c r="O1850" s="68">
        <v>0</v>
      </c>
      <c r="P1850" s="65">
        <f t="shared" ca="1" si="511"/>
        <v>61.711511850000001</v>
      </c>
      <c r="Q1850" s="143">
        <f t="shared" si="501"/>
        <v>0</v>
      </c>
      <c r="R1850" s="11">
        <f t="shared" si="498"/>
        <v>0</v>
      </c>
      <c r="S1850" s="70" t="str">
        <f>IF(O1849&gt;0,VLOOKUP(O1849,W$12:AF$60,10),S1849)</f>
        <v>A+J=</v>
      </c>
      <c r="T1850" s="66" t="e">
        <f>IF(O1849&gt;0,VLOOKUP(O1849,W$12:AF$60,11),T1849)</f>
        <v>#REF!</v>
      </c>
      <c r="U1850" s="71" t="str">
        <f t="shared" si="512"/>
        <v>-</v>
      </c>
    </row>
    <row r="1851" spans="1:21" x14ac:dyDescent="0.15">
      <c r="A1851" s="63">
        <f t="shared" si="499"/>
        <v>45616</v>
      </c>
      <c r="B1851" s="78">
        <f t="shared" ca="1" si="502"/>
        <v>802.3446558894999</v>
      </c>
      <c r="C1851" s="65">
        <f t="shared" ca="1" si="503"/>
        <v>740.17183120949994</v>
      </c>
      <c r="D1851" s="10">
        <f ca="1">IF(A1851&lt;$B$1,VLOOKUP(A1851,[1]DI!$A$4:$B$15000,2),0)</f>
        <v>0</v>
      </c>
      <c r="E1851" s="65">
        <f t="shared" ca="1" si="504"/>
        <v>1</v>
      </c>
      <c r="F1851" s="65">
        <f ca="1">(TRUNC(PRODUCT($E$12:$E1850),16))</f>
        <v>1.5030443693823701</v>
      </c>
      <c r="G1851" s="65">
        <f t="shared" ca="1" si="505"/>
        <v>1.4184430829528401</v>
      </c>
      <c r="H1851" s="65">
        <f t="shared" ca="1" si="506"/>
        <v>1.0596437700000001</v>
      </c>
      <c r="I1851" s="64">
        <f t="shared" si="500"/>
        <v>0.04</v>
      </c>
      <c r="J1851" s="66">
        <f>IF(O1850&gt;0,VLOOKUP(O1850,W$12:AF$80,2),J1850)</f>
        <v>45407</v>
      </c>
      <c r="K1851" s="67">
        <f t="shared" si="507"/>
        <v>146</v>
      </c>
      <c r="L1851" s="68">
        <f t="shared" si="508"/>
        <v>146</v>
      </c>
      <c r="M1851" s="69">
        <f t="shared" si="509"/>
        <v>1.0229832480000001</v>
      </c>
      <c r="N1851" s="69">
        <f t="shared" ca="1" si="510"/>
        <v>1.0839978260000001</v>
      </c>
      <c r="O1851" s="68">
        <v>0</v>
      </c>
      <c r="P1851" s="65">
        <f t="shared" ca="1" si="511"/>
        <v>62.172824679999998</v>
      </c>
      <c r="Q1851" s="143">
        <f t="shared" si="501"/>
        <v>0</v>
      </c>
      <c r="R1851" s="11">
        <f t="shared" si="498"/>
        <v>0</v>
      </c>
      <c r="S1851" s="70" t="str">
        <f>IF(O1850&gt;0,VLOOKUP(O1850,W$12:AF$60,10),S1850)</f>
        <v>A+J=</v>
      </c>
      <c r="T1851" s="66" t="e">
        <f>IF(O1850&gt;0,VLOOKUP(O1850,W$12:AF$60,11),T1850)</f>
        <v>#REF!</v>
      </c>
      <c r="U1851" s="71" t="str">
        <f t="shared" si="512"/>
        <v>-</v>
      </c>
    </row>
    <row r="1852" spans="1:21" x14ac:dyDescent="0.15">
      <c r="A1852" s="63">
        <f t="shared" si="499"/>
        <v>45617</v>
      </c>
      <c r="B1852" s="78">
        <f t="shared" ca="1" si="502"/>
        <v>802.46953989949998</v>
      </c>
      <c r="C1852" s="65">
        <f t="shared" ca="1" si="503"/>
        <v>740.17183120949994</v>
      </c>
      <c r="D1852" s="10">
        <f ca="1">IF(A1852&lt;$B$1,VLOOKUP(A1852,[1]DI!$A$4:$B$15000,2),0)</f>
        <v>0.1115</v>
      </c>
      <c r="E1852" s="65">
        <f t="shared" ca="1" si="504"/>
        <v>1.00041957</v>
      </c>
      <c r="F1852" s="65">
        <f ca="1">(TRUNC(PRODUCT($E$12:$E1851),16))</f>
        <v>1.5030443693823701</v>
      </c>
      <c r="G1852" s="65">
        <f t="shared" ca="1" si="505"/>
        <v>1.4184430829528401</v>
      </c>
      <c r="H1852" s="65">
        <f t="shared" ca="1" si="506"/>
        <v>1.0596437700000001</v>
      </c>
      <c r="I1852" s="64">
        <f t="shared" si="500"/>
        <v>0.04</v>
      </c>
      <c r="J1852" s="66">
        <f>IF(O1851&gt;0,VLOOKUP(O1851,W$12:AF$80,2),J1851)</f>
        <v>45407</v>
      </c>
      <c r="K1852" s="67">
        <f t="shared" si="507"/>
        <v>147</v>
      </c>
      <c r="L1852" s="68">
        <f t="shared" si="508"/>
        <v>147</v>
      </c>
      <c r="M1852" s="69">
        <f t="shared" si="509"/>
        <v>1.023142475</v>
      </c>
      <c r="N1852" s="69">
        <f t="shared" ca="1" si="510"/>
        <v>1.0841665490000001</v>
      </c>
      <c r="O1852" s="68">
        <v>0</v>
      </c>
      <c r="P1852" s="65">
        <f t="shared" ca="1" si="511"/>
        <v>62.29770869</v>
      </c>
      <c r="Q1852" s="143">
        <f t="shared" si="501"/>
        <v>0</v>
      </c>
      <c r="R1852" s="11">
        <f t="shared" si="498"/>
        <v>0</v>
      </c>
      <c r="S1852" s="70" t="str">
        <f>IF(O1851&gt;0,VLOOKUP(O1851,W$12:AF$60,10),S1851)</f>
        <v>A+J=</v>
      </c>
      <c r="T1852" s="66" t="e">
        <f>IF(O1851&gt;0,VLOOKUP(O1851,W$12:AF$60,11),T1851)</f>
        <v>#REF!</v>
      </c>
      <c r="U1852" s="71" t="str">
        <f t="shared" si="512"/>
        <v>-</v>
      </c>
    </row>
    <row r="1853" spans="1:21" x14ac:dyDescent="0.15">
      <c r="A1853" s="63">
        <f t="shared" si="499"/>
        <v>45618</v>
      </c>
      <c r="B1853" s="78">
        <f t="shared" ca="1" si="502"/>
        <v>802.93118581949989</v>
      </c>
      <c r="C1853" s="65">
        <f t="shared" ca="1" si="503"/>
        <v>740.17183120949994</v>
      </c>
      <c r="D1853" s="10">
        <f ca="1">IF(A1853&lt;$B$1,VLOOKUP(A1853,[1]DI!$A$4:$B$15000,2),0)</f>
        <v>0.1115</v>
      </c>
      <c r="E1853" s="65">
        <f t="shared" ca="1" si="504"/>
        <v>1.00041957</v>
      </c>
      <c r="F1853" s="65">
        <f ca="1">(TRUNC(PRODUCT($E$12:$E1852),16))</f>
        <v>1.5036750017084299</v>
      </c>
      <c r="G1853" s="65">
        <f t="shared" ca="1" si="505"/>
        <v>1.4184430829528401</v>
      </c>
      <c r="H1853" s="65">
        <f t="shared" ca="1" si="506"/>
        <v>1.06008836</v>
      </c>
      <c r="I1853" s="64">
        <f t="shared" si="500"/>
        <v>0.04</v>
      </c>
      <c r="J1853" s="66">
        <f>IF(O1852&gt;0,VLOOKUP(O1852,W$12:AF$80,2),J1852)</f>
        <v>45407</v>
      </c>
      <c r="K1853" s="67">
        <f t="shared" si="507"/>
        <v>148</v>
      </c>
      <c r="L1853" s="68">
        <f t="shared" si="508"/>
        <v>148</v>
      </c>
      <c r="M1853" s="69">
        <f t="shared" si="509"/>
        <v>1.023301727</v>
      </c>
      <c r="N1853" s="69">
        <f t="shared" ca="1" si="510"/>
        <v>1.08479025</v>
      </c>
      <c r="O1853" s="68">
        <v>0</v>
      </c>
      <c r="P1853" s="65">
        <f t="shared" ca="1" si="511"/>
        <v>62.759354610000003</v>
      </c>
      <c r="Q1853" s="143">
        <f t="shared" si="501"/>
        <v>0</v>
      </c>
      <c r="R1853" s="11">
        <f t="shared" si="498"/>
        <v>0</v>
      </c>
      <c r="S1853" s="70" t="str">
        <f>IF(O1852&gt;0,VLOOKUP(O1852,W$12:AF$60,10),S1852)</f>
        <v>A+J=</v>
      </c>
      <c r="T1853" s="66" t="e">
        <f>IF(O1852&gt;0,VLOOKUP(O1852,W$12:AF$60,11),T1852)</f>
        <v>#REF!</v>
      </c>
      <c r="U1853" s="71" t="str">
        <f t="shared" si="512"/>
        <v>-</v>
      </c>
    </row>
    <row r="1854" spans="1:21" x14ac:dyDescent="0.15">
      <c r="A1854" s="63">
        <f t="shared" si="499"/>
        <v>45619</v>
      </c>
      <c r="B1854" s="78">
        <f t="shared" ca="1" si="502"/>
        <v>803.39309892949996</v>
      </c>
      <c r="C1854" s="65">
        <f t="shared" ca="1" si="503"/>
        <v>740.17183120949994</v>
      </c>
      <c r="D1854" s="10">
        <f ca="1">IF(A1854&lt;$B$1,VLOOKUP(A1854,[1]DI!$A$4:$B$15000,2),0)</f>
        <v>0</v>
      </c>
      <c r="E1854" s="65">
        <f t="shared" ca="1" si="504"/>
        <v>1</v>
      </c>
      <c r="F1854" s="65">
        <f ca="1">(TRUNC(PRODUCT($E$12:$E1853),16))</f>
        <v>1.50430589862889</v>
      </c>
      <c r="G1854" s="65">
        <f t="shared" ca="1" si="505"/>
        <v>1.4184430829528401</v>
      </c>
      <c r="H1854" s="65">
        <f t="shared" ca="1" si="506"/>
        <v>1.06053314</v>
      </c>
      <c r="I1854" s="64">
        <f t="shared" si="500"/>
        <v>0.04</v>
      </c>
      <c r="J1854" s="66">
        <f>IF(O1853&gt;0,VLOOKUP(O1853,W$12:AF$80,2),J1853)</f>
        <v>45407</v>
      </c>
      <c r="K1854" s="67">
        <f t="shared" si="507"/>
        <v>148</v>
      </c>
      <c r="L1854" s="68">
        <f t="shared" si="508"/>
        <v>149</v>
      </c>
      <c r="M1854" s="69">
        <f t="shared" si="509"/>
        <v>1.0234610040000001</v>
      </c>
      <c r="N1854" s="69">
        <f t="shared" ca="1" si="510"/>
        <v>1.0854143119999999</v>
      </c>
      <c r="O1854" s="68">
        <v>0</v>
      </c>
      <c r="P1854" s="65">
        <f t="shared" ca="1" si="511"/>
        <v>63.22126772</v>
      </c>
      <c r="Q1854" s="143">
        <f t="shared" si="501"/>
        <v>0</v>
      </c>
      <c r="R1854" s="11">
        <f t="shared" si="498"/>
        <v>0</v>
      </c>
      <c r="S1854" s="70" t="str">
        <f>IF(O1853&gt;0,VLOOKUP(O1853,W$12:AF$60,10),S1853)</f>
        <v>A+J=</v>
      </c>
      <c r="T1854" s="66" t="e">
        <f>IF(O1853&gt;0,VLOOKUP(O1853,W$12:AF$60,11),T1853)</f>
        <v>#REF!</v>
      </c>
      <c r="U1854" s="71" t="str">
        <f t="shared" si="512"/>
        <v>-</v>
      </c>
    </row>
    <row r="1855" spans="1:21" x14ac:dyDescent="0.15">
      <c r="A1855" s="63">
        <f t="shared" si="499"/>
        <v>45620</v>
      </c>
      <c r="B1855" s="78">
        <f t="shared" ca="1" si="502"/>
        <v>803.39309892949996</v>
      </c>
      <c r="C1855" s="65">
        <f t="shared" ca="1" si="503"/>
        <v>740.17183120949994</v>
      </c>
      <c r="D1855" s="10">
        <f ca="1">IF(A1855&lt;$B$1,VLOOKUP(A1855,[1]DI!$A$4:$B$15000,2),0)</f>
        <v>0</v>
      </c>
      <c r="E1855" s="65">
        <f t="shared" ca="1" si="504"/>
        <v>1</v>
      </c>
      <c r="F1855" s="65">
        <f ca="1">(TRUNC(PRODUCT($E$12:$E1854),16))</f>
        <v>1.50430589862889</v>
      </c>
      <c r="G1855" s="65">
        <f t="shared" ca="1" si="505"/>
        <v>1.4184430829528401</v>
      </c>
      <c r="H1855" s="65">
        <f t="shared" ca="1" si="506"/>
        <v>1.06053314</v>
      </c>
      <c r="I1855" s="64">
        <f t="shared" si="500"/>
        <v>0.04</v>
      </c>
      <c r="J1855" s="66">
        <f>IF(O1854&gt;0,VLOOKUP(O1854,W$12:AF$80,2),J1854)</f>
        <v>45407</v>
      </c>
      <c r="K1855" s="67">
        <f t="shared" si="507"/>
        <v>148</v>
      </c>
      <c r="L1855" s="68">
        <f t="shared" si="508"/>
        <v>149</v>
      </c>
      <c r="M1855" s="69">
        <f t="shared" si="509"/>
        <v>1.0234610040000001</v>
      </c>
      <c r="N1855" s="69">
        <f t="shared" ca="1" si="510"/>
        <v>1.0854143119999999</v>
      </c>
      <c r="O1855" s="68">
        <v>0</v>
      </c>
      <c r="P1855" s="65">
        <f t="shared" ca="1" si="511"/>
        <v>63.22126772</v>
      </c>
      <c r="Q1855" s="143">
        <f t="shared" si="501"/>
        <v>0</v>
      </c>
      <c r="R1855" s="11">
        <f t="shared" si="498"/>
        <v>0</v>
      </c>
      <c r="S1855" s="70" t="str">
        <f>IF(O1854&gt;0,VLOOKUP(O1854,W$12:AF$60,10),S1854)</f>
        <v>A+J=</v>
      </c>
      <c r="T1855" s="66" t="e">
        <f>IF(O1854&gt;0,VLOOKUP(O1854,W$12:AF$60,11),T1854)</f>
        <v>#REF!</v>
      </c>
      <c r="U1855" s="71" t="str">
        <f t="shared" si="512"/>
        <v>-</v>
      </c>
    </row>
    <row r="1856" spans="1:21" x14ac:dyDescent="0.15">
      <c r="A1856" s="63">
        <f t="shared" si="499"/>
        <v>45621</v>
      </c>
      <c r="B1856" s="78">
        <f t="shared" ca="1" si="502"/>
        <v>803.39309892949996</v>
      </c>
      <c r="C1856" s="65">
        <f t="shared" ca="1" si="503"/>
        <v>740.17183120949994</v>
      </c>
      <c r="D1856" s="10">
        <f ca="1">IF(A1856&lt;$B$1,VLOOKUP(A1856,[1]DI!$A$4:$B$15000,2),0)</f>
        <v>0.1115</v>
      </c>
      <c r="E1856" s="65">
        <f t="shared" ca="1" si="504"/>
        <v>1.00041957</v>
      </c>
      <c r="F1856" s="65">
        <f ca="1">(TRUNC(PRODUCT($E$12:$E1855),16))</f>
        <v>1.50430589862889</v>
      </c>
      <c r="G1856" s="65">
        <f t="shared" ca="1" si="505"/>
        <v>1.4184430829528401</v>
      </c>
      <c r="H1856" s="65">
        <f t="shared" ca="1" si="506"/>
        <v>1.06053314</v>
      </c>
      <c r="I1856" s="64">
        <f t="shared" si="500"/>
        <v>0.04</v>
      </c>
      <c r="J1856" s="66">
        <f>IF(O1855&gt;0,VLOOKUP(O1855,W$12:AF$80,2),J1855)</f>
        <v>45407</v>
      </c>
      <c r="K1856" s="67">
        <f t="shared" si="507"/>
        <v>149</v>
      </c>
      <c r="L1856" s="68">
        <f t="shared" si="508"/>
        <v>149</v>
      </c>
      <c r="M1856" s="69">
        <f t="shared" si="509"/>
        <v>1.0234610040000001</v>
      </c>
      <c r="N1856" s="69">
        <f t="shared" ca="1" si="510"/>
        <v>1.0854143119999999</v>
      </c>
      <c r="O1856" s="68">
        <v>0</v>
      </c>
      <c r="P1856" s="65">
        <f t="shared" ca="1" si="511"/>
        <v>63.22126772</v>
      </c>
      <c r="Q1856" s="143">
        <f t="shared" si="501"/>
        <v>0</v>
      </c>
      <c r="R1856" s="11">
        <f t="shared" si="498"/>
        <v>0</v>
      </c>
      <c r="S1856" s="70" t="str">
        <f>IF(O1855&gt;0,VLOOKUP(O1855,W$12:AF$60,10),S1855)</f>
        <v>A+J=</v>
      </c>
      <c r="T1856" s="66" t="e">
        <f>IF(O1855&gt;0,VLOOKUP(O1855,W$12:AF$60,11),T1855)</f>
        <v>#REF!</v>
      </c>
      <c r="U1856" s="71" t="str">
        <f t="shared" si="512"/>
        <v>-</v>
      </c>
    </row>
    <row r="1857" spans="1:21" x14ac:dyDescent="0.15">
      <c r="A1857" s="63">
        <f t="shared" si="499"/>
        <v>45622</v>
      </c>
      <c r="B1857" s="78">
        <f t="shared" ca="1" si="502"/>
        <v>803.85528146949991</v>
      </c>
      <c r="C1857" s="65">
        <f t="shared" ca="1" si="503"/>
        <v>740.17183120949994</v>
      </c>
      <c r="D1857" s="10">
        <f ca="1">IF(A1857&lt;$B$1,VLOOKUP(A1857,[1]DI!$A$4:$B$15000,2),0)</f>
        <v>0.1115</v>
      </c>
      <c r="E1857" s="65">
        <f t="shared" ca="1" si="504"/>
        <v>1.00041957</v>
      </c>
      <c r="F1857" s="65">
        <f ca="1">(TRUNC(PRODUCT($E$12:$E1856),16))</f>
        <v>1.50493706025478</v>
      </c>
      <c r="G1857" s="65">
        <f t="shared" ca="1" si="505"/>
        <v>1.4184430829528401</v>
      </c>
      <c r="H1857" s="65">
        <f t="shared" ca="1" si="506"/>
        <v>1.06097811</v>
      </c>
      <c r="I1857" s="64">
        <f t="shared" si="500"/>
        <v>0.04</v>
      </c>
      <c r="J1857" s="66">
        <f>IF(O1856&gt;0,VLOOKUP(O1856,W$12:AF$80,2),J1856)</f>
        <v>45407</v>
      </c>
      <c r="K1857" s="67">
        <f t="shared" si="507"/>
        <v>150</v>
      </c>
      <c r="L1857" s="68">
        <f t="shared" si="508"/>
        <v>150</v>
      </c>
      <c r="M1857" s="69">
        <f t="shared" si="509"/>
        <v>1.023620306</v>
      </c>
      <c r="N1857" s="69">
        <f t="shared" ca="1" si="510"/>
        <v>1.0860387380000001</v>
      </c>
      <c r="O1857" s="68">
        <v>0</v>
      </c>
      <c r="P1857" s="65">
        <f t="shared" ca="1" si="511"/>
        <v>63.683450260000001</v>
      </c>
      <c r="Q1857" s="143">
        <f t="shared" si="501"/>
        <v>0</v>
      </c>
      <c r="R1857" s="11">
        <f t="shared" si="498"/>
        <v>0</v>
      </c>
      <c r="S1857" s="70" t="str">
        <f>IF(O1856&gt;0,VLOOKUP(O1856,W$12:AF$60,10),S1856)</f>
        <v>A+J=</v>
      </c>
      <c r="T1857" s="66" t="e">
        <f>IF(O1856&gt;0,VLOOKUP(O1856,W$12:AF$60,11),T1856)</f>
        <v>#REF!</v>
      </c>
      <c r="U1857" s="71" t="str">
        <f t="shared" si="512"/>
        <v>-</v>
      </c>
    </row>
    <row r="1858" spans="1:21" x14ac:dyDescent="0.15">
      <c r="A1858" s="63">
        <f t="shared" si="499"/>
        <v>45623</v>
      </c>
      <c r="B1858" s="78">
        <f t="shared" ca="1" si="502"/>
        <v>804.31772379949996</v>
      </c>
      <c r="C1858" s="65">
        <f t="shared" ca="1" si="503"/>
        <v>740.17183120949994</v>
      </c>
      <c r="D1858" s="10">
        <f ca="1">IF(A1858&lt;$B$1,VLOOKUP(A1858,[1]DI!$A$4:$B$15000,2),0)</f>
        <v>0.1115</v>
      </c>
      <c r="E1858" s="65">
        <f t="shared" ca="1" si="504"/>
        <v>1.00041957</v>
      </c>
      <c r="F1858" s="65">
        <f ca="1">(TRUNC(PRODUCT($E$12:$E1857),16))</f>
        <v>1.5055684866971499</v>
      </c>
      <c r="G1858" s="65">
        <f t="shared" ca="1" si="505"/>
        <v>1.4184430829528401</v>
      </c>
      <c r="H1858" s="65">
        <f t="shared" ca="1" si="506"/>
        <v>1.06142326</v>
      </c>
      <c r="I1858" s="64">
        <f t="shared" si="500"/>
        <v>0.04</v>
      </c>
      <c r="J1858" s="66">
        <f>IF(O1857&gt;0,VLOOKUP(O1857,W$12:AF$80,2),J1857)</f>
        <v>45407</v>
      </c>
      <c r="K1858" s="67">
        <f t="shared" si="507"/>
        <v>151</v>
      </c>
      <c r="L1858" s="68">
        <f t="shared" si="508"/>
        <v>151</v>
      </c>
      <c r="M1858" s="69">
        <f t="shared" si="509"/>
        <v>1.0237796320000001</v>
      </c>
      <c r="N1858" s="69">
        <f t="shared" ca="1" si="510"/>
        <v>1.0866635149999999</v>
      </c>
      <c r="O1858" s="68">
        <v>0</v>
      </c>
      <c r="P1858" s="65">
        <f t="shared" ca="1" si="511"/>
        <v>64.145892590000003</v>
      </c>
      <c r="Q1858" s="143">
        <f t="shared" si="501"/>
        <v>0</v>
      </c>
      <c r="R1858" s="11">
        <f t="shared" si="498"/>
        <v>0</v>
      </c>
      <c r="S1858" s="70" t="str">
        <f>IF(O1857&gt;0,VLOOKUP(O1857,W$12:AF$60,10),S1857)</f>
        <v>A+J=</v>
      </c>
      <c r="T1858" s="66" t="e">
        <f>IF(O1857&gt;0,VLOOKUP(O1857,W$12:AF$60,11),T1857)</f>
        <v>#REF!</v>
      </c>
      <c r="U1858" s="71" t="str">
        <f t="shared" si="512"/>
        <v>-</v>
      </c>
    </row>
    <row r="1859" spans="1:21" x14ac:dyDescent="0.15">
      <c r="A1859" s="63">
        <f t="shared" si="499"/>
        <v>45624</v>
      </c>
      <c r="B1859" s="78">
        <f t="shared" ca="1" si="502"/>
        <v>804.78044221949995</v>
      </c>
      <c r="C1859" s="65">
        <f t="shared" ca="1" si="503"/>
        <v>740.17183120949994</v>
      </c>
      <c r="D1859" s="10">
        <f ca="1">IF(A1859&lt;$B$1,VLOOKUP(A1859,[1]DI!$A$4:$B$15000,2),0)</f>
        <v>0.1115</v>
      </c>
      <c r="E1859" s="65">
        <f t="shared" ca="1" si="504"/>
        <v>1.00041957</v>
      </c>
      <c r="F1859" s="65">
        <f ca="1">(TRUNC(PRODUCT($E$12:$E1858),16))</f>
        <v>1.5062001780671199</v>
      </c>
      <c r="G1859" s="65">
        <f t="shared" ca="1" si="505"/>
        <v>1.4184430829528401</v>
      </c>
      <c r="H1859" s="65">
        <f t="shared" ca="1" si="506"/>
        <v>1.0618686100000001</v>
      </c>
      <c r="I1859" s="64">
        <f t="shared" si="500"/>
        <v>0.04</v>
      </c>
      <c r="J1859" s="66">
        <f>IF(O1858&gt;0,VLOOKUP(O1858,W$12:AF$80,2),J1858)</f>
        <v>45407</v>
      </c>
      <c r="K1859" s="67">
        <f t="shared" si="507"/>
        <v>152</v>
      </c>
      <c r="L1859" s="68">
        <f t="shared" si="508"/>
        <v>152</v>
      </c>
      <c r="M1859" s="69">
        <f t="shared" si="509"/>
        <v>1.0239389830000001</v>
      </c>
      <c r="N1859" s="69">
        <f t="shared" ca="1" si="510"/>
        <v>1.087288665</v>
      </c>
      <c r="O1859" s="68">
        <v>0</v>
      </c>
      <c r="P1859" s="65">
        <f t="shared" ca="1" si="511"/>
        <v>64.608611010000004</v>
      </c>
      <c r="Q1859" s="143">
        <f t="shared" si="501"/>
        <v>0</v>
      </c>
      <c r="R1859" s="11">
        <f t="shared" si="498"/>
        <v>0</v>
      </c>
      <c r="S1859" s="70" t="str">
        <f>IF(O1858&gt;0,VLOOKUP(O1858,W$12:AF$60,10),S1858)</f>
        <v>A+J=</v>
      </c>
      <c r="T1859" s="66" t="e">
        <f>IF(O1858&gt;0,VLOOKUP(O1858,W$12:AF$60,11),T1858)</f>
        <v>#REF!</v>
      </c>
      <c r="U1859" s="71" t="str">
        <f t="shared" si="512"/>
        <v>-</v>
      </c>
    </row>
    <row r="1860" spans="1:21" x14ac:dyDescent="0.15">
      <c r="A1860" s="63">
        <f t="shared" si="499"/>
        <v>45625</v>
      </c>
      <c r="B1860" s="78">
        <f t="shared" ca="1" si="502"/>
        <v>805.24341377949997</v>
      </c>
      <c r="C1860" s="65">
        <f t="shared" ca="1" si="503"/>
        <v>740.17183120949994</v>
      </c>
      <c r="D1860" s="10">
        <f ca="1">IF(A1860&lt;$B$1,VLOOKUP(A1860,[1]DI!$A$4:$B$15000,2),0)</f>
        <v>0.1115</v>
      </c>
      <c r="E1860" s="65">
        <f t="shared" ca="1" si="504"/>
        <v>1.00041957</v>
      </c>
      <c r="F1860" s="65">
        <f ca="1">(TRUNC(PRODUCT($E$12:$E1859),16))</f>
        <v>1.50683213447583</v>
      </c>
      <c r="G1860" s="65">
        <f t="shared" ca="1" si="505"/>
        <v>1.4184430829528401</v>
      </c>
      <c r="H1860" s="65">
        <f t="shared" ca="1" si="506"/>
        <v>1.0623141300000001</v>
      </c>
      <c r="I1860" s="64">
        <f t="shared" si="500"/>
        <v>0.04</v>
      </c>
      <c r="J1860" s="66">
        <f>IF(O1859&gt;0,VLOOKUP(O1859,W$12:AF$80,2),J1859)</f>
        <v>45407</v>
      </c>
      <c r="K1860" s="67">
        <f t="shared" si="507"/>
        <v>153</v>
      </c>
      <c r="L1860" s="68">
        <f t="shared" si="508"/>
        <v>153</v>
      </c>
      <c r="M1860" s="69">
        <f t="shared" si="509"/>
        <v>1.0240983589999999</v>
      </c>
      <c r="N1860" s="69">
        <f t="shared" ca="1" si="510"/>
        <v>1.0879141569999999</v>
      </c>
      <c r="O1860" s="68">
        <v>0</v>
      </c>
      <c r="P1860" s="65">
        <f t="shared" ca="1" si="511"/>
        <v>65.071582570000004</v>
      </c>
      <c r="Q1860" s="143">
        <f t="shared" si="501"/>
        <v>0</v>
      </c>
      <c r="R1860" s="11">
        <f t="shared" si="498"/>
        <v>0</v>
      </c>
      <c r="S1860" s="70" t="str">
        <f>IF(O1859&gt;0,VLOOKUP(O1859,W$12:AF$60,10),S1859)</f>
        <v>A+J=</v>
      </c>
      <c r="T1860" s="66" t="e">
        <f>IF(O1859&gt;0,VLOOKUP(O1859,W$12:AF$60,11),T1859)</f>
        <v>#REF!</v>
      </c>
      <c r="U1860" s="71" t="str">
        <f t="shared" si="512"/>
        <v>-</v>
      </c>
    </row>
    <row r="1861" spans="1:21" x14ac:dyDescent="0.15">
      <c r="A1861" s="63">
        <f t="shared" si="499"/>
        <v>45626</v>
      </c>
      <c r="B1861" s="78">
        <f t="shared" ca="1" si="502"/>
        <v>805.70666215949996</v>
      </c>
      <c r="C1861" s="65">
        <f t="shared" ca="1" si="503"/>
        <v>740.17183120949994</v>
      </c>
      <c r="D1861" s="10">
        <f ca="1">IF(A1861&lt;$B$1,VLOOKUP(A1861,[1]DI!$A$4:$B$15000,2),0)</f>
        <v>0</v>
      </c>
      <c r="E1861" s="65">
        <f t="shared" ca="1" si="504"/>
        <v>1</v>
      </c>
      <c r="F1861" s="65">
        <f ca="1">(TRUNC(PRODUCT($E$12:$E1860),16))</f>
        <v>1.50746435603449</v>
      </c>
      <c r="G1861" s="65">
        <f t="shared" ca="1" si="505"/>
        <v>1.4184430829528401</v>
      </c>
      <c r="H1861" s="65">
        <f t="shared" ca="1" si="506"/>
        <v>1.06275985</v>
      </c>
      <c r="I1861" s="64">
        <f t="shared" si="500"/>
        <v>0.04</v>
      </c>
      <c r="J1861" s="66">
        <f>IF(O1860&gt;0,VLOOKUP(O1860,W$12:AF$80,2),J1860)</f>
        <v>45407</v>
      </c>
      <c r="K1861" s="67">
        <f t="shared" si="507"/>
        <v>153</v>
      </c>
      <c r="L1861" s="68">
        <f t="shared" si="508"/>
        <v>154</v>
      </c>
      <c r="M1861" s="69">
        <f t="shared" si="509"/>
        <v>1.02425776</v>
      </c>
      <c r="N1861" s="69">
        <f t="shared" ca="1" si="510"/>
        <v>1.088540023</v>
      </c>
      <c r="O1861" s="68">
        <v>0</v>
      </c>
      <c r="P1861" s="65">
        <f t="shared" ca="1" si="511"/>
        <v>65.53483095</v>
      </c>
      <c r="Q1861" s="143">
        <f t="shared" si="501"/>
        <v>0</v>
      </c>
      <c r="R1861" s="11">
        <f t="shared" ref="R1861:R1924" si="513">IF(Q1861&gt;0,TRUNC(Q1861*C1861,8),0)</f>
        <v>0</v>
      </c>
      <c r="S1861" s="70" t="str">
        <f>IF(O1860&gt;0,VLOOKUP(O1860,W$12:AF$60,10),S1860)</f>
        <v>A+J=</v>
      </c>
      <c r="T1861" s="66" t="e">
        <f>IF(O1860&gt;0,VLOOKUP(O1860,W$12:AF$60,11),T1860)</f>
        <v>#REF!</v>
      </c>
      <c r="U1861" s="71" t="str">
        <f t="shared" si="512"/>
        <v>-</v>
      </c>
    </row>
    <row r="1862" spans="1:21" x14ac:dyDescent="0.15">
      <c r="A1862" s="63">
        <f t="shared" si="499"/>
        <v>45627</v>
      </c>
      <c r="B1862" s="78">
        <f t="shared" ca="1" si="502"/>
        <v>805.70666215949996</v>
      </c>
      <c r="C1862" s="65">
        <f t="shared" ca="1" si="503"/>
        <v>740.17183120949994</v>
      </c>
      <c r="D1862" s="10">
        <f ca="1">IF(A1862&lt;$B$1,VLOOKUP(A1862,[1]DI!$A$4:$B$15000,2),0)</f>
        <v>0</v>
      </c>
      <c r="E1862" s="65">
        <f t="shared" ca="1" si="504"/>
        <v>1</v>
      </c>
      <c r="F1862" s="65">
        <f ca="1">(TRUNC(PRODUCT($E$12:$E1861),16))</f>
        <v>1.50746435603449</v>
      </c>
      <c r="G1862" s="65">
        <f t="shared" ca="1" si="505"/>
        <v>1.4184430829528401</v>
      </c>
      <c r="H1862" s="65">
        <f t="shared" ca="1" si="506"/>
        <v>1.06275985</v>
      </c>
      <c r="I1862" s="64">
        <f t="shared" si="500"/>
        <v>0.04</v>
      </c>
      <c r="J1862" s="66">
        <f>IF(O1861&gt;0,VLOOKUP(O1861,W$12:AF$80,2),J1861)</f>
        <v>45407</v>
      </c>
      <c r="K1862" s="67">
        <f t="shared" si="507"/>
        <v>153</v>
      </c>
      <c r="L1862" s="68">
        <f t="shared" si="508"/>
        <v>154</v>
      </c>
      <c r="M1862" s="69">
        <f t="shared" si="509"/>
        <v>1.02425776</v>
      </c>
      <c r="N1862" s="69">
        <f t="shared" ca="1" si="510"/>
        <v>1.088540023</v>
      </c>
      <c r="O1862" s="68">
        <v>0</v>
      </c>
      <c r="P1862" s="65">
        <f t="shared" ca="1" si="511"/>
        <v>65.53483095</v>
      </c>
      <c r="Q1862" s="143">
        <f t="shared" si="501"/>
        <v>0</v>
      </c>
      <c r="R1862" s="11">
        <f t="shared" si="513"/>
        <v>0</v>
      </c>
      <c r="S1862" s="70" t="str">
        <f>IF(O1861&gt;0,VLOOKUP(O1861,W$12:AF$60,10),S1861)</f>
        <v>A+J=</v>
      </c>
      <c r="T1862" s="66" t="e">
        <f>IF(O1861&gt;0,VLOOKUP(O1861,W$12:AF$60,11),T1861)</f>
        <v>#REF!</v>
      </c>
      <c r="U1862" s="71" t="str">
        <f t="shared" si="512"/>
        <v>-</v>
      </c>
    </row>
    <row r="1863" spans="1:21" x14ac:dyDescent="0.15">
      <c r="A1863" s="63">
        <f t="shared" si="499"/>
        <v>45628</v>
      </c>
      <c r="B1863" s="78">
        <f t="shared" ca="1" si="502"/>
        <v>805.70666215949996</v>
      </c>
      <c r="C1863" s="65">
        <f t="shared" ca="1" si="503"/>
        <v>740.17183120949994</v>
      </c>
      <c r="D1863" s="10">
        <f ca="1">IF(A1863&lt;$B$1,VLOOKUP(A1863,[1]DI!$A$4:$B$15000,2),0)</f>
        <v>0.1115</v>
      </c>
      <c r="E1863" s="65">
        <f t="shared" ca="1" si="504"/>
        <v>1.00041957</v>
      </c>
      <c r="F1863" s="65">
        <f ca="1">(TRUNC(PRODUCT($E$12:$E1862),16))</f>
        <v>1.50746435603449</v>
      </c>
      <c r="G1863" s="65">
        <f t="shared" ca="1" si="505"/>
        <v>1.4184430829528401</v>
      </c>
      <c r="H1863" s="65">
        <f t="shared" ca="1" si="506"/>
        <v>1.06275985</v>
      </c>
      <c r="I1863" s="64">
        <f t="shared" si="500"/>
        <v>0.04</v>
      </c>
      <c r="J1863" s="66">
        <f>IF(O1862&gt;0,VLOOKUP(O1862,W$12:AF$80,2),J1862)</f>
        <v>45407</v>
      </c>
      <c r="K1863" s="67">
        <f t="shared" si="507"/>
        <v>154</v>
      </c>
      <c r="L1863" s="68">
        <f t="shared" si="508"/>
        <v>154</v>
      </c>
      <c r="M1863" s="69">
        <f t="shared" si="509"/>
        <v>1.02425776</v>
      </c>
      <c r="N1863" s="69">
        <f t="shared" ca="1" si="510"/>
        <v>1.088540023</v>
      </c>
      <c r="O1863" s="68">
        <v>0</v>
      </c>
      <c r="P1863" s="65">
        <f t="shared" ca="1" si="511"/>
        <v>65.53483095</v>
      </c>
      <c r="Q1863" s="143">
        <f t="shared" si="501"/>
        <v>0</v>
      </c>
      <c r="R1863" s="11">
        <f t="shared" si="513"/>
        <v>0</v>
      </c>
      <c r="S1863" s="70" t="str">
        <f>IF(O1862&gt;0,VLOOKUP(O1862,W$12:AF$60,10),S1862)</f>
        <v>A+J=</v>
      </c>
      <c r="T1863" s="66" t="e">
        <f>IF(O1862&gt;0,VLOOKUP(O1862,W$12:AF$60,11),T1862)</f>
        <v>#REF!</v>
      </c>
      <c r="U1863" s="71" t="str">
        <f t="shared" si="512"/>
        <v>-</v>
      </c>
    </row>
    <row r="1864" spans="1:21" x14ac:dyDescent="0.15">
      <c r="A1864" s="63">
        <f t="shared" si="499"/>
        <v>45629</v>
      </c>
      <c r="B1864" s="78">
        <f t="shared" ca="1" si="502"/>
        <v>806.17017108949995</v>
      </c>
      <c r="C1864" s="65">
        <f t="shared" ca="1" si="503"/>
        <v>740.17183120949994</v>
      </c>
      <c r="D1864" s="10">
        <f ca="1">IF(A1864&lt;$B$1,VLOOKUP(A1864,[1]DI!$A$4:$B$15000,2),0)</f>
        <v>0.1115</v>
      </c>
      <c r="E1864" s="65">
        <f t="shared" ca="1" si="504"/>
        <v>1.00041957</v>
      </c>
      <c r="F1864" s="65">
        <f ca="1">(TRUNC(PRODUCT($E$12:$E1863),16))</f>
        <v>1.50809684285435</v>
      </c>
      <c r="G1864" s="65">
        <f t="shared" ca="1" si="505"/>
        <v>1.4184430829528401</v>
      </c>
      <c r="H1864" s="65">
        <f t="shared" ca="1" si="506"/>
        <v>1.0632057500000001</v>
      </c>
      <c r="I1864" s="64">
        <f t="shared" si="500"/>
        <v>0.04</v>
      </c>
      <c r="J1864" s="66">
        <f>IF(O1863&gt;0,VLOOKUP(O1863,W$12:AF$80,2),J1863)</f>
        <v>45407</v>
      </c>
      <c r="K1864" s="67">
        <f t="shared" si="507"/>
        <v>155</v>
      </c>
      <c r="L1864" s="68">
        <f t="shared" si="508"/>
        <v>155</v>
      </c>
      <c r="M1864" s="69">
        <f t="shared" si="509"/>
        <v>1.0244171849999999</v>
      </c>
      <c r="N1864" s="69">
        <f t="shared" ca="1" si="510"/>
        <v>1.089166241</v>
      </c>
      <c r="O1864" s="68">
        <v>0</v>
      </c>
      <c r="P1864" s="65">
        <f t="shared" ca="1" si="511"/>
        <v>65.998339880000003</v>
      </c>
      <c r="Q1864" s="143">
        <f t="shared" si="501"/>
        <v>0</v>
      </c>
      <c r="R1864" s="11">
        <f t="shared" si="513"/>
        <v>0</v>
      </c>
      <c r="S1864" s="70" t="str">
        <f>IF(O1863&gt;0,VLOOKUP(O1863,W$12:AF$60,10),S1863)</f>
        <v>A+J=</v>
      </c>
      <c r="T1864" s="66" t="e">
        <f>IF(O1863&gt;0,VLOOKUP(O1863,W$12:AF$60,11),T1863)</f>
        <v>#REF!</v>
      </c>
      <c r="U1864" s="71" t="str">
        <f t="shared" si="512"/>
        <v>-</v>
      </c>
    </row>
    <row r="1865" spans="1:21" x14ac:dyDescent="0.15">
      <c r="A1865" s="63">
        <f t="shared" si="499"/>
        <v>45630</v>
      </c>
      <c r="B1865" s="78">
        <f t="shared" ca="1" si="502"/>
        <v>806.63395016949994</v>
      </c>
      <c r="C1865" s="65">
        <f t="shared" ca="1" si="503"/>
        <v>740.17183120949994</v>
      </c>
      <c r="D1865" s="10">
        <f ca="1">IF(A1865&lt;$B$1,VLOOKUP(A1865,[1]DI!$A$4:$B$15000,2),0)</f>
        <v>0.1115</v>
      </c>
      <c r="E1865" s="65">
        <f t="shared" ca="1" si="504"/>
        <v>1.00041957</v>
      </c>
      <c r="F1865" s="65">
        <f ca="1">(TRUNC(PRODUCT($E$12:$E1864),16))</f>
        <v>1.5087295950467099</v>
      </c>
      <c r="G1865" s="65">
        <f t="shared" ca="1" si="505"/>
        <v>1.4184430829528401</v>
      </c>
      <c r="H1865" s="65">
        <f t="shared" ca="1" si="506"/>
        <v>1.0636518399999999</v>
      </c>
      <c r="I1865" s="64">
        <f t="shared" si="500"/>
        <v>0.04</v>
      </c>
      <c r="J1865" s="66">
        <f>IF(O1864&gt;0,VLOOKUP(O1864,W$12:AF$80,2),J1864)</f>
        <v>45407</v>
      </c>
      <c r="K1865" s="67">
        <f t="shared" si="507"/>
        <v>156</v>
      </c>
      <c r="L1865" s="68">
        <f t="shared" si="508"/>
        <v>156</v>
      </c>
      <c r="M1865" s="69">
        <f t="shared" si="509"/>
        <v>1.0245766359999999</v>
      </c>
      <c r="N1865" s="69">
        <f t="shared" ca="1" si="510"/>
        <v>1.0897928240000001</v>
      </c>
      <c r="O1865" s="68">
        <v>0</v>
      </c>
      <c r="P1865" s="65">
        <f t="shared" ca="1" si="511"/>
        <v>66.462118959999998</v>
      </c>
      <c r="Q1865" s="143">
        <f t="shared" si="501"/>
        <v>0</v>
      </c>
      <c r="R1865" s="11">
        <f t="shared" si="513"/>
        <v>0</v>
      </c>
      <c r="S1865" s="70" t="str">
        <f>IF(O1864&gt;0,VLOOKUP(O1864,W$12:AF$60,10),S1864)</f>
        <v>A+J=</v>
      </c>
      <c r="T1865" s="66" t="e">
        <f>IF(O1864&gt;0,VLOOKUP(O1864,W$12:AF$60,11),T1864)</f>
        <v>#REF!</v>
      </c>
      <c r="U1865" s="71" t="str">
        <f t="shared" si="512"/>
        <v>-</v>
      </c>
    </row>
    <row r="1866" spans="1:21" x14ac:dyDescent="0.15">
      <c r="A1866" s="63">
        <f t="shared" si="499"/>
        <v>45631</v>
      </c>
      <c r="B1866" s="78">
        <f t="shared" ca="1" si="502"/>
        <v>807.0979971994999</v>
      </c>
      <c r="C1866" s="65">
        <f t="shared" ca="1" si="503"/>
        <v>740.17183120949994</v>
      </c>
      <c r="D1866" s="10">
        <f ca="1">IF(A1866&lt;$B$1,VLOOKUP(A1866,[1]DI!$A$4:$B$15000,2),0)</f>
        <v>0.1115</v>
      </c>
      <c r="E1866" s="65">
        <f t="shared" ca="1" si="504"/>
        <v>1.00041957</v>
      </c>
      <c r="F1866" s="65">
        <f ca="1">(TRUNC(PRODUCT($E$12:$E1865),16))</f>
        <v>1.5093626127229001</v>
      </c>
      <c r="G1866" s="65">
        <f t="shared" ca="1" si="505"/>
        <v>1.4184430829528401</v>
      </c>
      <c r="H1866" s="65">
        <f t="shared" ca="1" si="506"/>
        <v>1.0640981199999999</v>
      </c>
      <c r="I1866" s="64">
        <f t="shared" si="500"/>
        <v>0.04</v>
      </c>
      <c r="J1866" s="66">
        <f>IF(O1865&gt;0,VLOOKUP(O1865,W$12:AF$80,2),J1865)</f>
        <v>45407</v>
      </c>
      <c r="K1866" s="67">
        <f t="shared" si="507"/>
        <v>157</v>
      </c>
      <c r="L1866" s="68">
        <f t="shared" si="508"/>
        <v>157</v>
      </c>
      <c r="M1866" s="69">
        <f t="shared" si="509"/>
        <v>1.0247361109999999</v>
      </c>
      <c r="N1866" s="69">
        <f t="shared" ca="1" si="510"/>
        <v>1.0904197689999999</v>
      </c>
      <c r="O1866" s="68">
        <v>0</v>
      </c>
      <c r="P1866" s="65">
        <f t="shared" ca="1" si="511"/>
        <v>66.926165990000001</v>
      </c>
      <c r="Q1866" s="143">
        <f t="shared" si="501"/>
        <v>0</v>
      </c>
      <c r="R1866" s="11">
        <f t="shared" si="513"/>
        <v>0</v>
      </c>
      <c r="S1866" s="70" t="str">
        <f>IF(O1865&gt;0,VLOOKUP(O1865,W$12:AF$60,10),S1865)</f>
        <v>A+J=</v>
      </c>
      <c r="T1866" s="66" t="e">
        <f>IF(O1865&gt;0,VLOOKUP(O1865,W$12:AF$60,11),T1865)</f>
        <v>#REF!</v>
      </c>
      <c r="U1866" s="71" t="str">
        <f t="shared" si="512"/>
        <v>-</v>
      </c>
    </row>
    <row r="1867" spans="1:21" x14ac:dyDescent="0.15">
      <c r="A1867" s="63">
        <f t="shared" si="499"/>
        <v>45632</v>
      </c>
      <c r="B1867" s="78">
        <f t="shared" ca="1" si="502"/>
        <v>807.5623062494999</v>
      </c>
      <c r="C1867" s="65">
        <f t="shared" ca="1" si="503"/>
        <v>740.17183120949994</v>
      </c>
      <c r="D1867" s="10">
        <f ca="1">IF(A1867&lt;$B$1,VLOOKUP(A1867,[1]DI!$A$4:$B$15000,2),0)</f>
        <v>0.1115</v>
      </c>
      <c r="E1867" s="65">
        <f t="shared" ca="1" si="504"/>
        <v>1.00041957</v>
      </c>
      <c r="F1867" s="65">
        <f ca="1">(TRUNC(PRODUCT($E$12:$E1866),16))</f>
        <v>1.50999589599432</v>
      </c>
      <c r="G1867" s="65">
        <f t="shared" ca="1" si="505"/>
        <v>1.4184430829528401</v>
      </c>
      <c r="H1867" s="65">
        <f t="shared" ca="1" si="506"/>
        <v>1.06454458</v>
      </c>
      <c r="I1867" s="64">
        <f t="shared" si="500"/>
        <v>0.04</v>
      </c>
      <c r="J1867" s="66">
        <f>IF(O1866&gt;0,VLOOKUP(O1866,W$12:AF$80,2),J1866)</f>
        <v>45407</v>
      </c>
      <c r="K1867" s="67">
        <f t="shared" si="507"/>
        <v>158</v>
      </c>
      <c r="L1867" s="68">
        <f t="shared" si="508"/>
        <v>158</v>
      </c>
      <c r="M1867" s="69">
        <f t="shared" si="509"/>
        <v>1.024895611</v>
      </c>
      <c r="N1867" s="69">
        <f t="shared" ca="1" si="510"/>
        <v>1.091047068</v>
      </c>
      <c r="O1867" s="68">
        <v>0</v>
      </c>
      <c r="P1867" s="65">
        <f t="shared" ca="1" si="511"/>
        <v>67.390475039999998</v>
      </c>
      <c r="Q1867" s="143">
        <f t="shared" si="501"/>
        <v>0</v>
      </c>
      <c r="R1867" s="11">
        <f t="shared" si="513"/>
        <v>0</v>
      </c>
      <c r="S1867" s="70" t="str">
        <f>IF(O1866&gt;0,VLOOKUP(O1866,W$12:AF$60,10),S1866)</f>
        <v>A+J=</v>
      </c>
      <c r="T1867" s="66" t="e">
        <f>IF(O1866&gt;0,VLOOKUP(O1866,W$12:AF$60,11),T1866)</f>
        <v>#REF!</v>
      </c>
      <c r="U1867" s="71" t="str">
        <f t="shared" si="512"/>
        <v>-</v>
      </c>
    </row>
    <row r="1868" spans="1:21" x14ac:dyDescent="0.15">
      <c r="A1868" s="63">
        <f t="shared" si="499"/>
        <v>45633</v>
      </c>
      <c r="B1868" s="78">
        <f t="shared" ca="1" si="502"/>
        <v>808.02688397949998</v>
      </c>
      <c r="C1868" s="65">
        <f t="shared" ca="1" si="503"/>
        <v>740.17183120949994</v>
      </c>
      <c r="D1868" s="10">
        <f ca="1">IF(A1868&lt;$B$1,VLOOKUP(A1868,[1]DI!$A$4:$B$15000,2),0)</f>
        <v>0</v>
      </c>
      <c r="E1868" s="65">
        <f t="shared" ca="1" si="504"/>
        <v>1</v>
      </c>
      <c r="F1868" s="65">
        <f ca="1">(TRUNC(PRODUCT($E$12:$E1867),16))</f>
        <v>1.5106294449724</v>
      </c>
      <c r="G1868" s="65">
        <f t="shared" ca="1" si="505"/>
        <v>1.4184430829528401</v>
      </c>
      <c r="H1868" s="65">
        <f t="shared" ca="1" si="506"/>
        <v>1.06499123</v>
      </c>
      <c r="I1868" s="64">
        <f t="shared" si="500"/>
        <v>0.04</v>
      </c>
      <c r="J1868" s="66">
        <f>IF(O1867&gt;0,VLOOKUP(O1867,W$12:AF$80,2),J1867)</f>
        <v>45407</v>
      </c>
      <c r="K1868" s="67">
        <f t="shared" si="507"/>
        <v>158</v>
      </c>
      <c r="L1868" s="68">
        <f t="shared" si="508"/>
        <v>159</v>
      </c>
      <c r="M1868" s="69">
        <f t="shared" si="509"/>
        <v>1.025055136</v>
      </c>
      <c r="N1868" s="69">
        <f t="shared" ca="1" si="510"/>
        <v>1.09167473</v>
      </c>
      <c r="O1868" s="68">
        <v>0</v>
      </c>
      <c r="P1868" s="65">
        <f t="shared" ca="1" si="511"/>
        <v>67.85505277</v>
      </c>
      <c r="Q1868" s="143">
        <f t="shared" si="501"/>
        <v>0</v>
      </c>
      <c r="R1868" s="11">
        <f t="shared" si="513"/>
        <v>0</v>
      </c>
      <c r="S1868" s="70" t="str">
        <f>IF(O1867&gt;0,VLOOKUP(O1867,W$12:AF$60,10),S1867)</f>
        <v>A+J=</v>
      </c>
      <c r="T1868" s="66" t="e">
        <f>IF(O1867&gt;0,VLOOKUP(O1867,W$12:AF$60,11),T1867)</f>
        <v>#REF!</v>
      </c>
      <c r="U1868" s="71" t="str">
        <f t="shared" si="512"/>
        <v>-</v>
      </c>
    </row>
    <row r="1869" spans="1:21" x14ac:dyDescent="0.15">
      <c r="A1869" s="63">
        <f t="shared" ref="A1869:A1932" si="514">(A1868+1)</f>
        <v>45634</v>
      </c>
      <c r="B1869" s="78">
        <f t="shared" ca="1" si="502"/>
        <v>808.02688397949998</v>
      </c>
      <c r="C1869" s="65">
        <f t="shared" ca="1" si="503"/>
        <v>740.17183120949994</v>
      </c>
      <c r="D1869" s="10">
        <f ca="1">IF(A1869&lt;$B$1,VLOOKUP(A1869,[1]DI!$A$4:$B$15000,2),0)</f>
        <v>0</v>
      </c>
      <c r="E1869" s="65">
        <f t="shared" ca="1" si="504"/>
        <v>1</v>
      </c>
      <c r="F1869" s="65">
        <f ca="1">(TRUNC(PRODUCT($E$12:$E1868),16))</f>
        <v>1.5106294449724</v>
      </c>
      <c r="G1869" s="65">
        <f t="shared" ca="1" si="505"/>
        <v>1.4184430829528401</v>
      </c>
      <c r="H1869" s="65">
        <f t="shared" ca="1" si="506"/>
        <v>1.06499123</v>
      </c>
      <c r="I1869" s="64">
        <f t="shared" ref="I1869:I1932" si="515">I1868</f>
        <v>0.04</v>
      </c>
      <c r="J1869" s="66">
        <f>IF(O1868&gt;0,VLOOKUP(O1868,W$12:AF$80,2),J1868)</f>
        <v>45407</v>
      </c>
      <c r="K1869" s="67">
        <f t="shared" si="507"/>
        <v>158</v>
      </c>
      <c r="L1869" s="68">
        <f t="shared" si="508"/>
        <v>159</v>
      </c>
      <c r="M1869" s="69">
        <f t="shared" si="509"/>
        <v>1.025055136</v>
      </c>
      <c r="N1869" s="69">
        <f t="shared" ca="1" si="510"/>
        <v>1.09167473</v>
      </c>
      <c r="O1869" s="68">
        <v>0</v>
      </c>
      <c r="P1869" s="65">
        <f t="shared" ca="1" si="511"/>
        <v>67.85505277</v>
      </c>
      <c r="Q1869" s="143">
        <f t="shared" si="501"/>
        <v>0</v>
      </c>
      <c r="R1869" s="11">
        <f t="shared" si="513"/>
        <v>0</v>
      </c>
      <c r="S1869" s="70" t="str">
        <f>IF(O1868&gt;0,VLOOKUP(O1868,W$12:AF$60,10),S1868)</f>
        <v>A+J=</v>
      </c>
      <c r="T1869" s="66" t="e">
        <f>IF(O1868&gt;0,VLOOKUP(O1868,W$12:AF$60,11),T1868)</f>
        <v>#REF!</v>
      </c>
      <c r="U1869" s="71" t="str">
        <f t="shared" si="512"/>
        <v>-</v>
      </c>
    </row>
    <row r="1870" spans="1:21" x14ac:dyDescent="0.15">
      <c r="A1870" s="63">
        <f t="shared" si="514"/>
        <v>45635</v>
      </c>
      <c r="B1870" s="78">
        <f t="shared" ca="1" si="502"/>
        <v>808.02688397949998</v>
      </c>
      <c r="C1870" s="65">
        <f t="shared" ca="1" si="503"/>
        <v>740.17183120949994</v>
      </c>
      <c r="D1870" s="10">
        <f ca="1">IF(A1870&lt;$B$1,VLOOKUP(A1870,[1]DI!$A$4:$B$15000,2),0)</f>
        <v>0.1115</v>
      </c>
      <c r="E1870" s="65">
        <f t="shared" ca="1" si="504"/>
        <v>1.00041957</v>
      </c>
      <c r="F1870" s="65">
        <f ca="1">(TRUNC(PRODUCT($E$12:$E1869),16))</f>
        <v>1.5106294449724</v>
      </c>
      <c r="G1870" s="65">
        <f t="shared" ca="1" si="505"/>
        <v>1.4184430829528401</v>
      </c>
      <c r="H1870" s="65">
        <f t="shared" ca="1" si="506"/>
        <v>1.06499123</v>
      </c>
      <c r="I1870" s="64">
        <f t="shared" si="515"/>
        <v>0.04</v>
      </c>
      <c r="J1870" s="66">
        <f>IF(O1869&gt;0,VLOOKUP(O1869,W$12:AF$80,2),J1869)</f>
        <v>45407</v>
      </c>
      <c r="K1870" s="67">
        <f t="shared" si="507"/>
        <v>159</v>
      </c>
      <c r="L1870" s="68">
        <f t="shared" si="508"/>
        <v>159</v>
      </c>
      <c r="M1870" s="69">
        <f t="shared" si="509"/>
        <v>1.025055136</v>
      </c>
      <c r="N1870" s="69">
        <f t="shared" ca="1" si="510"/>
        <v>1.09167473</v>
      </c>
      <c r="O1870" s="68">
        <v>0</v>
      </c>
      <c r="P1870" s="65">
        <f t="shared" ca="1" si="511"/>
        <v>67.85505277</v>
      </c>
      <c r="Q1870" s="143">
        <f t="shared" si="501"/>
        <v>0</v>
      </c>
      <c r="R1870" s="11">
        <f t="shared" si="513"/>
        <v>0</v>
      </c>
      <c r="S1870" s="70" t="str">
        <f>IF(O1869&gt;0,VLOOKUP(O1869,W$12:AF$60,10),S1869)</f>
        <v>A+J=</v>
      </c>
      <c r="T1870" s="66" t="e">
        <f>IF(O1869&gt;0,VLOOKUP(O1869,W$12:AF$60,11),T1869)</f>
        <v>#REF!</v>
      </c>
      <c r="U1870" s="71" t="str">
        <f t="shared" si="512"/>
        <v>-</v>
      </c>
    </row>
    <row r="1871" spans="1:21" x14ac:dyDescent="0.15">
      <c r="A1871" s="63">
        <f t="shared" si="514"/>
        <v>45636</v>
      </c>
      <c r="B1871" s="78">
        <f t="shared" ca="1" si="502"/>
        <v>808.49173113949996</v>
      </c>
      <c r="C1871" s="65">
        <f t="shared" ca="1" si="503"/>
        <v>740.17183120949994</v>
      </c>
      <c r="D1871" s="10">
        <f ca="1">IF(A1871&lt;$B$1,VLOOKUP(A1871,[1]DI!$A$4:$B$15000,2),0)</f>
        <v>0.1115</v>
      </c>
      <c r="E1871" s="65">
        <f t="shared" ca="1" si="504"/>
        <v>1.00041957</v>
      </c>
      <c r="F1871" s="65">
        <f ca="1">(TRUNC(PRODUCT($E$12:$E1870),16))</f>
        <v>1.51126325976863</v>
      </c>
      <c r="G1871" s="65">
        <f t="shared" ca="1" si="505"/>
        <v>1.4184430829528401</v>
      </c>
      <c r="H1871" s="65">
        <f t="shared" ca="1" si="506"/>
        <v>1.0654380699999999</v>
      </c>
      <c r="I1871" s="64">
        <f t="shared" si="515"/>
        <v>0.04</v>
      </c>
      <c r="J1871" s="66">
        <f>IF(O1870&gt;0,VLOOKUP(O1870,W$12:AF$80,2),J1870)</f>
        <v>45407</v>
      </c>
      <c r="K1871" s="67">
        <f t="shared" si="507"/>
        <v>160</v>
      </c>
      <c r="L1871" s="68">
        <f t="shared" si="508"/>
        <v>160</v>
      </c>
      <c r="M1871" s="69">
        <f t="shared" si="509"/>
        <v>1.025214686</v>
      </c>
      <c r="N1871" s="69">
        <f t="shared" ca="1" si="510"/>
        <v>1.092302756</v>
      </c>
      <c r="O1871" s="68">
        <v>0</v>
      </c>
      <c r="P1871" s="65">
        <f t="shared" ca="1" si="511"/>
        <v>68.319899930000005</v>
      </c>
      <c r="Q1871" s="143">
        <f t="shared" si="501"/>
        <v>0</v>
      </c>
      <c r="R1871" s="11">
        <f t="shared" si="513"/>
        <v>0</v>
      </c>
      <c r="S1871" s="70" t="str">
        <f>IF(O1870&gt;0,VLOOKUP(O1870,W$12:AF$60,10),S1870)</f>
        <v>A+J=</v>
      </c>
      <c r="T1871" s="66" t="e">
        <f>IF(O1870&gt;0,VLOOKUP(O1870,W$12:AF$60,11),T1870)</f>
        <v>#REF!</v>
      </c>
      <c r="U1871" s="71" t="str">
        <f t="shared" si="512"/>
        <v>-</v>
      </c>
    </row>
    <row r="1872" spans="1:21" x14ac:dyDescent="0.15">
      <c r="A1872" s="63">
        <f t="shared" si="514"/>
        <v>45637</v>
      </c>
      <c r="B1872" s="78">
        <f t="shared" ca="1" si="502"/>
        <v>808.95684771949993</v>
      </c>
      <c r="C1872" s="65">
        <f t="shared" ca="1" si="503"/>
        <v>740.17183120949994</v>
      </c>
      <c r="D1872" s="10">
        <f ca="1">IF(A1872&lt;$B$1,VLOOKUP(A1872,[1]DI!$A$4:$B$15000,2),0)</f>
        <v>0.1115</v>
      </c>
      <c r="E1872" s="65">
        <f t="shared" ca="1" si="504"/>
        <v>1.00041957</v>
      </c>
      <c r="F1872" s="65">
        <f ca="1">(TRUNC(PRODUCT($E$12:$E1871),16))</f>
        <v>1.51189734049453</v>
      </c>
      <c r="G1872" s="65">
        <f t="shared" ca="1" si="505"/>
        <v>1.4184430829528401</v>
      </c>
      <c r="H1872" s="65">
        <f t="shared" ca="1" si="506"/>
        <v>1.0658851</v>
      </c>
      <c r="I1872" s="64">
        <f t="shared" si="515"/>
        <v>0.04</v>
      </c>
      <c r="J1872" s="66">
        <f>IF(O1871&gt;0,VLOOKUP(O1871,W$12:AF$80,2),J1871)</f>
        <v>45407</v>
      </c>
      <c r="K1872" s="67">
        <f t="shared" si="507"/>
        <v>161</v>
      </c>
      <c r="L1872" s="68">
        <f t="shared" si="508"/>
        <v>161</v>
      </c>
      <c r="M1872" s="69">
        <f t="shared" si="509"/>
        <v>1.02537426</v>
      </c>
      <c r="N1872" s="69">
        <f t="shared" ca="1" si="510"/>
        <v>1.092931146</v>
      </c>
      <c r="O1872" s="68">
        <v>0</v>
      </c>
      <c r="P1872" s="65">
        <f t="shared" ca="1" si="511"/>
        <v>68.785016510000005</v>
      </c>
      <c r="Q1872" s="143">
        <f t="shared" si="501"/>
        <v>0</v>
      </c>
      <c r="R1872" s="11">
        <f t="shared" si="513"/>
        <v>0</v>
      </c>
      <c r="S1872" s="70" t="str">
        <f>IF(O1871&gt;0,VLOOKUP(O1871,W$12:AF$60,10),S1871)</f>
        <v>A+J=</v>
      </c>
      <c r="T1872" s="66" t="e">
        <f>IF(O1871&gt;0,VLOOKUP(O1871,W$12:AF$60,11),T1871)</f>
        <v>#REF!</v>
      </c>
      <c r="U1872" s="71" t="str">
        <f t="shared" si="512"/>
        <v>-</v>
      </c>
    </row>
    <row r="1873" spans="1:21" x14ac:dyDescent="0.15">
      <c r="A1873" s="63">
        <f t="shared" si="514"/>
        <v>45638</v>
      </c>
      <c r="B1873" s="78">
        <f t="shared" ca="1" si="502"/>
        <v>809.42222630949993</v>
      </c>
      <c r="C1873" s="65">
        <f t="shared" ca="1" si="503"/>
        <v>740.17183120949994</v>
      </c>
      <c r="D1873" s="10">
        <f ca="1">IF(A1873&lt;$B$1,VLOOKUP(A1873,[1]DI!$A$4:$B$15000,2),0)</f>
        <v>0.1215</v>
      </c>
      <c r="E1873" s="65">
        <f t="shared" ca="1" si="504"/>
        <v>1.00045513</v>
      </c>
      <c r="F1873" s="65">
        <f ca="1">(TRUNC(PRODUCT($E$12:$E1872),16))</f>
        <v>1.5125316872616801</v>
      </c>
      <c r="G1873" s="65">
        <f t="shared" ca="1" si="505"/>
        <v>1.4184430829528401</v>
      </c>
      <c r="H1873" s="65">
        <f t="shared" ca="1" si="506"/>
        <v>1.0663323099999999</v>
      </c>
      <c r="I1873" s="64">
        <f t="shared" si="515"/>
        <v>0.04</v>
      </c>
      <c r="J1873" s="66">
        <f>IF(O1872&gt;0,VLOOKUP(O1872,W$12:AF$80,2),J1872)</f>
        <v>45407</v>
      </c>
      <c r="K1873" s="67">
        <f t="shared" si="507"/>
        <v>162</v>
      </c>
      <c r="L1873" s="68">
        <f t="shared" si="508"/>
        <v>162</v>
      </c>
      <c r="M1873" s="69">
        <f t="shared" si="509"/>
        <v>1.0255338599999999</v>
      </c>
      <c r="N1873" s="69">
        <f t="shared" ca="1" si="510"/>
        <v>1.0935598900000001</v>
      </c>
      <c r="O1873" s="68">
        <v>0</v>
      </c>
      <c r="P1873" s="65">
        <f t="shared" ca="1" si="511"/>
        <v>69.250395100000006</v>
      </c>
      <c r="Q1873" s="143">
        <f t="shared" si="501"/>
        <v>0</v>
      </c>
      <c r="R1873" s="11">
        <f t="shared" si="513"/>
        <v>0</v>
      </c>
      <c r="S1873" s="70" t="str">
        <f>IF(O1872&gt;0,VLOOKUP(O1872,W$12:AF$60,10),S1872)</f>
        <v>A+J=</v>
      </c>
      <c r="T1873" s="66" t="e">
        <f>IF(O1872&gt;0,VLOOKUP(O1872,W$12:AF$60,11),T1872)</f>
        <v>#REF!</v>
      </c>
      <c r="U1873" s="71" t="str">
        <f t="shared" si="512"/>
        <v>-</v>
      </c>
    </row>
    <row r="1874" spans="1:21" x14ac:dyDescent="0.15">
      <c r="A1874" s="63">
        <f t="shared" si="514"/>
        <v>45639</v>
      </c>
      <c r="B1874" s="78">
        <f t="shared" ca="1" si="502"/>
        <v>809.91666257949998</v>
      </c>
      <c r="C1874" s="65">
        <f t="shared" ca="1" si="503"/>
        <v>740.17183120949994</v>
      </c>
      <c r="D1874" s="10">
        <f ca="1">IF(A1874&lt;$B$1,VLOOKUP(A1874,[1]DI!$A$4:$B$15000,2),0)</f>
        <v>0.1215</v>
      </c>
      <c r="E1874" s="65">
        <f t="shared" ca="1" si="504"/>
        <v>1.00045513</v>
      </c>
      <c r="F1874" s="65">
        <f ca="1">(TRUNC(PRODUCT($E$12:$E1873),16))</f>
        <v>1.5132200858085101</v>
      </c>
      <c r="G1874" s="65">
        <f t="shared" ca="1" si="505"/>
        <v>1.4184430829528401</v>
      </c>
      <c r="H1874" s="65">
        <f t="shared" ca="1" si="506"/>
        <v>1.0668176300000001</v>
      </c>
      <c r="I1874" s="64">
        <f t="shared" si="515"/>
        <v>0.04</v>
      </c>
      <c r="J1874" s="66">
        <f>IF(O1873&gt;0,VLOOKUP(O1873,W$12:AF$80,2),J1873)</f>
        <v>45407</v>
      </c>
      <c r="K1874" s="67">
        <f t="shared" si="507"/>
        <v>163</v>
      </c>
      <c r="L1874" s="68">
        <f t="shared" si="508"/>
        <v>163</v>
      </c>
      <c r="M1874" s="69">
        <f t="shared" si="509"/>
        <v>1.025693484</v>
      </c>
      <c r="N1874" s="69">
        <f t="shared" ca="1" si="510"/>
        <v>1.0942278919999999</v>
      </c>
      <c r="O1874" s="68">
        <v>0</v>
      </c>
      <c r="P1874" s="65">
        <f t="shared" ca="1" si="511"/>
        <v>69.74483137</v>
      </c>
      <c r="Q1874" s="143">
        <f t="shared" si="501"/>
        <v>0</v>
      </c>
      <c r="R1874" s="11">
        <f t="shared" si="513"/>
        <v>0</v>
      </c>
      <c r="S1874" s="70" t="str">
        <f>IF(O1873&gt;0,VLOOKUP(O1873,W$12:AF$60,10),S1873)</f>
        <v>A+J=</v>
      </c>
      <c r="T1874" s="66" t="e">
        <f>IF(O1873&gt;0,VLOOKUP(O1873,W$12:AF$60,11),T1873)</f>
        <v>#REF!</v>
      </c>
      <c r="U1874" s="71" t="str">
        <f t="shared" si="512"/>
        <v>-</v>
      </c>
    </row>
    <row r="1875" spans="1:21" x14ac:dyDescent="0.15">
      <c r="A1875" s="63">
        <f t="shared" si="514"/>
        <v>45640</v>
      </c>
      <c r="B1875" s="78">
        <f t="shared" ca="1" si="502"/>
        <v>810.41140008949992</v>
      </c>
      <c r="C1875" s="65">
        <f t="shared" ca="1" si="503"/>
        <v>740.17183120949994</v>
      </c>
      <c r="D1875" s="10">
        <f ca="1">IF(A1875&lt;$B$1,VLOOKUP(A1875,[1]DI!$A$4:$B$15000,2),0)</f>
        <v>0</v>
      </c>
      <c r="E1875" s="65">
        <f t="shared" ca="1" si="504"/>
        <v>1</v>
      </c>
      <c r="F1875" s="65">
        <f ca="1">(TRUNC(PRODUCT($E$12:$E1874),16))</f>
        <v>1.51390879766616</v>
      </c>
      <c r="G1875" s="65">
        <f t="shared" ca="1" si="505"/>
        <v>1.4184430829528401</v>
      </c>
      <c r="H1875" s="65">
        <f t="shared" ca="1" si="506"/>
        <v>1.06730317</v>
      </c>
      <c r="I1875" s="64">
        <f t="shared" si="515"/>
        <v>0.04</v>
      </c>
      <c r="J1875" s="66">
        <f>IF(O1874&gt;0,VLOOKUP(O1874,W$12:AF$80,2),J1874)</f>
        <v>45407</v>
      </c>
      <c r="K1875" s="67">
        <f t="shared" si="507"/>
        <v>163</v>
      </c>
      <c r="L1875" s="68">
        <f t="shared" si="508"/>
        <v>164</v>
      </c>
      <c r="M1875" s="69">
        <f t="shared" si="509"/>
        <v>1.025853133</v>
      </c>
      <c r="N1875" s="69">
        <f t="shared" ca="1" si="510"/>
        <v>1.0948963009999999</v>
      </c>
      <c r="O1875" s="68">
        <v>0</v>
      </c>
      <c r="P1875" s="65">
        <f t="shared" ca="1" si="511"/>
        <v>70.239568879999993</v>
      </c>
      <c r="Q1875" s="143">
        <f t="shared" si="501"/>
        <v>0</v>
      </c>
      <c r="R1875" s="11">
        <f t="shared" si="513"/>
        <v>0</v>
      </c>
      <c r="S1875" s="70" t="str">
        <f>IF(O1874&gt;0,VLOOKUP(O1874,W$12:AF$60,10),S1874)</f>
        <v>A+J=</v>
      </c>
      <c r="T1875" s="66" t="e">
        <f>IF(O1874&gt;0,VLOOKUP(O1874,W$12:AF$60,11),T1874)</f>
        <v>#REF!</v>
      </c>
      <c r="U1875" s="71" t="str">
        <f t="shared" si="512"/>
        <v>-</v>
      </c>
    </row>
    <row r="1876" spans="1:21" x14ac:dyDescent="0.15">
      <c r="A1876" s="63">
        <f t="shared" si="514"/>
        <v>45641</v>
      </c>
      <c r="B1876" s="78">
        <f t="shared" ca="1" si="502"/>
        <v>810.41140008949992</v>
      </c>
      <c r="C1876" s="65">
        <f t="shared" ca="1" si="503"/>
        <v>740.17183120949994</v>
      </c>
      <c r="D1876" s="10">
        <f ca="1">IF(A1876&lt;$B$1,VLOOKUP(A1876,[1]DI!$A$4:$B$15000,2),0)</f>
        <v>0</v>
      </c>
      <c r="E1876" s="65">
        <f t="shared" ca="1" si="504"/>
        <v>1</v>
      </c>
      <c r="F1876" s="65">
        <f ca="1">(TRUNC(PRODUCT($E$12:$E1875),16))</f>
        <v>1.51390879766616</v>
      </c>
      <c r="G1876" s="65">
        <f t="shared" ca="1" si="505"/>
        <v>1.4184430829528401</v>
      </c>
      <c r="H1876" s="65">
        <f t="shared" ca="1" si="506"/>
        <v>1.06730317</v>
      </c>
      <c r="I1876" s="64">
        <f t="shared" si="515"/>
        <v>0.04</v>
      </c>
      <c r="J1876" s="66">
        <f>IF(O1875&gt;0,VLOOKUP(O1875,W$12:AF$80,2),J1875)</f>
        <v>45407</v>
      </c>
      <c r="K1876" s="67">
        <f t="shared" si="507"/>
        <v>163</v>
      </c>
      <c r="L1876" s="68">
        <f t="shared" si="508"/>
        <v>164</v>
      </c>
      <c r="M1876" s="69">
        <f t="shared" si="509"/>
        <v>1.025853133</v>
      </c>
      <c r="N1876" s="69">
        <f t="shared" ca="1" si="510"/>
        <v>1.0948963009999999</v>
      </c>
      <c r="O1876" s="68">
        <v>0</v>
      </c>
      <c r="P1876" s="65">
        <f t="shared" ca="1" si="511"/>
        <v>70.239568879999993</v>
      </c>
      <c r="Q1876" s="143">
        <f t="shared" si="501"/>
        <v>0</v>
      </c>
      <c r="R1876" s="11">
        <f t="shared" si="513"/>
        <v>0</v>
      </c>
      <c r="S1876" s="70" t="str">
        <f>IF(O1875&gt;0,VLOOKUP(O1875,W$12:AF$60,10),S1875)</f>
        <v>A+J=</v>
      </c>
      <c r="T1876" s="66" t="e">
        <f>IF(O1875&gt;0,VLOOKUP(O1875,W$12:AF$60,11),T1875)</f>
        <v>#REF!</v>
      </c>
      <c r="U1876" s="71" t="str">
        <f t="shared" si="512"/>
        <v>-</v>
      </c>
    </row>
    <row r="1877" spans="1:21" x14ac:dyDescent="0.15">
      <c r="A1877" s="63">
        <f t="shared" si="514"/>
        <v>45642</v>
      </c>
      <c r="B1877" s="78">
        <f t="shared" ca="1" si="502"/>
        <v>810.41140008949992</v>
      </c>
      <c r="C1877" s="65">
        <f t="shared" ca="1" si="503"/>
        <v>740.17183120949994</v>
      </c>
      <c r="D1877" s="10">
        <f ca="1">IF(A1877&lt;$B$1,VLOOKUP(A1877,[1]DI!$A$4:$B$15000,2),0)</f>
        <v>0.1215</v>
      </c>
      <c r="E1877" s="65">
        <f t="shared" ca="1" si="504"/>
        <v>1.00045513</v>
      </c>
      <c r="F1877" s="65">
        <f ca="1">(TRUNC(PRODUCT($E$12:$E1876),16))</f>
        <v>1.51390879766616</v>
      </c>
      <c r="G1877" s="65">
        <f t="shared" ca="1" si="505"/>
        <v>1.4184430829528401</v>
      </c>
      <c r="H1877" s="65">
        <f t="shared" ca="1" si="506"/>
        <v>1.06730317</v>
      </c>
      <c r="I1877" s="64">
        <f t="shared" si="515"/>
        <v>0.04</v>
      </c>
      <c r="J1877" s="66">
        <f>IF(O1876&gt;0,VLOOKUP(O1876,W$12:AF$80,2),J1876)</f>
        <v>45407</v>
      </c>
      <c r="K1877" s="67">
        <f t="shared" si="507"/>
        <v>164</v>
      </c>
      <c r="L1877" s="68">
        <f t="shared" si="508"/>
        <v>164</v>
      </c>
      <c r="M1877" s="69">
        <f t="shared" si="509"/>
        <v>1.025853133</v>
      </c>
      <c r="N1877" s="69">
        <f t="shared" ca="1" si="510"/>
        <v>1.0948963009999999</v>
      </c>
      <c r="O1877" s="68">
        <v>0</v>
      </c>
      <c r="P1877" s="65">
        <f t="shared" ca="1" si="511"/>
        <v>70.239568879999993</v>
      </c>
      <c r="Q1877" s="143">
        <f t="shared" si="501"/>
        <v>0</v>
      </c>
      <c r="R1877" s="11">
        <f t="shared" si="513"/>
        <v>0</v>
      </c>
      <c r="S1877" s="70" t="str">
        <f>IF(O1876&gt;0,VLOOKUP(O1876,W$12:AF$60,10),S1876)</f>
        <v>A+J=</v>
      </c>
      <c r="T1877" s="66" t="e">
        <f>IF(O1876&gt;0,VLOOKUP(O1876,W$12:AF$60,11),T1876)</f>
        <v>#REF!</v>
      </c>
      <c r="U1877" s="71" t="str">
        <f t="shared" si="512"/>
        <v>-</v>
      </c>
    </row>
    <row r="1878" spans="1:21" x14ac:dyDescent="0.15">
      <c r="A1878" s="63">
        <f t="shared" si="514"/>
        <v>45643</v>
      </c>
      <c r="B1878" s="78">
        <f t="shared" ca="1" si="502"/>
        <v>810.90643884949998</v>
      </c>
      <c r="C1878" s="65">
        <f t="shared" ca="1" si="503"/>
        <v>740.17183120949994</v>
      </c>
      <c r="D1878" s="10">
        <f ca="1">IF(A1878&lt;$B$1,VLOOKUP(A1878,[1]DI!$A$4:$B$15000,2),0)</f>
        <v>0.1215</v>
      </c>
      <c r="E1878" s="65">
        <f t="shared" ca="1" si="504"/>
        <v>1.00045513</v>
      </c>
      <c r="F1878" s="65">
        <f ca="1">(TRUNC(PRODUCT($E$12:$E1877),16))</f>
        <v>1.5145978229772401</v>
      </c>
      <c r="G1878" s="65">
        <f t="shared" ca="1" si="505"/>
        <v>1.4184430829528401</v>
      </c>
      <c r="H1878" s="65">
        <f t="shared" ca="1" si="506"/>
        <v>1.0677889300000001</v>
      </c>
      <c r="I1878" s="64">
        <f t="shared" si="515"/>
        <v>0.04</v>
      </c>
      <c r="J1878" s="66">
        <f>IF(O1877&gt;0,VLOOKUP(O1877,W$12:AF$80,2),J1877)</f>
        <v>45407</v>
      </c>
      <c r="K1878" s="67">
        <f t="shared" si="507"/>
        <v>165</v>
      </c>
      <c r="L1878" s="68">
        <f t="shared" si="508"/>
        <v>165</v>
      </c>
      <c r="M1878" s="69">
        <f t="shared" si="509"/>
        <v>1.0260128070000001</v>
      </c>
      <c r="N1878" s="69">
        <f t="shared" ca="1" si="510"/>
        <v>1.095565117</v>
      </c>
      <c r="O1878" s="68">
        <v>0</v>
      </c>
      <c r="P1878" s="65">
        <f t="shared" ca="1" si="511"/>
        <v>70.734607639999993</v>
      </c>
      <c r="Q1878" s="143">
        <f t="shared" si="501"/>
        <v>0</v>
      </c>
      <c r="R1878" s="11">
        <f t="shared" si="513"/>
        <v>0</v>
      </c>
      <c r="S1878" s="70" t="str">
        <f>IF(O1877&gt;0,VLOOKUP(O1877,W$12:AF$60,10),S1877)</f>
        <v>A+J=</v>
      </c>
      <c r="T1878" s="66" t="e">
        <f>IF(O1877&gt;0,VLOOKUP(O1877,W$12:AF$60,11),T1877)</f>
        <v>#REF!</v>
      </c>
      <c r="U1878" s="71" t="str">
        <f t="shared" si="512"/>
        <v>-</v>
      </c>
    </row>
    <row r="1879" spans="1:21" x14ac:dyDescent="0.15">
      <c r="A1879" s="63">
        <f t="shared" si="514"/>
        <v>45644</v>
      </c>
      <c r="B1879" s="78">
        <f t="shared" ca="1" si="502"/>
        <v>811.40177886949994</v>
      </c>
      <c r="C1879" s="65">
        <f t="shared" ca="1" si="503"/>
        <v>740.17183120949994</v>
      </c>
      <c r="D1879" s="10">
        <f ca="1">IF(A1879&lt;$B$1,VLOOKUP(A1879,[1]DI!$A$4:$B$15000,2),0)</f>
        <v>0.1215</v>
      </c>
      <c r="E1879" s="65">
        <f t="shared" ca="1" si="504"/>
        <v>1.00045513</v>
      </c>
      <c r="F1879" s="65">
        <f ca="1">(TRUNC(PRODUCT($E$12:$E1878),16))</f>
        <v>1.5152871618844099</v>
      </c>
      <c r="G1879" s="65">
        <f t="shared" ca="1" si="505"/>
        <v>1.4184430829528401</v>
      </c>
      <c r="H1879" s="65">
        <f t="shared" ca="1" si="506"/>
        <v>1.06827491</v>
      </c>
      <c r="I1879" s="64">
        <f t="shared" si="515"/>
        <v>0.04</v>
      </c>
      <c r="J1879" s="66">
        <f>IF(O1878&gt;0,VLOOKUP(O1878,W$12:AF$80,2),J1878)</f>
        <v>45407</v>
      </c>
      <c r="K1879" s="67">
        <f t="shared" si="507"/>
        <v>166</v>
      </c>
      <c r="L1879" s="68">
        <f t="shared" si="508"/>
        <v>166</v>
      </c>
      <c r="M1879" s="69">
        <f t="shared" si="509"/>
        <v>1.0261725049999999</v>
      </c>
      <c r="N1879" s="69">
        <f t="shared" ca="1" si="510"/>
        <v>1.0962343400000001</v>
      </c>
      <c r="O1879" s="68">
        <v>0</v>
      </c>
      <c r="P1879" s="65">
        <f t="shared" ca="1" si="511"/>
        <v>71.229947659999993</v>
      </c>
      <c r="Q1879" s="143">
        <f t="shared" si="501"/>
        <v>0</v>
      </c>
      <c r="R1879" s="11">
        <f t="shared" si="513"/>
        <v>0</v>
      </c>
      <c r="S1879" s="70" t="str">
        <f>IF(O1878&gt;0,VLOOKUP(O1878,W$12:AF$60,10),S1878)</f>
        <v>A+J=</v>
      </c>
      <c r="T1879" s="66" t="e">
        <f>IF(O1878&gt;0,VLOOKUP(O1878,W$12:AF$60,11),T1878)</f>
        <v>#REF!</v>
      </c>
      <c r="U1879" s="71" t="str">
        <f t="shared" si="512"/>
        <v>-</v>
      </c>
    </row>
    <row r="1880" spans="1:21" x14ac:dyDescent="0.15">
      <c r="A1880" s="63">
        <f t="shared" si="514"/>
        <v>45645</v>
      </c>
      <c r="B1880" s="78">
        <f t="shared" ca="1" si="502"/>
        <v>811.89742974949991</v>
      </c>
      <c r="C1880" s="65">
        <f t="shared" ca="1" si="503"/>
        <v>740.17183120949994</v>
      </c>
      <c r="D1880" s="10">
        <f ca="1">IF(A1880&lt;$B$1,VLOOKUP(A1880,[1]DI!$A$4:$B$15000,2),0)</f>
        <v>0.1215</v>
      </c>
      <c r="E1880" s="65">
        <f t="shared" ca="1" si="504"/>
        <v>1.00045513</v>
      </c>
      <c r="F1880" s="65">
        <f ca="1">(TRUNC(PRODUCT($E$12:$E1879),16))</f>
        <v>1.5159768145304</v>
      </c>
      <c r="G1880" s="65">
        <f t="shared" ca="1" si="505"/>
        <v>1.4184430829528401</v>
      </c>
      <c r="H1880" s="65">
        <f t="shared" ca="1" si="506"/>
        <v>1.06876112</v>
      </c>
      <c r="I1880" s="64">
        <f t="shared" si="515"/>
        <v>0.04</v>
      </c>
      <c r="J1880" s="66">
        <f>IF(O1879&gt;0,VLOOKUP(O1879,W$12:AF$80,2),J1879)</f>
        <v>45407</v>
      </c>
      <c r="K1880" s="67">
        <f t="shared" si="507"/>
        <v>167</v>
      </c>
      <c r="L1880" s="68">
        <f t="shared" si="508"/>
        <v>167</v>
      </c>
      <c r="M1880" s="69">
        <f t="shared" si="509"/>
        <v>1.0263322290000001</v>
      </c>
      <c r="N1880" s="69">
        <f t="shared" ca="1" si="510"/>
        <v>1.096903983</v>
      </c>
      <c r="O1880" s="68">
        <v>0</v>
      </c>
      <c r="P1880" s="65">
        <f t="shared" ca="1" si="511"/>
        <v>71.725598539999993</v>
      </c>
      <c r="Q1880" s="143">
        <f t="shared" si="501"/>
        <v>0</v>
      </c>
      <c r="R1880" s="11">
        <f t="shared" si="513"/>
        <v>0</v>
      </c>
      <c r="S1880" s="70" t="str">
        <f>IF(O1879&gt;0,VLOOKUP(O1879,W$12:AF$60,10),S1879)</f>
        <v>A+J=</v>
      </c>
      <c r="T1880" s="66" t="e">
        <f>IF(O1879&gt;0,VLOOKUP(O1879,W$12:AF$60,11),T1879)</f>
        <v>#REF!</v>
      </c>
      <c r="U1880" s="71" t="str">
        <f t="shared" si="512"/>
        <v>-</v>
      </c>
    </row>
    <row r="1881" spans="1:21" x14ac:dyDescent="0.15">
      <c r="A1881" s="63">
        <f t="shared" si="514"/>
        <v>45646</v>
      </c>
      <c r="B1881" s="78">
        <f t="shared" ca="1" si="502"/>
        <v>812.39337374949991</v>
      </c>
      <c r="C1881" s="65">
        <f t="shared" ca="1" si="503"/>
        <v>740.17183120949994</v>
      </c>
      <c r="D1881" s="10">
        <f ca="1">IF(A1881&lt;$B$1,VLOOKUP(A1881,[1]DI!$A$4:$B$15000,2),0)</f>
        <v>0.1215</v>
      </c>
      <c r="E1881" s="65">
        <f t="shared" ca="1" si="504"/>
        <v>1.00045513</v>
      </c>
      <c r="F1881" s="65">
        <f ca="1">(TRUNC(PRODUCT($E$12:$E1880),16))</f>
        <v>1.5166667810579999</v>
      </c>
      <c r="G1881" s="65">
        <f t="shared" ca="1" si="505"/>
        <v>1.4184430829528401</v>
      </c>
      <c r="H1881" s="65">
        <f t="shared" ca="1" si="506"/>
        <v>1.0692475400000001</v>
      </c>
      <c r="I1881" s="64">
        <f t="shared" si="515"/>
        <v>0.04</v>
      </c>
      <c r="J1881" s="66">
        <f>IF(O1880&gt;0,VLOOKUP(O1880,W$12:AF$80,2),J1880)</f>
        <v>45407</v>
      </c>
      <c r="K1881" s="67">
        <f t="shared" si="507"/>
        <v>168</v>
      </c>
      <c r="L1881" s="68">
        <f t="shared" si="508"/>
        <v>168</v>
      </c>
      <c r="M1881" s="69">
        <f t="shared" si="509"/>
        <v>1.0264919779999999</v>
      </c>
      <c r="N1881" s="69">
        <f t="shared" ca="1" si="510"/>
        <v>1.0975740220000001</v>
      </c>
      <c r="O1881" s="68">
        <v>0</v>
      </c>
      <c r="P1881" s="65">
        <f t="shared" ca="1" si="511"/>
        <v>72.221542540000002</v>
      </c>
      <c r="Q1881" s="143">
        <f t="shared" si="501"/>
        <v>0</v>
      </c>
      <c r="R1881" s="11">
        <f t="shared" si="513"/>
        <v>0</v>
      </c>
      <c r="S1881" s="70" t="str">
        <f>IF(O1880&gt;0,VLOOKUP(O1880,W$12:AF$60,10),S1880)</f>
        <v>A+J=</v>
      </c>
      <c r="T1881" s="66" t="e">
        <f>IF(O1880&gt;0,VLOOKUP(O1880,W$12:AF$60,11),T1880)</f>
        <v>#REF!</v>
      </c>
      <c r="U1881" s="71" t="str">
        <f t="shared" si="512"/>
        <v>-</v>
      </c>
    </row>
    <row r="1882" spans="1:21" x14ac:dyDescent="0.15">
      <c r="A1882" s="63">
        <f t="shared" si="514"/>
        <v>45647</v>
      </c>
      <c r="B1882" s="78">
        <f t="shared" ca="1" si="502"/>
        <v>812.8896271294999</v>
      </c>
      <c r="C1882" s="65">
        <f t="shared" ca="1" si="503"/>
        <v>740.17183120949994</v>
      </c>
      <c r="D1882" s="10">
        <f ca="1">IF(A1882&lt;$B$1,VLOOKUP(A1882,[1]DI!$A$4:$B$15000,2),0)</f>
        <v>0</v>
      </c>
      <c r="E1882" s="65">
        <f t="shared" ca="1" si="504"/>
        <v>1</v>
      </c>
      <c r="F1882" s="65">
        <f ca="1">(TRUNC(PRODUCT($E$12:$E1881),16))</f>
        <v>1.51735706161006</v>
      </c>
      <c r="G1882" s="65">
        <f t="shared" ca="1" si="505"/>
        <v>1.4184430829528401</v>
      </c>
      <c r="H1882" s="65">
        <f t="shared" ca="1" si="506"/>
        <v>1.0697341899999999</v>
      </c>
      <c r="I1882" s="64">
        <f t="shared" si="515"/>
        <v>0.04</v>
      </c>
      <c r="J1882" s="66">
        <f>IF(O1881&gt;0,VLOOKUP(O1881,W$12:AF$80,2),J1881)</f>
        <v>45407</v>
      </c>
      <c r="K1882" s="67">
        <f t="shared" si="507"/>
        <v>168</v>
      </c>
      <c r="L1882" s="68">
        <f t="shared" si="508"/>
        <v>169</v>
      </c>
      <c r="M1882" s="69">
        <f t="shared" si="509"/>
        <v>1.0266517509999999</v>
      </c>
      <c r="N1882" s="69">
        <f t="shared" ca="1" si="510"/>
        <v>1.0982444790000001</v>
      </c>
      <c r="O1882" s="68">
        <v>0</v>
      </c>
      <c r="P1882" s="65">
        <f t="shared" ca="1" si="511"/>
        <v>72.71779592</v>
      </c>
      <c r="Q1882" s="143">
        <f t="shared" si="501"/>
        <v>0</v>
      </c>
      <c r="R1882" s="11">
        <f t="shared" si="513"/>
        <v>0</v>
      </c>
      <c r="S1882" s="70" t="str">
        <f>IF(O1881&gt;0,VLOOKUP(O1881,W$12:AF$60,10),S1881)</f>
        <v>A+J=</v>
      </c>
      <c r="T1882" s="66" t="e">
        <f>IF(O1881&gt;0,VLOOKUP(O1881,W$12:AF$60,11),T1881)</f>
        <v>#REF!</v>
      </c>
      <c r="U1882" s="71" t="str">
        <f t="shared" si="512"/>
        <v>-</v>
      </c>
    </row>
    <row r="1883" spans="1:21" x14ac:dyDescent="0.15">
      <c r="A1883" s="63">
        <f t="shared" si="514"/>
        <v>45648</v>
      </c>
      <c r="B1883" s="78">
        <f t="shared" ca="1" si="502"/>
        <v>812.8896271294999</v>
      </c>
      <c r="C1883" s="65">
        <f t="shared" ca="1" si="503"/>
        <v>740.17183120949994</v>
      </c>
      <c r="D1883" s="10">
        <f ca="1">IF(A1883&lt;$B$1,VLOOKUP(A1883,[1]DI!$A$4:$B$15000,2),0)</f>
        <v>0</v>
      </c>
      <c r="E1883" s="65">
        <f t="shared" ca="1" si="504"/>
        <v>1</v>
      </c>
      <c r="F1883" s="65">
        <f ca="1">(TRUNC(PRODUCT($E$12:$E1882),16))</f>
        <v>1.51735706161006</v>
      </c>
      <c r="G1883" s="65">
        <f t="shared" ca="1" si="505"/>
        <v>1.4184430829528401</v>
      </c>
      <c r="H1883" s="65">
        <f t="shared" ca="1" si="506"/>
        <v>1.0697341899999999</v>
      </c>
      <c r="I1883" s="64">
        <f t="shared" si="515"/>
        <v>0.04</v>
      </c>
      <c r="J1883" s="66">
        <f>IF(O1882&gt;0,VLOOKUP(O1882,W$12:AF$80,2),J1882)</f>
        <v>45407</v>
      </c>
      <c r="K1883" s="67">
        <f t="shared" si="507"/>
        <v>168</v>
      </c>
      <c r="L1883" s="68">
        <f t="shared" si="508"/>
        <v>169</v>
      </c>
      <c r="M1883" s="69">
        <f t="shared" si="509"/>
        <v>1.0266517509999999</v>
      </c>
      <c r="N1883" s="69">
        <f t="shared" ca="1" si="510"/>
        <v>1.0982444790000001</v>
      </c>
      <c r="O1883" s="68">
        <v>0</v>
      </c>
      <c r="P1883" s="65">
        <f t="shared" ca="1" si="511"/>
        <v>72.71779592</v>
      </c>
      <c r="Q1883" s="143">
        <f t="shared" si="501"/>
        <v>0</v>
      </c>
      <c r="R1883" s="11">
        <f t="shared" si="513"/>
        <v>0</v>
      </c>
      <c r="S1883" s="70" t="str">
        <f>IF(O1882&gt;0,VLOOKUP(O1882,W$12:AF$60,10),S1882)</f>
        <v>A+J=</v>
      </c>
      <c r="T1883" s="66" t="e">
        <f>IF(O1882&gt;0,VLOOKUP(O1882,W$12:AF$60,11),T1882)</f>
        <v>#REF!</v>
      </c>
      <c r="U1883" s="71" t="str">
        <f t="shared" si="512"/>
        <v>-</v>
      </c>
    </row>
    <row r="1884" spans="1:21" x14ac:dyDescent="0.15">
      <c r="A1884" s="63">
        <f t="shared" si="514"/>
        <v>45649</v>
      </c>
      <c r="B1884" s="78">
        <f t="shared" ca="1" si="502"/>
        <v>812.8896271294999</v>
      </c>
      <c r="C1884" s="65">
        <f t="shared" ca="1" si="503"/>
        <v>740.17183120949994</v>
      </c>
      <c r="D1884" s="10">
        <f ca="1">IF(A1884&lt;$B$1,VLOOKUP(A1884,[1]DI!$A$4:$B$15000,2),0)</f>
        <v>0.1215</v>
      </c>
      <c r="E1884" s="65">
        <f t="shared" ca="1" si="504"/>
        <v>1.00045513</v>
      </c>
      <c r="F1884" s="65">
        <f ca="1">(TRUNC(PRODUCT($E$12:$E1883),16))</f>
        <v>1.51735706161006</v>
      </c>
      <c r="G1884" s="65">
        <f t="shared" ca="1" si="505"/>
        <v>1.4184430829528401</v>
      </c>
      <c r="H1884" s="65">
        <f t="shared" ca="1" si="506"/>
        <v>1.0697341899999999</v>
      </c>
      <c r="I1884" s="64">
        <f t="shared" si="515"/>
        <v>0.04</v>
      </c>
      <c r="J1884" s="66">
        <f>IF(O1883&gt;0,VLOOKUP(O1883,W$12:AF$80,2),J1883)</f>
        <v>45407</v>
      </c>
      <c r="K1884" s="67">
        <f t="shared" si="507"/>
        <v>169</v>
      </c>
      <c r="L1884" s="68">
        <f t="shared" si="508"/>
        <v>169</v>
      </c>
      <c r="M1884" s="69">
        <f t="shared" si="509"/>
        <v>1.0266517509999999</v>
      </c>
      <c r="N1884" s="69">
        <f t="shared" ca="1" si="510"/>
        <v>1.0982444790000001</v>
      </c>
      <c r="O1884" s="68">
        <v>0</v>
      </c>
      <c r="P1884" s="65">
        <f t="shared" ca="1" si="511"/>
        <v>72.71779592</v>
      </c>
      <c r="Q1884" s="143">
        <f t="shared" si="501"/>
        <v>0</v>
      </c>
      <c r="R1884" s="11">
        <f t="shared" si="513"/>
        <v>0</v>
      </c>
      <c r="S1884" s="70" t="str">
        <f>IF(O1883&gt;0,VLOOKUP(O1883,W$12:AF$60,10),S1883)</f>
        <v>A+J=</v>
      </c>
      <c r="T1884" s="66" t="e">
        <f>IF(O1883&gt;0,VLOOKUP(O1883,W$12:AF$60,11),T1883)</f>
        <v>#REF!</v>
      </c>
      <c r="U1884" s="71" t="str">
        <f t="shared" si="512"/>
        <v>-</v>
      </c>
    </row>
    <row r="1885" spans="1:21" x14ac:dyDescent="0.15">
      <c r="A1885" s="63">
        <f t="shared" si="514"/>
        <v>45650</v>
      </c>
      <c r="B1885" s="78">
        <f t="shared" ca="1" si="502"/>
        <v>813.38618250949992</v>
      </c>
      <c r="C1885" s="65">
        <f t="shared" ca="1" si="503"/>
        <v>740.17183120949994</v>
      </c>
      <c r="D1885" s="10">
        <f ca="1">IF(A1885&lt;$B$1,VLOOKUP(A1885,[1]DI!$A$4:$B$15000,2),0)</f>
        <v>0.1215</v>
      </c>
      <c r="E1885" s="65">
        <f t="shared" ca="1" si="504"/>
        <v>1.00045513</v>
      </c>
      <c r="F1885" s="65">
        <f ca="1">(TRUNC(PRODUCT($E$12:$E1884),16))</f>
        <v>1.51804765632951</v>
      </c>
      <c r="G1885" s="65">
        <f t="shared" ca="1" si="505"/>
        <v>1.4184430829528401</v>
      </c>
      <c r="H1885" s="65">
        <f t="shared" ca="1" si="506"/>
        <v>1.0702210599999999</v>
      </c>
      <c r="I1885" s="64">
        <f t="shared" si="515"/>
        <v>0.04</v>
      </c>
      <c r="J1885" s="66">
        <f>IF(O1884&gt;0,VLOOKUP(O1884,W$12:AF$80,2),J1884)</f>
        <v>45407</v>
      </c>
      <c r="K1885" s="67">
        <f t="shared" si="507"/>
        <v>170</v>
      </c>
      <c r="L1885" s="68">
        <f t="shared" si="508"/>
        <v>170</v>
      </c>
      <c r="M1885" s="69">
        <f t="shared" si="509"/>
        <v>1.026811549</v>
      </c>
      <c r="N1885" s="69">
        <f t="shared" ca="1" si="510"/>
        <v>1.0989153439999999</v>
      </c>
      <c r="O1885" s="68">
        <v>0</v>
      </c>
      <c r="P1885" s="65">
        <f t="shared" ca="1" si="511"/>
        <v>73.214351300000004</v>
      </c>
      <c r="Q1885" s="143">
        <f t="shared" si="501"/>
        <v>0</v>
      </c>
      <c r="R1885" s="11">
        <f t="shared" si="513"/>
        <v>0</v>
      </c>
      <c r="S1885" s="70" t="str">
        <f>IF(O1884&gt;0,VLOOKUP(O1884,W$12:AF$60,10),S1884)</f>
        <v>A+J=</v>
      </c>
      <c r="T1885" s="66" t="e">
        <f>IF(O1884&gt;0,VLOOKUP(O1884,W$12:AF$60,11),T1884)</f>
        <v>#REF!</v>
      </c>
      <c r="U1885" s="71" t="str">
        <f t="shared" si="512"/>
        <v>-</v>
      </c>
    </row>
    <row r="1886" spans="1:21" x14ac:dyDescent="0.15">
      <c r="A1886" s="63">
        <f t="shared" si="514"/>
        <v>45651</v>
      </c>
      <c r="B1886" s="78">
        <f t="shared" ca="1" si="502"/>
        <v>813.88304060949997</v>
      </c>
      <c r="C1886" s="65">
        <f t="shared" ca="1" si="503"/>
        <v>740.17183120949994</v>
      </c>
      <c r="D1886" s="10">
        <f ca="1">IF(A1886&lt;$B$1,VLOOKUP(A1886,[1]DI!$A$4:$B$15000,2),0)</f>
        <v>0</v>
      </c>
      <c r="E1886" s="65">
        <f t="shared" ca="1" si="504"/>
        <v>1</v>
      </c>
      <c r="F1886" s="65">
        <f ca="1">(TRUNC(PRODUCT($E$12:$E1885),16))</f>
        <v>1.5187385653593399</v>
      </c>
      <c r="G1886" s="65">
        <f t="shared" ca="1" si="505"/>
        <v>1.4184430829528401</v>
      </c>
      <c r="H1886" s="65">
        <f t="shared" ca="1" si="506"/>
        <v>1.07070815</v>
      </c>
      <c r="I1886" s="64">
        <f t="shared" si="515"/>
        <v>0.04</v>
      </c>
      <c r="J1886" s="66">
        <f>IF(O1885&gt;0,VLOOKUP(O1885,W$12:AF$80,2),J1885)</f>
        <v>45407</v>
      </c>
      <c r="K1886" s="67">
        <f t="shared" si="507"/>
        <v>170</v>
      </c>
      <c r="L1886" s="68">
        <f t="shared" si="508"/>
        <v>171</v>
      </c>
      <c r="M1886" s="69">
        <f t="shared" si="509"/>
        <v>1.026971372</v>
      </c>
      <c r="N1886" s="69">
        <f t="shared" ca="1" si="510"/>
        <v>1.099586618</v>
      </c>
      <c r="O1886" s="68">
        <v>0</v>
      </c>
      <c r="P1886" s="65">
        <f t="shared" ca="1" si="511"/>
        <v>73.711209400000001</v>
      </c>
      <c r="Q1886" s="143">
        <f t="shared" si="501"/>
        <v>0</v>
      </c>
      <c r="R1886" s="11">
        <f t="shared" si="513"/>
        <v>0</v>
      </c>
      <c r="S1886" s="70" t="str">
        <f>IF(O1885&gt;0,VLOOKUP(O1885,W$12:AF$60,10),S1885)</f>
        <v>A+J=</v>
      </c>
      <c r="T1886" s="66" t="e">
        <f>IF(O1885&gt;0,VLOOKUP(O1885,W$12:AF$60,11),T1885)</f>
        <v>#REF!</v>
      </c>
      <c r="U1886" s="71" t="str">
        <f t="shared" si="512"/>
        <v>-</v>
      </c>
    </row>
    <row r="1887" spans="1:21" x14ac:dyDescent="0.15">
      <c r="A1887" s="63">
        <f t="shared" si="514"/>
        <v>45652</v>
      </c>
      <c r="B1887" s="78">
        <f t="shared" ca="1" si="502"/>
        <v>813.88304060949997</v>
      </c>
      <c r="C1887" s="65">
        <f t="shared" ca="1" si="503"/>
        <v>740.17183120949994</v>
      </c>
      <c r="D1887" s="10">
        <f ca="1">IF(A1887&lt;$B$1,VLOOKUP(A1887,[1]DI!$A$4:$B$15000,2),0)</f>
        <v>0.1215</v>
      </c>
      <c r="E1887" s="65">
        <f t="shared" ca="1" si="504"/>
        <v>1.00045513</v>
      </c>
      <c r="F1887" s="65">
        <f ca="1">(TRUNC(PRODUCT($E$12:$E1886),16))</f>
        <v>1.5187385653593399</v>
      </c>
      <c r="G1887" s="65">
        <f t="shared" ca="1" si="505"/>
        <v>1.4184430829528401</v>
      </c>
      <c r="H1887" s="65">
        <f t="shared" ca="1" si="506"/>
        <v>1.07070815</v>
      </c>
      <c r="I1887" s="64">
        <f t="shared" si="515"/>
        <v>0.04</v>
      </c>
      <c r="J1887" s="66">
        <f>IF(O1886&gt;0,VLOOKUP(O1886,W$12:AF$80,2),J1886)</f>
        <v>45407</v>
      </c>
      <c r="K1887" s="67">
        <f t="shared" si="507"/>
        <v>171</v>
      </c>
      <c r="L1887" s="68">
        <f t="shared" si="508"/>
        <v>171</v>
      </c>
      <c r="M1887" s="69">
        <f t="shared" si="509"/>
        <v>1.026971372</v>
      </c>
      <c r="N1887" s="69">
        <f t="shared" ca="1" si="510"/>
        <v>1.099586618</v>
      </c>
      <c r="O1887" s="68">
        <v>0</v>
      </c>
      <c r="P1887" s="65">
        <f t="shared" ca="1" si="511"/>
        <v>73.711209400000001</v>
      </c>
      <c r="Q1887" s="143">
        <f t="shared" si="501"/>
        <v>0</v>
      </c>
      <c r="R1887" s="11">
        <f t="shared" si="513"/>
        <v>0</v>
      </c>
      <c r="S1887" s="70" t="str">
        <f>IF(O1886&gt;0,VLOOKUP(O1886,W$12:AF$60,10),S1886)</f>
        <v>A+J=</v>
      </c>
      <c r="T1887" s="66" t="e">
        <f>IF(O1886&gt;0,VLOOKUP(O1886,W$12:AF$60,11),T1886)</f>
        <v>#REF!</v>
      </c>
      <c r="U1887" s="71" t="str">
        <f t="shared" si="512"/>
        <v>-</v>
      </c>
    </row>
    <row r="1888" spans="1:21" x14ac:dyDescent="0.15">
      <c r="A1888" s="63">
        <f t="shared" si="514"/>
        <v>45653</v>
      </c>
      <c r="B1888" s="78">
        <f t="shared" ca="1" si="502"/>
        <v>814.38020070949995</v>
      </c>
      <c r="C1888" s="65">
        <f t="shared" ca="1" si="503"/>
        <v>740.17183120949994</v>
      </c>
      <c r="D1888" s="10">
        <f ca="1">IF(A1888&lt;$B$1,VLOOKUP(A1888,[1]DI!$A$4:$B$15000,2),0)</f>
        <v>0.1215</v>
      </c>
      <c r="E1888" s="65">
        <f t="shared" ca="1" si="504"/>
        <v>1.00045513</v>
      </c>
      <c r="F1888" s="65">
        <f ca="1">(TRUNC(PRODUCT($E$12:$E1887),16))</f>
        <v>1.5194297888425901</v>
      </c>
      <c r="G1888" s="65">
        <f t="shared" ca="1" si="505"/>
        <v>1.4184430829528401</v>
      </c>
      <c r="H1888" s="65">
        <f t="shared" ca="1" si="506"/>
        <v>1.07119546</v>
      </c>
      <c r="I1888" s="64">
        <f t="shared" si="515"/>
        <v>0.04</v>
      </c>
      <c r="J1888" s="66">
        <f>IF(O1887&gt;0,VLOOKUP(O1887,W$12:AF$80,2),J1887)</f>
        <v>45407</v>
      </c>
      <c r="K1888" s="67">
        <f t="shared" si="507"/>
        <v>172</v>
      </c>
      <c r="L1888" s="68">
        <f t="shared" si="508"/>
        <v>172</v>
      </c>
      <c r="M1888" s="69">
        <f t="shared" si="509"/>
        <v>1.02713122</v>
      </c>
      <c r="N1888" s="69">
        <f t="shared" ca="1" si="510"/>
        <v>1.1002582999999999</v>
      </c>
      <c r="O1888" s="68">
        <v>0</v>
      </c>
      <c r="P1888" s="65">
        <f t="shared" ca="1" si="511"/>
        <v>74.208369500000003</v>
      </c>
      <c r="Q1888" s="143">
        <f t="shared" si="501"/>
        <v>0</v>
      </c>
      <c r="R1888" s="11">
        <f t="shared" si="513"/>
        <v>0</v>
      </c>
      <c r="S1888" s="70" t="str">
        <f>IF(O1887&gt;0,VLOOKUP(O1887,W$12:AF$60,10),S1887)</f>
        <v>A+J=</v>
      </c>
      <c r="T1888" s="66" t="e">
        <f>IF(O1887&gt;0,VLOOKUP(O1887,W$12:AF$60,11),T1887)</f>
        <v>#REF!</v>
      </c>
      <c r="U1888" s="71" t="str">
        <f t="shared" si="512"/>
        <v>-</v>
      </c>
    </row>
    <row r="1889" spans="1:21" x14ac:dyDescent="0.15">
      <c r="A1889" s="63">
        <f t="shared" si="514"/>
        <v>45654</v>
      </c>
      <c r="B1889" s="78">
        <f t="shared" ca="1" si="502"/>
        <v>814.87766279949994</v>
      </c>
      <c r="C1889" s="65">
        <f t="shared" ca="1" si="503"/>
        <v>740.17183120949994</v>
      </c>
      <c r="D1889" s="10">
        <f ca="1">IF(A1889&lt;$B$1,VLOOKUP(A1889,[1]DI!$A$4:$B$15000,2),0)</f>
        <v>0</v>
      </c>
      <c r="E1889" s="65">
        <f t="shared" ca="1" si="504"/>
        <v>1</v>
      </c>
      <c r="F1889" s="65">
        <f ca="1">(TRUNC(PRODUCT($E$12:$E1888),16))</f>
        <v>1.5201213269223901</v>
      </c>
      <c r="G1889" s="65">
        <f t="shared" ca="1" si="505"/>
        <v>1.4184430829528401</v>
      </c>
      <c r="H1889" s="65">
        <f t="shared" ca="1" si="506"/>
        <v>1.07168299</v>
      </c>
      <c r="I1889" s="64">
        <f t="shared" si="515"/>
        <v>0.04</v>
      </c>
      <c r="J1889" s="66">
        <f>IF(O1888&gt;0,VLOOKUP(O1888,W$12:AF$80,2),J1888)</f>
        <v>45407</v>
      </c>
      <c r="K1889" s="67">
        <f t="shared" si="507"/>
        <v>172</v>
      </c>
      <c r="L1889" s="68">
        <f t="shared" si="508"/>
        <v>173</v>
      </c>
      <c r="M1889" s="69">
        <f t="shared" si="509"/>
        <v>1.0272910930000001</v>
      </c>
      <c r="N1889" s="69">
        <f t="shared" ca="1" si="510"/>
        <v>1.10093039</v>
      </c>
      <c r="O1889" s="68">
        <v>0</v>
      </c>
      <c r="P1889" s="65">
        <f t="shared" ca="1" si="511"/>
        <v>74.705831590000003</v>
      </c>
      <c r="Q1889" s="143">
        <f t="shared" si="501"/>
        <v>0</v>
      </c>
      <c r="R1889" s="11">
        <f t="shared" si="513"/>
        <v>0</v>
      </c>
      <c r="S1889" s="70" t="str">
        <f>IF(O1888&gt;0,VLOOKUP(O1888,W$12:AF$60,10),S1888)</f>
        <v>A+J=</v>
      </c>
      <c r="T1889" s="66" t="e">
        <f>IF(O1888&gt;0,VLOOKUP(O1888,W$12:AF$60,11),T1888)</f>
        <v>#REF!</v>
      </c>
      <c r="U1889" s="71" t="str">
        <f t="shared" si="512"/>
        <v>-</v>
      </c>
    </row>
    <row r="1890" spans="1:21" x14ac:dyDescent="0.15">
      <c r="A1890" s="63">
        <f t="shared" si="514"/>
        <v>45655</v>
      </c>
      <c r="B1890" s="78">
        <f t="shared" ca="1" si="502"/>
        <v>814.87766279949994</v>
      </c>
      <c r="C1890" s="65">
        <f t="shared" ca="1" si="503"/>
        <v>740.17183120949994</v>
      </c>
      <c r="D1890" s="10">
        <f ca="1">IF(A1890&lt;$B$1,VLOOKUP(A1890,[1]DI!$A$4:$B$15000,2),0)</f>
        <v>0</v>
      </c>
      <c r="E1890" s="65">
        <f t="shared" ca="1" si="504"/>
        <v>1</v>
      </c>
      <c r="F1890" s="65">
        <f ca="1">(TRUNC(PRODUCT($E$12:$E1889),16))</f>
        <v>1.5201213269223901</v>
      </c>
      <c r="G1890" s="65">
        <f t="shared" ca="1" si="505"/>
        <v>1.4184430829528401</v>
      </c>
      <c r="H1890" s="65">
        <f t="shared" ca="1" si="506"/>
        <v>1.07168299</v>
      </c>
      <c r="I1890" s="64">
        <f t="shared" si="515"/>
        <v>0.04</v>
      </c>
      <c r="J1890" s="66">
        <f>IF(O1889&gt;0,VLOOKUP(O1889,W$12:AF$80,2),J1889)</f>
        <v>45407</v>
      </c>
      <c r="K1890" s="67">
        <f t="shared" si="507"/>
        <v>172</v>
      </c>
      <c r="L1890" s="68">
        <f t="shared" si="508"/>
        <v>173</v>
      </c>
      <c r="M1890" s="69">
        <f t="shared" si="509"/>
        <v>1.0272910930000001</v>
      </c>
      <c r="N1890" s="69">
        <f t="shared" ca="1" si="510"/>
        <v>1.10093039</v>
      </c>
      <c r="O1890" s="68">
        <v>0</v>
      </c>
      <c r="P1890" s="65">
        <f t="shared" ca="1" si="511"/>
        <v>74.705831590000003</v>
      </c>
      <c r="Q1890" s="143">
        <f t="shared" si="501"/>
        <v>0</v>
      </c>
      <c r="R1890" s="11">
        <f t="shared" si="513"/>
        <v>0</v>
      </c>
      <c r="S1890" s="70" t="str">
        <f>IF(O1889&gt;0,VLOOKUP(O1889,W$12:AF$60,10),S1889)</f>
        <v>A+J=</v>
      </c>
      <c r="T1890" s="66" t="e">
        <f>IF(O1889&gt;0,VLOOKUP(O1889,W$12:AF$60,11),T1889)</f>
        <v>#REF!</v>
      </c>
      <c r="U1890" s="71" t="str">
        <f t="shared" si="512"/>
        <v>-</v>
      </c>
    </row>
    <row r="1891" spans="1:21" x14ac:dyDescent="0.15">
      <c r="A1891" s="63">
        <f t="shared" si="514"/>
        <v>45656</v>
      </c>
      <c r="B1891" s="78">
        <f t="shared" ca="1" si="502"/>
        <v>814.87766279949994</v>
      </c>
      <c r="C1891" s="65">
        <f t="shared" ca="1" si="503"/>
        <v>740.17183120949994</v>
      </c>
      <c r="D1891" s="10">
        <f ca="1">IF(A1891&lt;$B$1,VLOOKUP(A1891,[1]DI!$A$4:$B$15000,2),0)</f>
        <v>0.1215</v>
      </c>
      <c r="E1891" s="65">
        <f t="shared" ca="1" si="504"/>
        <v>1.00045513</v>
      </c>
      <c r="F1891" s="65">
        <f ca="1">(TRUNC(PRODUCT($E$12:$E1890),16))</f>
        <v>1.5201213269223901</v>
      </c>
      <c r="G1891" s="65">
        <f t="shared" ca="1" si="505"/>
        <v>1.4184430829528401</v>
      </c>
      <c r="H1891" s="65">
        <f t="shared" ca="1" si="506"/>
        <v>1.07168299</v>
      </c>
      <c r="I1891" s="64">
        <f t="shared" si="515"/>
        <v>0.04</v>
      </c>
      <c r="J1891" s="66">
        <f>IF(O1890&gt;0,VLOOKUP(O1890,W$12:AF$80,2),J1890)</f>
        <v>45407</v>
      </c>
      <c r="K1891" s="67">
        <f t="shared" si="507"/>
        <v>173</v>
      </c>
      <c r="L1891" s="68">
        <f t="shared" si="508"/>
        <v>173</v>
      </c>
      <c r="M1891" s="69">
        <f t="shared" si="509"/>
        <v>1.0272910930000001</v>
      </c>
      <c r="N1891" s="69">
        <f t="shared" ca="1" si="510"/>
        <v>1.10093039</v>
      </c>
      <c r="O1891" s="68">
        <v>0</v>
      </c>
      <c r="P1891" s="65">
        <f t="shared" ca="1" si="511"/>
        <v>74.705831590000003</v>
      </c>
      <c r="Q1891" s="143">
        <f t="shared" si="501"/>
        <v>0</v>
      </c>
      <c r="R1891" s="11">
        <f t="shared" si="513"/>
        <v>0</v>
      </c>
      <c r="S1891" s="70" t="str">
        <f>IF(O1890&gt;0,VLOOKUP(O1890,W$12:AF$60,10),S1890)</f>
        <v>A+J=</v>
      </c>
      <c r="T1891" s="66" t="e">
        <f>IF(O1890&gt;0,VLOOKUP(O1890,W$12:AF$60,11),T1890)</f>
        <v>#REF!</v>
      </c>
      <c r="U1891" s="71" t="str">
        <f t="shared" si="512"/>
        <v>-</v>
      </c>
    </row>
    <row r="1892" spans="1:21" x14ac:dyDescent="0.15">
      <c r="A1892" s="63">
        <f t="shared" si="514"/>
        <v>45657</v>
      </c>
      <c r="B1892" s="78">
        <f t="shared" ca="1" si="502"/>
        <v>815.37543574949996</v>
      </c>
      <c r="C1892" s="65">
        <f t="shared" ca="1" si="503"/>
        <v>740.17183120949994</v>
      </c>
      <c r="D1892" s="10">
        <f ca="1">IF(A1892&lt;$B$1,VLOOKUP(A1892,[1]DI!$A$4:$B$15000,2),0)</f>
        <v>0.1215</v>
      </c>
      <c r="E1892" s="65">
        <f t="shared" ca="1" si="504"/>
        <v>1.00045513</v>
      </c>
      <c r="F1892" s="65">
        <f ca="1">(TRUNC(PRODUCT($E$12:$E1891),16))</f>
        <v>1.52081317974191</v>
      </c>
      <c r="G1892" s="65">
        <f t="shared" ca="1" si="505"/>
        <v>1.4184430829528401</v>
      </c>
      <c r="H1892" s="65">
        <f t="shared" ca="1" si="506"/>
        <v>1.07217075</v>
      </c>
      <c r="I1892" s="64">
        <f t="shared" si="515"/>
        <v>0.04</v>
      </c>
      <c r="J1892" s="66">
        <f>IF(O1891&gt;0,VLOOKUP(O1891,W$12:AF$80,2),J1891)</f>
        <v>45407</v>
      </c>
      <c r="K1892" s="67">
        <f t="shared" si="507"/>
        <v>174</v>
      </c>
      <c r="L1892" s="68">
        <f t="shared" si="508"/>
        <v>174</v>
      </c>
      <c r="M1892" s="69">
        <f t="shared" si="509"/>
        <v>1.027450991</v>
      </c>
      <c r="N1892" s="69">
        <f t="shared" ca="1" si="510"/>
        <v>1.1016029000000001</v>
      </c>
      <c r="O1892" s="68">
        <v>0</v>
      </c>
      <c r="P1892" s="65">
        <f t="shared" ca="1" si="511"/>
        <v>75.203604540000001</v>
      </c>
      <c r="Q1892" s="143">
        <f t="shared" si="501"/>
        <v>0</v>
      </c>
      <c r="R1892" s="11">
        <f t="shared" si="513"/>
        <v>0</v>
      </c>
      <c r="S1892" s="70" t="str">
        <f>IF(O1891&gt;0,VLOOKUP(O1891,W$12:AF$60,10),S1891)</f>
        <v>A+J=</v>
      </c>
      <c r="T1892" s="66" t="e">
        <f>IF(O1891&gt;0,VLOOKUP(O1891,W$12:AF$60,11),T1891)</f>
        <v>#REF!</v>
      </c>
      <c r="U1892" s="71" t="str">
        <f t="shared" si="512"/>
        <v>-</v>
      </c>
    </row>
    <row r="1893" spans="1:21" x14ac:dyDescent="0.15">
      <c r="A1893" s="63">
        <f t="shared" si="514"/>
        <v>45658</v>
      </c>
      <c r="B1893" s="78">
        <f t="shared" ca="1" si="502"/>
        <v>815.87350255949991</v>
      </c>
      <c r="C1893" s="65">
        <f t="shared" ca="1" si="503"/>
        <v>740.17183120949994</v>
      </c>
      <c r="D1893" s="10">
        <f ca="1">IF(A1893&lt;$B$1,VLOOKUP(A1893,[1]DI!$A$4:$B$15000,2),0)</f>
        <v>0</v>
      </c>
      <c r="E1893" s="65">
        <f t="shared" ca="1" si="504"/>
        <v>1</v>
      </c>
      <c r="F1893" s="65">
        <f ca="1">(TRUNC(PRODUCT($E$12:$E1892),16))</f>
        <v>1.5215053474444</v>
      </c>
      <c r="G1893" s="65">
        <f t="shared" ca="1" si="505"/>
        <v>1.4184430829528401</v>
      </c>
      <c r="H1893" s="65">
        <f t="shared" ca="1" si="506"/>
        <v>1.07265872</v>
      </c>
      <c r="I1893" s="64">
        <f t="shared" si="515"/>
        <v>0.04</v>
      </c>
      <c r="J1893" s="66">
        <f>IF(O1892&gt;0,VLOOKUP(O1892,W$12:AF$80,2),J1892)</f>
        <v>45407</v>
      </c>
      <c r="K1893" s="67">
        <f t="shared" si="507"/>
        <v>174</v>
      </c>
      <c r="L1893" s="68">
        <f t="shared" si="508"/>
        <v>175</v>
      </c>
      <c r="M1893" s="69">
        <f t="shared" si="509"/>
        <v>1.027610913</v>
      </c>
      <c r="N1893" s="69">
        <f t="shared" ca="1" si="510"/>
        <v>1.1022758070000001</v>
      </c>
      <c r="O1893" s="68">
        <v>0</v>
      </c>
      <c r="P1893" s="65">
        <f t="shared" ca="1" si="511"/>
        <v>75.701671349999998</v>
      </c>
      <c r="Q1893" s="143">
        <f t="shared" si="501"/>
        <v>0</v>
      </c>
      <c r="R1893" s="11">
        <f t="shared" si="513"/>
        <v>0</v>
      </c>
      <c r="S1893" s="70" t="str">
        <f>IF(O1892&gt;0,VLOOKUP(O1892,W$12:AF$60,10),S1892)</f>
        <v>A+J=</v>
      </c>
      <c r="T1893" s="66" t="e">
        <f>IF(O1892&gt;0,VLOOKUP(O1892,W$12:AF$60,11),T1892)</f>
        <v>#REF!</v>
      </c>
      <c r="U1893" s="71" t="str">
        <f t="shared" si="512"/>
        <v>-</v>
      </c>
    </row>
    <row r="1894" spans="1:21" x14ac:dyDescent="0.15">
      <c r="A1894" s="63">
        <f t="shared" si="514"/>
        <v>45659</v>
      </c>
      <c r="B1894" s="78">
        <f t="shared" ca="1" si="502"/>
        <v>815.87350255949991</v>
      </c>
      <c r="C1894" s="65">
        <f t="shared" ca="1" si="503"/>
        <v>740.17183120949994</v>
      </c>
      <c r="D1894" s="10">
        <f ca="1">IF(A1894&lt;$B$1,VLOOKUP(A1894,[1]DI!$A$4:$B$15000,2),0)</f>
        <v>0.1215</v>
      </c>
      <c r="E1894" s="65">
        <f t="shared" ca="1" si="504"/>
        <v>1.00045513</v>
      </c>
      <c r="F1894" s="65">
        <f ca="1">(TRUNC(PRODUCT($E$12:$E1893),16))</f>
        <v>1.5215053474444</v>
      </c>
      <c r="G1894" s="65">
        <f t="shared" ca="1" si="505"/>
        <v>1.4184430829528401</v>
      </c>
      <c r="H1894" s="65">
        <f t="shared" ca="1" si="506"/>
        <v>1.07265872</v>
      </c>
      <c r="I1894" s="64">
        <f t="shared" si="515"/>
        <v>0.04</v>
      </c>
      <c r="J1894" s="66">
        <f>IF(O1893&gt;0,VLOOKUP(O1893,W$12:AF$80,2),J1893)</f>
        <v>45407</v>
      </c>
      <c r="K1894" s="67">
        <f t="shared" si="507"/>
        <v>175</v>
      </c>
      <c r="L1894" s="68">
        <f t="shared" si="508"/>
        <v>175</v>
      </c>
      <c r="M1894" s="69">
        <f t="shared" si="509"/>
        <v>1.027610913</v>
      </c>
      <c r="N1894" s="69">
        <f t="shared" ca="1" si="510"/>
        <v>1.1022758070000001</v>
      </c>
      <c r="O1894" s="68">
        <v>0</v>
      </c>
      <c r="P1894" s="65">
        <f t="shared" ca="1" si="511"/>
        <v>75.701671349999998</v>
      </c>
      <c r="Q1894" s="143">
        <f t="shared" si="501"/>
        <v>0</v>
      </c>
      <c r="R1894" s="11">
        <f t="shared" si="513"/>
        <v>0</v>
      </c>
      <c r="S1894" s="70" t="str">
        <f>IF(O1893&gt;0,VLOOKUP(O1893,W$12:AF$60,10),S1893)</f>
        <v>A+J=</v>
      </c>
      <c r="T1894" s="66" t="e">
        <f>IF(O1893&gt;0,VLOOKUP(O1893,W$12:AF$60,11),T1893)</f>
        <v>#REF!</v>
      </c>
      <c r="U1894" s="71" t="str">
        <f t="shared" si="512"/>
        <v>-</v>
      </c>
    </row>
    <row r="1895" spans="1:21" x14ac:dyDescent="0.15">
      <c r="A1895" s="63">
        <f t="shared" si="514"/>
        <v>45660</v>
      </c>
      <c r="B1895" s="78">
        <f t="shared" ca="1" si="502"/>
        <v>816.37188023949989</v>
      </c>
      <c r="C1895" s="65">
        <f t="shared" ca="1" si="503"/>
        <v>740.17183120949994</v>
      </c>
      <c r="D1895" s="10">
        <f ca="1">IF(A1895&lt;$B$1,VLOOKUP(A1895,[1]DI!$A$4:$B$15000,2),0)</f>
        <v>0.1215</v>
      </c>
      <c r="E1895" s="65">
        <f t="shared" ca="1" si="504"/>
        <v>1.00045513</v>
      </c>
      <c r="F1895" s="65">
        <f ca="1">(TRUNC(PRODUCT($E$12:$E1894),16))</f>
        <v>1.52219783017319</v>
      </c>
      <c r="G1895" s="65">
        <f t="shared" ca="1" si="505"/>
        <v>1.4184430829528401</v>
      </c>
      <c r="H1895" s="65">
        <f t="shared" ca="1" si="506"/>
        <v>1.0731469199999999</v>
      </c>
      <c r="I1895" s="64">
        <f t="shared" si="515"/>
        <v>0.04</v>
      </c>
      <c r="J1895" s="66">
        <f>IF(O1894&gt;0,VLOOKUP(O1894,W$12:AF$80,2),J1894)</f>
        <v>45407</v>
      </c>
      <c r="K1895" s="67">
        <f t="shared" si="507"/>
        <v>176</v>
      </c>
      <c r="L1895" s="68">
        <f t="shared" si="508"/>
        <v>176</v>
      </c>
      <c r="M1895" s="69">
        <f t="shared" si="509"/>
        <v>1.027770861</v>
      </c>
      <c r="N1895" s="69">
        <f t="shared" ca="1" si="510"/>
        <v>1.1029491339999999</v>
      </c>
      <c r="O1895" s="68">
        <v>0</v>
      </c>
      <c r="P1895" s="65">
        <f t="shared" ca="1" si="511"/>
        <v>76.200049030000002</v>
      </c>
      <c r="Q1895" s="143">
        <f t="shared" si="501"/>
        <v>0</v>
      </c>
      <c r="R1895" s="11">
        <f t="shared" si="513"/>
        <v>0</v>
      </c>
      <c r="S1895" s="70" t="str">
        <f>IF(O1894&gt;0,VLOOKUP(O1894,W$12:AF$60,10),S1894)</f>
        <v>A+J=</v>
      </c>
      <c r="T1895" s="66" t="e">
        <f>IF(O1894&gt;0,VLOOKUP(O1894,W$12:AF$60,11),T1894)</f>
        <v>#REF!</v>
      </c>
      <c r="U1895" s="71" t="str">
        <f t="shared" si="512"/>
        <v>-</v>
      </c>
    </row>
    <row r="1896" spans="1:21" x14ac:dyDescent="0.15">
      <c r="A1896" s="63">
        <f t="shared" si="514"/>
        <v>45661</v>
      </c>
      <c r="B1896" s="78">
        <f t="shared" ca="1" si="502"/>
        <v>816.87055990949989</v>
      </c>
      <c r="C1896" s="65">
        <f t="shared" ca="1" si="503"/>
        <v>740.17183120949994</v>
      </c>
      <c r="D1896" s="10">
        <f ca="1">IF(A1896&lt;$B$1,VLOOKUP(A1896,[1]DI!$A$4:$B$15000,2),0)</f>
        <v>0</v>
      </c>
      <c r="E1896" s="65">
        <f t="shared" ca="1" si="504"/>
        <v>1</v>
      </c>
      <c r="F1896" s="65">
        <f ca="1">(TRUNC(PRODUCT($E$12:$E1895),16))</f>
        <v>1.5228906280716299</v>
      </c>
      <c r="G1896" s="65">
        <f t="shared" ca="1" si="505"/>
        <v>1.4184430829528401</v>
      </c>
      <c r="H1896" s="65">
        <f t="shared" ca="1" si="506"/>
        <v>1.07363534</v>
      </c>
      <c r="I1896" s="64">
        <f t="shared" si="515"/>
        <v>0.04</v>
      </c>
      <c r="J1896" s="66">
        <f>IF(O1895&gt;0,VLOOKUP(O1895,W$12:AF$80,2),J1895)</f>
        <v>45407</v>
      </c>
      <c r="K1896" s="67">
        <f t="shared" si="507"/>
        <v>176</v>
      </c>
      <c r="L1896" s="68">
        <f t="shared" si="508"/>
        <v>177</v>
      </c>
      <c r="M1896" s="69">
        <f t="shared" si="509"/>
        <v>1.0279308330000001</v>
      </c>
      <c r="N1896" s="69">
        <f t="shared" ca="1" si="510"/>
        <v>1.1036228690000001</v>
      </c>
      <c r="O1896" s="68">
        <v>0</v>
      </c>
      <c r="P1896" s="65">
        <f t="shared" ca="1" si="511"/>
        <v>76.698728700000004</v>
      </c>
      <c r="Q1896" s="143">
        <f t="shared" si="501"/>
        <v>0</v>
      </c>
      <c r="R1896" s="11">
        <f t="shared" si="513"/>
        <v>0</v>
      </c>
      <c r="S1896" s="70" t="str">
        <f>IF(O1895&gt;0,VLOOKUP(O1895,W$12:AF$60,10),S1895)</f>
        <v>A+J=</v>
      </c>
      <c r="T1896" s="66" t="e">
        <f>IF(O1895&gt;0,VLOOKUP(O1895,W$12:AF$60,11),T1895)</f>
        <v>#REF!</v>
      </c>
      <c r="U1896" s="71" t="str">
        <f t="shared" si="512"/>
        <v>-</v>
      </c>
    </row>
    <row r="1897" spans="1:21" x14ac:dyDescent="0.15">
      <c r="A1897" s="63">
        <f t="shared" si="514"/>
        <v>45662</v>
      </c>
      <c r="B1897" s="78">
        <f t="shared" ca="1" si="502"/>
        <v>816.87055990949989</v>
      </c>
      <c r="C1897" s="65">
        <f t="shared" ca="1" si="503"/>
        <v>740.17183120949994</v>
      </c>
      <c r="D1897" s="10">
        <f ca="1">IF(A1897&lt;$B$1,VLOOKUP(A1897,[1]DI!$A$4:$B$15000,2),0)</f>
        <v>0</v>
      </c>
      <c r="E1897" s="65">
        <f t="shared" ca="1" si="504"/>
        <v>1</v>
      </c>
      <c r="F1897" s="65">
        <f ca="1">(TRUNC(PRODUCT($E$12:$E1896),16))</f>
        <v>1.5228906280716299</v>
      </c>
      <c r="G1897" s="65">
        <f t="shared" ca="1" si="505"/>
        <v>1.4184430829528401</v>
      </c>
      <c r="H1897" s="65">
        <f t="shared" ca="1" si="506"/>
        <v>1.07363534</v>
      </c>
      <c r="I1897" s="64">
        <f t="shared" si="515"/>
        <v>0.04</v>
      </c>
      <c r="J1897" s="66">
        <f>IF(O1896&gt;0,VLOOKUP(O1896,W$12:AF$80,2),J1896)</f>
        <v>45407</v>
      </c>
      <c r="K1897" s="67">
        <f t="shared" si="507"/>
        <v>176</v>
      </c>
      <c r="L1897" s="68">
        <f t="shared" si="508"/>
        <v>177</v>
      </c>
      <c r="M1897" s="69">
        <f t="shared" si="509"/>
        <v>1.0279308330000001</v>
      </c>
      <c r="N1897" s="69">
        <f t="shared" ca="1" si="510"/>
        <v>1.1036228690000001</v>
      </c>
      <c r="O1897" s="68">
        <v>0</v>
      </c>
      <c r="P1897" s="65">
        <f t="shared" ca="1" si="511"/>
        <v>76.698728700000004</v>
      </c>
      <c r="Q1897" s="143">
        <f t="shared" si="501"/>
        <v>0</v>
      </c>
      <c r="R1897" s="11">
        <f t="shared" si="513"/>
        <v>0</v>
      </c>
      <c r="S1897" s="70" t="str">
        <f>IF(O1896&gt;0,VLOOKUP(O1896,W$12:AF$60,10),S1896)</f>
        <v>A+J=</v>
      </c>
      <c r="T1897" s="66" t="e">
        <f>IF(O1896&gt;0,VLOOKUP(O1896,W$12:AF$60,11),T1896)</f>
        <v>#REF!</v>
      </c>
      <c r="U1897" s="71" t="str">
        <f t="shared" si="512"/>
        <v>-</v>
      </c>
    </row>
    <row r="1898" spans="1:21" x14ac:dyDescent="0.15">
      <c r="A1898" s="63">
        <f t="shared" si="514"/>
        <v>45663</v>
      </c>
      <c r="B1898" s="78">
        <f t="shared" ca="1" si="502"/>
        <v>816.87055990949989</v>
      </c>
      <c r="C1898" s="65">
        <f t="shared" ca="1" si="503"/>
        <v>740.17183120949994</v>
      </c>
      <c r="D1898" s="10">
        <f ca="1">IF(A1898&lt;$B$1,VLOOKUP(A1898,[1]DI!$A$4:$B$15000,2),0)</f>
        <v>0.1215</v>
      </c>
      <c r="E1898" s="65">
        <f t="shared" ca="1" si="504"/>
        <v>1.00045513</v>
      </c>
      <c r="F1898" s="65">
        <f ca="1">(TRUNC(PRODUCT($E$12:$E1897),16))</f>
        <v>1.5228906280716299</v>
      </c>
      <c r="G1898" s="65">
        <f t="shared" ca="1" si="505"/>
        <v>1.4184430829528401</v>
      </c>
      <c r="H1898" s="65">
        <f t="shared" ca="1" si="506"/>
        <v>1.07363534</v>
      </c>
      <c r="I1898" s="64">
        <f t="shared" si="515"/>
        <v>0.04</v>
      </c>
      <c r="J1898" s="66">
        <f>IF(O1897&gt;0,VLOOKUP(O1897,W$12:AF$80,2),J1897)</f>
        <v>45407</v>
      </c>
      <c r="K1898" s="67">
        <f t="shared" si="507"/>
        <v>177</v>
      </c>
      <c r="L1898" s="68">
        <f t="shared" si="508"/>
        <v>177</v>
      </c>
      <c r="M1898" s="69">
        <f t="shared" si="509"/>
        <v>1.0279308330000001</v>
      </c>
      <c r="N1898" s="69">
        <f t="shared" ca="1" si="510"/>
        <v>1.1036228690000001</v>
      </c>
      <c r="O1898" s="68">
        <v>0</v>
      </c>
      <c r="P1898" s="65">
        <f t="shared" ca="1" si="511"/>
        <v>76.698728700000004</v>
      </c>
      <c r="Q1898" s="143">
        <f t="shared" si="501"/>
        <v>0</v>
      </c>
      <c r="R1898" s="11">
        <f t="shared" si="513"/>
        <v>0</v>
      </c>
      <c r="S1898" s="70" t="str">
        <f>IF(O1897&gt;0,VLOOKUP(O1897,W$12:AF$60,10),S1897)</f>
        <v>A+J=</v>
      </c>
      <c r="T1898" s="66" t="e">
        <f>IF(O1897&gt;0,VLOOKUP(O1897,W$12:AF$60,11),T1897)</f>
        <v>#REF!</v>
      </c>
      <c r="U1898" s="71" t="str">
        <f t="shared" si="512"/>
        <v>-</v>
      </c>
    </row>
    <row r="1899" spans="1:21" x14ac:dyDescent="0.15">
      <c r="A1899" s="63">
        <f t="shared" si="514"/>
        <v>45664</v>
      </c>
      <c r="B1899" s="78">
        <f t="shared" ca="1" si="502"/>
        <v>817.36955044949991</v>
      </c>
      <c r="C1899" s="65">
        <f t="shared" ca="1" si="503"/>
        <v>740.17183120949994</v>
      </c>
      <c r="D1899" s="10">
        <f ca="1">IF(A1899&lt;$B$1,VLOOKUP(A1899,[1]DI!$A$4:$B$15000,2),0)</f>
        <v>0.1215</v>
      </c>
      <c r="E1899" s="65">
        <f t="shared" ca="1" si="504"/>
        <v>1.00045513</v>
      </c>
      <c r="F1899" s="65">
        <f ca="1">(TRUNC(PRODUCT($E$12:$E1898),16))</f>
        <v>1.5235837412831901</v>
      </c>
      <c r="G1899" s="65">
        <f t="shared" ca="1" si="505"/>
        <v>1.4184430829528401</v>
      </c>
      <c r="H1899" s="65">
        <f t="shared" ca="1" si="506"/>
        <v>1.0741239899999999</v>
      </c>
      <c r="I1899" s="64">
        <f t="shared" si="515"/>
        <v>0.04</v>
      </c>
      <c r="J1899" s="66">
        <f>IF(O1898&gt;0,VLOOKUP(O1898,W$12:AF$80,2),J1898)</f>
        <v>45407</v>
      </c>
      <c r="K1899" s="67">
        <f t="shared" si="507"/>
        <v>178</v>
      </c>
      <c r="L1899" s="68">
        <f t="shared" si="508"/>
        <v>178</v>
      </c>
      <c r="M1899" s="69">
        <f t="shared" si="509"/>
        <v>1.02809083</v>
      </c>
      <c r="N1899" s="69">
        <f t="shared" ca="1" si="510"/>
        <v>1.1042970240000001</v>
      </c>
      <c r="O1899" s="68">
        <v>0</v>
      </c>
      <c r="P1899" s="65">
        <f t="shared" ca="1" si="511"/>
        <v>77.197719239999998</v>
      </c>
      <c r="Q1899" s="143">
        <f t="shared" si="501"/>
        <v>0</v>
      </c>
      <c r="R1899" s="11">
        <f t="shared" si="513"/>
        <v>0</v>
      </c>
      <c r="S1899" s="70" t="str">
        <f>IF(O1898&gt;0,VLOOKUP(O1898,W$12:AF$60,10),S1898)</f>
        <v>A+J=</v>
      </c>
      <c r="T1899" s="66" t="e">
        <f>IF(O1898&gt;0,VLOOKUP(O1898,W$12:AF$60,11),T1898)</f>
        <v>#REF!</v>
      </c>
      <c r="U1899" s="71" t="str">
        <f t="shared" si="512"/>
        <v>-</v>
      </c>
    </row>
    <row r="1900" spans="1:21" x14ac:dyDescent="0.15">
      <c r="A1900" s="63">
        <f t="shared" si="514"/>
        <v>45665</v>
      </c>
      <c r="B1900" s="78">
        <f t="shared" ca="1" si="502"/>
        <v>817.86883779949994</v>
      </c>
      <c r="C1900" s="65">
        <f t="shared" ca="1" si="503"/>
        <v>740.17183120949994</v>
      </c>
      <c r="D1900" s="10">
        <f ca="1">IF(A1900&lt;$B$1,VLOOKUP(A1900,[1]DI!$A$4:$B$15000,2),0)</f>
        <v>0.1215</v>
      </c>
      <c r="E1900" s="65">
        <f t="shared" ca="1" si="504"/>
        <v>1.00045513</v>
      </c>
      <c r="F1900" s="65">
        <f ca="1">(TRUNC(PRODUCT($E$12:$E1899),16))</f>
        <v>1.52427716995136</v>
      </c>
      <c r="G1900" s="65">
        <f t="shared" ca="1" si="505"/>
        <v>1.4184430829528401</v>
      </c>
      <c r="H1900" s="65">
        <f t="shared" ca="1" si="506"/>
        <v>1.0746128500000001</v>
      </c>
      <c r="I1900" s="64">
        <f t="shared" si="515"/>
        <v>0.04</v>
      </c>
      <c r="J1900" s="66">
        <f>IF(O1899&gt;0,VLOOKUP(O1899,W$12:AF$80,2),J1899)</f>
        <v>45407</v>
      </c>
      <c r="K1900" s="67">
        <f t="shared" si="507"/>
        <v>179</v>
      </c>
      <c r="L1900" s="68">
        <f t="shared" si="508"/>
        <v>179</v>
      </c>
      <c r="M1900" s="69">
        <f t="shared" si="509"/>
        <v>1.0282508530000001</v>
      </c>
      <c r="N1900" s="69">
        <f t="shared" ca="1" si="510"/>
        <v>1.10497158</v>
      </c>
      <c r="O1900" s="68">
        <v>0</v>
      </c>
      <c r="P1900" s="65">
        <f t="shared" ca="1" si="511"/>
        <v>77.697006590000001</v>
      </c>
      <c r="Q1900" s="143">
        <f t="shared" si="501"/>
        <v>0</v>
      </c>
      <c r="R1900" s="11">
        <f t="shared" si="513"/>
        <v>0</v>
      </c>
      <c r="S1900" s="70" t="str">
        <f>IF(O1899&gt;0,VLOOKUP(O1899,W$12:AF$60,10),S1899)</f>
        <v>A+J=</v>
      </c>
      <c r="T1900" s="66" t="e">
        <f>IF(O1899&gt;0,VLOOKUP(O1899,W$12:AF$60,11),T1899)</f>
        <v>#REF!</v>
      </c>
      <c r="U1900" s="71" t="str">
        <f t="shared" si="512"/>
        <v>-</v>
      </c>
    </row>
    <row r="1901" spans="1:21" x14ac:dyDescent="0.15">
      <c r="A1901" s="63">
        <f t="shared" si="514"/>
        <v>45666</v>
      </c>
      <c r="B1901" s="78">
        <f t="shared" ca="1" si="502"/>
        <v>818.36843453949996</v>
      </c>
      <c r="C1901" s="65">
        <f t="shared" ca="1" si="503"/>
        <v>740.17183120949994</v>
      </c>
      <c r="D1901" s="10">
        <f ca="1">IF(A1901&lt;$B$1,VLOOKUP(A1901,[1]DI!$A$4:$B$15000,2),0)</f>
        <v>0.1215</v>
      </c>
      <c r="E1901" s="65">
        <f t="shared" ca="1" si="504"/>
        <v>1.00045513</v>
      </c>
      <c r="F1901" s="65">
        <f ca="1">(TRUNC(PRODUCT($E$12:$E1900),16))</f>
        <v>1.5249709142197201</v>
      </c>
      <c r="G1901" s="65">
        <f t="shared" ca="1" si="505"/>
        <v>1.4184430829528401</v>
      </c>
      <c r="H1901" s="65">
        <f t="shared" ca="1" si="506"/>
        <v>1.0751019399999999</v>
      </c>
      <c r="I1901" s="64">
        <f t="shared" si="515"/>
        <v>0.04</v>
      </c>
      <c r="J1901" s="66">
        <f>IF(O1900&gt;0,VLOOKUP(O1900,W$12:AF$80,2),J1900)</f>
        <v>45407</v>
      </c>
      <c r="K1901" s="67">
        <f t="shared" si="507"/>
        <v>180</v>
      </c>
      <c r="L1901" s="68">
        <f t="shared" si="508"/>
        <v>180</v>
      </c>
      <c r="M1901" s="69">
        <f t="shared" si="509"/>
        <v>1.0284108999999999</v>
      </c>
      <c r="N1901" s="69">
        <f t="shared" ca="1" si="510"/>
        <v>1.105646554</v>
      </c>
      <c r="O1901" s="68">
        <v>0</v>
      </c>
      <c r="P1901" s="65">
        <f t="shared" ca="1" si="511"/>
        <v>78.196603330000002</v>
      </c>
      <c r="Q1901" s="143">
        <f t="shared" si="501"/>
        <v>0</v>
      </c>
      <c r="R1901" s="11">
        <f t="shared" si="513"/>
        <v>0</v>
      </c>
      <c r="S1901" s="70" t="str">
        <f>IF(O1900&gt;0,VLOOKUP(O1900,W$12:AF$60,10),S1900)</f>
        <v>A+J=</v>
      </c>
      <c r="T1901" s="66" t="e">
        <f>IF(O1900&gt;0,VLOOKUP(O1900,W$12:AF$60,11),T1900)</f>
        <v>#REF!</v>
      </c>
      <c r="U1901" s="71" t="str">
        <f t="shared" si="512"/>
        <v>-</v>
      </c>
    </row>
    <row r="1902" spans="1:21" x14ac:dyDescent="0.15">
      <c r="A1902" s="63">
        <f t="shared" si="514"/>
        <v>45667</v>
      </c>
      <c r="B1902" s="78">
        <f t="shared" ca="1" si="502"/>
        <v>818.8683340094999</v>
      </c>
      <c r="C1902" s="65">
        <f t="shared" ca="1" si="503"/>
        <v>740.17183120949994</v>
      </c>
      <c r="D1902" s="10">
        <f ca="1">IF(A1902&lt;$B$1,VLOOKUP(A1902,[1]DI!$A$4:$B$15000,2),0)</f>
        <v>0.1215</v>
      </c>
      <c r="E1902" s="65">
        <f t="shared" ca="1" si="504"/>
        <v>1.00045513</v>
      </c>
      <c r="F1902" s="65">
        <f ca="1">(TRUNC(PRODUCT($E$12:$E1901),16))</f>
        <v>1.5256649742319099</v>
      </c>
      <c r="G1902" s="65">
        <f t="shared" ca="1" si="505"/>
        <v>1.4184430829528401</v>
      </c>
      <c r="H1902" s="65">
        <f t="shared" ca="1" si="506"/>
        <v>1.07559125</v>
      </c>
      <c r="I1902" s="64">
        <f t="shared" si="515"/>
        <v>0.04</v>
      </c>
      <c r="J1902" s="66">
        <f>IF(O1901&gt;0,VLOOKUP(O1901,W$12:AF$80,2),J1901)</f>
        <v>45407</v>
      </c>
      <c r="K1902" s="67">
        <f t="shared" si="507"/>
        <v>181</v>
      </c>
      <c r="L1902" s="68">
        <f t="shared" si="508"/>
        <v>181</v>
      </c>
      <c r="M1902" s="69">
        <f t="shared" si="509"/>
        <v>1.028570972</v>
      </c>
      <c r="N1902" s="69">
        <f t="shared" ca="1" si="510"/>
        <v>1.1063219369999999</v>
      </c>
      <c r="O1902" s="68">
        <v>0</v>
      </c>
      <c r="P1902" s="65">
        <f t="shared" ca="1" si="511"/>
        <v>78.696502800000005</v>
      </c>
      <c r="Q1902" s="143">
        <f t="shared" si="501"/>
        <v>0</v>
      </c>
      <c r="R1902" s="11">
        <f t="shared" si="513"/>
        <v>0</v>
      </c>
      <c r="S1902" s="70" t="str">
        <f>IF(O1901&gt;0,VLOOKUP(O1901,W$12:AF$60,10),S1901)</f>
        <v>A+J=</v>
      </c>
      <c r="T1902" s="66" t="e">
        <f>IF(O1901&gt;0,VLOOKUP(O1901,W$12:AF$60,11),T1901)</f>
        <v>#REF!</v>
      </c>
      <c r="U1902" s="71" t="str">
        <f t="shared" si="512"/>
        <v>-</v>
      </c>
    </row>
    <row r="1903" spans="1:21" x14ac:dyDescent="0.15">
      <c r="A1903" s="63">
        <f t="shared" si="514"/>
        <v>45668</v>
      </c>
      <c r="B1903" s="78">
        <f t="shared" ca="1" si="502"/>
        <v>819.3685450994999</v>
      </c>
      <c r="C1903" s="65">
        <f t="shared" ca="1" si="503"/>
        <v>740.17183120949994</v>
      </c>
      <c r="D1903" s="10">
        <f ca="1">IF(A1903&lt;$B$1,VLOOKUP(A1903,[1]DI!$A$4:$B$15000,2),0)</f>
        <v>0</v>
      </c>
      <c r="E1903" s="65">
        <f t="shared" ca="1" si="504"/>
        <v>1</v>
      </c>
      <c r="F1903" s="65">
        <f ca="1">(TRUNC(PRODUCT($E$12:$E1902),16))</f>
        <v>1.5263593501316299</v>
      </c>
      <c r="G1903" s="65">
        <f t="shared" ca="1" si="505"/>
        <v>1.4184430829528401</v>
      </c>
      <c r="H1903" s="65">
        <f t="shared" ca="1" si="506"/>
        <v>1.07608079</v>
      </c>
      <c r="I1903" s="64">
        <f t="shared" si="515"/>
        <v>0.04</v>
      </c>
      <c r="J1903" s="66">
        <f>IF(O1902&gt;0,VLOOKUP(O1902,W$12:AF$80,2),J1902)</f>
        <v>45407</v>
      </c>
      <c r="K1903" s="67">
        <f t="shared" si="507"/>
        <v>181</v>
      </c>
      <c r="L1903" s="68">
        <f t="shared" si="508"/>
        <v>182</v>
      </c>
      <c r="M1903" s="69">
        <f t="shared" si="509"/>
        <v>1.028731069</v>
      </c>
      <c r="N1903" s="69">
        <f t="shared" ca="1" si="510"/>
        <v>1.106997741</v>
      </c>
      <c r="O1903" s="68">
        <v>0</v>
      </c>
      <c r="P1903" s="65">
        <f t="shared" ca="1" si="511"/>
        <v>79.196713889999998</v>
      </c>
      <c r="Q1903" s="143">
        <f t="shared" si="501"/>
        <v>0</v>
      </c>
      <c r="R1903" s="11">
        <f t="shared" si="513"/>
        <v>0</v>
      </c>
      <c r="S1903" s="70" t="str">
        <f>IF(O1902&gt;0,VLOOKUP(O1902,W$12:AF$60,10),S1902)</f>
        <v>A+J=</v>
      </c>
      <c r="T1903" s="66" t="e">
        <f>IF(O1902&gt;0,VLOOKUP(O1902,W$12:AF$60,11),T1902)</f>
        <v>#REF!</v>
      </c>
      <c r="U1903" s="71" t="str">
        <f t="shared" si="512"/>
        <v>-</v>
      </c>
    </row>
    <row r="1904" spans="1:21" x14ac:dyDescent="0.15">
      <c r="A1904" s="63">
        <f t="shared" si="514"/>
        <v>45669</v>
      </c>
      <c r="B1904" s="78">
        <f t="shared" ca="1" si="502"/>
        <v>819.3685450994999</v>
      </c>
      <c r="C1904" s="65">
        <f t="shared" ca="1" si="503"/>
        <v>740.17183120949994</v>
      </c>
      <c r="D1904" s="10">
        <f ca="1">IF(A1904&lt;$B$1,VLOOKUP(A1904,[1]DI!$A$4:$B$15000,2),0)</f>
        <v>0</v>
      </c>
      <c r="E1904" s="65">
        <f t="shared" ca="1" si="504"/>
        <v>1</v>
      </c>
      <c r="F1904" s="65">
        <f ca="1">(TRUNC(PRODUCT($E$12:$E1903),16))</f>
        <v>1.5263593501316299</v>
      </c>
      <c r="G1904" s="65">
        <f t="shared" ca="1" si="505"/>
        <v>1.4184430829528401</v>
      </c>
      <c r="H1904" s="65">
        <f t="shared" ca="1" si="506"/>
        <v>1.07608079</v>
      </c>
      <c r="I1904" s="64">
        <f t="shared" si="515"/>
        <v>0.04</v>
      </c>
      <c r="J1904" s="66">
        <f>IF(O1903&gt;0,VLOOKUP(O1903,W$12:AF$80,2),J1903)</f>
        <v>45407</v>
      </c>
      <c r="K1904" s="67">
        <f t="shared" si="507"/>
        <v>181</v>
      </c>
      <c r="L1904" s="68">
        <f t="shared" si="508"/>
        <v>182</v>
      </c>
      <c r="M1904" s="69">
        <f t="shared" si="509"/>
        <v>1.028731069</v>
      </c>
      <c r="N1904" s="69">
        <f t="shared" ca="1" si="510"/>
        <v>1.106997741</v>
      </c>
      <c r="O1904" s="68">
        <v>0</v>
      </c>
      <c r="P1904" s="65">
        <f t="shared" ca="1" si="511"/>
        <v>79.196713889999998</v>
      </c>
      <c r="Q1904" s="143">
        <f t="shared" si="501"/>
        <v>0</v>
      </c>
      <c r="R1904" s="11">
        <f t="shared" si="513"/>
        <v>0</v>
      </c>
      <c r="S1904" s="70" t="str">
        <f>IF(O1903&gt;0,VLOOKUP(O1903,W$12:AF$60,10),S1903)</f>
        <v>A+J=</v>
      </c>
      <c r="T1904" s="66" t="e">
        <f>IF(O1903&gt;0,VLOOKUP(O1903,W$12:AF$60,11),T1903)</f>
        <v>#REF!</v>
      </c>
      <c r="U1904" s="71" t="str">
        <f t="shared" si="512"/>
        <v>-</v>
      </c>
    </row>
    <row r="1905" spans="1:21" x14ac:dyDescent="0.15">
      <c r="A1905" s="63">
        <f t="shared" si="514"/>
        <v>45670</v>
      </c>
      <c r="B1905" s="78">
        <f t="shared" ca="1" si="502"/>
        <v>819.3685450994999</v>
      </c>
      <c r="C1905" s="65">
        <f t="shared" ca="1" si="503"/>
        <v>740.17183120949994</v>
      </c>
      <c r="D1905" s="10">
        <f ca="1">IF(A1905&lt;$B$1,VLOOKUP(A1905,[1]DI!$A$4:$B$15000,2),0)</f>
        <v>0.1215</v>
      </c>
      <c r="E1905" s="65">
        <f t="shared" ca="1" si="504"/>
        <v>1.00045513</v>
      </c>
      <c r="F1905" s="65">
        <f ca="1">(TRUNC(PRODUCT($E$12:$E1904),16))</f>
        <v>1.5263593501316299</v>
      </c>
      <c r="G1905" s="65">
        <f t="shared" ca="1" si="505"/>
        <v>1.4184430829528401</v>
      </c>
      <c r="H1905" s="65">
        <f t="shared" ca="1" si="506"/>
        <v>1.07608079</v>
      </c>
      <c r="I1905" s="64">
        <f t="shared" si="515"/>
        <v>0.04</v>
      </c>
      <c r="J1905" s="66">
        <f>IF(O1904&gt;0,VLOOKUP(O1904,W$12:AF$80,2),J1904)</f>
        <v>45407</v>
      </c>
      <c r="K1905" s="67">
        <f t="shared" si="507"/>
        <v>182</v>
      </c>
      <c r="L1905" s="68">
        <f t="shared" si="508"/>
        <v>182</v>
      </c>
      <c r="M1905" s="69">
        <f t="shared" si="509"/>
        <v>1.028731069</v>
      </c>
      <c r="N1905" s="69">
        <f t="shared" ca="1" si="510"/>
        <v>1.106997741</v>
      </c>
      <c r="O1905" s="68">
        <v>0</v>
      </c>
      <c r="P1905" s="65">
        <f t="shared" ca="1" si="511"/>
        <v>79.196713889999998</v>
      </c>
      <c r="Q1905" s="143">
        <f t="shared" ref="Q1905:Q1968" si="516">IF(O1905&gt;0,VLOOKUP(A1905,X$12:AC$90,6),0)</f>
        <v>0</v>
      </c>
      <c r="R1905" s="11">
        <f t="shared" si="513"/>
        <v>0</v>
      </c>
      <c r="S1905" s="70" t="str">
        <f>IF(O1904&gt;0,VLOOKUP(O1904,W$12:AF$60,10),S1904)</f>
        <v>A+J=</v>
      </c>
      <c r="T1905" s="66" t="e">
        <f>IF(O1904&gt;0,VLOOKUP(O1904,W$12:AF$60,11),T1904)</f>
        <v>#REF!</v>
      </c>
      <c r="U1905" s="71" t="str">
        <f t="shared" si="512"/>
        <v>-</v>
      </c>
    </row>
    <row r="1906" spans="1:21" x14ac:dyDescent="0.15">
      <c r="A1906" s="63">
        <f t="shared" si="514"/>
        <v>45671</v>
      </c>
      <c r="B1906" s="78">
        <f t="shared" ca="1" si="502"/>
        <v>819.86905224949999</v>
      </c>
      <c r="C1906" s="65">
        <f t="shared" ca="1" si="503"/>
        <v>740.17183120949994</v>
      </c>
      <c r="D1906" s="10">
        <f ca="1">IF(A1906&lt;$B$1,VLOOKUP(A1906,[1]DI!$A$4:$B$15000,2),0)</f>
        <v>0.1215</v>
      </c>
      <c r="E1906" s="65">
        <f t="shared" ca="1" si="504"/>
        <v>1.00045513</v>
      </c>
      <c r="F1906" s="65">
        <f ca="1">(TRUNC(PRODUCT($E$12:$E1905),16))</f>
        <v>1.5270540420626499</v>
      </c>
      <c r="G1906" s="65">
        <f t="shared" ca="1" si="505"/>
        <v>1.4184430829528401</v>
      </c>
      <c r="H1906" s="65">
        <f t="shared" ca="1" si="506"/>
        <v>1.0765705400000001</v>
      </c>
      <c r="I1906" s="64">
        <f t="shared" si="515"/>
        <v>0.04</v>
      </c>
      <c r="J1906" s="66">
        <f>IF(O1905&gt;0,VLOOKUP(O1905,W$12:AF$80,2),J1905)</f>
        <v>45407</v>
      </c>
      <c r="K1906" s="67">
        <f t="shared" si="507"/>
        <v>183</v>
      </c>
      <c r="L1906" s="68">
        <f t="shared" si="508"/>
        <v>183</v>
      </c>
      <c r="M1906" s="69">
        <f t="shared" si="509"/>
        <v>1.028891191</v>
      </c>
      <c r="N1906" s="69">
        <f t="shared" ca="1" si="510"/>
        <v>1.1076739449999999</v>
      </c>
      <c r="O1906" s="68">
        <v>0</v>
      </c>
      <c r="P1906" s="65">
        <f t="shared" ca="1" si="511"/>
        <v>79.697221040000002</v>
      </c>
      <c r="Q1906" s="143">
        <f t="shared" si="516"/>
        <v>0</v>
      </c>
      <c r="R1906" s="11">
        <f t="shared" si="513"/>
        <v>0</v>
      </c>
      <c r="S1906" s="70" t="str">
        <f>IF(O1905&gt;0,VLOOKUP(O1905,W$12:AF$60,10),S1905)</f>
        <v>A+J=</v>
      </c>
      <c r="T1906" s="66" t="e">
        <f>IF(O1905&gt;0,VLOOKUP(O1905,W$12:AF$60,11),T1905)</f>
        <v>#REF!</v>
      </c>
      <c r="U1906" s="71" t="str">
        <f t="shared" si="512"/>
        <v>-</v>
      </c>
    </row>
    <row r="1907" spans="1:21" x14ac:dyDescent="0.15">
      <c r="A1907" s="63">
        <f t="shared" si="514"/>
        <v>45672</v>
      </c>
      <c r="B1907" s="78">
        <f t="shared" ca="1" si="502"/>
        <v>820.36986952949997</v>
      </c>
      <c r="C1907" s="65">
        <f t="shared" ca="1" si="503"/>
        <v>740.17183120949994</v>
      </c>
      <c r="D1907" s="10">
        <f ca="1">IF(A1907&lt;$B$1,VLOOKUP(A1907,[1]DI!$A$4:$B$15000,2),0)</f>
        <v>0.1215</v>
      </c>
      <c r="E1907" s="65">
        <f t="shared" ca="1" si="504"/>
        <v>1.00045513</v>
      </c>
      <c r="F1907" s="65">
        <f ca="1">(TRUNC(PRODUCT($E$12:$E1906),16))</f>
        <v>1.52774905016882</v>
      </c>
      <c r="G1907" s="65">
        <f t="shared" ca="1" si="505"/>
        <v>1.4184430829528401</v>
      </c>
      <c r="H1907" s="65">
        <f t="shared" ca="1" si="506"/>
        <v>1.0770605200000001</v>
      </c>
      <c r="I1907" s="64">
        <f t="shared" si="515"/>
        <v>0.04</v>
      </c>
      <c r="J1907" s="66">
        <f>IF(O1906&gt;0,VLOOKUP(O1906,W$12:AF$80,2),J1906)</f>
        <v>45407</v>
      </c>
      <c r="K1907" s="67">
        <f t="shared" si="507"/>
        <v>184</v>
      </c>
      <c r="L1907" s="68">
        <f t="shared" si="508"/>
        <v>184</v>
      </c>
      <c r="M1907" s="69">
        <f t="shared" si="509"/>
        <v>1.0290513370000001</v>
      </c>
      <c r="N1907" s="69">
        <f t="shared" ca="1" si="510"/>
        <v>1.1083505680000001</v>
      </c>
      <c r="O1907" s="68">
        <v>0</v>
      </c>
      <c r="P1907" s="65">
        <f t="shared" ca="1" si="511"/>
        <v>80.198038319999995</v>
      </c>
      <c r="Q1907" s="143">
        <f t="shared" si="516"/>
        <v>0</v>
      </c>
      <c r="R1907" s="11">
        <f t="shared" si="513"/>
        <v>0</v>
      </c>
      <c r="S1907" s="70" t="str">
        <f>IF(O1906&gt;0,VLOOKUP(O1906,W$12:AF$60,10),S1906)</f>
        <v>A+J=</v>
      </c>
      <c r="T1907" s="66" t="e">
        <f>IF(O1906&gt;0,VLOOKUP(O1906,W$12:AF$60,11),T1906)</f>
        <v>#REF!</v>
      </c>
      <c r="U1907" s="71" t="str">
        <f t="shared" si="512"/>
        <v>-</v>
      </c>
    </row>
    <row r="1908" spans="1:21" x14ac:dyDescent="0.15">
      <c r="A1908" s="63">
        <f t="shared" si="514"/>
        <v>45673</v>
      </c>
      <c r="B1908" s="78">
        <f t="shared" ref="B1908:B1971" ca="1" si="517">IF(A1908&lt;=TODAY(),C1908+P1908,IF(AND(A1908&gt;TODAY(),A1908&lt;=$B$1),IF(VLOOKUP(TODAY(),$A$10:$D$10000,4,FALSE)=0,"n.d",C1908+P1908),"n.d"))</f>
        <v>820.8709991694999</v>
      </c>
      <c r="C1908" s="65">
        <f t="shared" ref="C1908:C1971" ca="1" si="518">(C1907-R1907)</f>
        <v>740.17183120949994</v>
      </c>
      <c r="D1908" s="10">
        <f ca="1">IF(A1908&lt;$B$1,VLOOKUP(A1908,[1]DI!$A$4:$B$15000,2),0)</f>
        <v>0.1215</v>
      </c>
      <c r="E1908" s="65">
        <f t="shared" ref="E1908:E1971" ca="1" si="519">IF(A1908&lt;A$10,1,ROUND(((1+D1908)^(1/252)),8))</f>
        <v>1.00045513</v>
      </c>
      <c r="F1908" s="65">
        <f ca="1">(TRUNC(PRODUCT($E$12:$E1907),16))</f>
        <v>1.5284443745940199</v>
      </c>
      <c r="G1908" s="65">
        <f t="shared" ref="G1908:G1971" ca="1" si="520">IF(O1907&gt;0,F1907,G1907)</f>
        <v>1.4184430829528401</v>
      </c>
      <c r="H1908" s="65">
        <f t="shared" ref="H1908:H1971" ca="1" si="521">ROUND(F1908/G1908,8)</f>
        <v>1.07755073</v>
      </c>
      <c r="I1908" s="64">
        <f t="shared" si="515"/>
        <v>0.04</v>
      </c>
      <c r="J1908" s="66">
        <f>IF(O1907&gt;0,VLOOKUP(O1907,W$12:AF$80,2),J1907)</f>
        <v>45407</v>
      </c>
      <c r="K1908" s="67">
        <f t="shared" ref="K1908:K1971" si="522">IF(A1908&gt;J1908,IF(NETWORKDAYS(J1908,A1908,$W$120:$W$436)-1=0,1,NETWORKDAYS(J1908,A1908,$W$120:$W$436)-1),0)</f>
        <v>185</v>
      </c>
      <c r="L1908" s="68">
        <f t="shared" ref="L1908:L1971" si="523">IF(AND(K1908=1,K1907=1),1,IF(K1908&gt;0,IF(K1908=K1907,K1908+1,K1908),0))</f>
        <v>185</v>
      </c>
      <c r="M1908" s="69">
        <f t="shared" ref="M1908:M1971" si="524">ROUND((I1908+1)^(L1908/252),9)</f>
        <v>1.029211509</v>
      </c>
      <c r="N1908" s="69">
        <f t="shared" ref="N1908:N1971" ca="1" si="525">ROUND(H1908*M1908,9)</f>
        <v>1.1090276130000001</v>
      </c>
      <c r="O1908" s="68">
        <v>0</v>
      </c>
      <c r="P1908" s="65">
        <f t="shared" ref="P1908:P1971" ca="1" si="526">TRUNC(((N1908-1)*C1908),8)</f>
        <v>80.699167959999997</v>
      </c>
      <c r="Q1908" s="143">
        <f t="shared" si="516"/>
        <v>0</v>
      </c>
      <c r="R1908" s="11">
        <f t="shared" si="513"/>
        <v>0</v>
      </c>
      <c r="S1908" s="70" t="str">
        <f>IF(O1907&gt;0,VLOOKUP(O1907,W$12:AF$60,10),S1907)</f>
        <v>A+J=</v>
      </c>
      <c r="T1908" s="66" t="e">
        <f>IF(O1907&gt;0,VLOOKUP(O1907,W$12:AF$60,11),T1907)</f>
        <v>#REF!</v>
      </c>
      <c r="U1908" s="71" t="str">
        <f t="shared" ref="U1908:U1971" si="527">IF(O1908&gt;0,(P1908+R1908)*U$9,"-")</f>
        <v>-</v>
      </c>
    </row>
    <row r="1909" spans="1:21" x14ac:dyDescent="0.15">
      <c r="A1909" s="63">
        <f t="shared" si="514"/>
        <v>45674</v>
      </c>
      <c r="B1909" s="78">
        <f t="shared" ca="1" si="517"/>
        <v>821.37242487949993</v>
      </c>
      <c r="C1909" s="65">
        <f t="shared" ca="1" si="518"/>
        <v>740.17183120949994</v>
      </c>
      <c r="D1909" s="10">
        <f ca="1">IF(A1909&lt;$B$1,VLOOKUP(A1909,[1]DI!$A$4:$B$15000,2),0)</f>
        <v>0.1215</v>
      </c>
      <c r="E1909" s="65">
        <f t="shared" ca="1" si="519"/>
        <v>1.00045513</v>
      </c>
      <c r="F1909" s="65">
        <f ca="1">(TRUNC(PRODUCT($E$12:$E1908),16))</f>
        <v>1.5291400154822301</v>
      </c>
      <c r="G1909" s="65">
        <f t="shared" ca="1" si="520"/>
        <v>1.4184430829528401</v>
      </c>
      <c r="H1909" s="65">
        <f t="shared" ca="1" si="521"/>
        <v>1.07804115</v>
      </c>
      <c r="I1909" s="64">
        <f t="shared" si="515"/>
        <v>0.04</v>
      </c>
      <c r="J1909" s="66">
        <f>IF(O1908&gt;0,VLOOKUP(O1908,W$12:AF$80,2),J1908)</f>
        <v>45407</v>
      </c>
      <c r="K1909" s="67">
        <f t="shared" si="522"/>
        <v>186</v>
      </c>
      <c r="L1909" s="68">
        <f t="shared" si="523"/>
        <v>186</v>
      </c>
      <c r="M1909" s="69">
        <f t="shared" si="524"/>
        <v>1.0293717060000001</v>
      </c>
      <c r="N1909" s="69">
        <f t="shared" ca="1" si="525"/>
        <v>1.1097050580000001</v>
      </c>
      <c r="O1909" s="68">
        <v>0</v>
      </c>
      <c r="P1909" s="65">
        <f t="shared" ca="1" si="526"/>
        <v>81.200593670000003</v>
      </c>
      <c r="Q1909" s="143">
        <f t="shared" si="516"/>
        <v>0</v>
      </c>
      <c r="R1909" s="11">
        <f t="shared" si="513"/>
        <v>0</v>
      </c>
      <c r="S1909" s="70" t="str">
        <f>IF(O1908&gt;0,VLOOKUP(O1908,W$12:AF$60,10),S1908)</f>
        <v>A+J=</v>
      </c>
      <c r="T1909" s="66" t="e">
        <f>IF(O1908&gt;0,VLOOKUP(O1908,W$12:AF$60,11),T1908)</f>
        <v>#REF!</v>
      </c>
      <c r="U1909" s="71" t="str">
        <f t="shared" si="527"/>
        <v>-</v>
      </c>
    </row>
    <row r="1910" spans="1:21" x14ac:dyDescent="0.15">
      <c r="A1910" s="63">
        <f t="shared" si="514"/>
        <v>45675</v>
      </c>
      <c r="B1910" s="78">
        <f t="shared" ca="1" si="517"/>
        <v>821.87416071949997</v>
      </c>
      <c r="C1910" s="65">
        <f t="shared" ca="1" si="518"/>
        <v>740.17183120949994</v>
      </c>
      <c r="D1910" s="10">
        <f ca="1">IF(A1910&lt;$B$1,VLOOKUP(A1910,[1]DI!$A$4:$B$15000,2),0)</f>
        <v>0</v>
      </c>
      <c r="E1910" s="65">
        <f t="shared" ca="1" si="519"/>
        <v>1</v>
      </c>
      <c r="F1910" s="65">
        <f ca="1">(TRUNC(PRODUCT($E$12:$E1909),16))</f>
        <v>1.52983597297748</v>
      </c>
      <c r="G1910" s="65">
        <f t="shared" ca="1" si="520"/>
        <v>1.4184430829528401</v>
      </c>
      <c r="H1910" s="65">
        <f t="shared" ca="1" si="521"/>
        <v>1.0785317999999999</v>
      </c>
      <c r="I1910" s="64">
        <f t="shared" si="515"/>
        <v>0.04</v>
      </c>
      <c r="J1910" s="66">
        <f>IF(O1909&gt;0,VLOOKUP(O1909,W$12:AF$80,2),J1909)</f>
        <v>45407</v>
      </c>
      <c r="K1910" s="67">
        <f t="shared" si="522"/>
        <v>186</v>
      </c>
      <c r="L1910" s="68">
        <f t="shared" si="523"/>
        <v>187</v>
      </c>
      <c r="M1910" s="69">
        <f t="shared" si="524"/>
        <v>1.0295319270000001</v>
      </c>
      <c r="N1910" s="69">
        <f t="shared" ca="1" si="525"/>
        <v>1.1103829220000001</v>
      </c>
      <c r="O1910" s="68">
        <v>0</v>
      </c>
      <c r="P1910" s="65">
        <f t="shared" ca="1" si="526"/>
        <v>81.702329509999998</v>
      </c>
      <c r="Q1910" s="143">
        <f t="shared" si="516"/>
        <v>0</v>
      </c>
      <c r="R1910" s="11">
        <f t="shared" si="513"/>
        <v>0</v>
      </c>
      <c r="S1910" s="70" t="str">
        <f>IF(O1909&gt;0,VLOOKUP(O1909,W$12:AF$60,10),S1909)</f>
        <v>A+J=</v>
      </c>
      <c r="T1910" s="66" t="e">
        <f>IF(O1909&gt;0,VLOOKUP(O1909,W$12:AF$60,11),T1909)</f>
        <v>#REF!</v>
      </c>
      <c r="U1910" s="71" t="str">
        <f t="shared" si="527"/>
        <v>-</v>
      </c>
    </row>
    <row r="1911" spans="1:21" x14ac:dyDescent="0.15">
      <c r="A1911" s="63">
        <f t="shared" si="514"/>
        <v>45676</v>
      </c>
      <c r="B1911" s="78">
        <f t="shared" ca="1" si="517"/>
        <v>821.87416071949997</v>
      </c>
      <c r="C1911" s="65">
        <f t="shared" ca="1" si="518"/>
        <v>740.17183120949994</v>
      </c>
      <c r="D1911" s="10">
        <f ca="1">IF(A1911&lt;$B$1,VLOOKUP(A1911,[1]DI!$A$4:$B$15000,2),0)</f>
        <v>0</v>
      </c>
      <c r="E1911" s="65">
        <f t="shared" ca="1" si="519"/>
        <v>1</v>
      </c>
      <c r="F1911" s="65">
        <f ca="1">(TRUNC(PRODUCT($E$12:$E1910),16))</f>
        <v>1.52983597297748</v>
      </c>
      <c r="G1911" s="65">
        <f t="shared" ca="1" si="520"/>
        <v>1.4184430829528401</v>
      </c>
      <c r="H1911" s="65">
        <f t="shared" ca="1" si="521"/>
        <v>1.0785317999999999</v>
      </c>
      <c r="I1911" s="64">
        <f t="shared" si="515"/>
        <v>0.04</v>
      </c>
      <c r="J1911" s="66">
        <f>IF(O1910&gt;0,VLOOKUP(O1910,W$12:AF$80,2),J1910)</f>
        <v>45407</v>
      </c>
      <c r="K1911" s="67">
        <f t="shared" si="522"/>
        <v>186</v>
      </c>
      <c r="L1911" s="68">
        <f t="shared" si="523"/>
        <v>187</v>
      </c>
      <c r="M1911" s="69">
        <f t="shared" si="524"/>
        <v>1.0295319270000001</v>
      </c>
      <c r="N1911" s="69">
        <f t="shared" ca="1" si="525"/>
        <v>1.1103829220000001</v>
      </c>
      <c r="O1911" s="68">
        <v>0</v>
      </c>
      <c r="P1911" s="65">
        <f t="shared" ca="1" si="526"/>
        <v>81.702329509999998</v>
      </c>
      <c r="Q1911" s="143">
        <f t="shared" si="516"/>
        <v>0</v>
      </c>
      <c r="R1911" s="11">
        <f t="shared" si="513"/>
        <v>0</v>
      </c>
      <c r="S1911" s="70" t="str">
        <f>IF(O1910&gt;0,VLOOKUP(O1910,W$12:AF$60,10),S1910)</f>
        <v>A+J=</v>
      </c>
      <c r="T1911" s="66" t="e">
        <f>IF(O1910&gt;0,VLOOKUP(O1910,W$12:AF$60,11),T1910)</f>
        <v>#REF!</v>
      </c>
      <c r="U1911" s="71" t="str">
        <f t="shared" si="527"/>
        <v>-</v>
      </c>
    </row>
    <row r="1912" spans="1:21" x14ac:dyDescent="0.15">
      <c r="A1912" s="63">
        <f t="shared" si="514"/>
        <v>45677</v>
      </c>
      <c r="B1912" s="78">
        <f t="shared" ca="1" si="517"/>
        <v>821.87416071949997</v>
      </c>
      <c r="C1912" s="65">
        <f t="shared" ca="1" si="518"/>
        <v>740.17183120949994</v>
      </c>
      <c r="D1912" s="10">
        <f ca="1">IF(A1912&lt;$B$1,VLOOKUP(A1912,[1]DI!$A$4:$B$15000,2),0)</f>
        <v>0.1215</v>
      </c>
      <c r="E1912" s="65">
        <f t="shared" ca="1" si="519"/>
        <v>1.00045513</v>
      </c>
      <c r="F1912" s="65">
        <f ca="1">(TRUNC(PRODUCT($E$12:$E1911),16))</f>
        <v>1.52983597297748</v>
      </c>
      <c r="G1912" s="65">
        <f t="shared" ca="1" si="520"/>
        <v>1.4184430829528401</v>
      </c>
      <c r="H1912" s="65">
        <f t="shared" ca="1" si="521"/>
        <v>1.0785317999999999</v>
      </c>
      <c r="I1912" s="64">
        <f t="shared" si="515"/>
        <v>0.04</v>
      </c>
      <c r="J1912" s="66">
        <f>IF(O1911&gt;0,VLOOKUP(O1911,W$12:AF$80,2),J1911)</f>
        <v>45407</v>
      </c>
      <c r="K1912" s="67">
        <f t="shared" si="522"/>
        <v>187</v>
      </c>
      <c r="L1912" s="68">
        <f t="shared" si="523"/>
        <v>187</v>
      </c>
      <c r="M1912" s="69">
        <f t="shared" si="524"/>
        <v>1.0295319270000001</v>
      </c>
      <c r="N1912" s="69">
        <f t="shared" ca="1" si="525"/>
        <v>1.1103829220000001</v>
      </c>
      <c r="O1912" s="68">
        <v>0</v>
      </c>
      <c r="P1912" s="65">
        <f t="shared" ca="1" si="526"/>
        <v>81.702329509999998</v>
      </c>
      <c r="Q1912" s="143">
        <f t="shared" si="516"/>
        <v>0</v>
      </c>
      <c r="R1912" s="11">
        <f t="shared" si="513"/>
        <v>0</v>
      </c>
      <c r="S1912" s="70" t="str">
        <f>IF(O1911&gt;0,VLOOKUP(O1911,W$12:AF$60,10),S1911)</f>
        <v>A+J=</v>
      </c>
      <c r="T1912" s="66" t="e">
        <f>IF(O1911&gt;0,VLOOKUP(O1911,W$12:AF$60,11),T1911)</f>
        <v>#REF!</v>
      </c>
      <c r="U1912" s="71" t="str">
        <f t="shared" si="527"/>
        <v>-</v>
      </c>
    </row>
    <row r="1913" spans="1:21" x14ac:dyDescent="0.15">
      <c r="A1913" s="63">
        <f t="shared" si="514"/>
        <v>45678</v>
      </c>
      <c r="B1913" s="78">
        <f t="shared" ca="1" si="517"/>
        <v>822.3762022494999</v>
      </c>
      <c r="C1913" s="65">
        <f t="shared" ca="1" si="518"/>
        <v>740.17183120949994</v>
      </c>
      <c r="D1913" s="10">
        <f ca="1">IF(A1913&lt;$B$1,VLOOKUP(A1913,[1]DI!$A$4:$B$15000,2),0)</f>
        <v>0.1215</v>
      </c>
      <c r="E1913" s="65">
        <f t="shared" ca="1" si="519"/>
        <v>1.00045513</v>
      </c>
      <c r="F1913" s="65">
        <f ca="1">(TRUNC(PRODUCT($E$12:$E1912),16))</f>
        <v>1.5305322472238601</v>
      </c>
      <c r="G1913" s="65">
        <f t="shared" ca="1" si="520"/>
        <v>1.4184430829528401</v>
      </c>
      <c r="H1913" s="65">
        <f t="shared" ca="1" si="521"/>
        <v>1.0790226700000001</v>
      </c>
      <c r="I1913" s="64">
        <f t="shared" si="515"/>
        <v>0.04</v>
      </c>
      <c r="J1913" s="66">
        <f>IF(O1912&gt;0,VLOOKUP(O1912,W$12:AF$80,2),J1912)</f>
        <v>45407</v>
      </c>
      <c r="K1913" s="67">
        <f t="shared" si="522"/>
        <v>188</v>
      </c>
      <c r="L1913" s="68">
        <f t="shared" si="523"/>
        <v>188</v>
      </c>
      <c r="M1913" s="69">
        <f t="shared" si="524"/>
        <v>1.029692174</v>
      </c>
      <c r="N1913" s="69">
        <f t="shared" ca="1" si="525"/>
        <v>1.1110611990000001</v>
      </c>
      <c r="O1913" s="68">
        <v>0</v>
      </c>
      <c r="P1913" s="65">
        <f t="shared" ca="1" si="526"/>
        <v>82.204371039999998</v>
      </c>
      <c r="Q1913" s="143">
        <f t="shared" si="516"/>
        <v>0</v>
      </c>
      <c r="R1913" s="11">
        <f t="shared" si="513"/>
        <v>0</v>
      </c>
      <c r="S1913" s="70" t="str">
        <f>IF(O1912&gt;0,VLOOKUP(O1912,W$12:AF$60,10),S1912)</f>
        <v>A+J=</v>
      </c>
      <c r="T1913" s="66" t="e">
        <f>IF(O1912&gt;0,VLOOKUP(O1912,W$12:AF$60,11),T1912)</f>
        <v>#REF!</v>
      </c>
      <c r="U1913" s="71" t="str">
        <f t="shared" si="527"/>
        <v>-</v>
      </c>
    </row>
    <row r="1914" spans="1:21" x14ac:dyDescent="0.15">
      <c r="A1914" s="63">
        <f t="shared" si="514"/>
        <v>45679</v>
      </c>
      <c r="B1914" s="78">
        <f t="shared" ca="1" si="517"/>
        <v>822.87855390949994</v>
      </c>
      <c r="C1914" s="65">
        <f t="shared" ca="1" si="518"/>
        <v>740.17183120949994</v>
      </c>
      <c r="D1914" s="10">
        <f ca="1">IF(A1914&lt;$B$1,VLOOKUP(A1914,[1]DI!$A$4:$B$15000,2),0)</f>
        <v>0.1215</v>
      </c>
      <c r="E1914" s="65">
        <f t="shared" ca="1" si="519"/>
        <v>1.00045513</v>
      </c>
      <c r="F1914" s="65">
        <f ca="1">(TRUNC(PRODUCT($E$12:$E1913),16))</f>
        <v>1.5312288383655399</v>
      </c>
      <c r="G1914" s="65">
        <f t="shared" ca="1" si="520"/>
        <v>1.4184430829528401</v>
      </c>
      <c r="H1914" s="65">
        <f t="shared" ca="1" si="521"/>
        <v>1.0795137699999999</v>
      </c>
      <c r="I1914" s="64">
        <f t="shared" si="515"/>
        <v>0.04</v>
      </c>
      <c r="J1914" s="66">
        <f>IF(O1913&gt;0,VLOOKUP(O1913,W$12:AF$80,2),J1913)</f>
        <v>45407</v>
      </c>
      <c r="K1914" s="67">
        <f t="shared" si="522"/>
        <v>189</v>
      </c>
      <c r="L1914" s="68">
        <f t="shared" si="523"/>
        <v>189</v>
      </c>
      <c r="M1914" s="69">
        <f t="shared" si="524"/>
        <v>1.0298524449999999</v>
      </c>
      <c r="N1914" s="69">
        <f t="shared" ca="1" si="525"/>
        <v>1.1117398949999999</v>
      </c>
      <c r="O1914" s="68">
        <v>0</v>
      </c>
      <c r="P1914" s="65">
        <f t="shared" ca="1" si="526"/>
        <v>82.7067227</v>
      </c>
      <c r="Q1914" s="143">
        <f t="shared" si="516"/>
        <v>0</v>
      </c>
      <c r="R1914" s="11">
        <f t="shared" si="513"/>
        <v>0</v>
      </c>
      <c r="S1914" s="70" t="str">
        <f>IF(O1913&gt;0,VLOOKUP(O1913,W$12:AF$60,10),S1913)</f>
        <v>A+J=</v>
      </c>
      <c r="T1914" s="66" t="e">
        <f>IF(O1913&gt;0,VLOOKUP(O1913,W$12:AF$60,11),T1913)</f>
        <v>#REF!</v>
      </c>
      <c r="U1914" s="71" t="str">
        <f t="shared" si="527"/>
        <v>-</v>
      </c>
    </row>
    <row r="1915" spans="1:21" x14ac:dyDescent="0.15">
      <c r="A1915" s="63">
        <f t="shared" si="514"/>
        <v>45680</v>
      </c>
      <c r="B1915" s="78">
        <f t="shared" ca="1" si="517"/>
        <v>823.38121125949988</v>
      </c>
      <c r="C1915" s="65">
        <f t="shared" ca="1" si="518"/>
        <v>740.17183120949994</v>
      </c>
      <c r="D1915" s="10">
        <f ca="1">IF(A1915&lt;$B$1,VLOOKUP(A1915,[1]DI!$A$4:$B$15000,2),0)</f>
        <v>0.1215</v>
      </c>
      <c r="E1915" s="65">
        <f t="shared" ca="1" si="519"/>
        <v>1.00045513</v>
      </c>
      <c r="F1915" s="65">
        <f ca="1">(TRUNC(PRODUCT($E$12:$E1914),16))</f>
        <v>1.53192574654674</v>
      </c>
      <c r="G1915" s="65">
        <f t="shared" ca="1" si="520"/>
        <v>1.4184430829528401</v>
      </c>
      <c r="H1915" s="65">
        <f t="shared" ca="1" si="521"/>
        <v>1.08000509</v>
      </c>
      <c r="I1915" s="64">
        <f t="shared" si="515"/>
        <v>0.04</v>
      </c>
      <c r="J1915" s="66">
        <f>IF(O1914&gt;0,VLOOKUP(O1914,W$12:AF$80,2),J1914)</f>
        <v>45407</v>
      </c>
      <c r="K1915" s="67">
        <f t="shared" si="522"/>
        <v>190</v>
      </c>
      <c r="L1915" s="68">
        <f t="shared" si="523"/>
        <v>190</v>
      </c>
      <c r="M1915" s="69">
        <f t="shared" si="524"/>
        <v>1.030012742</v>
      </c>
      <c r="N1915" s="69">
        <f t="shared" ca="1" si="525"/>
        <v>1.1124190039999999</v>
      </c>
      <c r="O1915" s="68">
        <v>0</v>
      </c>
      <c r="P1915" s="65">
        <f t="shared" ca="1" si="526"/>
        <v>83.209380049999993</v>
      </c>
      <c r="Q1915" s="143">
        <f t="shared" si="516"/>
        <v>0</v>
      </c>
      <c r="R1915" s="11">
        <f t="shared" si="513"/>
        <v>0</v>
      </c>
      <c r="S1915" s="70" t="str">
        <f>IF(O1914&gt;0,VLOOKUP(O1914,W$12:AF$60,10),S1914)</f>
        <v>A+J=</v>
      </c>
      <c r="T1915" s="66" t="e">
        <f>IF(O1914&gt;0,VLOOKUP(O1914,W$12:AF$60,11),T1914)</f>
        <v>#REF!</v>
      </c>
      <c r="U1915" s="71" t="str">
        <f t="shared" si="527"/>
        <v>-</v>
      </c>
    </row>
    <row r="1916" spans="1:21" x14ac:dyDescent="0.15">
      <c r="A1916" s="63">
        <f t="shared" si="514"/>
        <v>45681</v>
      </c>
      <c r="B1916" s="78">
        <f t="shared" ca="1" si="517"/>
        <v>823.88417207949999</v>
      </c>
      <c r="C1916" s="65">
        <f t="shared" ca="1" si="518"/>
        <v>740.17183120949994</v>
      </c>
      <c r="D1916" s="10">
        <f ca="1">IF(A1916&lt;$B$1,VLOOKUP(A1916,[1]DI!$A$4:$B$15000,2),0)</f>
        <v>0.1215</v>
      </c>
      <c r="E1916" s="65">
        <f t="shared" ca="1" si="519"/>
        <v>1.00045513</v>
      </c>
      <c r="F1916" s="65">
        <f ca="1">(TRUNC(PRODUCT($E$12:$E1915),16))</f>
        <v>1.5326229719117701</v>
      </c>
      <c r="G1916" s="65">
        <f t="shared" ca="1" si="520"/>
        <v>1.4184430829528401</v>
      </c>
      <c r="H1916" s="65">
        <f t="shared" ca="1" si="521"/>
        <v>1.0804966300000001</v>
      </c>
      <c r="I1916" s="64">
        <f t="shared" si="515"/>
        <v>0.04</v>
      </c>
      <c r="J1916" s="66">
        <f>IF(O1915&gt;0,VLOOKUP(O1915,W$12:AF$80,2),J1915)</f>
        <v>45407</v>
      </c>
      <c r="K1916" s="67">
        <f t="shared" si="522"/>
        <v>191</v>
      </c>
      <c r="L1916" s="68">
        <f t="shared" si="523"/>
        <v>191</v>
      </c>
      <c r="M1916" s="69">
        <f t="shared" si="524"/>
        <v>1.0301730629999999</v>
      </c>
      <c r="N1916" s="69">
        <f t="shared" ca="1" si="525"/>
        <v>1.1130985229999999</v>
      </c>
      <c r="O1916" s="68">
        <v>0</v>
      </c>
      <c r="P1916" s="65">
        <f t="shared" ca="1" si="526"/>
        <v>83.712340870000006</v>
      </c>
      <c r="Q1916" s="143">
        <f t="shared" si="516"/>
        <v>0</v>
      </c>
      <c r="R1916" s="11">
        <f t="shared" si="513"/>
        <v>0</v>
      </c>
      <c r="S1916" s="70" t="str">
        <f>IF(O1915&gt;0,VLOOKUP(O1915,W$12:AF$60,10),S1915)</f>
        <v>A+J=</v>
      </c>
      <c r="T1916" s="66" t="e">
        <f>IF(O1915&gt;0,VLOOKUP(O1915,W$12:AF$60,11),T1915)</f>
        <v>#REF!</v>
      </c>
      <c r="U1916" s="71" t="str">
        <f t="shared" si="527"/>
        <v>-</v>
      </c>
    </row>
    <row r="1917" spans="1:21" x14ac:dyDescent="0.15">
      <c r="A1917" s="63">
        <f t="shared" si="514"/>
        <v>45682</v>
      </c>
      <c r="B1917" s="78">
        <f t="shared" ca="1" si="517"/>
        <v>824.38744451949992</v>
      </c>
      <c r="C1917" s="65">
        <f t="shared" ca="1" si="518"/>
        <v>740.17183120949994</v>
      </c>
      <c r="D1917" s="10">
        <f ca="1">IF(A1917&lt;$B$1,VLOOKUP(A1917,[1]DI!$A$4:$B$15000,2),0)</f>
        <v>0</v>
      </c>
      <c r="E1917" s="65">
        <f t="shared" ca="1" si="519"/>
        <v>1</v>
      </c>
      <c r="F1917" s="65">
        <f ca="1">(TRUNC(PRODUCT($E$12:$E1916),16))</f>
        <v>1.53332051460497</v>
      </c>
      <c r="G1917" s="65">
        <f t="shared" ca="1" si="520"/>
        <v>1.4184430829528401</v>
      </c>
      <c r="H1917" s="65">
        <f t="shared" ca="1" si="521"/>
        <v>1.0809884000000001</v>
      </c>
      <c r="I1917" s="64">
        <f t="shared" si="515"/>
        <v>0.04</v>
      </c>
      <c r="J1917" s="66">
        <f>IF(O1916&gt;0,VLOOKUP(O1916,W$12:AF$80,2),J1916)</f>
        <v>45407</v>
      </c>
      <c r="K1917" s="67">
        <f t="shared" si="522"/>
        <v>191</v>
      </c>
      <c r="L1917" s="68">
        <f t="shared" si="523"/>
        <v>192</v>
      </c>
      <c r="M1917" s="69">
        <f t="shared" si="524"/>
        <v>1.030333409</v>
      </c>
      <c r="N1917" s="69">
        <f t="shared" ca="1" si="525"/>
        <v>1.1137784630000001</v>
      </c>
      <c r="O1917" s="68">
        <v>0</v>
      </c>
      <c r="P1917" s="65">
        <f t="shared" ca="1" si="526"/>
        <v>84.215613309999995</v>
      </c>
      <c r="Q1917" s="143">
        <f t="shared" si="516"/>
        <v>0</v>
      </c>
      <c r="R1917" s="11">
        <f t="shared" si="513"/>
        <v>0</v>
      </c>
      <c r="S1917" s="70" t="str">
        <f>IF(O1916&gt;0,VLOOKUP(O1916,W$12:AF$60,10),S1916)</f>
        <v>A+J=</v>
      </c>
      <c r="T1917" s="66" t="e">
        <f>IF(O1916&gt;0,VLOOKUP(O1916,W$12:AF$60,11),T1916)</f>
        <v>#REF!</v>
      </c>
      <c r="U1917" s="71" t="str">
        <f t="shared" si="527"/>
        <v>-</v>
      </c>
    </row>
    <row r="1918" spans="1:21" x14ac:dyDescent="0.15">
      <c r="A1918" s="63">
        <f t="shared" si="514"/>
        <v>45683</v>
      </c>
      <c r="B1918" s="78">
        <f t="shared" ca="1" si="517"/>
        <v>824.38744451949992</v>
      </c>
      <c r="C1918" s="65">
        <f t="shared" ca="1" si="518"/>
        <v>740.17183120949994</v>
      </c>
      <c r="D1918" s="10">
        <f ca="1">IF(A1918&lt;$B$1,VLOOKUP(A1918,[1]DI!$A$4:$B$15000,2),0)</f>
        <v>0</v>
      </c>
      <c r="E1918" s="65">
        <f t="shared" ca="1" si="519"/>
        <v>1</v>
      </c>
      <c r="F1918" s="65">
        <f ca="1">(TRUNC(PRODUCT($E$12:$E1917),16))</f>
        <v>1.53332051460497</v>
      </c>
      <c r="G1918" s="65">
        <f t="shared" ca="1" si="520"/>
        <v>1.4184430829528401</v>
      </c>
      <c r="H1918" s="65">
        <f t="shared" ca="1" si="521"/>
        <v>1.0809884000000001</v>
      </c>
      <c r="I1918" s="64">
        <f t="shared" si="515"/>
        <v>0.04</v>
      </c>
      <c r="J1918" s="66">
        <f>IF(O1917&gt;0,VLOOKUP(O1917,W$12:AF$80,2),J1917)</f>
        <v>45407</v>
      </c>
      <c r="K1918" s="67">
        <f t="shared" si="522"/>
        <v>191</v>
      </c>
      <c r="L1918" s="68">
        <f t="shared" si="523"/>
        <v>192</v>
      </c>
      <c r="M1918" s="69">
        <f t="shared" si="524"/>
        <v>1.030333409</v>
      </c>
      <c r="N1918" s="69">
        <f t="shared" ca="1" si="525"/>
        <v>1.1137784630000001</v>
      </c>
      <c r="O1918" s="68">
        <v>0</v>
      </c>
      <c r="P1918" s="65">
        <f t="shared" ca="1" si="526"/>
        <v>84.215613309999995</v>
      </c>
      <c r="Q1918" s="143">
        <f t="shared" si="516"/>
        <v>0</v>
      </c>
      <c r="R1918" s="11">
        <f t="shared" si="513"/>
        <v>0</v>
      </c>
      <c r="S1918" s="70" t="str">
        <f>IF(O1917&gt;0,VLOOKUP(O1917,W$12:AF$60,10),S1917)</f>
        <v>A+J=</v>
      </c>
      <c r="T1918" s="66" t="e">
        <f>IF(O1917&gt;0,VLOOKUP(O1917,W$12:AF$60,11),T1917)</f>
        <v>#REF!</v>
      </c>
      <c r="U1918" s="71" t="str">
        <f t="shared" si="527"/>
        <v>-</v>
      </c>
    </row>
    <row r="1919" spans="1:21" x14ac:dyDescent="0.15">
      <c r="A1919" s="63">
        <f t="shared" si="514"/>
        <v>45684</v>
      </c>
      <c r="B1919" s="78">
        <f t="shared" ca="1" si="517"/>
        <v>824.38744451949992</v>
      </c>
      <c r="C1919" s="65">
        <f t="shared" ca="1" si="518"/>
        <v>740.17183120949994</v>
      </c>
      <c r="D1919" s="10">
        <f ca="1">IF(A1919&lt;$B$1,VLOOKUP(A1919,[1]DI!$A$4:$B$15000,2),0)</f>
        <v>0.1215</v>
      </c>
      <c r="E1919" s="65">
        <f t="shared" ca="1" si="519"/>
        <v>1.00045513</v>
      </c>
      <c r="F1919" s="65">
        <f ca="1">(TRUNC(PRODUCT($E$12:$E1918),16))</f>
        <v>1.53332051460497</v>
      </c>
      <c r="G1919" s="65">
        <f t="shared" ca="1" si="520"/>
        <v>1.4184430829528401</v>
      </c>
      <c r="H1919" s="65">
        <f t="shared" ca="1" si="521"/>
        <v>1.0809884000000001</v>
      </c>
      <c r="I1919" s="64">
        <f t="shared" si="515"/>
        <v>0.04</v>
      </c>
      <c r="J1919" s="66">
        <f>IF(O1918&gt;0,VLOOKUP(O1918,W$12:AF$80,2),J1918)</f>
        <v>45407</v>
      </c>
      <c r="K1919" s="67">
        <f t="shared" si="522"/>
        <v>192</v>
      </c>
      <c r="L1919" s="68">
        <f t="shared" si="523"/>
        <v>192</v>
      </c>
      <c r="M1919" s="69">
        <f t="shared" si="524"/>
        <v>1.030333409</v>
      </c>
      <c r="N1919" s="69">
        <f t="shared" ca="1" si="525"/>
        <v>1.1137784630000001</v>
      </c>
      <c r="O1919" s="68">
        <v>0</v>
      </c>
      <c r="P1919" s="65">
        <f t="shared" ca="1" si="526"/>
        <v>84.215613309999995</v>
      </c>
      <c r="Q1919" s="143">
        <f t="shared" si="516"/>
        <v>0</v>
      </c>
      <c r="R1919" s="11">
        <f t="shared" si="513"/>
        <v>0</v>
      </c>
      <c r="S1919" s="70" t="str">
        <f>IF(O1918&gt;0,VLOOKUP(O1918,W$12:AF$60,10),S1918)</f>
        <v>A+J=</v>
      </c>
      <c r="T1919" s="66" t="e">
        <f>IF(O1918&gt;0,VLOOKUP(O1918,W$12:AF$60,11),T1918)</f>
        <v>#REF!</v>
      </c>
      <c r="U1919" s="71" t="str">
        <f t="shared" si="527"/>
        <v>-</v>
      </c>
    </row>
    <row r="1920" spans="1:21" x14ac:dyDescent="0.15">
      <c r="A1920" s="63">
        <f t="shared" si="514"/>
        <v>45685</v>
      </c>
      <c r="B1920" s="78">
        <f t="shared" ca="1" si="517"/>
        <v>824.89102189949995</v>
      </c>
      <c r="C1920" s="65">
        <f t="shared" ca="1" si="518"/>
        <v>740.17183120949994</v>
      </c>
      <c r="D1920" s="10">
        <f ca="1">IF(A1920&lt;$B$1,VLOOKUP(A1920,[1]DI!$A$4:$B$15000,2),0)</f>
        <v>0.1215</v>
      </c>
      <c r="E1920" s="65">
        <f t="shared" ca="1" si="519"/>
        <v>1.00045513</v>
      </c>
      <c r="F1920" s="65">
        <f ca="1">(TRUNC(PRODUCT($E$12:$E1919),16))</f>
        <v>1.5340183747707901</v>
      </c>
      <c r="G1920" s="65">
        <f t="shared" ca="1" si="520"/>
        <v>1.4184430829528401</v>
      </c>
      <c r="H1920" s="65">
        <f t="shared" ca="1" si="521"/>
        <v>1.0814803900000001</v>
      </c>
      <c r="I1920" s="64">
        <f t="shared" si="515"/>
        <v>0.04</v>
      </c>
      <c r="J1920" s="66">
        <f>IF(O1919&gt;0,VLOOKUP(O1919,W$12:AF$80,2),J1919)</f>
        <v>45407</v>
      </c>
      <c r="K1920" s="67">
        <f t="shared" si="522"/>
        <v>193</v>
      </c>
      <c r="L1920" s="68">
        <f t="shared" si="523"/>
        <v>193</v>
      </c>
      <c r="M1920" s="69">
        <f t="shared" si="524"/>
        <v>1.03049378</v>
      </c>
      <c r="N1920" s="69">
        <f t="shared" ca="1" si="525"/>
        <v>1.1144588150000001</v>
      </c>
      <c r="O1920" s="68">
        <v>0</v>
      </c>
      <c r="P1920" s="65">
        <f t="shared" ca="1" si="526"/>
        <v>84.719190690000005</v>
      </c>
      <c r="Q1920" s="143">
        <f t="shared" si="516"/>
        <v>0</v>
      </c>
      <c r="R1920" s="11">
        <f t="shared" si="513"/>
        <v>0</v>
      </c>
      <c r="S1920" s="70" t="str">
        <f>IF(O1919&gt;0,VLOOKUP(O1919,W$12:AF$60,10),S1919)</f>
        <v>A+J=</v>
      </c>
      <c r="T1920" s="66" t="e">
        <f>IF(O1919&gt;0,VLOOKUP(O1919,W$12:AF$60,11),T1919)</f>
        <v>#REF!</v>
      </c>
      <c r="U1920" s="71" t="str">
        <f t="shared" si="527"/>
        <v>-</v>
      </c>
    </row>
    <row r="1921" spans="1:21" x14ac:dyDescent="0.15">
      <c r="A1921" s="63">
        <f t="shared" si="514"/>
        <v>45686</v>
      </c>
      <c r="B1921" s="78">
        <f t="shared" ca="1" si="517"/>
        <v>825.39490497949998</v>
      </c>
      <c r="C1921" s="65">
        <f t="shared" ca="1" si="518"/>
        <v>740.17183120949994</v>
      </c>
      <c r="D1921" s="10">
        <f ca="1">IF(A1921&lt;$B$1,VLOOKUP(A1921,[1]DI!$A$4:$B$15000,2),0)</f>
        <v>0.1215</v>
      </c>
      <c r="E1921" s="65">
        <f t="shared" ca="1" si="519"/>
        <v>1.00045513</v>
      </c>
      <c r="F1921" s="65">
        <f ca="1">(TRUNC(PRODUCT($E$12:$E1920),16))</f>
        <v>1.5347165525536901</v>
      </c>
      <c r="G1921" s="65">
        <f t="shared" ca="1" si="520"/>
        <v>1.4184430829528401</v>
      </c>
      <c r="H1921" s="65">
        <f t="shared" ca="1" si="521"/>
        <v>1.0819726000000001</v>
      </c>
      <c r="I1921" s="64">
        <f t="shared" si="515"/>
        <v>0.04</v>
      </c>
      <c r="J1921" s="66">
        <f>IF(O1920&gt;0,VLOOKUP(O1920,W$12:AF$80,2),J1920)</f>
        <v>45407</v>
      </c>
      <c r="K1921" s="67">
        <f t="shared" si="522"/>
        <v>194</v>
      </c>
      <c r="L1921" s="68">
        <f t="shared" si="523"/>
        <v>194</v>
      </c>
      <c r="M1921" s="69">
        <f t="shared" si="524"/>
        <v>1.0306541769999999</v>
      </c>
      <c r="N1921" s="69">
        <f t="shared" ca="1" si="525"/>
        <v>1.1151395799999999</v>
      </c>
      <c r="O1921" s="68">
        <v>0</v>
      </c>
      <c r="P1921" s="65">
        <f t="shared" ca="1" si="526"/>
        <v>85.223073769999999</v>
      </c>
      <c r="Q1921" s="143">
        <f t="shared" si="516"/>
        <v>0</v>
      </c>
      <c r="R1921" s="11">
        <f t="shared" si="513"/>
        <v>0</v>
      </c>
      <c r="S1921" s="70" t="str">
        <f>IF(O1920&gt;0,VLOOKUP(O1920,W$12:AF$60,10),S1920)</f>
        <v>A+J=</v>
      </c>
      <c r="T1921" s="66" t="e">
        <f>IF(O1920&gt;0,VLOOKUP(O1920,W$12:AF$60,11),T1920)</f>
        <v>#REF!</v>
      </c>
      <c r="U1921" s="71" t="str">
        <f t="shared" si="527"/>
        <v>-</v>
      </c>
    </row>
    <row r="1922" spans="1:21" x14ac:dyDescent="0.15">
      <c r="A1922" s="63">
        <f t="shared" si="514"/>
        <v>45687</v>
      </c>
      <c r="B1922" s="78">
        <f t="shared" ca="1" si="517"/>
        <v>825.89909892949993</v>
      </c>
      <c r="C1922" s="65">
        <f t="shared" ca="1" si="518"/>
        <v>740.17183120949994</v>
      </c>
      <c r="D1922" s="10">
        <f ca="1">IF(A1922&lt;$B$1,VLOOKUP(A1922,[1]DI!$A$4:$B$15000,2),0)</f>
        <v>0.13150000000000001</v>
      </c>
      <c r="E1922" s="65">
        <f t="shared" ca="1" si="519"/>
        <v>1.0004903700000001</v>
      </c>
      <c r="F1922" s="65">
        <f ca="1">(TRUNC(PRODUCT($E$12:$E1921),16))</f>
        <v>1.53541504809826</v>
      </c>
      <c r="G1922" s="65">
        <f t="shared" ca="1" si="520"/>
        <v>1.4184430829528401</v>
      </c>
      <c r="H1922" s="65">
        <f t="shared" ca="1" si="521"/>
        <v>1.08246504</v>
      </c>
      <c r="I1922" s="64">
        <f t="shared" si="515"/>
        <v>0.04</v>
      </c>
      <c r="J1922" s="66">
        <f>IF(O1921&gt;0,VLOOKUP(O1921,W$12:AF$80,2),J1921)</f>
        <v>45407</v>
      </c>
      <c r="K1922" s="67">
        <f t="shared" si="522"/>
        <v>195</v>
      </c>
      <c r="L1922" s="68">
        <f t="shared" si="523"/>
        <v>195</v>
      </c>
      <c r="M1922" s="69">
        <f t="shared" si="524"/>
        <v>1.0308145980000001</v>
      </c>
      <c r="N1922" s="69">
        <f t="shared" ca="1" si="525"/>
        <v>1.115820765</v>
      </c>
      <c r="O1922" s="68">
        <v>0</v>
      </c>
      <c r="P1922" s="65">
        <f t="shared" ca="1" si="526"/>
        <v>85.72726772</v>
      </c>
      <c r="Q1922" s="143">
        <f t="shared" si="516"/>
        <v>0</v>
      </c>
      <c r="R1922" s="11">
        <f t="shared" si="513"/>
        <v>0</v>
      </c>
      <c r="S1922" s="70" t="str">
        <f>IF(O1921&gt;0,VLOOKUP(O1921,W$12:AF$60,10),S1921)</f>
        <v>A+J=</v>
      </c>
      <c r="T1922" s="66" t="e">
        <f>IF(O1921&gt;0,VLOOKUP(O1921,W$12:AF$60,11),T1921)</f>
        <v>#REF!</v>
      </c>
      <c r="U1922" s="71" t="str">
        <f t="shared" si="527"/>
        <v>-</v>
      </c>
    </row>
    <row r="1923" spans="1:21" x14ac:dyDescent="0.15">
      <c r="A1923" s="63">
        <f t="shared" si="514"/>
        <v>45688</v>
      </c>
      <c r="B1923" s="78">
        <f t="shared" ca="1" si="517"/>
        <v>826.43271026949992</v>
      </c>
      <c r="C1923" s="65">
        <f t="shared" ca="1" si="518"/>
        <v>740.17183120949994</v>
      </c>
      <c r="D1923" s="10">
        <f ca="1">IF(A1923&lt;$B$1,VLOOKUP(A1923,[1]DI!$A$4:$B$15000,2),0)</f>
        <v>0.13150000000000001</v>
      </c>
      <c r="E1923" s="65">
        <f t="shared" ca="1" si="519"/>
        <v>1.0004903700000001</v>
      </c>
      <c r="F1923" s="65">
        <f ca="1">(TRUNC(PRODUCT($E$12:$E1922),16))</f>
        <v>1.53616796957539</v>
      </c>
      <c r="G1923" s="65">
        <f t="shared" ca="1" si="520"/>
        <v>1.4184430829528401</v>
      </c>
      <c r="H1923" s="65">
        <f t="shared" ca="1" si="521"/>
        <v>1.0829958500000001</v>
      </c>
      <c r="I1923" s="64">
        <f t="shared" si="515"/>
        <v>0.04</v>
      </c>
      <c r="J1923" s="66">
        <f>IF(O1922&gt;0,VLOOKUP(O1922,W$12:AF$80,2),J1922)</f>
        <v>45407</v>
      </c>
      <c r="K1923" s="67">
        <f t="shared" si="522"/>
        <v>196</v>
      </c>
      <c r="L1923" s="68">
        <f t="shared" si="523"/>
        <v>196</v>
      </c>
      <c r="M1923" s="69">
        <f t="shared" si="524"/>
        <v>1.0309750440000001</v>
      </c>
      <c r="N1923" s="69">
        <f t="shared" ca="1" si="525"/>
        <v>1.1165416939999999</v>
      </c>
      <c r="O1923" s="68">
        <v>0</v>
      </c>
      <c r="P1923" s="65">
        <f t="shared" ca="1" si="526"/>
        <v>86.260879059999994</v>
      </c>
      <c r="Q1923" s="143">
        <f t="shared" si="516"/>
        <v>0</v>
      </c>
      <c r="R1923" s="11">
        <f t="shared" si="513"/>
        <v>0</v>
      </c>
      <c r="S1923" s="70" t="str">
        <f>IF(O1922&gt;0,VLOOKUP(O1922,W$12:AF$60,10),S1922)</f>
        <v>A+J=</v>
      </c>
      <c r="T1923" s="66" t="e">
        <f>IF(O1922&gt;0,VLOOKUP(O1922,W$12:AF$60,11),T1922)</f>
        <v>#REF!</v>
      </c>
      <c r="U1923" s="71" t="str">
        <f t="shared" si="527"/>
        <v>-</v>
      </c>
    </row>
    <row r="1924" spans="1:21" x14ac:dyDescent="0.15">
      <c r="A1924" s="63">
        <f t="shared" si="514"/>
        <v>45689</v>
      </c>
      <c r="B1924" s="78">
        <f t="shared" ca="1" si="517"/>
        <v>826.9666665195</v>
      </c>
      <c r="C1924" s="65">
        <f t="shared" ca="1" si="518"/>
        <v>740.17183120949994</v>
      </c>
      <c r="D1924" s="10">
        <f ca="1">IF(A1924&lt;$B$1,VLOOKUP(A1924,[1]DI!$A$4:$B$15000,2),0)</f>
        <v>0</v>
      </c>
      <c r="E1924" s="65">
        <f t="shared" ca="1" si="519"/>
        <v>1</v>
      </c>
      <c r="F1924" s="65">
        <f ca="1">(TRUNC(PRODUCT($E$12:$E1923),16))</f>
        <v>1.5369212602626401</v>
      </c>
      <c r="G1924" s="65">
        <f t="shared" ca="1" si="520"/>
        <v>1.4184430829528401</v>
      </c>
      <c r="H1924" s="65">
        <f t="shared" ca="1" si="521"/>
        <v>1.0835269199999999</v>
      </c>
      <c r="I1924" s="64">
        <f t="shared" si="515"/>
        <v>0.04</v>
      </c>
      <c r="J1924" s="66">
        <f>IF(O1923&gt;0,VLOOKUP(O1923,W$12:AF$80,2),J1923)</f>
        <v>45407</v>
      </c>
      <c r="K1924" s="67">
        <f t="shared" si="522"/>
        <v>196</v>
      </c>
      <c r="L1924" s="68">
        <f t="shared" si="523"/>
        <v>197</v>
      </c>
      <c r="M1924" s="69">
        <f t="shared" si="524"/>
        <v>1.0311355149999999</v>
      </c>
      <c r="N1924" s="69">
        <f t="shared" ca="1" si="525"/>
        <v>1.1172630889999999</v>
      </c>
      <c r="O1924" s="68">
        <v>0</v>
      </c>
      <c r="P1924" s="65">
        <f t="shared" ca="1" si="526"/>
        <v>86.794835309999996</v>
      </c>
      <c r="Q1924" s="143">
        <f t="shared" si="516"/>
        <v>0</v>
      </c>
      <c r="R1924" s="11">
        <f t="shared" si="513"/>
        <v>0</v>
      </c>
      <c r="S1924" s="70" t="str">
        <f>IF(O1923&gt;0,VLOOKUP(O1923,W$12:AF$60,10),S1923)</f>
        <v>A+J=</v>
      </c>
      <c r="T1924" s="66" t="e">
        <f>IF(O1923&gt;0,VLOOKUP(O1923,W$12:AF$60,11),T1923)</f>
        <v>#REF!</v>
      </c>
      <c r="U1924" s="71" t="str">
        <f t="shared" si="527"/>
        <v>-</v>
      </c>
    </row>
    <row r="1925" spans="1:21" x14ac:dyDescent="0.15">
      <c r="A1925" s="63">
        <f t="shared" si="514"/>
        <v>45690</v>
      </c>
      <c r="B1925" s="78">
        <f t="shared" ca="1" si="517"/>
        <v>826.9666665195</v>
      </c>
      <c r="C1925" s="65">
        <f t="shared" ca="1" si="518"/>
        <v>740.17183120949994</v>
      </c>
      <c r="D1925" s="10">
        <f ca="1">IF(A1925&lt;$B$1,VLOOKUP(A1925,[1]DI!$A$4:$B$15000,2),0)</f>
        <v>0</v>
      </c>
      <c r="E1925" s="65">
        <f t="shared" ca="1" si="519"/>
        <v>1</v>
      </c>
      <c r="F1925" s="65">
        <f ca="1">(TRUNC(PRODUCT($E$12:$E1924),16))</f>
        <v>1.5369212602626401</v>
      </c>
      <c r="G1925" s="65">
        <f t="shared" ca="1" si="520"/>
        <v>1.4184430829528401</v>
      </c>
      <c r="H1925" s="65">
        <f t="shared" ca="1" si="521"/>
        <v>1.0835269199999999</v>
      </c>
      <c r="I1925" s="64">
        <f t="shared" si="515"/>
        <v>0.04</v>
      </c>
      <c r="J1925" s="66">
        <f>IF(O1924&gt;0,VLOOKUP(O1924,W$12:AF$80,2),J1924)</f>
        <v>45407</v>
      </c>
      <c r="K1925" s="67">
        <f t="shared" si="522"/>
        <v>196</v>
      </c>
      <c r="L1925" s="68">
        <f t="shared" si="523"/>
        <v>197</v>
      </c>
      <c r="M1925" s="69">
        <f t="shared" si="524"/>
        <v>1.0311355149999999</v>
      </c>
      <c r="N1925" s="69">
        <f t="shared" ca="1" si="525"/>
        <v>1.1172630889999999</v>
      </c>
      <c r="O1925" s="68">
        <v>0</v>
      </c>
      <c r="P1925" s="65">
        <f t="shared" ca="1" si="526"/>
        <v>86.794835309999996</v>
      </c>
      <c r="Q1925" s="143">
        <f t="shared" si="516"/>
        <v>0</v>
      </c>
      <c r="R1925" s="11">
        <f t="shared" ref="R1925:R1988" si="528">IF(Q1925&gt;0,TRUNC(Q1925*C1925,8),0)</f>
        <v>0</v>
      </c>
      <c r="S1925" s="70" t="str">
        <f>IF(O1924&gt;0,VLOOKUP(O1924,W$12:AF$60,10),S1924)</f>
        <v>A+J=</v>
      </c>
      <c r="T1925" s="66" t="e">
        <f>IF(O1924&gt;0,VLOOKUP(O1924,W$12:AF$60,11),T1924)</f>
        <v>#REF!</v>
      </c>
      <c r="U1925" s="71" t="str">
        <f t="shared" si="527"/>
        <v>-</v>
      </c>
    </row>
    <row r="1926" spans="1:21" x14ac:dyDescent="0.15">
      <c r="A1926" s="63">
        <f t="shared" si="514"/>
        <v>45691</v>
      </c>
      <c r="B1926" s="78">
        <f t="shared" ca="1" si="517"/>
        <v>826.9666665195</v>
      </c>
      <c r="C1926" s="65">
        <f t="shared" ca="1" si="518"/>
        <v>740.17183120949994</v>
      </c>
      <c r="D1926" s="10">
        <f ca="1">IF(A1926&lt;$B$1,VLOOKUP(A1926,[1]DI!$A$4:$B$15000,2),0)</f>
        <v>0.13150000000000001</v>
      </c>
      <c r="E1926" s="65">
        <f t="shared" ca="1" si="519"/>
        <v>1.0004903700000001</v>
      </c>
      <c r="F1926" s="65">
        <f ca="1">(TRUNC(PRODUCT($E$12:$E1925),16))</f>
        <v>1.5369212602626401</v>
      </c>
      <c r="G1926" s="65">
        <f t="shared" ca="1" si="520"/>
        <v>1.4184430829528401</v>
      </c>
      <c r="H1926" s="65">
        <f t="shared" ca="1" si="521"/>
        <v>1.0835269199999999</v>
      </c>
      <c r="I1926" s="64">
        <f t="shared" si="515"/>
        <v>0.04</v>
      </c>
      <c r="J1926" s="66">
        <f>IF(O1925&gt;0,VLOOKUP(O1925,W$12:AF$80,2),J1925)</f>
        <v>45407</v>
      </c>
      <c r="K1926" s="67">
        <f t="shared" si="522"/>
        <v>197</v>
      </c>
      <c r="L1926" s="68">
        <f t="shared" si="523"/>
        <v>197</v>
      </c>
      <c r="M1926" s="69">
        <f t="shared" si="524"/>
        <v>1.0311355149999999</v>
      </c>
      <c r="N1926" s="69">
        <f t="shared" ca="1" si="525"/>
        <v>1.1172630889999999</v>
      </c>
      <c r="O1926" s="68">
        <v>0</v>
      </c>
      <c r="P1926" s="65">
        <f t="shared" ca="1" si="526"/>
        <v>86.794835309999996</v>
      </c>
      <c r="Q1926" s="143">
        <f t="shared" si="516"/>
        <v>0</v>
      </c>
      <c r="R1926" s="11">
        <f t="shared" si="528"/>
        <v>0</v>
      </c>
      <c r="S1926" s="70" t="str">
        <f>IF(O1925&gt;0,VLOOKUP(O1925,W$12:AF$60,10),S1925)</f>
        <v>A+J=</v>
      </c>
      <c r="T1926" s="66" t="e">
        <f>IF(O1925&gt;0,VLOOKUP(O1925,W$12:AF$60,11),T1925)</f>
        <v>#REF!</v>
      </c>
      <c r="U1926" s="71" t="str">
        <f t="shared" si="527"/>
        <v>-</v>
      </c>
    </row>
    <row r="1927" spans="1:21" x14ac:dyDescent="0.15">
      <c r="A1927" s="63">
        <f t="shared" si="514"/>
        <v>45692</v>
      </c>
      <c r="B1927" s="78">
        <f t="shared" ca="1" si="517"/>
        <v>827.50096695949992</v>
      </c>
      <c r="C1927" s="65">
        <f t="shared" ca="1" si="518"/>
        <v>740.17183120949994</v>
      </c>
      <c r="D1927" s="10">
        <f ca="1">IF(A1927&lt;$B$1,VLOOKUP(A1927,[1]DI!$A$4:$B$15000,2),0)</f>
        <v>0.13150000000000001</v>
      </c>
      <c r="E1927" s="65">
        <f t="shared" ca="1" si="519"/>
        <v>1.0004903700000001</v>
      </c>
      <c r="F1927" s="65">
        <f ca="1">(TRUNC(PRODUCT($E$12:$E1926),16))</f>
        <v>1.53767492034103</v>
      </c>
      <c r="G1927" s="65">
        <f t="shared" ca="1" si="520"/>
        <v>1.4184430829528401</v>
      </c>
      <c r="H1927" s="65">
        <f t="shared" ca="1" si="521"/>
        <v>1.08405825</v>
      </c>
      <c r="I1927" s="64">
        <f t="shared" si="515"/>
        <v>0.04</v>
      </c>
      <c r="J1927" s="66">
        <f>IF(O1926&gt;0,VLOOKUP(O1926,W$12:AF$80,2),J1926)</f>
        <v>45407</v>
      </c>
      <c r="K1927" s="67">
        <f t="shared" si="522"/>
        <v>198</v>
      </c>
      <c r="L1927" s="68">
        <f t="shared" si="523"/>
        <v>198</v>
      </c>
      <c r="M1927" s="69">
        <f t="shared" si="524"/>
        <v>1.031296011</v>
      </c>
      <c r="N1927" s="69">
        <f t="shared" ca="1" si="525"/>
        <v>1.117984949</v>
      </c>
      <c r="O1927" s="68">
        <v>0</v>
      </c>
      <c r="P1927" s="65">
        <f t="shared" ca="1" si="526"/>
        <v>87.329135750000006</v>
      </c>
      <c r="Q1927" s="143">
        <f t="shared" si="516"/>
        <v>0</v>
      </c>
      <c r="R1927" s="11">
        <f t="shared" si="528"/>
        <v>0</v>
      </c>
      <c r="S1927" s="70" t="str">
        <f>IF(O1926&gt;0,VLOOKUP(O1926,W$12:AF$60,10),S1926)</f>
        <v>A+J=</v>
      </c>
      <c r="T1927" s="66" t="e">
        <f>IF(O1926&gt;0,VLOOKUP(O1926,W$12:AF$60,11),T1926)</f>
        <v>#REF!</v>
      </c>
      <c r="U1927" s="71" t="str">
        <f t="shared" si="527"/>
        <v>-</v>
      </c>
    </row>
    <row r="1928" spans="1:21" x14ac:dyDescent="0.15">
      <c r="A1928" s="63">
        <f t="shared" si="514"/>
        <v>45693</v>
      </c>
      <c r="B1928" s="78">
        <f t="shared" ca="1" si="517"/>
        <v>828.03561231949993</v>
      </c>
      <c r="C1928" s="65">
        <f t="shared" ca="1" si="518"/>
        <v>740.17183120949994</v>
      </c>
      <c r="D1928" s="10">
        <f ca="1">IF(A1928&lt;$B$1,VLOOKUP(A1928,[1]DI!$A$4:$B$15000,2),0)</f>
        <v>0.13150000000000001</v>
      </c>
      <c r="E1928" s="65">
        <f t="shared" ca="1" si="519"/>
        <v>1.0004903700000001</v>
      </c>
      <c r="F1928" s="65">
        <f ca="1">(TRUNC(PRODUCT($E$12:$E1927),16))</f>
        <v>1.5384289499917201</v>
      </c>
      <c r="G1928" s="65">
        <f t="shared" ca="1" si="520"/>
        <v>1.4184430829528401</v>
      </c>
      <c r="H1928" s="65">
        <f t="shared" ca="1" si="521"/>
        <v>1.08458984</v>
      </c>
      <c r="I1928" s="64">
        <f t="shared" si="515"/>
        <v>0.04</v>
      </c>
      <c r="J1928" s="66">
        <f>IF(O1927&gt;0,VLOOKUP(O1927,W$12:AF$80,2),J1927)</f>
        <v>45407</v>
      </c>
      <c r="K1928" s="67">
        <f t="shared" si="522"/>
        <v>199</v>
      </c>
      <c r="L1928" s="68">
        <f t="shared" si="523"/>
        <v>199</v>
      </c>
      <c r="M1928" s="69">
        <f t="shared" si="524"/>
        <v>1.031456532</v>
      </c>
      <c r="N1928" s="69">
        <f t="shared" ca="1" si="525"/>
        <v>1.118707275</v>
      </c>
      <c r="O1928" s="68">
        <v>0</v>
      </c>
      <c r="P1928" s="65">
        <f t="shared" ca="1" si="526"/>
        <v>87.863781110000005</v>
      </c>
      <c r="Q1928" s="143">
        <f t="shared" si="516"/>
        <v>0</v>
      </c>
      <c r="R1928" s="11">
        <f t="shared" si="528"/>
        <v>0</v>
      </c>
      <c r="S1928" s="70" t="str">
        <f>IF(O1927&gt;0,VLOOKUP(O1927,W$12:AF$60,10),S1927)</f>
        <v>A+J=</v>
      </c>
      <c r="T1928" s="66" t="e">
        <f>IF(O1927&gt;0,VLOOKUP(O1927,W$12:AF$60,11),T1927)</f>
        <v>#REF!</v>
      </c>
      <c r="U1928" s="71" t="str">
        <f t="shared" si="527"/>
        <v>-</v>
      </c>
    </row>
    <row r="1929" spans="1:21" x14ac:dyDescent="0.15">
      <c r="A1929" s="63">
        <f t="shared" si="514"/>
        <v>45694</v>
      </c>
      <c r="B1929" s="78">
        <f t="shared" ca="1" si="517"/>
        <v>828.57060259949992</v>
      </c>
      <c r="C1929" s="65">
        <f t="shared" ca="1" si="518"/>
        <v>740.17183120949994</v>
      </c>
      <c r="D1929" s="10">
        <f ca="1">IF(A1929&lt;$B$1,VLOOKUP(A1929,[1]DI!$A$4:$B$15000,2),0)</f>
        <v>0.13150000000000001</v>
      </c>
      <c r="E1929" s="65">
        <f t="shared" ca="1" si="519"/>
        <v>1.0004903700000001</v>
      </c>
      <c r="F1929" s="65">
        <f ca="1">(TRUNC(PRODUCT($E$12:$E1928),16))</f>
        <v>1.5391833493959299</v>
      </c>
      <c r="G1929" s="65">
        <f t="shared" ca="1" si="520"/>
        <v>1.4184430829528401</v>
      </c>
      <c r="H1929" s="65">
        <f t="shared" ca="1" si="521"/>
        <v>1.08512169</v>
      </c>
      <c r="I1929" s="64">
        <f t="shared" si="515"/>
        <v>0.04</v>
      </c>
      <c r="J1929" s="66">
        <f>IF(O1928&gt;0,VLOOKUP(O1928,W$12:AF$80,2),J1928)</f>
        <v>45407</v>
      </c>
      <c r="K1929" s="67">
        <f t="shared" si="522"/>
        <v>200</v>
      </c>
      <c r="L1929" s="68">
        <f t="shared" si="523"/>
        <v>200</v>
      </c>
      <c r="M1929" s="69">
        <f t="shared" si="524"/>
        <v>1.031617078</v>
      </c>
      <c r="N1929" s="69">
        <f t="shared" ca="1" si="525"/>
        <v>1.1194300669999999</v>
      </c>
      <c r="O1929" s="68">
        <v>0</v>
      </c>
      <c r="P1929" s="65">
        <f t="shared" ca="1" si="526"/>
        <v>88.398771389999993</v>
      </c>
      <c r="Q1929" s="143">
        <f t="shared" si="516"/>
        <v>0</v>
      </c>
      <c r="R1929" s="11">
        <f t="shared" si="528"/>
        <v>0</v>
      </c>
      <c r="S1929" s="70" t="str">
        <f>IF(O1928&gt;0,VLOOKUP(O1928,W$12:AF$60,10),S1928)</f>
        <v>A+J=</v>
      </c>
      <c r="T1929" s="66" t="e">
        <f>IF(O1928&gt;0,VLOOKUP(O1928,W$12:AF$60,11),T1928)</f>
        <v>#REF!</v>
      </c>
      <c r="U1929" s="71" t="str">
        <f t="shared" si="527"/>
        <v>-</v>
      </c>
    </row>
    <row r="1930" spans="1:21" x14ac:dyDescent="0.15">
      <c r="A1930" s="63">
        <f t="shared" si="514"/>
        <v>45695</v>
      </c>
      <c r="B1930" s="78">
        <f t="shared" ca="1" si="517"/>
        <v>829.1059377995</v>
      </c>
      <c r="C1930" s="65">
        <f t="shared" ca="1" si="518"/>
        <v>740.17183120949994</v>
      </c>
      <c r="D1930" s="10">
        <f ca="1">IF(A1930&lt;$B$1,VLOOKUP(A1930,[1]DI!$A$4:$B$15000,2),0)</f>
        <v>0.13150000000000001</v>
      </c>
      <c r="E1930" s="65">
        <f t="shared" ca="1" si="519"/>
        <v>1.0004903700000001</v>
      </c>
      <c r="F1930" s="65">
        <f ca="1">(TRUNC(PRODUCT($E$12:$E1929),16))</f>
        <v>1.5399381187349701</v>
      </c>
      <c r="G1930" s="65">
        <f t="shared" ca="1" si="520"/>
        <v>1.4184430829528401</v>
      </c>
      <c r="H1930" s="65">
        <f t="shared" ca="1" si="521"/>
        <v>1.0856538</v>
      </c>
      <c r="I1930" s="64">
        <f t="shared" si="515"/>
        <v>0.04</v>
      </c>
      <c r="J1930" s="66">
        <f>IF(O1929&gt;0,VLOOKUP(O1929,W$12:AF$80,2),J1929)</f>
        <v>45407</v>
      </c>
      <c r="K1930" s="67">
        <f t="shared" si="522"/>
        <v>201</v>
      </c>
      <c r="L1930" s="68">
        <f t="shared" si="523"/>
        <v>201</v>
      </c>
      <c r="M1930" s="69">
        <f t="shared" si="524"/>
        <v>1.0317776489999999</v>
      </c>
      <c r="N1930" s="69">
        <f t="shared" ca="1" si="525"/>
        <v>1.120153325</v>
      </c>
      <c r="O1930" s="68">
        <v>0</v>
      </c>
      <c r="P1930" s="65">
        <f t="shared" ca="1" si="526"/>
        <v>88.934106589999999</v>
      </c>
      <c r="Q1930" s="143">
        <f t="shared" si="516"/>
        <v>0</v>
      </c>
      <c r="R1930" s="11">
        <f t="shared" si="528"/>
        <v>0</v>
      </c>
      <c r="S1930" s="70" t="str">
        <f>IF(O1929&gt;0,VLOOKUP(O1929,W$12:AF$60,10),S1929)</f>
        <v>A+J=</v>
      </c>
      <c r="T1930" s="66" t="e">
        <f>IF(O1929&gt;0,VLOOKUP(O1929,W$12:AF$60,11),T1929)</f>
        <v>#REF!</v>
      </c>
      <c r="U1930" s="71" t="str">
        <f t="shared" si="527"/>
        <v>-</v>
      </c>
    </row>
    <row r="1931" spans="1:21" x14ac:dyDescent="0.15">
      <c r="A1931" s="63">
        <f t="shared" si="514"/>
        <v>45696</v>
      </c>
      <c r="B1931" s="78">
        <f t="shared" ca="1" si="517"/>
        <v>829.64161864949995</v>
      </c>
      <c r="C1931" s="65">
        <f t="shared" ca="1" si="518"/>
        <v>740.17183120949994</v>
      </c>
      <c r="D1931" s="10">
        <f ca="1">IF(A1931&lt;$B$1,VLOOKUP(A1931,[1]DI!$A$4:$B$15000,2),0)</f>
        <v>0</v>
      </c>
      <c r="E1931" s="65">
        <f t="shared" ca="1" si="519"/>
        <v>1</v>
      </c>
      <c r="F1931" s="65">
        <f ca="1">(TRUNC(PRODUCT($E$12:$E1930),16))</f>
        <v>1.5406932581902499</v>
      </c>
      <c r="G1931" s="65">
        <f t="shared" ca="1" si="520"/>
        <v>1.4184430829528401</v>
      </c>
      <c r="H1931" s="65">
        <f t="shared" ca="1" si="521"/>
        <v>1.08618617</v>
      </c>
      <c r="I1931" s="64">
        <f t="shared" si="515"/>
        <v>0.04</v>
      </c>
      <c r="J1931" s="66">
        <f>IF(O1930&gt;0,VLOOKUP(O1930,W$12:AF$80,2),J1930)</f>
        <v>45407</v>
      </c>
      <c r="K1931" s="67">
        <f t="shared" si="522"/>
        <v>201</v>
      </c>
      <c r="L1931" s="68">
        <f t="shared" si="523"/>
        <v>202</v>
      </c>
      <c r="M1931" s="69">
        <f t="shared" si="524"/>
        <v>1.0319382450000001</v>
      </c>
      <c r="N1931" s="69">
        <f t="shared" ca="1" si="525"/>
        <v>1.12087705</v>
      </c>
      <c r="O1931" s="68">
        <v>0</v>
      </c>
      <c r="P1931" s="65">
        <f t="shared" ca="1" si="526"/>
        <v>89.469787440000005</v>
      </c>
      <c r="Q1931" s="143">
        <f t="shared" si="516"/>
        <v>0</v>
      </c>
      <c r="R1931" s="11">
        <f t="shared" si="528"/>
        <v>0</v>
      </c>
      <c r="S1931" s="70" t="str">
        <f>IF(O1930&gt;0,VLOOKUP(O1930,W$12:AF$60,10),S1930)</f>
        <v>A+J=</v>
      </c>
      <c r="T1931" s="66" t="e">
        <f>IF(O1930&gt;0,VLOOKUP(O1930,W$12:AF$60,11),T1930)</f>
        <v>#REF!</v>
      </c>
      <c r="U1931" s="71" t="str">
        <f t="shared" si="527"/>
        <v>-</v>
      </c>
    </row>
    <row r="1932" spans="1:21" x14ac:dyDescent="0.15">
      <c r="A1932" s="63">
        <f t="shared" si="514"/>
        <v>45697</v>
      </c>
      <c r="B1932" s="78">
        <f t="shared" ca="1" si="517"/>
        <v>829.64161864949995</v>
      </c>
      <c r="C1932" s="65">
        <f t="shared" ca="1" si="518"/>
        <v>740.17183120949994</v>
      </c>
      <c r="D1932" s="10">
        <f ca="1">IF(A1932&lt;$B$1,VLOOKUP(A1932,[1]DI!$A$4:$B$15000,2),0)</f>
        <v>0</v>
      </c>
      <c r="E1932" s="65">
        <f t="shared" ca="1" si="519"/>
        <v>1</v>
      </c>
      <c r="F1932" s="65">
        <f ca="1">(TRUNC(PRODUCT($E$12:$E1931),16))</f>
        <v>1.5406932581902499</v>
      </c>
      <c r="G1932" s="65">
        <f t="shared" ca="1" si="520"/>
        <v>1.4184430829528401</v>
      </c>
      <c r="H1932" s="65">
        <f t="shared" ca="1" si="521"/>
        <v>1.08618617</v>
      </c>
      <c r="I1932" s="64">
        <f t="shared" si="515"/>
        <v>0.04</v>
      </c>
      <c r="J1932" s="66">
        <f>IF(O1931&gt;0,VLOOKUP(O1931,W$12:AF$80,2),J1931)</f>
        <v>45407</v>
      </c>
      <c r="K1932" s="67">
        <f t="shared" si="522"/>
        <v>201</v>
      </c>
      <c r="L1932" s="68">
        <f t="shared" si="523"/>
        <v>202</v>
      </c>
      <c r="M1932" s="69">
        <f t="shared" si="524"/>
        <v>1.0319382450000001</v>
      </c>
      <c r="N1932" s="69">
        <f t="shared" ca="1" si="525"/>
        <v>1.12087705</v>
      </c>
      <c r="O1932" s="68">
        <v>0</v>
      </c>
      <c r="P1932" s="65">
        <f t="shared" ca="1" si="526"/>
        <v>89.469787440000005</v>
      </c>
      <c r="Q1932" s="143">
        <f t="shared" si="516"/>
        <v>0</v>
      </c>
      <c r="R1932" s="11">
        <f t="shared" si="528"/>
        <v>0</v>
      </c>
      <c r="S1932" s="70" t="str">
        <f>IF(O1931&gt;0,VLOOKUP(O1931,W$12:AF$60,10),S1931)</f>
        <v>A+J=</v>
      </c>
      <c r="T1932" s="66" t="e">
        <f>IF(O1931&gt;0,VLOOKUP(O1931,W$12:AF$60,11),T1931)</f>
        <v>#REF!</v>
      </c>
      <c r="U1932" s="71" t="str">
        <f t="shared" si="527"/>
        <v>-</v>
      </c>
    </row>
    <row r="1933" spans="1:21" x14ac:dyDescent="0.15">
      <c r="A1933" s="63">
        <f t="shared" ref="A1933:A1996" si="529">(A1932+1)</f>
        <v>45698</v>
      </c>
      <c r="B1933" s="78">
        <f t="shared" ca="1" si="517"/>
        <v>829.64161864949995</v>
      </c>
      <c r="C1933" s="65">
        <f t="shared" ca="1" si="518"/>
        <v>740.17183120949994</v>
      </c>
      <c r="D1933" s="10">
        <f ca="1">IF(A1933&lt;$B$1,VLOOKUP(A1933,[1]DI!$A$4:$B$15000,2),0)</f>
        <v>0.13150000000000001</v>
      </c>
      <c r="E1933" s="65">
        <f t="shared" ca="1" si="519"/>
        <v>1.0004903700000001</v>
      </c>
      <c r="F1933" s="65">
        <f ca="1">(TRUNC(PRODUCT($E$12:$E1932),16))</f>
        <v>1.5406932581902499</v>
      </c>
      <c r="G1933" s="65">
        <f t="shared" ca="1" si="520"/>
        <v>1.4184430829528401</v>
      </c>
      <c r="H1933" s="65">
        <f t="shared" ca="1" si="521"/>
        <v>1.08618617</v>
      </c>
      <c r="I1933" s="64">
        <f t="shared" ref="I1933:I1996" si="530">I1932</f>
        <v>0.04</v>
      </c>
      <c r="J1933" s="66">
        <f>IF(O1932&gt;0,VLOOKUP(O1932,W$12:AF$80,2),J1932)</f>
        <v>45407</v>
      </c>
      <c r="K1933" s="67">
        <f t="shared" si="522"/>
        <v>202</v>
      </c>
      <c r="L1933" s="68">
        <f t="shared" si="523"/>
        <v>202</v>
      </c>
      <c r="M1933" s="69">
        <f t="shared" si="524"/>
        <v>1.0319382450000001</v>
      </c>
      <c r="N1933" s="69">
        <f t="shared" ca="1" si="525"/>
        <v>1.12087705</v>
      </c>
      <c r="O1933" s="68">
        <v>0</v>
      </c>
      <c r="P1933" s="65">
        <f t="shared" ca="1" si="526"/>
        <v>89.469787440000005</v>
      </c>
      <c r="Q1933" s="143">
        <f t="shared" si="516"/>
        <v>0</v>
      </c>
      <c r="R1933" s="11">
        <f t="shared" si="528"/>
        <v>0</v>
      </c>
      <c r="S1933" s="70" t="str">
        <f>IF(O1932&gt;0,VLOOKUP(O1932,W$12:AF$60,10),S1932)</f>
        <v>A+J=</v>
      </c>
      <c r="T1933" s="66" t="e">
        <f>IF(O1932&gt;0,VLOOKUP(O1932,W$12:AF$60,11),T1932)</f>
        <v>#REF!</v>
      </c>
      <c r="U1933" s="71" t="str">
        <f t="shared" si="527"/>
        <v>-</v>
      </c>
    </row>
    <row r="1934" spans="1:21" x14ac:dyDescent="0.15">
      <c r="A1934" s="63">
        <f t="shared" si="529"/>
        <v>45699</v>
      </c>
      <c r="B1934" s="78">
        <f t="shared" ca="1" si="517"/>
        <v>830.1776451694999</v>
      </c>
      <c r="C1934" s="65">
        <f t="shared" ca="1" si="518"/>
        <v>740.17183120949994</v>
      </c>
      <c r="D1934" s="10">
        <f ca="1">IF(A1934&lt;$B$1,VLOOKUP(A1934,[1]DI!$A$4:$B$15000,2),0)</f>
        <v>0.13150000000000001</v>
      </c>
      <c r="E1934" s="65">
        <f t="shared" ca="1" si="519"/>
        <v>1.0004903700000001</v>
      </c>
      <c r="F1934" s="65">
        <f ca="1">(TRUNC(PRODUCT($E$12:$E1933),16))</f>
        <v>1.54144876794327</v>
      </c>
      <c r="G1934" s="65">
        <f t="shared" ca="1" si="520"/>
        <v>1.4184430829528401</v>
      </c>
      <c r="H1934" s="65">
        <f t="shared" ca="1" si="521"/>
        <v>1.0867188000000001</v>
      </c>
      <c r="I1934" s="64">
        <f t="shared" si="530"/>
        <v>0.04</v>
      </c>
      <c r="J1934" s="66">
        <f>IF(O1933&gt;0,VLOOKUP(O1933,W$12:AF$80,2),J1933)</f>
        <v>45407</v>
      </c>
      <c r="K1934" s="67">
        <f t="shared" si="522"/>
        <v>203</v>
      </c>
      <c r="L1934" s="68">
        <f t="shared" si="523"/>
        <v>203</v>
      </c>
      <c r="M1934" s="69">
        <f t="shared" si="524"/>
        <v>1.032098867</v>
      </c>
      <c r="N1934" s="69">
        <f t="shared" ca="1" si="525"/>
        <v>1.1216012420000001</v>
      </c>
      <c r="O1934" s="68">
        <v>0</v>
      </c>
      <c r="P1934" s="65">
        <f t="shared" ca="1" si="526"/>
        <v>90.005813959999998</v>
      </c>
      <c r="Q1934" s="143">
        <f t="shared" si="516"/>
        <v>0</v>
      </c>
      <c r="R1934" s="11">
        <f t="shared" si="528"/>
        <v>0</v>
      </c>
      <c r="S1934" s="70" t="str">
        <f>IF(O1933&gt;0,VLOOKUP(O1933,W$12:AF$60,10),S1933)</f>
        <v>A+J=</v>
      </c>
      <c r="T1934" s="66" t="e">
        <f>IF(O1933&gt;0,VLOOKUP(O1933,W$12:AF$60,11),T1933)</f>
        <v>#REF!</v>
      </c>
      <c r="U1934" s="71" t="str">
        <f t="shared" si="527"/>
        <v>-</v>
      </c>
    </row>
    <row r="1935" spans="1:21" x14ac:dyDescent="0.15">
      <c r="A1935" s="63">
        <f t="shared" si="529"/>
        <v>45700</v>
      </c>
      <c r="B1935" s="78">
        <f t="shared" ca="1" si="517"/>
        <v>830.71402400949989</v>
      </c>
      <c r="C1935" s="65">
        <f t="shared" ca="1" si="518"/>
        <v>740.17183120949994</v>
      </c>
      <c r="D1935" s="10">
        <f ca="1">IF(A1935&lt;$B$1,VLOOKUP(A1935,[1]DI!$A$4:$B$15000,2),0)</f>
        <v>0.13150000000000001</v>
      </c>
      <c r="E1935" s="65">
        <f t="shared" ca="1" si="519"/>
        <v>1.0004903700000001</v>
      </c>
      <c r="F1935" s="65">
        <f ca="1">(TRUNC(PRODUCT($E$12:$E1934),16))</f>
        <v>1.54220464817561</v>
      </c>
      <c r="G1935" s="65">
        <f t="shared" ca="1" si="520"/>
        <v>1.4184430829528401</v>
      </c>
      <c r="H1935" s="65">
        <f t="shared" ca="1" si="521"/>
        <v>1.0872516999999999</v>
      </c>
      <c r="I1935" s="64">
        <f t="shared" si="530"/>
        <v>0.04</v>
      </c>
      <c r="J1935" s="66">
        <f>IF(O1934&gt;0,VLOOKUP(O1934,W$12:AF$80,2),J1934)</f>
        <v>45407</v>
      </c>
      <c r="K1935" s="67">
        <f t="shared" si="522"/>
        <v>204</v>
      </c>
      <c r="L1935" s="68">
        <f t="shared" si="523"/>
        <v>204</v>
      </c>
      <c r="M1935" s="69">
        <f t="shared" si="524"/>
        <v>1.0322595130000001</v>
      </c>
      <c r="N1935" s="69">
        <f t="shared" ca="1" si="525"/>
        <v>1.12232591</v>
      </c>
      <c r="O1935" s="68">
        <v>0</v>
      </c>
      <c r="P1935" s="65">
        <f t="shared" ca="1" si="526"/>
        <v>90.542192799999995</v>
      </c>
      <c r="Q1935" s="143">
        <f t="shared" si="516"/>
        <v>0</v>
      </c>
      <c r="R1935" s="11">
        <f t="shared" si="528"/>
        <v>0</v>
      </c>
      <c r="S1935" s="70" t="str">
        <f>IF(O1934&gt;0,VLOOKUP(O1934,W$12:AF$60,10),S1934)</f>
        <v>A+J=</v>
      </c>
      <c r="T1935" s="66" t="e">
        <f>IF(O1934&gt;0,VLOOKUP(O1934,W$12:AF$60,11),T1934)</f>
        <v>#REF!</v>
      </c>
      <c r="U1935" s="71" t="str">
        <f t="shared" si="527"/>
        <v>-</v>
      </c>
    </row>
    <row r="1936" spans="1:21" x14ac:dyDescent="0.15">
      <c r="A1936" s="63">
        <f t="shared" si="529"/>
        <v>45701</v>
      </c>
      <c r="B1936" s="78">
        <f t="shared" ca="1" si="517"/>
        <v>831.25074110949993</v>
      </c>
      <c r="C1936" s="65">
        <f t="shared" ca="1" si="518"/>
        <v>740.17183120949994</v>
      </c>
      <c r="D1936" s="10">
        <f ca="1">IF(A1936&lt;$B$1,VLOOKUP(A1936,[1]DI!$A$4:$B$15000,2),0)</f>
        <v>0.13150000000000001</v>
      </c>
      <c r="E1936" s="65">
        <f t="shared" ca="1" si="519"/>
        <v>1.0004903700000001</v>
      </c>
      <c r="F1936" s="65">
        <f ca="1">(TRUNC(PRODUCT($E$12:$E1935),16))</f>
        <v>1.5429608990689301</v>
      </c>
      <c r="G1936" s="65">
        <f t="shared" ca="1" si="520"/>
        <v>1.4184430829528401</v>
      </c>
      <c r="H1936" s="65">
        <f t="shared" ca="1" si="521"/>
        <v>1.08778485</v>
      </c>
      <c r="I1936" s="64">
        <f t="shared" si="530"/>
        <v>0.04</v>
      </c>
      <c r="J1936" s="66">
        <f>IF(O1935&gt;0,VLOOKUP(O1935,W$12:AF$80,2),J1935)</f>
        <v>45407</v>
      </c>
      <c r="K1936" s="67">
        <f t="shared" si="522"/>
        <v>205</v>
      </c>
      <c r="L1936" s="68">
        <f t="shared" si="523"/>
        <v>205</v>
      </c>
      <c r="M1936" s="69">
        <f t="shared" si="524"/>
        <v>1.032420184</v>
      </c>
      <c r="N1936" s="69">
        <f t="shared" ca="1" si="525"/>
        <v>1.123051035</v>
      </c>
      <c r="O1936" s="68">
        <v>0</v>
      </c>
      <c r="P1936" s="65">
        <f t="shared" ca="1" si="526"/>
        <v>91.078909899999999</v>
      </c>
      <c r="Q1936" s="143">
        <f t="shared" si="516"/>
        <v>0</v>
      </c>
      <c r="R1936" s="11">
        <f t="shared" si="528"/>
        <v>0</v>
      </c>
      <c r="S1936" s="70" t="str">
        <f>IF(O1935&gt;0,VLOOKUP(O1935,W$12:AF$60,10),S1935)</f>
        <v>A+J=</v>
      </c>
      <c r="T1936" s="66" t="e">
        <f>IF(O1935&gt;0,VLOOKUP(O1935,W$12:AF$60,11),T1935)</f>
        <v>#REF!</v>
      </c>
      <c r="U1936" s="71" t="str">
        <f t="shared" si="527"/>
        <v>-</v>
      </c>
    </row>
    <row r="1937" spans="1:21" x14ac:dyDescent="0.15">
      <c r="A1937" s="63">
        <f t="shared" si="529"/>
        <v>45702</v>
      </c>
      <c r="B1937" s="78">
        <f t="shared" ca="1" si="517"/>
        <v>831.78781126949991</v>
      </c>
      <c r="C1937" s="65">
        <f t="shared" ca="1" si="518"/>
        <v>740.17183120949994</v>
      </c>
      <c r="D1937" s="10">
        <f ca="1">IF(A1937&lt;$B$1,VLOOKUP(A1937,[1]DI!$A$4:$B$15000,2),0)</f>
        <v>0.13150000000000001</v>
      </c>
      <c r="E1937" s="65">
        <f t="shared" ca="1" si="519"/>
        <v>1.0004903700000001</v>
      </c>
      <c r="F1937" s="65">
        <f ca="1">(TRUNC(PRODUCT($E$12:$E1936),16))</f>
        <v>1.54371752080501</v>
      </c>
      <c r="G1937" s="65">
        <f t="shared" ca="1" si="520"/>
        <v>1.4184430829528401</v>
      </c>
      <c r="H1937" s="65">
        <f t="shared" ca="1" si="521"/>
        <v>1.08831827</v>
      </c>
      <c r="I1937" s="64">
        <f t="shared" si="530"/>
        <v>0.04</v>
      </c>
      <c r="J1937" s="66">
        <f>IF(O1936&gt;0,VLOOKUP(O1936,W$12:AF$80,2),J1936)</f>
        <v>45407</v>
      </c>
      <c r="K1937" s="67">
        <f t="shared" si="522"/>
        <v>206</v>
      </c>
      <c r="L1937" s="68">
        <f t="shared" si="523"/>
        <v>206</v>
      </c>
      <c r="M1937" s="69">
        <f t="shared" si="524"/>
        <v>1.03258088</v>
      </c>
      <c r="N1937" s="69">
        <f t="shared" ca="1" si="525"/>
        <v>1.123776637</v>
      </c>
      <c r="O1937" s="68">
        <v>0</v>
      </c>
      <c r="P1937" s="65">
        <f t="shared" ca="1" si="526"/>
        <v>91.615980059999998</v>
      </c>
      <c r="Q1937" s="143">
        <f t="shared" si="516"/>
        <v>0</v>
      </c>
      <c r="R1937" s="11">
        <f t="shared" si="528"/>
        <v>0</v>
      </c>
      <c r="S1937" s="70" t="str">
        <f>IF(O1936&gt;0,VLOOKUP(O1936,W$12:AF$60,10),S1936)</f>
        <v>A+J=</v>
      </c>
      <c r="T1937" s="66" t="e">
        <f>IF(O1936&gt;0,VLOOKUP(O1936,W$12:AF$60,11),T1936)</f>
        <v>#REF!</v>
      </c>
      <c r="U1937" s="71" t="str">
        <f t="shared" si="527"/>
        <v>-</v>
      </c>
    </row>
    <row r="1938" spans="1:21" x14ac:dyDescent="0.15">
      <c r="A1938" s="63">
        <f t="shared" si="529"/>
        <v>45703</v>
      </c>
      <c r="B1938" s="78">
        <f t="shared" ca="1" si="517"/>
        <v>832.3252270994999</v>
      </c>
      <c r="C1938" s="65">
        <f t="shared" ca="1" si="518"/>
        <v>740.17183120949994</v>
      </c>
      <c r="D1938" s="10">
        <f ca="1">IF(A1938&lt;$B$1,VLOOKUP(A1938,[1]DI!$A$4:$B$15000,2),0)</f>
        <v>0</v>
      </c>
      <c r="E1938" s="65">
        <f t="shared" ca="1" si="519"/>
        <v>1</v>
      </c>
      <c r="F1938" s="65">
        <f ca="1">(TRUNC(PRODUCT($E$12:$E1937),16))</f>
        <v>1.5444745135656901</v>
      </c>
      <c r="G1938" s="65">
        <f t="shared" ca="1" si="520"/>
        <v>1.4184430829528401</v>
      </c>
      <c r="H1938" s="65">
        <f t="shared" ca="1" si="521"/>
        <v>1.08885195</v>
      </c>
      <c r="I1938" s="64">
        <f t="shared" si="530"/>
        <v>0.04</v>
      </c>
      <c r="J1938" s="66">
        <f>IF(O1937&gt;0,VLOOKUP(O1937,W$12:AF$80,2),J1937)</f>
        <v>45407</v>
      </c>
      <c r="K1938" s="67">
        <f t="shared" si="522"/>
        <v>206</v>
      </c>
      <c r="L1938" s="68">
        <f t="shared" si="523"/>
        <v>207</v>
      </c>
      <c r="M1938" s="69">
        <f t="shared" si="524"/>
        <v>1.0327416009999999</v>
      </c>
      <c r="N1938" s="69">
        <f t="shared" ca="1" si="525"/>
        <v>1.1245027059999999</v>
      </c>
      <c r="O1938" s="68">
        <v>0</v>
      </c>
      <c r="P1938" s="65">
        <f t="shared" ca="1" si="526"/>
        <v>92.153395889999999</v>
      </c>
      <c r="Q1938" s="143">
        <f t="shared" si="516"/>
        <v>0</v>
      </c>
      <c r="R1938" s="11">
        <f t="shared" si="528"/>
        <v>0</v>
      </c>
      <c r="S1938" s="70" t="str">
        <f>IF(O1937&gt;0,VLOOKUP(O1937,W$12:AF$60,10),S1937)</f>
        <v>A+J=</v>
      </c>
      <c r="T1938" s="66" t="e">
        <f>IF(O1937&gt;0,VLOOKUP(O1937,W$12:AF$60,11),T1937)</f>
        <v>#REF!</v>
      </c>
      <c r="U1938" s="71" t="str">
        <f t="shared" si="527"/>
        <v>-</v>
      </c>
    </row>
    <row r="1939" spans="1:21" x14ac:dyDescent="0.15">
      <c r="A1939" s="63">
        <f t="shared" si="529"/>
        <v>45704</v>
      </c>
      <c r="B1939" s="78">
        <f t="shared" ca="1" si="517"/>
        <v>832.3252270994999</v>
      </c>
      <c r="C1939" s="65">
        <f t="shared" ca="1" si="518"/>
        <v>740.17183120949994</v>
      </c>
      <c r="D1939" s="10">
        <f ca="1">IF(A1939&lt;$B$1,VLOOKUP(A1939,[1]DI!$A$4:$B$15000,2),0)</f>
        <v>0</v>
      </c>
      <c r="E1939" s="65">
        <f t="shared" ca="1" si="519"/>
        <v>1</v>
      </c>
      <c r="F1939" s="65">
        <f ca="1">(TRUNC(PRODUCT($E$12:$E1938),16))</f>
        <v>1.5444745135656901</v>
      </c>
      <c r="G1939" s="65">
        <f t="shared" ca="1" si="520"/>
        <v>1.4184430829528401</v>
      </c>
      <c r="H1939" s="65">
        <f t="shared" ca="1" si="521"/>
        <v>1.08885195</v>
      </c>
      <c r="I1939" s="64">
        <f t="shared" si="530"/>
        <v>0.04</v>
      </c>
      <c r="J1939" s="66">
        <f>IF(O1938&gt;0,VLOOKUP(O1938,W$12:AF$80,2),J1938)</f>
        <v>45407</v>
      </c>
      <c r="K1939" s="67">
        <f t="shared" si="522"/>
        <v>206</v>
      </c>
      <c r="L1939" s="68">
        <f t="shared" si="523"/>
        <v>207</v>
      </c>
      <c r="M1939" s="69">
        <f t="shared" si="524"/>
        <v>1.0327416009999999</v>
      </c>
      <c r="N1939" s="69">
        <f t="shared" ca="1" si="525"/>
        <v>1.1245027059999999</v>
      </c>
      <c r="O1939" s="68">
        <v>0</v>
      </c>
      <c r="P1939" s="65">
        <f t="shared" ca="1" si="526"/>
        <v>92.153395889999999</v>
      </c>
      <c r="Q1939" s="143">
        <f t="shared" si="516"/>
        <v>0</v>
      </c>
      <c r="R1939" s="11">
        <f t="shared" si="528"/>
        <v>0</v>
      </c>
      <c r="S1939" s="70" t="str">
        <f>IF(O1938&gt;0,VLOOKUP(O1938,W$12:AF$60,10),S1938)</f>
        <v>A+J=</v>
      </c>
      <c r="T1939" s="66" t="e">
        <f>IF(O1938&gt;0,VLOOKUP(O1938,W$12:AF$60,11),T1938)</f>
        <v>#REF!</v>
      </c>
      <c r="U1939" s="71" t="str">
        <f t="shared" si="527"/>
        <v>-</v>
      </c>
    </row>
    <row r="1940" spans="1:21" x14ac:dyDescent="0.15">
      <c r="A1940" s="63">
        <f t="shared" si="529"/>
        <v>45705</v>
      </c>
      <c r="B1940" s="78">
        <f t="shared" ca="1" si="517"/>
        <v>832.3252270994999</v>
      </c>
      <c r="C1940" s="65">
        <f t="shared" ca="1" si="518"/>
        <v>740.17183120949994</v>
      </c>
      <c r="D1940" s="10">
        <f ca="1">IF(A1940&lt;$B$1,VLOOKUP(A1940,[1]DI!$A$4:$B$15000,2),0)</f>
        <v>0.13150000000000001</v>
      </c>
      <c r="E1940" s="65">
        <f t="shared" ca="1" si="519"/>
        <v>1.0004903700000001</v>
      </c>
      <c r="F1940" s="65">
        <f ca="1">(TRUNC(PRODUCT($E$12:$E1939),16))</f>
        <v>1.5444745135656901</v>
      </c>
      <c r="G1940" s="65">
        <f t="shared" ca="1" si="520"/>
        <v>1.4184430829528401</v>
      </c>
      <c r="H1940" s="65">
        <f t="shared" ca="1" si="521"/>
        <v>1.08885195</v>
      </c>
      <c r="I1940" s="64">
        <f t="shared" si="530"/>
        <v>0.04</v>
      </c>
      <c r="J1940" s="66">
        <f>IF(O1939&gt;0,VLOOKUP(O1939,W$12:AF$80,2),J1939)</f>
        <v>45407</v>
      </c>
      <c r="K1940" s="67">
        <f t="shared" si="522"/>
        <v>207</v>
      </c>
      <c r="L1940" s="68">
        <f t="shared" si="523"/>
        <v>207</v>
      </c>
      <c r="M1940" s="69">
        <f t="shared" si="524"/>
        <v>1.0327416009999999</v>
      </c>
      <c r="N1940" s="69">
        <f t="shared" ca="1" si="525"/>
        <v>1.1245027059999999</v>
      </c>
      <c r="O1940" s="68">
        <v>0</v>
      </c>
      <c r="P1940" s="65">
        <f t="shared" ca="1" si="526"/>
        <v>92.153395889999999</v>
      </c>
      <c r="Q1940" s="143">
        <f t="shared" si="516"/>
        <v>0</v>
      </c>
      <c r="R1940" s="11">
        <f t="shared" si="528"/>
        <v>0</v>
      </c>
      <c r="S1940" s="70" t="str">
        <f>IF(O1939&gt;0,VLOOKUP(O1939,W$12:AF$60,10),S1939)</f>
        <v>A+J=</v>
      </c>
      <c r="T1940" s="66" t="e">
        <f>IF(O1939&gt;0,VLOOKUP(O1939,W$12:AF$60,11),T1939)</f>
        <v>#REF!</v>
      </c>
      <c r="U1940" s="71" t="str">
        <f t="shared" si="527"/>
        <v>-</v>
      </c>
    </row>
    <row r="1941" spans="1:21" x14ac:dyDescent="0.15">
      <c r="A1941" s="63">
        <f t="shared" si="529"/>
        <v>45706</v>
      </c>
      <c r="B1941" s="78">
        <f t="shared" ca="1" si="517"/>
        <v>832.8629893195</v>
      </c>
      <c r="C1941" s="65">
        <f t="shared" ca="1" si="518"/>
        <v>740.17183120949994</v>
      </c>
      <c r="D1941" s="10">
        <f ca="1">IF(A1941&lt;$B$1,VLOOKUP(A1941,[1]DI!$A$4:$B$15000,2),0)</f>
        <v>0.13150000000000001</v>
      </c>
      <c r="E1941" s="65">
        <f t="shared" ca="1" si="519"/>
        <v>1.0004903700000001</v>
      </c>
      <c r="F1941" s="65">
        <f ca="1">(TRUNC(PRODUCT($E$12:$E1940),16))</f>
        <v>1.5452318775329099</v>
      </c>
      <c r="G1941" s="65">
        <f t="shared" ca="1" si="520"/>
        <v>1.4184430829528401</v>
      </c>
      <c r="H1941" s="65">
        <f t="shared" ca="1" si="521"/>
        <v>1.08938589</v>
      </c>
      <c r="I1941" s="64">
        <f t="shared" si="530"/>
        <v>0.04</v>
      </c>
      <c r="J1941" s="66">
        <f>IF(O1940&gt;0,VLOOKUP(O1940,W$12:AF$80,2),J1940)</f>
        <v>45407</v>
      </c>
      <c r="K1941" s="67">
        <f t="shared" si="522"/>
        <v>208</v>
      </c>
      <c r="L1941" s="68">
        <f t="shared" si="523"/>
        <v>208</v>
      </c>
      <c r="M1941" s="69">
        <f t="shared" si="524"/>
        <v>1.0329023470000001</v>
      </c>
      <c r="N1941" s="69">
        <f t="shared" ca="1" si="525"/>
        <v>1.1252292429999999</v>
      </c>
      <c r="O1941" s="68">
        <v>0</v>
      </c>
      <c r="P1941" s="65">
        <f t="shared" ca="1" si="526"/>
        <v>92.691158110000003</v>
      </c>
      <c r="Q1941" s="143">
        <f t="shared" si="516"/>
        <v>0</v>
      </c>
      <c r="R1941" s="11">
        <f t="shared" si="528"/>
        <v>0</v>
      </c>
      <c r="S1941" s="70" t="str">
        <f>IF(O1940&gt;0,VLOOKUP(O1940,W$12:AF$60,10),S1940)</f>
        <v>A+J=</v>
      </c>
      <c r="T1941" s="66" t="e">
        <f>IF(O1940&gt;0,VLOOKUP(O1940,W$12:AF$60,11),T1940)</f>
        <v>#REF!</v>
      </c>
      <c r="U1941" s="71" t="str">
        <f t="shared" si="527"/>
        <v>-</v>
      </c>
    </row>
    <row r="1942" spans="1:21" x14ac:dyDescent="0.15">
      <c r="A1942" s="63">
        <f t="shared" si="529"/>
        <v>45707</v>
      </c>
      <c r="B1942" s="78">
        <f t="shared" ca="1" si="517"/>
        <v>833.40109719949999</v>
      </c>
      <c r="C1942" s="65">
        <f t="shared" ca="1" si="518"/>
        <v>740.17183120949994</v>
      </c>
      <c r="D1942" s="10">
        <f ca="1">IF(A1942&lt;$B$1,VLOOKUP(A1942,[1]DI!$A$4:$B$15000,2),0)</f>
        <v>0.13150000000000001</v>
      </c>
      <c r="E1942" s="65">
        <f t="shared" ca="1" si="519"/>
        <v>1.0004903700000001</v>
      </c>
      <c r="F1942" s="65">
        <f ca="1">(TRUNC(PRODUCT($E$12:$E1941),16))</f>
        <v>1.5459896128886901</v>
      </c>
      <c r="G1942" s="65">
        <f t="shared" ca="1" si="520"/>
        <v>1.4184430829528401</v>
      </c>
      <c r="H1942" s="65">
        <f t="shared" ca="1" si="521"/>
        <v>1.0899200899999999</v>
      </c>
      <c r="I1942" s="64">
        <f t="shared" si="530"/>
        <v>0.04</v>
      </c>
      <c r="J1942" s="66">
        <f>IF(O1941&gt;0,VLOOKUP(O1941,W$12:AF$80,2),J1941)</f>
        <v>45407</v>
      </c>
      <c r="K1942" s="67">
        <f t="shared" si="522"/>
        <v>209</v>
      </c>
      <c r="L1942" s="68">
        <f t="shared" si="523"/>
        <v>209</v>
      </c>
      <c r="M1942" s="69">
        <f t="shared" si="524"/>
        <v>1.0330631180000001</v>
      </c>
      <c r="N1942" s="69">
        <f t="shared" ca="1" si="525"/>
        <v>1.125956247</v>
      </c>
      <c r="O1942" s="68">
        <v>0</v>
      </c>
      <c r="P1942" s="65">
        <f t="shared" ca="1" si="526"/>
        <v>93.229265990000002</v>
      </c>
      <c r="Q1942" s="143">
        <f t="shared" si="516"/>
        <v>0</v>
      </c>
      <c r="R1942" s="11">
        <f t="shared" si="528"/>
        <v>0</v>
      </c>
      <c r="S1942" s="70" t="str">
        <f>IF(O1941&gt;0,VLOOKUP(O1941,W$12:AF$60,10),S1941)</f>
        <v>A+J=</v>
      </c>
      <c r="T1942" s="66" t="e">
        <f>IF(O1941&gt;0,VLOOKUP(O1941,W$12:AF$60,11),T1941)</f>
        <v>#REF!</v>
      </c>
      <c r="U1942" s="71" t="str">
        <f t="shared" si="527"/>
        <v>-</v>
      </c>
    </row>
    <row r="1943" spans="1:21" x14ac:dyDescent="0.15">
      <c r="A1943" s="63">
        <f t="shared" si="529"/>
        <v>45708</v>
      </c>
      <c r="B1943" s="78">
        <f t="shared" ca="1" si="517"/>
        <v>833.93955073949996</v>
      </c>
      <c r="C1943" s="65">
        <f t="shared" ca="1" si="518"/>
        <v>740.17183120949994</v>
      </c>
      <c r="D1943" s="10">
        <f ca="1">IF(A1943&lt;$B$1,VLOOKUP(A1943,[1]DI!$A$4:$B$15000,2),0)</f>
        <v>0.13150000000000001</v>
      </c>
      <c r="E1943" s="65">
        <f t="shared" ca="1" si="519"/>
        <v>1.0004903700000001</v>
      </c>
      <c r="F1943" s="65">
        <f ca="1">(TRUNC(PRODUCT($E$12:$E1942),16))</f>
        <v>1.54674771981516</v>
      </c>
      <c r="G1943" s="65">
        <f t="shared" ca="1" si="520"/>
        <v>1.4184430829528401</v>
      </c>
      <c r="H1943" s="65">
        <f t="shared" ca="1" si="521"/>
        <v>1.09045455</v>
      </c>
      <c r="I1943" s="64">
        <f t="shared" si="530"/>
        <v>0.04</v>
      </c>
      <c r="J1943" s="66">
        <f>IF(O1942&gt;0,VLOOKUP(O1942,W$12:AF$80,2),J1942)</f>
        <v>45407</v>
      </c>
      <c r="K1943" s="67">
        <f t="shared" si="522"/>
        <v>210</v>
      </c>
      <c r="L1943" s="68">
        <f t="shared" si="523"/>
        <v>210</v>
      </c>
      <c r="M1943" s="69">
        <f t="shared" si="524"/>
        <v>1.0332239139999999</v>
      </c>
      <c r="N1943" s="69">
        <f t="shared" ca="1" si="525"/>
        <v>1.126683718</v>
      </c>
      <c r="O1943" s="68">
        <v>0</v>
      </c>
      <c r="P1943" s="65">
        <f t="shared" ca="1" si="526"/>
        <v>93.767719529999994</v>
      </c>
      <c r="Q1943" s="143">
        <f t="shared" si="516"/>
        <v>0</v>
      </c>
      <c r="R1943" s="11">
        <f t="shared" si="528"/>
        <v>0</v>
      </c>
      <c r="S1943" s="70" t="str">
        <f>IF(O1942&gt;0,VLOOKUP(O1942,W$12:AF$60,10),S1942)</f>
        <v>A+J=</v>
      </c>
      <c r="T1943" s="66" t="e">
        <f>IF(O1942&gt;0,VLOOKUP(O1942,W$12:AF$60,11),T1942)</f>
        <v>#REF!</v>
      </c>
      <c r="U1943" s="71" t="str">
        <f t="shared" si="527"/>
        <v>-</v>
      </c>
    </row>
    <row r="1944" spans="1:21" x14ac:dyDescent="0.15">
      <c r="A1944" s="63">
        <f t="shared" si="529"/>
        <v>45709</v>
      </c>
      <c r="B1944" s="78">
        <f t="shared" ca="1" si="517"/>
        <v>834.47835882949994</v>
      </c>
      <c r="C1944" s="65">
        <f t="shared" ca="1" si="518"/>
        <v>740.17183120949994</v>
      </c>
      <c r="D1944" s="10">
        <f ca="1">IF(A1944&lt;$B$1,VLOOKUP(A1944,[1]DI!$A$4:$B$15000,2),0)</f>
        <v>0.13150000000000001</v>
      </c>
      <c r="E1944" s="65">
        <f t="shared" ca="1" si="519"/>
        <v>1.0004903700000001</v>
      </c>
      <c r="F1944" s="65">
        <f ca="1">(TRUNC(PRODUCT($E$12:$E1943),16))</f>
        <v>1.54750619849453</v>
      </c>
      <c r="G1944" s="65">
        <f t="shared" ca="1" si="520"/>
        <v>1.4184430829528401</v>
      </c>
      <c r="H1944" s="65">
        <f t="shared" ca="1" si="521"/>
        <v>1.0909892800000001</v>
      </c>
      <c r="I1944" s="64">
        <f t="shared" si="530"/>
        <v>0.04</v>
      </c>
      <c r="J1944" s="66">
        <f>IF(O1943&gt;0,VLOOKUP(O1943,W$12:AF$80,2),J1943)</f>
        <v>45407</v>
      </c>
      <c r="K1944" s="67">
        <f t="shared" si="522"/>
        <v>211</v>
      </c>
      <c r="L1944" s="68">
        <f t="shared" si="523"/>
        <v>211</v>
      </c>
      <c r="M1944" s="69">
        <f t="shared" si="524"/>
        <v>1.0333847350000001</v>
      </c>
      <c r="N1944" s="69">
        <f t="shared" ca="1" si="525"/>
        <v>1.1274116679999999</v>
      </c>
      <c r="O1944" s="68">
        <v>0</v>
      </c>
      <c r="P1944" s="65">
        <f t="shared" ca="1" si="526"/>
        <v>94.306527619999997</v>
      </c>
      <c r="Q1944" s="143">
        <f t="shared" si="516"/>
        <v>0</v>
      </c>
      <c r="R1944" s="11">
        <f t="shared" si="528"/>
        <v>0</v>
      </c>
      <c r="S1944" s="70" t="str">
        <f>IF(O1943&gt;0,VLOOKUP(O1943,W$12:AF$60,10),S1943)</f>
        <v>A+J=</v>
      </c>
      <c r="T1944" s="66" t="e">
        <f>IF(O1943&gt;0,VLOOKUP(O1943,W$12:AF$60,11),T1943)</f>
        <v>#REF!</v>
      </c>
      <c r="U1944" s="71" t="str">
        <f t="shared" si="527"/>
        <v>-</v>
      </c>
    </row>
    <row r="1945" spans="1:21" x14ac:dyDescent="0.15">
      <c r="A1945" s="63">
        <f t="shared" si="529"/>
        <v>45710</v>
      </c>
      <c r="B1945" s="78">
        <f t="shared" ca="1" si="517"/>
        <v>835.01751330949992</v>
      </c>
      <c r="C1945" s="65">
        <f t="shared" ca="1" si="518"/>
        <v>740.17183120949994</v>
      </c>
      <c r="D1945" s="10">
        <f ca="1">IF(A1945&lt;$B$1,VLOOKUP(A1945,[1]DI!$A$4:$B$15000,2),0)</f>
        <v>0</v>
      </c>
      <c r="E1945" s="65">
        <f t="shared" ca="1" si="519"/>
        <v>1</v>
      </c>
      <c r="F1945" s="65">
        <f ca="1">(TRUNC(PRODUCT($E$12:$E1944),16))</f>
        <v>1.5482650491090899</v>
      </c>
      <c r="G1945" s="65">
        <f t="shared" ca="1" si="520"/>
        <v>1.4184430829528401</v>
      </c>
      <c r="H1945" s="65">
        <f t="shared" ca="1" si="521"/>
        <v>1.0915242700000001</v>
      </c>
      <c r="I1945" s="64">
        <f t="shared" si="530"/>
        <v>0.04</v>
      </c>
      <c r="J1945" s="66">
        <f>IF(O1944&gt;0,VLOOKUP(O1944,W$12:AF$80,2),J1944)</f>
        <v>45407</v>
      </c>
      <c r="K1945" s="67">
        <f t="shared" si="522"/>
        <v>211</v>
      </c>
      <c r="L1945" s="68">
        <f t="shared" si="523"/>
        <v>212</v>
      </c>
      <c r="M1945" s="69">
        <f t="shared" si="524"/>
        <v>1.033545581</v>
      </c>
      <c r="N1945" s="69">
        <f t="shared" ca="1" si="525"/>
        <v>1.1281400859999999</v>
      </c>
      <c r="O1945" s="68">
        <v>0</v>
      </c>
      <c r="P1945" s="65">
        <f t="shared" ca="1" si="526"/>
        <v>94.845682100000005</v>
      </c>
      <c r="Q1945" s="143">
        <f t="shared" si="516"/>
        <v>0</v>
      </c>
      <c r="R1945" s="11">
        <f t="shared" si="528"/>
        <v>0</v>
      </c>
      <c r="S1945" s="70" t="str">
        <f>IF(O1944&gt;0,VLOOKUP(O1944,W$12:AF$60,10),S1944)</f>
        <v>A+J=</v>
      </c>
      <c r="T1945" s="66" t="e">
        <f>IF(O1944&gt;0,VLOOKUP(O1944,W$12:AF$60,11),T1944)</f>
        <v>#REF!</v>
      </c>
      <c r="U1945" s="71" t="str">
        <f t="shared" si="527"/>
        <v>-</v>
      </c>
    </row>
    <row r="1946" spans="1:21" x14ac:dyDescent="0.15">
      <c r="A1946" s="63">
        <f t="shared" si="529"/>
        <v>45711</v>
      </c>
      <c r="B1946" s="78">
        <f t="shared" ca="1" si="517"/>
        <v>835.01751330949992</v>
      </c>
      <c r="C1946" s="65">
        <f t="shared" ca="1" si="518"/>
        <v>740.17183120949994</v>
      </c>
      <c r="D1946" s="10">
        <f ca="1">IF(A1946&lt;$B$1,VLOOKUP(A1946,[1]DI!$A$4:$B$15000,2),0)</f>
        <v>0</v>
      </c>
      <c r="E1946" s="65">
        <f t="shared" ca="1" si="519"/>
        <v>1</v>
      </c>
      <c r="F1946" s="65">
        <f ca="1">(TRUNC(PRODUCT($E$12:$E1945),16))</f>
        <v>1.5482650491090899</v>
      </c>
      <c r="G1946" s="65">
        <f t="shared" ca="1" si="520"/>
        <v>1.4184430829528401</v>
      </c>
      <c r="H1946" s="65">
        <f t="shared" ca="1" si="521"/>
        <v>1.0915242700000001</v>
      </c>
      <c r="I1946" s="64">
        <f t="shared" si="530"/>
        <v>0.04</v>
      </c>
      <c r="J1946" s="66">
        <f>IF(O1945&gt;0,VLOOKUP(O1945,W$12:AF$80,2),J1945)</f>
        <v>45407</v>
      </c>
      <c r="K1946" s="67">
        <f t="shared" si="522"/>
        <v>211</v>
      </c>
      <c r="L1946" s="68">
        <f t="shared" si="523"/>
        <v>212</v>
      </c>
      <c r="M1946" s="69">
        <f t="shared" si="524"/>
        <v>1.033545581</v>
      </c>
      <c r="N1946" s="69">
        <f t="shared" ca="1" si="525"/>
        <v>1.1281400859999999</v>
      </c>
      <c r="O1946" s="68">
        <v>0</v>
      </c>
      <c r="P1946" s="65">
        <f t="shared" ca="1" si="526"/>
        <v>94.845682100000005</v>
      </c>
      <c r="Q1946" s="143">
        <f t="shared" si="516"/>
        <v>0</v>
      </c>
      <c r="R1946" s="11">
        <f t="shared" si="528"/>
        <v>0</v>
      </c>
      <c r="S1946" s="70" t="str">
        <f>IF(O1945&gt;0,VLOOKUP(O1945,W$12:AF$60,10),S1945)</f>
        <v>A+J=</v>
      </c>
      <c r="T1946" s="66" t="e">
        <f>IF(O1945&gt;0,VLOOKUP(O1945,W$12:AF$60,11),T1945)</f>
        <v>#REF!</v>
      </c>
      <c r="U1946" s="71" t="str">
        <f t="shared" si="527"/>
        <v>-</v>
      </c>
    </row>
    <row r="1947" spans="1:21" x14ac:dyDescent="0.15">
      <c r="A1947" s="63">
        <f t="shared" si="529"/>
        <v>45712</v>
      </c>
      <c r="B1947" s="78">
        <f t="shared" ca="1" si="517"/>
        <v>835.01751330949992</v>
      </c>
      <c r="C1947" s="65">
        <f t="shared" ca="1" si="518"/>
        <v>740.17183120949994</v>
      </c>
      <c r="D1947" s="10">
        <f ca="1">IF(A1947&lt;$B$1,VLOOKUP(A1947,[1]DI!$A$4:$B$15000,2),0)</f>
        <v>0.13150000000000001</v>
      </c>
      <c r="E1947" s="65">
        <f t="shared" ca="1" si="519"/>
        <v>1.0004903700000001</v>
      </c>
      <c r="F1947" s="65">
        <f ca="1">(TRUNC(PRODUCT($E$12:$E1946),16))</f>
        <v>1.5482650491090899</v>
      </c>
      <c r="G1947" s="65">
        <f t="shared" ca="1" si="520"/>
        <v>1.4184430829528401</v>
      </c>
      <c r="H1947" s="65">
        <f t="shared" ca="1" si="521"/>
        <v>1.0915242700000001</v>
      </c>
      <c r="I1947" s="64">
        <f t="shared" si="530"/>
        <v>0.04</v>
      </c>
      <c r="J1947" s="66">
        <f>IF(O1946&gt;0,VLOOKUP(O1946,W$12:AF$80,2),J1946)</f>
        <v>45407</v>
      </c>
      <c r="K1947" s="67">
        <f t="shared" si="522"/>
        <v>212</v>
      </c>
      <c r="L1947" s="68">
        <f t="shared" si="523"/>
        <v>212</v>
      </c>
      <c r="M1947" s="69">
        <f t="shared" si="524"/>
        <v>1.033545581</v>
      </c>
      <c r="N1947" s="69">
        <f t="shared" ca="1" si="525"/>
        <v>1.1281400859999999</v>
      </c>
      <c r="O1947" s="68">
        <v>0</v>
      </c>
      <c r="P1947" s="65">
        <f t="shared" ca="1" si="526"/>
        <v>94.845682100000005</v>
      </c>
      <c r="Q1947" s="143">
        <f t="shared" si="516"/>
        <v>0</v>
      </c>
      <c r="R1947" s="11">
        <f t="shared" si="528"/>
        <v>0</v>
      </c>
      <c r="S1947" s="70" t="str">
        <f>IF(O1946&gt;0,VLOOKUP(O1946,W$12:AF$60,10),S1946)</f>
        <v>A+J=</v>
      </c>
      <c r="T1947" s="66" t="e">
        <f>IF(O1946&gt;0,VLOOKUP(O1946,W$12:AF$60,11),T1946)</f>
        <v>#REF!</v>
      </c>
      <c r="U1947" s="71" t="str">
        <f t="shared" si="527"/>
        <v>-</v>
      </c>
    </row>
    <row r="1948" spans="1:21" x14ac:dyDescent="0.15">
      <c r="A1948" s="63">
        <f t="shared" si="529"/>
        <v>45713</v>
      </c>
      <c r="B1948" s="78">
        <f t="shared" ca="1" si="517"/>
        <v>835.55701493949994</v>
      </c>
      <c r="C1948" s="65">
        <f t="shared" ca="1" si="518"/>
        <v>740.17183120949994</v>
      </c>
      <c r="D1948" s="10">
        <f ca="1">IF(A1948&lt;$B$1,VLOOKUP(A1948,[1]DI!$A$4:$B$15000,2),0)</f>
        <v>0.13150000000000001</v>
      </c>
      <c r="E1948" s="65">
        <f t="shared" ca="1" si="519"/>
        <v>1.0004903700000001</v>
      </c>
      <c r="F1948" s="65">
        <f ca="1">(TRUNC(PRODUCT($E$12:$E1947),16))</f>
        <v>1.5490242718412199</v>
      </c>
      <c r="G1948" s="65">
        <f t="shared" ca="1" si="520"/>
        <v>1.4184430829528401</v>
      </c>
      <c r="H1948" s="65">
        <f t="shared" ca="1" si="521"/>
        <v>1.0920595200000001</v>
      </c>
      <c r="I1948" s="64">
        <f t="shared" si="530"/>
        <v>0.04</v>
      </c>
      <c r="J1948" s="66">
        <f>IF(O1947&gt;0,VLOOKUP(O1947,W$12:AF$80,2),J1947)</f>
        <v>45407</v>
      </c>
      <c r="K1948" s="67">
        <f t="shared" si="522"/>
        <v>213</v>
      </c>
      <c r="L1948" s="68">
        <f t="shared" si="523"/>
        <v>213</v>
      </c>
      <c r="M1948" s="69">
        <f t="shared" si="524"/>
        <v>1.033706453</v>
      </c>
      <c r="N1948" s="69">
        <f t="shared" ca="1" si="525"/>
        <v>1.1288689730000001</v>
      </c>
      <c r="O1948" s="68">
        <v>0</v>
      </c>
      <c r="P1948" s="65">
        <f t="shared" ca="1" si="526"/>
        <v>95.385183729999994</v>
      </c>
      <c r="Q1948" s="143">
        <f t="shared" si="516"/>
        <v>0</v>
      </c>
      <c r="R1948" s="11">
        <f t="shared" si="528"/>
        <v>0</v>
      </c>
      <c r="S1948" s="70" t="str">
        <f>IF(O1947&gt;0,VLOOKUP(O1947,W$12:AF$60,10),S1947)</f>
        <v>A+J=</v>
      </c>
      <c r="T1948" s="66" t="e">
        <f>IF(O1947&gt;0,VLOOKUP(O1947,W$12:AF$60,11),T1947)</f>
        <v>#REF!</v>
      </c>
      <c r="U1948" s="71" t="str">
        <f t="shared" si="527"/>
        <v>-</v>
      </c>
    </row>
    <row r="1949" spans="1:21" x14ac:dyDescent="0.15">
      <c r="A1949" s="63">
        <f t="shared" si="529"/>
        <v>45714</v>
      </c>
      <c r="B1949" s="78">
        <f t="shared" ca="1" si="517"/>
        <v>836.09686221949994</v>
      </c>
      <c r="C1949" s="65">
        <f t="shared" ca="1" si="518"/>
        <v>740.17183120949994</v>
      </c>
      <c r="D1949" s="10">
        <f ca="1">IF(A1949&lt;$B$1,VLOOKUP(A1949,[1]DI!$A$4:$B$15000,2),0)</f>
        <v>0.13150000000000001</v>
      </c>
      <c r="E1949" s="65">
        <f t="shared" ca="1" si="519"/>
        <v>1.0004903700000001</v>
      </c>
      <c r="F1949" s="65">
        <f ca="1">(TRUNC(PRODUCT($E$12:$E1948),16))</f>
        <v>1.5497838668734001</v>
      </c>
      <c r="G1949" s="65">
        <f t="shared" ca="1" si="520"/>
        <v>1.4184430829528401</v>
      </c>
      <c r="H1949" s="65">
        <f t="shared" ca="1" si="521"/>
        <v>1.09259503</v>
      </c>
      <c r="I1949" s="64">
        <f t="shared" si="530"/>
        <v>0.04</v>
      </c>
      <c r="J1949" s="66">
        <f>IF(O1948&gt;0,VLOOKUP(O1948,W$12:AF$80,2),J1948)</f>
        <v>45407</v>
      </c>
      <c r="K1949" s="67">
        <f t="shared" si="522"/>
        <v>214</v>
      </c>
      <c r="L1949" s="68">
        <f t="shared" si="523"/>
        <v>214</v>
      </c>
      <c r="M1949" s="69">
        <f t="shared" si="524"/>
        <v>1.0338673490000001</v>
      </c>
      <c r="N1949" s="69">
        <f t="shared" ca="1" si="525"/>
        <v>1.1295983270000001</v>
      </c>
      <c r="O1949" s="68">
        <v>0</v>
      </c>
      <c r="P1949" s="65">
        <f t="shared" ca="1" si="526"/>
        <v>95.925031009999998</v>
      </c>
      <c r="Q1949" s="143">
        <f t="shared" si="516"/>
        <v>0</v>
      </c>
      <c r="R1949" s="11">
        <f t="shared" si="528"/>
        <v>0</v>
      </c>
      <c r="S1949" s="70" t="str">
        <f>IF(O1948&gt;0,VLOOKUP(O1948,W$12:AF$60,10),S1948)</f>
        <v>A+J=</v>
      </c>
      <c r="T1949" s="66" t="e">
        <f>IF(O1948&gt;0,VLOOKUP(O1948,W$12:AF$60,11),T1948)</f>
        <v>#REF!</v>
      </c>
      <c r="U1949" s="71" t="str">
        <f t="shared" si="527"/>
        <v>-</v>
      </c>
    </row>
    <row r="1950" spans="1:21" x14ac:dyDescent="0.15">
      <c r="A1950" s="63">
        <f t="shared" si="529"/>
        <v>45715</v>
      </c>
      <c r="B1950" s="78">
        <f t="shared" ca="1" si="517"/>
        <v>836.63706404949994</v>
      </c>
      <c r="C1950" s="65">
        <f t="shared" ca="1" si="518"/>
        <v>740.17183120949994</v>
      </c>
      <c r="D1950" s="10">
        <f ca="1">IF(A1950&lt;$B$1,VLOOKUP(A1950,[1]DI!$A$4:$B$15000,2),0)</f>
        <v>0.13150000000000001</v>
      </c>
      <c r="E1950" s="65">
        <f t="shared" ca="1" si="519"/>
        <v>1.0004903700000001</v>
      </c>
      <c r="F1950" s="65">
        <f ca="1">(TRUNC(PRODUCT($E$12:$E1949),16))</f>
        <v>1.5505438343882001</v>
      </c>
      <c r="G1950" s="65">
        <f t="shared" ca="1" si="520"/>
        <v>1.4184430829528401</v>
      </c>
      <c r="H1950" s="65">
        <f t="shared" ca="1" si="521"/>
        <v>1.0931308099999999</v>
      </c>
      <c r="I1950" s="64">
        <f t="shared" si="530"/>
        <v>0.04</v>
      </c>
      <c r="J1950" s="66">
        <f>IF(O1949&gt;0,VLOOKUP(O1949,W$12:AF$80,2),J1949)</f>
        <v>45407</v>
      </c>
      <c r="K1950" s="67">
        <f t="shared" si="522"/>
        <v>215</v>
      </c>
      <c r="L1950" s="68">
        <f t="shared" si="523"/>
        <v>215</v>
      </c>
      <c r="M1950" s="69">
        <f t="shared" si="524"/>
        <v>1.0340282700000001</v>
      </c>
      <c r="N1950" s="69">
        <f t="shared" ca="1" si="525"/>
        <v>1.1303281599999999</v>
      </c>
      <c r="O1950" s="68">
        <v>0</v>
      </c>
      <c r="P1950" s="65">
        <f t="shared" ca="1" si="526"/>
        <v>96.465232839999999</v>
      </c>
      <c r="Q1950" s="143">
        <f t="shared" si="516"/>
        <v>0</v>
      </c>
      <c r="R1950" s="11">
        <f t="shared" si="528"/>
        <v>0</v>
      </c>
      <c r="S1950" s="70" t="str">
        <f>IF(O1949&gt;0,VLOOKUP(O1949,W$12:AF$60,10),S1949)</f>
        <v>A+J=</v>
      </c>
      <c r="T1950" s="66" t="e">
        <f>IF(O1949&gt;0,VLOOKUP(O1949,W$12:AF$60,11),T1949)</f>
        <v>#REF!</v>
      </c>
      <c r="U1950" s="71" t="str">
        <f t="shared" si="527"/>
        <v>-</v>
      </c>
    </row>
    <row r="1951" spans="1:21" x14ac:dyDescent="0.15">
      <c r="A1951" s="63">
        <f t="shared" si="529"/>
        <v>45716</v>
      </c>
      <c r="B1951" s="78">
        <f t="shared" ca="1" si="517"/>
        <v>837.17761375949999</v>
      </c>
      <c r="C1951" s="65">
        <f t="shared" ca="1" si="518"/>
        <v>740.17183120949994</v>
      </c>
      <c r="D1951" s="10">
        <f ca="1">IF(A1951&lt;$B$1,VLOOKUP(A1951,[1]DI!$A$4:$B$15000,2),0)</f>
        <v>0.13150000000000001</v>
      </c>
      <c r="E1951" s="65">
        <f t="shared" ca="1" si="519"/>
        <v>1.0004903700000001</v>
      </c>
      <c r="F1951" s="65">
        <f ca="1">(TRUNC(PRODUCT($E$12:$E1950),16))</f>
        <v>1.5513041745682701</v>
      </c>
      <c r="G1951" s="65">
        <f t="shared" ca="1" si="520"/>
        <v>1.4184430829528401</v>
      </c>
      <c r="H1951" s="65">
        <f t="shared" ca="1" si="521"/>
        <v>1.09366685</v>
      </c>
      <c r="I1951" s="64">
        <f t="shared" si="530"/>
        <v>0.04</v>
      </c>
      <c r="J1951" s="66">
        <f>IF(O1950&gt;0,VLOOKUP(O1950,W$12:AF$80,2),J1950)</f>
        <v>45407</v>
      </c>
      <c r="K1951" s="67">
        <f t="shared" si="522"/>
        <v>216</v>
      </c>
      <c r="L1951" s="68">
        <f t="shared" si="523"/>
        <v>216</v>
      </c>
      <c r="M1951" s="69">
        <f t="shared" si="524"/>
        <v>1.034189217</v>
      </c>
      <c r="N1951" s="69">
        <f t="shared" ca="1" si="525"/>
        <v>1.131058463</v>
      </c>
      <c r="O1951" s="68">
        <v>0</v>
      </c>
      <c r="P1951" s="65">
        <f t="shared" ca="1" si="526"/>
        <v>97.005782550000006</v>
      </c>
      <c r="Q1951" s="143">
        <f t="shared" si="516"/>
        <v>0</v>
      </c>
      <c r="R1951" s="11">
        <f t="shared" si="528"/>
        <v>0</v>
      </c>
      <c r="S1951" s="70" t="str">
        <f>IF(O1950&gt;0,VLOOKUP(O1950,W$12:AF$60,10),S1950)</f>
        <v>A+J=</v>
      </c>
      <c r="T1951" s="66" t="e">
        <f>IF(O1950&gt;0,VLOOKUP(O1950,W$12:AF$60,11),T1950)</f>
        <v>#REF!</v>
      </c>
      <c r="U1951" s="71" t="str">
        <f t="shared" si="527"/>
        <v>-</v>
      </c>
    </row>
    <row r="1952" spans="1:21" x14ac:dyDescent="0.15">
      <c r="A1952" s="63">
        <f t="shared" si="529"/>
        <v>45717</v>
      </c>
      <c r="B1952" s="78">
        <f t="shared" ca="1" si="517"/>
        <v>837.71850986949994</v>
      </c>
      <c r="C1952" s="65">
        <f t="shared" ca="1" si="518"/>
        <v>740.17183120949994</v>
      </c>
      <c r="D1952" s="10">
        <f ca="1">IF(A1952&lt;$B$1,VLOOKUP(A1952,[1]DI!$A$4:$B$15000,2),0)</f>
        <v>0</v>
      </c>
      <c r="E1952" s="65">
        <f t="shared" ca="1" si="519"/>
        <v>1</v>
      </c>
      <c r="F1952" s="65">
        <f ca="1">(TRUNC(PRODUCT($E$12:$E1951),16))</f>
        <v>1.5520648875963501</v>
      </c>
      <c r="G1952" s="65">
        <f t="shared" ca="1" si="520"/>
        <v>1.4184430829528401</v>
      </c>
      <c r="H1952" s="65">
        <f t="shared" ca="1" si="521"/>
        <v>1.09420315</v>
      </c>
      <c r="I1952" s="64">
        <f t="shared" si="530"/>
        <v>0.04</v>
      </c>
      <c r="J1952" s="66">
        <f>IF(O1951&gt;0,VLOOKUP(O1951,W$12:AF$80,2),J1951)</f>
        <v>45407</v>
      </c>
      <c r="K1952" s="67">
        <f t="shared" si="522"/>
        <v>216</v>
      </c>
      <c r="L1952" s="68">
        <f t="shared" si="523"/>
        <v>217</v>
      </c>
      <c r="M1952" s="69">
        <f t="shared" si="524"/>
        <v>1.0343501879999999</v>
      </c>
      <c r="N1952" s="69">
        <f t="shared" ca="1" si="525"/>
        <v>1.131789234</v>
      </c>
      <c r="O1952" s="68">
        <v>0</v>
      </c>
      <c r="P1952" s="65">
        <f t="shared" ca="1" si="526"/>
        <v>97.546678659999998</v>
      </c>
      <c r="Q1952" s="143">
        <f t="shared" si="516"/>
        <v>0</v>
      </c>
      <c r="R1952" s="11">
        <f t="shared" si="528"/>
        <v>0</v>
      </c>
      <c r="S1952" s="70" t="str">
        <f>IF(O1951&gt;0,VLOOKUP(O1951,W$12:AF$60,10),S1951)</f>
        <v>A+J=</v>
      </c>
      <c r="T1952" s="66" t="e">
        <f>IF(O1951&gt;0,VLOOKUP(O1951,W$12:AF$60,11),T1951)</f>
        <v>#REF!</v>
      </c>
      <c r="U1952" s="71" t="str">
        <f t="shared" si="527"/>
        <v>-</v>
      </c>
    </row>
    <row r="1953" spans="1:21" x14ac:dyDescent="0.15">
      <c r="A1953" s="63">
        <f t="shared" si="529"/>
        <v>45718</v>
      </c>
      <c r="B1953" s="78">
        <f t="shared" ca="1" si="517"/>
        <v>837.71850986949994</v>
      </c>
      <c r="C1953" s="65">
        <f t="shared" ca="1" si="518"/>
        <v>740.17183120949994</v>
      </c>
      <c r="D1953" s="10">
        <f ca="1">IF(A1953&lt;$B$1,VLOOKUP(A1953,[1]DI!$A$4:$B$15000,2),0)</f>
        <v>0</v>
      </c>
      <c r="E1953" s="65">
        <f t="shared" ca="1" si="519"/>
        <v>1</v>
      </c>
      <c r="F1953" s="65">
        <f ca="1">(TRUNC(PRODUCT($E$12:$E1952),16))</f>
        <v>1.5520648875963501</v>
      </c>
      <c r="G1953" s="65">
        <f t="shared" ca="1" si="520"/>
        <v>1.4184430829528401</v>
      </c>
      <c r="H1953" s="65">
        <f t="shared" ca="1" si="521"/>
        <v>1.09420315</v>
      </c>
      <c r="I1953" s="64">
        <f t="shared" si="530"/>
        <v>0.04</v>
      </c>
      <c r="J1953" s="66">
        <f>IF(O1952&gt;0,VLOOKUP(O1952,W$12:AF$80,2),J1952)</f>
        <v>45407</v>
      </c>
      <c r="K1953" s="67">
        <f t="shared" si="522"/>
        <v>216</v>
      </c>
      <c r="L1953" s="68">
        <f t="shared" si="523"/>
        <v>217</v>
      </c>
      <c r="M1953" s="69">
        <f t="shared" si="524"/>
        <v>1.0343501879999999</v>
      </c>
      <c r="N1953" s="69">
        <f t="shared" ca="1" si="525"/>
        <v>1.131789234</v>
      </c>
      <c r="O1953" s="68">
        <v>0</v>
      </c>
      <c r="P1953" s="65">
        <f t="shared" ca="1" si="526"/>
        <v>97.546678659999998</v>
      </c>
      <c r="Q1953" s="143">
        <f t="shared" si="516"/>
        <v>0</v>
      </c>
      <c r="R1953" s="11">
        <f t="shared" si="528"/>
        <v>0</v>
      </c>
      <c r="S1953" s="70" t="str">
        <f>IF(O1952&gt;0,VLOOKUP(O1952,W$12:AF$60,10),S1952)</f>
        <v>A+J=</v>
      </c>
      <c r="T1953" s="66" t="e">
        <f>IF(O1952&gt;0,VLOOKUP(O1952,W$12:AF$60,11),T1952)</f>
        <v>#REF!</v>
      </c>
      <c r="U1953" s="71" t="str">
        <f t="shared" si="527"/>
        <v>-</v>
      </c>
    </row>
    <row r="1954" spans="1:21" x14ac:dyDescent="0.15">
      <c r="A1954" s="63">
        <f t="shared" si="529"/>
        <v>45719</v>
      </c>
      <c r="B1954" s="78">
        <f t="shared" ca="1" si="517"/>
        <v>837.71850986949994</v>
      </c>
      <c r="C1954" s="65">
        <f t="shared" ca="1" si="518"/>
        <v>740.17183120949994</v>
      </c>
      <c r="D1954" s="10">
        <f ca="1">IF(A1954&lt;$B$1,VLOOKUP(A1954,[1]DI!$A$4:$B$15000,2),0)</f>
        <v>0</v>
      </c>
      <c r="E1954" s="65">
        <f t="shared" ca="1" si="519"/>
        <v>1</v>
      </c>
      <c r="F1954" s="65">
        <f ca="1">(TRUNC(PRODUCT($E$12:$E1953),16))</f>
        <v>1.5520648875963501</v>
      </c>
      <c r="G1954" s="65">
        <f t="shared" ca="1" si="520"/>
        <v>1.4184430829528401</v>
      </c>
      <c r="H1954" s="65">
        <f t="shared" ca="1" si="521"/>
        <v>1.09420315</v>
      </c>
      <c r="I1954" s="64">
        <f t="shared" si="530"/>
        <v>0.04</v>
      </c>
      <c r="J1954" s="66">
        <f>IF(O1953&gt;0,VLOOKUP(O1953,W$12:AF$80,2),J1953)</f>
        <v>45407</v>
      </c>
      <c r="K1954" s="67">
        <f t="shared" si="522"/>
        <v>216</v>
      </c>
      <c r="L1954" s="68">
        <f t="shared" si="523"/>
        <v>217</v>
      </c>
      <c r="M1954" s="69">
        <f t="shared" si="524"/>
        <v>1.0343501879999999</v>
      </c>
      <c r="N1954" s="69">
        <f t="shared" ca="1" si="525"/>
        <v>1.131789234</v>
      </c>
      <c r="O1954" s="68">
        <v>0</v>
      </c>
      <c r="P1954" s="65">
        <f t="shared" ca="1" si="526"/>
        <v>97.546678659999998</v>
      </c>
      <c r="Q1954" s="143">
        <f t="shared" si="516"/>
        <v>0</v>
      </c>
      <c r="R1954" s="11">
        <f t="shared" si="528"/>
        <v>0</v>
      </c>
      <c r="S1954" s="70" t="str">
        <f>IF(O1953&gt;0,VLOOKUP(O1953,W$12:AF$60,10),S1953)</f>
        <v>A+J=</v>
      </c>
      <c r="T1954" s="66" t="e">
        <f>IF(O1953&gt;0,VLOOKUP(O1953,W$12:AF$60,11),T1953)</f>
        <v>#REF!</v>
      </c>
      <c r="U1954" s="71" t="str">
        <f t="shared" si="527"/>
        <v>-</v>
      </c>
    </row>
    <row r="1955" spans="1:21" x14ac:dyDescent="0.15">
      <c r="A1955" s="63">
        <f t="shared" si="529"/>
        <v>45720</v>
      </c>
      <c r="B1955" s="78">
        <f t="shared" ca="1" si="517"/>
        <v>837.71850986949994</v>
      </c>
      <c r="C1955" s="65">
        <f t="shared" ca="1" si="518"/>
        <v>740.17183120949994</v>
      </c>
      <c r="D1955" s="10">
        <f ca="1">IF(A1955&lt;$B$1,VLOOKUP(A1955,[1]DI!$A$4:$B$15000,2),0)</f>
        <v>0</v>
      </c>
      <c r="E1955" s="65">
        <f t="shared" ca="1" si="519"/>
        <v>1</v>
      </c>
      <c r="F1955" s="65">
        <f ca="1">(TRUNC(PRODUCT($E$12:$E1954),16))</f>
        <v>1.5520648875963501</v>
      </c>
      <c r="G1955" s="65">
        <f t="shared" ca="1" si="520"/>
        <v>1.4184430829528401</v>
      </c>
      <c r="H1955" s="65">
        <f t="shared" ca="1" si="521"/>
        <v>1.09420315</v>
      </c>
      <c r="I1955" s="64">
        <f t="shared" si="530"/>
        <v>0.04</v>
      </c>
      <c r="J1955" s="66">
        <f>IF(O1954&gt;0,VLOOKUP(O1954,W$12:AF$80,2),J1954)</f>
        <v>45407</v>
      </c>
      <c r="K1955" s="67">
        <f t="shared" si="522"/>
        <v>216</v>
      </c>
      <c r="L1955" s="68">
        <f t="shared" si="523"/>
        <v>217</v>
      </c>
      <c r="M1955" s="69">
        <f t="shared" si="524"/>
        <v>1.0343501879999999</v>
      </c>
      <c r="N1955" s="69">
        <f t="shared" ca="1" si="525"/>
        <v>1.131789234</v>
      </c>
      <c r="O1955" s="68">
        <v>0</v>
      </c>
      <c r="P1955" s="65">
        <f t="shared" ca="1" si="526"/>
        <v>97.546678659999998</v>
      </c>
      <c r="Q1955" s="143">
        <f t="shared" si="516"/>
        <v>0</v>
      </c>
      <c r="R1955" s="11">
        <f t="shared" si="528"/>
        <v>0</v>
      </c>
      <c r="S1955" s="70" t="str">
        <f>IF(O1954&gt;0,VLOOKUP(O1954,W$12:AF$60,10),S1954)</f>
        <v>A+J=</v>
      </c>
      <c r="T1955" s="66" t="e">
        <f>IF(O1954&gt;0,VLOOKUP(O1954,W$12:AF$60,11),T1954)</f>
        <v>#REF!</v>
      </c>
      <c r="U1955" s="71" t="str">
        <f t="shared" si="527"/>
        <v>-</v>
      </c>
    </row>
    <row r="1956" spans="1:21" x14ac:dyDescent="0.15">
      <c r="A1956" s="63">
        <f t="shared" si="529"/>
        <v>45721</v>
      </c>
      <c r="B1956" s="78">
        <f t="shared" ca="1" si="517"/>
        <v>837.71850986949994</v>
      </c>
      <c r="C1956" s="65">
        <f t="shared" ca="1" si="518"/>
        <v>740.17183120949994</v>
      </c>
      <c r="D1956" s="10">
        <f ca="1">IF(A1956&lt;$B$1,VLOOKUP(A1956,[1]DI!$A$4:$B$15000,2),0)</f>
        <v>0.13150000000000001</v>
      </c>
      <c r="E1956" s="65">
        <f t="shared" ca="1" si="519"/>
        <v>1.0004903700000001</v>
      </c>
      <c r="F1956" s="65">
        <f ca="1">(TRUNC(PRODUCT($E$12:$E1955),16))</f>
        <v>1.5520648875963501</v>
      </c>
      <c r="G1956" s="65">
        <f t="shared" ca="1" si="520"/>
        <v>1.4184430829528401</v>
      </c>
      <c r="H1956" s="65">
        <f t="shared" ca="1" si="521"/>
        <v>1.09420315</v>
      </c>
      <c r="I1956" s="64">
        <f t="shared" si="530"/>
        <v>0.04</v>
      </c>
      <c r="J1956" s="66">
        <f>IF(O1955&gt;0,VLOOKUP(O1955,W$12:AF$80,2),J1955)</f>
        <v>45407</v>
      </c>
      <c r="K1956" s="67">
        <f t="shared" si="522"/>
        <v>217</v>
      </c>
      <c r="L1956" s="68">
        <f t="shared" si="523"/>
        <v>217</v>
      </c>
      <c r="M1956" s="69">
        <f t="shared" si="524"/>
        <v>1.0343501879999999</v>
      </c>
      <c r="N1956" s="69">
        <f t="shared" ca="1" si="525"/>
        <v>1.131789234</v>
      </c>
      <c r="O1956" s="68">
        <v>0</v>
      </c>
      <c r="P1956" s="65">
        <f t="shared" ca="1" si="526"/>
        <v>97.546678659999998</v>
      </c>
      <c r="Q1956" s="143">
        <f t="shared" si="516"/>
        <v>0</v>
      </c>
      <c r="R1956" s="11">
        <f t="shared" si="528"/>
        <v>0</v>
      </c>
      <c r="S1956" s="70" t="str">
        <f>IF(O1955&gt;0,VLOOKUP(O1955,W$12:AF$60,10),S1955)</f>
        <v>A+J=</v>
      </c>
      <c r="T1956" s="66" t="e">
        <f>IF(O1955&gt;0,VLOOKUP(O1955,W$12:AF$60,11),T1955)</f>
        <v>#REF!</v>
      </c>
      <c r="U1956" s="71" t="str">
        <f t="shared" si="527"/>
        <v>-</v>
      </c>
    </row>
    <row r="1957" spans="1:21" x14ac:dyDescent="0.15">
      <c r="A1957" s="63">
        <f t="shared" si="529"/>
        <v>45722</v>
      </c>
      <c r="B1957" s="78">
        <f t="shared" ca="1" si="517"/>
        <v>838.25975311949992</v>
      </c>
      <c r="C1957" s="65">
        <f t="shared" ca="1" si="518"/>
        <v>740.17183120949994</v>
      </c>
      <c r="D1957" s="10">
        <f ca="1">IF(A1957&lt;$B$1,VLOOKUP(A1957,[1]DI!$A$4:$B$15000,2),0)</f>
        <v>0.13150000000000001</v>
      </c>
      <c r="E1957" s="65">
        <f t="shared" ca="1" si="519"/>
        <v>1.0004903700000001</v>
      </c>
      <c r="F1957" s="65">
        <f ca="1">(TRUNC(PRODUCT($E$12:$E1956),16))</f>
        <v>1.5528259736552801</v>
      </c>
      <c r="G1957" s="65">
        <f t="shared" ca="1" si="520"/>
        <v>1.4184430829528401</v>
      </c>
      <c r="H1957" s="65">
        <f t="shared" ca="1" si="521"/>
        <v>1.09473971</v>
      </c>
      <c r="I1957" s="64">
        <f t="shared" si="530"/>
        <v>0.04</v>
      </c>
      <c r="J1957" s="66">
        <f>IF(O1956&gt;0,VLOOKUP(O1956,W$12:AF$80,2),J1956)</f>
        <v>45407</v>
      </c>
      <c r="K1957" s="67">
        <f t="shared" si="522"/>
        <v>218</v>
      </c>
      <c r="L1957" s="68">
        <f t="shared" si="523"/>
        <v>218</v>
      </c>
      <c r="M1957" s="69">
        <f t="shared" si="524"/>
        <v>1.0345111840000001</v>
      </c>
      <c r="N1957" s="69">
        <f t="shared" ca="1" si="525"/>
        <v>1.1325204740000001</v>
      </c>
      <c r="O1957" s="68">
        <v>0</v>
      </c>
      <c r="P1957" s="65">
        <f t="shared" ca="1" si="526"/>
        <v>98.087921910000006</v>
      </c>
      <c r="Q1957" s="143">
        <f t="shared" si="516"/>
        <v>0</v>
      </c>
      <c r="R1957" s="11">
        <f t="shared" si="528"/>
        <v>0</v>
      </c>
      <c r="S1957" s="70" t="str">
        <f>IF(O1956&gt;0,VLOOKUP(O1956,W$12:AF$60,10),S1956)</f>
        <v>A+J=</v>
      </c>
      <c r="T1957" s="66" t="e">
        <f>IF(O1956&gt;0,VLOOKUP(O1956,W$12:AF$60,11),T1956)</f>
        <v>#REF!</v>
      </c>
      <c r="U1957" s="71" t="str">
        <f t="shared" si="527"/>
        <v>-</v>
      </c>
    </row>
    <row r="1958" spans="1:21" x14ac:dyDescent="0.15">
      <c r="A1958" s="63">
        <f t="shared" si="529"/>
        <v>45723</v>
      </c>
      <c r="B1958" s="78">
        <f t="shared" ca="1" si="517"/>
        <v>838.80135164949991</v>
      </c>
      <c r="C1958" s="65">
        <f t="shared" ca="1" si="518"/>
        <v>740.17183120949994</v>
      </c>
      <c r="D1958" s="10">
        <f ca="1">IF(A1958&lt;$B$1,VLOOKUP(A1958,[1]DI!$A$4:$B$15000,2),0)</f>
        <v>0.13150000000000001</v>
      </c>
      <c r="E1958" s="65">
        <f t="shared" ca="1" si="519"/>
        <v>1.0004903700000001</v>
      </c>
      <c r="F1958" s="65">
        <f ca="1">(TRUNC(PRODUCT($E$12:$E1957),16))</f>
        <v>1.55358743292798</v>
      </c>
      <c r="G1958" s="65">
        <f t="shared" ca="1" si="520"/>
        <v>1.4184430829528401</v>
      </c>
      <c r="H1958" s="65">
        <f t="shared" ca="1" si="521"/>
        <v>1.09527654</v>
      </c>
      <c r="I1958" s="64">
        <f t="shared" si="530"/>
        <v>0.04</v>
      </c>
      <c r="J1958" s="66">
        <f>IF(O1957&gt;0,VLOOKUP(O1957,W$12:AF$80,2),J1957)</f>
        <v>45407</v>
      </c>
      <c r="K1958" s="67">
        <f t="shared" si="522"/>
        <v>219</v>
      </c>
      <c r="L1958" s="68">
        <f t="shared" si="523"/>
        <v>219</v>
      </c>
      <c r="M1958" s="69">
        <f t="shared" si="524"/>
        <v>1.034672206</v>
      </c>
      <c r="N1958" s="69">
        <f t="shared" ca="1" si="525"/>
        <v>1.133252194</v>
      </c>
      <c r="O1958" s="68">
        <v>0</v>
      </c>
      <c r="P1958" s="65">
        <f t="shared" ca="1" si="526"/>
        <v>98.629520439999993</v>
      </c>
      <c r="Q1958" s="143">
        <f t="shared" si="516"/>
        <v>0</v>
      </c>
      <c r="R1958" s="11">
        <f t="shared" si="528"/>
        <v>0</v>
      </c>
      <c r="S1958" s="70" t="str">
        <f>IF(O1957&gt;0,VLOOKUP(O1957,W$12:AF$60,10),S1957)</f>
        <v>A+J=</v>
      </c>
      <c r="T1958" s="66" t="e">
        <f>IF(O1957&gt;0,VLOOKUP(O1957,W$12:AF$60,11),T1957)</f>
        <v>#REF!</v>
      </c>
      <c r="U1958" s="71" t="str">
        <f t="shared" si="527"/>
        <v>-</v>
      </c>
    </row>
    <row r="1959" spans="1:21" x14ac:dyDescent="0.15">
      <c r="A1959" s="63">
        <f t="shared" si="529"/>
        <v>45724</v>
      </c>
      <c r="B1959" s="78">
        <f t="shared" ca="1" si="517"/>
        <v>839.34329731949992</v>
      </c>
      <c r="C1959" s="65">
        <f t="shared" ca="1" si="518"/>
        <v>740.17183120949994</v>
      </c>
      <c r="D1959" s="10">
        <f ca="1">IF(A1959&lt;$B$1,VLOOKUP(A1959,[1]DI!$A$4:$B$15000,2),0)</f>
        <v>0</v>
      </c>
      <c r="E1959" s="65">
        <f t="shared" ca="1" si="519"/>
        <v>1</v>
      </c>
      <c r="F1959" s="65">
        <f ca="1">(TRUNC(PRODUCT($E$12:$E1958),16))</f>
        <v>1.55434926559747</v>
      </c>
      <c r="G1959" s="65">
        <f t="shared" ca="1" si="520"/>
        <v>1.4184430829528401</v>
      </c>
      <c r="H1959" s="65">
        <f t="shared" ca="1" si="521"/>
        <v>1.0958136300000001</v>
      </c>
      <c r="I1959" s="64">
        <f t="shared" si="530"/>
        <v>0.04</v>
      </c>
      <c r="J1959" s="66">
        <f>IF(O1958&gt;0,VLOOKUP(O1958,W$12:AF$80,2),J1958)</f>
        <v>45407</v>
      </c>
      <c r="K1959" s="67">
        <f t="shared" si="522"/>
        <v>219</v>
      </c>
      <c r="L1959" s="68">
        <f t="shared" si="523"/>
        <v>220</v>
      </c>
      <c r="M1959" s="69">
        <f t="shared" si="524"/>
        <v>1.034833253</v>
      </c>
      <c r="N1959" s="69">
        <f t="shared" ca="1" si="525"/>
        <v>1.133984383</v>
      </c>
      <c r="O1959" s="68">
        <v>0</v>
      </c>
      <c r="P1959" s="65">
        <f t="shared" ca="1" si="526"/>
        <v>99.171466109999997</v>
      </c>
      <c r="Q1959" s="143">
        <f t="shared" si="516"/>
        <v>0</v>
      </c>
      <c r="R1959" s="11">
        <f t="shared" si="528"/>
        <v>0</v>
      </c>
      <c r="S1959" s="70" t="str">
        <f>IF(O1958&gt;0,VLOOKUP(O1958,W$12:AF$60,10),S1958)</f>
        <v>A+J=</v>
      </c>
      <c r="T1959" s="66" t="e">
        <f>IF(O1958&gt;0,VLOOKUP(O1958,W$12:AF$60,11),T1958)</f>
        <v>#REF!</v>
      </c>
      <c r="U1959" s="71" t="str">
        <f t="shared" si="527"/>
        <v>-</v>
      </c>
    </row>
    <row r="1960" spans="1:21" x14ac:dyDescent="0.15">
      <c r="A1960" s="63">
        <f t="shared" si="529"/>
        <v>45725</v>
      </c>
      <c r="B1960" s="78">
        <f t="shared" ca="1" si="517"/>
        <v>839.34329731949992</v>
      </c>
      <c r="C1960" s="65">
        <f t="shared" ca="1" si="518"/>
        <v>740.17183120949994</v>
      </c>
      <c r="D1960" s="10">
        <f ca="1">IF(A1960&lt;$B$1,VLOOKUP(A1960,[1]DI!$A$4:$B$15000,2),0)</f>
        <v>0</v>
      </c>
      <c r="E1960" s="65">
        <f t="shared" ca="1" si="519"/>
        <v>1</v>
      </c>
      <c r="F1960" s="65">
        <f ca="1">(TRUNC(PRODUCT($E$12:$E1959),16))</f>
        <v>1.55434926559747</v>
      </c>
      <c r="G1960" s="65">
        <f t="shared" ca="1" si="520"/>
        <v>1.4184430829528401</v>
      </c>
      <c r="H1960" s="65">
        <f t="shared" ca="1" si="521"/>
        <v>1.0958136300000001</v>
      </c>
      <c r="I1960" s="64">
        <f t="shared" si="530"/>
        <v>0.04</v>
      </c>
      <c r="J1960" s="66">
        <f>IF(O1959&gt;0,VLOOKUP(O1959,W$12:AF$80,2),J1959)</f>
        <v>45407</v>
      </c>
      <c r="K1960" s="67">
        <f t="shared" si="522"/>
        <v>219</v>
      </c>
      <c r="L1960" s="68">
        <f t="shared" si="523"/>
        <v>220</v>
      </c>
      <c r="M1960" s="69">
        <f t="shared" si="524"/>
        <v>1.034833253</v>
      </c>
      <c r="N1960" s="69">
        <f t="shared" ca="1" si="525"/>
        <v>1.133984383</v>
      </c>
      <c r="O1960" s="68">
        <v>0</v>
      </c>
      <c r="P1960" s="65">
        <f t="shared" ca="1" si="526"/>
        <v>99.171466109999997</v>
      </c>
      <c r="Q1960" s="143">
        <f t="shared" si="516"/>
        <v>0</v>
      </c>
      <c r="R1960" s="11">
        <f t="shared" si="528"/>
        <v>0</v>
      </c>
      <c r="S1960" s="70" t="str">
        <f>IF(O1959&gt;0,VLOOKUP(O1959,W$12:AF$60,10),S1959)</f>
        <v>A+J=</v>
      </c>
      <c r="T1960" s="66" t="e">
        <f>IF(O1959&gt;0,VLOOKUP(O1959,W$12:AF$60,11),T1959)</f>
        <v>#REF!</v>
      </c>
      <c r="U1960" s="71" t="str">
        <f t="shared" si="527"/>
        <v>-</v>
      </c>
    </row>
    <row r="1961" spans="1:21" x14ac:dyDescent="0.15">
      <c r="A1961" s="63">
        <f t="shared" si="529"/>
        <v>45726</v>
      </c>
      <c r="B1961" s="78">
        <f t="shared" ca="1" si="517"/>
        <v>839.34329731949992</v>
      </c>
      <c r="C1961" s="65">
        <f t="shared" ca="1" si="518"/>
        <v>740.17183120949994</v>
      </c>
      <c r="D1961" s="10">
        <f ca="1">IF(A1961&lt;$B$1,VLOOKUP(A1961,[1]DI!$A$4:$B$15000,2),0)</f>
        <v>0.13150000000000001</v>
      </c>
      <c r="E1961" s="65">
        <f t="shared" ca="1" si="519"/>
        <v>1.0004903700000001</v>
      </c>
      <c r="F1961" s="65">
        <f ca="1">(TRUNC(PRODUCT($E$12:$E1960),16))</f>
        <v>1.55434926559747</v>
      </c>
      <c r="G1961" s="65">
        <f t="shared" ca="1" si="520"/>
        <v>1.4184430829528401</v>
      </c>
      <c r="H1961" s="65">
        <f t="shared" ca="1" si="521"/>
        <v>1.0958136300000001</v>
      </c>
      <c r="I1961" s="64">
        <f t="shared" si="530"/>
        <v>0.04</v>
      </c>
      <c r="J1961" s="66">
        <f>IF(O1960&gt;0,VLOOKUP(O1960,W$12:AF$80,2),J1960)</f>
        <v>45407</v>
      </c>
      <c r="K1961" s="67">
        <f t="shared" si="522"/>
        <v>220</v>
      </c>
      <c r="L1961" s="68">
        <f t="shared" si="523"/>
        <v>220</v>
      </c>
      <c r="M1961" s="69">
        <f t="shared" si="524"/>
        <v>1.034833253</v>
      </c>
      <c r="N1961" s="69">
        <f t="shared" ca="1" si="525"/>
        <v>1.133984383</v>
      </c>
      <c r="O1961" s="68">
        <v>0</v>
      </c>
      <c r="P1961" s="65">
        <f t="shared" ca="1" si="526"/>
        <v>99.171466109999997</v>
      </c>
      <c r="Q1961" s="143">
        <f t="shared" si="516"/>
        <v>0</v>
      </c>
      <c r="R1961" s="11">
        <f t="shared" si="528"/>
        <v>0</v>
      </c>
      <c r="S1961" s="70" t="str">
        <f>IF(O1960&gt;0,VLOOKUP(O1960,W$12:AF$60,10),S1960)</f>
        <v>A+J=</v>
      </c>
      <c r="T1961" s="66" t="e">
        <f>IF(O1960&gt;0,VLOOKUP(O1960,W$12:AF$60,11),T1960)</f>
        <v>#REF!</v>
      </c>
      <c r="U1961" s="71" t="str">
        <f t="shared" si="527"/>
        <v>-</v>
      </c>
    </row>
    <row r="1962" spans="1:21" x14ac:dyDescent="0.15">
      <c r="A1962" s="63">
        <f t="shared" si="529"/>
        <v>45727</v>
      </c>
      <c r="B1962" s="78">
        <f t="shared" ca="1" si="517"/>
        <v>839.88559827949996</v>
      </c>
      <c r="C1962" s="65">
        <f t="shared" ca="1" si="518"/>
        <v>740.17183120949994</v>
      </c>
      <c r="D1962" s="10">
        <f ca="1">IF(A1962&lt;$B$1,VLOOKUP(A1962,[1]DI!$A$4:$B$15000,2),0)</f>
        <v>0.13150000000000001</v>
      </c>
      <c r="E1962" s="65">
        <f t="shared" ca="1" si="519"/>
        <v>1.0004903700000001</v>
      </c>
      <c r="F1962" s="65">
        <f ca="1">(TRUNC(PRODUCT($E$12:$E1961),16))</f>
        <v>1.55511147184684</v>
      </c>
      <c r="G1962" s="65">
        <f t="shared" ca="1" si="520"/>
        <v>1.4184430829528401</v>
      </c>
      <c r="H1962" s="65">
        <f t="shared" ca="1" si="521"/>
        <v>1.0963509899999999</v>
      </c>
      <c r="I1962" s="64">
        <f t="shared" si="530"/>
        <v>0.04</v>
      </c>
      <c r="J1962" s="66">
        <f>IF(O1961&gt;0,VLOOKUP(O1961,W$12:AF$80,2),J1961)</f>
        <v>45407</v>
      </c>
      <c r="K1962" s="67">
        <f t="shared" si="522"/>
        <v>221</v>
      </c>
      <c r="L1962" s="68">
        <f t="shared" si="523"/>
        <v>221</v>
      </c>
      <c r="M1962" s="69">
        <f t="shared" si="524"/>
        <v>1.0349943239999999</v>
      </c>
      <c r="N1962" s="69">
        <f t="shared" ca="1" si="525"/>
        <v>1.1347170520000001</v>
      </c>
      <c r="O1962" s="68">
        <v>0</v>
      </c>
      <c r="P1962" s="65">
        <f t="shared" ca="1" si="526"/>
        <v>99.713767070000003</v>
      </c>
      <c r="Q1962" s="143">
        <f t="shared" si="516"/>
        <v>0</v>
      </c>
      <c r="R1962" s="11">
        <f t="shared" si="528"/>
        <v>0</v>
      </c>
      <c r="S1962" s="70" t="str">
        <f>IF(O1961&gt;0,VLOOKUP(O1961,W$12:AF$60,10),S1961)</f>
        <v>A+J=</v>
      </c>
      <c r="T1962" s="66" t="e">
        <f>IF(O1961&gt;0,VLOOKUP(O1961,W$12:AF$60,11),T1961)</f>
        <v>#REF!</v>
      </c>
      <c r="U1962" s="71" t="str">
        <f t="shared" si="527"/>
        <v>-</v>
      </c>
    </row>
    <row r="1963" spans="1:21" x14ac:dyDescent="0.15">
      <c r="A1963" s="63">
        <f t="shared" si="529"/>
        <v>45728</v>
      </c>
      <c r="B1963" s="78">
        <f t="shared" ca="1" si="517"/>
        <v>840.42823970949996</v>
      </c>
      <c r="C1963" s="65">
        <f t="shared" ca="1" si="518"/>
        <v>740.17183120949994</v>
      </c>
      <c r="D1963" s="10">
        <f ca="1">IF(A1963&lt;$B$1,VLOOKUP(A1963,[1]DI!$A$4:$B$15000,2),0)</f>
        <v>0.13150000000000001</v>
      </c>
      <c r="E1963" s="65">
        <f t="shared" ca="1" si="519"/>
        <v>1.0004903700000001</v>
      </c>
      <c r="F1963" s="65">
        <f ca="1">(TRUNC(PRODUCT($E$12:$E1962),16))</f>
        <v>1.55587405185929</v>
      </c>
      <c r="G1963" s="65">
        <f t="shared" ca="1" si="520"/>
        <v>1.4184430829528401</v>
      </c>
      <c r="H1963" s="65">
        <f t="shared" ca="1" si="521"/>
        <v>1.0968886</v>
      </c>
      <c r="I1963" s="64">
        <f t="shared" si="530"/>
        <v>0.04</v>
      </c>
      <c r="J1963" s="66">
        <f>IF(O1962&gt;0,VLOOKUP(O1962,W$12:AF$80,2),J1962)</f>
        <v>45407</v>
      </c>
      <c r="K1963" s="67">
        <f t="shared" si="522"/>
        <v>222</v>
      </c>
      <c r="L1963" s="68">
        <f t="shared" si="523"/>
        <v>222</v>
      </c>
      <c r="M1963" s="69">
        <f t="shared" si="524"/>
        <v>1.035155421</v>
      </c>
      <c r="N1963" s="69">
        <f t="shared" ca="1" si="525"/>
        <v>1.1354501809999999</v>
      </c>
      <c r="O1963" s="68">
        <v>0</v>
      </c>
      <c r="P1963" s="65">
        <f t="shared" ca="1" si="526"/>
        <v>100.25640850000001</v>
      </c>
      <c r="Q1963" s="143">
        <f t="shared" si="516"/>
        <v>0</v>
      </c>
      <c r="R1963" s="11">
        <f t="shared" si="528"/>
        <v>0</v>
      </c>
      <c r="S1963" s="70" t="str">
        <f>IF(O1962&gt;0,VLOOKUP(O1962,W$12:AF$60,10),S1962)</f>
        <v>A+J=</v>
      </c>
      <c r="T1963" s="66" t="e">
        <f>IF(O1962&gt;0,VLOOKUP(O1962,W$12:AF$60,11),T1962)</f>
        <v>#REF!</v>
      </c>
      <c r="U1963" s="71" t="str">
        <f t="shared" si="527"/>
        <v>-</v>
      </c>
    </row>
    <row r="1964" spans="1:21" x14ac:dyDescent="0.15">
      <c r="A1964" s="63">
        <f t="shared" si="529"/>
        <v>45729</v>
      </c>
      <c r="B1964" s="78">
        <f t="shared" ca="1" si="517"/>
        <v>840.97123568949996</v>
      </c>
      <c r="C1964" s="65">
        <f t="shared" ca="1" si="518"/>
        <v>740.17183120949994</v>
      </c>
      <c r="D1964" s="10">
        <f ca="1">IF(A1964&lt;$B$1,VLOOKUP(A1964,[1]DI!$A$4:$B$15000,2),0)</f>
        <v>0.13150000000000001</v>
      </c>
      <c r="E1964" s="65">
        <f t="shared" ca="1" si="519"/>
        <v>1.0004903700000001</v>
      </c>
      <c r="F1964" s="65">
        <f ca="1">(TRUNC(PRODUCT($E$12:$E1963),16))</f>
        <v>1.5566370058181001</v>
      </c>
      <c r="G1964" s="65">
        <f t="shared" ca="1" si="520"/>
        <v>1.4184430829528401</v>
      </c>
      <c r="H1964" s="65">
        <f t="shared" ca="1" si="521"/>
        <v>1.09742648</v>
      </c>
      <c r="I1964" s="64">
        <f t="shared" si="530"/>
        <v>0.04</v>
      </c>
      <c r="J1964" s="66">
        <f>IF(O1963&gt;0,VLOOKUP(O1963,W$12:AF$80,2),J1963)</f>
        <v>45407</v>
      </c>
      <c r="K1964" s="67">
        <f t="shared" si="522"/>
        <v>223</v>
      </c>
      <c r="L1964" s="68">
        <f t="shared" si="523"/>
        <v>223</v>
      </c>
      <c r="M1964" s="69">
        <f t="shared" si="524"/>
        <v>1.035316543</v>
      </c>
      <c r="N1964" s="69">
        <f t="shared" ca="1" si="525"/>
        <v>1.1361837889999999</v>
      </c>
      <c r="O1964" s="68">
        <v>0</v>
      </c>
      <c r="P1964" s="65">
        <f t="shared" ca="1" si="526"/>
        <v>100.79940448000001</v>
      </c>
      <c r="Q1964" s="143">
        <f t="shared" si="516"/>
        <v>0</v>
      </c>
      <c r="R1964" s="11">
        <f t="shared" si="528"/>
        <v>0</v>
      </c>
      <c r="S1964" s="70" t="str">
        <f>IF(O1963&gt;0,VLOOKUP(O1963,W$12:AF$60,10),S1963)</f>
        <v>A+J=</v>
      </c>
      <c r="T1964" s="66" t="e">
        <f>IF(O1963&gt;0,VLOOKUP(O1963,W$12:AF$60,11),T1963)</f>
        <v>#REF!</v>
      </c>
      <c r="U1964" s="71" t="str">
        <f t="shared" si="527"/>
        <v>-</v>
      </c>
    </row>
    <row r="1965" spans="1:21" x14ac:dyDescent="0.15">
      <c r="A1965" s="63">
        <f t="shared" si="529"/>
        <v>45730</v>
      </c>
      <c r="B1965" s="78">
        <f t="shared" ca="1" si="517"/>
        <v>841.5145884294999</v>
      </c>
      <c r="C1965" s="65">
        <f t="shared" ca="1" si="518"/>
        <v>740.17183120949994</v>
      </c>
      <c r="D1965" s="10">
        <f ca="1">IF(A1965&lt;$B$1,VLOOKUP(A1965,[1]DI!$A$4:$B$15000,2),0)</f>
        <v>0.13150000000000001</v>
      </c>
      <c r="E1965" s="65">
        <f t="shared" ca="1" si="519"/>
        <v>1.0004903700000001</v>
      </c>
      <c r="F1965" s="65">
        <f ca="1">(TRUNC(PRODUCT($E$12:$E1964),16))</f>
        <v>1.55740033390664</v>
      </c>
      <c r="G1965" s="65">
        <f t="shared" ca="1" si="520"/>
        <v>1.4184430829528401</v>
      </c>
      <c r="H1965" s="65">
        <f t="shared" ca="1" si="521"/>
        <v>1.0979646300000001</v>
      </c>
      <c r="I1965" s="64">
        <f t="shared" si="530"/>
        <v>0.04</v>
      </c>
      <c r="J1965" s="66">
        <f>IF(O1964&gt;0,VLOOKUP(O1964,W$12:AF$80,2),J1964)</f>
        <v>45407</v>
      </c>
      <c r="K1965" s="67">
        <f t="shared" si="522"/>
        <v>224</v>
      </c>
      <c r="L1965" s="68">
        <f t="shared" si="523"/>
        <v>224</v>
      </c>
      <c r="M1965" s="69">
        <f t="shared" si="524"/>
        <v>1.03547769</v>
      </c>
      <c r="N1965" s="69">
        <f t="shared" ca="1" si="525"/>
        <v>1.1369178790000001</v>
      </c>
      <c r="O1965" s="68">
        <v>0</v>
      </c>
      <c r="P1965" s="65">
        <f t="shared" ca="1" si="526"/>
        <v>101.34275722</v>
      </c>
      <c r="Q1965" s="143">
        <f t="shared" si="516"/>
        <v>0</v>
      </c>
      <c r="R1965" s="11">
        <f t="shared" si="528"/>
        <v>0</v>
      </c>
      <c r="S1965" s="70" t="str">
        <f>IF(O1964&gt;0,VLOOKUP(O1964,W$12:AF$60,10),S1964)</f>
        <v>A+J=</v>
      </c>
      <c r="T1965" s="66" t="e">
        <f>IF(O1964&gt;0,VLOOKUP(O1964,W$12:AF$60,11),T1964)</f>
        <v>#REF!</v>
      </c>
      <c r="U1965" s="71" t="str">
        <f t="shared" si="527"/>
        <v>-</v>
      </c>
    </row>
    <row r="1966" spans="1:21" x14ac:dyDescent="0.15">
      <c r="A1966" s="63">
        <f t="shared" si="529"/>
        <v>45731</v>
      </c>
      <c r="B1966" s="78">
        <f t="shared" ca="1" si="517"/>
        <v>842.05828830949997</v>
      </c>
      <c r="C1966" s="65">
        <f t="shared" ca="1" si="518"/>
        <v>740.17183120949994</v>
      </c>
      <c r="D1966" s="10">
        <f ca="1">IF(A1966&lt;$B$1,VLOOKUP(A1966,[1]DI!$A$4:$B$15000,2),0)</f>
        <v>0</v>
      </c>
      <c r="E1966" s="65">
        <f t="shared" ca="1" si="519"/>
        <v>1</v>
      </c>
      <c r="F1966" s="65">
        <f ca="1">(TRUNC(PRODUCT($E$12:$E1965),16))</f>
        <v>1.55816403630838</v>
      </c>
      <c r="G1966" s="65">
        <f t="shared" ca="1" si="520"/>
        <v>1.4184430829528401</v>
      </c>
      <c r="H1966" s="65">
        <f t="shared" ca="1" si="521"/>
        <v>1.09850304</v>
      </c>
      <c r="I1966" s="64">
        <f t="shared" si="530"/>
        <v>0.04</v>
      </c>
      <c r="J1966" s="66">
        <f>IF(O1965&gt;0,VLOOKUP(O1965,W$12:AF$80,2),J1965)</f>
        <v>45407</v>
      </c>
      <c r="K1966" s="67">
        <f t="shared" si="522"/>
        <v>224</v>
      </c>
      <c r="L1966" s="68">
        <f t="shared" si="523"/>
        <v>225</v>
      </c>
      <c r="M1966" s="69">
        <f t="shared" si="524"/>
        <v>1.0356388620000001</v>
      </c>
      <c r="N1966" s="69">
        <f t="shared" ca="1" si="525"/>
        <v>1.1376524379999999</v>
      </c>
      <c r="O1966" s="68">
        <v>0</v>
      </c>
      <c r="P1966" s="65">
        <f t="shared" ca="1" si="526"/>
        <v>101.8864571</v>
      </c>
      <c r="Q1966" s="143">
        <f t="shared" si="516"/>
        <v>0</v>
      </c>
      <c r="R1966" s="11">
        <f t="shared" si="528"/>
        <v>0</v>
      </c>
      <c r="S1966" s="70" t="str">
        <f>IF(O1965&gt;0,VLOOKUP(O1965,W$12:AF$60,10),S1965)</f>
        <v>A+J=</v>
      </c>
      <c r="T1966" s="66" t="e">
        <f>IF(O1965&gt;0,VLOOKUP(O1965,W$12:AF$60,11),T1965)</f>
        <v>#REF!</v>
      </c>
      <c r="U1966" s="71" t="str">
        <f t="shared" si="527"/>
        <v>-</v>
      </c>
    </row>
    <row r="1967" spans="1:21" x14ac:dyDescent="0.15">
      <c r="A1967" s="63">
        <f t="shared" si="529"/>
        <v>45732</v>
      </c>
      <c r="B1967" s="78">
        <f t="shared" ca="1" si="517"/>
        <v>842.05828830949997</v>
      </c>
      <c r="C1967" s="65">
        <f t="shared" ca="1" si="518"/>
        <v>740.17183120949994</v>
      </c>
      <c r="D1967" s="10">
        <f ca="1">IF(A1967&lt;$B$1,VLOOKUP(A1967,[1]DI!$A$4:$B$15000,2),0)</f>
        <v>0</v>
      </c>
      <c r="E1967" s="65">
        <f t="shared" ca="1" si="519"/>
        <v>1</v>
      </c>
      <c r="F1967" s="65">
        <f ca="1">(TRUNC(PRODUCT($E$12:$E1966),16))</f>
        <v>1.55816403630838</v>
      </c>
      <c r="G1967" s="65">
        <f t="shared" ca="1" si="520"/>
        <v>1.4184430829528401</v>
      </c>
      <c r="H1967" s="65">
        <f t="shared" ca="1" si="521"/>
        <v>1.09850304</v>
      </c>
      <c r="I1967" s="64">
        <f t="shared" si="530"/>
        <v>0.04</v>
      </c>
      <c r="J1967" s="66">
        <f>IF(O1966&gt;0,VLOOKUP(O1966,W$12:AF$80,2),J1966)</f>
        <v>45407</v>
      </c>
      <c r="K1967" s="67">
        <f t="shared" si="522"/>
        <v>224</v>
      </c>
      <c r="L1967" s="68">
        <f t="shared" si="523"/>
        <v>225</v>
      </c>
      <c r="M1967" s="69">
        <f t="shared" si="524"/>
        <v>1.0356388620000001</v>
      </c>
      <c r="N1967" s="69">
        <f t="shared" ca="1" si="525"/>
        <v>1.1376524379999999</v>
      </c>
      <c r="O1967" s="68">
        <v>0</v>
      </c>
      <c r="P1967" s="65">
        <f t="shared" ca="1" si="526"/>
        <v>101.8864571</v>
      </c>
      <c r="Q1967" s="143">
        <f t="shared" si="516"/>
        <v>0</v>
      </c>
      <c r="R1967" s="11">
        <f t="shared" si="528"/>
        <v>0</v>
      </c>
      <c r="S1967" s="70" t="str">
        <f>IF(O1966&gt;0,VLOOKUP(O1966,W$12:AF$60,10),S1966)</f>
        <v>A+J=</v>
      </c>
      <c r="T1967" s="66" t="e">
        <f>IF(O1966&gt;0,VLOOKUP(O1966,W$12:AF$60,11),T1966)</f>
        <v>#REF!</v>
      </c>
      <c r="U1967" s="71" t="str">
        <f t="shared" si="527"/>
        <v>-</v>
      </c>
    </row>
    <row r="1968" spans="1:21" x14ac:dyDescent="0.15">
      <c r="A1968" s="63">
        <f t="shared" si="529"/>
        <v>45733</v>
      </c>
      <c r="B1968" s="78">
        <f t="shared" ca="1" si="517"/>
        <v>842.05828830949997</v>
      </c>
      <c r="C1968" s="65">
        <f t="shared" ca="1" si="518"/>
        <v>740.17183120949994</v>
      </c>
      <c r="D1968" s="10">
        <f ca="1">IF(A1968&lt;$B$1,VLOOKUP(A1968,[1]DI!$A$4:$B$15000,2),0)</f>
        <v>0.13150000000000001</v>
      </c>
      <c r="E1968" s="65">
        <f t="shared" ca="1" si="519"/>
        <v>1.0004903700000001</v>
      </c>
      <c r="F1968" s="65">
        <f ca="1">(TRUNC(PRODUCT($E$12:$E1967),16))</f>
        <v>1.55816403630838</v>
      </c>
      <c r="G1968" s="65">
        <f t="shared" ca="1" si="520"/>
        <v>1.4184430829528401</v>
      </c>
      <c r="H1968" s="65">
        <f t="shared" ca="1" si="521"/>
        <v>1.09850304</v>
      </c>
      <c r="I1968" s="64">
        <f t="shared" si="530"/>
        <v>0.04</v>
      </c>
      <c r="J1968" s="66">
        <f>IF(O1967&gt;0,VLOOKUP(O1967,W$12:AF$80,2),J1967)</f>
        <v>45407</v>
      </c>
      <c r="K1968" s="67">
        <f t="shared" si="522"/>
        <v>225</v>
      </c>
      <c r="L1968" s="68">
        <f t="shared" si="523"/>
        <v>225</v>
      </c>
      <c r="M1968" s="69">
        <f t="shared" si="524"/>
        <v>1.0356388620000001</v>
      </c>
      <c r="N1968" s="69">
        <f t="shared" ca="1" si="525"/>
        <v>1.1376524379999999</v>
      </c>
      <c r="O1968" s="68">
        <v>0</v>
      </c>
      <c r="P1968" s="65">
        <f t="shared" ca="1" si="526"/>
        <v>101.8864571</v>
      </c>
      <c r="Q1968" s="143">
        <f t="shared" si="516"/>
        <v>0</v>
      </c>
      <c r="R1968" s="11">
        <f t="shared" si="528"/>
        <v>0</v>
      </c>
      <c r="S1968" s="70" t="str">
        <f>IF(O1967&gt;0,VLOOKUP(O1967,W$12:AF$60,10),S1967)</f>
        <v>A+J=</v>
      </c>
      <c r="T1968" s="66" t="e">
        <f>IF(O1967&gt;0,VLOOKUP(O1967,W$12:AF$60,11),T1967)</f>
        <v>#REF!</v>
      </c>
      <c r="U1968" s="71" t="str">
        <f t="shared" si="527"/>
        <v>-</v>
      </c>
    </row>
    <row r="1969" spans="1:21" x14ac:dyDescent="0.15">
      <c r="A1969" s="63">
        <f t="shared" si="529"/>
        <v>45734</v>
      </c>
      <c r="B1969" s="78">
        <f t="shared" ca="1" si="517"/>
        <v>842.6023368095</v>
      </c>
      <c r="C1969" s="65">
        <f t="shared" ca="1" si="518"/>
        <v>740.17183120949994</v>
      </c>
      <c r="D1969" s="10">
        <f ca="1">IF(A1969&lt;$B$1,VLOOKUP(A1969,[1]DI!$A$4:$B$15000,2),0)</f>
        <v>0.13150000000000001</v>
      </c>
      <c r="E1969" s="65">
        <f t="shared" ca="1" si="519"/>
        <v>1.0004903700000001</v>
      </c>
      <c r="F1969" s="65">
        <f ca="1">(TRUNC(PRODUCT($E$12:$E1968),16))</f>
        <v>1.55892811320687</v>
      </c>
      <c r="G1969" s="65">
        <f t="shared" ca="1" si="520"/>
        <v>1.4184430829528401</v>
      </c>
      <c r="H1969" s="65">
        <f t="shared" ca="1" si="521"/>
        <v>1.0990417100000001</v>
      </c>
      <c r="I1969" s="64">
        <f t="shared" si="530"/>
        <v>0.04</v>
      </c>
      <c r="J1969" s="66">
        <f>IF(O1968&gt;0,VLOOKUP(O1968,W$12:AF$80,2),J1968)</f>
        <v>45407</v>
      </c>
      <c r="K1969" s="67">
        <f t="shared" si="522"/>
        <v>226</v>
      </c>
      <c r="L1969" s="68">
        <f t="shared" si="523"/>
        <v>226</v>
      </c>
      <c r="M1969" s="69">
        <f t="shared" si="524"/>
        <v>1.0358000590000001</v>
      </c>
      <c r="N1969" s="69">
        <f t="shared" ca="1" si="525"/>
        <v>1.1383874679999999</v>
      </c>
      <c r="O1969" s="68">
        <v>0</v>
      </c>
      <c r="P1969" s="65">
        <f t="shared" ca="1" si="526"/>
        <v>102.4305056</v>
      </c>
      <c r="Q1969" s="143">
        <f t="shared" ref="Q1969:Q2032" si="531">IF(O1969&gt;0,VLOOKUP(A1969,X$12:AC$90,6),0)</f>
        <v>0</v>
      </c>
      <c r="R1969" s="11">
        <f t="shared" si="528"/>
        <v>0</v>
      </c>
      <c r="S1969" s="70" t="str">
        <f>IF(O1968&gt;0,VLOOKUP(O1968,W$12:AF$60,10),S1968)</f>
        <v>A+J=</v>
      </c>
      <c r="T1969" s="66" t="e">
        <f>IF(O1968&gt;0,VLOOKUP(O1968,W$12:AF$60,11),T1968)</f>
        <v>#REF!</v>
      </c>
      <c r="U1969" s="71" t="str">
        <f t="shared" si="527"/>
        <v>-</v>
      </c>
    </row>
    <row r="1970" spans="1:21" x14ac:dyDescent="0.15">
      <c r="A1970" s="63">
        <f t="shared" si="529"/>
        <v>45735</v>
      </c>
      <c r="B1970" s="78">
        <f t="shared" ca="1" si="517"/>
        <v>843.14674132949995</v>
      </c>
      <c r="C1970" s="65">
        <f t="shared" ca="1" si="518"/>
        <v>740.17183120949994</v>
      </c>
      <c r="D1970" s="10">
        <f ca="1">IF(A1970&lt;$B$1,VLOOKUP(A1970,[1]DI!$A$4:$B$15000,2),0)</f>
        <v>0.13150000000000001</v>
      </c>
      <c r="E1970" s="65">
        <f t="shared" ca="1" si="519"/>
        <v>1.0004903700000001</v>
      </c>
      <c r="F1970" s="65">
        <f ca="1">(TRUNC(PRODUCT($E$12:$E1969),16))</f>
        <v>1.55969256478574</v>
      </c>
      <c r="G1970" s="65">
        <f t="shared" ca="1" si="520"/>
        <v>1.4184430829528401</v>
      </c>
      <c r="H1970" s="65">
        <f t="shared" ca="1" si="521"/>
        <v>1.09958065</v>
      </c>
      <c r="I1970" s="64">
        <f t="shared" si="530"/>
        <v>0.04</v>
      </c>
      <c r="J1970" s="66">
        <f>IF(O1969&gt;0,VLOOKUP(O1969,W$12:AF$80,2),J1969)</f>
        <v>45407</v>
      </c>
      <c r="K1970" s="67">
        <f t="shared" si="522"/>
        <v>227</v>
      </c>
      <c r="L1970" s="68">
        <f t="shared" si="523"/>
        <v>227</v>
      </c>
      <c r="M1970" s="69">
        <f t="shared" si="524"/>
        <v>1.0359612810000001</v>
      </c>
      <c r="N1970" s="69">
        <f t="shared" ca="1" si="525"/>
        <v>1.1391229789999999</v>
      </c>
      <c r="O1970" s="68">
        <v>0</v>
      </c>
      <c r="P1970" s="65">
        <f t="shared" ca="1" si="526"/>
        <v>102.97491012</v>
      </c>
      <c r="Q1970" s="143">
        <f t="shared" si="531"/>
        <v>0</v>
      </c>
      <c r="R1970" s="11">
        <f t="shared" si="528"/>
        <v>0</v>
      </c>
      <c r="S1970" s="70" t="str">
        <f>IF(O1969&gt;0,VLOOKUP(O1969,W$12:AF$60,10),S1969)</f>
        <v>A+J=</v>
      </c>
      <c r="T1970" s="66" t="e">
        <f>IF(O1969&gt;0,VLOOKUP(O1969,W$12:AF$60,11),T1969)</f>
        <v>#REF!</v>
      </c>
      <c r="U1970" s="71" t="str">
        <f t="shared" si="527"/>
        <v>-</v>
      </c>
    </row>
    <row r="1971" spans="1:21" x14ac:dyDescent="0.15">
      <c r="A1971" s="63">
        <f t="shared" si="529"/>
        <v>45736</v>
      </c>
      <c r="B1971" s="78">
        <f t="shared" ca="1" si="517"/>
        <v>843.69149373949995</v>
      </c>
      <c r="C1971" s="65">
        <f t="shared" ca="1" si="518"/>
        <v>740.17183120949994</v>
      </c>
      <c r="D1971" s="10">
        <f ca="1">IF(A1971&lt;$B$1,VLOOKUP(A1971,[1]DI!$A$4:$B$15000,2),0)</f>
        <v>0.14149999999999999</v>
      </c>
      <c r="E1971" s="65">
        <f t="shared" ca="1" si="519"/>
        <v>1.00052531</v>
      </c>
      <c r="F1971" s="65">
        <f ca="1">(TRUNC(PRODUCT($E$12:$E1970),16))</f>
        <v>1.5604573912287301</v>
      </c>
      <c r="G1971" s="65">
        <f t="shared" ca="1" si="520"/>
        <v>1.4184430829528401</v>
      </c>
      <c r="H1971" s="65">
        <f t="shared" ca="1" si="521"/>
        <v>1.10011985</v>
      </c>
      <c r="I1971" s="64">
        <f t="shared" si="530"/>
        <v>0.04</v>
      </c>
      <c r="J1971" s="66">
        <f>IF(O1970&gt;0,VLOOKUP(O1970,W$12:AF$80,2),J1970)</f>
        <v>45407</v>
      </c>
      <c r="K1971" s="67">
        <f t="shared" si="522"/>
        <v>228</v>
      </c>
      <c r="L1971" s="68">
        <f t="shared" si="523"/>
        <v>228</v>
      </c>
      <c r="M1971" s="69">
        <f t="shared" si="524"/>
        <v>1.0361225279999999</v>
      </c>
      <c r="N1971" s="69">
        <f t="shared" ca="1" si="525"/>
        <v>1.13985896</v>
      </c>
      <c r="O1971" s="68">
        <v>0</v>
      </c>
      <c r="P1971" s="65">
        <f t="shared" ca="1" si="526"/>
        <v>103.51966253000001</v>
      </c>
      <c r="Q1971" s="143">
        <f t="shared" si="531"/>
        <v>0</v>
      </c>
      <c r="R1971" s="11">
        <f t="shared" si="528"/>
        <v>0</v>
      </c>
      <c r="S1971" s="70" t="str">
        <f>IF(O1970&gt;0,VLOOKUP(O1970,W$12:AF$60,10),S1970)</f>
        <v>A+J=</v>
      </c>
      <c r="T1971" s="66" t="e">
        <f>IF(O1970&gt;0,VLOOKUP(O1970,W$12:AF$60,11),T1970)</f>
        <v>#REF!</v>
      </c>
      <c r="U1971" s="71" t="str">
        <f t="shared" si="527"/>
        <v>-</v>
      </c>
    </row>
    <row r="1972" spans="1:21" x14ac:dyDescent="0.15">
      <c r="A1972" s="63">
        <f t="shared" si="529"/>
        <v>45737</v>
      </c>
      <c r="B1972" s="78">
        <f t="shared" ref="B1972:B2035" ca="1" si="532">IF(A1972&lt;=TODAY(),C1972+P1972,IF(AND(A1972&gt;TODAY(),A1972&lt;=$B$1),IF(VLOOKUP(TODAY(),$A$10:$D$10000,4,FALSE)=0,"n.d",C1972+P1972),"n.d"))</f>
        <v>844.26607950949995</v>
      </c>
      <c r="C1972" s="65">
        <f t="shared" ref="C1972:C2035" ca="1" si="533">(C1971-R1971)</f>
        <v>740.17183120949994</v>
      </c>
      <c r="D1972" s="10">
        <f ca="1">IF(A1972&lt;$B$1,VLOOKUP(A1972,[1]DI!$A$4:$B$15000,2),0)</f>
        <v>0.14149999999999999</v>
      </c>
      <c r="E1972" s="65">
        <f t="shared" ref="E1972:E2035" ca="1" si="534">IF(A1972&lt;A$10,1,ROUND(((1+D1972)^(1/252)),8))</f>
        <v>1.00052531</v>
      </c>
      <c r="F1972" s="65">
        <f ca="1">(TRUNC(PRODUCT($E$12:$E1971),16))</f>
        <v>1.5612771151009199</v>
      </c>
      <c r="G1972" s="65">
        <f t="shared" ref="G1972:G2035" ca="1" si="535">IF(O1971&gt;0,F1971,G1971)</f>
        <v>1.4184430829528401</v>
      </c>
      <c r="H1972" s="65">
        <f t="shared" ref="H1972:H2035" ca="1" si="536">ROUND(F1972/G1972,8)</f>
        <v>1.1006977499999999</v>
      </c>
      <c r="I1972" s="64">
        <f t="shared" si="530"/>
        <v>0.04</v>
      </c>
      <c r="J1972" s="66">
        <f>IF(O1971&gt;0,VLOOKUP(O1971,W$12:AF$80,2),J1971)</f>
        <v>45407</v>
      </c>
      <c r="K1972" s="67">
        <f t="shared" ref="K1972:K2035" si="537">IF(A1972&gt;J1972,IF(NETWORKDAYS(J1972,A1972,$W$120:$W$436)-1=0,1,NETWORKDAYS(J1972,A1972,$W$120:$W$436)-1),0)</f>
        <v>229</v>
      </c>
      <c r="L1972" s="68">
        <f t="shared" ref="L1972:L2035" si="538">IF(AND(K1972=1,K1971=1),1,IF(K1972&gt;0,IF(K1972=K1971,K1972+1,K1972),0))</f>
        <v>229</v>
      </c>
      <c r="M1972" s="69">
        <f t="shared" ref="M1972:M2035" si="539">ROUND((I1972+1)^(L1972/252),9)</f>
        <v>1.0362838000000001</v>
      </c>
      <c r="N1972" s="69">
        <f t="shared" ref="N1972:N2035" ca="1" si="540">ROUND(H1972*M1972,9)</f>
        <v>1.1406352470000001</v>
      </c>
      <c r="O1972" s="68">
        <v>0</v>
      </c>
      <c r="P1972" s="65">
        <f t="shared" ref="P1972:P2035" ca="1" si="541">TRUNC(((N1972-1)*C1972),8)</f>
        <v>104.0942483</v>
      </c>
      <c r="Q1972" s="143">
        <f t="shared" si="531"/>
        <v>0</v>
      </c>
      <c r="R1972" s="11">
        <f t="shared" si="528"/>
        <v>0</v>
      </c>
      <c r="S1972" s="70" t="str">
        <f>IF(O1971&gt;0,VLOOKUP(O1971,W$12:AF$60,10),S1971)</f>
        <v>A+J=</v>
      </c>
      <c r="T1972" s="66" t="e">
        <f>IF(O1971&gt;0,VLOOKUP(O1971,W$12:AF$60,11),T1971)</f>
        <v>#REF!</v>
      </c>
      <c r="U1972" s="71" t="str">
        <f t="shared" ref="U1972:U2035" si="542">IF(O1972&gt;0,(P1972+R1972)*U$9,"-")</f>
        <v>-</v>
      </c>
    </row>
    <row r="1973" spans="1:21" x14ac:dyDescent="0.15">
      <c r="A1973" s="63">
        <f t="shared" si="529"/>
        <v>45738</v>
      </c>
      <c r="B1973" s="78">
        <f t="shared" ca="1" si="532"/>
        <v>844.84106200949998</v>
      </c>
      <c r="C1973" s="65">
        <f t="shared" ca="1" si="533"/>
        <v>740.17183120949994</v>
      </c>
      <c r="D1973" s="10">
        <f ca="1">IF(A1973&lt;$B$1,VLOOKUP(A1973,[1]DI!$A$4:$B$15000,2),0)</f>
        <v>0</v>
      </c>
      <c r="E1973" s="65">
        <f t="shared" ca="1" si="534"/>
        <v>1</v>
      </c>
      <c r="F1973" s="65">
        <f ca="1">(TRUNC(PRODUCT($E$12:$E1972),16))</f>
        <v>1.5620972695822499</v>
      </c>
      <c r="G1973" s="65">
        <f t="shared" ca="1" si="535"/>
        <v>1.4184430829528401</v>
      </c>
      <c r="H1973" s="65">
        <f t="shared" ca="1" si="536"/>
        <v>1.1012759599999999</v>
      </c>
      <c r="I1973" s="64">
        <f t="shared" si="530"/>
        <v>0.04</v>
      </c>
      <c r="J1973" s="66">
        <f>IF(O1972&gt;0,VLOOKUP(O1972,W$12:AF$80,2),J1972)</f>
        <v>45407</v>
      </c>
      <c r="K1973" s="67">
        <f t="shared" si="537"/>
        <v>229</v>
      </c>
      <c r="L1973" s="68">
        <f t="shared" si="538"/>
        <v>230</v>
      </c>
      <c r="M1973" s="69">
        <f t="shared" si="539"/>
        <v>1.036445098</v>
      </c>
      <c r="N1973" s="69">
        <f t="shared" ca="1" si="540"/>
        <v>1.1414120699999999</v>
      </c>
      <c r="O1973" s="68">
        <v>0</v>
      </c>
      <c r="P1973" s="65">
        <f t="shared" ca="1" si="541"/>
        <v>104.66923079999999</v>
      </c>
      <c r="Q1973" s="143">
        <f t="shared" si="531"/>
        <v>0</v>
      </c>
      <c r="R1973" s="11">
        <f t="shared" si="528"/>
        <v>0</v>
      </c>
      <c r="S1973" s="70" t="str">
        <f>IF(O1972&gt;0,VLOOKUP(O1972,W$12:AF$60,10),S1972)</f>
        <v>A+J=</v>
      </c>
      <c r="T1973" s="66" t="e">
        <f>IF(O1972&gt;0,VLOOKUP(O1972,W$12:AF$60,11),T1972)</f>
        <v>#REF!</v>
      </c>
      <c r="U1973" s="71" t="str">
        <f t="shared" si="542"/>
        <v>-</v>
      </c>
    </row>
    <row r="1974" spans="1:21" x14ac:dyDescent="0.15">
      <c r="A1974" s="63">
        <f t="shared" si="529"/>
        <v>45739</v>
      </c>
      <c r="B1974" s="78">
        <f t="shared" ca="1" si="532"/>
        <v>844.84106200949998</v>
      </c>
      <c r="C1974" s="65">
        <f t="shared" ca="1" si="533"/>
        <v>740.17183120949994</v>
      </c>
      <c r="D1974" s="10">
        <f ca="1">IF(A1974&lt;$B$1,VLOOKUP(A1974,[1]DI!$A$4:$B$15000,2),0)</f>
        <v>0</v>
      </c>
      <c r="E1974" s="65">
        <f t="shared" ca="1" si="534"/>
        <v>1</v>
      </c>
      <c r="F1974" s="65">
        <f ca="1">(TRUNC(PRODUCT($E$12:$E1973),16))</f>
        <v>1.5620972695822499</v>
      </c>
      <c r="G1974" s="65">
        <f t="shared" ca="1" si="535"/>
        <v>1.4184430829528401</v>
      </c>
      <c r="H1974" s="65">
        <f t="shared" ca="1" si="536"/>
        <v>1.1012759599999999</v>
      </c>
      <c r="I1974" s="64">
        <f t="shared" si="530"/>
        <v>0.04</v>
      </c>
      <c r="J1974" s="66">
        <f>IF(O1973&gt;0,VLOOKUP(O1973,W$12:AF$80,2),J1973)</f>
        <v>45407</v>
      </c>
      <c r="K1974" s="67">
        <f t="shared" si="537"/>
        <v>229</v>
      </c>
      <c r="L1974" s="68">
        <f t="shared" si="538"/>
        <v>230</v>
      </c>
      <c r="M1974" s="69">
        <f t="shared" si="539"/>
        <v>1.036445098</v>
      </c>
      <c r="N1974" s="69">
        <f t="shared" ca="1" si="540"/>
        <v>1.1414120699999999</v>
      </c>
      <c r="O1974" s="68">
        <v>0</v>
      </c>
      <c r="P1974" s="65">
        <f t="shared" ca="1" si="541"/>
        <v>104.66923079999999</v>
      </c>
      <c r="Q1974" s="143">
        <f t="shared" si="531"/>
        <v>0</v>
      </c>
      <c r="R1974" s="11">
        <f t="shared" si="528"/>
        <v>0</v>
      </c>
      <c r="S1974" s="70" t="str">
        <f>IF(O1973&gt;0,VLOOKUP(O1973,W$12:AF$60,10),S1973)</f>
        <v>A+J=</v>
      </c>
      <c r="T1974" s="66" t="e">
        <f>IF(O1973&gt;0,VLOOKUP(O1973,W$12:AF$60,11),T1973)</f>
        <v>#REF!</v>
      </c>
      <c r="U1974" s="71" t="str">
        <f t="shared" si="542"/>
        <v>-</v>
      </c>
    </row>
    <row r="1975" spans="1:21" x14ac:dyDescent="0.15">
      <c r="A1975" s="63">
        <f t="shared" si="529"/>
        <v>45740</v>
      </c>
      <c r="B1975" s="78">
        <f t="shared" ca="1" si="532"/>
        <v>844.84106200949998</v>
      </c>
      <c r="C1975" s="65">
        <f t="shared" ca="1" si="533"/>
        <v>740.17183120949994</v>
      </c>
      <c r="D1975" s="10">
        <f ca="1">IF(A1975&lt;$B$1,VLOOKUP(A1975,[1]DI!$A$4:$B$15000,2),0)</f>
        <v>0.14149999999999999</v>
      </c>
      <c r="E1975" s="65">
        <f t="shared" ca="1" si="534"/>
        <v>1.00052531</v>
      </c>
      <c r="F1975" s="65">
        <f ca="1">(TRUNC(PRODUCT($E$12:$E1974),16))</f>
        <v>1.5620972695822499</v>
      </c>
      <c r="G1975" s="65">
        <f t="shared" ca="1" si="535"/>
        <v>1.4184430829528401</v>
      </c>
      <c r="H1975" s="65">
        <f t="shared" ca="1" si="536"/>
        <v>1.1012759599999999</v>
      </c>
      <c r="I1975" s="64">
        <f t="shared" si="530"/>
        <v>0.04</v>
      </c>
      <c r="J1975" s="66">
        <f>IF(O1974&gt;0,VLOOKUP(O1974,W$12:AF$80,2),J1974)</f>
        <v>45407</v>
      </c>
      <c r="K1975" s="67">
        <f t="shared" si="537"/>
        <v>230</v>
      </c>
      <c r="L1975" s="68">
        <f t="shared" si="538"/>
        <v>230</v>
      </c>
      <c r="M1975" s="69">
        <f t="shared" si="539"/>
        <v>1.036445098</v>
      </c>
      <c r="N1975" s="69">
        <f t="shared" ca="1" si="540"/>
        <v>1.1414120699999999</v>
      </c>
      <c r="O1975" s="68">
        <v>0</v>
      </c>
      <c r="P1975" s="65">
        <f t="shared" ca="1" si="541"/>
        <v>104.66923079999999</v>
      </c>
      <c r="Q1975" s="143">
        <f t="shared" si="531"/>
        <v>0</v>
      </c>
      <c r="R1975" s="11">
        <f t="shared" si="528"/>
        <v>0</v>
      </c>
      <c r="S1975" s="70" t="str">
        <f>IF(O1974&gt;0,VLOOKUP(O1974,W$12:AF$60,10),S1974)</f>
        <v>A+J=</v>
      </c>
      <c r="T1975" s="66" t="e">
        <f>IF(O1974&gt;0,VLOOKUP(O1974,W$12:AF$60,11),T1974)</f>
        <v>#REF!</v>
      </c>
      <c r="U1975" s="71" t="str">
        <f t="shared" si="542"/>
        <v>-</v>
      </c>
    </row>
    <row r="1976" spans="1:21" x14ac:dyDescent="0.15">
      <c r="A1976" s="63">
        <f t="shared" si="529"/>
        <v>45741</v>
      </c>
      <c r="B1976" s="78">
        <f t="shared" ca="1" si="532"/>
        <v>845.41643309949995</v>
      </c>
      <c r="C1976" s="65">
        <f t="shared" ca="1" si="533"/>
        <v>740.17183120949994</v>
      </c>
      <c r="D1976" s="10">
        <f ca="1">IF(A1976&lt;$B$1,VLOOKUP(A1976,[1]DI!$A$4:$B$15000,2),0)</f>
        <v>0.14149999999999999</v>
      </c>
      <c r="E1976" s="65">
        <f t="shared" ca="1" si="534"/>
        <v>1.00052531</v>
      </c>
      <c r="F1976" s="65">
        <f ca="1">(TRUNC(PRODUCT($E$12:$E1975),16))</f>
        <v>1.56291785489894</v>
      </c>
      <c r="G1976" s="65">
        <f t="shared" ca="1" si="535"/>
        <v>1.4184430829528401</v>
      </c>
      <c r="H1976" s="65">
        <f t="shared" ca="1" si="536"/>
        <v>1.1018544699999999</v>
      </c>
      <c r="I1976" s="64">
        <f t="shared" si="530"/>
        <v>0.04</v>
      </c>
      <c r="J1976" s="66">
        <f>IF(O1975&gt;0,VLOOKUP(O1975,W$12:AF$80,2),J1975)</f>
        <v>45407</v>
      </c>
      <c r="K1976" s="67">
        <f t="shared" si="537"/>
        <v>231</v>
      </c>
      <c r="L1976" s="68">
        <f t="shared" si="538"/>
        <v>231</v>
      </c>
      <c r="M1976" s="69">
        <f t="shared" si="539"/>
        <v>1.03660642</v>
      </c>
      <c r="N1976" s="69">
        <f t="shared" ca="1" si="540"/>
        <v>1.1421894180000001</v>
      </c>
      <c r="O1976" s="68">
        <v>0</v>
      </c>
      <c r="P1976" s="65">
        <f t="shared" ca="1" si="541"/>
        <v>105.24460189</v>
      </c>
      <c r="Q1976" s="143">
        <f t="shared" si="531"/>
        <v>0</v>
      </c>
      <c r="R1976" s="11">
        <f t="shared" si="528"/>
        <v>0</v>
      </c>
      <c r="S1976" s="70" t="str">
        <f>IF(O1975&gt;0,VLOOKUP(O1975,W$12:AF$60,10),S1975)</f>
        <v>A+J=</v>
      </c>
      <c r="T1976" s="66" t="e">
        <f>IF(O1975&gt;0,VLOOKUP(O1975,W$12:AF$60,11),T1975)</f>
        <v>#REF!</v>
      </c>
      <c r="U1976" s="71" t="str">
        <f t="shared" si="542"/>
        <v>-</v>
      </c>
    </row>
    <row r="1977" spans="1:21" x14ac:dyDescent="0.15">
      <c r="A1977" s="63">
        <f t="shared" si="529"/>
        <v>45742</v>
      </c>
      <c r="B1977" s="78">
        <f t="shared" ca="1" si="532"/>
        <v>845.99220018949995</v>
      </c>
      <c r="C1977" s="65">
        <f t="shared" ca="1" si="533"/>
        <v>740.17183120949994</v>
      </c>
      <c r="D1977" s="10">
        <f ca="1">IF(A1977&lt;$B$1,VLOOKUP(A1977,[1]DI!$A$4:$B$15000,2),0)</f>
        <v>0.14149999999999999</v>
      </c>
      <c r="E1977" s="65">
        <f t="shared" ca="1" si="534"/>
        <v>1.00052531</v>
      </c>
      <c r="F1977" s="65">
        <f ca="1">(TRUNC(PRODUCT($E$12:$E1976),16))</f>
        <v>1.5637388712772899</v>
      </c>
      <c r="G1977" s="65">
        <f t="shared" ca="1" si="535"/>
        <v>1.4184430829528401</v>
      </c>
      <c r="H1977" s="65">
        <f t="shared" ca="1" si="536"/>
        <v>1.10243329</v>
      </c>
      <c r="I1977" s="64">
        <f t="shared" si="530"/>
        <v>0.04</v>
      </c>
      <c r="J1977" s="66">
        <f>IF(O1976&gt;0,VLOOKUP(O1976,W$12:AF$80,2),J1976)</f>
        <v>45407</v>
      </c>
      <c r="K1977" s="67">
        <f t="shared" si="537"/>
        <v>232</v>
      </c>
      <c r="L1977" s="68">
        <f t="shared" si="538"/>
        <v>232</v>
      </c>
      <c r="M1977" s="69">
        <f t="shared" si="539"/>
        <v>1.036767768</v>
      </c>
      <c r="N1977" s="69">
        <f t="shared" ca="1" si="540"/>
        <v>1.1429673010000001</v>
      </c>
      <c r="O1977" s="68">
        <v>0</v>
      </c>
      <c r="P1977" s="65">
        <f t="shared" ca="1" si="541"/>
        <v>105.82036898</v>
      </c>
      <c r="Q1977" s="143">
        <f t="shared" si="531"/>
        <v>0</v>
      </c>
      <c r="R1977" s="11">
        <f t="shared" si="528"/>
        <v>0</v>
      </c>
      <c r="S1977" s="70" t="str">
        <f>IF(O1976&gt;0,VLOOKUP(O1976,W$12:AF$60,10),S1976)</f>
        <v>A+J=</v>
      </c>
      <c r="T1977" s="66" t="e">
        <f>IF(O1976&gt;0,VLOOKUP(O1976,W$12:AF$60,11),T1976)</f>
        <v>#REF!</v>
      </c>
      <c r="U1977" s="71" t="str">
        <f t="shared" si="542"/>
        <v>-</v>
      </c>
    </row>
    <row r="1978" spans="1:21" x14ac:dyDescent="0.15">
      <c r="A1978" s="63">
        <f t="shared" si="529"/>
        <v>45743</v>
      </c>
      <c r="B1978" s="78">
        <f t="shared" ca="1" si="532"/>
        <v>846.56835733949993</v>
      </c>
      <c r="C1978" s="65">
        <f t="shared" ca="1" si="533"/>
        <v>740.17183120949994</v>
      </c>
      <c r="D1978" s="10">
        <f ca="1">IF(A1978&lt;$B$1,VLOOKUP(A1978,[1]DI!$A$4:$B$15000,2),0)</f>
        <v>0.14149999999999999</v>
      </c>
      <c r="E1978" s="65">
        <f t="shared" ca="1" si="534"/>
        <v>1.00052531</v>
      </c>
      <c r="F1978" s="65">
        <f ca="1">(TRUNC(PRODUCT($E$12:$E1977),16))</f>
        <v>1.56456031894377</v>
      </c>
      <c r="G1978" s="65">
        <f t="shared" ca="1" si="535"/>
        <v>1.4184430829528401</v>
      </c>
      <c r="H1978" s="65">
        <f t="shared" ca="1" si="536"/>
        <v>1.1030124100000001</v>
      </c>
      <c r="I1978" s="64">
        <f t="shared" si="530"/>
        <v>0.04</v>
      </c>
      <c r="J1978" s="66">
        <f>IF(O1977&gt;0,VLOOKUP(O1977,W$12:AF$80,2),J1977)</f>
        <v>45407</v>
      </c>
      <c r="K1978" s="67">
        <f t="shared" si="537"/>
        <v>233</v>
      </c>
      <c r="L1978" s="68">
        <f t="shared" si="538"/>
        <v>233</v>
      </c>
      <c r="M1978" s="69">
        <f t="shared" si="539"/>
        <v>1.0369291410000001</v>
      </c>
      <c r="N1978" s="69">
        <f t="shared" ca="1" si="540"/>
        <v>1.143745711</v>
      </c>
      <c r="O1978" s="68">
        <v>0</v>
      </c>
      <c r="P1978" s="65">
        <f t="shared" ca="1" si="541"/>
        <v>106.39652613</v>
      </c>
      <c r="Q1978" s="143">
        <f t="shared" si="531"/>
        <v>0</v>
      </c>
      <c r="R1978" s="11">
        <f t="shared" si="528"/>
        <v>0</v>
      </c>
      <c r="S1978" s="70" t="str">
        <f>IF(O1977&gt;0,VLOOKUP(O1977,W$12:AF$60,10),S1977)</f>
        <v>A+J=</v>
      </c>
      <c r="T1978" s="66" t="e">
        <f>IF(O1977&gt;0,VLOOKUP(O1977,W$12:AF$60,11),T1977)</f>
        <v>#REF!</v>
      </c>
      <c r="U1978" s="71" t="str">
        <f t="shared" si="542"/>
        <v>-</v>
      </c>
    </row>
    <row r="1979" spans="1:21" x14ac:dyDescent="0.15">
      <c r="A1979" s="63">
        <f t="shared" si="529"/>
        <v>45744</v>
      </c>
      <c r="B1979" s="78">
        <f t="shared" ca="1" si="532"/>
        <v>847.14490308949996</v>
      </c>
      <c r="C1979" s="65">
        <f t="shared" ca="1" si="533"/>
        <v>740.17183120949994</v>
      </c>
      <c r="D1979" s="10">
        <f ca="1">IF(A1979&lt;$B$1,VLOOKUP(A1979,[1]DI!$A$4:$B$15000,2),0)</f>
        <v>0.14149999999999999</v>
      </c>
      <c r="E1979" s="65">
        <f t="shared" ca="1" si="534"/>
        <v>1.00052531</v>
      </c>
      <c r="F1979" s="65">
        <f ca="1">(TRUNC(PRODUCT($E$12:$E1978),16))</f>
        <v>1.5653821981249101</v>
      </c>
      <c r="G1979" s="65">
        <f t="shared" ca="1" si="535"/>
        <v>1.4184430829528401</v>
      </c>
      <c r="H1979" s="65">
        <f t="shared" ca="1" si="536"/>
        <v>1.1035918300000001</v>
      </c>
      <c r="I1979" s="64">
        <f t="shared" si="530"/>
        <v>0.04</v>
      </c>
      <c r="J1979" s="66">
        <f>IF(O1978&gt;0,VLOOKUP(O1978,W$12:AF$80,2),J1978)</f>
        <v>45407</v>
      </c>
      <c r="K1979" s="67">
        <f t="shared" si="537"/>
        <v>234</v>
      </c>
      <c r="L1979" s="68">
        <f t="shared" si="538"/>
        <v>234</v>
      </c>
      <c r="M1979" s="69">
        <f t="shared" si="539"/>
        <v>1.037090539</v>
      </c>
      <c r="N1979" s="69">
        <f t="shared" ca="1" si="540"/>
        <v>1.144524646</v>
      </c>
      <c r="O1979" s="68">
        <v>0</v>
      </c>
      <c r="P1979" s="65">
        <f t="shared" ca="1" si="541"/>
        <v>106.97307188000001</v>
      </c>
      <c r="Q1979" s="143">
        <f t="shared" si="531"/>
        <v>0</v>
      </c>
      <c r="R1979" s="11">
        <f t="shared" si="528"/>
        <v>0</v>
      </c>
      <c r="S1979" s="70" t="str">
        <f>IF(O1978&gt;0,VLOOKUP(O1978,W$12:AF$60,10),S1978)</f>
        <v>A+J=</v>
      </c>
      <c r="T1979" s="66" t="e">
        <f>IF(O1978&gt;0,VLOOKUP(O1978,W$12:AF$60,11),T1978)</f>
        <v>#REF!</v>
      </c>
      <c r="U1979" s="71" t="str">
        <f t="shared" si="542"/>
        <v>-</v>
      </c>
    </row>
    <row r="1980" spans="1:21" x14ac:dyDescent="0.15">
      <c r="A1980" s="63">
        <f t="shared" si="529"/>
        <v>45745</v>
      </c>
      <c r="B1980" s="78">
        <f t="shared" ca="1" si="532"/>
        <v>847.72184556949992</v>
      </c>
      <c r="C1980" s="65">
        <f t="shared" ca="1" si="533"/>
        <v>740.17183120949994</v>
      </c>
      <c r="D1980" s="10">
        <f ca="1">IF(A1980&lt;$B$1,VLOOKUP(A1980,[1]DI!$A$4:$B$15000,2),0)</f>
        <v>0</v>
      </c>
      <c r="E1980" s="65">
        <f t="shared" ca="1" si="534"/>
        <v>1</v>
      </c>
      <c r="F1980" s="65">
        <f ca="1">(TRUNC(PRODUCT($E$12:$E1979),16))</f>
        <v>1.5662045090474099</v>
      </c>
      <c r="G1980" s="65">
        <f t="shared" ca="1" si="535"/>
        <v>1.4184430829528401</v>
      </c>
      <c r="H1980" s="65">
        <f t="shared" ca="1" si="536"/>
        <v>1.1041715599999999</v>
      </c>
      <c r="I1980" s="64">
        <f t="shared" si="530"/>
        <v>0.04</v>
      </c>
      <c r="J1980" s="66">
        <f>IF(O1979&gt;0,VLOOKUP(O1979,W$12:AF$80,2),J1979)</f>
        <v>45407</v>
      </c>
      <c r="K1980" s="67">
        <f t="shared" si="537"/>
        <v>234</v>
      </c>
      <c r="L1980" s="68">
        <f t="shared" si="538"/>
        <v>235</v>
      </c>
      <c r="M1980" s="69">
        <f t="shared" si="539"/>
        <v>1.037251962</v>
      </c>
      <c r="N1980" s="69">
        <f t="shared" ca="1" si="540"/>
        <v>1.145304117</v>
      </c>
      <c r="O1980" s="68">
        <v>0</v>
      </c>
      <c r="P1980" s="65">
        <f t="shared" ca="1" si="541"/>
        <v>107.55001436000001</v>
      </c>
      <c r="Q1980" s="143">
        <f t="shared" si="531"/>
        <v>0</v>
      </c>
      <c r="R1980" s="11">
        <f t="shared" si="528"/>
        <v>0</v>
      </c>
      <c r="S1980" s="70" t="str">
        <f>IF(O1979&gt;0,VLOOKUP(O1979,W$12:AF$60,10),S1979)</f>
        <v>A+J=</v>
      </c>
      <c r="T1980" s="66" t="e">
        <f>IF(O1979&gt;0,VLOOKUP(O1979,W$12:AF$60,11),T1979)</f>
        <v>#REF!</v>
      </c>
      <c r="U1980" s="71" t="str">
        <f t="shared" si="542"/>
        <v>-</v>
      </c>
    </row>
    <row r="1981" spans="1:21" x14ac:dyDescent="0.15">
      <c r="A1981" s="63">
        <f t="shared" si="529"/>
        <v>45746</v>
      </c>
      <c r="B1981" s="78">
        <f t="shared" ca="1" si="532"/>
        <v>847.72184556949992</v>
      </c>
      <c r="C1981" s="65">
        <f t="shared" ca="1" si="533"/>
        <v>740.17183120949994</v>
      </c>
      <c r="D1981" s="10">
        <f ca="1">IF(A1981&lt;$B$1,VLOOKUP(A1981,[1]DI!$A$4:$B$15000,2),0)</f>
        <v>0</v>
      </c>
      <c r="E1981" s="65">
        <f t="shared" ca="1" si="534"/>
        <v>1</v>
      </c>
      <c r="F1981" s="65">
        <f ca="1">(TRUNC(PRODUCT($E$12:$E1980),16))</f>
        <v>1.5662045090474099</v>
      </c>
      <c r="G1981" s="65">
        <f t="shared" ca="1" si="535"/>
        <v>1.4184430829528401</v>
      </c>
      <c r="H1981" s="65">
        <f t="shared" ca="1" si="536"/>
        <v>1.1041715599999999</v>
      </c>
      <c r="I1981" s="64">
        <f t="shared" si="530"/>
        <v>0.04</v>
      </c>
      <c r="J1981" s="66">
        <f>IF(O1980&gt;0,VLOOKUP(O1980,W$12:AF$80,2),J1980)</f>
        <v>45407</v>
      </c>
      <c r="K1981" s="67">
        <f t="shared" si="537"/>
        <v>234</v>
      </c>
      <c r="L1981" s="68">
        <f t="shared" si="538"/>
        <v>235</v>
      </c>
      <c r="M1981" s="69">
        <f t="shared" si="539"/>
        <v>1.037251962</v>
      </c>
      <c r="N1981" s="69">
        <f t="shared" ca="1" si="540"/>
        <v>1.145304117</v>
      </c>
      <c r="O1981" s="68">
        <v>0</v>
      </c>
      <c r="P1981" s="65">
        <f t="shared" ca="1" si="541"/>
        <v>107.55001436000001</v>
      </c>
      <c r="Q1981" s="143">
        <f t="shared" si="531"/>
        <v>0</v>
      </c>
      <c r="R1981" s="11">
        <f t="shared" si="528"/>
        <v>0</v>
      </c>
      <c r="S1981" s="70" t="str">
        <f>IF(O1980&gt;0,VLOOKUP(O1980,W$12:AF$60,10),S1980)</f>
        <v>A+J=</v>
      </c>
      <c r="T1981" s="66" t="e">
        <f>IF(O1980&gt;0,VLOOKUP(O1980,W$12:AF$60,11),T1980)</f>
        <v>#REF!</v>
      </c>
      <c r="U1981" s="71" t="str">
        <f t="shared" si="542"/>
        <v>-</v>
      </c>
    </row>
    <row r="1982" spans="1:21" x14ac:dyDescent="0.15">
      <c r="A1982" s="63">
        <f t="shared" si="529"/>
        <v>45747</v>
      </c>
      <c r="B1982" s="78">
        <f t="shared" ca="1" si="532"/>
        <v>847.72184556949992</v>
      </c>
      <c r="C1982" s="65">
        <f t="shared" ca="1" si="533"/>
        <v>740.17183120949994</v>
      </c>
      <c r="D1982" s="10">
        <f ca="1">IF(A1982&lt;$B$1,VLOOKUP(A1982,[1]DI!$A$4:$B$15000,2),0)</f>
        <v>0.14149999999999999</v>
      </c>
      <c r="E1982" s="65">
        <f t="shared" ca="1" si="534"/>
        <v>1.00052531</v>
      </c>
      <c r="F1982" s="65">
        <f ca="1">(TRUNC(PRODUCT($E$12:$E1981),16))</f>
        <v>1.5662045090474099</v>
      </c>
      <c r="G1982" s="65">
        <f t="shared" ca="1" si="535"/>
        <v>1.4184430829528401</v>
      </c>
      <c r="H1982" s="65">
        <f t="shared" ca="1" si="536"/>
        <v>1.1041715599999999</v>
      </c>
      <c r="I1982" s="64">
        <f t="shared" si="530"/>
        <v>0.04</v>
      </c>
      <c r="J1982" s="66">
        <f>IF(O1981&gt;0,VLOOKUP(O1981,W$12:AF$80,2),J1981)</f>
        <v>45407</v>
      </c>
      <c r="K1982" s="67">
        <f t="shared" si="537"/>
        <v>235</v>
      </c>
      <c r="L1982" s="68">
        <f t="shared" si="538"/>
        <v>235</v>
      </c>
      <c r="M1982" s="69">
        <f t="shared" si="539"/>
        <v>1.037251962</v>
      </c>
      <c r="N1982" s="69">
        <f t="shared" ca="1" si="540"/>
        <v>1.145304117</v>
      </c>
      <c r="O1982" s="68">
        <v>0</v>
      </c>
      <c r="P1982" s="65">
        <f t="shared" ca="1" si="541"/>
        <v>107.55001436000001</v>
      </c>
      <c r="Q1982" s="143">
        <f t="shared" si="531"/>
        <v>0</v>
      </c>
      <c r="R1982" s="11">
        <f t="shared" si="528"/>
        <v>0</v>
      </c>
      <c r="S1982" s="70" t="str">
        <f>IF(O1981&gt;0,VLOOKUP(O1981,W$12:AF$60,10),S1981)</f>
        <v>A+J=</v>
      </c>
      <c r="T1982" s="66" t="e">
        <f>IF(O1981&gt;0,VLOOKUP(O1981,W$12:AF$60,11),T1981)</f>
        <v>#REF!</v>
      </c>
      <c r="U1982" s="71" t="str">
        <f t="shared" si="542"/>
        <v>-</v>
      </c>
    </row>
    <row r="1983" spans="1:21" x14ac:dyDescent="0.15">
      <c r="A1983" s="63">
        <f t="shared" si="529"/>
        <v>45748</v>
      </c>
      <c r="B1983" s="78">
        <f t="shared" ca="1" si="532"/>
        <v>848.29917736949994</v>
      </c>
      <c r="C1983" s="65">
        <f t="shared" ca="1" si="533"/>
        <v>740.17183120949994</v>
      </c>
      <c r="D1983" s="10">
        <f ca="1">IF(A1983&lt;$B$1,VLOOKUP(A1983,[1]DI!$A$4:$B$15000,2),0)</f>
        <v>0.14149999999999999</v>
      </c>
      <c r="E1983" s="65">
        <f t="shared" ca="1" si="534"/>
        <v>1.00052531</v>
      </c>
      <c r="F1983" s="65">
        <f ca="1">(TRUNC(PRODUCT($E$12:$E1982),16))</f>
        <v>1.5670272519380499</v>
      </c>
      <c r="G1983" s="65">
        <f t="shared" ca="1" si="535"/>
        <v>1.4184430829528401</v>
      </c>
      <c r="H1983" s="65">
        <f t="shared" ca="1" si="536"/>
        <v>1.10475159</v>
      </c>
      <c r="I1983" s="64">
        <f t="shared" si="530"/>
        <v>0.04</v>
      </c>
      <c r="J1983" s="66">
        <f>IF(O1982&gt;0,VLOOKUP(O1982,W$12:AF$80,2),J1982)</f>
        <v>45407</v>
      </c>
      <c r="K1983" s="67">
        <f t="shared" si="537"/>
        <v>236</v>
      </c>
      <c r="L1983" s="68">
        <f t="shared" si="538"/>
        <v>236</v>
      </c>
      <c r="M1983" s="69">
        <f t="shared" si="539"/>
        <v>1.0374134100000001</v>
      </c>
      <c r="N1983" s="69">
        <f t="shared" ca="1" si="540"/>
        <v>1.146084114</v>
      </c>
      <c r="O1983" s="68">
        <v>0</v>
      </c>
      <c r="P1983" s="65">
        <f t="shared" ca="1" si="541"/>
        <v>108.12734616</v>
      </c>
      <c r="Q1983" s="143">
        <f t="shared" si="531"/>
        <v>0</v>
      </c>
      <c r="R1983" s="11">
        <f t="shared" si="528"/>
        <v>0</v>
      </c>
      <c r="S1983" s="70" t="str">
        <f>IF(O1982&gt;0,VLOOKUP(O1982,W$12:AF$60,10),S1982)</f>
        <v>A+J=</v>
      </c>
      <c r="T1983" s="66" t="e">
        <f>IF(O1982&gt;0,VLOOKUP(O1982,W$12:AF$60,11),T1982)</f>
        <v>#REF!</v>
      </c>
      <c r="U1983" s="71" t="str">
        <f t="shared" si="542"/>
        <v>-</v>
      </c>
    </row>
    <row r="1984" spans="1:21" x14ac:dyDescent="0.15">
      <c r="A1984" s="63">
        <f t="shared" si="529"/>
        <v>45749</v>
      </c>
      <c r="B1984" s="78">
        <f t="shared" ca="1" si="532"/>
        <v>848.87690665949992</v>
      </c>
      <c r="C1984" s="65">
        <f t="shared" ca="1" si="533"/>
        <v>740.17183120949994</v>
      </c>
      <c r="D1984" s="10">
        <f ca="1">IF(A1984&lt;$B$1,VLOOKUP(A1984,[1]DI!$A$4:$B$15000,2),0)</f>
        <v>0.14149999999999999</v>
      </c>
      <c r="E1984" s="65">
        <f t="shared" ca="1" si="534"/>
        <v>1.00052531</v>
      </c>
      <c r="F1984" s="65">
        <f ca="1">(TRUNC(PRODUCT($E$12:$E1983),16))</f>
        <v>1.5678504270237701</v>
      </c>
      <c r="G1984" s="65">
        <f t="shared" ca="1" si="535"/>
        <v>1.4184430829528401</v>
      </c>
      <c r="H1984" s="65">
        <f t="shared" ca="1" si="536"/>
        <v>1.10533193</v>
      </c>
      <c r="I1984" s="64">
        <f t="shared" si="530"/>
        <v>0.04</v>
      </c>
      <c r="J1984" s="66">
        <f>IF(O1983&gt;0,VLOOKUP(O1983,W$12:AF$80,2),J1983)</f>
        <v>45407</v>
      </c>
      <c r="K1984" s="67">
        <f t="shared" si="537"/>
        <v>237</v>
      </c>
      <c r="L1984" s="68">
        <f t="shared" si="538"/>
        <v>237</v>
      </c>
      <c r="M1984" s="69">
        <f t="shared" si="539"/>
        <v>1.037574883</v>
      </c>
      <c r="N1984" s="69">
        <f t="shared" ca="1" si="540"/>
        <v>1.146864648</v>
      </c>
      <c r="O1984" s="68">
        <v>0</v>
      </c>
      <c r="P1984" s="65">
        <f t="shared" ca="1" si="541"/>
        <v>108.70507545</v>
      </c>
      <c r="Q1984" s="143">
        <f t="shared" si="531"/>
        <v>0</v>
      </c>
      <c r="R1984" s="11">
        <f t="shared" si="528"/>
        <v>0</v>
      </c>
      <c r="S1984" s="70" t="str">
        <f>IF(O1983&gt;0,VLOOKUP(O1983,W$12:AF$60,10),S1983)</f>
        <v>A+J=</v>
      </c>
      <c r="T1984" s="66" t="e">
        <f>IF(O1983&gt;0,VLOOKUP(O1983,W$12:AF$60,11),T1983)</f>
        <v>#REF!</v>
      </c>
      <c r="U1984" s="71" t="str">
        <f t="shared" si="542"/>
        <v>-</v>
      </c>
    </row>
    <row r="1985" spans="1:21" x14ac:dyDescent="0.15">
      <c r="A1985" s="63">
        <f t="shared" si="529"/>
        <v>45750</v>
      </c>
      <c r="B1985" s="78">
        <f t="shared" ca="1" si="532"/>
        <v>849.45502526949997</v>
      </c>
      <c r="C1985" s="65">
        <f t="shared" ca="1" si="533"/>
        <v>740.17183120949994</v>
      </c>
      <c r="D1985" s="10">
        <f ca="1">IF(A1985&lt;$B$1,VLOOKUP(A1985,[1]DI!$A$4:$B$15000,2),0)</f>
        <v>0.14149999999999999</v>
      </c>
      <c r="E1985" s="65">
        <f t="shared" ca="1" si="534"/>
        <v>1.00052531</v>
      </c>
      <c r="F1985" s="65">
        <f ca="1">(TRUNC(PRODUCT($E$12:$E1984),16))</f>
        <v>1.5686740345315899</v>
      </c>
      <c r="G1985" s="65">
        <f t="shared" ca="1" si="535"/>
        <v>1.4184430829528401</v>
      </c>
      <c r="H1985" s="65">
        <f t="shared" ca="1" si="536"/>
        <v>1.1059125700000001</v>
      </c>
      <c r="I1985" s="64">
        <f t="shared" si="530"/>
        <v>0.04</v>
      </c>
      <c r="J1985" s="66">
        <f>IF(O1984&gt;0,VLOOKUP(O1984,W$12:AF$80,2),J1984)</f>
        <v>45407</v>
      </c>
      <c r="K1985" s="67">
        <f t="shared" si="537"/>
        <v>238</v>
      </c>
      <c r="L1985" s="68">
        <f t="shared" si="538"/>
        <v>238</v>
      </c>
      <c r="M1985" s="69">
        <f t="shared" si="539"/>
        <v>1.037736381</v>
      </c>
      <c r="N1985" s="69">
        <f t="shared" ca="1" si="540"/>
        <v>1.147645708</v>
      </c>
      <c r="O1985" s="68">
        <v>0</v>
      </c>
      <c r="P1985" s="65">
        <f t="shared" ca="1" si="541"/>
        <v>109.28319406</v>
      </c>
      <c r="Q1985" s="143">
        <f t="shared" si="531"/>
        <v>0</v>
      </c>
      <c r="R1985" s="11">
        <f t="shared" si="528"/>
        <v>0</v>
      </c>
      <c r="S1985" s="70" t="str">
        <f>IF(O1984&gt;0,VLOOKUP(O1984,W$12:AF$60,10),S1984)</f>
        <v>A+J=</v>
      </c>
      <c r="T1985" s="66" t="e">
        <f>IF(O1984&gt;0,VLOOKUP(O1984,W$12:AF$60,11),T1984)</f>
        <v>#REF!</v>
      </c>
      <c r="U1985" s="71" t="str">
        <f t="shared" si="542"/>
        <v>-</v>
      </c>
    </row>
    <row r="1986" spans="1:21" x14ac:dyDescent="0.15">
      <c r="A1986" s="63">
        <f t="shared" si="529"/>
        <v>45751</v>
      </c>
      <c r="B1986" s="78">
        <f t="shared" ca="1" si="532"/>
        <v>850.03354208949997</v>
      </c>
      <c r="C1986" s="65">
        <f t="shared" ca="1" si="533"/>
        <v>740.17183120949994</v>
      </c>
      <c r="D1986" s="10">
        <f ca="1">IF(A1986&lt;$B$1,VLOOKUP(A1986,[1]DI!$A$4:$B$15000,2),0)</f>
        <v>0.14149999999999999</v>
      </c>
      <c r="E1986" s="65">
        <f t="shared" ca="1" si="534"/>
        <v>1.00052531</v>
      </c>
      <c r="F1986" s="65">
        <f ca="1">(TRUNC(PRODUCT($E$12:$E1985),16))</f>
        <v>1.56949807468867</v>
      </c>
      <c r="G1986" s="65">
        <f t="shared" ca="1" si="535"/>
        <v>1.4184430829528401</v>
      </c>
      <c r="H1986" s="65">
        <f t="shared" ca="1" si="536"/>
        <v>1.1064935199999999</v>
      </c>
      <c r="I1986" s="64">
        <f t="shared" si="530"/>
        <v>0.04</v>
      </c>
      <c r="J1986" s="66">
        <f>IF(O1985&gt;0,VLOOKUP(O1985,W$12:AF$80,2),J1985)</f>
        <v>45407</v>
      </c>
      <c r="K1986" s="67">
        <f t="shared" si="537"/>
        <v>239</v>
      </c>
      <c r="L1986" s="68">
        <f t="shared" si="538"/>
        <v>239</v>
      </c>
      <c r="M1986" s="69">
        <f t="shared" si="539"/>
        <v>1.0378979049999999</v>
      </c>
      <c r="N1986" s="69">
        <f t="shared" ca="1" si="540"/>
        <v>1.1484273060000001</v>
      </c>
      <c r="O1986" s="68">
        <v>0</v>
      </c>
      <c r="P1986" s="65">
        <f t="shared" ca="1" si="541"/>
        <v>109.86171088</v>
      </c>
      <c r="Q1986" s="143">
        <f t="shared" si="531"/>
        <v>0</v>
      </c>
      <c r="R1986" s="11">
        <f t="shared" si="528"/>
        <v>0</v>
      </c>
      <c r="S1986" s="70" t="str">
        <f>IF(O1985&gt;0,VLOOKUP(O1985,W$12:AF$60,10),S1985)</f>
        <v>A+J=</v>
      </c>
      <c r="T1986" s="66" t="e">
        <f>IF(O1985&gt;0,VLOOKUP(O1985,W$12:AF$60,11),T1985)</f>
        <v>#REF!</v>
      </c>
      <c r="U1986" s="71" t="str">
        <f t="shared" si="542"/>
        <v>-</v>
      </c>
    </row>
    <row r="1987" spans="1:21" x14ac:dyDescent="0.15">
      <c r="A1987" s="63">
        <f t="shared" si="529"/>
        <v>45752</v>
      </c>
      <c r="B1987" s="78">
        <f t="shared" ca="1" si="532"/>
        <v>850.61244897949996</v>
      </c>
      <c r="C1987" s="65">
        <f t="shared" ca="1" si="533"/>
        <v>740.17183120949994</v>
      </c>
      <c r="D1987" s="10">
        <f ca="1">IF(A1987&lt;$B$1,VLOOKUP(A1987,[1]DI!$A$4:$B$15000,2),0)</f>
        <v>0</v>
      </c>
      <c r="E1987" s="65">
        <f t="shared" ca="1" si="534"/>
        <v>1</v>
      </c>
      <c r="F1987" s="65">
        <f ca="1">(TRUNC(PRODUCT($E$12:$E1986),16))</f>
        <v>1.57032254772228</v>
      </c>
      <c r="G1987" s="65">
        <f t="shared" ca="1" si="535"/>
        <v>1.4184430829528401</v>
      </c>
      <c r="H1987" s="65">
        <f t="shared" ca="1" si="536"/>
        <v>1.1070747700000001</v>
      </c>
      <c r="I1987" s="64">
        <f t="shared" si="530"/>
        <v>0.04</v>
      </c>
      <c r="J1987" s="66">
        <f>IF(O1986&gt;0,VLOOKUP(O1986,W$12:AF$80,2),J1986)</f>
        <v>45407</v>
      </c>
      <c r="K1987" s="67">
        <f t="shared" si="537"/>
        <v>239</v>
      </c>
      <c r="L1987" s="68">
        <f t="shared" si="538"/>
        <v>240</v>
      </c>
      <c r="M1987" s="69">
        <f t="shared" si="539"/>
        <v>1.0380594540000001</v>
      </c>
      <c r="N1987" s="69">
        <f t="shared" ca="1" si="540"/>
        <v>1.1492094310000001</v>
      </c>
      <c r="O1987" s="68">
        <v>0</v>
      </c>
      <c r="P1987" s="65">
        <f t="shared" ca="1" si="541"/>
        <v>110.44061777</v>
      </c>
      <c r="Q1987" s="143">
        <f t="shared" si="531"/>
        <v>0</v>
      </c>
      <c r="R1987" s="11">
        <f t="shared" si="528"/>
        <v>0</v>
      </c>
      <c r="S1987" s="70" t="str">
        <f>IF(O1986&gt;0,VLOOKUP(O1986,W$12:AF$60,10),S1986)</f>
        <v>A+J=</v>
      </c>
      <c r="T1987" s="66" t="e">
        <f>IF(O1986&gt;0,VLOOKUP(O1986,W$12:AF$60,11),T1986)</f>
        <v>#REF!</v>
      </c>
      <c r="U1987" s="71" t="str">
        <f t="shared" si="542"/>
        <v>-</v>
      </c>
    </row>
    <row r="1988" spans="1:21" x14ac:dyDescent="0.15">
      <c r="A1988" s="63">
        <f t="shared" si="529"/>
        <v>45753</v>
      </c>
      <c r="B1988" s="78">
        <f t="shared" ca="1" si="532"/>
        <v>850.61244897949996</v>
      </c>
      <c r="C1988" s="65">
        <f t="shared" ca="1" si="533"/>
        <v>740.17183120949994</v>
      </c>
      <c r="D1988" s="10">
        <f ca="1">IF(A1988&lt;$B$1,VLOOKUP(A1988,[1]DI!$A$4:$B$15000,2),0)</f>
        <v>0</v>
      </c>
      <c r="E1988" s="65">
        <f t="shared" ca="1" si="534"/>
        <v>1</v>
      </c>
      <c r="F1988" s="65">
        <f ca="1">(TRUNC(PRODUCT($E$12:$E1987),16))</f>
        <v>1.57032254772228</v>
      </c>
      <c r="G1988" s="65">
        <f t="shared" ca="1" si="535"/>
        <v>1.4184430829528401</v>
      </c>
      <c r="H1988" s="65">
        <f t="shared" ca="1" si="536"/>
        <v>1.1070747700000001</v>
      </c>
      <c r="I1988" s="64">
        <f t="shared" si="530"/>
        <v>0.04</v>
      </c>
      <c r="J1988" s="66">
        <f>IF(O1987&gt;0,VLOOKUP(O1987,W$12:AF$80,2),J1987)</f>
        <v>45407</v>
      </c>
      <c r="K1988" s="67">
        <f t="shared" si="537"/>
        <v>239</v>
      </c>
      <c r="L1988" s="68">
        <f t="shared" si="538"/>
        <v>240</v>
      </c>
      <c r="M1988" s="69">
        <f t="shared" si="539"/>
        <v>1.0380594540000001</v>
      </c>
      <c r="N1988" s="69">
        <f t="shared" ca="1" si="540"/>
        <v>1.1492094310000001</v>
      </c>
      <c r="O1988" s="68">
        <v>0</v>
      </c>
      <c r="P1988" s="65">
        <f t="shared" ca="1" si="541"/>
        <v>110.44061777</v>
      </c>
      <c r="Q1988" s="143">
        <f t="shared" si="531"/>
        <v>0</v>
      </c>
      <c r="R1988" s="11">
        <f t="shared" si="528"/>
        <v>0</v>
      </c>
      <c r="S1988" s="70" t="str">
        <f>IF(O1987&gt;0,VLOOKUP(O1987,W$12:AF$60,10),S1987)</f>
        <v>A+J=</v>
      </c>
      <c r="T1988" s="66" t="e">
        <f>IF(O1987&gt;0,VLOOKUP(O1987,W$12:AF$60,11),T1987)</f>
        <v>#REF!</v>
      </c>
      <c r="U1988" s="71" t="str">
        <f t="shared" si="542"/>
        <v>-</v>
      </c>
    </row>
    <row r="1989" spans="1:21" x14ac:dyDescent="0.15">
      <c r="A1989" s="63">
        <f t="shared" si="529"/>
        <v>45754</v>
      </c>
      <c r="B1989" s="78">
        <f t="shared" ca="1" si="532"/>
        <v>850.61244897949996</v>
      </c>
      <c r="C1989" s="65">
        <f t="shared" ca="1" si="533"/>
        <v>740.17183120949994</v>
      </c>
      <c r="D1989" s="10">
        <f ca="1">IF(A1989&lt;$B$1,VLOOKUP(A1989,[1]DI!$A$4:$B$15000,2),0)</f>
        <v>0.14149999999999999</v>
      </c>
      <c r="E1989" s="65">
        <f t="shared" ca="1" si="534"/>
        <v>1.00052531</v>
      </c>
      <c r="F1989" s="65">
        <f ca="1">(TRUNC(PRODUCT($E$12:$E1988),16))</f>
        <v>1.57032254772228</v>
      </c>
      <c r="G1989" s="65">
        <f t="shared" ca="1" si="535"/>
        <v>1.4184430829528401</v>
      </c>
      <c r="H1989" s="65">
        <f t="shared" ca="1" si="536"/>
        <v>1.1070747700000001</v>
      </c>
      <c r="I1989" s="64">
        <f t="shared" si="530"/>
        <v>0.04</v>
      </c>
      <c r="J1989" s="66">
        <f>IF(O1988&gt;0,VLOOKUP(O1988,W$12:AF$80,2),J1988)</f>
        <v>45407</v>
      </c>
      <c r="K1989" s="67">
        <f t="shared" si="537"/>
        <v>240</v>
      </c>
      <c r="L1989" s="68">
        <f t="shared" si="538"/>
        <v>240</v>
      </c>
      <c r="M1989" s="69">
        <f t="shared" si="539"/>
        <v>1.0380594540000001</v>
      </c>
      <c r="N1989" s="69">
        <f t="shared" ca="1" si="540"/>
        <v>1.1492094310000001</v>
      </c>
      <c r="O1989" s="68">
        <v>0</v>
      </c>
      <c r="P1989" s="65">
        <f t="shared" ca="1" si="541"/>
        <v>110.44061777</v>
      </c>
      <c r="Q1989" s="143">
        <f t="shared" si="531"/>
        <v>0</v>
      </c>
      <c r="R1989" s="11">
        <f t="shared" ref="R1989:R2052" si="543">IF(Q1989&gt;0,TRUNC(Q1989*C1989,8),0)</f>
        <v>0</v>
      </c>
      <c r="S1989" s="70" t="str">
        <f>IF(O1988&gt;0,VLOOKUP(O1988,W$12:AF$60,10),S1988)</f>
        <v>A+J=</v>
      </c>
      <c r="T1989" s="66" t="e">
        <f>IF(O1988&gt;0,VLOOKUP(O1988,W$12:AF$60,11),T1988)</f>
        <v>#REF!</v>
      </c>
      <c r="U1989" s="71" t="str">
        <f t="shared" si="542"/>
        <v>-</v>
      </c>
    </row>
    <row r="1990" spans="1:21" x14ac:dyDescent="0.15">
      <c r="A1990" s="63">
        <f t="shared" si="529"/>
        <v>45755</v>
      </c>
      <c r="B1990" s="78">
        <f t="shared" ca="1" si="532"/>
        <v>851.19175260949999</v>
      </c>
      <c r="C1990" s="65">
        <f t="shared" ca="1" si="533"/>
        <v>740.17183120949994</v>
      </c>
      <c r="D1990" s="10">
        <f ca="1">IF(A1990&lt;$B$1,VLOOKUP(A1990,[1]DI!$A$4:$B$15000,2),0)</f>
        <v>0.14149999999999999</v>
      </c>
      <c r="E1990" s="65">
        <f t="shared" ca="1" si="534"/>
        <v>1.00052531</v>
      </c>
      <c r="F1990" s="65">
        <f ca="1">(TRUNC(PRODUCT($E$12:$E1989),16))</f>
        <v>1.57114745385983</v>
      </c>
      <c r="G1990" s="65">
        <f t="shared" ca="1" si="535"/>
        <v>1.4184430829528401</v>
      </c>
      <c r="H1990" s="65">
        <f t="shared" ca="1" si="536"/>
        <v>1.10765633</v>
      </c>
      <c r="I1990" s="64">
        <f t="shared" si="530"/>
        <v>0.04</v>
      </c>
      <c r="J1990" s="66">
        <f>IF(O1989&gt;0,VLOOKUP(O1989,W$12:AF$80,2),J1989)</f>
        <v>45407</v>
      </c>
      <c r="K1990" s="67">
        <f t="shared" si="537"/>
        <v>241</v>
      </c>
      <c r="L1990" s="68">
        <f t="shared" si="538"/>
        <v>241</v>
      </c>
      <c r="M1990" s="69">
        <f t="shared" si="539"/>
        <v>1.0382210270000001</v>
      </c>
      <c r="N1990" s="69">
        <f t="shared" ca="1" si="540"/>
        <v>1.149992092</v>
      </c>
      <c r="O1990" s="68">
        <v>0</v>
      </c>
      <c r="P1990" s="65">
        <f t="shared" ca="1" si="541"/>
        <v>111.0199214</v>
      </c>
      <c r="Q1990" s="143">
        <f t="shared" si="531"/>
        <v>0</v>
      </c>
      <c r="R1990" s="11">
        <f t="shared" si="543"/>
        <v>0</v>
      </c>
      <c r="S1990" s="70" t="str">
        <f>IF(O1989&gt;0,VLOOKUP(O1989,W$12:AF$60,10),S1989)</f>
        <v>A+J=</v>
      </c>
      <c r="T1990" s="66" t="e">
        <f>IF(O1989&gt;0,VLOOKUP(O1989,W$12:AF$60,11),T1989)</f>
        <v>#REF!</v>
      </c>
      <c r="U1990" s="71" t="str">
        <f t="shared" si="542"/>
        <v>-</v>
      </c>
    </row>
    <row r="1991" spans="1:21" x14ac:dyDescent="0.15">
      <c r="A1991" s="63">
        <f t="shared" si="529"/>
        <v>45756</v>
      </c>
      <c r="B1991" s="78">
        <f t="shared" ca="1" si="532"/>
        <v>851.77144777949991</v>
      </c>
      <c r="C1991" s="65">
        <f t="shared" ca="1" si="533"/>
        <v>740.17183120949994</v>
      </c>
      <c r="D1991" s="10">
        <f ca="1">IF(A1991&lt;$B$1,VLOOKUP(A1991,[1]DI!$A$4:$B$15000,2),0)</f>
        <v>0.14149999999999999</v>
      </c>
      <c r="E1991" s="65">
        <f t="shared" ca="1" si="534"/>
        <v>1.00052531</v>
      </c>
      <c r="F1991" s="65">
        <f ca="1">(TRUNC(PRODUCT($E$12:$E1990),16))</f>
        <v>1.5719727933288199</v>
      </c>
      <c r="G1991" s="65">
        <f t="shared" ca="1" si="535"/>
        <v>1.4184430829528401</v>
      </c>
      <c r="H1991" s="65">
        <f t="shared" ca="1" si="536"/>
        <v>1.10823819</v>
      </c>
      <c r="I1991" s="64">
        <f t="shared" si="530"/>
        <v>0.04</v>
      </c>
      <c r="J1991" s="66">
        <f>IF(O1990&gt;0,VLOOKUP(O1990,W$12:AF$80,2),J1990)</f>
        <v>45407</v>
      </c>
      <c r="K1991" s="67">
        <f t="shared" si="537"/>
        <v>242</v>
      </c>
      <c r="L1991" s="68">
        <f t="shared" si="538"/>
        <v>242</v>
      </c>
      <c r="M1991" s="69">
        <f t="shared" si="539"/>
        <v>1.038382626</v>
      </c>
      <c r="N1991" s="69">
        <f t="shared" ca="1" si="540"/>
        <v>1.1507752819999999</v>
      </c>
      <c r="O1991" s="68">
        <v>0</v>
      </c>
      <c r="P1991" s="65">
        <f t="shared" ca="1" si="541"/>
        <v>111.59961656999999</v>
      </c>
      <c r="Q1991" s="143">
        <f t="shared" si="531"/>
        <v>0</v>
      </c>
      <c r="R1991" s="11">
        <f t="shared" si="543"/>
        <v>0</v>
      </c>
      <c r="S1991" s="70" t="str">
        <f>IF(O1990&gt;0,VLOOKUP(O1990,W$12:AF$60,10),S1990)</f>
        <v>A+J=</v>
      </c>
      <c r="T1991" s="66" t="e">
        <f>IF(O1990&gt;0,VLOOKUP(O1990,W$12:AF$60,11),T1990)</f>
        <v>#REF!</v>
      </c>
      <c r="U1991" s="71" t="str">
        <f t="shared" si="542"/>
        <v>-</v>
      </c>
    </row>
    <row r="1992" spans="1:21" x14ac:dyDescent="0.15">
      <c r="A1992" s="63">
        <f t="shared" si="529"/>
        <v>45757</v>
      </c>
      <c r="B1992" s="78">
        <f t="shared" ca="1" si="532"/>
        <v>852.35154042949989</v>
      </c>
      <c r="C1992" s="65">
        <f t="shared" ca="1" si="533"/>
        <v>740.17183120949994</v>
      </c>
      <c r="D1992" s="10">
        <f ca="1">IF(A1992&lt;$B$1,VLOOKUP(A1992,[1]DI!$A$4:$B$15000,2),0)</f>
        <v>0.14149999999999999</v>
      </c>
      <c r="E1992" s="65">
        <f t="shared" ca="1" si="534"/>
        <v>1.00052531</v>
      </c>
      <c r="F1992" s="65">
        <f ca="1">(TRUNC(PRODUCT($E$12:$E1991),16))</f>
        <v>1.57279856635688</v>
      </c>
      <c r="G1992" s="65">
        <f t="shared" ca="1" si="535"/>
        <v>1.4184430829528401</v>
      </c>
      <c r="H1992" s="65">
        <f t="shared" ca="1" si="536"/>
        <v>1.1088203599999999</v>
      </c>
      <c r="I1992" s="64">
        <f t="shared" si="530"/>
        <v>0.04</v>
      </c>
      <c r="J1992" s="66">
        <f>IF(O1991&gt;0,VLOOKUP(O1991,W$12:AF$80,2),J1991)</f>
        <v>45407</v>
      </c>
      <c r="K1992" s="67">
        <f t="shared" si="537"/>
        <v>243</v>
      </c>
      <c r="L1992" s="68">
        <f t="shared" si="538"/>
        <v>243</v>
      </c>
      <c r="M1992" s="69">
        <f t="shared" si="539"/>
        <v>1.0385442499999999</v>
      </c>
      <c r="N1992" s="69">
        <f t="shared" ca="1" si="540"/>
        <v>1.1515590090000001</v>
      </c>
      <c r="O1992" s="68">
        <v>0</v>
      </c>
      <c r="P1992" s="65">
        <f t="shared" ca="1" si="541"/>
        <v>112.17970922000001</v>
      </c>
      <c r="Q1992" s="143">
        <f t="shared" si="531"/>
        <v>0</v>
      </c>
      <c r="R1992" s="11">
        <f t="shared" si="543"/>
        <v>0</v>
      </c>
      <c r="S1992" s="70" t="str">
        <f>IF(O1991&gt;0,VLOOKUP(O1991,W$12:AF$60,10),S1991)</f>
        <v>A+J=</v>
      </c>
      <c r="T1992" s="66" t="e">
        <f>IF(O1991&gt;0,VLOOKUP(O1991,W$12:AF$60,11),T1991)</f>
        <v>#REF!</v>
      </c>
      <c r="U1992" s="71" t="str">
        <f t="shared" si="542"/>
        <v>-</v>
      </c>
    </row>
    <row r="1993" spans="1:21" x14ac:dyDescent="0.15">
      <c r="A1993" s="63">
        <f t="shared" si="529"/>
        <v>45758</v>
      </c>
      <c r="B1993" s="78">
        <f t="shared" ca="1" si="532"/>
        <v>852.93202462949989</v>
      </c>
      <c r="C1993" s="65">
        <f t="shared" ca="1" si="533"/>
        <v>740.17183120949994</v>
      </c>
      <c r="D1993" s="10">
        <f ca="1">IF(A1993&lt;$B$1,VLOOKUP(A1993,[1]DI!$A$4:$B$15000,2),0)</f>
        <v>0.14149999999999999</v>
      </c>
      <c r="E1993" s="65">
        <f t="shared" ca="1" si="534"/>
        <v>1.00052531</v>
      </c>
      <c r="F1993" s="65">
        <f ca="1">(TRUNC(PRODUCT($E$12:$E1992),16))</f>
        <v>1.5736247731717701</v>
      </c>
      <c r="G1993" s="65">
        <f t="shared" ca="1" si="535"/>
        <v>1.4184430829528401</v>
      </c>
      <c r="H1993" s="65">
        <f t="shared" ca="1" si="536"/>
        <v>1.1094028300000001</v>
      </c>
      <c r="I1993" s="64">
        <f t="shared" si="530"/>
        <v>0.04</v>
      </c>
      <c r="J1993" s="66">
        <f>IF(O1992&gt;0,VLOOKUP(O1992,W$12:AF$80,2),J1992)</f>
        <v>45407</v>
      </c>
      <c r="K1993" s="67">
        <f t="shared" si="537"/>
        <v>244</v>
      </c>
      <c r="L1993" s="68">
        <f t="shared" si="538"/>
        <v>244</v>
      </c>
      <c r="M1993" s="69">
        <f t="shared" si="539"/>
        <v>1.0387059000000001</v>
      </c>
      <c r="N1993" s="69">
        <f t="shared" ca="1" si="540"/>
        <v>1.1523432650000001</v>
      </c>
      <c r="O1993" s="68">
        <v>0</v>
      </c>
      <c r="P1993" s="65">
        <f t="shared" ca="1" si="541"/>
        <v>112.76019341999999</v>
      </c>
      <c r="Q1993" s="143">
        <f t="shared" si="531"/>
        <v>0</v>
      </c>
      <c r="R1993" s="11">
        <f t="shared" si="543"/>
        <v>0</v>
      </c>
      <c r="S1993" s="70" t="str">
        <f>IF(O1992&gt;0,VLOOKUP(O1992,W$12:AF$60,10),S1992)</f>
        <v>A+J=</v>
      </c>
      <c r="T1993" s="66" t="e">
        <f>IF(O1992&gt;0,VLOOKUP(O1992,W$12:AF$60,11),T1992)</f>
        <v>#REF!</v>
      </c>
      <c r="U1993" s="71" t="str">
        <f t="shared" si="542"/>
        <v>-</v>
      </c>
    </row>
    <row r="1994" spans="1:21" x14ac:dyDescent="0.15">
      <c r="A1994" s="63">
        <f t="shared" si="529"/>
        <v>45759</v>
      </c>
      <c r="B1994" s="78">
        <f t="shared" ca="1" si="532"/>
        <v>853.51290629949995</v>
      </c>
      <c r="C1994" s="65">
        <f t="shared" ca="1" si="533"/>
        <v>740.17183120949994</v>
      </c>
      <c r="D1994" s="10">
        <f ca="1">IF(A1994&lt;$B$1,VLOOKUP(A1994,[1]DI!$A$4:$B$15000,2),0)</f>
        <v>0</v>
      </c>
      <c r="E1994" s="65">
        <f t="shared" ca="1" si="534"/>
        <v>1</v>
      </c>
      <c r="F1994" s="65">
        <f ca="1">(TRUNC(PRODUCT($E$12:$E1993),16))</f>
        <v>1.5744514140013699</v>
      </c>
      <c r="G1994" s="65">
        <f t="shared" ca="1" si="535"/>
        <v>1.4184430829528401</v>
      </c>
      <c r="H1994" s="65">
        <f t="shared" ca="1" si="536"/>
        <v>1.1099856100000001</v>
      </c>
      <c r="I1994" s="64">
        <f t="shared" si="530"/>
        <v>0.04</v>
      </c>
      <c r="J1994" s="66">
        <f>IF(O1993&gt;0,VLOOKUP(O1993,W$12:AF$80,2),J1993)</f>
        <v>45407</v>
      </c>
      <c r="K1994" s="67">
        <f t="shared" si="537"/>
        <v>244</v>
      </c>
      <c r="L1994" s="68">
        <f t="shared" si="538"/>
        <v>245</v>
      </c>
      <c r="M1994" s="69">
        <f t="shared" si="539"/>
        <v>1.038867574</v>
      </c>
      <c r="N1994" s="69">
        <f t="shared" ca="1" si="540"/>
        <v>1.1531280580000001</v>
      </c>
      <c r="O1994" s="68">
        <v>0</v>
      </c>
      <c r="P1994" s="65">
        <f t="shared" ca="1" si="541"/>
        <v>113.34107509</v>
      </c>
      <c r="Q1994" s="143">
        <f t="shared" si="531"/>
        <v>0</v>
      </c>
      <c r="R1994" s="11">
        <f t="shared" si="543"/>
        <v>0</v>
      </c>
      <c r="S1994" s="70" t="str">
        <f>IF(O1993&gt;0,VLOOKUP(O1993,W$12:AF$60,10),S1993)</f>
        <v>A+J=</v>
      </c>
      <c r="T1994" s="66" t="e">
        <f>IF(O1993&gt;0,VLOOKUP(O1993,W$12:AF$60,11),T1993)</f>
        <v>#REF!</v>
      </c>
      <c r="U1994" s="71" t="str">
        <f t="shared" si="542"/>
        <v>-</v>
      </c>
    </row>
    <row r="1995" spans="1:21" x14ac:dyDescent="0.15">
      <c r="A1995" s="63">
        <f t="shared" si="529"/>
        <v>45760</v>
      </c>
      <c r="B1995" s="78">
        <f t="shared" ca="1" si="532"/>
        <v>853.51290629949995</v>
      </c>
      <c r="C1995" s="65">
        <f t="shared" ca="1" si="533"/>
        <v>740.17183120949994</v>
      </c>
      <c r="D1995" s="10">
        <f ca="1">IF(A1995&lt;$B$1,VLOOKUP(A1995,[1]DI!$A$4:$B$15000,2),0)</f>
        <v>0</v>
      </c>
      <c r="E1995" s="65">
        <f t="shared" ca="1" si="534"/>
        <v>1</v>
      </c>
      <c r="F1995" s="65">
        <f ca="1">(TRUNC(PRODUCT($E$12:$E1994),16))</f>
        <v>1.5744514140013699</v>
      </c>
      <c r="G1995" s="65">
        <f t="shared" ca="1" si="535"/>
        <v>1.4184430829528401</v>
      </c>
      <c r="H1995" s="65">
        <f t="shared" ca="1" si="536"/>
        <v>1.1099856100000001</v>
      </c>
      <c r="I1995" s="64">
        <f t="shared" si="530"/>
        <v>0.04</v>
      </c>
      <c r="J1995" s="66">
        <f>IF(O1994&gt;0,VLOOKUP(O1994,W$12:AF$80,2),J1994)</f>
        <v>45407</v>
      </c>
      <c r="K1995" s="67">
        <f t="shared" si="537"/>
        <v>244</v>
      </c>
      <c r="L1995" s="68">
        <f t="shared" si="538"/>
        <v>245</v>
      </c>
      <c r="M1995" s="69">
        <f t="shared" si="539"/>
        <v>1.038867574</v>
      </c>
      <c r="N1995" s="69">
        <f t="shared" ca="1" si="540"/>
        <v>1.1531280580000001</v>
      </c>
      <c r="O1995" s="68">
        <v>0</v>
      </c>
      <c r="P1995" s="65">
        <f t="shared" ca="1" si="541"/>
        <v>113.34107509</v>
      </c>
      <c r="Q1995" s="143">
        <f t="shared" si="531"/>
        <v>0</v>
      </c>
      <c r="R1995" s="11">
        <f t="shared" si="543"/>
        <v>0</v>
      </c>
      <c r="S1995" s="70" t="str">
        <f>IF(O1994&gt;0,VLOOKUP(O1994,W$12:AF$60,10),S1994)</f>
        <v>A+J=</v>
      </c>
      <c r="T1995" s="66" t="e">
        <f>IF(O1994&gt;0,VLOOKUP(O1994,W$12:AF$60,11),T1994)</f>
        <v>#REF!</v>
      </c>
      <c r="U1995" s="71" t="str">
        <f t="shared" si="542"/>
        <v>-</v>
      </c>
    </row>
    <row r="1996" spans="1:21" x14ac:dyDescent="0.15">
      <c r="A1996" s="63">
        <f t="shared" si="529"/>
        <v>45761</v>
      </c>
      <c r="B1996" s="78">
        <f t="shared" ca="1" si="532"/>
        <v>853.51290629949995</v>
      </c>
      <c r="C1996" s="65">
        <f t="shared" ca="1" si="533"/>
        <v>740.17183120949994</v>
      </c>
      <c r="D1996" s="10">
        <f ca="1">IF(A1996&lt;$B$1,VLOOKUP(A1996,[1]DI!$A$4:$B$15000,2),0)</f>
        <v>0.14149999999999999</v>
      </c>
      <c r="E1996" s="65">
        <f t="shared" ca="1" si="534"/>
        <v>1.00052531</v>
      </c>
      <c r="F1996" s="65">
        <f ca="1">(TRUNC(PRODUCT($E$12:$E1995),16))</f>
        <v>1.5744514140013699</v>
      </c>
      <c r="G1996" s="65">
        <f t="shared" ca="1" si="535"/>
        <v>1.4184430829528401</v>
      </c>
      <c r="H1996" s="65">
        <f t="shared" ca="1" si="536"/>
        <v>1.1099856100000001</v>
      </c>
      <c r="I1996" s="64">
        <f t="shared" si="530"/>
        <v>0.04</v>
      </c>
      <c r="J1996" s="66">
        <f>IF(O1995&gt;0,VLOOKUP(O1995,W$12:AF$80,2),J1995)</f>
        <v>45407</v>
      </c>
      <c r="K1996" s="67">
        <f t="shared" si="537"/>
        <v>245</v>
      </c>
      <c r="L1996" s="68">
        <f t="shared" si="538"/>
        <v>245</v>
      </c>
      <c r="M1996" s="69">
        <f t="shared" si="539"/>
        <v>1.038867574</v>
      </c>
      <c r="N1996" s="69">
        <f t="shared" ca="1" si="540"/>
        <v>1.1531280580000001</v>
      </c>
      <c r="O1996" s="68">
        <v>0</v>
      </c>
      <c r="P1996" s="65">
        <f t="shared" ca="1" si="541"/>
        <v>113.34107509</v>
      </c>
      <c r="Q1996" s="143">
        <f t="shared" si="531"/>
        <v>0</v>
      </c>
      <c r="R1996" s="11">
        <f t="shared" si="543"/>
        <v>0</v>
      </c>
      <c r="S1996" s="70" t="str">
        <f>IF(O1995&gt;0,VLOOKUP(O1995,W$12:AF$60,10),S1995)</f>
        <v>A+J=</v>
      </c>
      <c r="T1996" s="66" t="e">
        <f>IF(O1995&gt;0,VLOOKUP(O1995,W$12:AF$60,11),T1995)</f>
        <v>#REF!</v>
      </c>
      <c r="U1996" s="71" t="str">
        <f t="shared" si="542"/>
        <v>-</v>
      </c>
    </row>
    <row r="1997" spans="1:21" x14ac:dyDescent="0.15">
      <c r="A1997" s="63">
        <f t="shared" ref="A1997:A2060" si="544">(A1996+1)</f>
        <v>45762</v>
      </c>
      <c r="B1997" s="78">
        <f t="shared" ca="1" si="532"/>
        <v>854.09418692949998</v>
      </c>
      <c r="C1997" s="65">
        <f t="shared" ca="1" si="533"/>
        <v>740.17183120949994</v>
      </c>
      <c r="D1997" s="10">
        <f ca="1">IF(A1997&lt;$B$1,VLOOKUP(A1997,[1]DI!$A$4:$B$15000,2),0)</f>
        <v>0.14149999999999999</v>
      </c>
      <c r="E1997" s="65">
        <f t="shared" ca="1" si="534"/>
        <v>1.00052531</v>
      </c>
      <c r="F1997" s="65">
        <f ca="1">(TRUNC(PRODUCT($E$12:$E1996),16))</f>
        <v>1.57527848907366</v>
      </c>
      <c r="G1997" s="65">
        <f t="shared" ca="1" si="535"/>
        <v>1.4184430829528401</v>
      </c>
      <c r="H1997" s="65">
        <f t="shared" ca="1" si="536"/>
        <v>1.1105687</v>
      </c>
      <c r="I1997" s="64">
        <f t="shared" ref="I1997:I2060" si="545">I1996</f>
        <v>0.04</v>
      </c>
      <c r="J1997" s="66">
        <f>IF(O1996&gt;0,VLOOKUP(O1996,W$12:AF$80,2),J1996)</f>
        <v>45407</v>
      </c>
      <c r="K1997" s="67">
        <f t="shared" si="537"/>
        <v>246</v>
      </c>
      <c r="L1997" s="68">
        <f t="shared" si="538"/>
        <v>246</v>
      </c>
      <c r="M1997" s="69">
        <f t="shared" si="539"/>
        <v>1.039029274</v>
      </c>
      <c r="N1997" s="69">
        <f t="shared" ca="1" si="540"/>
        <v>1.15391339</v>
      </c>
      <c r="O1997" s="68">
        <v>0</v>
      </c>
      <c r="P1997" s="65">
        <f t="shared" ca="1" si="541"/>
        <v>113.92235572</v>
      </c>
      <c r="Q1997" s="143">
        <f t="shared" si="531"/>
        <v>0</v>
      </c>
      <c r="R1997" s="11">
        <f t="shared" si="543"/>
        <v>0</v>
      </c>
      <c r="S1997" s="70" t="str">
        <f>IF(O1996&gt;0,VLOOKUP(O1996,W$12:AF$60,10),S1996)</f>
        <v>A+J=</v>
      </c>
      <c r="T1997" s="66" t="e">
        <f>IF(O1996&gt;0,VLOOKUP(O1996,W$12:AF$60,11),T1996)</f>
        <v>#REF!</v>
      </c>
      <c r="U1997" s="71" t="str">
        <f t="shared" si="542"/>
        <v>-</v>
      </c>
    </row>
    <row r="1998" spans="1:21" x14ac:dyDescent="0.15">
      <c r="A1998" s="63">
        <f t="shared" si="544"/>
        <v>45763</v>
      </c>
      <c r="B1998" s="78">
        <f t="shared" ca="1" si="532"/>
        <v>854.6758583594999</v>
      </c>
      <c r="C1998" s="65">
        <f t="shared" ca="1" si="533"/>
        <v>740.17183120949994</v>
      </c>
      <c r="D1998" s="10">
        <f ca="1">IF(A1998&lt;$B$1,VLOOKUP(A1998,[1]DI!$A$4:$B$15000,2),0)</f>
        <v>0.14149999999999999</v>
      </c>
      <c r="E1998" s="65">
        <f t="shared" ca="1" si="534"/>
        <v>1.00052531</v>
      </c>
      <c r="F1998" s="65">
        <f ca="1">(TRUNC(PRODUCT($E$12:$E1997),16))</f>
        <v>1.57610599861675</v>
      </c>
      <c r="G1998" s="65">
        <f t="shared" ca="1" si="535"/>
        <v>1.4184430829528401</v>
      </c>
      <c r="H1998" s="65">
        <f t="shared" ca="1" si="536"/>
        <v>1.11115209</v>
      </c>
      <c r="I1998" s="64">
        <f t="shared" si="545"/>
        <v>0.04</v>
      </c>
      <c r="J1998" s="66">
        <f>IF(O1997&gt;0,VLOOKUP(O1997,W$12:AF$80,2),J1997)</f>
        <v>45407</v>
      </c>
      <c r="K1998" s="67">
        <f t="shared" si="537"/>
        <v>247</v>
      </c>
      <c r="L1998" s="68">
        <f t="shared" si="538"/>
        <v>247</v>
      </c>
      <c r="M1998" s="69">
        <f t="shared" si="539"/>
        <v>1.0391909989999999</v>
      </c>
      <c r="N1998" s="69">
        <f t="shared" ca="1" si="540"/>
        <v>1.15469925</v>
      </c>
      <c r="O1998" s="68">
        <v>0</v>
      </c>
      <c r="P1998" s="65">
        <f t="shared" ca="1" si="541"/>
        <v>114.50402715</v>
      </c>
      <c r="Q1998" s="143">
        <f t="shared" si="531"/>
        <v>0</v>
      </c>
      <c r="R1998" s="11">
        <f t="shared" si="543"/>
        <v>0</v>
      </c>
      <c r="S1998" s="70" t="str">
        <f>IF(O1997&gt;0,VLOOKUP(O1997,W$12:AF$60,10),S1997)</f>
        <v>A+J=</v>
      </c>
      <c r="T1998" s="66" t="e">
        <f>IF(O1997&gt;0,VLOOKUP(O1997,W$12:AF$60,11),T1997)</f>
        <v>#REF!</v>
      </c>
      <c r="U1998" s="71" t="str">
        <f t="shared" si="542"/>
        <v>-</v>
      </c>
    </row>
    <row r="1999" spans="1:21" x14ac:dyDescent="0.15">
      <c r="A1999" s="63">
        <f t="shared" si="544"/>
        <v>45764</v>
      </c>
      <c r="B1999" s="78">
        <f t="shared" ca="1" si="532"/>
        <v>855.25792800949989</v>
      </c>
      <c r="C1999" s="65">
        <f t="shared" ca="1" si="533"/>
        <v>740.17183120949994</v>
      </c>
      <c r="D1999" s="10">
        <f ca="1">IF(A1999&lt;$B$1,VLOOKUP(A1999,[1]DI!$A$4:$B$15000,2),0)</f>
        <v>0.14149999999999999</v>
      </c>
      <c r="E1999" s="65">
        <f t="shared" ca="1" si="534"/>
        <v>1.00052531</v>
      </c>
      <c r="F1999" s="65">
        <f ca="1">(TRUNC(PRODUCT($E$12:$E1998),16))</f>
        <v>1.57693394285888</v>
      </c>
      <c r="G1999" s="65">
        <f t="shared" ca="1" si="535"/>
        <v>1.4184430829528401</v>
      </c>
      <c r="H1999" s="65">
        <f t="shared" ca="1" si="536"/>
        <v>1.11173579</v>
      </c>
      <c r="I1999" s="64">
        <f t="shared" si="545"/>
        <v>0.04</v>
      </c>
      <c r="J1999" s="66">
        <f>IF(O1998&gt;0,VLOOKUP(O1998,W$12:AF$80,2),J1998)</f>
        <v>45407</v>
      </c>
      <c r="K1999" s="67">
        <f t="shared" si="537"/>
        <v>248</v>
      </c>
      <c r="L1999" s="68">
        <f t="shared" si="538"/>
        <v>248</v>
      </c>
      <c r="M1999" s="69">
        <f t="shared" si="539"/>
        <v>1.039352748</v>
      </c>
      <c r="N1999" s="69">
        <f t="shared" ca="1" si="540"/>
        <v>1.155485648</v>
      </c>
      <c r="O1999" s="68">
        <v>0</v>
      </c>
      <c r="P1999" s="65">
        <f t="shared" ca="1" si="541"/>
        <v>115.08609680000001</v>
      </c>
      <c r="Q1999" s="143">
        <f t="shared" si="531"/>
        <v>0</v>
      </c>
      <c r="R1999" s="11">
        <f t="shared" si="543"/>
        <v>0</v>
      </c>
      <c r="S1999" s="70" t="str">
        <f>IF(O1998&gt;0,VLOOKUP(O1998,W$12:AF$60,10),S1998)</f>
        <v>A+J=</v>
      </c>
      <c r="T1999" s="66" t="e">
        <f>IF(O1998&gt;0,VLOOKUP(O1998,W$12:AF$60,11),T1998)</f>
        <v>#REF!</v>
      </c>
      <c r="U1999" s="71" t="str">
        <f t="shared" si="542"/>
        <v>-</v>
      </c>
    </row>
    <row r="2000" spans="1:21" x14ac:dyDescent="0.15">
      <c r="A2000" s="63">
        <f t="shared" si="544"/>
        <v>45765</v>
      </c>
      <c r="B2000" s="78">
        <f t="shared" ca="1" si="532"/>
        <v>855.8403980894999</v>
      </c>
      <c r="C2000" s="65">
        <f t="shared" ca="1" si="533"/>
        <v>740.17183120949994</v>
      </c>
      <c r="D2000" s="10">
        <f ca="1">IF(A2000&lt;$B$1,VLOOKUP(A2000,[1]DI!$A$4:$B$15000,2),0)</f>
        <v>0</v>
      </c>
      <c r="E2000" s="65">
        <f t="shared" ca="1" si="534"/>
        <v>1</v>
      </c>
      <c r="F2000" s="65">
        <f ca="1">(TRUNC(PRODUCT($E$12:$E1999),16))</f>
        <v>1.57776232202841</v>
      </c>
      <c r="G2000" s="65">
        <f t="shared" ca="1" si="535"/>
        <v>1.4184430829528401</v>
      </c>
      <c r="H2000" s="65">
        <f t="shared" ca="1" si="536"/>
        <v>1.1123198000000001</v>
      </c>
      <c r="I2000" s="64">
        <f t="shared" si="545"/>
        <v>0.04</v>
      </c>
      <c r="J2000" s="66">
        <f>IF(O1999&gt;0,VLOOKUP(O1999,W$12:AF$80,2),J1999)</f>
        <v>45407</v>
      </c>
      <c r="K2000" s="67">
        <f t="shared" si="537"/>
        <v>248</v>
      </c>
      <c r="L2000" s="68">
        <f t="shared" si="538"/>
        <v>249</v>
      </c>
      <c r="M2000" s="69">
        <f t="shared" si="539"/>
        <v>1.0395145240000001</v>
      </c>
      <c r="N2000" s="69">
        <f t="shared" ca="1" si="540"/>
        <v>1.1562725869999999</v>
      </c>
      <c r="O2000" s="68">
        <v>0</v>
      </c>
      <c r="P2000" s="65">
        <f t="shared" ca="1" si="541"/>
        <v>115.66856688</v>
      </c>
      <c r="Q2000" s="143">
        <f t="shared" si="531"/>
        <v>0</v>
      </c>
      <c r="R2000" s="11">
        <f t="shared" si="543"/>
        <v>0</v>
      </c>
      <c r="S2000" s="70" t="str">
        <f>IF(O1999&gt;0,VLOOKUP(O1999,W$12:AF$60,10),S1999)</f>
        <v>A+J=</v>
      </c>
      <c r="T2000" s="66" t="e">
        <f>IF(O1999&gt;0,VLOOKUP(O1999,W$12:AF$60,11),T1999)</f>
        <v>#REF!</v>
      </c>
      <c r="U2000" s="71" t="str">
        <f t="shared" si="542"/>
        <v>-</v>
      </c>
    </row>
    <row r="2001" spans="1:21" x14ac:dyDescent="0.15">
      <c r="A2001" s="63">
        <f t="shared" si="544"/>
        <v>45766</v>
      </c>
      <c r="B2001" s="78">
        <f t="shared" ca="1" si="532"/>
        <v>855.8403980894999</v>
      </c>
      <c r="C2001" s="65">
        <f t="shared" ca="1" si="533"/>
        <v>740.17183120949994</v>
      </c>
      <c r="D2001" s="10">
        <f ca="1">IF(A2001&lt;$B$1,VLOOKUP(A2001,[1]DI!$A$4:$B$15000,2),0)</f>
        <v>0</v>
      </c>
      <c r="E2001" s="65">
        <f t="shared" ca="1" si="534"/>
        <v>1</v>
      </c>
      <c r="F2001" s="65">
        <f ca="1">(TRUNC(PRODUCT($E$12:$E2000),16))</f>
        <v>1.57776232202841</v>
      </c>
      <c r="G2001" s="65">
        <f t="shared" ca="1" si="535"/>
        <v>1.4184430829528401</v>
      </c>
      <c r="H2001" s="65">
        <f t="shared" ca="1" si="536"/>
        <v>1.1123198000000001</v>
      </c>
      <c r="I2001" s="64">
        <f t="shared" si="545"/>
        <v>0.04</v>
      </c>
      <c r="J2001" s="66">
        <f>IF(O2000&gt;0,VLOOKUP(O2000,W$12:AF$80,2),J2000)</f>
        <v>45407</v>
      </c>
      <c r="K2001" s="67">
        <f t="shared" si="537"/>
        <v>248</v>
      </c>
      <c r="L2001" s="68">
        <f t="shared" si="538"/>
        <v>249</v>
      </c>
      <c r="M2001" s="69">
        <f t="shared" si="539"/>
        <v>1.0395145240000001</v>
      </c>
      <c r="N2001" s="69">
        <f t="shared" ca="1" si="540"/>
        <v>1.1562725869999999</v>
      </c>
      <c r="O2001" s="68">
        <v>0</v>
      </c>
      <c r="P2001" s="65">
        <f t="shared" ca="1" si="541"/>
        <v>115.66856688</v>
      </c>
      <c r="Q2001" s="143">
        <f t="shared" si="531"/>
        <v>0</v>
      </c>
      <c r="R2001" s="11">
        <f t="shared" si="543"/>
        <v>0</v>
      </c>
      <c r="S2001" s="70" t="str">
        <f>IF(O2000&gt;0,VLOOKUP(O2000,W$12:AF$60,10),S2000)</f>
        <v>A+J=</v>
      </c>
      <c r="T2001" s="66" t="e">
        <f>IF(O2000&gt;0,VLOOKUP(O2000,W$12:AF$60,11),T2000)</f>
        <v>#REF!</v>
      </c>
      <c r="U2001" s="71" t="str">
        <f t="shared" si="542"/>
        <v>-</v>
      </c>
    </row>
    <row r="2002" spans="1:21" x14ac:dyDescent="0.15">
      <c r="A2002" s="63">
        <f t="shared" si="544"/>
        <v>45767</v>
      </c>
      <c r="B2002" s="78">
        <f t="shared" ca="1" si="532"/>
        <v>855.8403980894999</v>
      </c>
      <c r="C2002" s="65">
        <f t="shared" ca="1" si="533"/>
        <v>740.17183120949994</v>
      </c>
      <c r="D2002" s="10">
        <f ca="1">IF(A2002&lt;$B$1,VLOOKUP(A2002,[1]DI!$A$4:$B$15000,2),0)</f>
        <v>0</v>
      </c>
      <c r="E2002" s="65">
        <f t="shared" ca="1" si="534"/>
        <v>1</v>
      </c>
      <c r="F2002" s="65">
        <f ca="1">(TRUNC(PRODUCT($E$12:$E2001),16))</f>
        <v>1.57776232202841</v>
      </c>
      <c r="G2002" s="65">
        <f t="shared" ca="1" si="535"/>
        <v>1.4184430829528401</v>
      </c>
      <c r="H2002" s="65">
        <f t="shared" ca="1" si="536"/>
        <v>1.1123198000000001</v>
      </c>
      <c r="I2002" s="64">
        <f t="shared" si="545"/>
        <v>0.04</v>
      </c>
      <c r="J2002" s="66">
        <f>IF(O2001&gt;0,VLOOKUP(O2001,W$12:AF$80,2),J2001)</f>
        <v>45407</v>
      </c>
      <c r="K2002" s="67">
        <f t="shared" si="537"/>
        <v>248</v>
      </c>
      <c r="L2002" s="68">
        <f t="shared" si="538"/>
        <v>249</v>
      </c>
      <c r="M2002" s="69">
        <f t="shared" si="539"/>
        <v>1.0395145240000001</v>
      </c>
      <c r="N2002" s="69">
        <f t="shared" ca="1" si="540"/>
        <v>1.1562725869999999</v>
      </c>
      <c r="O2002" s="68">
        <v>0</v>
      </c>
      <c r="P2002" s="65">
        <f t="shared" ca="1" si="541"/>
        <v>115.66856688</v>
      </c>
      <c r="Q2002" s="143">
        <f t="shared" si="531"/>
        <v>0</v>
      </c>
      <c r="R2002" s="11">
        <f t="shared" si="543"/>
        <v>0</v>
      </c>
      <c r="S2002" s="70" t="str">
        <f>IF(O2001&gt;0,VLOOKUP(O2001,W$12:AF$60,10),S2001)</f>
        <v>A+J=</v>
      </c>
      <c r="T2002" s="66" t="e">
        <f>IF(O2001&gt;0,VLOOKUP(O2001,W$12:AF$60,11),T2001)</f>
        <v>#REF!</v>
      </c>
      <c r="U2002" s="71" t="str">
        <f t="shared" si="542"/>
        <v>-</v>
      </c>
    </row>
    <row r="2003" spans="1:21" x14ac:dyDescent="0.15">
      <c r="A2003" s="63">
        <f t="shared" si="544"/>
        <v>45768</v>
      </c>
      <c r="B2003" s="78">
        <f t="shared" ca="1" si="532"/>
        <v>855.8403980894999</v>
      </c>
      <c r="C2003" s="65">
        <f t="shared" ca="1" si="533"/>
        <v>740.17183120949994</v>
      </c>
      <c r="D2003" s="10">
        <f ca="1">IF(A2003&lt;$B$1,VLOOKUP(A2003,[1]DI!$A$4:$B$15000,2),0)</f>
        <v>0</v>
      </c>
      <c r="E2003" s="65">
        <f t="shared" ca="1" si="534"/>
        <v>1</v>
      </c>
      <c r="F2003" s="65">
        <f ca="1">(TRUNC(PRODUCT($E$12:$E2002),16))</f>
        <v>1.57776232202841</v>
      </c>
      <c r="G2003" s="65">
        <f t="shared" ca="1" si="535"/>
        <v>1.4184430829528401</v>
      </c>
      <c r="H2003" s="65">
        <f t="shared" ca="1" si="536"/>
        <v>1.1123198000000001</v>
      </c>
      <c r="I2003" s="64">
        <f t="shared" si="545"/>
        <v>0.04</v>
      </c>
      <c r="J2003" s="66">
        <f>IF(O2002&gt;0,VLOOKUP(O2002,W$12:AF$80,2),J2002)</f>
        <v>45407</v>
      </c>
      <c r="K2003" s="67">
        <f t="shared" si="537"/>
        <v>248</v>
      </c>
      <c r="L2003" s="68">
        <f t="shared" si="538"/>
        <v>249</v>
      </c>
      <c r="M2003" s="69">
        <f t="shared" si="539"/>
        <v>1.0395145240000001</v>
      </c>
      <c r="N2003" s="69">
        <f t="shared" ca="1" si="540"/>
        <v>1.1562725869999999</v>
      </c>
      <c r="O2003" s="68">
        <v>0</v>
      </c>
      <c r="P2003" s="65">
        <f t="shared" ca="1" si="541"/>
        <v>115.66856688</v>
      </c>
      <c r="Q2003" s="143">
        <f t="shared" si="531"/>
        <v>0</v>
      </c>
      <c r="R2003" s="11">
        <f t="shared" si="543"/>
        <v>0</v>
      </c>
      <c r="S2003" s="70" t="str">
        <f>IF(O2002&gt;0,VLOOKUP(O2002,W$12:AF$60,10),S2002)</f>
        <v>A+J=</v>
      </c>
      <c r="T2003" s="66" t="e">
        <f>IF(O2002&gt;0,VLOOKUP(O2002,W$12:AF$60,11),T2002)</f>
        <v>#REF!</v>
      </c>
      <c r="U2003" s="71" t="str">
        <f t="shared" si="542"/>
        <v>-</v>
      </c>
    </row>
    <row r="2004" spans="1:21" x14ac:dyDescent="0.15">
      <c r="A2004" s="63">
        <f t="shared" si="544"/>
        <v>45769</v>
      </c>
      <c r="B2004" s="78">
        <f t="shared" ca="1" si="532"/>
        <v>855.8403980894999</v>
      </c>
      <c r="C2004" s="65">
        <f t="shared" ca="1" si="533"/>
        <v>740.17183120949994</v>
      </c>
      <c r="D2004" s="10">
        <f ca="1">IF(A2004&lt;$B$1,VLOOKUP(A2004,[1]DI!$A$4:$B$15000,2),0)</f>
        <v>0.14149999999999999</v>
      </c>
      <c r="E2004" s="65">
        <f t="shared" ca="1" si="534"/>
        <v>1.00052531</v>
      </c>
      <c r="F2004" s="65">
        <f ca="1">(TRUNC(PRODUCT($E$12:$E2003),16))</f>
        <v>1.57776232202841</v>
      </c>
      <c r="G2004" s="65">
        <f t="shared" ca="1" si="535"/>
        <v>1.4184430829528401</v>
      </c>
      <c r="H2004" s="65">
        <f t="shared" ca="1" si="536"/>
        <v>1.1123198000000001</v>
      </c>
      <c r="I2004" s="64">
        <f t="shared" si="545"/>
        <v>0.04</v>
      </c>
      <c r="J2004" s="66">
        <f>IF(O2003&gt;0,VLOOKUP(O2003,W$12:AF$80,2),J2003)</f>
        <v>45407</v>
      </c>
      <c r="K2004" s="67">
        <f t="shared" si="537"/>
        <v>249</v>
      </c>
      <c r="L2004" s="68">
        <f t="shared" si="538"/>
        <v>249</v>
      </c>
      <c r="M2004" s="69">
        <f t="shared" si="539"/>
        <v>1.0395145240000001</v>
      </c>
      <c r="N2004" s="69">
        <f t="shared" ca="1" si="540"/>
        <v>1.1562725869999999</v>
      </c>
      <c r="O2004" s="68">
        <v>0</v>
      </c>
      <c r="P2004" s="65">
        <f t="shared" ca="1" si="541"/>
        <v>115.66856688</v>
      </c>
      <c r="Q2004" s="143">
        <f t="shared" si="531"/>
        <v>0</v>
      </c>
      <c r="R2004" s="11">
        <f t="shared" si="543"/>
        <v>0</v>
      </c>
      <c r="S2004" s="70" t="str">
        <f>IF(O2003&gt;0,VLOOKUP(O2003,W$12:AF$60,10),S2003)</f>
        <v>A+J=</v>
      </c>
      <c r="T2004" s="66" t="e">
        <f>IF(O2003&gt;0,VLOOKUP(O2003,W$12:AF$60,11),T2003)</f>
        <v>#REF!</v>
      </c>
      <c r="U2004" s="71" t="str">
        <f t="shared" si="542"/>
        <v>-</v>
      </c>
    </row>
    <row r="2005" spans="1:21" x14ac:dyDescent="0.15">
      <c r="A2005" s="63">
        <f t="shared" si="544"/>
        <v>45770</v>
      </c>
      <c r="B2005" s="78">
        <f t="shared" ca="1" si="532"/>
        <v>856.42325897949991</v>
      </c>
      <c r="C2005" s="65">
        <f t="shared" ca="1" si="533"/>
        <v>740.17183120949994</v>
      </c>
      <c r="D2005" s="10">
        <f ca="1">IF(A2005&lt;$B$1,VLOOKUP(A2005,[1]DI!$A$4:$B$15000,2),0)</f>
        <v>0.14149999999999999</v>
      </c>
      <c r="E2005" s="65">
        <f t="shared" ca="1" si="534"/>
        <v>1.00052531</v>
      </c>
      <c r="F2005" s="65">
        <f ca="1">(TRUNC(PRODUCT($E$12:$E2004),16))</f>
        <v>1.5785911363537899</v>
      </c>
      <c r="G2005" s="65">
        <f t="shared" ca="1" si="535"/>
        <v>1.4184430829528401</v>
      </c>
      <c r="H2005" s="65">
        <f t="shared" ca="1" si="536"/>
        <v>1.1129041099999999</v>
      </c>
      <c r="I2005" s="64">
        <f t="shared" si="545"/>
        <v>0.04</v>
      </c>
      <c r="J2005" s="66">
        <f>IF(O2004&gt;0,VLOOKUP(O2004,W$12:AF$80,2),J2004)</f>
        <v>45407</v>
      </c>
      <c r="K2005" s="67">
        <f t="shared" si="537"/>
        <v>250</v>
      </c>
      <c r="L2005" s="68">
        <f t="shared" si="538"/>
        <v>250</v>
      </c>
      <c r="M2005" s="69">
        <f t="shared" si="539"/>
        <v>1.039676324</v>
      </c>
      <c r="N2005" s="69">
        <f t="shared" ca="1" si="540"/>
        <v>1.157060054</v>
      </c>
      <c r="O2005" s="68">
        <v>0</v>
      </c>
      <c r="P2005" s="65">
        <f t="shared" ca="1" si="541"/>
        <v>116.25142777000001</v>
      </c>
      <c r="Q2005" s="143">
        <f t="shared" si="531"/>
        <v>0</v>
      </c>
      <c r="R2005" s="11">
        <f t="shared" si="543"/>
        <v>0</v>
      </c>
      <c r="S2005" s="70" t="str">
        <f>IF(O2004&gt;0,VLOOKUP(O2004,W$12:AF$60,10),S2004)</f>
        <v>A+J=</v>
      </c>
      <c r="T2005" s="66" t="e">
        <f>IF(O2004&gt;0,VLOOKUP(O2004,W$12:AF$60,11),T2004)</f>
        <v>#REF!</v>
      </c>
      <c r="U2005" s="71" t="str">
        <f t="shared" si="542"/>
        <v>-</v>
      </c>
    </row>
    <row r="2006" spans="1:21" x14ac:dyDescent="0.15">
      <c r="A2006" s="63">
        <f t="shared" si="544"/>
        <v>45771</v>
      </c>
      <c r="B2006" s="78">
        <f t="shared" ca="1" si="532"/>
        <v>857.0065188294999</v>
      </c>
      <c r="C2006" s="65">
        <f t="shared" ca="1" si="533"/>
        <v>740.17183120949994</v>
      </c>
      <c r="D2006" s="10">
        <f ca="1">IF(A2006&lt;$B$1,VLOOKUP(A2006,[1]DI!$A$4:$B$15000,2),0)</f>
        <v>0.14149999999999999</v>
      </c>
      <c r="E2006" s="65">
        <f t="shared" ca="1" si="534"/>
        <v>1.00052531</v>
      </c>
      <c r="F2006" s="65">
        <f ca="1">(TRUNC(PRODUCT($E$12:$E2005),16))</f>
        <v>1.57942038606363</v>
      </c>
      <c r="G2006" s="65">
        <f t="shared" ca="1" si="535"/>
        <v>1.4184430829528401</v>
      </c>
      <c r="H2006" s="65">
        <f t="shared" ca="1" si="536"/>
        <v>1.11348873</v>
      </c>
      <c r="I2006" s="64">
        <f t="shared" si="545"/>
        <v>0.04</v>
      </c>
      <c r="J2006" s="66">
        <f>IF(O2005&gt;0,VLOOKUP(O2005,W$12:AF$80,2),J2005)</f>
        <v>45407</v>
      </c>
      <c r="K2006" s="67">
        <f t="shared" si="537"/>
        <v>251</v>
      </c>
      <c r="L2006" s="68">
        <f t="shared" si="538"/>
        <v>251</v>
      </c>
      <c r="M2006" s="69">
        <f t="shared" si="539"/>
        <v>1.0398381489999999</v>
      </c>
      <c r="N2006" s="69">
        <f t="shared" ca="1" si="540"/>
        <v>1.1578480600000001</v>
      </c>
      <c r="O2006" s="68">
        <v>0</v>
      </c>
      <c r="P2006" s="65">
        <f t="shared" ca="1" si="541"/>
        <v>116.83468762</v>
      </c>
      <c r="Q2006" s="143">
        <f t="shared" si="531"/>
        <v>0</v>
      </c>
      <c r="R2006" s="11">
        <f t="shared" si="543"/>
        <v>0</v>
      </c>
      <c r="S2006" s="70" t="str">
        <f>IF(O2005&gt;0,VLOOKUP(O2005,W$12:AF$60,10),S2005)</f>
        <v>A+J=</v>
      </c>
      <c r="T2006" s="66" t="e">
        <f>IF(O2005&gt;0,VLOOKUP(O2005,W$12:AF$60,11),T2005)</f>
        <v>#REF!</v>
      </c>
      <c r="U2006" s="71" t="str">
        <f t="shared" si="542"/>
        <v>-</v>
      </c>
    </row>
    <row r="2007" spans="1:21" x14ac:dyDescent="0.15">
      <c r="A2007" s="63">
        <f t="shared" si="544"/>
        <v>45772</v>
      </c>
      <c r="B2007" s="78">
        <f t="shared" ca="1" si="532"/>
        <v>857.59017835949999</v>
      </c>
      <c r="C2007" s="65">
        <f t="shared" ca="1" si="533"/>
        <v>740.17183120949994</v>
      </c>
      <c r="D2007" s="10">
        <f ca="1">IF(A2007&lt;$B$1,VLOOKUP(A2007,[1]DI!$A$4:$B$15000,2),0)</f>
        <v>0.14149999999999999</v>
      </c>
      <c r="E2007" s="65">
        <f t="shared" ca="1" si="534"/>
        <v>1.00052531</v>
      </c>
      <c r="F2007" s="65">
        <f ca="1">(TRUNC(PRODUCT($E$12:$E2006),16))</f>
        <v>1.5802500713866301</v>
      </c>
      <c r="G2007" s="65">
        <f t="shared" ca="1" si="535"/>
        <v>1.4184430829528401</v>
      </c>
      <c r="H2007" s="65">
        <f t="shared" ca="1" si="536"/>
        <v>1.1140736600000001</v>
      </c>
      <c r="I2007" s="64">
        <f t="shared" si="545"/>
        <v>0.04</v>
      </c>
      <c r="J2007" s="66">
        <f>IF(O2006&gt;0,VLOOKUP(O2006,W$12:AF$80,2),J2006)</f>
        <v>45407</v>
      </c>
      <c r="K2007" s="67">
        <f t="shared" si="537"/>
        <v>252</v>
      </c>
      <c r="L2007" s="68">
        <f t="shared" si="538"/>
        <v>252</v>
      </c>
      <c r="M2007" s="69">
        <f t="shared" si="539"/>
        <v>1.04</v>
      </c>
      <c r="N2007" s="69">
        <f t="shared" ca="1" si="540"/>
        <v>1.158636606</v>
      </c>
      <c r="O2007" s="68">
        <v>0</v>
      </c>
      <c r="P2007" s="65">
        <f t="shared" ca="1" si="541"/>
        <v>117.41834715</v>
      </c>
      <c r="Q2007" s="143">
        <f t="shared" si="531"/>
        <v>0</v>
      </c>
      <c r="R2007" s="11">
        <f t="shared" si="543"/>
        <v>0</v>
      </c>
      <c r="S2007" s="70" t="str">
        <f>IF(O2006&gt;0,VLOOKUP(O2006,W$12:AF$60,10),S2006)</f>
        <v>A+J=</v>
      </c>
      <c r="T2007" s="66" t="e">
        <f>IF(O2006&gt;0,VLOOKUP(O2006,W$12:AF$60,11),T2006)</f>
        <v>#REF!</v>
      </c>
      <c r="U2007" s="71" t="str">
        <f t="shared" si="542"/>
        <v>-</v>
      </c>
    </row>
    <row r="2008" spans="1:21" x14ac:dyDescent="0.15">
      <c r="A2008" s="63">
        <f t="shared" si="544"/>
        <v>45773</v>
      </c>
      <c r="B2008" s="78">
        <f t="shared" ca="1" si="532"/>
        <v>858.17423018949989</v>
      </c>
      <c r="C2008" s="65">
        <f t="shared" ca="1" si="533"/>
        <v>740.17183120949994</v>
      </c>
      <c r="D2008" s="10">
        <f ca="1">IF(A2008&lt;$B$1,VLOOKUP(A2008,[1]DI!$A$4:$B$15000,2),0)</f>
        <v>0</v>
      </c>
      <c r="E2008" s="65">
        <f t="shared" ca="1" si="534"/>
        <v>1</v>
      </c>
      <c r="F2008" s="65">
        <f ca="1">(TRUNC(PRODUCT($E$12:$E2007),16))</f>
        <v>1.58108019255163</v>
      </c>
      <c r="G2008" s="65">
        <f t="shared" ca="1" si="535"/>
        <v>1.4184430829528401</v>
      </c>
      <c r="H2008" s="65">
        <f t="shared" ca="1" si="536"/>
        <v>1.1146588900000001</v>
      </c>
      <c r="I2008" s="64">
        <f t="shared" si="545"/>
        <v>0.04</v>
      </c>
      <c r="J2008" s="66">
        <f>IF(O2007&gt;0,VLOOKUP(O2007,W$12:AF$80,2),J2007)</f>
        <v>45407</v>
      </c>
      <c r="K2008" s="67">
        <f t="shared" si="537"/>
        <v>252</v>
      </c>
      <c r="L2008" s="68">
        <f t="shared" si="538"/>
        <v>253</v>
      </c>
      <c r="M2008" s="69">
        <f t="shared" si="539"/>
        <v>1.040161876</v>
      </c>
      <c r="N2008" s="69">
        <f t="shared" ca="1" si="540"/>
        <v>1.159425682</v>
      </c>
      <c r="O2008" s="68">
        <v>0</v>
      </c>
      <c r="P2008" s="65">
        <f t="shared" ca="1" si="541"/>
        <v>118.00239898</v>
      </c>
      <c r="Q2008" s="143">
        <f t="shared" si="531"/>
        <v>0</v>
      </c>
      <c r="R2008" s="11">
        <f t="shared" si="543"/>
        <v>0</v>
      </c>
      <c r="S2008" s="70" t="str">
        <f>IF(O2007&gt;0,VLOOKUP(O2007,W$12:AF$60,10),S2007)</f>
        <v>A+J=</v>
      </c>
      <c r="T2008" s="66" t="e">
        <f>IF(O2007&gt;0,VLOOKUP(O2007,W$12:AF$60,11),T2007)</f>
        <v>#REF!</v>
      </c>
      <c r="U2008" s="71" t="str">
        <f t="shared" si="542"/>
        <v>-</v>
      </c>
    </row>
    <row r="2009" spans="1:21" x14ac:dyDescent="0.15">
      <c r="A2009" s="63">
        <f t="shared" si="544"/>
        <v>45774</v>
      </c>
      <c r="B2009" s="78">
        <f t="shared" ca="1" si="532"/>
        <v>858.17423018949989</v>
      </c>
      <c r="C2009" s="65">
        <f t="shared" ca="1" si="533"/>
        <v>740.17183120949994</v>
      </c>
      <c r="D2009" s="10">
        <f ca="1">IF(A2009&lt;$B$1,VLOOKUP(A2009,[1]DI!$A$4:$B$15000,2),0)</f>
        <v>0</v>
      </c>
      <c r="E2009" s="65">
        <f t="shared" ca="1" si="534"/>
        <v>1</v>
      </c>
      <c r="F2009" s="65">
        <f ca="1">(TRUNC(PRODUCT($E$12:$E2008),16))</f>
        <v>1.58108019255163</v>
      </c>
      <c r="G2009" s="65">
        <f t="shared" ca="1" si="535"/>
        <v>1.4184430829528401</v>
      </c>
      <c r="H2009" s="65">
        <f t="shared" ca="1" si="536"/>
        <v>1.1146588900000001</v>
      </c>
      <c r="I2009" s="64">
        <f t="shared" si="545"/>
        <v>0.04</v>
      </c>
      <c r="J2009" s="66">
        <f>IF(O2008&gt;0,VLOOKUP(O2008,W$12:AF$80,2),J2008)</f>
        <v>45407</v>
      </c>
      <c r="K2009" s="67">
        <f t="shared" si="537"/>
        <v>252</v>
      </c>
      <c r="L2009" s="68">
        <f t="shared" si="538"/>
        <v>253</v>
      </c>
      <c r="M2009" s="69">
        <f t="shared" si="539"/>
        <v>1.040161876</v>
      </c>
      <c r="N2009" s="69">
        <f t="shared" ca="1" si="540"/>
        <v>1.159425682</v>
      </c>
      <c r="O2009" s="68">
        <v>0</v>
      </c>
      <c r="P2009" s="65">
        <f t="shared" ca="1" si="541"/>
        <v>118.00239898</v>
      </c>
      <c r="Q2009" s="143">
        <f t="shared" si="531"/>
        <v>0</v>
      </c>
      <c r="R2009" s="11">
        <f t="shared" si="543"/>
        <v>0</v>
      </c>
      <c r="S2009" s="70" t="str">
        <f>IF(O2008&gt;0,VLOOKUP(O2008,W$12:AF$60,10),S2008)</f>
        <v>A+J=</v>
      </c>
      <c r="T2009" s="66" t="e">
        <f>IF(O2008&gt;0,VLOOKUP(O2008,W$12:AF$60,11),T2008)</f>
        <v>#REF!</v>
      </c>
      <c r="U2009" s="71" t="str">
        <f t="shared" si="542"/>
        <v>-</v>
      </c>
    </row>
    <row r="2010" spans="1:21" x14ac:dyDescent="0.15">
      <c r="A2010" s="63">
        <f t="shared" si="544"/>
        <v>45775</v>
      </c>
      <c r="B2010" s="78">
        <f t="shared" ca="1" si="532"/>
        <v>858.17423018949989</v>
      </c>
      <c r="C2010" s="65">
        <f t="shared" ca="1" si="533"/>
        <v>740.17183120949994</v>
      </c>
      <c r="D2010" s="10">
        <f ca="1">IF(A2010&lt;$B$1,VLOOKUP(A2010,[1]DI!$A$4:$B$15000,2),0)</f>
        <v>0.14149999999999999</v>
      </c>
      <c r="E2010" s="65">
        <f t="shared" ca="1" si="534"/>
        <v>1.00052531</v>
      </c>
      <c r="F2010" s="65">
        <f ca="1">(TRUNC(PRODUCT($E$12:$E2009),16))</f>
        <v>1.58108019255163</v>
      </c>
      <c r="G2010" s="65">
        <f t="shared" ca="1" si="535"/>
        <v>1.4184430829528401</v>
      </c>
      <c r="H2010" s="65">
        <f t="shared" ca="1" si="536"/>
        <v>1.1146588900000001</v>
      </c>
      <c r="I2010" s="64">
        <f t="shared" si="545"/>
        <v>0.04</v>
      </c>
      <c r="J2010" s="66">
        <f>IF(O2009&gt;0,VLOOKUP(O2009,W$12:AF$80,2),J2009)</f>
        <v>45407</v>
      </c>
      <c r="K2010" s="67">
        <f t="shared" si="537"/>
        <v>253</v>
      </c>
      <c r="L2010" s="68">
        <f t="shared" si="538"/>
        <v>253</v>
      </c>
      <c r="M2010" s="69">
        <f t="shared" si="539"/>
        <v>1.040161876</v>
      </c>
      <c r="N2010" s="69">
        <f t="shared" ca="1" si="540"/>
        <v>1.159425682</v>
      </c>
      <c r="O2010" s="68">
        <v>0</v>
      </c>
      <c r="P2010" s="65">
        <f t="shared" ca="1" si="541"/>
        <v>118.00239898</v>
      </c>
      <c r="Q2010" s="143">
        <f t="shared" si="531"/>
        <v>0</v>
      </c>
      <c r="R2010" s="11">
        <f t="shared" si="543"/>
        <v>0</v>
      </c>
      <c r="S2010" s="70" t="str">
        <f>IF(O2009&gt;0,VLOOKUP(O2009,W$12:AF$60,10),S2009)</f>
        <v>A+J=</v>
      </c>
      <c r="T2010" s="66" t="e">
        <f>IF(O2009&gt;0,VLOOKUP(O2009,W$12:AF$60,11),T2009)</f>
        <v>#REF!</v>
      </c>
      <c r="U2010" s="71" t="str">
        <f t="shared" si="542"/>
        <v>-</v>
      </c>
    </row>
    <row r="2011" spans="1:21" x14ac:dyDescent="0.15">
      <c r="A2011" s="63">
        <f t="shared" si="544"/>
        <v>45776</v>
      </c>
      <c r="B2011" s="78">
        <f t="shared" ca="1" si="532"/>
        <v>858.75868170949991</v>
      </c>
      <c r="C2011" s="65">
        <f t="shared" ca="1" si="533"/>
        <v>740.17183120949994</v>
      </c>
      <c r="D2011" s="10">
        <f ca="1">IF(A2011&lt;$B$1,VLOOKUP(A2011,[1]DI!$A$4:$B$15000,2),0)</f>
        <v>0.14149999999999999</v>
      </c>
      <c r="E2011" s="65">
        <f t="shared" ca="1" si="534"/>
        <v>1.00052531</v>
      </c>
      <c r="F2011" s="65">
        <f ca="1">(TRUNC(PRODUCT($E$12:$E2010),16))</f>
        <v>1.58191074978758</v>
      </c>
      <c r="G2011" s="65">
        <f t="shared" ca="1" si="535"/>
        <v>1.4184430829528401</v>
      </c>
      <c r="H2011" s="65">
        <f t="shared" ca="1" si="536"/>
        <v>1.11524443</v>
      </c>
      <c r="I2011" s="64">
        <f t="shared" si="545"/>
        <v>0.04</v>
      </c>
      <c r="J2011" s="66">
        <f>IF(O2010&gt;0,VLOOKUP(O2010,W$12:AF$80,2),J2010)</f>
        <v>45407</v>
      </c>
      <c r="K2011" s="67">
        <f t="shared" si="537"/>
        <v>254</v>
      </c>
      <c r="L2011" s="68">
        <f t="shared" si="538"/>
        <v>254</v>
      </c>
      <c r="M2011" s="69">
        <f t="shared" si="539"/>
        <v>1.040323777</v>
      </c>
      <c r="N2011" s="69">
        <f t="shared" ca="1" si="540"/>
        <v>1.160215298</v>
      </c>
      <c r="O2011" s="68">
        <v>0</v>
      </c>
      <c r="P2011" s="65">
        <f t="shared" ca="1" si="541"/>
        <v>118.5868505</v>
      </c>
      <c r="Q2011" s="143">
        <f t="shared" si="531"/>
        <v>0</v>
      </c>
      <c r="R2011" s="11">
        <f t="shared" si="543"/>
        <v>0</v>
      </c>
      <c r="S2011" s="70" t="str">
        <f>IF(O2010&gt;0,VLOOKUP(O2010,W$12:AF$60,10),S2010)</f>
        <v>A+J=</v>
      </c>
      <c r="T2011" s="66" t="e">
        <f>IF(O2010&gt;0,VLOOKUP(O2010,W$12:AF$60,11),T2010)</f>
        <v>#REF!</v>
      </c>
      <c r="U2011" s="71" t="str">
        <f t="shared" si="542"/>
        <v>-</v>
      </c>
    </row>
    <row r="2012" spans="1:21" x14ac:dyDescent="0.15">
      <c r="A2012" s="63">
        <f t="shared" si="544"/>
        <v>45777</v>
      </c>
      <c r="B2012" s="78">
        <f t="shared" ca="1" si="532"/>
        <v>859.34353218949991</v>
      </c>
      <c r="C2012" s="65">
        <f t="shared" ca="1" si="533"/>
        <v>740.17183120949994</v>
      </c>
      <c r="D2012" s="10">
        <f ca="1">IF(A2012&lt;$B$1,VLOOKUP(A2012,[1]DI!$A$4:$B$15000,2),0)</f>
        <v>0.14149999999999999</v>
      </c>
      <c r="E2012" s="65">
        <f t="shared" ca="1" si="534"/>
        <v>1.00052531</v>
      </c>
      <c r="F2012" s="65">
        <f ca="1">(TRUNC(PRODUCT($E$12:$E2011),16))</f>
        <v>1.58274174332355</v>
      </c>
      <c r="G2012" s="65">
        <f t="shared" ca="1" si="535"/>
        <v>1.4184430829528401</v>
      </c>
      <c r="H2012" s="65">
        <f t="shared" ca="1" si="536"/>
        <v>1.11583028</v>
      </c>
      <c r="I2012" s="64">
        <f t="shared" si="545"/>
        <v>0.04</v>
      </c>
      <c r="J2012" s="66">
        <f>IF(O2011&gt;0,VLOOKUP(O2011,W$12:AF$80,2),J2011)</f>
        <v>45407</v>
      </c>
      <c r="K2012" s="67">
        <f t="shared" si="537"/>
        <v>255</v>
      </c>
      <c r="L2012" s="68">
        <f t="shared" si="538"/>
        <v>255</v>
      </c>
      <c r="M2012" s="69">
        <f t="shared" si="539"/>
        <v>1.0404857030000001</v>
      </c>
      <c r="N2012" s="69">
        <f t="shared" ca="1" si="540"/>
        <v>1.161005453</v>
      </c>
      <c r="O2012" s="68">
        <v>0</v>
      </c>
      <c r="P2012" s="65">
        <f t="shared" ca="1" si="541"/>
        <v>119.17170098</v>
      </c>
      <c r="Q2012" s="143">
        <f t="shared" si="531"/>
        <v>0</v>
      </c>
      <c r="R2012" s="11">
        <f t="shared" si="543"/>
        <v>0</v>
      </c>
      <c r="S2012" s="70" t="str">
        <f>IF(O2011&gt;0,VLOOKUP(O2011,W$12:AF$60,10),S2011)</f>
        <v>A+J=</v>
      </c>
      <c r="T2012" s="66" t="e">
        <f>IF(O2011&gt;0,VLOOKUP(O2011,W$12:AF$60,11),T2011)</f>
        <v>#REF!</v>
      </c>
      <c r="U2012" s="71" t="str">
        <f t="shared" si="542"/>
        <v>-</v>
      </c>
    </row>
    <row r="2013" spans="1:21" x14ac:dyDescent="0.15">
      <c r="A2013" s="63">
        <f t="shared" si="544"/>
        <v>45778</v>
      </c>
      <c r="B2013" s="78">
        <f t="shared" ca="1" si="532"/>
        <v>859.92878382949993</v>
      </c>
      <c r="C2013" s="65">
        <f t="shared" ca="1" si="533"/>
        <v>740.17183120949994</v>
      </c>
      <c r="D2013" s="10">
        <f ca="1">IF(A2013&lt;$B$1,VLOOKUP(A2013,[1]DI!$A$4:$B$15000,2),0)</f>
        <v>0</v>
      </c>
      <c r="E2013" s="65">
        <f t="shared" ca="1" si="534"/>
        <v>1</v>
      </c>
      <c r="F2013" s="65">
        <f ca="1">(TRUNC(PRODUCT($E$12:$E2012),16))</f>
        <v>1.5835731733887399</v>
      </c>
      <c r="G2013" s="65">
        <f t="shared" ca="1" si="535"/>
        <v>1.4184430829528401</v>
      </c>
      <c r="H2013" s="65">
        <f t="shared" ca="1" si="536"/>
        <v>1.1164164400000001</v>
      </c>
      <c r="I2013" s="64">
        <f t="shared" si="545"/>
        <v>0.04</v>
      </c>
      <c r="J2013" s="66">
        <f>IF(O2012&gt;0,VLOOKUP(O2012,W$12:AF$80,2),J2012)</f>
        <v>45407</v>
      </c>
      <c r="K2013" s="67">
        <f t="shared" si="537"/>
        <v>255</v>
      </c>
      <c r="L2013" s="68">
        <f t="shared" si="538"/>
        <v>256</v>
      </c>
      <c r="M2013" s="69">
        <f t="shared" si="539"/>
        <v>1.0406476549999999</v>
      </c>
      <c r="N2013" s="69">
        <f t="shared" ca="1" si="540"/>
        <v>1.16179615</v>
      </c>
      <c r="O2013" s="68">
        <v>0</v>
      </c>
      <c r="P2013" s="65">
        <f t="shared" ca="1" si="541"/>
        <v>119.75695262000001</v>
      </c>
      <c r="Q2013" s="143">
        <f t="shared" si="531"/>
        <v>0</v>
      </c>
      <c r="R2013" s="11">
        <f t="shared" si="543"/>
        <v>0</v>
      </c>
      <c r="S2013" s="70" t="str">
        <f>IF(O2012&gt;0,VLOOKUP(O2012,W$12:AF$60,10),S2012)</f>
        <v>A+J=</v>
      </c>
      <c r="T2013" s="66" t="e">
        <f>IF(O2012&gt;0,VLOOKUP(O2012,W$12:AF$60,11),T2012)</f>
        <v>#REF!</v>
      </c>
      <c r="U2013" s="71" t="str">
        <f t="shared" si="542"/>
        <v>-</v>
      </c>
    </row>
    <row r="2014" spans="1:21" x14ac:dyDescent="0.15">
      <c r="A2014" s="63">
        <f t="shared" si="544"/>
        <v>45779</v>
      </c>
      <c r="B2014" s="78">
        <f t="shared" ca="1" si="532"/>
        <v>859.92878382949993</v>
      </c>
      <c r="C2014" s="65">
        <f t="shared" ca="1" si="533"/>
        <v>740.17183120949994</v>
      </c>
      <c r="D2014" s="10">
        <f ca="1">IF(A2014&lt;$B$1,VLOOKUP(A2014,[1]DI!$A$4:$B$15000,2),0)</f>
        <v>0.14149999999999999</v>
      </c>
      <c r="E2014" s="65">
        <f t="shared" ca="1" si="534"/>
        <v>1.00052531</v>
      </c>
      <c r="F2014" s="65">
        <f ca="1">(TRUNC(PRODUCT($E$12:$E2013),16))</f>
        <v>1.5835731733887399</v>
      </c>
      <c r="G2014" s="65">
        <f t="shared" ca="1" si="535"/>
        <v>1.4184430829528401</v>
      </c>
      <c r="H2014" s="65">
        <f t="shared" ca="1" si="536"/>
        <v>1.1164164400000001</v>
      </c>
      <c r="I2014" s="64">
        <f t="shared" si="545"/>
        <v>0.04</v>
      </c>
      <c r="J2014" s="66">
        <f>IF(O2013&gt;0,VLOOKUP(O2013,W$12:AF$80,2),J2013)</f>
        <v>45407</v>
      </c>
      <c r="K2014" s="67">
        <f t="shared" si="537"/>
        <v>256</v>
      </c>
      <c r="L2014" s="68">
        <f t="shared" si="538"/>
        <v>256</v>
      </c>
      <c r="M2014" s="69">
        <f t="shared" si="539"/>
        <v>1.0406476549999999</v>
      </c>
      <c r="N2014" s="69">
        <f t="shared" ca="1" si="540"/>
        <v>1.16179615</v>
      </c>
      <c r="O2014" s="68">
        <v>0</v>
      </c>
      <c r="P2014" s="65">
        <f t="shared" ca="1" si="541"/>
        <v>119.75695262000001</v>
      </c>
      <c r="Q2014" s="143">
        <f t="shared" si="531"/>
        <v>0</v>
      </c>
      <c r="R2014" s="11">
        <f t="shared" si="543"/>
        <v>0</v>
      </c>
      <c r="S2014" s="70" t="str">
        <f>IF(O2013&gt;0,VLOOKUP(O2013,W$12:AF$60,10),S2013)</f>
        <v>A+J=</v>
      </c>
      <c r="T2014" s="66" t="e">
        <f>IF(O2013&gt;0,VLOOKUP(O2013,W$12:AF$60,11),T2013)</f>
        <v>#REF!</v>
      </c>
      <c r="U2014" s="71" t="str">
        <f t="shared" si="542"/>
        <v>-</v>
      </c>
    </row>
    <row r="2015" spans="1:21" x14ac:dyDescent="0.15">
      <c r="A2015" s="63">
        <f t="shared" si="544"/>
        <v>45780</v>
      </c>
      <c r="B2015" s="78">
        <f t="shared" ca="1" si="532"/>
        <v>860.51442702949998</v>
      </c>
      <c r="C2015" s="65">
        <f t="shared" ca="1" si="533"/>
        <v>740.17183120949994</v>
      </c>
      <c r="D2015" s="10">
        <f ca="1">IF(A2015&lt;$B$1,VLOOKUP(A2015,[1]DI!$A$4:$B$15000,2),0)</f>
        <v>0</v>
      </c>
      <c r="E2015" s="65">
        <f t="shared" ca="1" si="534"/>
        <v>1</v>
      </c>
      <c r="F2015" s="65">
        <f ca="1">(TRUNC(PRODUCT($E$12:$E2014),16))</f>
        <v>1.5844050402124501</v>
      </c>
      <c r="G2015" s="65">
        <f t="shared" ca="1" si="535"/>
        <v>1.4184430829528401</v>
      </c>
      <c r="H2015" s="65">
        <f t="shared" ca="1" si="536"/>
        <v>1.1170028999999999</v>
      </c>
      <c r="I2015" s="64">
        <f t="shared" si="545"/>
        <v>0.04</v>
      </c>
      <c r="J2015" s="66">
        <f>IF(O2014&gt;0,VLOOKUP(O2014,W$12:AF$80,2),J2014)</f>
        <v>45407</v>
      </c>
      <c r="K2015" s="67">
        <f t="shared" si="537"/>
        <v>256</v>
      </c>
      <c r="L2015" s="68">
        <f t="shared" si="538"/>
        <v>257</v>
      </c>
      <c r="M2015" s="69">
        <f t="shared" si="539"/>
        <v>1.0408096309999999</v>
      </c>
      <c r="N2015" s="69">
        <f t="shared" ca="1" si="540"/>
        <v>1.1625873760000001</v>
      </c>
      <c r="O2015" s="68">
        <v>0</v>
      </c>
      <c r="P2015" s="65">
        <f t="shared" ca="1" si="541"/>
        <v>120.34259582</v>
      </c>
      <c r="Q2015" s="143">
        <f t="shared" si="531"/>
        <v>0</v>
      </c>
      <c r="R2015" s="11">
        <f t="shared" si="543"/>
        <v>0</v>
      </c>
      <c r="S2015" s="70" t="str">
        <f>IF(O2014&gt;0,VLOOKUP(O2014,W$12:AF$60,10),S2014)</f>
        <v>A+J=</v>
      </c>
      <c r="T2015" s="66" t="e">
        <f>IF(O2014&gt;0,VLOOKUP(O2014,W$12:AF$60,11),T2014)</f>
        <v>#REF!</v>
      </c>
      <c r="U2015" s="71" t="str">
        <f t="shared" si="542"/>
        <v>-</v>
      </c>
    </row>
    <row r="2016" spans="1:21" x14ac:dyDescent="0.15">
      <c r="A2016" s="63">
        <f t="shared" si="544"/>
        <v>45781</v>
      </c>
      <c r="B2016" s="78">
        <f t="shared" ca="1" si="532"/>
        <v>860.51442702949998</v>
      </c>
      <c r="C2016" s="65">
        <f t="shared" ca="1" si="533"/>
        <v>740.17183120949994</v>
      </c>
      <c r="D2016" s="10">
        <f ca="1">IF(A2016&lt;$B$1,VLOOKUP(A2016,[1]DI!$A$4:$B$15000,2),0)</f>
        <v>0</v>
      </c>
      <c r="E2016" s="65">
        <f t="shared" ca="1" si="534"/>
        <v>1</v>
      </c>
      <c r="F2016" s="65">
        <f ca="1">(TRUNC(PRODUCT($E$12:$E2015),16))</f>
        <v>1.5844050402124501</v>
      </c>
      <c r="G2016" s="65">
        <f t="shared" ca="1" si="535"/>
        <v>1.4184430829528401</v>
      </c>
      <c r="H2016" s="65">
        <f t="shared" ca="1" si="536"/>
        <v>1.1170028999999999</v>
      </c>
      <c r="I2016" s="64">
        <f t="shared" si="545"/>
        <v>0.04</v>
      </c>
      <c r="J2016" s="66">
        <f>IF(O2015&gt;0,VLOOKUP(O2015,W$12:AF$80,2),J2015)</f>
        <v>45407</v>
      </c>
      <c r="K2016" s="67">
        <f t="shared" si="537"/>
        <v>256</v>
      </c>
      <c r="L2016" s="68">
        <f t="shared" si="538"/>
        <v>257</v>
      </c>
      <c r="M2016" s="69">
        <f t="shared" si="539"/>
        <v>1.0408096309999999</v>
      </c>
      <c r="N2016" s="69">
        <f t="shared" ca="1" si="540"/>
        <v>1.1625873760000001</v>
      </c>
      <c r="O2016" s="68">
        <v>0</v>
      </c>
      <c r="P2016" s="65">
        <f t="shared" ca="1" si="541"/>
        <v>120.34259582</v>
      </c>
      <c r="Q2016" s="143">
        <f t="shared" si="531"/>
        <v>0</v>
      </c>
      <c r="R2016" s="11">
        <f t="shared" si="543"/>
        <v>0</v>
      </c>
      <c r="S2016" s="70" t="str">
        <f>IF(O2015&gt;0,VLOOKUP(O2015,W$12:AF$60,10),S2015)</f>
        <v>A+J=</v>
      </c>
      <c r="T2016" s="66" t="e">
        <f>IF(O2015&gt;0,VLOOKUP(O2015,W$12:AF$60,11),T2015)</f>
        <v>#REF!</v>
      </c>
      <c r="U2016" s="71" t="str">
        <f t="shared" si="542"/>
        <v>-</v>
      </c>
    </row>
    <row r="2017" spans="1:21" x14ac:dyDescent="0.15">
      <c r="A2017" s="63">
        <f t="shared" si="544"/>
        <v>45782</v>
      </c>
      <c r="B2017" s="78">
        <f t="shared" ca="1" si="532"/>
        <v>860.51442702949998</v>
      </c>
      <c r="C2017" s="65">
        <f t="shared" ca="1" si="533"/>
        <v>740.17183120949994</v>
      </c>
      <c r="D2017" s="10">
        <f ca="1">IF(A2017&lt;$B$1,VLOOKUP(A2017,[1]DI!$A$4:$B$15000,2),0)</f>
        <v>0.14149999999999999</v>
      </c>
      <c r="E2017" s="65">
        <f t="shared" ca="1" si="534"/>
        <v>1.00052531</v>
      </c>
      <c r="F2017" s="65">
        <f ca="1">(TRUNC(PRODUCT($E$12:$E2016),16))</f>
        <v>1.5844050402124501</v>
      </c>
      <c r="G2017" s="65">
        <f t="shared" ca="1" si="535"/>
        <v>1.4184430829528401</v>
      </c>
      <c r="H2017" s="65">
        <f t="shared" ca="1" si="536"/>
        <v>1.1170028999999999</v>
      </c>
      <c r="I2017" s="64">
        <f t="shared" si="545"/>
        <v>0.04</v>
      </c>
      <c r="J2017" s="66">
        <f>IF(O2016&gt;0,VLOOKUP(O2016,W$12:AF$80,2),J2016)</f>
        <v>45407</v>
      </c>
      <c r="K2017" s="67">
        <f t="shared" si="537"/>
        <v>257</v>
      </c>
      <c r="L2017" s="68">
        <f t="shared" si="538"/>
        <v>257</v>
      </c>
      <c r="M2017" s="69">
        <f t="shared" si="539"/>
        <v>1.0408096309999999</v>
      </c>
      <c r="N2017" s="69">
        <f t="shared" ca="1" si="540"/>
        <v>1.1625873760000001</v>
      </c>
      <c r="O2017" s="68">
        <v>0</v>
      </c>
      <c r="P2017" s="65">
        <f t="shared" ca="1" si="541"/>
        <v>120.34259582</v>
      </c>
      <c r="Q2017" s="143">
        <f t="shared" si="531"/>
        <v>0</v>
      </c>
      <c r="R2017" s="11">
        <f t="shared" si="543"/>
        <v>0</v>
      </c>
      <c r="S2017" s="70" t="str">
        <f>IF(O2016&gt;0,VLOOKUP(O2016,W$12:AF$60,10),S2016)</f>
        <v>A+J=</v>
      </c>
      <c r="T2017" s="66" t="e">
        <f>IF(O2016&gt;0,VLOOKUP(O2016,W$12:AF$60,11),T2016)</f>
        <v>#REF!</v>
      </c>
      <c r="U2017" s="71" t="str">
        <f t="shared" si="542"/>
        <v>-</v>
      </c>
    </row>
    <row r="2018" spans="1:21" x14ac:dyDescent="0.15">
      <c r="A2018" s="63">
        <f t="shared" si="544"/>
        <v>45783</v>
      </c>
      <c r="B2018" s="78">
        <f t="shared" ca="1" si="532"/>
        <v>861.10047139949995</v>
      </c>
      <c r="C2018" s="65">
        <f t="shared" ca="1" si="533"/>
        <v>740.17183120949994</v>
      </c>
      <c r="D2018" s="10">
        <f ca="1">IF(A2018&lt;$B$1,VLOOKUP(A2018,[1]DI!$A$4:$B$15000,2),0)</f>
        <v>0.14149999999999999</v>
      </c>
      <c r="E2018" s="65">
        <f t="shared" ca="1" si="534"/>
        <v>1.00052531</v>
      </c>
      <c r="F2018" s="65">
        <f ca="1">(TRUNC(PRODUCT($E$12:$E2017),16))</f>
        <v>1.5852373440241301</v>
      </c>
      <c r="G2018" s="65">
        <f t="shared" ca="1" si="535"/>
        <v>1.4184430829528401</v>
      </c>
      <c r="H2018" s="65">
        <f t="shared" ca="1" si="536"/>
        <v>1.1175896700000001</v>
      </c>
      <c r="I2018" s="64">
        <f t="shared" si="545"/>
        <v>0.04</v>
      </c>
      <c r="J2018" s="66">
        <f>IF(O2017&gt;0,VLOOKUP(O2017,W$12:AF$80,2),J2017)</f>
        <v>45407</v>
      </c>
      <c r="K2018" s="67">
        <f t="shared" si="537"/>
        <v>258</v>
      </c>
      <c r="L2018" s="68">
        <f t="shared" si="538"/>
        <v>258</v>
      </c>
      <c r="M2018" s="69">
        <f t="shared" si="539"/>
        <v>1.0409716330000001</v>
      </c>
      <c r="N2018" s="69">
        <f t="shared" ca="1" si="540"/>
        <v>1.1633791440000001</v>
      </c>
      <c r="O2018" s="68">
        <v>0</v>
      </c>
      <c r="P2018" s="65">
        <f t="shared" ca="1" si="541"/>
        <v>120.92864019</v>
      </c>
      <c r="Q2018" s="143">
        <f t="shared" si="531"/>
        <v>0</v>
      </c>
      <c r="R2018" s="11">
        <f t="shared" si="543"/>
        <v>0</v>
      </c>
      <c r="S2018" s="70" t="str">
        <f>IF(O2017&gt;0,VLOOKUP(O2017,W$12:AF$60,10),S2017)</f>
        <v>A+J=</v>
      </c>
      <c r="T2018" s="66" t="e">
        <f>IF(O2017&gt;0,VLOOKUP(O2017,W$12:AF$60,11),T2017)</f>
        <v>#REF!</v>
      </c>
      <c r="U2018" s="71" t="str">
        <f t="shared" si="542"/>
        <v>-</v>
      </c>
    </row>
    <row r="2019" spans="1:21" x14ac:dyDescent="0.15">
      <c r="A2019" s="63">
        <f t="shared" si="544"/>
        <v>45784</v>
      </c>
      <c r="B2019" s="78">
        <f t="shared" ca="1" si="532"/>
        <v>861.6869236094999</v>
      </c>
      <c r="C2019" s="65">
        <f t="shared" ca="1" si="533"/>
        <v>740.17183120949994</v>
      </c>
      <c r="D2019" s="10">
        <f ca="1">IF(A2019&lt;$B$1,VLOOKUP(A2019,[1]DI!$A$4:$B$15000,2),0)</f>
        <v>0.14149999999999999</v>
      </c>
      <c r="E2019" s="65">
        <f t="shared" ca="1" si="534"/>
        <v>1.00052531</v>
      </c>
      <c r="F2019" s="65">
        <f ca="1">(TRUNC(PRODUCT($E$12:$E2018),16))</f>
        <v>1.58607008505331</v>
      </c>
      <c r="G2019" s="65">
        <f t="shared" ca="1" si="535"/>
        <v>1.4184430829528401</v>
      </c>
      <c r="H2019" s="65">
        <f t="shared" ca="1" si="536"/>
        <v>1.1181767600000001</v>
      </c>
      <c r="I2019" s="64">
        <f t="shared" si="545"/>
        <v>0.04</v>
      </c>
      <c r="J2019" s="66">
        <f>IF(O2018&gt;0,VLOOKUP(O2018,W$12:AF$80,2),J2018)</f>
        <v>45407</v>
      </c>
      <c r="K2019" s="67">
        <f t="shared" si="537"/>
        <v>259</v>
      </c>
      <c r="L2019" s="68">
        <f t="shared" si="538"/>
        <v>259</v>
      </c>
      <c r="M2019" s="69">
        <f t="shared" si="539"/>
        <v>1.0411336600000001</v>
      </c>
      <c r="N2019" s="69">
        <f t="shared" ca="1" si="540"/>
        <v>1.164171463</v>
      </c>
      <c r="O2019" s="68">
        <v>0</v>
      </c>
      <c r="P2019" s="65">
        <f t="shared" ca="1" si="541"/>
        <v>121.5150924</v>
      </c>
      <c r="Q2019" s="143">
        <f t="shared" si="531"/>
        <v>0</v>
      </c>
      <c r="R2019" s="11">
        <f t="shared" si="543"/>
        <v>0</v>
      </c>
      <c r="S2019" s="70" t="str">
        <f>IF(O2018&gt;0,VLOOKUP(O2018,W$12:AF$60,10),S2018)</f>
        <v>A+J=</v>
      </c>
      <c r="T2019" s="66" t="e">
        <f>IF(O2018&gt;0,VLOOKUP(O2018,W$12:AF$60,11),T2018)</f>
        <v>#REF!</v>
      </c>
      <c r="U2019" s="71" t="str">
        <f t="shared" si="542"/>
        <v>-</v>
      </c>
    </row>
    <row r="2020" spans="1:21" x14ac:dyDescent="0.15">
      <c r="A2020" s="63">
        <f t="shared" si="544"/>
        <v>45785</v>
      </c>
      <c r="B2020" s="78">
        <f t="shared" ca="1" si="532"/>
        <v>862.27376883949989</v>
      </c>
      <c r="C2020" s="65">
        <f t="shared" ca="1" si="533"/>
        <v>740.17183120949994</v>
      </c>
      <c r="D2020" s="10">
        <f ca="1">IF(A2020&lt;$B$1,VLOOKUP(A2020,[1]DI!$A$4:$B$15000,2),0)</f>
        <v>0.14649999999999999</v>
      </c>
      <c r="E2020" s="65">
        <f t="shared" ca="1" si="534"/>
        <v>1.00054266</v>
      </c>
      <c r="F2020" s="65">
        <f ca="1">(TRUNC(PRODUCT($E$12:$E2019),16))</f>
        <v>1.58690326352969</v>
      </c>
      <c r="G2020" s="65">
        <f t="shared" ca="1" si="535"/>
        <v>1.4184430829528401</v>
      </c>
      <c r="H2020" s="65">
        <f t="shared" ca="1" si="536"/>
        <v>1.1187641500000001</v>
      </c>
      <c r="I2020" s="64">
        <f t="shared" si="545"/>
        <v>0.04</v>
      </c>
      <c r="J2020" s="66">
        <f>IF(O2019&gt;0,VLOOKUP(O2019,W$12:AF$80,2),J2019)</f>
        <v>45407</v>
      </c>
      <c r="K2020" s="67">
        <f t="shared" si="537"/>
        <v>260</v>
      </c>
      <c r="L2020" s="68">
        <f t="shared" si="538"/>
        <v>260</v>
      </c>
      <c r="M2020" s="69">
        <f t="shared" si="539"/>
        <v>1.041295713</v>
      </c>
      <c r="N2020" s="69">
        <f t="shared" ca="1" si="540"/>
        <v>1.164964313</v>
      </c>
      <c r="O2020" s="68">
        <v>0</v>
      </c>
      <c r="P2020" s="65">
        <f t="shared" ca="1" si="541"/>
        <v>122.10193762999999</v>
      </c>
      <c r="Q2020" s="143">
        <f t="shared" si="531"/>
        <v>0</v>
      </c>
      <c r="R2020" s="11">
        <f t="shared" si="543"/>
        <v>0</v>
      </c>
      <c r="S2020" s="70" t="str">
        <f>IF(O2019&gt;0,VLOOKUP(O2019,W$12:AF$60,10),S2019)</f>
        <v>A+J=</v>
      </c>
      <c r="T2020" s="66" t="e">
        <f>IF(O2019&gt;0,VLOOKUP(O2019,W$12:AF$60,11),T2019)</f>
        <v>#REF!</v>
      </c>
      <c r="U2020" s="71" t="str">
        <f t="shared" si="542"/>
        <v>-</v>
      </c>
    </row>
    <row r="2021" spans="1:21" x14ac:dyDescent="0.15">
      <c r="A2021" s="63">
        <f t="shared" si="544"/>
        <v>45786</v>
      </c>
      <c r="B2021" s="78">
        <f t="shared" ca="1" si="532"/>
        <v>862.8759689394999</v>
      </c>
      <c r="C2021" s="65">
        <f t="shared" ca="1" si="533"/>
        <v>740.17183120949994</v>
      </c>
      <c r="D2021" s="10">
        <f ca="1">IF(A2021&lt;$B$1,VLOOKUP(A2021,[1]DI!$A$4:$B$15000,2),0)</f>
        <v>0.14649999999999999</v>
      </c>
      <c r="E2021" s="65">
        <f t="shared" ca="1" si="534"/>
        <v>1.00054266</v>
      </c>
      <c r="F2021" s="65">
        <f ca="1">(TRUNC(PRODUCT($E$12:$E2020),16))</f>
        <v>1.5877644124546799</v>
      </c>
      <c r="G2021" s="65">
        <f t="shared" ca="1" si="535"/>
        <v>1.4184430829528401</v>
      </c>
      <c r="H2021" s="65">
        <f t="shared" ca="1" si="536"/>
        <v>1.1193712499999999</v>
      </c>
      <c r="I2021" s="64">
        <f t="shared" si="545"/>
        <v>0.04</v>
      </c>
      <c r="J2021" s="66">
        <f>IF(O2020&gt;0,VLOOKUP(O2020,W$12:AF$80,2),J2020)</f>
        <v>45407</v>
      </c>
      <c r="K2021" s="67">
        <f t="shared" si="537"/>
        <v>261</v>
      </c>
      <c r="L2021" s="68">
        <f t="shared" si="538"/>
        <v>261</v>
      </c>
      <c r="M2021" s="69">
        <f t="shared" si="539"/>
        <v>1.0414577899999999</v>
      </c>
      <c r="N2021" s="69">
        <f t="shared" ca="1" si="540"/>
        <v>1.1657779079999999</v>
      </c>
      <c r="O2021" s="68">
        <v>0</v>
      </c>
      <c r="P2021" s="65">
        <f t="shared" ca="1" si="541"/>
        <v>122.70413773</v>
      </c>
      <c r="Q2021" s="143">
        <f t="shared" si="531"/>
        <v>0</v>
      </c>
      <c r="R2021" s="11">
        <f t="shared" si="543"/>
        <v>0</v>
      </c>
      <c r="S2021" s="70" t="str">
        <f>IF(O2020&gt;0,VLOOKUP(O2020,W$12:AF$60,10),S2020)</f>
        <v>A+J=</v>
      </c>
      <c r="T2021" s="66" t="e">
        <f>IF(O2020&gt;0,VLOOKUP(O2020,W$12:AF$60,11),T2020)</f>
        <v>#REF!</v>
      </c>
      <c r="U2021" s="71" t="str">
        <f t="shared" si="542"/>
        <v>-</v>
      </c>
    </row>
    <row r="2022" spans="1:21" x14ac:dyDescent="0.15">
      <c r="A2022" s="63">
        <f t="shared" si="544"/>
        <v>45787</v>
      </c>
      <c r="B2022" s="78">
        <f t="shared" ca="1" si="532"/>
        <v>863.47859833949997</v>
      </c>
      <c r="C2022" s="65">
        <f t="shared" ca="1" si="533"/>
        <v>740.17183120949994</v>
      </c>
      <c r="D2022" s="10">
        <f ca="1">IF(A2022&lt;$B$1,VLOOKUP(A2022,[1]DI!$A$4:$B$15000,2),0)</f>
        <v>0</v>
      </c>
      <c r="E2022" s="65">
        <f t="shared" ca="1" si="534"/>
        <v>1</v>
      </c>
      <c r="F2022" s="65">
        <f ca="1">(TRUNC(PRODUCT($E$12:$E2021),16))</f>
        <v>1.5886260286907401</v>
      </c>
      <c r="G2022" s="65">
        <f t="shared" ca="1" si="535"/>
        <v>1.4184430829528401</v>
      </c>
      <c r="H2022" s="65">
        <f t="shared" ca="1" si="536"/>
        <v>1.1199786899999999</v>
      </c>
      <c r="I2022" s="64">
        <f t="shared" si="545"/>
        <v>0.04</v>
      </c>
      <c r="J2022" s="66">
        <f>IF(O2021&gt;0,VLOOKUP(O2021,W$12:AF$80,2),J2021)</f>
        <v>45407</v>
      </c>
      <c r="K2022" s="67">
        <f t="shared" si="537"/>
        <v>261</v>
      </c>
      <c r="L2022" s="68">
        <f t="shared" si="538"/>
        <v>262</v>
      </c>
      <c r="M2022" s="69">
        <f t="shared" si="539"/>
        <v>1.041619893</v>
      </c>
      <c r="N2022" s="69">
        <f t="shared" ca="1" si="540"/>
        <v>1.1665920830000001</v>
      </c>
      <c r="O2022" s="68">
        <v>0</v>
      </c>
      <c r="P2022" s="65">
        <f t="shared" ca="1" si="541"/>
        <v>123.30676713</v>
      </c>
      <c r="Q2022" s="143">
        <f t="shared" si="531"/>
        <v>0</v>
      </c>
      <c r="R2022" s="11">
        <f t="shared" si="543"/>
        <v>0</v>
      </c>
      <c r="S2022" s="70" t="str">
        <f>IF(O2021&gt;0,VLOOKUP(O2021,W$12:AF$60,10),S2021)</f>
        <v>A+J=</v>
      </c>
      <c r="T2022" s="66" t="e">
        <f>IF(O2021&gt;0,VLOOKUP(O2021,W$12:AF$60,11),T2021)</f>
        <v>#REF!</v>
      </c>
      <c r="U2022" s="71" t="str">
        <f t="shared" si="542"/>
        <v>-</v>
      </c>
    </row>
    <row r="2023" spans="1:21" x14ac:dyDescent="0.15">
      <c r="A2023" s="63">
        <f t="shared" si="544"/>
        <v>45788</v>
      </c>
      <c r="B2023" s="78">
        <f t="shared" ca="1" si="532"/>
        <v>863.47859833949997</v>
      </c>
      <c r="C2023" s="65">
        <f t="shared" ca="1" si="533"/>
        <v>740.17183120949994</v>
      </c>
      <c r="D2023" s="10">
        <f ca="1">IF(A2023&lt;$B$1,VLOOKUP(A2023,[1]DI!$A$4:$B$15000,2),0)</f>
        <v>0</v>
      </c>
      <c r="E2023" s="65">
        <f t="shared" ca="1" si="534"/>
        <v>1</v>
      </c>
      <c r="F2023" s="65">
        <f ca="1">(TRUNC(PRODUCT($E$12:$E2022),16))</f>
        <v>1.5886260286907401</v>
      </c>
      <c r="G2023" s="65">
        <f t="shared" ca="1" si="535"/>
        <v>1.4184430829528401</v>
      </c>
      <c r="H2023" s="65">
        <f t="shared" ca="1" si="536"/>
        <v>1.1199786899999999</v>
      </c>
      <c r="I2023" s="64">
        <f t="shared" si="545"/>
        <v>0.04</v>
      </c>
      <c r="J2023" s="66">
        <f>IF(O2022&gt;0,VLOOKUP(O2022,W$12:AF$80,2),J2022)</f>
        <v>45407</v>
      </c>
      <c r="K2023" s="67">
        <f t="shared" si="537"/>
        <v>261</v>
      </c>
      <c r="L2023" s="68">
        <f t="shared" si="538"/>
        <v>262</v>
      </c>
      <c r="M2023" s="69">
        <f t="shared" si="539"/>
        <v>1.041619893</v>
      </c>
      <c r="N2023" s="69">
        <f t="shared" ca="1" si="540"/>
        <v>1.1665920830000001</v>
      </c>
      <c r="O2023" s="68">
        <v>0</v>
      </c>
      <c r="P2023" s="65">
        <f t="shared" ca="1" si="541"/>
        <v>123.30676713</v>
      </c>
      <c r="Q2023" s="143">
        <f t="shared" si="531"/>
        <v>0</v>
      </c>
      <c r="R2023" s="11">
        <f t="shared" si="543"/>
        <v>0</v>
      </c>
      <c r="S2023" s="70" t="str">
        <f>IF(O2022&gt;0,VLOOKUP(O2022,W$12:AF$60,10),S2022)</f>
        <v>A+J=</v>
      </c>
      <c r="T2023" s="66" t="e">
        <f>IF(O2022&gt;0,VLOOKUP(O2022,W$12:AF$60,11),T2022)</f>
        <v>#REF!</v>
      </c>
      <c r="U2023" s="71" t="str">
        <f t="shared" si="542"/>
        <v>-</v>
      </c>
    </row>
    <row r="2024" spans="1:21" x14ac:dyDescent="0.15">
      <c r="A2024" s="63">
        <f t="shared" si="544"/>
        <v>45789</v>
      </c>
      <c r="B2024" s="78">
        <f t="shared" ca="1" si="532"/>
        <v>863.47859833949997</v>
      </c>
      <c r="C2024" s="65">
        <f t="shared" ca="1" si="533"/>
        <v>740.17183120949994</v>
      </c>
      <c r="D2024" s="10">
        <f ca="1">IF(A2024&lt;$B$1,VLOOKUP(A2024,[1]DI!$A$4:$B$15000,2),0)</f>
        <v>0</v>
      </c>
      <c r="E2024" s="65">
        <f t="shared" ca="1" si="534"/>
        <v>1</v>
      </c>
      <c r="F2024" s="65">
        <f ca="1">(TRUNC(PRODUCT($E$12:$E2023),16))</f>
        <v>1.5886260286907401</v>
      </c>
      <c r="G2024" s="65">
        <f t="shared" ca="1" si="535"/>
        <v>1.4184430829528401</v>
      </c>
      <c r="H2024" s="65">
        <f t="shared" ca="1" si="536"/>
        <v>1.1199786899999999</v>
      </c>
      <c r="I2024" s="64">
        <f t="shared" si="545"/>
        <v>0.04</v>
      </c>
      <c r="J2024" s="66">
        <f>IF(O2023&gt;0,VLOOKUP(O2023,W$12:AF$80,2),J2023)</f>
        <v>45407</v>
      </c>
      <c r="K2024" s="67">
        <f t="shared" si="537"/>
        <v>262</v>
      </c>
      <c r="L2024" s="68">
        <f t="shared" si="538"/>
        <v>262</v>
      </c>
      <c r="M2024" s="69">
        <f t="shared" si="539"/>
        <v>1.041619893</v>
      </c>
      <c r="N2024" s="69">
        <f t="shared" ca="1" si="540"/>
        <v>1.1665920830000001</v>
      </c>
      <c r="O2024" s="68">
        <v>0</v>
      </c>
      <c r="P2024" s="65">
        <f t="shared" ca="1" si="541"/>
        <v>123.30676713</v>
      </c>
      <c r="Q2024" s="143">
        <f t="shared" si="531"/>
        <v>0</v>
      </c>
      <c r="R2024" s="11">
        <f t="shared" si="543"/>
        <v>0</v>
      </c>
      <c r="S2024" s="70" t="str">
        <f>IF(O2023&gt;0,VLOOKUP(O2023,W$12:AF$60,10),S2023)</f>
        <v>A+J=</v>
      </c>
      <c r="T2024" s="66" t="e">
        <f>IF(O2023&gt;0,VLOOKUP(O2023,W$12:AF$60,11),T2023)</f>
        <v>#REF!</v>
      </c>
      <c r="U2024" s="71" t="str">
        <f t="shared" si="542"/>
        <v>-</v>
      </c>
    </row>
    <row r="2025" spans="1:21" x14ac:dyDescent="0.15">
      <c r="A2025" s="63">
        <f t="shared" si="544"/>
        <v>45790</v>
      </c>
      <c r="B2025" s="78" t="str">
        <f t="shared" ca="1" si="532"/>
        <v>n.d</v>
      </c>
      <c r="C2025" s="65">
        <f t="shared" ca="1" si="533"/>
        <v>740.17183120949994</v>
      </c>
      <c r="D2025" s="10">
        <f ca="1">IF(A2025&lt;$B$1,VLOOKUP(A2025,[1]DI!$A$4:$B$15000,2),0)</f>
        <v>0</v>
      </c>
      <c r="E2025" s="65">
        <f t="shared" ca="1" si="534"/>
        <v>1</v>
      </c>
      <c r="F2025" s="65">
        <f ca="1">(TRUNC(PRODUCT($E$12:$E2024),16))</f>
        <v>1.5886260286907401</v>
      </c>
      <c r="G2025" s="65">
        <f t="shared" ca="1" si="535"/>
        <v>1.4184430829528401</v>
      </c>
      <c r="H2025" s="65">
        <f t="shared" ca="1" si="536"/>
        <v>1.1199786899999999</v>
      </c>
      <c r="I2025" s="64">
        <f t="shared" si="545"/>
        <v>0.04</v>
      </c>
      <c r="J2025" s="66">
        <f>IF(O2024&gt;0,VLOOKUP(O2024,W$12:AF$80,2),J2024)</f>
        <v>45407</v>
      </c>
      <c r="K2025" s="67">
        <f t="shared" si="537"/>
        <v>263</v>
      </c>
      <c r="L2025" s="68">
        <f t="shared" si="538"/>
        <v>263</v>
      </c>
      <c r="M2025" s="69">
        <f t="shared" si="539"/>
        <v>1.0417820209999999</v>
      </c>
      <c r="N2025" s="69">
        <f t="shared" ca="1" si="540"/>
        <v>1.1667736630000001</v>
      </c>
      <c r="O2025" s="68">
        <v>0</v>
      </c>
      <c r="P2025" s="65">
        <f t="shared" ca="1" si="541"/>
        <v>123.44116754</v>
      </c>
      <c r="Q2025" s="143">
        <f t="shared" si="531"/>
        <v>0</v>
      </c>
      <c r="R2025" s="11">
        <f t="shared" si="543"/>
        <v>0</v>
      </c>
      <c r="S2025" s="70" t="str">
        <f>IF(O2024&gt;0,VLOOKUP(O2024,W$12:AF$60,10),S2024)</f>
        <v>A+J=</v>
      </c>
      <c r="T2025" s="66" t="e">
        <f>IF(O2024&gt;0,VLOOKUP(O2024,W$12:AF$60,11),T2024)</f>
        <v>#REF!</v>
      </c>
      <c r="U2025" s="71" t="str">
        <f t="shared" si="542"/>
        <v>-</v>
      </c>
    </row>
    <row r="2026" spans="1:21" x14ac:dyDescent="0.15">
      <c r="A2026" s="63">
        <f t="shared" si="544"/>
        <v>45791</v>
      </c>
      <c r="B2026" s="78" t="str">
        <f t="shared" ca="1" si="532"/>
        <v>n.d</v>
      </c>
      <c r="C2026" s="65">
        <f t="shared" ca="1" si="533"/>
        <v>740.17183120949994</v>
      </c>
      <c r="D2026" s="10">
        <f ca="1">IF(A2026&lt;$B$1,VLOOKUP(A2026,[1]DI!$A$4:$B$15000,2),0)</f>
        <v>0</v>
      </c>
      <c r="E2026" s="65">
        <f t="shared" ca="1" si="534"/>
        <v>1</v>
      </c>
      <c r="F2026" s="65">
        <f ca="1">(TRUNC(PRODUCT($E$12:$E2025),16))</f>
        <v>1.5886260286907401</v>
      </c>
      <c r="G2026" s="65">
        <f t="shared" ca="1" si="535"/>
        <v>1.4184430829528401</v>
      </c>
      <c r="H2026" s="65">
        <f t="shared" ca="1" si="536"/>
        <v>1.1199786899999999</v>
      </c>
      <c r="I2026" s="64">
        <f t="shared" si="545"/>
        <v>0.04</v>
      </c>
      <c r="J2026" s="66">
        <f>IF(O2025&gt;0,VLOOKUP(O2025,W$12:AF$80,2),J2025)</f>
        <v>45407</v>
      </c>
      <c r="K2026" s="67">
        <f t="shared" si="537"/>
        <v>264</v>
      </c>
      <c r="L2026" s="68">
        <f t="shared" si="538"/>
        <v>264</v>
      </c>
      <c r="M2026" s="69">
        <f t="shared" si="539"/>
        <v>1.0419441739999999</v>
      </c>
      <c r="N2026" s="69">
        <f t="shared" ca="1" si="540"/>
        <v>1.166955271</v>
      </c>
      <c r="O2026" s="68">
        <v>0</v>
      </c>
      <c r="P2026" s="65">
        <f t="shared" ca="1" si="541"/>
        <v>123.57558865999999</v>
      </c>
      <c r="Q2026" s="143">
        <f t="shared" si="531"/>
        <v>0</v>
      </c>
      <c r="R2026" s="11">
        <f t="shared" si="543"/>
        <v>0</v>
      </c>
      <c r="S2026" s="70" t="str">
        <f>IF(O2025&gt;0,VLOOKUP(O2025,W$12:AF$60,10),S2025)</f>
        <v>A+J=</v>
      </c>
      <c r="T2026" s="66" t="e">
        <f>IF(O2025&gt;0,VLOOKUP(O2025,W$12:AF$60,11),T2025)</f>
        <v>#REF!</v>
      </c>
      <c r="U2026" s="71" t="str">
        <f t="shared" si="542"/>
        <v>-</v>
      </c>
    </row>
    <row r="2027" spans="1:21" x14ac:dyDescent="0.15">
      <c r="A2027" s="63">
        <f t="shared" si="544"/>
        <v>45792</v>
      </c>
      <c r="B2027" s="78" t="str">
        <f t="shared" ca="1" si="532"/>
        <v>n.d</v>
      </c>
      <c r="C2027" s="65">
        <f t="shared" ca="1" si="533"/>
        <v>740.17183120949994</v>
      </c>
      <c r="D2027" s="10">
        <f ca="1">IF(A2027&lt;$B$1,VLOOKUP(A2027,[1]DI!$A$4:$B$15000,2),0)</f>
        <v>0</v>
      </c>
      <c r="E2027" s="65">
        <f t="shared" ca="1" si="534"/>
        <v>1</v>
      </c>
      <c r="F2027" s="65">
        <f ca="1">(TRUNC(PRODUCT($E$12:$E2026),16))</f>
        <v>1.5886260286907401</v>
      </c>
      <c r="G2027" s="65">
        <f t="shared" ca="1" si="535"/>
        <v>1.4184430829528401</v>
      </c>
      <c r="H2027" s="65">
        <f t="shared" ca="1" si="536"/>
        <v>1.1199786899999999</v>
      </c>
      <c r="I2027" s="64">
        <f t="shared" si="545"/>
        <v>0.04</v>
      </c>
      <c r="J2027" s="66">
        <f>IF(O2026&gt;0,VLOOKUP(O2026,W$12:AF$80,2),J2026)</f>
        <v>45407</v>
      </c>
      <c r="K2027" s="67">
        <f t="shared" si="537"/>
        <v>265</v>
      </c>
      <c r="L2027" s="68">
        <f t="shared" si="538"/>
        <v>265</v>
      </c>
      <c r="M2027" s="69">
        <f t="shared" si="539"/>
        <v>1.0421063530000001</v>
      </c>
      <c r="N2027" s="69">
        <f t="shared" ca="1" si="540"/>
        <v>1.167136908</v>
      </c>
      <c r="O2027" s="68">
        <v>0</v>
      </c>
      <c r="P2027" s="65">
        <f t="shared" ca="1" si="541"/>
        <v>123.71003125</v>
      </c>
      <c r="Q2027" s="143">
        <f t="shared" si="531"/>
        <v>0</v>
      </c>
      <c r="R2027" s="11">
        <f t="shared" si="543"/>
        <v>0</v>
      </c>
      <c r="S2027" s="70" t="str">
        <f>IF(O2026&gt;0,VLOOKUP(O2026,W$12:AF$60,10),S2026)</f>
        <v>A+J=</v>
      </c>
      <c r="T2027" s="66" t="e">
        <f>IF(O2026&gt;0,VLOOKUP(O2026,W$12:AF$60,11),T2026)</f>
        <v>#REF!</v>
      </c>
      <c r="U2027" s="71" t="str">
        <f t="shared" si="542"/>
        <v>-</v>
      </c>
    </row>
    <row r="2028" spans="1:21" x14ac:dyDescent="0.15">
      <c r="A2028" s="63">
        <f t="shared" si="544"/>
        <v>45793</v>
      </c>
      <c r="B2028" s="78" t="str">
        <f t="shared" ca="1" si="532"/>
        <v>n.d</v>
      </c>
      <c r="C2028" s="65">
        <f t="shared" ca="1" si="533"/>
        <v>740.17183120949994</v>
      </c>
      <c r="D2028" s="10">
        <f ca="1">IF(A2028&lt;$B$1,VLOOKUP(A2028,[1]DI!$A$4:$B$15000,2),0)</f>
        <v>0</v>
      </c>
      <c r="E2028" s="65">
        <f t="shared" ca="1" si="534"/>
        <v>1</v>
      </c>
      <c r="F2028" s="65">
        <f ca="1">(TRUNC(PRODUCT($E$12:$E2027),16))</f>
        <v>1.5886260286907401</v>
      </c>
      <c r="G2028" s="65">
        <f t="shared" ca="1" si="535"/>
        <v>1.4184430829528401</v>
      </c>
      <c r="H2028" s="65">
        <f t="shared" ca="1" si="536"/>
        <v>1.1199786899999999</v>
      </c>
      <c r="I2028" s="64">
        <f t="shared" si="545"/>
        <v>0.04</v>
      </c>
      <c r="J2028" s="66">
        <f>IF(O2027&gt;0,VLOOKUP(O2027,W$12:AF$80,2),J2027)</f>
        <v>45407</v>
      </c>
      <c r="K2028" s="67">
        <f t="shared" si="537"/>
        <v>266</v>
      </c>
      <c r="L2028" s="68">
        <f t="shared" si="538"/>
        <v>266</v>
      </c>
      <c r="M2028" s="69">
        <f t="shared" si="539"/>
        <v>1.042268556</v>
      </c>
      <c r="N2028" s="69">
        <f t="shared" ca="1" si="540"/>
        <v>1.1673185720000001</v>
      </c>
      <c r="O2028" s="68">
        <v>0</v>
      </c>
      <c r="P2028" s="65">
        <f t="shared" ca="1" si="541"/>
        <v>123.84449383</v>
      </c>
      <c r="Q2028" s="143">
        <f t="shared" si="531"/>
        <v>0</v>
      </c>
      <c r="R2028" s="11">
        <f t="shared" si="543"/>
        <v>0</v>
      </c>
      <c r="S2028" s="70" t="str">
        <f>IF(O2027&gt;0,VLOOKUP(O2027,W$12:AF$60,10),S2027)</f>
        <v>A+J=</v>
      </c>
      <c r="T2028" s="66" t="e">
        <f>IF(O2027&gt;0,VLOOKUP(O2027,W$12:AF$60,11),T2027)</f>
        <v>#REF!</v>
      </c>
      <c r="U2028" s="71" t="str">
        <f t="shared" si="542"/>
        <v>-</v>
      </c>
    </row>
    <row r="2029" spans="1:21" x14ac:dyDescent="0.15">
      <c r="A2029" s="63">
        <f t="shared" si="544"/>
        <v>45794</v>
      </c>
      <c r="B2029" s="78" t="str">
        <f t="shared" ca="1" si="532"/>
        <v>n.d</v>
      </c>
      <c r="C2029" s="65">
        <f t="shared" ca="1" si="533"/>
        <v>740.17183120949994</v>
      </c>
      <c r="D2029" s="10">
        <f ca="1">IF(A2029&lt;$B$1,VLOOKUP(A2029,[1]DI!$A$4:$B$15000,2),0)</f>
        <v>0</v>
      </c>
      <c r="E2029" s="65">
        <f t="shared" ca="1" si="534"/>
        <v>1</v>
      </c>
      <c r="F2029" s="65">
        <f ca="1">(TRUNC(PRODUCT($E$12:$E2028),16))</f>
        <v>1.5886260286907401</v>
      </c>
      <c r="G2029" s="65">
        <f t="shared" ca="1" si="535"/>
        <v>1.4184430829528401</v>
      </c>
      <c r="H2029" s="65">
        <f t="shared" ca="1" si="536"/>
        <v>1.1199786899999999</v>
      </c>
      <c r="I2029" s="64">
        <f t="shared" si="545"/>
        <v>0.04</v>
      </c>
      <c r="J2029" s="66">
        <f>IF(O2028&gt;0,VLOOKUP(O2028,W$12:AF$80,2),J2028)</f>
        <v>45407</v>
      </c>
      <c r="K2029" s="67">
        <f t="shared" si="537"/>
        <v>266</v>
      </c>
      <c r="L2029" s="68">
        <f t="shared" si="538"/>
        <v>267</v>
      </c>
      <c r="M2029" s="69">
        <f t="shared" si="539"/>
        <v>1.0424307850000001</v>
      </c>
      <c r="N2029" s="69">
        <f t="shared" ca="1" si="540"/>
        <v>1.1675002649999999</v>
      </c>
      <c r="O2029" s="68">
        <v>0</v>
      </c>
      <c r="P2029" s="65">
        <f t="shared" ca="1" si="541"/>
        <v>123.97897786999999</v>
      </c>
      <c r="Q2029" s="143">
        <f t="shared" si="531"/>
        <v>0</v>
      </c>
      <c r="R2029" s="11">
        <f t="shared" si="543"/>
        <v>0</v>
      </c>
      <c r="S2029" s="70" t="str">
        <f>IF(O2028&gt;0,VLOOKUP(O2028,W$12:AF$60,10),S2028)</f>
        <v>A+J=</v>
      </c>
      <c r="T2029" s="66" t="e">
        <f>IF(O2028&gt;0,VLOOKUP(O2028,W$12:AF$60,11),T2028)</f>
        <v>#REF!</v>
      </c>
      <c r="U2029" s="71" t="str">
        <f t="shared" si="542"/>
        <v>-</v>
      </c>
    </row>
    <row r="2030" spans="1:21" x14ac:dyDescent="0.15">
      <c r="A2030" s="63">
        <f t="shared" si="544"/>
        <v>45795</v>
      </c>
      <c r="B2030" s="78" t="str">
        <f t="shared" ca="1" si="532"/>
        <v>n.d</v>
      </c>
      <c r="C2030" s="65">
        <f t="shared" ca="1" si="533"/>
        <v>740.17183120949994</v>
      </c>
      <c r="D2030" s="10">
        <f ca="1">IF(A2030&lt;$B$1,VLOOKUP(A2030,[1]DI!$A$4:$B$15000,2),0)</f>
        <v>0</v>
      </c>
      <c r="E2030" s="65">
        <f t="shared" ca="1" si="534"/>
        <v>1</v>
      </c>
      <c r="F2030" s="65">
        <f ca="1">(TRUNC(PRODUCT($E$12:$E2029),16))</f>
        <v>1.5886260286907401</v>
      </c>
      <c r="G2030" s="65">
        <f t="shared" ca="1" si="535"/>
        <v>1.4184430829528401</v>
      </c>
      <c r="H2030" s="65">
        <f t="shared" ca="1" si="536"/>
        <v>1.1199786899999999</v>
      </c>
      <c r="I2030" s="64">
        <f t="shared" si="545"/>
        <v>0.04</v>
      </c>
      <c r="J2030" s="66">
        <f>IF(O2029&gt;0,VLOOKUP(O2029,W$12:AF$80,2),J2029)</f>
        <v>45407</v>
      </c>
      <c r="K2030" s="67">
        <f t="shared" si="537"/>
        <v>266</v>
      </c>
      <c r="L2030" s="68">
        <f t="shared" si="538"/>
        <v>267</v>
      </c>
      <c r="M2030" s="69">
        <f t="shared" si="539"/>
        <v>1.0424307850000001</v>
      </c>
      <c r="N2030" s="69">
        <f t="shared" ca="1" si="540"/>
        <v>1.1675002649999999</v>
      </c>
      <c r="O2030" s="68">
        <v>0</v>
      </c>
      <c r="P2030" s="65">
        <f t="shared" ca="1" si="541"/>
        <v>123.97897786999999</v>
      </c>
      <c r="Q2030" s="143">
        <f t="shared" si="531"/>
        <v>0</v>
      </c>
      <c r="R2030" s="11">
        <f t="shared" si="543"/>
        <v>0</v>
      </c>
      <c r="S2030" s="70" t="str">
        <f>IF(O2029&gt;0,VLOOKUP(O2029,W$12:AF$60,10),S2029)</f>
        <v>A+J=</v>
      </c>
      <c r="T2030" s="66" t="e">
        <f>IF(O2029&gt;0,VLOOKUP(O2029,W$12:AF$60,11),T2029)</f>
        <v>#REF!</v>
      </c>
      <c r="U2030" s="71" t="str">
        <f t="shared" si="542"/>
        <v>-</v>
      </c>
    </row>
    <row r="2031" spans="1:21" x14ac:dyDescent="0.15">
      <c r="A2031" s="63">
        <f t="shared" si="544"/>
        <v>45796</v>
      </c>
      <c r="B2031" s="78" t="str">
        <f t="shared" ca="1" si="532"/>
        <v>n.d</v>
      </c>
      <c r="C2031" s="65">
        <f t="shared" ca="1" si="533"/>
        <v>740.17183120949994</v>
      </c>
      <c r="D2031" s="10">
        <f ca="1">IF(A2031&lt;$B$1,VLOOKUP(A2031,[1]DI!$A$4:$B$15000,2),0)</f>
        <v>0</v>
      </c>
      <c r="E2031" s="65">
        <f t="shared" ca="1" si="534"/>
        <v>1</v>
      </c>
      <c r="F2031" s="65">
        <f ca="1">(TRUNC(PRODUCT($E$12:$E2030),16))</f>
        <v>1.5886260286907401</v>
      </c>
      <c r="G2031" s="65">
        <f t="shared" ca="1" si="535"/>
        <v>1.4184430829528401</v>
      </c>
      <c r="H2031" s="65">
        <f t="shared" ca="1" si="536"/>
        <v>1.1199786899999999</v>
      </c>
      <c r="I2031" s="64">
        <f t="shared" si="545"/>
        <v>0.04</v>
      </c>
      <c r="J2031" s="66">
        <f>IF(O2030&gt;0,VLOOKUP(O2030,W$12:AF$80,2),J2030)</f>
        <v>45407</v>
      </c>
      <c r="K2031" s="67">
        <f t="shared" si="537"/>
        <v>267</v>
      </c>
      <c r="L2031" s="68">
        <f t="shared" si="538"/>
        <v>267</v>
      </c>
      <c r="M2031" s="69">
        <f t="shared" si="539"/>
        <v>1.0424307850000001</v>
      </c>
      <c r="N2031" s="69">
        <f t="shared" ca="1" si="540"/>
        <v>1.1675002649999999</v>
      </c>
      <c r="O2031" s="68">
        <v>0</v>
      </c>
      <c r="P2031" s="65">
        <f t="shared" ca="1" si="541"/>
        <v>123.97897786999999</v>
      </c>
      <c r="Q2031" s="143">
        <f t="shared" si="531"/>
        <v>0</v>
      </c>
      <c r="R2031" s="11">
        <f t="shared" si="543"/>
        <v>0</v>
      </c>
      <c r="S2031" s="70" t="str">
        <f>IF(O2030&gt;0,VLOOKUP(O2030,W$12:AF$60,10),S2030)</f>
        <v>A+J=</v>
      </c>
      <c r="T2031" s="66" t="e">
        <f>IF(O2030&gt;0,VLOOKUP(O2030,W$12:AF$60,11),T2030)</f>
        <v>#REF!</v>
      </c>
      <c r="U2031" s="71" t="str">
        <f t="shared" si="542"/>
        <v>-</v>
      </c>
    </row>
    <row r="2032" spans="1:21" x14ac:dyDescent="0.15">
      <c r="A2032" s="63">
        <f t="shared" si="544"/>
        <v>45797</v>
      </c>
      <c r="B2032" s="78" t="str">
        <f t="shared" ca="1" si="532"/>
        <v>n.d</v>
      </c>
      <c r="C2032" s="65">
        <f t="shared" ca="1" si="533"/>
        <v>740.17183120949994</v>
      </c>
      <c r="D2032" s="10">
        <f ca="1">IF(A2032&lt;$B$1,VLOOKUP(A2032,[1]DI!$A$4:$B$15000,2),0)</f>
        <v>0</v>
      </c>
      <c r="E2032" s="65">
        <f t="shared" ca="1" si="534"/>
        <v>1</v>
      </c>
      <c r="F2032" s="65">
        <f ca="1">(TRUNC(PRODUCT($E$12:$E2031),16))</f>
        <v>1.5886260286907401</v>
      </c>
      <c r="G2032" s="65">
        <f t="shared" ca="1" si="535"/>
        <v>1.4184430829528401</v>
      </c>
      <c r="H2032" s="65">
        <f t="shared" ca="1" si="536"/>
        <v>1.1199786899999999</v>
      </c>
      <c r="I2032" s="64">
        <f t="shared" si="545"/>
        <v>0.04</v>
      </c>
      <c r="J2032" s="66">
        <f>IF(O2031&gt;0,VLOOKUP(O2031,W$12:AF$80,2),J2031)</f>
        <v>45407</v>
      </c>
      <c r="K2032" s="67">
        <f t="shared" si="537"/>
        <v>268</v>
      </c>
      <c r="L2032" s="68">
        <f t="shared" si="538"/>
        <v>268</v>
      </c>
      <c r="M2032" s="69">
        <f t="shared" si="539"/>
        <v>1.042593039</v>
      </c>
      <c r="N2032" s="69">
        <f t="shared" ca="1" si="540"/>
        <v>1.1676819860000001</v>
      </c>
      <c r="O2032" s="68">
        <v>0</v>
      </c>
      <c r="P2032" s="65">
        <f t="shared" ca="1" si="541"/>
        <v>124.11348262999999</v>
      </c>
      <c r="Q2032" s="143">
        <f t="shared" si="531"/>
        <v>0</v>
      </c>
      <c r="R2032" s="11">
        <f t="shared" si="543"/>
        <v>0</v>
      </c>
      <c r="S2032" s="70" t="str">
        <f>IF(O2031&gt;0,VLOOKUP(O2031,W$12:AF$60,10),S2031)</f>
        <v>A+J=</v>
      </c>
      <c r="T2032" s="66" t="e">
        <f>IF(O2031&gt;0,VLOOKUP(O2031,W$12:AF$60,11),T2031)</f>
        <v>#REF!</v>
      </c>
      <c r="U2032" s="71" t="str">
        <f t="shared" si="542"/>
        <v>-</v>
      </c>
    </row>
    <row r="2033" spans="1:21" x14ac:dyDescent="0.15">
      <c r="A2033" s="63">
        <f t="shared" si="544"/>
        <v>45798</v>
      </c>
      <c r="B2033" s="78" t="str">
        <f t="shared" ca="1" si="532"/>
        <v>n.d</v>
      </c>
      <c r="C2033" s="65">
        <f t="shared" ca="1" si="533"/>
        <v>740.17183120949994</v>
      </c>
      <c r="D2033" s="10">
        <f ca="1">IF(A2033&lt;$B$1,VLOOKUP(A2033,[1]DI!$A$4:$B$15000,2),0)</f>
        <v>0</v>
      </c>
      <c r="E2033" s="65">
        <f t="shared" ca="1" si="534"/>
        <v>1</v>
      </c>
      <c r="F2033" s="65">
        <f ca="1">(TRUNC(PRODUCT($E$12:$E2032),16))</f>
        <v>1.5886260286907401</v>
      </c>
      <c r="G2033" s="65">
        <f t="shared" ca="1" si="535"/>
        <v>1.4184430829528401</v>
      </c>
      <c r="H2033" s="65">
        <f t="shared" ca="1" si="536"/>
        <v>1.1199786899999999</v>
      </c>
      <c r="I2033" s="64">
        <f t="shared" si="545"/>
        <v>0.04</v>
      </c>
      <c r="J2033" s="66">
        <f>IF(O2032&gt;0,VLOOKUP(O2032,W$12:AF$80,2),J2032)</f>
        <v>45407</v>
      </c>
      <c r="K2033" s="67">
        <f t="shared" si="537"/>
        <v>269</v>
      </c>
      <c r="L2033" s="68">
        <f t="shared" si="538"/>
        <v>269</v>
      </c>
      <c r="M2033" s="69">
        <f t="shared" si="539"/>
        <v>1.0427553190000001</v>
      </c>
      <c r="N2033" s="69">
        <f t="shared" ca="1" si="540"/>
        <v>1.1678637359999999</v>
      </c>
      <c r="O2033" s="68">
        <v>0</v>
      </c>
      <c r="P2033" s="65">
        <f t="shared" ca="1" si="541"/>
        <v>124.24800886</v>
      </c>
      <c r="Q2033" s="143">
        <f t="shared" ref="Q2033:Q2096" si="546">IF(O2033&gt;0,VLOOKUP(A2033,X$12:AC$90,6),0)</f>
        <v>0</v>
      </c>
      <c r="R2033" s="11">
        <f t="shared" si="543"/>
        <v>0</v>
      </c>
      <c r="S2033" s="70" t="str">
        <f>IF(O2032&gt;0,VLOOKUP(O2032,W$12:AF$60,10),S2032)</f>
        <v>A+J=</v>
      </c>
      <c r="T2033" s="66" t="e">
        <f>IF(O2032&gt;0,VLOOKUP(O2032,W$12:AF$60,11),T2032)</f>
        <v>#REF!</v>
      </c>
      <c r="U2033" s="71" t="str">
        <f t="shared" si="542"/>
        <v>-</v>
      </c>
    </row>
    <row r="2034" spans="1:21" x14ac:dyDescent="0.15">
      <c r="A2034" s="63">
        <f t="shared" si="544"/>
        <v>45799</v>
      </c>
      <c r="B2034" s="78" t="str">
        <f t="shared" ca="1" si="532"/>
        <v>n.d</v>
      </c>
      <c r="C2034" s="65">
        <f t="shared" ca="1" si="533"/>
        <v>740.17183120949994</v>
      </c>
      <c r="D2034" s="10">
        <f ca="1">IF(A2034&lt;$B$1,VLOOKUP(A2034,[1]DI!$A$4:$B$15000,2),0)</f>
        <v>0</v>
      </c>
      <c r="E2034" s="65">
        <f t="shared" ca="1" si="534"/>
        <v>1</v>
      </c>
      <c r="F2034" s="65">
        <f ca="1">(TRUNC(PRODUCT($E$12:$E2033),16))</f>
        <v>1.5886260286907401</v>
      </c>
      <c r="G2034" s="65">
        <f t="shared" ca="1" si="535"/>
        <v>1.4184430829528401</v>
      </c>
      <c r="H2034" s="65">
        <f t="shared" ca="1" si="536"/>
        <v>1.1199786899999999</v>
      </c>
      <c r="I2034" s="64">
        <f t="shared" si="545"/>
        <v>0.04</v>
      </c>
      <c r="J2034" s="66">
        <f>IF(O2033&gt;0,VLOOKUP(O2033,W$12:AF$80,2),J2033)</f>
        <v>45407</v>
      </c>
      <c r="K2034" s="67">
        <f t="shared" si="537"/>
        <v>270</v>
      </c>
      <c r="L2034" s="68">
        <f t="shared" si="538"/>
        <v>270</v>
      </c>
      <c r="M2034" s="69">
        <f t="shared" si="539"/>
        <v>1.042917624</v>
      </c>
      <c r="N2034" s="69">
        <f t="shared" ca="1" si="540"/>
        <v>1.1680455139999999</v>
      </c>
      <c r="O2034" s="68">
        <v>0</v>
      </c>
      <c r="P2034" s="65">
        <f t="shared" ca="1" si="541"/>
        <v>124.38255581999999</v>
      </c>
      <c r="Q2034" s="143">
        <f t="shared" si="546"/>
        <v>0</v>
      </c>
      <c r="R2034" s="11">
        <f t="shared" si="543"/>
        <v>0</v>
      </c>
      <c r="S2034" s="70" t="str">
        <f>IF(O2033&gt;0,VLOOKUP(O2033,W$12:AF$60,10),S2033)</f>
        <v>A+J=</v>
      </c>
      <c r="T2034" s="66" t="e">
        <f>IF(O2033&gt;0,VLOOKUP(O2033,W$12:AF$60,11),T2033)</f>
        <v>#REF!</v>
      </c>
      <c r="U2034" s="71" t="str">
        <f t="shared" si="542"/>
        <v>-</v>
      </c>
    </row>
    <row r="2035" spans="1:21" x14ac:dyDescent="0.15">
      <c r="A2035" s="63">
        <f t="shared" si="544"/>
        <v>45800</v>
      </c>
      <c r="B2035" s="78" t="str">
        <f t="shared" ca="1" si="532"/>
        <v>n.d</v>
      </c>
      <c r="C2035" s="65">
        <f t="shared" ca="1" si="533"/>
        <v>740.17183120949994</v>
      </c>
      <c r="D2035" s="10">
        <f ca="1">IF(A2035&lt;$B$1,VLOOKUP(A2035,[1]DI!$A$4:$B$15000,2),0)</f>
        <v>0</v>
      </c>
      <c r="E2035" s="65">
        <f t="shared" ca="1" si="534"/>
        <v>1</v>
      </c>
      <c r="F2035" s="65">
        <f ca="1">(TRUNC(PRODUCT($E$12:$E2034),16))</f>
        <v>1.5886260286907401</v>
      </c>
      <c r="G2035" s="65">
        <f t="shared" ca="1" si="535"/>
        <v>1.4184430829528401</v>
      </c>
      <c r="H2035" s="65">
        <f t="shared" ca="1" si="536"/>
        <v>1.1199786899999999</v>
      </c>
      <c r="I2035" s="64">
        <f t="shared" si="545"/>
        <v>0.04</v>
      </c>
      <c r="J2035" s="66">
        <f>IF(O2034&gt;0,VLOOKUP(O2034,W$12:AF$80,2),J2034)</f>
        <v>45407</v>
      </c>
      <c r="K2035" s="67">
        <f t="shared" si="537"/>
        <v>271</v>
      </c>
      <c r="L2035" s="68">
        <f t="shared" si="538"/>
        <v>271</v>
      </c>
      <c r="M2035" s="69">
        <f t="shared" si="539"/>
        <v>1.043079954</v>
      </c>
      <c r="N2035" s="69">
        <f t="shared" ca="1" si="540"/>
        <v>1.16822732</v>
      </c>
      <c r="O2035" s="68">
        <v>0</v>
      </c>
      <c r="P2035" s="65">
        <f t="shared" ca="1" si="541"/>
        <v>124.5171235</v>
      </c>
      <c r="Q2035" s="143">
        <f t="shared" si="546"/>
        <v>0</v>
      </c>
      <c r="R2035" s="11">
        <f t="shared" si="543"/>
        <v>0</v>
      </c>
      <c r="S2035" s="70" t="str">
        <f>IF(O2034&gt;0,VLOOKUP(O2034,W$12:AF$60,10),S2034)</f>
        <v>A+J=</v>
      </c>
      <c r="T2035" s="66" t="e">
        <f>IF(O2034&gt;0,VLOOKUP(O2034,W$12:AF$60,11),T2034)</f>
        <v>#REF!</v>
      </c>
      <c r="U2035" s="71" t="str">
        <f t="shared" si="542"/>
        <v>-</v>
      </c>
    </row>
    <row r="2036" spans="1:21" x14ac:dyDescent="0.15">
      <c r="A2036" s="63">
        <f t="shared" si="544"/>
        <v>45801</v>
      </c>
      <c r="B2036" s="78" t="str">
        <f t="shared" ref="B2036:B2099" ca="1" si="547">IF(A2036&lt;=TODAY(),C2036+P2036,IF(AND(A2036&gt;TODAY(),A2036&lt;=$B$1),IF(VLOOKUP(TODAY(),$A$10:$D$10000,4,FALSE)=0,"n.d",C2036+P2036),"n.d"))</f>
        <v>n.d</v>
      </c>
      <c r="C2036" s="65">
        <f t="shared" ref="C2036:C2099" ca="1" si="548">(C2035-R2035)</f>
        <v>740.17183120949994</v>
      </c>
      <c r="D2036" s="10">
        <f ca="1">IF(A2036&lt;$B$1,VLOOKUP(A2036,[1]DI!$A$4:$B$15000,2),0)</f>
        <v>0</v>
      </c>
      <c r="E2036" s="65">
        <f t="shared" ref="E2036:E2099" ca="1" si="549">IF(A2036&lt;A$10,1,ROUND(((1+D2036)^(1/252)),8))</f>
        <v>1</v>
      </c>
      <c r="F2036" s="65">
        <f ca="1">(TRUNC(PRODUCT($E$12:$E2035),16))</f>
        <v>1.5886260286907401</v>
      </c>
      <c r="G2036" s="65">
        <f t="shared" ref="G2036:G2099" ca="1" si="550">IF(O2035&gt;0,F2035,G2035)</f>
        <v>1.4184430829528401</v>
      </c>
      <c r="H2036" s="65">
        <f t="shared" ref="H2036:H2099" ca="1" si="551">ROUND(F2036/G2036,8)</f>
        <v>1.1199786899999999</v>
      </c>
      <c r="I2036" s="64">
        <f t="shared" si="545"/>
        <v>0.04</v>
      </c>
      <c r="J2036" s="66">
        <f>IF(O2035&gt;0,VLOOKUP(O2035,W$12:AF$80,2),J2035)</f>
        <v>45407</v>
      </c>
      <c r="K2036" s="67">
        <f t="shared" ref="K2036:K2099" si="552">IF(A2036&gt;J2036,IF(NETWORKDAYS(J2036,A2036,$W$120:$W$436)-1=0,1,NETWORKDAYS(J2036,A2036,$W$120:$W$436)-1),0)</f>
        <v>271</v>
      </c>
      <c r="L2036" s="68">
        <f t="shared" ref="L2036:L2099" si="553">IF(AND(K2036=1,K2035=1),1,IF(K2036&gt;0,IF(K2036=K2035,K2036+1,K2036),0))</f>
        <v>272</v>
      </c>
      <c r="M2036" s="69">
        <f t="shared" ref="M2036:M2099" si="554">ROUND((I2036+1)^(L2036/252),9)</f>
        <v>1.043242309</v>
      </c>
      <c r="N2036" s="69">
        <f t="shared" ref="N2036:N2099" ca="1" si="555">ROUND(H2036*M2036,9)</f>
        <v>1.168409155</v>
      </c>
      <c r="O2036" s="68">
        <v>0</v>
      </c>
      <c r="P2036" s="65">
        <f t="shared" ref="P2036:P2099" ca="1" si="556">TRUNC(((N2036-1)*C2036),8)</f>
        <v>124.65171264</v>
      </c>
      <c r="Q2036" s="143">
        <f t="shared" si="546"/>
        <v>0</v>
      </c>
      <c r="R2036" s="11">
        <f t="shared" si="543"/>
        <v>0</v>
      </c>
      <c r="S2036" s="70" t="str">
        <f>IF(O2035&gt;0,VLOOKUP(O2035,W$12:AF$60,10),S2035)</f>
        <v>A+J=</v>
      </c>
      <c r="T2036" s="66" t="e">
        <f>IF(O2035&gt;0,VLOOKUP(O2035,W$12:AF$60,11),T2035)</f>
        <v>#REF!</v>
      </c>
      <c r="U2036" s="71" t="str">
        <f t="shared" ref="U2036:U2099" si="557">IF(O2036&gt;0,(P2036+R2036)*U$9,"-")</f>
        <v>-</v>
      </c>
    </row>
    <row r="2037" spans="1:21" x14ac:dyDescent="0.15">
      <c r="A2037" s="63">
        <f t="shared" si="544"/>
        <v>45802</v>
      </c>
      <c r="B2037" s="78" t="str">
        <f t="shared" ca="1" si="547"/>
        <v>n.d</v>
      </c>
      <c r="C2037" s="65">
        <f t="shared" ca="1" si="548"/>
        <v>740.17183120949994</v>
      </c>
      <c r="D2037" s="10">
        <f ca="1">IF(A2037&lt;$B$1,VLOOKUP(A2037,[1]DI!$A$4:$B$15000,2),0)</f>
        <v>0</v>
      </c>
      <c r="E2037" s="65">
        <f t="shared" ca="1" si="549"/>
        <v>1</v>
      </c>
      <c r="F2037" s="65">
        <f ca="1">(TRUNC(PRODUCT($E$12:$E2036),16))</f>
        <v>1.5886260286907401</v>
      </c>
      <c r="G2037" s="65">
        <f t="shared" ca="1" si="550"/>
        <v>1.4184430829528401</v>
      </c>
      <c r="H2037" s="65">
        <f t="shared" ca="1" si="551"/>
        <v>1.1199786899999999</v>
      </c>
      <c r="I2037" s="64">
        <f t="shared" si="545"/>
        <v>0.04</v>
      </c>
      <c r="J2037" s="66">
        <f>IF(O2036&gt;0,VLOOKUP(O2036,W$12:AF$80,2),J2036)</f>
        <v>45407</v>
      </c>
      <c r="K2037" s="67">
        <f t="shared" si="552"/>
        <v>271</v>
      </c>
      <c r="L2037" s="68">
        <f t="shared" si="553"/>
        <v>272</v>
      </c>
      <c r="M2037" s="69">
        <f t="shared" si="554"/>
        <v>1.043242309</v>
      </c>
      <c r="N2037" s="69">
        <f t="shared" ca="1" si="555"/>
        <v>1.168409155</v>
      </c>
      <c r="O2037" s="68">
        <v>0</v>
      </c>
      <c r="P2037" s="65">
        <f t="shared" ca="1" si="556"/>
        <v>124.65171264</v>
      </c>
      <c r="Q2037" s="143">
        <f t="shared" si="546"/>
        <v>0</v>
      </c>
      <c r="R2037" s="11">
        <f t="shared" si="543"/>
        <v>0</v>
      </c>
      <c r="S2037" s="70" t="str">
        <f>IF(O2036&gt;0,VLOOKUP(O2036,W$12:AF$60,10),S2036)</f>
        <v>A+J=</v>
      </c>
      <c r="T2037" s="66" t="e">
        <f>IF(O2036&gt;0,VLOOKUP(O2036,W$12:AF$60,11),T2036)</f>
        <v>#REF!</v>
      </c>
      <c r="U2037" s="71" t="str">
        <f t="shared" si="557"/>
        <v>-</v>
      </c>
    </row>
    <row r="2038" spans="1:21" x14ac:dyDescent="0.15">
      <c r="A2038" s="63">
        <f t="shared" si="544"/>
        <v>45803</v>
      </c>
      <c r="B2038" s="78" t="str">
        <f t="shared" ca="1" si="547"/>
        <v>n.d</v>
      </c>
      <c r="C2038" s="65">
        <f t="shared" ca="1" si="548"/>
        <v>740.17183120949994</v>
      </c>
      <c r="D2038" s="10">
        <f ca="1">IF(A2038&lt;$B$1,VLOOKUP(A2038,[1]DI!$A$4:$B$15000,2),0)</f>
        <v>0</v>
      </c>
      <c r="E2038" s="65">
        <f t="shared" ca="1" si="549"/>
        <v>1</v>
      </c>
      <c r="F2038" s="65">
        <f ca="1">(TRUNC(PRODUCT($E$12:$E2037),16))</f>
        <v>1.5886260286907401</v>
      </c>
      <c r="G2038" s="65">
        <f t="shared" ca="1" si="550"/>
        <v>1.4184430829528401</v>
      </c>
      <c r="H2038" s="65">
        <f t="shared" ca="1" si="551"/>
        <v>1.1199786899999999</v>
      </c>
      <c r="I2038" s="64">
        <f t="shared" si="545"/>
        <v>0.04</v>
      </c>
      <c r="J2038" s="66">
        <f>IF(O2037&gt;0,VLOOKUP(O2037,W$12:AF$80,2),J2037)</f>
        <v>45407</v>
      </c>
      <c r="K2038" s="67">
        <f t="shared" si="552"/>
        <v>272</v>
      </c>
      <c r="L2038" s="68">
        <f t="shared" si="553"/>
        <v>272</v>
      </c>
      <c r="M2038" s="69">
        <f t="shared" si="554"/>
        <v>1.043242309</v>
      </c>
      <c r="N2038" s="69">
        <f t="shared" ca="1" si="555"/>
        <v>1.168409155</v>
      </c>
      <c r="O2038" s="68">
        <v>0</v>
      </c>
      <c r="P2038" s="65">
        <f t="shared" ca="1" si="556"/>
        <v>124.65171264</v>
      </c>
      <c r="Q2038" s="143">
        <f t="shared" si="546"/>
        <v>0</v>
      </c>
      <c r="R2038" s="11">
        <f t="shared" si="543"/>
        <v>0</v>
      </c>
      <c r="S2038" s="70" t="str">
        <f>IF(O2037&gt;0,VLOOKUP(O2037,W$12:AF$60,10),S2037)</f>
        <v>A+J=</v>
      </c>
      <c r="T2038" s="66" t="e">
        <f>IF(O2037&gt;0,VLOOKUP(O2037,W$12:AF$60,11),T2037)</f>
        <v>#REF!</v>
      </c>
      <c r="U2038" s="71" t="str">
        <f t="shared" si="557"/>
        <v>-</v>
      </c>
    </row>
    <row r="2039" spans="1:21" x14ac:dyDescent="0.15">
      <c r="A2039" s="63">
        <f t="shared" si="544"/>
        <v>45804</v>
      </c>
      <c r="B2039" s="78" t="str">
        <f t="shared" ca="1" si="547"/>
        <v>n.d</v>
      </c>
      <c r="C2039" s="65">
        <f t="shared" ca="1" si="548"/>
        <v>740.17183120949994</v>
      </c>
      <c r="D2039" s="10">
        <f ca="1">IF(A2039&lt;$B$1,VLOOKUP(A2039,[1]DI!$A$4:$B$15000,2),0)</f>
        <v>0</v>
      </c>
      <c r="E2039" s="65">
        <f t="shared" ca="1" si="549"/>
        <v>1</v>
      </c>
      <c r="F2039" s="65">
        <f ca="1">(TRUNC(PRODUCT($E$12:$E2038),16))</f>
        <v>1.5886260286907401</v>
      </c>
      <c r="G2039" s="65">
        <f t="shared" ca="1" si="550"/>
        <v>1.4184430829528401</v>
      </c>
      <c r="H2039" s="65">
        <f t="shared" ca="1" si="551"/>
        <v>1.1199786899999999</v>
      </c>
      <c r="I2039" s="64">
        <f t="shared" si="545"/>
        <v>0.04</v>
      </c>
      <c r="J2039" s="66">
        <f>IF(O2038&gt;0,VLOOKUP(O2038,W$12:AF$80,2),J2038)</f>
        <v>45407</v>
      </c>
      <c r="K2039" s="67">
        <f t="shared" si="552"/>
        <v>273</v>
      </c>
      <c r="L2039" s="68">
        <f t="shared" si="553"/>
        <v>273</v>
      </c>
      <c r="M2039" s="69">
        <f t="shared" si="554"/>
        <v>1.0434046889999999</v>
      </c>
      <c r="N2039" s="69">
        <f t="shared" ca="1" si="555"/>
        <v>1.168591017</v>
      </c>
      <c r="O2039" s="68">
        <v>0</v>
      </c>
      <c r="P2039" s="65">
        <f t="shared" ca="1" si="556"/>
        <v>124.78632177</v>
      </c>
      <c r="Q2039" s="143">
        <f t="shared" si="546"/>
        <v>0</v>
      </c>
      <c r="R2039" s="11">
        <f t="shared" si="543"/>
        <v>0</v>
      </c>
      <c r="S2039" s="70" t="str">
        <f>IF(O2038&gt;0,VLOOKUP(O2038,W$12:AF$60,10),S2038)</f>
        <v>A+J=</v>
      </c>
      <c r="T2039" s="66" t="e">
        <f>IF(O2038&gt;0,VLOOKUP(O2038,W$12:AF$60,11),T2038)</f>
        <v>#REF!</v>
      </c>
      <c r="U2039" s="71" t="str">
        <f t="shared" si="557"/>
        <v>-</v>
      </c>
    </row>
    <row r="2040" spans="1:21" x14ac:dyDescent="0.15">
      <c r="A2040" s="63">
        <f t="shared" si="544"/>
        <v>45805</v>
      </c>
      <c r="B2040" s="78" t="str">
        <f t="shared" ca="1" si="547"/>
        <v>n.d</v>
      </c>
      <c r="C2040" s="65">
        <f t="shared" ca="1" si="548"/>
        <v>740.17183120949994</v>
      </c>
      <c r="D2040" s="10">
        <f ca="1">IF(A2040&lt;$B$1,VLOOKUP(A2040,[1]DI!$A$4:$B$15000,2),0)</f>
        <v>0</v>
      </c>
      <c r="E2040" s="65">
        <f t="shared" ca="1" si="549"/>
        <v>1</v>
      </c>
      <c r="F2040" s="65">
        <f ca="1">(TRUNC(PRODUCT($E$12:$E2039),16))</f>
        <v>1.5886260286907401</v>
      </c>
      <c r="G2040" s="65">
        <f t="shared" ca="1" si="550"/>
        <v>1.4184430829528401</v>
      </c>
      <c r="H2040" s="65">
        <f t="shared" ca="1" si="551"/>
        <v>1.1199786899999999</v>
      </c>
      <c r="I2040" s="64">
        <f t="shared" si="545"/>
        <v>0.04</v>
      </c>
      <c r="J2040" s="66">
        <f>IF(O2039&gt;0,VLOOKUP(O2039,W$12:AF$80,2),J2039)</f>
        <v>45407</v>
      </c>
      <c r="K2040" s="67">
        <f t="shared" si="552"/>
        <v>274</v>
      </c>
      <c r="L2040" s="68">
        <f t="shared" si="553"/>
        <v>274</v>
      </c>
      <c r="M2040" s="69">
        <f t="shared" si="554"/>
        <v>1.043567095</v>
      </c>
      <c r="N2040" s="69">
        <f t="shared" ca="1" si="555"/>
        <v>1.168772908</v>
      </c>
      <c r="O2040" s="68">
        <v>0</v>
      </c>
      <c r="P2040" s="65">
        <f t="shared" ca="1" si="556"/>
        <v>124.92095236999999</v>
      </c>
      <c r="Q2040" s="143">
        <f t="shared" si="546"/>
        <v>0</v>
      </c>
      <c r="R2040" s="11">
        <f t="shared" si="543"/>
        <v>0</v>
      </c>
      <c r="S2040" s="70" t="str">
        <f>IF(O2039&gt;0,VLOOKUP(O2039,W$12:AF$60,10),S2039)</f>
        <v>A+J=</v>
      </c>
      <c r="T2040" s="66" t="e">
        <f>IF(O2039&gt;0,VLOOKUP(O2039,W$12:AF$60,11),T2039)</f>
        <v>#REF!</v>
      </c>
      <c r="U2040" s="71" t="str">
        <f t="shared" si="557"/>
        <v>-</v>
      </c>
    </row>
    <row r="2041" spans="1:21" x14ac:dyDescent="0.15">
      <c r="A2041" s="63">
        <f t="shared" si="544"/>
        <v>45806</v>
      </c>
      <c r="B2041" s="78" t="str">
        <f t="shared" ca="1" si="547"/>
        <v>n.d</v>
      </c>
      <c r="C2041" s="65">
        <f t="shared" ca="1" si="548"/>
        <v>740.17183120949994</v>
      </c>
      <c r="D2041" s="10">
        <f ca="1">IF(A2041&lt;$B$1,VLOOKUP(A2041,[1]DI!$A$4:$B$15000,2),0)</f>
        <v>0</v>
      </c>
      <c r="E2041" s="65">
        <f t="shared" ca="1" si="549"/>
        <v>1</v>
      </c>
      <c r="F2041" s="65">
        <f ca="1">(TRUNC(PRODUCT($E$12:$E2040),16))</f>
        <v>1.5886260286907401</v>
      </c>
      <c r="G2041" s="65">
        <f t="shared" ca="1" si="550"/>
        <v>1.4184430829528401</v>
      </c>
      <c r="H2041" s="65">
        <f t="shared" ca="1" si="551"/>
        <v>1.1199786899999999</v>
      </c>
      <c r="I2041" s="64">
        <f t="shared" si="545"/>
        <v>0.04</v>
      </c>
      <c r="J2041" s="66">
        <f>IF(O2040&gt;0,VLOOKUP(O2040,W$12:AF$80,2),J2040)</f>
        <v>45407</v>
      </c>
      <c r="K2041" s="67">
        <f t="shared" si="552"/>
        <v>275</v>
      </c>
      <c r="L2041" s="68">
        <f t="shared" si="553"/>
        <v>275</v>
      </c>
      <c r="M2041" s="69">
        <f t="shared" si="554"/>
        <v>1.0437295259999999</v>
      </c>
      <c r="N2041" s="69">
        <f t="shared" ca="1" si="555"/>
        <v>1.1689548270000001</v>
      </c>
      <c r="O2041" s="68">
        <v>0</v>
      </c>
      <c r="P2041" s="65">
        <f t="shared" ca="1" si="556"/>
        <v>125.05560369</v>
      </c>
      <c r="Q2041" s="143">
        <f t="shared" si="546"/>
        <v>0</v>
      </c>
      <c r="R2041" s="11">
        <f t="shared" si="543"/>
        <v>0</v>
      </c>
      <c r="S2041" s="70" t="str">
        <f>IF(O2040&gt;0,VLOOKUP(O2040,W$12:AF$60,10),S2040)</f>
        <v>A+J=</v>
      </c>
      <c r="T2041" s="66" t="e">
        <f>IF(O2040&gt;0,VLOOKUP(O2040,W$12:AF$60,11),T2040)</f>
        <v>#REF!</v>
      </c>
      <c r="U2041" s="71" t="str">
        <f t="shared" si="557"/>
        <v>-</v>
      </c>
    </row>
    <row r="2042" spans="1:21" x14ac:dyDescent="0.15">
      <c r="A2042" s="63">
        <f t="shared" si="544"/>
        <v>45807</v>
      </c>
      <c r="B2042" s="78" t="str">
        <f t="shared" ca="1" si="547"/>
        <v>n.d</v>
      </c>
      <c r="C2042" s="65">
        <f t="shared" ca="1" si="548"/>
        <v>740.17183120949994</v>
      </c>
      <c r="D2042" s="10">
        <f ca="1">IF(A2042&lt;$B$1,VLOOKUP(A2042,[1]DI!$A$4:$B$15000,2),0)</f>
        <v>0</v>
      </c>
      <c r="E2042" s="65">
        <f t="shared" ca="1" si="549"/>
        <v>1</v>
      </c>
      <c r="F2042" s="65">
        <f ca="1">(TRUNC(PRODUCT($E$12:$E2041),16))</f>
        <v>1.5886260286907401</v>
      </c>
      <c r="G2042" s="65">
        <f t="shared" ca="1" si="550"/>
        <v>1.4184430829528401</v>
      </c>
      <c r="H2042" s="65">
        <f t="shared" ca="1" si="551"/>
        <v>1.1199786899999999</v>
      </c>
      <c r="I2042" s="64">
        <f t="shared" si="545"/>
        <v>0.04</v>
      </c>
      <c r="J2042" s="66">
        <f>IF(O2041&gt;0,VLOOKUP(O2041,W$12:AF$80,2),J2041)</f>
        <v>45407</v>
      </c>
      <c r="K2042" s="67">
        <f t="shared" si="552"/>
        <v>276</v>
      </c>
      <c r="L2042" s="68">
        <f t="shared" si="553"/>
        <v>276</v>
      </c>
      <c r="M2042" s="69">
        <f t="shared" si="554"/>
        <v>1.043891983</v>
      </c>
      <c r="N2042" s="69">
        <f t="shared" ca="1" si="555"/>
        <v>1.169136776</v>
      </c>
      <c r="O2042" s="68">
        <v>0</v>
      </c>
      <c r="P2042" s="65">
        <f t="shared" ca="1" si="556"/>
        <v>125.19027721</v>
      </c>
      <c r="Q2042" s="143">
        <f t="shared" si="546"/>
        <v>0</v>
      </c>
      <c r="R2042" s="11">
        <f t="shared" si="543"/>
        <v>0</v>
      </c>
      <c r="S2042" s="70" t="str">
        <f>IF(O2041&gt;0,VLOOKUP(O2041,W$12:AF$60,10),S2041)</f>
        <v>A+J=</v>
      </c>
      <c r="T2042" s="66" t="e">
        <f>IF(O2041&gt;0,VLOOKUP(O2041,W$12:AF$60,11),T2041)</f>
        <v>#REF!</v>
      </c>
      <c r="U2042" s="71" t="str">
        <f t="shared" si="557"/>
        <v>-</v>
      </c>
    </row>
    <row r="2043" spans="1:21" x14ac:dyDescent="0.15">
      <c r="A2043" s="63">
        <f t="shared" si="544"/>
        <v>45808</v>
      </c>
      <c r="B2043" s="78" t="str">
        <f t="shared" ca="1" si="547"/>
        <v>n.d</v>
      </c>
      <c r="C2043" s="65">
        <f t="shared" ca="1" si="548"/>
        <v>740.17183120949994</v>
      </c>
      <c r="D2043" s="10">
        <f ca="1">IF(A2043&lt;$B$1,VLOOKUP(A2043,[1]DI!$A$4:$B$15000,2),0)</f>
        <v>0</v>
      </c>
      <c r="E2043" s="65">
        <f t="shared" ca="1" si="549"/>
        <v>1</v>
      </c>
      <c r="F2043" s="65">
        <f ca="1">(TRUNC(PRODUCT($E$12:$E2042),16))</f>
        <v>1.5886260286907401</v>
      </c>
      <c r="G2043" s="65">
        <f t="shared" ca="1" si="550"/>
        <v>1.4184430829528401</v>
      </c>
      <c r="H2043" s="65">
        <f t="shared" ca="1" si="551"/>
        <v>1.1199786899999999</v>
      </c>
      <c r="I2043" s="64">
        <f t="shared" si="545"/>
        <v>0.04</v>
      </c>
      <c r="J2043" s="66">
        <f>IF(O2042&gt;0,VLOOKUP(O2042,W$12:AF$80,2),J2042)</f>
        <v>45407</v>
      </c>
      <c r="K2043" s="67">
        <f t="shared" si="552"/>
        <v>276</v>
      </c>
      <c r="L2043" s="68">
        <f t="shared" si="553"/>
        <v>277</v>
      </c>
      <c r="M2043" s="69">
        <f t="shared" si="554"/>
        <v>1.044054464</v>
      </c>
      <c r="N2043" s="69">
        <f t="shared" ca="1" si="555"/>
        <v>1.169318751</v>
      </c>
      <c r="O2043" s="68">
        <v>0</v>
      </c>
      <c r="P2043" s="65">
        <f t="shared" ca="1" si="556"/>
        <v>125.32496998000001</v>
      </c>
      <c r="Q2043" s="143">
        <f t="shared" si="546"/>
        <v>0</v>
      </c>
      <c r="R2043" s="11">
        <f t="shared" si="543"/>
        <v>0</v>
      </c>
      <c r="S2043" s="70" t="str">
        <f>IF(O2042&gt;0,VLOOKUP(O2042,W$12:AF$60,10),S2042)</f>
        <v>A+J=</v>
      </c>
      <c r="T2043" s="66" t="e">
        <f>IF(O2042&gt;0,VLOOKUP(O2042,W$12:AF$60,11),T2042)</f>
        <v>#REF!</v>
      </c>
      <c r="U2043" s="71" t="str">
        <f t="shared" si="557"/>
        <v>-</v>
      </c>
    </row>
    <row r="2044" spans="1:21" x14ac:dyDescent="0.15">
      <c r="A2044" s="63">
        <f t="shared" si="544"/>
        <v>45809</v>
      </c>
      <c r="B2044" s="78" t="str">
        <f t="shared" ca="1" si="547"/>
        <v>n.d</v>
      </c>
      <c r="C2044" s="65">
        <f t="shared" ca="1" si="548"/>
        <v>740.17183120949994</v>
      </c>
      <c r="D2044" s="10">
        <f ca="1">IF(A2044&lt;$B$1,VLOOKUP(A2044,[1]DI!$A$4:$B$15000,2),0)</f>
        <v>0</v>
      </c>
      <c r="E2044" s="65">
        <f t="shared" ca="1" si="549"/>
        <v>1</v>
      </c>
      <c r="F2044" s="65">
        <f ca="1">(TRUNC(PRODUCT($E$12:$E2043),16))</f>
        <v>1.5886260286907401</v>
      </c>
      <c r="G2044" s="65">
        <f t="shared" ca="1" si="550"/>
        <v>1.4184430829528401</v>
      </c>
      <c r="H2044" s="65">
        <f t="shared" ca="1" si="551"/>
        <v>1.1199786899999999</v>
      </c>
      <c r="I2044" s="64">
        <f t="shared" si="545"/>
        <v>0.04</v>
      </c>
      <c r="J2044" s="66">
        <f>IF(O2043&gt;0,VLOOKUP(O2043,W$12:AF$80,2),J2043)</f>
        <v>45407</v>
      </c>
      <c r="K2044" s="67">
        <f t="shared" si="552"/>
        <v>276</v>
      </c>
      <c r="L2044" s="68">
        <f t="shared" si="553"/>
        <v>277</v>
      </c>
      <c r="M2044" s="69">
        <f t="shared" si="554"/>
        <v>1.044054464</v>
      </c>
      <c r="N2044" s="69">
        <f t="shared" ca="1" si="555"/>
        <v>1.169318751</v>
      </c>
      <c r="O2044" s="68">
        <v>0</v>
      </c>
      <c r="P2044" s="65">
        <f t="shared" ca="1" si="556"/>
        <v>125.32496998000001</v>
      </c>
      <c r="Q2044" s="143">
        <f t="shared" si="546"/>
        <v>0</v>
      </c>
      <c r="R2044" s="11">
        <f t="shared" si="543"/>
        <v>0</v>
      </c>
      <c r="S2044" s="70" t="str">
        <f>IF(O2043&gt;0,VLOOKUP(O2043,W$12:AF$60,10),S2043)</f>
        <v>A+J=</v>
      </c>
      <c r="T2044" s="66" t="e">
        <f>IF(O2043&gt;0,VLOOKUP(O2043,W$12:AF$60,11),T2043)</f>
        <v>#REF!</v>
      </c>
      <c r="U2044" s="71" t="str">
        <f t="shared" si="557"/>
        <v>-</v>
      </c>
    </row>
    <row r="2045" spans="1:21" x14ac:dyDescent="0.15">
      <c r="A2045" s="63">
        <f t="shared" si="544"/>
        <v>45810</v>
      </c>
      <c r="B2045" s="78" t="str">
        <f t="shared" ca="1" si="547"/>
        <v>n.d</v>
      </c>
      <c r="C2045" s="65">
        <f t="shared" ca="1" si="548"/>
        <v>740.17183120949994</v>
      </c>
      <c r="D2045" s="10">
        <f ca="1">IF(A2045&lt;$B$1,VLOOKUP(A2045,[1]DI!$A$4:$B$15000,2),0)</f>
        <v>0</v>
      </c>
      <c r="E2045" s="65">
        <f t="shared" ca="1" si="549"/>
        <v>1</v>
      </c>
      <c r="F2045" s="65">
        <f ca="1">(TRUNC(PRODUCT($E$12:$E2044),16))</f>
        <v>1.5886260286907401</v>
      </c>
      <c r="G2045" s="65">
        <f t="shared" ca="1" si="550"/>
        <v>1.4184430829528401</v>
      </c>
      <c r="H2045" s="65">
        <f t="shared" ca="1" si="551"/>
        <v>1.1199786899999999</v>
      </c>
      <c r="I2045" s="64">
        <f t="shared" si="545"/>
        <v>0.04</v>
      </c>
      <c r="J2045" s="66">
        <f>IF(O2044&gt;0,VLOOKUP(O2044,W$12:AF$80,2),J2044)</f>
        <v>45407</v>
      </c>
      <c r="K2045" s="67">
        <f t="shared" si="552"/>
        <v>277</v>
      </c>
      <c r="L2045" s="68">
        <f t="shared" si="553"/>
        <v>277</v>
      </c>
      <c r="M2045" s="69">
        <f t="shared" si="554"/>
        <v>1.044054464</v>
      </c>
      <c r="N2045" s="69">
        <f t="shared" ca="1" si="555"/>
        <v>1.169318751</v>
      </c>
      <c r="O2045" s="68">
        <v>0</v>
      </c>
      <c r="P2045" s="65">
        <f t="shared" ca="1" si="556"/>
        <v>125.32496998000001</v>
      </c>
      <c r="Q2045" s="143">
        <f t="shared" si="546"/>
        <v>0</v>
      </c>
      <c r="R2045" s="11">
        <f t="shared" si="543"/>
        <v>0</v>
      </c>
      <c r="S2045" s="70" t="str">
        <f>IF(O2044&gt;0,VLOOKUP(O2044,W$12:AF$60,10),S2044)</f>
        <v>A+J=</v>
      </c>
      <c r="T2045" s="66" t="e">
        <f>IF(O2044&gt;0,VLOOKUP(O2044,W$12:AF$60,11),T2044)</f>
        <v>#REF!</v>
      </c>
      <c r="U2045" s="71" t="str">
        <f t="shared" si="557"/>
        <v>-</v>
      </c>
    </row>
    <row r="2046" spans="1:21" x14ac:dyDescent="0.15">
      <c r="A2046" s="63">
        <f t="shared" si="544"/>
        <v>45811</v>
      </c>
      <c r="B2046" s="78" t="str">
        <f t="shared" ca="1" si="547"/>
        <v>n.d</v>
      </c>
      <c r="C2046" s="65">
        <f t="shared" ca="1" si="548"/>
        <v>740.17183120949994</v>
      </c>
      <c r="D2046" s="10">
        <f ca="1">IF(A2046&lt;$B$1,VLOOKUP(A2046,[1]DI!$A$4:$B$15000,2),0)</f>
        <v>0</v>
      </c>
      <c r="E2046" s="65">
        <f t="shared" ca="1" si="549"/>
        <v>1</v>
      </c>
      <c r="F2046" s="65">
        <f ca="1">(TRUNC(PRODUCT($E$12:$E2045),16))</f>
        <v>1.5886260286907401</v>
      </c>
      <c r="G2046" s="65">
        <f t="shared" ca="1" si="550"/>
        <v>1.4184430829528401</v>
      </c>
      <c r="H2046" s="65">
        <f t="shared" ca="1" si="551"/>
        <v>1.1199786899999999</v>
      </c>
      <c r="I2046" s="64">
        <f t="shared" si="545"/>
        <v>0.04</v>
      </c>
      <c r="J2046" s="66">
        <f>IF(O2045&gt;0,VLOOKUP(O2045,W$12:AF$80,2),J2045)</f>
        <v>45407</v>
      </c>
      <c r="K2046" s="67">
        <f t="shared" si="552"/>
        <v>278</v>
      </c>
      <c r="L2046" s="68">
        <f t="shared" si="553"/>
        <v>278</v>
      </c>
      <c r="M2046" s="69">
        <f t="shared" si="554"/>
        <v>1.044216971</v>
      </c>
      <c r="N2046" s="69">
        <f t="shared" ca="1" si="555"/>
        <v>1.1695007550000001</v>
      </c>
      <c r="O2046" s="68">
        <v>0</v>
      </c>
      <c r="P2046" s="65">
        <f t="shared" ca="1" si="556"/>
        <v>125.45968421000001</v>
      </c>
      <c r="Q2046" s="143">
        <f t="shared" si="546"/>
        <v>0</v>
      </c>
      <c r="R2046" s="11">
        <f t="shared" si="543"/>
        <v>0</v>
      </c>
      <c r="S2046" s="70" t="str">
        <f>IF(O2045&gt;0,VLOOKUP(O2045,W$12:AF$60,10),S2045)</f>
        <v>A+J=</v>
      </c>
      <c r="T2046" s="66" t="e">
        <f>IF(O2045&gt;0,VLOOKUP(O2045,W$12:AF$60,11),T2045)</f>
        <v>#REF!</v>
      </c>
      <c r="U2046" s="71" t="str">
        <f t="shared" si="557"/>
        <v>-</v>
      </c>
    </row>
    <row r="2047" spans="1:21" x14ac:dyDescent="0.15">
      <c r="A2047" s="63">
        <f t="shared" si="544"/>
        <v>45812</v>
      </c>
      <c r="B2047" s="78" t="str">
        <f t="shared" ca="1" si="547"/>
        <v>n.d</v>
      </c>
      <c r="C2047" s="65">
        <f t="shared" ca="1" si="548"/>
        <v>740.17183120949994</v>
      </c>
      <c r="D2047" s="10">
        <f ca="1">IF(A2047&lt;$B$1,VLOOKUP(A2047,[1]DI!$A$4:$B$15000,2),0)</f>
        <v>0</v>
      </c>
      <c r="E2047" s="65">
        <f t="shared" ca="1" si="549"/>
        <v>1</v>
      </c>
      <c r="F2047" s="65">
        <f ca="1">(TRUNC(PRODUCT($E$12:$E2046),16))</f>
        <v>1.5886260286907401</v>
      </c>
      <c r="G2047" s="65">
        <f t="shared" ca="1" si="550"/>
        <v>1.4184430829528401</v>
      </c>
      <c r="H2047" s="65">
        <f t="shared" ca="1" si="551"/>
        <v>1.1199786899999999</v>
      </c>
      <c r="I2047" s="64">
        <f t="shared" si="545"/>
        <v>0.04</v>
      </c>
      <c r="J2047" s="66">
        <f>IF(O2046&gt;0,VLOOKUP(O2046,W$12:AF$80,2),J2046)</f>
        <v>45407</v>
      </c>
      <c r="K2047" s="67">
        <f t="shared" si="552"/>
        <v>279</v>
      </c>
      <c r="L2047" s="68">
        <f t="shared" si="553"/>
        <v>279</v>
      </c>
      <c r="M2047" s="69">
        <f t="shared" si="554"/>
        <v>1.044379503</v>
      </c>
      <c r="N2047" s="69">
        <f t="shared" ca="1" si="555"/>
        <v>1.169682788</v>
      </c>
      <c r="O2047" s="68">
        <v>0</v>
      </c>
      <c r="P2047" s="65">
        <f t="shared" ca="1" si="556"/>
        <v>125.59441991</v>
      </c>
      <c r="Q2047" s="143">
        <f t="shared" si="546"/>
        <v>0</v>
      </c>
      <c r="R2047" s="11">
        <f t="shared" si="543"/>
        <v>0</v>
      </c>
      <c r="S2047" s="70" t="str">
        <f>IF(O2046&gt;0,VLOOKUP(O2046,W$12:AF$60,10),S2046)</f>
        <v>A+J=</v>
      </c>
      <c r="T2047" s="66" t="e">
        <f>IF(O2046&gt;0,VLOOKUP(O2046,W$12:AF$60,11),T2046)</f>
        <v>#REF!</v>
      </c>
      <c r="U2047" s="71" t="str">
        <f t="shared" si="557"/>
        <v>-</v>
      </c>
    </row>
    <row r="2048" spans="1:21" x14ac:dyDescent="0.15">
      <c r="A2048" s="63">
        <f t="shared" si="544"/>
        <v>45813</v>
      </c>
      <c r="B2048" s="78" t="str">
        <f t="shared" ca="1" si="547"/>
        <v>n.d</v>
      </c>
      <c r="C2048" s="65">
        <f t="shared" ca="1" si="548"/>
        <v>740.17183120949994</v>
      </c>
      <c r="D2048" s="10">
        <f ca="1">IF(A2048&lt;$B$1,VLOOKUP(A2048,[1]DI!$A$4:$B$15000,2),0)</f>
        <v>0</v>
      </c>
      <c r="E2048" s="65">
        <f t="shared" ca="1" si="549"/>
        <v>1</v>
      </c>
      <c r="F2048" s="65">
        <f ca="1">(TRUNC(PRODUCT($E$12:$E2047),16))</f>
        <v>1.5886260286907401</v>
      </c>
      <c r="G2048" s="65">
        <f t="shared" ca="1" si="550"/>
        <v>1.4184430829528401</v>
      </c>
      <c r="H2048" s="65">
        <f t="shared" ca="1" si="551"/>
        <v>1.1199786899999999</v>
      </c>
      <c r="I2048" s="64">
        <f t="shared" si="545"/>
        <v>0.04</v>
      </c>
      <c r="J2048" s="66">
        <f>IF(O2047&gt;0,VLOOKUP(O2047,W$12:AF$80,2),J2047)</f>
        <v>45407</v>
      </c>
      <c r="K2048" s="67">
        <f t="shared" si="552"/>
        <v>280</v>
      </c>
      <c r="L2048" s="68">
        <f t="shared" si="553"/>
        <v>280</v>
      </c>
      <c r="M2048" s="69">
        <f t="shared" si="554"/>
        <v>1.044542061</v>
      </c>
      <c r="N2048" s="69">
        <f t="shared" ca="1" si="555"/>
        <v>1.1698648490000001</v>
      </c>
      <c r="O2048" s="68">
        <v>0</v>
      </c>
      <c r="P2048" s="65">
        <f t="shared" ca="1" si="556"/>
        <v>125.72917634</v>
      </c>
      <c r="Q2048" s="143">
        <f t="shared" si="546"/>
        <v>0</v>
      </c>
      <c r="R2048" s="11">
        <f t="shared" si="543"/>
        <v>0</v>
      </c>
      <c r="S2048" s="70" t="str">
        <f>IF(O2047&gt;0,VLOOKUP(O2047,W$12:AF$60,10),S2047)</f>
        <v>A+J=</v>
      </c>
      <c r="T2048" s="66" t="e">
        <f>IF(O2047&gt;0,VLOOKUP(O2047,W$12:AF$60,11),T2047)</f>
        <v>#REF!</v>
      </c>
      <c r="U2048" s="71" t="str">
        <f t="shared" si="557"/>
        <v>-</v>
      </c>
    </row>
    <row r="2049" spans="1:21" x14ac:dyDescent="0.15">
      <c r="A2049" s="63">
        <f t="shared" si="544"/>
        <v>45814</v>
      </c>
      <c r="B2049" s="78" t="str">
        <f t="shared" ca="1" si="547"/>
        <v>n.d</v>
      </c>
      <c r="C2049" s="65">
        <f t="shared" ca="1" si="548"/>
        <v>740.17183120949994</v>
      </c>
      <c r="D2049" s="10">
        <f ca="1">IF(A2049&lt;$B$1,VLOOKUP(A2049,[1]DI!$A$4:$B$15000,2),0)</f>
        <v>0</v>
      </c>
      <c r="E2049" s="65">
        <f t="shared" ca="1" si="549"/>
        <v>1</v>
      </c>
      <c r="F2049" s="65">
        <f ca="1">(TRUNC(PRODUCT($E$12:$E2048),16))</f>
        <v>1.5886260286907401</v>
      </c>
      <c r="G2049" s="65">
        <f t="shared" ca="1" si="550"/>
        <v>1.4184430829528401</v>
      </c>
      <c r="H2049" s="65">
        <f t="shared" ca="1" si="551"/>
        <v>1.1199786899999999</v>
      </c>
      <c r="I2049" s="64">
        <f t="shared" si="545"/>
        <v>0.04</v>
      </c>
      <c r="J2049" s="66">
        <f>IF(O2048&gt;0,VLOOKUP(O2048,W$12:AF$80,2),J2048)</f>
        <v>45407</v>
      </c>
      <c r="K2049" s="67">
        <f t="shared" si="552"/>
        <v>281</v>
      </c>
      <c r="L2049" s="68">
        <f t="shared" si="553"/>
        <v>281</v>
      </c>
      <c r="M2049" s="69">
        <f t="shared" si="554"/>
        <v>1.0447046440000001</v>
      </c>
      <c r="N2049" s="69">
        <f t="shared" ca="1" si="555"/>
        <v>1.1700469389999999</v>
      </c>
      <c r="O2049" s="68">
        <v>0</v>
      </c>
      <c r="P2049" s="65">
        <f t="shared" ca="1" si="556"/>
        <v>125.86395423</v>
      </c>
      <c r="Q2049" s="143">
        <f t="shared" si="546"/>
        <v>0</v>
      </c>
      <c r="R2049" s="11">
        <f t="shared" si="543"/>
        <v>0</v>
      </c>
      <c r="S2049" s="70" t="str">
        <f>IF(O2048&gt;0,VLOOKUP(O2048,W$12:AF$60,10),S2048)</f>
        <v>A+J=</v>
      </c>
      <c r="T2049" s="66" t="e">
        <f>IF(O2048&gt;0,VLOOKUP(O2048,W$12:AF$60,11),T2048)</f>
        <v>#REF!</v>
      </c>
      <c r="U2049" s="71" t="str">
        <f t="shared" si="557"/>
        <v>-</v>
      </c>
    </row>
    <row r="2050" spans="1:21" x14ac:dyDescent="0.15">
      <c r="A2050" s="63">
        <f t="shared" si="544"/>
        <v>45815</v>
      </c>
      <c r="B2050" s="78" t="str">
        <f t="shared" ca="1" si="547"/>
        <v>n.d</v>
      </c>
      <c r="C2050" s="65">
        <f t="shared" ca="1" si="548"/>
        <v>740.17183120949994</v>
      </c>
      <c r="D2050" s="10">
        <f ca="1">IF(A2050&lt;$B$1,VLOOKUP(A2050,[1]DI!$A$4:$B$15000,2),0)</f>
        <v>0</v>
      </c>
      <c r="E2050" s="65">
        <f t="shared" ca="1" si="549"/>
        <v>1</v>
      </c>
      <c r="F2050" s="65">
        <f ca="1">(TRUNC(PRODUCT($E$12:$E2049),16))</f>
        <v>1.5886260286907401</v>
      </c>
      <c r="G2050" s="65">
        <f t="shared" ca="1" si="550"/>
        <v>1.4184430829528401</v>
      </c>
      <c r="H2050" s="65">
        <f t="shared" ca="1" si="551"/>
        <v>1.1199786899999999</v>
      </c>
      <c r="I2050" s="64">
        <f t="shared" si="545"/>
        <v>0.04</v>
      </c>
      <c r="J2050" s="66">
        <f>IF(O2049&gt;0,VLOOKUP(O2049,W$12:AF$80,2),J2049)</f>
        <v>45407</v>
      </c>
      <c r="K2050" s="67">
        <f t="shared" si="552"/>
        <v>281</v>
      </c>
      <c r="L2050" s="68">
        <f t="shared" si="553"/>
        <v>282</v>
      </c>
      <c r="M2050" s="69">
        <f t="shared" si="554"/>
        <v>1.044867252</v>
      </c>
      <c r="N2050" s="69">
        <f t="shared" ca="1" si="555"/>
        <v>1.1702290559999999</v>
      </c>
      <c r="O2050" s="68">
        <v>0</v>
      </c>
      <c r="P2050" s="65">
        <f t="shared" ca="1" si="556"/>
        <v>125.9987521</v>
      </c>
      <c r="Q2050" s="143">
        <f t="shared" si="546"/>
        <v>0</v>
      </c>
      <c r="R2050" s="11">
        <f t="shared" si="543"/>
        <v>0</v>
      </c>
      <c r="S2050" s="70" t="str">
        <f>IF(O2049&gt;0,VLOOKUP(O2049,W$12:AF$60,10),S2049)</f>
        <v>A+J=</v>
      </c>
      <c r="T2050" s="66" t="e">
        <f>IF(O2049&gt;0,VLOOKUP(O2049,W$12:AF$60,11),T2049)</f>
        <v>#REF!</v>
      </c>
      <c r="U2050" s="71" t="str">
        <f t="shared" si="557"/>
        <v>-</v>
      </c>
    </row>
    <row r="2051" spans="1:21" x14ac:dyDescent="0.15">
      <c r="A2051" s="63">
        <f t="shared" si="544"/>
        <v>45816</v>
      </c>
      <c r="B2051" s="78" t="str">
        <f t="shared" ca="1" si="547"/>
        <v>n.d</v>
      </c>
      <c r="C2051" s="65">
        <f t="shared" ca="1" si="548"/>
        <v>740.17183120949994</v>
      </c>
      <c r="D2051" s="10">
        <f ca="1">IF(A2051&lt;$B$1,VLOOKUP(A2051,[1]DI!$A$4:$B$15000,2),0)</f>
        <v>0</v>
      </c>
      <c r="E2051" s="65">
        <f t="shared" ca="1" si="549"/>
        <v>1</v>
      </c>
      <c r="F2051" s="65">
        <f ca="1">(TRUNC(PRODUCT($E$12:$E2050),16))</f>
        <v>1.5886260286907401</v>
      </c>
      <c r="G2051" s="65">
        <f t="shared" ca="1" si="550"/>
        <v>1.4184430829528401</v>
      </c>
      <c r="H2051" s="65">
        <f t="shared" ca="1" si="551"/>
        <v>1.1199786899999999</v>
      </c>
      <c r="I2051" s="64">
        <f t="shared" si="545"/>
        <v>0.04</v>
      </c>
      <c r="J2051" s="66">
        <f>IF(O2050&gt;0,VLOOKUP(O2050,W$12:AF$80,2),J2050)</f>
        <v>45407</v>
      </c>
      <c r="K2051" s="67">
        <f t="shared" si="552"/>
        <v>281</v>
      </c>
      <c r="L2051" s="68">
        <f t="shared" si="553"/>
        <v>282</v>
      </c>
      <c r="M2051" s="69">
        <f t="shared" si="554"/>
        <v>1.044867252</v>
      </c>
      <c r="N2051" s="69">
        <f t="shared" ca="1" si="555"/>
        <v>1.1702290559999999</v>
      </c>
      <c r="O2051" s="68">
        <v>0</v>
      </c>
      <c r="P2051" s="65">
        <f t="shared" ca="1" si="556"/>
        <v>125.9987521</v>
      </c>
      <c r="Q2051" s="143">
        <f t="shared" si="546"/>
        <v>0</v>
      </c>
      <c r="R2051" s="11">
        <f t="shared" si="543"/>
        <v>0</v>
      </c>
      <c r="S2051" s="70" t="str">
        <f>IF(O2050&gt;0,VLOOKUP(O2050,W$12:AF$60,10),S2050)</f>
        <v>A+J=</v>
      </c>
      <c r="T2051" s="66" t="e">
        <f>IF(O2050&gt;0,VLOOKUP(O2050,W$12:AF$60,11),T2050)</f>
        <v>#REF!</v>
      </c>
      <c r="U2051" s="71" t="str">
        <f t="shared" si="557"/>
        <v>-</v>
      </c>
    </row>
    <row r="2052" spans="1:21" x14ac:dyDescent="0.15">
      <c r="A2052" s="63">
        <f t="shared" si="544"/>
        <v>45817</v>
      </c>
      <c r="B2052" s="78" t="str">
        <f t="shared" ca="1" si="547"/>
        <v>n.d</v>
      </c>
      <c r="C2052" s="65">
        <f t="shared" ca="1" si="548"/>
        <v>740.17183120949994</v>
      </c>
      <c r="D2052" s="10">
        <f ca="1">IF(A2052&lt;$B$1,VLOOKUP(A2052,[1]DI!$A$4:$B$15000,2),0)</f>
        <v>0</v>
      </c>
      <c r="E2052" s="65">
        <f t="shared" ca="1" si="549"/>
        <v>1</v>
      </c>
      <c r="F2052" s="65">
        <f ca="1">(TRUNC(PRODUCT($E$12:$E2051),16))</f>
        <v>1.5886260286907401</v>
      </c>
      <c r="G2052" s="65">
        <f t="shared" ca="1" si="550"/>
        <v>1.4184430829528401</v>
      </c>
      <c r="H2052" s="65">
        <f t="shared" ca="1" si="551"/>
        <v>1.1199786899999999</v>
      </c>
      <c r="I2052" s="64">
        <f t="shared" si="545"/>
        <v>0.04</v>
      </c>
      <c r="J2052" s="66">
        <f>IF(O2051&gt;0,VLOOKUP(O2051,W$12:AF$80,2),J2051)</f>
        <v>45407</v>
      </c>
      <c r="K2052" s="67">
        <f t="shared" si="552"/>
        <v>282</v>
      </c>
      <c r="L2052" s="68">
        <f t="shared" si="553"/>
        <v>282</v>
      </c>
      <c r="M2052" s="69">
        <f t="shared" si="554"/>
        <v>1.044867252</v>
      </c>
      <c r="N2052" s="69">
        <f t="shared" ca="1" si="555"/>
        <v>1.1702290559999999</v>
      </c>
      <c r="O2052" s="68">
        <v>0</v>
      </c>
      <c r="P2052" s="65">
        <f t="shared" ca="1" si="556"/>
        <v>125.9987521</v>
      </c>
      <c r="Q2052" s="143">
        <f t="shared" si="546"/>
        <v>0</v>
      </c>
      <c r="R2052" s="11">
        <f t="shared" si="543"/>
        <v>0</v>
      </c>
      <c r="S2052" s="70" t="str">
        <f>IF(O2051&gt;0,VLOOKUP(O2051,W$12:AF$60,10),S2051)</f>
        <v>A+J=</v>
      </c>
      <c r="T2052" s="66" t="e">
        <f>IF(O2051&gt;0,VLOOKUP(O2051,W$12:AF$60,11),T2051)</f>
        <v>#REF!</v>
      </c>
      <c r="U2052" s="71" t="str">
        <f t="shared" si="557"/>
        <v>-</v>
      </c>
    </row>
    <row r="2053" spans="1:21" x14ac:dyDescent="0.15">
      <c r="A2053" s="63">
        <f t="shared" si="544"/>
        <v>45818</v>
      </c>
      <c r="B2053" s="78" t="str">
        <f t="shared" ca="1" si="547"/>
        <v>n.d</v>
      </c>
      <c r="C2053" s="65">
        <f t="shared" ca="1" si="548"/>
        <v>740.17183120949994</v>
      </c>
      <c r="D2053" s="10">
        <f ca="1">IF(A2053&lt;$B$1,VLOOKUP(A2053,[1]DI!$A$4:$B$15000,2),0)</f>
        <v>0</v>
      </c>
      <c r="E2053" s="65">
        <f t="shared" ca="1" si="549"/>
        <v>1</v>
      </c>
      <c r="F2053" s="65">
        <f ca="1">(TRUNC(PRODUCT($E$12:$E2052),16))</f>
        <v>1.5886260286907401</v>
      </c>
      <c r="G2053" s="65">
        <f t="shared" ca="1" si="550"/>
        <v>1.4184430829528401</v>
      </c>
      <c r="H2053" s="65">
        <f t="shared" ca="1" si="551"/>
        <v>1.1199786899999999</v>
      </c>
      <c r="I2053" s="64">
        <f t="shared" si="545"/>
        <v>0.04</v>
      </c>
      <c r="J2053" s="66">
        <f>IF(O2052&gt;0,VLOOKUP(O2052,W$12:AF$80,2),J2052)</f>
        <v>45407</v>
      </c>
      <c r="K2053" s="67">
        <f t="shared" si="552"/>
        <v>283</v>
      </c>
      <c r="L2053" s="68">
        <f t="shared" si="553"/>
        <v>283</v>
      </c>
      <c r="M2053" s="69">
        <f t="shared" si="554"/>
        <v>1.0450298849999999</v>
      </c>
      <c r="N2053" s="69">
        <f t="shared" ca="1" si="555"/>
        <v>1.1704112019999999</v>
      </c>
      <c r="O2053" s="68">
        <v>0</v>
      </c>
      <c r="P2053" s="65">
        <f t="shared" ca="1" si="556"/>
        <v>126.13357144</v>
      </c>
      <c r="Q2053" s="143">
        <f t="shared" si="546"/>
        <v>0</v>
      </c>
      <c r="R2053" s="11">
        <f t="shared" ref="R2053:R2116" si="558">IF(Q2053&gt;0,TRUNC(Q2053*C2053,8),0)</f>
        <v>0</v>
      </c>
      <c r="S2053" s="70" t="str">
        <f>IF(O2052&gt;0,VLOOKUP(O2052,W$12:AF$60,10),S2052)</f>
        <v>A+J=</v>
      </c>
      <c r="T2053" s="66" t="e">
        <f>IF(O2052&gt;0,VLOOKUP(O2052,W$12:AF$60,11),T2052)</f>
        <v>#REF!</v>
      </c>
      <c r="U2053" s="71" t="str">
        <f t="shared" si="557"/>
        <v>-</v>
      </c>
    </row>
    <row r="2054" spans="1:21" x14ac:dyDescent="0.15">
      <c r="A2054" s="63">
        <f t="shared" si="544"/>
        <v>45819</v>
      </c>
      <c r="B2054" s="78" t="str">
        <f t="shared" ca="1" si="547"/>
        <v>n.d</v>
      </c>
      <c r="C2054" s="65">
        <f t="shared" ca="1" si="548"/>
        <v>740.17183120949994</v>
      </c>
      <c r="D2054" s="10">
        <f ca="1">IF(A2054&lt;$B$1,VLOOKUP(A2054,[1]DI!$A$4:$B$15000,2),0)</f>
        <v>0</v>
      </c>
      <c r="E2054" s="65">
        <f t="shared" ca="1" si="549"/>
        <v>1</v>
      </c>
      <c r="F2054" s="65">
        <f ca="1">(TRUNC(PRODUCT($E$12:$E2053),16))</f>
        <v>1.5886260286907401</v>
      </c>
      <c r="G2054" s="65">
        <f t="shared" ca="1" si="550"/>
        <v>1.4184430829528401</v>
      </c>
      <c r="H2054" s="65">
        <f t="shared" ca="1" si="551"/>
        <v>1.1199786899999999</v>
      </c>
      <c r="I2054" s="64">
        <f t="shared" si="545"/>
        <v>0.04</v>
      </c>
      <c r="J2054" s="66">
        <f>IF(O2053&gt;0,VLOOKUP(O2053,W$12:AF$80,2),J2053)</f>
        <v>45407</v>
      </c>
      <c r="K2054" s="67">
        <f t="shared" si="552"/>
        <v>284</v>
      </c>
      <c r="L2054" s="68">
        <f t="shared" si="553"/>
        <v>284</v>
      </c>
      <c r="M2054" s="69">
        <f t="shared" si="554"/>
        <v>1.0451925440000001</v>
      </c>
      <c r="N2054" s="69">
        <f t="shared" ca="1" si="555"/>
        <v>1.170593376</v>
      </c>
      <c r="O2054" s="68">
        <v>0</v>
      </c>
      <c r="P2054" s="65">
        <f t="shared" ca="1" si="556"/>
        <v>126.2684115</v>
      </c>
      <c r="Q2054" s="143">
        <f t="shared" si="546"/>
        <v>0</v>
      </c>
      <c r="R2054" s="11">
        <f t="shared" si="558"/>
        <v>0</v>
      </c>
      <c r="S2054" s="70" t="str">
        <f>IF(O2053&gt;0,VLOOKUP(O2053,W$12:AF$60,10),S2053)</f>
        <v>A+J=</v>
      </c>
      <c r="T2054" s="66" t="e">
        <f>IF(O2053&gt;0,VLOOKUP(O2053,W$12:AF$60,11),T2053)</f>
        <v>#REF!</v>
      </c>
      <c r="U2054" s="71" t="str">
        <f t="shared" si="557"/>
        <v>-</v>
      </c>
    </row>
    <row r="2055" spans="1:21" x14ac:dyDescent="0.15">
      <c r="A2055" s="63">
        <f t="shared" si="544"/>
        <v>45820</v>
      </c>
      <c r="B2055" s="78" t="str">
        <f t="shared" ca="1" si="547"/>
        <v>n.d</v>
      </c>
      <c r="C2055" s="65">
        <f t="shared" ca="1" si="548"/>
        <v>740.17183120949994</v>
      </c>
      <c r="D2055" s="10">
        <f ca="1">IF(A2055&lt;$B$1,VLOOKUP(A2055,[1]DI!$A$4:$B$15000,2),0)</f>
        <v>0</v>
      </c>
      <c r="E2055" s="65">
        <f t="shared" ca="1" si="549"/>
        <v>1</v>
      </c>
      <c r="F2055" s="65">
        <f ca="1">(TRUNC(PRODUCT($E$12:$E2054),16))</f>
        <v>1.5886260286907401</v>
      </c>
      <c r="G2055" s="65">
        <f t="shared" ca="1" si="550"/>
        <v>1.4184430829528401</v>
      </c>
      <c r="H2055" s="65">
        <f t="shared" ca="1" si="551"/>
        <v>1.1199786899999999</v>
      </c>
      <c r="I2055" s="64">
        <f t="shared" si="545"/>
        <v>0.04</v>
      </c>
      <c r="J2055" s="66">
        <f>IF(O2054&gt;0,VLOOKUP(O2054,W$12:AF$80,2),J2054)</f>
        <v>45407</v>
      </c>
      <c r="K2055" s="67">
        <f t="shared" si="552"/>
        <v>285</v>
      </c>
      <c r="L2055" s="68">
        <f t="shared" si="553"/>
        <v>285</v>
      </c>
      <c r="M2055" s="69">
        <f t="shared" si="554"/>
        <v>1.045355228</v>
      </c>
      <c r="N2055" s="69">
        <f t="shared" ca="1" si="555"/>
        <v>1.1707755790000001</v>
      </c>
      <c r="O2055" s="68">
        <v>0</v>
      </c>
      <c r="P2055" s="65">
        <f t="shared" ca="1" si="556"/>
        <v>126.40327302999999</v>
      </c>
      <c r="Q2055" s="143">
        <f t="shared" si="546"/>
        <v>0</v>
      </c>
      <c r="R2055" s="11">
        <f t="shared" si="558"/>
        <v>0</v>
      </c>
      <c r="S2055" s="70" t="str">
        <f>IF(O2054&gt;0,VLOOKUP(O2054,W$12:AF$60,10),S2054)</f>
        <v>A+J=</v>
      </c>
      <c r="T2055" s="66" t="e">
        <f>IF(O2054&gt;0,VLOOKUP(O2054,W$12:AF$60,11),T2054)</f>
        <v>#REF!</v>
      </c>
      <c r="U2055" s="71" t="str">
        <f t="shared" si="557"/>
        <v>-</v>
      </c>
    </row>
    <row r="2056" spans="1:21" x14ac:dyDescent="0.15">
      <c r="A2056" s="63">
        <f t="shared" si="544"/>
        <v>45821</v>
      </c>
      <c r="B2056" s="78" t="str">
        <f t="shared" ca="1" si="547"/>
        <v>n.d</v>
      </c>
      <c r="C2056" s="65">
        <f t="shared" ca="1" si="548"/>
        <v>740.17183120949994</v>
      </c>
      <c r="D2056" s="10">
        <f ca="1">IF(A2056&lt;$B$1,VLOOKUP(A2056,[1]DI!$A$4:$B$15000,2),0)</f>
        <v>0</v>
      </c>
      <c r="E2056" s="65">
        <f t="shared" ca="1" si="549"/>
        <v>1</v>
      </c>
      <c r="F2056" s="65">
        <f ca="1">(TRUNC(PRODUCT($E$12:$E2055),16))</f>
        <v>1.5886260286907401</v>
      </c>
      <c r="G2056" s="65">
        <f t="shared" ca="1" si="550"/>
        <v>1.4184430829528401</v>
      </c>
      <c r="H2056" s="65">
        <f t="shared" ca="1" si="551"/>
        <v>1.1199786899999999</v>
      </c>
      <c r="I2056" s="64">
        <f t="shared" si="545"/>
        <v>0.04</v>
      </c>
      <c r="J2056" s="66">
        <f>IF(O2055&gt;0,VLOOKUP(O2055,W$12:AF$80,2),J2055)</f>
        <v>45407</v>
      </c>
      <c r="K2056" s="67">
        <f t="shared" si="552"/>
        <v>286</v>
      </c>
      <c r="L2056" s="68">
        <f t="shared" si="553"/>
        <v>286</v>
      </c>
      <c r="M2056" s="69">
        <f t="shared" si="554"/>
        <v>1.0455179379999999</v>
      </c>
      <c r="N2056" s="69">
        <f t="shared" ca="1" si="555"/>
        <v>1.1709578110000001</v>
      </c>
      <c r="O2056" s="68">
        <v>0</v>
      </c>
      <c r="P2056" s="65">
        <f t="shared" ca="1" si="556"/>
        <v>126.53815602</v>
      </c>
      <c r="Q2056" s="143">
        <f t="shared" si="546"/>
        <v>0</v>
      </c>
      <c r="R2056" s="11">
        <f t="shared" si="558"/>
        <v>0</v>
      </c>
      <c r="S2056" s="70" t="str">
        <f>IF(O2055&gt;0,VLOOKUP(O2055,W$12:AF$60,10),S2055)</f>
        <v>A+J=</v>
      </c>
      <c r="T2056" s="66" t="e">
        <f>IF(O2055&gt;0,VLOOKUP(O2055,W$12:AF$60,11),T2055)</f>
        <v>#REF!</v>
      </c>
      <c r="U2056" s="71" t="str">
        <f t="shared" si="557"/>
        <v>-</v>
      </c>
    </row>
    <row r="2057" spans="1:21" x14ac:dyDescent="0.15">
      <c r="A2057" s="63">
        <f t="shared" si="544"/>
        <v>45822</v>
      </c>
      <c r="B2057" s="78" t="str">
        <f t="shared" ca="1" si="547"/>
        <v>n.d</v>
      </c>
      <c r="C2057" s="65">
        <f t="shared" ca="1" si="548"/>
        <v>740.17183120949994</v>
      </c>
      <c r="D2057" s="10">
        <f ca="1">IF(A2057&lt;$B$1,VLOOKUP(A2057,[1]DI!$A$4:$B$15000,2),0)</f>
        <v>0</v>
      </c>
      <c r="E2057" s="65">
        <f t="shared" ca="1" si="549"/>
        <v>1</v>
      </c>
      <c r="F2057" s="65">
        <f ca="1">(TRUNC(PRODUCT($E$12:$E2056),16))</f>
        <v>1.5886260286907401</v>
      </c>
      <c r="G2057" s="65">
        <f t="shared" ca="1" si="550"/>
        <v>1.4184430829528401</v>
      </c>
      <c r="H2057" s="65">
        <f t="shared" ca="1" si="551"/>
        <v>1.1199786899999999</v>
      </c>
      <c r="I2057" s="64">
        <f t="shared" si="545"/>
        <v>0.04</v>
      </c>
      <c r="J2057" s="66">
        <f>IF(O2056&gt;0,VLOOKUP(O2056,W$12:AF$80,2),J2056)</f>
        <v>45407</v>
      </c>
      <c r="K2057" s="67">
        <f t="shared" si="552"/>
        <v>286</v>
      </c>
      <c r="L2057" s="68">
        <f t="shared" si="553"/>
        <v>287</v>
      </c>
      <c r="M2057" s="69">
        <f t="shared" si="554"/>
        <v>1.045680672</v>
      </c>
      <c r="N2057" s="69">
        <f t="shared" ca="1" si="555"/>
        <v>1.171140069</v>
      </c>
      <c r="O2057" s="68">
        <v>0</v>
      </c>
      <c r="P2057" s="65">
        <f t="shared" ca="1" si="556"/>
        <v>126.67305826</v>
      </c>
      <c r="Q2057" s="143">
        <f t="shared" si="546"/>
        <v>0</v>
      </c>
      <c r="R2057" s="11">
        <f t="shared" si="558"/>
        <v>0</v>
      </c>
      <c r="S2057" s="70" t="str">
        <f>IF(O2056&gt;0,VLOOKUP(O2056,W$12:AF$60,10),S2056)</f>
        <v>A+J=</v>
      </c>
      <c r="T2057" s="66" t="e">
        <f>IF(O2056&gt;0,VLOOKUP(O2056,W$12:AF$60,11),T2056)</f>
        <v>#REF!</v>
      </c>
      <c r="U2057" s="71" t="str">
        <f t="shared" si="557"/>
        <v>-</v>
      </c>
    </row>
    <row r="2058" spans="1:21" x14ac:dyDescent="0.15">
      <c r="A2058" s="63">
        <f t="shared" si="544"/>
        <v>45823</v>
      </c>
      <c r="B2058" s="78" t="str">
        <f t="shared" ca="1" si="547"/>
        <v>n.d</v>
      </c>
      <c r="C2058" s="65">
        <f t="shared" ca="1" si="548"/>
        <v>740.17183120949994</v>
      </c>
      <c r="D2058" s="10">
        <f ca="1">IF(A2058&lt;$B$1,VLOOKUP(A2058,[1]DI!$A$4:$B$15000,2),0)</f>
        <v>0</v>
      </c>
      <c r="E2058" s="65">
        <f t="shared" ca="1" si="549"/>
        <v>1</v>
      </c>
      <c r="F2058" s="65">
        <f ca="1">(TRUNC(PRODUCT($E$12:$E2057),16))</f>
        <v>1.5886260286907401</v>
      </c>
      <c r="G2058" s="65">
        <f t="shared" ca="1" si="550"/>
        <v>1.4184430829528401</v>
      </c>
      <c r="H2058" s="65">
        <f t="shared" ca="1" si="551"/>
        <v>1.1199786899999999</v>
      </c>
      <c r="I2058" s="64">
        <f t="shared" si="545"/>
        <v>0.04</v>
      </c>
      <c r="J2058" s="66">
        <f>IF(O2057&gt;0,VLOOKUP(O2057,W$12:AF$80,2),J2057)</f>
        <v>45407</v>
      </c>
      <c r="K2058" s="67">
        <f t="shared" si="552"/>
        <v>286</v>
      </c>
      <c r="L2058" s="68">
        <f t="shared" si="553"/>
        <v>287</v>
      </c>
      <c r="M2058" s="69">
        <f t="shared" si="554"/>
        <v>1.045680672</v>
      </c>
      <c r="N2058" s="69">
        <f t="shared" ca="1" si="555"/>
        <v>1.171140069</v>
      </c>
      <c r="O2058" s="68">
        <v>0</v>
      </c>
      <c r="P2058" s="65">
        <f t="shared" ca="1" si="556"/>
        <v>126.67305826</v>
      </c>
      <c r="Q2058" s="143">
        <f t="shared" si="546"/>
        <v>0</v>
      </c>
      <c r="R2058" s="11">
        <f t="shared" si="558"/>
        <v>0</v>
      </c>
      <c r="S2058" s="70" t="str">
        <f>IF(O2057&gt;0,VLOOKUP(O2057,W$12:AF$60,10),S2057)</f>
        <v>A+J=</v>
      </c>
      <c r="T2058" s="66" t="e">
        <f>IF(O2057&gt;0,VLOOKUP(O2057,W$12:AF$60,11),T2057)</f>
        <v>#REF!</v>
      </c>
      <c r="U2058" s="71" t="str">
        <f t="shared" si="557"/>
        <v>-</v>
      </c>
    </row>
    <row r="2059" spans="1:21" x14ac:dyDescent="0.15">
      <c r="A2059" s="63">
        <f t="shared" si="544"/>
        <v>45824</v>
      </c>
      <c r="B2059" s="78" t="str">
        <f t="shared" ca="1" si="547"/>
        <v>n.d</v>
      </c>
      <c r="C2059" s="65">
        <f t="shared" ca="1" si="548"/>
        <v>740.17183120949994</v>
      </c>
      <c r="D2059" s="10">
        <f ca="1">IF(A2059&lt;$B$1,VLOOKUP(A2059,[1]DI!$A$4:$B$15000,2),0)</f>
        <v>0</v>
      </c>
      <c r="E2059" s="65">
        <f t="shared" ca="1" si="549"/>
        <v>1</v>
      </c>
      <c r="F2059" s="65">
        <f ca="1">(TRUNC(PRODUCT($E$12:$E2058),16))</f>
        <v>1.5886260286907401</v>
      </c>
      <c r="G2059" s="65">
        <f t="shared" ca="1" si="550"/>
        <v>1.4184430829528401</v>
      </c>
      <c r="H2059" s="65">
        <f t="shared" ca="1" si="551"/>
        <v>1.1199786899999999</v>
      </c>
      <c r="I2059" s="64">
        <f t="shared" si="545"/>
        <v>0.04</v>
      </c>
      <c r="J2059" s="66">
        <f>IF(O2058&gt;0,VLOOKUP(O2058,W$12:AF$80,2),J2058)</f>
        <v>45407</v>
      </c>
      <c r="K2059" s="67">
        <f t="shared" si="552"/>
        <v>287</v>
      </c>
      <c r="L2059" s="68">
        <f t="shared" si="553"/>
        <v>287</v>
      </c>
      <c r="M2059" s="69">
        <f t="shared" si="554"/>
        <v>1.045680672</v>
      </c>
      <c r="N2059" s="69">
        <f t="shared" ca="1" si="555"/>
        <v>1.171140069</v>
      </c>
      <c r="O2059" s="68">
        <v>0</v>
      </c>
      <c r="P2059" s="65">
        <f t="shared" ca="1" si="556"/>
        <v>126.67305826</v>
      </c>
      <c r="Q2059" s="143">
        <f t="shared" si="546"/>
        <v>0</v>
      </c>
      <c r="R2059" s="11">
        <f t="shared" si="558"/>
        <v>0</v>
      </c>
      <c r="S2059" s="70" t="str">
        <f>IF(O2058&gt;0,VLOOKUP(O2058,W$12:AF$60,10),S2058)</f>
        <v>A+J=</v>
      </c>
      <c r="T2059" s="66" t="e">
        <f>IF(O2058&gt;0,VLOOKUP(O2058,W$12:AF$60,11),T2058)</f>
        <v>#REF!</v>
      </c>
      <c r="U2059" s="71" t="str">
        <f t="shared" si="557"/>
        <v>-</v>
      </c>
    </row>
    <row r="2060" spans="1:21" x14ac:dyDescent="0.15">
      <c r="A2060" s="63">
        <f t="shared" si="544"/>
        <v>45825</v>
      </c>
      <c r="B2060" s="78" t="str">
        <f t="shared" ca="1" si="547"/>
        <v>n.d</v>
      </c>
      <c r="C2060" s="65">
        <f t="shared" ca="1" si="548"/>
        <v>740.17183120949994</v>
      </c>
      <c r="D2060" s="10">
        <f ca="1">IF(A2060&lt;$B$1,VLOOKUP(A2060,[1]DI!$A$4:$B$15000,2),0)</f>
        <v>0</v>
      </c>
      <c r="E2060" s="65">
        <f t="shared" ca="1" si="549"/>
        <v>1</v>
      </c>
      <c r="F2060" s="65">
        <f ca="1">(TRUNC(PRODUCT($E$12:$E2059),16))</f>
        <v>1.5886260286907401</v>
      </c>
      <c r="G2060" s="65">
        <f t="shared" ca="1" si="550"/>
        <v>1.4184430829528401</v>
      </c>
      <c r="H2060" s="65">
        <f t="shared" ca="1" si="551"/>
        <v>1.1199786899999999</v>
      </c>
      <c r="I2060" s="64">
        <f t="shared" si="545"/>
        <v>0.04</v>
      </c>
      <c r="J2060" s="66">
        <f>IF(O2059&gt;0,VLOOKUP(O2059,W$12:AF$80,2),J2059)</f>
        <v>45407</v>
      </c>
      <c r="K2060" s="67">
        <f t="shared" si="552"/>
        <v>288</v>
      </c>
      <c r="L2060" s="68">
        <f t="shared" si="553"/>
        <v>288</v>
      </c>
      <c r="M2060" s="69">
        <f t="shared" si="554"/>
        <v>1.0458434320000001</v>
      </c>
      <c r="N2060" s="69">
        <f t="shared" ca="1" si="555"/>
        <v>1.171322357</v>
      </c>
      <c r="O2060" s="68">
        <v>0</v>
      </c>
      <c r="P2060" s="65">
        <f t="shared" ca="1" si="556"/>
        <v>126.8079827</v>
      </c>
      <c r="Q2060" s="143">
        <f t="shared" si="546"/>
        <v>0</v>
      </c>
      <c r="R2060" s="11">
        <f t="shared" si="558"/>
        <v>0</v>
      </c>
      <c r="S2060" s="70" t="str">
        <f>IF(O2059&gt;0,VLOOKUP(O2059,W$12:AF$60,10),S2059)</f>
        <v>A+J=</v>
      </c>
      <c r="T2060" s="66" t="e">
        <f>IF(O2059&gt;0,VLOOKUP(O2059,W$12:AF$60,11),T2059)</f>
        <v>#REF!</v>
      </c>
      <c r="U2060" s="71" t="str">
        <f t="shared" si="557"/>
        <v>-</v>
      </c>
    </row>
    <row r="2061" spans="1:21" x14ac:dyDescent="0.15">
      <c r="A2061" s="63">
        <f t="shared" ref="A2061:A2124" si="559">(A2060+1)</f>
        <v>45826</v>
      </c>
      <c r="B2061" s="78" t="str">
        <f t="shared" ca="1" si="547"/>
        <v>n.d</v>
      </c>
      <c r="C2061" s="65">
        <f t="shared" ca="1" si="548"/>
        <v>740.17183120949994</v>
      </c>
      <c r="D2061" s="10">
        <f ca="1">IF(A2061&lt;$B$1,VLOOKUP(A2061,[1]DI!$A$4:$B$15000,2),0)</f>
        <v>0</v>
      </c>
      <c r="E2061" s="65">
        <f t="shared" ca="1" si="549"/>
        <v>1</v>
      </c>
      <c r="F2061" s="65">
        <f ca="1">(TRUNC(PRODUCT($E$12:$E2060),16))</f>
        <v>1.5886260286907401</v>
      </c>
      <c r="G2061" s="65">
        <f t="shared" ca="1" si="550"/>
        <v>1.4184430829528401</v>
      </c>
      <c r="H2061" s="65">
        <f t="shared" ca="1" si="551"/>
        <v>1.1199786899999999</v>
      </c>
      <c r="I2061" s="64">
        <f t="shared" ref="I2061:I2124" si="560">I2060</f>
        <v>0.04</v>
      </c>
      <c r="J2061" s="66">
        <f>IF(O2060&gt;0,VLOOKUP(O2060,W$12:AF$80,2),J2060)</f>
        <v>45407</v>
      </c>
      <c r="K2061" s="67">
        <f t="shared" si="552"/>
        <v>289</v>
      </c>
      <c r="L2061" s="68">
        <f t="shared" si="553"/>
        <v>289</v>
      </c>
      <c r="M2061" s="69">
        <f t="shared" si="554"/>
        <v>1.046006218</v>
      </c>
      <c r="N2061" s="69">
        <f t="shared" ca="1" si="555"/>
        <v>1.1715046739999999</v>
      </c>
      <c r="O2061" s="68">
        <v>0</v>
      </c>
      <c r="P2061" s="65">
        <f t="shared" ca="1" si="556"/>
        <v>126.94292861</v>
      </c>
      <c r="Q2061" s="143">
        <f t="shared" si="546"/>
        <v>0</v>
      </c>
      <c r="R2061" s="11">
        <f t="shared" si="558"/>
        <v>0</v>
      </c>
      <c r="S2061" s="70" t="str">
        <f>IF(O2060&gt;0,VLOOKUP(O2060,W$12:AF$60,10),S2060)</f>
        <v>A+J=</v>
      </c>
      <c r="T2061" s="66" t="e">
        <f>IF(O2060&gt;0,VLOOKUP(O2060,W$12:AF$60,11),T2060)</f>
        <v>#REF!</v>
      </c>
      <c r="U2061" s="71" t="str">
        <f t="shared" si="557"/>
        <v>-</v>
      </c>
    </row>
    <row r="2062" spans="1:21" x14ac:dyDescent="0.15">
      <c r="A2062" s="63">
        <f t="shared" si="559"/>
        <v>45827</v>
      </c>
      <c r="B2062" s="78" t="str">
        <f t="shared" ca="1" si="547"/>
        <v>n.d</v>
      </c>
      <c r="C2062" s="65">
        <f t="shared" ca="1" si="548"/>
        <v>740.17183120949994</v>
      </c>
      <c r="D2062" s="10">
        <f ca="1">IF(A2062&lt;$B$1,VLOOKUP(A2062,[1]DI!$A$4:$B$15000,2),0)</f>
        <v>0</v>
      </c>
      <c r="E2062" s="65">
        <f t="shared" ca="1" si="549"/>
        <v>1</v>
      </c>
      <c r="F2062" s="65">
        <f ca="1">(TRUNC(PRODUCT($E$12:$E2061),16))</f>
        <v>1.5886260286907401</v>
      </c>
      <c r="G2062" s="65">
        <f t="shared" ca="1" si="550"/>
        <v>1.4184430829528401</v>
      </c>
      <c r="H2062" s="65">
        <f t="shared" ca="1" si="551"/>
        <v>1.1199786899999999</v>
      </c>
      <c r="I2062" s="64">
        <f t="shared" si="560"/>
        <v>0.04</v>
      </c>
      <c r="J2062" s="66">
        <f>IF(O2061&gt;0,VLOOKUP(O2061,W$12:AF$80,2),J2061)</f>
        <v>45407</v>
      </c>
      <c r="K2062" s="67">
        <f t="shared" si="552"/>
        <v>289</v>
      </c>
      <c r="L2062" s="68">
        <f t="shared" si="553"/>
        <v>290</v>
      </c>
      <c r="M2062" s="69">
        <f t="shared" si="554"/>
        <v>1.046169028</v>
      </c>
      <c r="N2062" s="69">
        <f t="shared" ca="1" si="555"/>
        <v>1.171687017</v>
      </c>
      <c r="O2062" s="68">
        <v>0</v>
      </c>
      <c r="P2062" s="65">
        <f t="shared" ca="1" si="556"/>
        <v>127.07789375999999</v>
      </c>
      <c r="Q2062" s="143">
        <f t="shared" si="546"/>
        <v>0</v>
      </c>
      <c r="R2062" s="11">
        <f t="shared" si="558"/>
        <v>0</v>
      </c>
      <c r="S2062" s="70" t="str">
        <f>IF(O2061&gt;0,VLOOKUP(O2061,W$12:AF$60,10),S2061)</f>
        <v>A+J=</v>
      </c>
      <c r="T2062" s="66" t="e">
        <f>IF(O2061&gt;0,VLOOKUP(O2061,W$12:AF$60,11),T2061)</f>
        <v>#REF!</v>
      </c>
      <c r="U2062" s="71" t="str">
        <f t="shared" si="557"/>
        <v>-</v>
      </c>
    </row>
    <row r="2063" spans="1:21" x14ac:dyDescent="0.15">
      <c r="A2063" s="63">
        <f t="shared" si="559"/>
        <v>45828</v>
      </c>
      <c r="B2063" s="78" t="str">
        <f t="shared" ca="1" si="547"/>
        <v>n.d</v>
      </c>
      <c r="C2063" s="65">
        <f t="shared" ca="1" si="548"/>
        <v>740.17183120949994</v>
      </c>
      <c r="D2063" s="10">
        <f ca="1">IF(A2063&lt;$B$1,VLOOKUP(A2063,[1]DI!$A$4:$B$15000,2),0)</f>
        <v>0</v>
      </c>
      <c r="E2063" s="65">
        <f t="shared" ca="1" si="549"/>
        <v>1</v>
      </c>
      <c r="F2063" s="65">
        <f ca="1">(TRUNC(PRODUCT($E$12:$E2062),16))</f>
        <v>1.5886260286907401</v>
      </c>
      <c r="G2063" s="65">
        <f t="shared" ca="1" si="550"/>
        <v>1.4184430829528401</v>
      </c>
      <c r="H2063" s="65">
        <f t="shared" ca="1" si="551"/>
        <v>1.1199786899999999</v>
      </c>
      <c r="I2063" s="64">
        <f t="shared" si="560"/>
        <v>0.04</v>
      </c>
      <c r="J2063" s="66">
        <f>IF(O2062&gt;0,VLOOKUP(O2062,W$12:AF$80,2),J2062)</f>
        <v>45407</v>
      </c>
      <c r="K2063" s="67">
        <f t="shared" si="552"/>
        <v>290</v>
      </c>
      <c r="L2063" s="68">
        <f t="shared" si="553"/>
        <v>290</v>
      </c>
      <c r="M2063" s="69">
        <f t="shared" si="554"/>
        <v>1.046169028</v>
      </c>
      <c r="N2063" s="69">
        <f t="shared" ca="1" si="555"/>
        <v>1.171687017</v>
      </c>
      <c r="O2063" s="68">
        <v>0</v>
      </c>
      <c r="P2063" s="65">
        <f t="shared" ca="1" si="556"/>
        <v>127.07789375999999</v>
      </c>
      <c r="Q2063" s="143">
        <f t="shared" si="546"/>
        <v>0</v>
      </c>
      <c r="R2063" s="11">
        <f t="shared" si="558"/>
        <v>0</v>
      </c>
      <c r="S2063" s="70" t="str">
        <f>IF(O2062&gt;0,VLOOKUP(O2062,W$12:AF$60,10),S2062)</f>
        <v>A+J=</v>
      </c>
      <c r="T2063" s="66" t="e">
        <f>IF(O2062&gt;0,VLOOKUP(O2062,W$12:AF$60,11),T2062)</f>
        <v>#REF!</v>
      </c>
      <c r="U2063" s="71" t="str">
        <f t="shared" si="557"/>
        <v>-</v>
      </c>
    </row>
    <row r="2064" spans="1:21" x14ac:dyDescent="0.15">
      <c r="A2064" s="63">
        <f t="shared" si="559"/>
        <v>45829</v>
      </c>
      <c r="B2064" s="78" t="str">
        <f t="shared" ca="1" si="547"/>
        <v>n.d</v>
      </c>
      <c r="C2064" s="65">
        <f t="shared" ca="1" si="548"/>
        <v>740.17183120949994</v>
      </c>
      <c r="D2064" s="10">
        <f ca="1">IF(A2064&lt;$B$1,VLOOKUP(A2064,[1]DI!$A$4:$B$15000,2),0)</f>
        <v>0</v>
      </c>
      <c r="E2064" s="65">
        <f t="shared" ca="1" si="549"/>
        <v>1</v>
      </c>
      <c r="F2064" s="65">
        <f ca="1">(TRUNC(PRODUCT($E$12:$E2063),16))</f>
        <v>1.5886260286907401</v>
      </c>
      <c r="G2064" s="65">
        <f t="shared" ca="1" si="550"/>
        <v>1.4184430829528401</v>
      </c>
      <c r="H2064" s="65">
        <f t="shared" ca="1" si="551"/>
        <v>1.1199786899999999</v>
      </c>
      <c r="I2064" s="64">
        <f t="shared" si="560"/>
        <v>0.04</v>
      </c>
      <c r="J2064" s="66">
        <f>IF(O2063&gt;0,VLOOKUP(O2063,W$12:AF$80,2),J2063)</f>
        <v>45407</v>
      </c>
      <c r="K2064" s="67">
        <f t="shared" si="552"/>
        <v>290</v>
      </c>
      <c r="L2064" s="68">
        <f t="shared" si="553"/>
        <v>291</v>
      </c>
      <c r="M2064" s="69">
        <f t="shared" si="554"/>
        <v>1.046331865</v>
      </c>
      <c r="N2064" s="69">
        <f t="shared" ca="1" si="555"/>
        <v>1.171869391</v>
      </c>
      <c r="O2064" s="68">
        <v>0</v>
      </c>
      <c r="P2064" s="65">
        <f t="shared" ca="1" si="556"/>
        <v>127.21288186</v>
      </c>
      <c r="Q2064" s="143">
        <f t="shared" si="546"/>
        <v>0</v>
      </c>
      <c r="R2064" s="11">
        <f t="shared" si="558"/>
        <v>0</v>
      </c>
      <c r="S2064" s="70" t="str">
        <f>IF(O2063&gt;0,VLOOKUP(O2063,W$12:AF$60,10),S2063)</f>
        <v>A+J=</v>
      </c>
      <c r="T2064" s="66" t="e">
        <f>IF(O2063&gt;0,VLOOKUP(O2063,W$12:AF$60,11),T2063)</f>
        <v>#REF!</v>
      </c>
      <c r="U2064" s="71" t="str">
        <f t="shared" si="557"/>
        <v>-</v>
      </c>
    </row>
    <row r="2065" spans="1:21" x14ac:dyDescent="0.15">
      <c r="A2065" s="63">
        <f t="shared" si="559"/>
        <v>45830</v>
      </c>
      <c r="B2065" s="78" t="str">
        <f t="shared" ca="1" si="547"/>
        <v>n.d</v>
      </c>
      <c r="C2065" s="65">
        <f t="shared" ca="1" si="548"/>
        <v>740.17183120949994</v>
      </c>
      <c r="D2065" s="10">
        <f ca="1">IF(A2065&lt;$B$1,VLOOKUP(A2065,[1]DI!$A$4:$B$15000,2),0)</f>
        <v>0</v>
      </c>
      <c r="E2065" s="65">
        <f t="shared" ca="1" si="549"/>
        <v>1</v>
      </c>
      <c r="F2065" s="65">
        <f ca="1">(TRUNC(PRODUCT($E$12:$E2064),16))</f>
        <v>1.5886260286907401</v>
      </c>
      <c r="G2065" s="65">
        <f t="shared" ca="1" si="550"/>
        <v>1.4184430829528401</v>
      </c>
      <c r="H2065" s="65">
        <f t="shared" ca="1" si="551"/>
        <v>1.1199786899999999</v>
      </c>
      <c r="I2065" s="64">
        <f t="shared" si="560"/>
        <v>0.04</v>
      </c>
      <c r="J2065" s="66">
        <f>IF(O2064&gt;0,VLOOKUP(O2064,W$12:AF$80,2),J2064)</f>
        <v>45407</v>
      </c>
      <c r="K2065" s="67">
        <f t="shared" si="552"/>
        <v>290</v>
      </c>
      <c r="L2065" s="68">
        <f t="shared" si="553"/>
        <v>291</v>
      </c>
      <c r="M2065" s="69">
        <f t="shared" si="554"/>
        <v>1.046331865</v>
      </c>
      <c r="N2065" s="69">
        <f t="shared" ca="1" si="555"/>
        <v>1.171869391</v>
      </c>
      <c r="O2065" s="68">
        <v>0</v>
      </c>
      <c r="P2065" s="65">
        <f t="shared" ca="1" si="556"/>
        <v>127.21288186</v>
      </c>
      <c r="Q2065" s="143">
        <f t="shared" si="546"/>
        <v>0</v>
      </c>
      <c r="R2065" s="11">
        <f t="shared" si="558"/>
        <v>0</v>
      </c>
      <c r="S2065" s="70" t="str">
        <f>IF(O2064&gt;0,VLOOKUP(O2064,W$12:AF$60,10),S2064)</f>
        <v>A+J=</v>
      </c>
      <c r="T2065" s="66" t="e">
        <f>IF(O2064&gt;0,VLOOKUP(O2064,W$12:AF$60,11),T2064)</f>
        <v>#REF!</v>
      </c>
      <c r="U2065" s="71" t="str">
        <f t="shared" si="557"/>
        <v>-</v>
      </c>
    </row>
    <row r="2066" spans="1:21" x14ac:dyDescent="0.15">
      <c r="A2066" s="63">
        <f t="shared" si="559"/>
        <v>45831</v>
      </c>
      <c r="B2066" s="78" t="str">
        <f t="shared" ca="1" si="547"/>
        <v>n.d</v>
      </c>
      <c r="C2066" s="65">
        <f t="shared" ca="1" si="548"/>
        <v>740.17183120949994</v>
      </c>
      <c r="D2066" s="10">
        <f ca="1">IF(A2066&lt;$B$1,VLOOKUP(A2066,[1]DI!$A$4:$B$15000,2),0)</f>
        <v>0</v>
      </c>
      <c r="E2066" s="65">
        <f t="shared" ca="1" si="549"/>
        <v>1</v>
      </c>
      <c r="F2066" s="65">
        <f ca="1">(TRUNC(PRODUCT($E$12:$E2065),16))</f>
        <v>1.5886260286907401</v>
      </c>
      <c r="G2066" s="65">
        <f t="shared" ca="1" si="550"/>
        <v>1.4184430829528401</v>
      </c>
      <c r="H2066" s="65">
        <f t="shared" ca="1" si="551"/>
        <v>1.1199786899999999</v>
      </c>
      <c r="I2066" s="64">
        <f t="shared" si="560"/>
        <v>0.04</v>
      </c>
      <c r="J2066" s="66">
        <f>IF(O2065&gt;0,VLOOKUP(O2065,W$12:AF$80,2),J2065)</f>
        <v>45407</v>
      </c>
      <c r="K2066" s="67">
        <f t="shared" si="552"/>
        <v>291</v>
      </c>
      <c r="L2066" s="68">
        <f t="shared" si="553"/>
        <v>291</v>
      </c>
      <c r="M2066" s="69">
        <f t="shared" si="554"/>
        <v>1.046331865</v>
      </c>
      <c r="N2066" s="69">
        <f t="shared" ca="1" si="555"/>
        <v>1.171869391</v>
      </c>
      <c r="O2066" s="68">
        <v>0</v>
      </c>
      <c r="P2066" s="65">
        <f t="shared" ca="1" si="556"/>
        <v>127.21288186</v>
      </c>
      <c r="Q2066" s="143">
        <f t="shared" si="546"/>
        <v>0</v>
      </c>
      <c r="R2066" s="11">
        <f t="shared" si="558"/>
        <v>0</v>
      </c>
      <c r="S2066" s="70" t="str">
        <f>IF(O2065&gt;0,VLOOKUP(O2065,W$12:AF$60,10),S2065)</f>
        <v>A+J=</v>
      </c>
      <c r="T2066" s="66" t="e">
        <f>IF(O2065&gt;0,VLOOKUP(O2065,W$12:AF$60,11),T2065)</f>
        <v>#REF!</v>
      </c>
      <c r="U2066" s="71" t="str">
        <f t="shared" si="557"/>
        <v>-</v>
      </c>
    </row>
    <row r="2067" spans="1:21" x14ac:dyDescent="0.15">
      <c r="A2067" s="63">
        <f t="shared" si="559"/>
        <v>45832</v>
      </c>
      <c r="B2067" s="78" t="str">
        <f t="shared" ca="1" si="547"/>
        <v>n.d</v>
      </c>
      <c r="C2067" s="65">
        <f t="shared" ca="1" si="548"/>
        <v>740.17183120949994</v>
      </c>
      <c r="D2067" s="10">
        <f ca="1">IF(A2067&lt;$B$1,VLOOKUP(A2067,[1]DI!$A$4:$B$15000,2),0)</f>
        <v>0</v>
      </c>
      <c r="E2067" s="65">
        <f t="shared" ca="1" si="549"/>
        <v>1</v>
      </c>
      <c r="F2067" s="65">
        <f ca="1">(TRUNC(PRODUCT($E$12:$E2066),16))</f>
        <v>1.5886260286907401</v>
      </c>
      <c r="G2067" s="65">
        <f t="shared" ca="1" si="550"/>
        <v>1.4184430829528401</v>
      </c>
      <c r="H2067" s="65">
        <f t="shared" ca="1" si="551"/>
        <v>1.1199786899999999</v>
      </c>
      <c r="I2067" s="64">
        <f t="shared" si="560"/>
        <v>0.04</v>
      </c>
      <c r="J2067" s="66">
        <f>IF(O2066&gt;0,VLOOKUP(O2066,W$12:AF$80,2),J2066)</f>
        <v>45407</v>
      </c>
      <c r="K2067" s="67">
        <f t="shared" si="552"/>
        <v>292</v>
      </c>
      <c r="L2067" s="68">
        <f t="shared" si="553"/>
        <v>292</v>
      </c>
      <c r="M2067" s="69">
        <f t="shared" si="554"/>
        <v>1.0464947259999999</v>
      </c>
      <c r="N2067" s="69">
        <f t="shared" ca="1" si="555"/>
        <v>1.172051792</v>
      </c>
      <c r="O2067" s="68">
        <v>0</v>
      </c>
      <c r="P2067" s="65">
        <f t="shared" ca="1" si="556"/>
        <v>127.34788994</v>
      </c>
      <c r="Q2067" s="143">
        <f t="shared" si="546"/>
        <v>0</v>
      </c>
      <c r="R2067" s="11">
        <f t="shared" si="558"/>
        <v>0</v>
      </c>
      <c r="S2067" s="70" t="str">
        <f>IF(O2066&gt;0,VLOOKUP(O2066,W$12:AF$60,10),S2066)</f>
        <v>A+J=</v>
      </c>
      <c r="T2067" s="66" t="e">
        <f>IF(O2066&gt;0,VLOOKUP(O2066,W$12:AF$60,11),T2066)</f>
        <v>#REF!</v>
      </c>
      <c r="U2067" s="71" t="str">
        <f t="shared" si="557"/>
        <v>-</v>
      </c>
    </row>
    <row r="2068" spans="1:21" x14ac:dyDescent="0.15">
      <c r="A2068" s="63">
        <f t="shared" si="559"/>
        <v>45833</v>
      </c>
      <c r="B2068" s="78" t="str">
        <f t="shared" ca="1" si="547"/>
        <v>n.d</v>
      </c>
      <c r="C2068" s="65">
        <f t="shared" ca="1" si="548"/>
        <v>740.17183120949994</v>
      </c>
      <c r="D2068" s="10">
        <f ca="1">IF(A2068&lt;$B$1,VLOOKUP(A2068,[1]DI!$A$4:$B$15000,2),0)</f>
        <v>0</v>
      </c>
      <c r="E2068" s="65">
        <f t="shared" ca="1" si="549"/>
        <v>1</v>
      </c>
      <c r="F2068" s="65">
        <f ca="1">(TRUNC(PRODUCT($E$12:$E2067),16))</f>
        <v>1.5886260286907401</v>
      </c>
      <c r="G2068" s="65">
        <f t="shared" ca="1" si="550"/>
        <v>1.4184430829528401</v>
      </c>
      <c r="H2068" s="65">
        <f t="shared" ca="1" si="551"/>
        <v>1.1199786899999999</v>
      </c>
      <c r="I2068" s="64">
        <f t="shared" si="560"/>
        <v>0.04</v>
      </c>
      <c r="J2068" s="66">
        <f>IF(O2067&gt;0,VLOOKUP(O2067,W$12:AF$80,2),J2067)</f>
        <v>45407</v>
      </c>
      <c r="K2068" s="67">
        <f t="shared" si="552"/>
        <v>293</v>
      </c>
      <c r="L2068" s="68">
        <f t="shared" si="553"/>
        <v>293</v>
      </c>
      <c r="M2068" s="69">
        <f t="shared" si="554"/>
        <v>1.046657613</v>
      </c>
      <c r="N2068" s="69">
        <f t="shared" ca="1" si="555"/>
        <v>1.1722342219999999</v>
      </c>
      <c r="O2068" s="68">
        <v>0</v>
      </c>
      <c r="P2068" s="65">
        <f t="shared" ca="1" si="556"/>
        <v>127.48291949</v>
      </c>
      <c r="Q2068" s="143">
        <f t="shared" si="546"/>
        <v>0</v>
      </c>
      <c r="R2068" s="11">
        <f t="shared" si="558"/>
        <v>0</v>
      </c>
      <c r="S2068" s="70" t="str">
        <f>IF(O2067&gt;0,VLOOKUP(O2067,W$12:AF$60,10),S2067)</f>
        <v>A+J=</v>
      </c>
      <c r="T2068" s="66" t="e">
        <f>IF(O2067&gt;0,VLOOKUP(O2067,W$12:AF$60,11),T2067)</f>
        <v>#REF!</v>
      </c>
      <c r="U2068" s="71" t="str">
        <f t="shared" si="557"/>
        <v>-</v>
      </c>
    </row>
    <row r="2069" spans="1:21" x14ac:dyDescent="0.15">
      <c r="A2069" s="63">
        <f t="shared" si="559"/>
        <v>45834</v>
      </c>
      <c r="B2069" s="78" t="str">
        <f t="shared" ca="1" si="547"/>
        <v>n.d</v>
      </c>
      <c r="C2069" s="65">
        <f t="shared" ca="1" si="548"/>
        <v>740.17183120949994</v>
      </c>
      <c r="D2069" s="10">
        <f ca="1">IF(A2069&lt;$B$1,VLOOKUP(A2069,[1]DI!$A$4:$B$15000,2),0)</f>
        <v>0</v>
      </c>
      <c r="E2069" s="65">
        <f t="shared" ca="1" si="549"/>
        <v>1</v>
      </c>
      <c r="F2069" s="65">
        <f ca="1">(TRUNC(PRODUCT($E$12:$E2068),16))</f>
        <v>1.5886260286907401</v>
      </c>
      <c r="G2069" s="65">
        <f t="shared" ca="1" si="550"/>
        <v>1.4184430829528401</v>
      </c>
      <c r="H2069" s="65">
        <f t="shared" ca="1" si="551"/>
        <v>1.1199786899999999</v>
      </c>
      <c r="I2069" s="64">
        <f t="shared" si="560"/>
        <v>0.04</v>
      </c>
      <c r="J2069" s="66">
        <f>IF(O2068&gt;0,VLOOKUP(O2068,W$12:AF$80,2),J2068)</f>
        <v>45407</v>
      </c>
      <c r="K2069" s="67">
        <f t="shared" si="552"/>
        <v>294</v>
      </c>
      <c r="L2069" s="68">
        <f t="shared" si="553"/>
        <v>294</v>
      </c>
      <c r="M2069" s="69">
        <f t="shared" si="554"/>
        <v>1.046820525</v>
      </c>
      <c r="N2069" s="69">
        <f t="shared" ca="1" si="555"/>
        <v>1.17241668</v>
      </c>
      <c r="O2069" s="68">
        <v>0</v>
      </c>
      <c r="P2069" s="65">
        <f t="shared" ca="1" si="556"/>
        <v>127.61796975999999</v>
      </c>
      <c r="Q2069" s="143">
        <f t="shared" si="546"/>
        <v>0</v>
      </c>
      <c r="R2069" s="11">
        <f t="shared" si="558"/>
        <v>0</v>
      </c>
      <c r="S2069" s="70" t="str">
        <f>IF(O2068&gt;0,VLOOKUP(O2068,W$12:AF$60,10),S2068)</f>
        <v>A+J=</v>
      </c>
      <c r="T2069" s="66" t="e">
        <f>IF(O2068&gt;0,VLOOKUP(O2068,W$12:AF$60,11),T2068)</f>
        <v>#REF!</v>
      </c>
      <c r="U2069" s="71" t="str">
        <f t="shared" si="557"/>
        <v>-</v>
      </c>
    </row>
    <row r="2070" spans="1:21" x14ac:dyDescent="0.15">
      <c r="A2070" s="63">
        <f t="shared" si="559"/>
        <v>45835</v>
      </c>
      <c r="B2070" s="78" t="str">
        <f t="shared" ca="1" si="547"/>
        <v>n.d</v>
      </c>
      <c r="C2070" s="65">
        <f t="shared" ca="1" si="548"/>
        <v>740.17183120949994</v>
      </c>
      <c r="D2070" s="10">
        <f ca="1">IF(A2070&lt;$B$1,VLOOKUP(A2070,[1]DI!$A$4:$B$15000,2),0)</f>
        <v>0</v>
      </c>
      <c r="E2070" s="65">
        <f t="shared" ca="1" si="549"/>
        <v>1</v>
      </c>
      <c r="F2070" s="65">
        <f ca="1">(TRUNC(PRODUCT($E$12:$E2069),16))</f>
        <v>1.5886260286907401</v>
      </c>
      <c r="G2070" s="65">
        <f t="shared" ca="1" si="550"/>
        <v>1.4184430829528401</v>
      </c>
      <c r="H2070" s="65">
        <f t="shared" ca="1" si="551"/>
        <v>1.1199786899999999</v>
      </c>
      <c r="I2070" s="64">
        <f t="shared" si="560"/>
        <v>0.04</v>
      </c>
      <c r="J2070" s="66">
        <f>IF(O2069&gt;0,VLOOKUP(O2069,W$12:AF$80,2),J2069)</f>
        <v>45407</v>
      </c>
      <c r="K2070" s="67">
        <f t="shared" si="552"/>
        <v>295</v>
      </c>
      <c r="L2070" s="68">
        <f t="shared" si="553"/>
        <v>295</v>
      </c>
      <c r="M2070" s="69">
        <f t="shared" si="554"/>
        <v>1.046983462</v>
      </c>
      <c r="N2070" s="69">
        <f t="shared" ca="1" si="555"/>
        <v>1.1725991659999999</v>
      </c>
      <c r="O2070" s="68">
        <v>0</v>
      </c>
      <c r="P2070" s="65">
        <f t="shared" ca="1" si="556"/>
        <v>127.75304076</v>
      </c>
      <c r="Q2070" s="143">
        <f t="shared" si="546"/>
        <v>0</v>
      </c>
      <c r="R2070" s="11">
        <f t="shared" si="558"/>
        <v>0</v>
      </c>
      <c r="S2070" s="70" t="str">
        <f>IF(O2069&gt;0,VLOOKUP(O2069,W$12:AF$60,10),S2069)</f>
        <v>A+J=</v>
      </c>
      <c r="T2070" s="66" t="e">
        <f>IF(O2069&gt;0,VLOOKUP(O2069,W$12:AF$60,11),T2069)</f>
        <v>#REF!</v>
      </c>
      <c r="U2070" s="71" t="str">
        <f t="shared" si="557"/>
        <v>-</v>
      </c>
    </row>
    <row r="2071" spans="1:21" x14ac:dyDescent="0.15">
      <c r="A2071" s="63">
        <f t="shared" si="559"/>
        <v>45836</v>
      </c>
      <c r="B2071" s="78" t="str">
        <f t="shared" ca="1" si="547"/>
        <v>n.d</v>
      </c>
      <c r="C2071" s="65">
        <f t="shared" ca="1" si="548"/>
        <v>740.17183120949994</v>
      </c>
      <c r="D2071" s="10">
        <f ca="1">IF(A2071&lt;$B$1,VLOOKUP(A2071,[1]DI!$A$4:$B$15000,2),0)</f>
        <v>0</v>
      </c>
      <c r="E2071" s="65">
        <f t="shared" ca="1" si="549"/>
        <v>1</v>
      </c>
      <c r="F2071" s="65">
        <f ca="1">(TRUNC(PRODUCT($E$12:$E2070),16))</f>
        <v>1.5886260286907401</v>
      </c>
      <c r="G2071" s="65">
        <f t="shared" ca="1" si="550"/>
        <v>1.4184430829528401</v>
      </c>
      <c r="H2071" s="65">
        <f t="shared" ca="1" si="551"/>
        <v>1.1199786899999999</v>
      </c>
      <c r="I2071" s="64">
        <f t="shared" si="560"/>
        <v>0.04</v>
      </c>
      <c r="J2071" s="66">
        <f>IF(O2070&gt;0,VLOOKUP(O2070,W$12:AF$80,2),J2070)</f>
        <v>45407</v>
      </c>
      <c r="K2071" s="67">
        <f t="shared" si="552"/>
        <v>295</v>
      </c>
      <c r="L2071" s="68">
        <f t="shared" si="553"/>
        <v>296</v>
      </c>
      <c r="M2071" s="69">
        <f t="shared" si="554"/>
        <v>1.047146425</v>
      </c>
      <c r="N2071" s="69">
        <f t="shared" ca="1" si="555"/>
        <v>1.172781681</v>
      </c>
      <c r="O2071" s="68">
        <v>0</v>
      </c>
      <c r="P2071" s="65">
        <f t="shared" ca="1" si="556"/>
        <v>127.88813322</v>
      </c>
      <c r="Q2071" s="143">
        <f t="shared" si="546"/>
        <v>0</v>
      </c>
      <c r="R2071" s="11">
        <f t="shared" si="558"/>
        <v>0</v>
      </c>
      <c r="S2071" s="70" t="str">
        <f>IF(O2070&gt;0,VLOOKUP(O2070,W$12:AF$60,10),S2070)</f>
        <v>A+J=</v>
      </c>
      <c r="T2071" s="66" t="e">
        <f>IF(O2070&gt;0,VLOOKUP(O2070,W$12:AF$60,11),T2070)</f>
        <v>#REF!</v>
      </c>
      <c r="U2071" s="71" t="str">
        <f t="shared" si="557"/>
        <v>-</v>
      </c>
    </row>
    <row r="2072" spans="1:21" x14ac:dyDescent="0.15">
      <c r="A2072" s="63">
        <f t="shared" si="559"/>
        <v>45837</v>
      </c>
      <c r="B2072" s="78" t="str">
        <f t="shared" ca="1" si="547"/>
        <v>n.d</v>
      </c>
      <c r="C2072" s="65">
        <f t="shared" ca="1" si="548"/>
        <v>740.17183120949994</v>
      </c>
      <c r="D2072" s="10">
        <f ca="1">IF(A2072&lt;$B$1,VLOOKUP(A2072,[1]DI!$A$4:$B$15000,2),0)</f>
        <v>0</v>
      </c>
      <c r="E2072" s="65">
        <f t="shared" ca="1" si="549"/>
        <v>1</v>
      </c>
      <c r="F2072" s="65">
        <f ca="1">(TRUNC(PRODUCT($E$12:$E2071),16))</f>
        <v>1.5886260286907401</v>
      </c>
      <c r="G2072" s="65">
        <f t="shared" ca="1" si="550"/>
        <v>1.4184430829528401</v>
      </c>
      <c r="H2072" s="65">
        <f t="shared" ca="1" si="551"/>
        <v>1.1199786899999999</v>
      </c>
      <c r="I2072" s="64">
        <f t="shared" si="560"/>
        <v>0.04</v>
      </c>
      <c r="J2072" s="66">
        <f>IF(O2071&gt;0,VLOOKUP(O2071,W$12:AF$80,2),J2071)</f>
        <v>45407</v>
      </c>
      <c r="K2072" s="67">
        <f t="shared" si="552"/>
        <v>295</v>
      </c>
      <c r="L2072" s="68">
        <f t="shared" si="553"/>
        <v>296</v>
      </c>
      <c r="M2072" s="69">
        <f t="shared" si="554"/>
        <v>1.047146425</v>
      </c>
      <c r="N2072" s="69">
        <f t="shared" ca="1" si="555"/>
        <v>1.172781681</v>
      </c>
      <c r="O2072" s="68">
        <v>0</v>
      </c>
      <c r="P2072" s="65">
        <f t="shared" ca="1" si="556"/>
        <v>127.88813322</v>
      </c>
      <c r="Q2072" s="143">
        <f t="shared" si="546"/>
        <v>0</v>
      </c>
      <c r="R2072" s="11">
        <f t="shared" si="558"/>
        <v>0</v>
      </c>
      <c r="S2072" s="70" t="str">
        <f>IF(O2071&gt;0,VLOOKUP(O2071,W$12:AF$60,10),S2071)</f>
        <v>A+J=</v>
      </c>
      <c r="T2072" s="66" t="e">
        <f>IF(O2071&gt;0,VLOOKUP(O2071,W$12:AF$60,11),T2071)</f>
        <v>#REF!</v>
      </c>
      <c r="U2072" s="71" t="str">
        <f t="shared" si="557"/>
        <v>-</v>
      </c>
    </row>
    <row r="2073" spans="1:21" x14ac:dyDescent="0.15">
      <c r="A2073" s="63">
        <f t="shared" si="559"/>
        <v>45838</v>
      </c>
      <c r="B2073" s="78" t="str">
        <f t="shared" ca="1" si="547"/>
        <v>n.d</v>
      </c>
      <c r="C2073" s="65">
        <f t="shared" ca="1" si="548"/>
        <v>740.17183120949994</v>
      </c>
      <c r="D2073" s="10">
        <f ca="1">IF(A2073&lt;$B$1,VLOOKUP(A2073,[1]DI!$A$4:$B$15000,2),0)</f>
        <v>0</v>
      </c>
      <c r="E2073" s="65">
        <f t="shared" ca="1" si="549"/>
        <v>1</v>
      </c>
      <c r="F2073" s="65">
        <f ca="1">(TRUNC(PRODUCT($E$12:$E2072),16))</f>
        <v>1.5886260286907401</v>
      </c>
      <c r="G2073" s="65">
        <f t="shared" ca="1" si="550"/>
        <v>1.4184430829528401</v>
      </c>
      <c r="H2073" s="65">
        <f t="shared" ca="1" si="551"/>
        <v>1.1199786899999999</v>
      </c>
      <c r="I2073" s="64">
        <f t="shared" si="560"/>
        <v>0.04</v>
      </c>
      <c r="J2073" s="66">
        <f>IF(O2072&gt;0,VLOOKUP(O2072,W$12:AF$80,2),J2072)</f>
        <v>45407</v>
      </c>
      <c r="K2073" s="67">
        <f t="shared" si="552"/>
        <v>296</v>
      </c>
      <c r="L2073" s="68">
        <f t="shared" si="553"/>
        <v>296</v>
      </c>
      <c r="M2073" s="69">
        <f t="shared" si="554"/>
        <v>1.047146425</v>
      </c>
      <c r="N2073" s="69">
        <f t="shared" ca="1" si="555"/>
        <v>1.172781681</v>
      </c>
      <c r="O2073" s="68">
        <v>0</v>
      </c>
      <c r="P2073" s="65">
        <f t="shared" ca="1" si="556"/>
        <v>127.88813322</v>
      </c>
      <c r="Q2073" s="143">
        <f t="shared" si="546"/>
        <v>0</v>
      </c>
      <c r="R2073" s="11">
        <f t="shared" si="558"/>
        <v>0</v>
      </c>
      <c r="S2073" s="70" t="str">
        <f>IF(O2072&gt;0,VLOOKUP(O2072,W$12:AF$60,10),S2072)</f>
        <v>A+J=</v>
      </c>
      <c r="T2073" s="66" t="e">
        <f>IF(O2072&gt;0,VLOOKUP(O2072,W$12:AF$60,11),T2072)</f>
        <v>#REF!</v>
      </c>
      <c r="U2073" s="71" t="str">
        <f t="shared" si="557"/>
        <v>-</v>
      </c>
    </row>
    <row r="2074" spans="1:21" x14ac:dyDescent="0.15">
      <c r="A2074" s="63">
        <f t="shared" si="559"/>
        <v>45839</v>
      </c>
      <c r="B2074" s="78" t="str">
        <f t="shared" ca="1" si="547"/>
        <v>n.d</v>
      </c>
      <c r="C2074" s="65">
        <f t="shared" ca="1" si="548"/>
        <v>740.17183120949994</v>
      </c>
      <c r="D2074" s="10">
        <f ca="1">IF(A2074&lt;$B$1,VLOOKUP(A2074,[1]DI!$A$4:$B$15000,2),0)</f>
        <v>0</v>
      </c>
      <c r="E2074" s="65">
        <f t="shared" ca="1" si="549"/>
        <v>1</v>
      </c>
      <c r="F2074" s="65">
        <f ca="1">(TRUNC(PRODUCT($E$12:$E2073),16))</f>
        <v>1.5886260286907401</v>
      </c>
      <c r="G2074" s="65">
        <f t="shared" ca="1" si="550"/>
        <v>1.4184430829528401</v>
      </c>
      <c r="H2074" s="65">
        <f t="shared" ca="1" si="551"/>
        <v>1.1199786899999999</v>
      </c>
      <c r="I2074" s="64">
        <f t="shared" si="560"/>
        <v>0.04</v>
      </c>
      <c r="J2074" s="66">
        <f>IF(O2073&gt;0,VLOOKUP(O2073,W$12:AF$80,2),J2073)</f>
        <v>45407</v>
      </c>
      <c r="K2074" s="67">
        <f t="shared" si="552"/>
        <v>297</v>
      </c>
      <c r="L2074" s="68">
        <f t="shared" si="553"/>
        <v>297</v>
      </c>
      <c r="M2074" s="69">
        <f t="shared" si="554"/>
        <v>1.047309413</v>
      </c>
      <c r="N2074" s="69">
        <f t="shared" ca="1" si="555"/>
        <v>1.172964224</v>
      </c>
      <c r="O2074" s="68">
        <v>0</v>
      </c>
      <c r="P2074" s="65">
        <f t="shared" ca="1" si="556"/>
        <v>128.02324641000001</v>
      </c>
      <c r="Q2074" s="143">
        <f t="shared" si="546"/>
        <v>0</v>
      </c>
      <c r="R2074" s="11">
        <f t="shared" si="558"/>
        <v>0</v>
      </c>
      <c r="S2074" s="70" t="str">
        <f>IF(O2073&gt;0,VLOOKUP(O2073,W$12:AF$60,10),S2073)</f>
        <v>A+J=</v>
      </c>
      <c r="T2074" s="66" t="e">
        <f>IF(O2073&gt;0,VLOOKUP(O2073,W$12:AF$60,11),T2073)</f>
        <v>#REF!</v>
      </c>
      <c r="U2074" s="71" t="str">
        <f t="shared" si="557"/>
        <v>-</v>
      </c>
    </row>
    <row r="2075" spans="1:21" x14ac:dyDescent="0.15">
      <c r="A2075" s="63">
        <f t="shared" si="559"/>
        <v>45840</v>
      </c>
      <c r="B2075" s="78" t="str">
        <f t="shared" ca="1" si="547"/>
        <v>n.d</v>
      </c>
      <c r="C2075" s="65">
        <f t="shared" ca="1" si="548"/>
        <v>740.17183120949994</v>
      </c>
      <c r="D2075" s="10">
        <f ca="1">IF(A2075&lt;$B$1,VLOOKUP(A2075,[1]DI!$A$4:$B$15000,2),0)</f>
        <v>0</v>
      </c>
      <c r="E2075" s="65">
        <f t="shared" ca="1" si="549"/>
        <v>1</v>
      </c>
      <c r="F2075" s="65">
        <f ca="1">(TRUNC(PRODUCT($E$12:$E2074),16))</f>
        <v>1.5886260286907401</v>
      </c>
      <c r="G2075" s="65">
        <f t="shared" ca="1" si="550"/>
        <v>1.4184430829528401</v>
      </c>
      <c r="H2075" s="65">
        <f t="shared" ca="1" si="551"/>
        <v>1.1199786899999999</v>
      </c>
      <c r="I2075" s="64">
        <f t="shared" si="560"/>
        <v>0.04</v>
      </c>
      <c r="J2075" s="66">
        <f>IF(O2074&gt;0,VLOOKUP(O2074,W$12:AF$80,2),J2074)</f>
        <v>45407</v>
      </c>
      <c r="K2075" s="67">
        <f t="shared" si="552"/>
        <v>298</v>
      </c>
      <c r="L2075" s="68">
        <f t="shared" si="553"/>
        <v>298</v>
      </c>
      <c r="M2075" s="69">
        <f t="shared" si="554"/>
        <v>1.047472427</v>
      </c>
      <c r="N2075" s="69">
        <f t="shared" ca="1" si="555"/>
        <v>1.173146797</v>
      </c>
      <c r="O2075" s="68">
        <v>0</v>
      </c>
      <c r="P2075" s="65">
        <f t="shared" ca="1" si="556"/>
        <v>128.1583818</v>
      </c>
      <c r="Q2075" s="143">
        <f t="shared" si="546"/>
        <v>0</v>
      </c>
      <c r="R2075" s="11">
        <f t="shared" si="558"/>
        <v>0</v>
      </c>
      <c r="S2075" s="70" t="str">
        <f>IF(O2074&gt;0,VLOOKUP(O2074,W$12:AF$60,10),S2074)</f>
        <v>A+J=</v>
      </c>
      <c r="T2075" s="66" t="e">
        <f>IF(O2074&gt;0,VLOOKUP(O2074,W$12:AF$60,11),T2074)</f>
        <v>#REF!</v>
      </c>
      <c r="U2075" s="71" t="str">
        <f t="shared" si="557"/>
        <v>-</v>
      </c>
    </row>
    <row r="2076" spans="1:21" x14ac:dyDescent="0.15">
      <c r="A2076" s="63">
        <f t="shared" si="559"/>
        <v>45841</v>
      </c>
      <c r="B2076" s="78" t="str">
        <f t="shared" ca="1" si="547"/>
        <v>n.d</v>
      </c>
      <c r="C2076" s="65">
        <f t="shared" ca="1" si="548"/>
        <v>740.17183120949994</v>
      </c>
      <c r="D2076" s="10">
        <f ca="1">IF(A2076&lt;$B$1,VLOOKUP(A2076,[1]DI!$A$4:$B$15000,2),0)</f>
        <v>0</v>
      </c>
      <c r="E2076" s="65">
        <f t="shared" ca="1" si="549"/>
        <v>1</v>
      </c>
      <c r="F2076" s="65">
        <f ca="1">(TRUNC(PRODUCT($E$12:$E2075),16))</f>
        <v>1.5886260286907401</v>
      </c>
      <c r="G2076" s="65">
        <f t="shared" ca="1" si="550"/>
        <v>1.4184430829528401</v>
      </c>
      <c r="H2076" s="65">
        <f t="shared" ca="1" si="551"/>
        <v>1.1199786899999999</v>
      </c>
      <c r="I2076" s="64">
        <f t="shared" si="560"/>
        <v>0.04</v>
      </c>
      <c r="J2076" s="66">
        <f>IF(O2075&gt;0,VLOOKUP(O2075,W$12:AF$80,2),J2075)</f>
        <v>45407</v>
      </c>
      <c r="K2076" s="67">
        <f t="shared" si="552"/>
        <v>299</v>
      </c>
      <c r="L2076" s="68">
        <f t="shared" si="553"/>
        <v>299</v>
      </c>
      <c r="M2076" s="69">
        <f t="shared" si="554"/>
        <v>1.047635466</v>
      </c>
      <c r="N2076" s="69">
        <f t="shared" ca="1" si="555"/>
        <v>1.1733293970000001</v>
      </c>
      <c r="O2076" s="68">
        <v>0</v>
      </c>
      <c r="P2076" s="65">
        <f t="shared" ca="1" si="556"/>
        <v>128.29353717000001</v>
      </c>
      <c r="Q2076" s="143">
        <f t="shared" si="546"/>
        <v>0</v>
      </c>
      <c r="R2076" s="11">
        <f t="shared" si="558"/>
        <v>0</v>
      </c>
      <c r="S2076" s="70" t="str">
        <f>IF(O2075&gt;0,VLOOKUP(O2075,W$12:AF$60,10),S2075)</f>
        <v>A+J=</v>
      </c>
      <c r="T2076" s="66" t="e">
        <f>IF(O2075&gt;0,VLOOKUP(O2075,W$12:AF$60,11),T2075)</f>
        <v>#REF!</v>
      </c>
      <c r="U2076" s="71" t="str">
        <f t="shared" si="557"/>
        <v>-</v>
      </c>
    </row>
    <row r="2077" spans="1:21" x14ac:dyDescent="0.15">
      <c r="A2077" s="63">
        <f t="shared" si="559"/>
        <v>45842</v>
      </c>
      <c r="B2077" s="78" t="str">
        <f t="shared" ca="1" si="547"/>
        <v>n.d</v>
      </c>
      <c r="C2077" s="65">
        <f t="shared" ca="1" si="548"/>
        <v>740.17183120949994</v>
      </c>
      <c r="D2077" s="10">
        <f ca="1">IF(A2077&lt;$B$1,VLOOKUP(A2077,[1]DI!$A$4:$B$15000,2),0)</f>
        <v>0</v>
      </c>
      <c r="E2077" s="65">
        <f t="shared" ca="1" si="549"/>
        <v>1</v>
      </c>
      <c r="F2077" s="65">
        <f ca="1">(TRUNC(PRODUCT($E$12:$E2076),16))</f>
        <v>1.5886260286907401</v>
      </c>
      <c r="G2077" s="65">
        <f t="shared" ca="1" si="550"/>
        <v>1.4184430829528401</v>
      </c>
      <c r="H2077" s="65">
        <f t="shared" ca="1" si="551"/>
        <v>1.1199786899999999</v>
      </c>
      <c r="I2077" s="64">
        <f t="shared" si="560"/>
        <v>0.04</v>
      </c>
      <c r="J2077" s="66">
        <f>IF(O2076&gt;0,VLOOKUP(O2076,W$12:AF$80,2),J2076)</f>
        <v>45407</v>
      </c>
      <c r="K2077" s="67">
        <f t="shared" si="552"/>
        <v>300</v>
      </c>
      <c r="L2077" s="68">
        <f t="shared" si="553"/>
        <v>300</v>
      </c>
      <c r="M2077" s="69">
        <f t="shared" si="554"/>
        <v>1.0477985299999999</v>
      </c>
      <c r="N2077" s="69">
        <f t="shared" ca="1" si="555"/>
        <v>1.173512025</v>
      </c>
      <c r="O2077" s="68">
        <v>0</v>
      </c>
      <c r="P2077" s="65">
        <f t="shared" ca="1" si="556"/>
        <v>128.42871328000001</v>
      </c>
      <c r="Q2077" s="143">
        <f t="shared" si="546"/>
        <v>0</v>
      </c>
      <c r="R2077" s="11">
        <f t="shared" si="558"/>
        <v>0</v>
      </c>
      <c r="S2077" s="70" t="str">
        <f>IF(O2076&gt;0,VLOOKUP(O2076,W$12:AF$60,10),S2076)</f>
        <v>A+J=</v>
      </c>
      <c r="T2077" s="66" t="e">
        <f>IF(O2076&gt;0,VLOOKUP(O2076,W$12:AF$60,11),T2076)</f>
        <v>#REF!</v>
      </c>
      <c r="U2077" s="71" t="str">
        <f t="shared" si="557"/>
        <v>-</v>
      </c>
    </row>
    <row r="2078" spans="1:21" x14ac:dyDescent="0.15">
      <c r="A2078" s="63">
        <f t="shared" si="559"/>
        <v>45843</v>
      </c>
      <c r="B2078" s="78" t="str">
        <f t="shared" ca="1" si="547"/>
        <v>n.d</v>
      </c>
      <c r="C2078" s="65">
        <f t="shared" ca="1" si="548"/>
        <v>740.17183120949994</v>
      </c>
      <c r="D2078" s="10">
        <f ca="1">IF(A2078&lt;$B$1,VLOOKUP(A2078,[1]DI!$A$4:$B$15000,2),0)</f>
        <v>0</v>
      </c>
      <c r="E2078" s="65">
        <f t="shared" ca="1" si="549"/>
        <v>1</v>
      </c>
      <c r="F2078" s="65">
        <f ca="1">(TRUNC(PRODUCT($E$12:$E2077),16))</f>
        <v>1.5886260286907401</v>
      </c>
      <c r="G2078" s="65">
        <f t="shared" ca="1" si="550"/>
        <v>1.4184430829528401</v>
      </c>
      <c r="H2078" s="65">
        <f t="shared" ca="1" si="551"/>
        <v>1.1199786899999999</v>
      </c>
      <c r="I2078" s="64">
        <f t="shared" si="560"/>
        <v>0.04</v>
      </c>
      <c r="J2078" s="66">
        <f>IF(O2077&gt;0,VLOOKUP(O2077,W$12:AF$80,2),J2077)</f>
        <v>45407</v>
      </c>
      <c r="K2078" s="67">
        <f t="shared" si="552"/>
        <v>300</v>
      </c>
      <c r="L2078" s="68">
        <f t="shared" si="553"/>
        <v>301</v>
      </c>
      <c r="M2078" s="69">
        <f t="shared" si="554"/>
        <v>1.0479616199999999</v>
      </c>
      <c r="N2078" s="69">
        <f t="shared" ca="1" si="555"/>
        <v>1.173694682</v>
      </c>
      <c r="O2078" s="68">
        <v>0</v>
      </c>
      <c r="P2078" s="65">
        <f t="shared" ca="1" si="556"/>
        <v>128.56391084000001</v>
      </c>
      <c r="Q2078" s="143">
        <f t="shared" si="546"/>
        <v>0</v>
      </c>
      <c r="R2078" s="11">
        <f t="shared" si="558"/>
        <v>0</v>
      </c>
      <c r="S2078" s="70" t="str">
        <f>IF(O2077&gt;0,VLOOKUP(O2077,W$12:AF$60,10),S2077)</f>
        <v>A+J=</v>
      </c>
      <c r="T2078" s="66" t="e">
        <f>IF(O2077&gt;0,VLOOKUP(O2077,W$12:AF$60,11),T2077)</f>
        <v>#REF!</v>
      </c>
      <c r="U2078" s="71" t="str">
        <f t="shared" si="557"/>
        <v>-</v>
      </c>
    </row>
    <row r="2079" spans="1:21" x14ac:dyDescent="0.15">
      <c r="A2079" s="63">
        <f t="shared" si="559"/>
        <v>45844</v>
      </c>
      <c r="B2079" s="78" t="str">
        <f t="shared" ca="1" si="547"/>
        <v>n.d</v>
      </c>
      <c r="C2079" s="65">
        <f t="shared" ca="1" si="548"/>
        <v>740.17183120949994</v>
      </c>
      <c r="D2079" s="10">
        <f ca="1">IF(A2079&lt;$B$1,VLOOKUP(A2079,[1]DI!$A$4:$B$15000,2),0)</f>
        <v>0</v>
      </c>
      <c r="E2079" s="65">
        <f t="shared" ca="1" si="549"/>
        <v>1</v>
      </c>
      <c r="F2079" s="65">
        <f ca="1">(TRUNC(PRODUCT($E$12:$E2078),16))</f>
        <v>1.5886260286907401</v>
      </c>
      <c r="G2079" s="65">
        <f t="shared" ca="1" si="550"/>
        <v>1.4184430829528401</v>
      </c>
      <c r="H2079" s="65">
        <f t="shared" ca="1" si="551"/>
        <v>1.1199786899999999</v>
      </c>
      <c r="I2079" s="64">
        <f t="shared" si="560"/>
        <v>0.04</v>
      </c>
      <c r="J2079" s="66">
        <f>IF(O2078&gt;0,VLOOKUP(O2078,W$12:AF$80,2),J2078)</f>
        <v>45407</v>
      </c>
      <c r="K2079" s="67">
        <f t="shared" si="552"/>
        <v>300</v>
      </c>
      <c r="L2079" s="68">
        <f t="shared" si="553"/>
        <v>301</v>
      </c>
      <c r="M2079" s="69">
        <f t="shared" si="554"/>
        <v>1.0479616199999999</v>
      </c>
      <c r="N2079" s="69">
        <f t="shared" ca="1" si="555"/>
        <v>1.173694682</v>
      </c>
      <c r="O2079" s="68">
        <v>0</v>
      </c>
      <c r="P2079" s="65">
        <f t="shared" ca="1" si="556"/>
        <v>128.56391084000001</v>
      </c>
      <c r="Q2079" s="143">
        <f t="shared" si="546"/>
        <v>0</v>
      </c>
      <c r="R2079" s="11">
        <f t="shared" si="558"/>
        <v>0</v>
      </c>
      <c r="S2079" s="70" t="str">
        <f>IF(O2078&gt;0,VLOOKUP(O2078,W$12:AF$60,10),S2078)</f>
        <v>A+J=</v>
      </c>
      <c r="T2079" s="66" t="e">
        <f>IF(O2078&gt;0,VLOOKUP(O2078,W$12:AF$60,11),T2078)</f>
        <v>#REF!</v>
      </c>
      <c r="U2079" s="71" t="str">
        <f t="shared" si="557"/>
        <v>-</v>
      </c>
    </row>
    <row r="2080" spans="1:21" x14ac:dyDescent="0.15">
      <c r="A2080" s="63">
        <f t="shared" si="559"/>
        <v>45845</v>
      </c>
      <c r="B2080" s="78" t="str">
        <f t="shared" ca="1" si="547"/>
        <v>n.d</v>
      </c>
      <c r="C2080" s="65">
        <f t="shared" ca="1" si="548"/>
        <v>740.17183120949994</v>
      </c>
      <c r="D2080" s="10">
        <f ca="1">IF(A2080&lt;$B$1,VLOOKUP(A2080,[1]DI!$A$4:$B$15000,2),0)</f>
        <v>0</v>
      </c>
      <c r="E2080" s="65">
        <f t="shared" ca="1" si="549"/>
        <v>1</v>
      </c>
      <c r="F2080" s="65">
        <f ca="1">(TRUNC(PRODUCT($E$12:$E2079),16))</f>
        <v>1.5886260286907401</v>
      </c>
      <c r="G2080" s="65">
        <f t="shared" ca="1" si="550"/>
        <v>1.4184430829528401</v>
      </c>
      <c r="H2080" s="65">
        <f t="shared" ca="1" si="551"/>
        <v>1.1199786899999999</v>
      </c>
      <c r="I2080" s="64">
        <f t="shared" si="560"/>
        <v>0.04</v>
      </c>
      <c r="J2080" s="66">
        <f>IF(O2079&gt;0,VLOOKUP(O2079,W$12:AF$80,2),J2079)</f>
        <v>45407</v>
      </c>
      <c r="K2080" s="67">
        <f t="shared" si="552"/>
        <v>301</v>
      </c>
      <c r="L2080" s="68">
        <f t="shared" si="553"/>
        <v>301</v>
      </c>
      <c r="M2080" s="69">
        <f t="shared" si="554"/>
        <v>1.0479616199999999</v>
      </c>
      <c r="N2080" s="69">
        <f t="shared" ca="1" si="555"/>
        <v>1.173694682</v>
      </c>
      <c r="O2080" s="68">
        <v>0</v>
      </c>
      <c r="P2080" s="65">
        <f t="shared" ca="1" si="556"/>
        <v>128.56391084000001</v>
      </c>
      <c r="Q2080" s="143">
        <f t="shared" si="546"/>
        <v>0</v>
      </c>
      <c r="R2080" s="11">
        <f t="shared" si="558"/>
        <v>0</v>
      </c>
      <c r="S2080" s="70" t="str">
        <f>IF(O2079&gt;0,VLOOKUP(O2079,W$12:AF$60,10),S2079)</f>
        <v>A+J=</v>
      </c>
      <c r="T2080" s="66" t="e">
        <f>IF(O2079&gt;0,VLOOKUP(O2079,W$12:AF$60,11),T2079)</f>
        <v>#REF!</v>
      </c>
      <c r="U2080" s="71" t="str">
        <f t="shared" si="557"/>
        <v>-</v>
      </c>
    </row>
    <row r="2081" spans="1:21" x14ac:dyDescent="0.15">
      <c r="A2081" s="63">
        <f t="shared" si="559"/>
        <v>45846</v>
      </c>
      <c r="B2081" s="78" t="str">
        <f t="shared" ca="1" si="547"/>
        <v>n.d</v>
      </c>
      <c r="C2081" s="65">
        <f t="shared" ca="1" si="548"/>
        <v>740.17183120949994</v>
      </c>
      <c r="D2081" s="10">
        <f ca="1">IF(A2081&lt;$B$1,VLOOKUP(A2081,[1]DI!$A$4:$B$15000,2),0)</f>
        <v>0</v>
      </c>
      <c r="E2081" s="65">
        <f t="shared" ca="1" si="549"/>
        <v>1</v>
      </c>
      <c r="F2081" s="65">
        <f ca="1">(TRUNC(PRODUCT($E$12:$E2080),16))</f>
        <v>1.5886260286907401</v>
      </c>
      <c r="G2081" s="65">
        <f t="shared" ca="1" si="550"/>
        <v>1.4184430829528401</v>
      </c>
      <c r="H2081" s="65">
        <f t="shared" ca="1" si="551"/>
        <v>1.1199786899999999</v>
      </c>
      <c r="I2081" s="64">
        <f t="shared" si="560"/>
        <v>0.04</v>
      </c>
      <c r="J2081" s="66">
        <f>IF(O2080&gt;0,VLOOKUP(O2080,W$12:AF$80,2),J2080)</f>
        <v>45407</v>
      </c>
      <c r="K2081" s="67">
        <f t="shared" si="552"/>
        <v>302</v>
      </c>
      <c r="L2081" s="68">
        <f t="shared" si="553"/>
        <v>302</v>
      </c>
      <c r="M2081" s="69">
        <f t="shared" si="554"/>
        <v>1.048124735</v>
      </c>
      <c r="N2081" s="69">
        <f t="shared" ca="1" si="555"/>
        <v>1.1738773680000001</v>
      </c>
      <c r="O2081" s="68">
        <v>0</v>
      </c>
      <c r="P2081" s="65">
        <f t="shared" ca="1" si="556"/>
        <v>128.69912987000001</v>
      </c>
      <c r="Q2081" s="143">
        <f t="shared" si="546"/>
        <v>0</v>
      </c>
      <c r="R2081" s="11">
        <f t="shared" si="558"/>
        <v>0</v>
      </c>
      <c r="S2081" s="70" t="str">
        <f>IF(O2080&gt;0,VLOOKUP(O2080,W$12:AF$60,10),S2080)</f>
        <v>A+J=</v>
      </c>
      <c r="T2081" s="66" t="e">
        <f>IF(O2080&gt;0,VLOOKUP(O2080,W$12:AF$60,11),T2080)</f>
        <v>#REF!</v>
      </c>
      <c r="U2081" s="71" t="str">
        <f t="shared" si="557"/>
        <v>-</v>
      </c>
    </row>
    <row r="2082" spans="1:21" x14ac:dyDescent="0.15">
      <c r="A2082" s="63">
        <f t="shared" si="559"/>
        <v>45847</v>
      </c>
      <c r="B2082" s="78" t="str">
        <f t="shared" ca="1" si="547"/>
        <v>n.d</v>
      </c>
      <c r="C2082" s="65">
        <f t="shared" ca="1" si="548"/>
        <v>740.17183120949994</v>
      </c>
      <c r="D2082" s="10">
        <f ca="1">IF(A2082&lt;$B$1,VLOOKUP(A2082,[1]DI!$A$4:$B$15000,2),0)</f>
        <v>0</v>
      </c>
      <c r="E2082" s="65">
        <f t="shared" ca="1" si="549"/>
        <v>1</v>
      </c>
      <c r="F2082" s="65">
        <f ca="1">(TRUNC(PRODUCT($E$12:$E2081),16))</f>
        <v>1.5886260286907401</v>
      </c>
      <c r="G2082" s="65">
        <f t="shared" ca="1" si="550"/>
        <v>1.4184430829528401</v>
      </c>
      <c r="H2082" s="65">
        <f t="shared" ca="1" si="551"/>
        <v>1.1199786899999999</v>
      </c>
      <c r="I2082" s="64">
        <f t="shared" si="560"/>
        <v>0.04</v>
      </c>
      <c r="J2082" s="66">
        <f>IF(O2081&gt;0,VLOOKUP(O2081,W$12:AF$80,2),J2081)</f>
        <v>45407</v>
      </c>
      <c r="K2082" s="67">
        <f t="shared" si="552"/>
        <v>303</v>
      </c>
      <c r="L2082" s="68">
        <f t="shared" si="553"/>
        <v>303</v>
      </c>
      <c r="M2082" s="69">
        <f t="shared" si="554"/>
        <v>1.048287875</v>
      </c>
      <c r="N2082" s="69">
        <f t="shared" ca="1" si="555"/>
        <v>1.1740600809999999</v>
      </c>
      <c r="O2082" s="68">
        <v>0</v>
      </c>
      <c r="P2082" s="65">
        <f t="shared" ca="1" si="556"/>
        <v>128.83436889000001</v>
      </c>
      <c r="Q2082" s="143">
        <f t="shared" si="546"/>
        <v>0</v>
      </c>
      <c r="R2082" s="11">
        <f t="shared" si="558"/>
        <v>0</v>
      </c>
      <c r="S2082" s="70" t="str">
        <f>IF(O2081&gt;0,VLOOKUP(O2081,W$12:AF$60,10),S2081)</f>
        <v>A+J=</v>
      </c>
      <c r="T2082" s="66" t="e">
        <f>IF(O2081&gt;0,VLOOKUP(O2081,W$12:AF$60,11),T2081)</f>
        <v>#REF!</v>
      </c>
      <c r="U2082" s="71" t="str">
        <f t="shared" si="557"/>
        <v>-</v>
      </c>
    </row>
    <row r="2083" spans="1:21" x14ac:dyDescent="0.15">
      <c r="A2083" s="63">
        <f t="shared" si="559"/>
        <v>45848</v>
      </c>
      <c r="B2083" s="78" t="str">
        <f t="shared" ca="1" si="547"/>
        <v>n.d</v>
      </c>
      <c r="C2083" s="65">
        <f t="shared" ca="1" si="548"/>
        <v>740.17183120949994</v>
      </c>
      <c r="D2083" s="10">
        <f ca="1">IF(A2083&lt;$B$1,VLOOKUP(A2083,[1]DI!$A$4:$B$15000,2),0)</f>
        <v>0</v>
      </c>
      <c r="E2083" s="65">
        <f t="shared" ca="1" si="549"/>
        <v>1</v>
      </c>
      <c r="F2083" s="65">
        <f ca="1">(TRUNC(PRODUCT($E$12:$E2082),16))</f>
        <v>1.5886260286907401</v>
      </c>
      <c r="G2083" s="65">
        <f t="shared" ca="1" si="550"/>
        <v>1.4184430829528401</v>
      </c>
      <c r="H2083" s="65">
        <f t="shared" ca="1" si="551"/>
        <v>1.1199786899999999</v>
      </c>
      <c r="I2083" s="64">
        <f t="shared" si="560"/>
        <v>0.04</v>
      </c>
      <c r="J2083" s="66">
        <f>IF(O2082&gt;0,VLOOKUP(O2082,W$12:AF$80,2),J2082)</f>
        <v>45407</v>
      </c>
      <c r="K2083" s="67">
        <f t="shared" si="552"/>
        <v>304</v>
      </c>
      <c r="L2083" s="68">
        <f t="shared" si="553"/>
        <v>304</v>
      </c>
      <c r="M2083" s="69">
        <f t="shared" si="554"/>
        <v>1.0484510410000001</v>
      </c>
      <c r="N2083" s="69">
        <f t="shared" ca="1" si="555"/>
        <v>1.1742428229999999</v>
      </c>
      <c r="O2083" s="68">
        <v>0</v>
      </c>
      <c r="P2083" s="65">
        <f t="shared" ca="1" si="556"/>
        <v>128.96962937000001</v>
      </c>
      <c r="Q2083" s="143">
        <f t="shared" si="546"/>
        <v>0</v>
      </c>
      <c r="R2083" s="11">
        <f t="shared" si="558"/>
        <v>0</v>
      </c>
      <c r="S2083" s="70" t="str">
        <f>IF(O2082&gt;0,VLOOKUP(O2082,W$12:AF$60,10),S2082)</f>
        <v>A+J=</v>
      </c>
      <c r="T2083" s="66" t="e">
        <f>IF(O2082&gt;0,VLOOKUP(O2082,W$12:AF$60,11),T2082)</f>
        <v>#REF!</v>
      </c>
      <c r="U2083" s="71" t="str">
        <f t="shared" si="557"/>
        <v>-</v>
      </c>
    </row>
    <row r="2084" spans="1:21" x14ac:dyDescent="0.15">
      <c r="A2084" s="63">
        <f t="shared" si="559"/>
        <v>45849</v>
      </c>
      <c r="B2084" s="78" t="str">
        <f t="shared" ca="1" si="547"/>
        <v>n.d</v>
      </c>
      <c r="C2084" s="65">
        <f t="shared" ca="1" si="548"/>
        <v>740.17183120949994</v>
      </c>
      <c r="D2084" s="10">
        <f ca="1">IF(A2084&lt;$B$1,VLOOKUP(A2084,[1]DI!$A$4:$B$15000,2),0)</f>
        <v>0</v>
      </c>
      <c r="E2084" s="65">
        <f t="shared" ca="1" si="549"/>
        <v>1</v>
      </c>
      <c r="F2084" s="65">
        <f ca="1">(TRUNC(PRODUCT($E$12:$E2083),16))</f>
        <v>1.5886260286907401</v>
      </c>
      <c r="G2084" s="65">
        <f t="shared" ca="1" si="550"/>
        <v>1.4184430829528401</v>
      </c>
      <c r="H2084" s="65">
        <f t="shared" ca="1" si="551"/>
        <v>1.1199786899999999</v>
      </c>
      <c r="I2084" s="64">
        <f t="shared" si="560"/>
        <v>0.04</v>
      </c>
      <c r="J2084" s="66">
        <f>IF(O2083&gt;0,VLOOKUP(O2083,W$12:AF$80,2),J2083)</f>
        <v>45407</v>
      </c>
      <c r="K2084" s="67">
        <f t="shared" si="552"/>
        <v>305</v>
      </c>
      <c r="L2084" s="68">
        <f t="shared" si="553"/>
        <v>305</v>
      </c>
      <c r="M2084" s="69">
        <f t="shared" si="554"/>
        <v>1.0486142329999999</v>
      </c>
      <c r="N2084" s="69">
        <f t="shared" ca="1" si="555"/>
        <v>1.174425595</v>
      </c>
      <c r="O2084" s="68">
        <v>0</v>
      </c>
      <c r="P2084" s="65">
        <f t="shared" ca="1" si="556"/>
        <v>129.10491206</v>
      </c>
      <c r="Q2084" s="143">
        <f t="shared" si="546"/>
        <v>0</v>
      </c>
      <c r="R2084" s="11">
        <f t="shared" si="558"/>
        <v>0</v>
      </c>
      <c r="S2084" s="70" t="str">
        <f>IF(O2083&gt;0,VLOOKUP(O2083,W$12:AF$60,10),S2083)</f>
        <v>A+J=</v>
      </c>
      <c r="T2084" s="66" t="e">
        <f>IF(O2083&gt;0,VLOOKUP(O2083,W$12:AF$60,11),T2083)</f>
        <v>#REF!</v>
      </c>
      <c r="U2084" s="71" t="str">
        <f t="shared" si="557"/>
        <v>-</v>
      </c>
    </row>
    <row r="2085" spans="1:21" x14ac:dyDescent="0.15">
      <c r="A2085" s="63">
        <f t="shared" si="559"/>
        <v>45850</v>
      </c>
      <c r="B2085" s="78" t="str">
        <f t="shared" ca="1" si="547"/>
        <v>n.d</v>
      </c>
      <c r="C2085" s="65">
        <f t="shared" ca="1" si="548"/>
        <v>740.17183120949994</v>
      </c>
      <c r="D2085" s="10">
        <f ca="1">IF(A2085&lt;$B$1,VLOOKUP(A2085,[1]DI!$A$4:$B$15000,2),0)</f>
        <v>0</v>
      </c>
      <c r="E2085" s="65">
        <f t="shared" ca="1" si="549"/>
        <v>1</v>
      </c>
      <c r="F2085" s="65">
        <f ca="1">(TRUNC(PRODUCT($E$12:$E2084),16))</f>
        <v>1.5886260286907401</v>
      </c>
      <c r="G2085" s="65">
        <f t="shared" ca="1" si="550"/>
        <v>1.4184430829528401</v>
      </c>
      <c r="H2085" s="65">
        <f t="shared" ca="1" si="551"/>
        <v>1.1199786899999999</v>
      </c>
      <c r="I2085" s="64">
        <f t="shared" si="560"/>
        <v>0.04</v>
      </c>
      <c r="J2085" s="66">
        <f>IF(O2084&gt;0,VLOOKUP(O2084,W$12:AF$80,2),J2084)</f>
        <v>45407</v>
      </c>
      <c r="K2085" s="67">
        <f t="shared" si="552"/>
        <v>305</v>
      </c>
      <c r="L2085" s="68">
        <f t="shared" si="553"/>
        <v>306</v>
      </c>
      <c r="M2085" s="69">
        <f t="shared" si="554"/>
        <v>1.0487774489999999</v>
      </c>
      <c r="N2085" s="69">
        <f t="shared" ca="1" si="555"/>
        <v>1.174608393</v>
      </c>
      <c r="O2085" s="68">
        <v>0</v>
      </c>
      <c r="P2085" s="65">
        <f t="shared" ca="1" si="556"/>
        <v>129.24021399</v>
      </c>
      <c r="Q2085" s="143">
        <f t="shared" si="546"/>
        <v>0</v>
      </c>
      <c r="R2085" s="11">
        <f t="shared" si="558"/>
        <v>0</v>
      </c>
      <c r="S2085" s="70" t="str">
        <f>IF(O2084&gt;0,VLOOKUP(O2084,W$12:AF$60,10),S2084)</f>
        <v>A+J=</v>
      </c>
      <c r="T2085" s="66" t="e">
        <f>IF(O2084&gt;0,VLOOKUP(O2084,W$12:AF$60,11),T2084)</f>
        <v>#REF!</v>
      </c>
      <c r="U2085" s="71" t="str">
        <f t="shared" si="557"/>
        <v>-</v>
      </c>
    </row>
    <row r="2086" spans="1:21" x14ac:dyDescent="0.15">
      <c r="A2086" s="63">
        <f t="shared" si="559"/>
        <v>45851</v>
      </c>
      <c r="B2086" s="78" t="str">
        <f t="shared" ca="1" si="547"/>
        <v>n.d</v>
      </c>
      <c r="C2086" s="65">
        <f t="shared" ca="1" si="548"/>
        <v>740.17183120949994</v>
      </c>
      <c r="D2086" s="10">
        <f ca="1">IF(A2086&lt;$B$1,VLOOKUP(A2086,[1]DI!$A$4:$B$15000,2),0)</f>
        <v>0</v>
      </c>
      <c r="E2086" s="65">
        <f t="shared" ca="1" si="549"/>
        <v>1</v>
      </c>
      <c r="F2086" s="65">
        <f ca="1">(TRUNC(PRODUCT($E$12:$E2085),16))</f>
        <v>1.5886260286907401</v>
      </c>
      <c r="G2086" s="65">
        <f t="shared" ca="1" si="550"/>
        <v>1.4184430829528401</v>
      </c>
      <c r="H2086" s="65">
        <f t="shared" ca="1" si="551"/>
        <v>1.1199786899999999</v>
      </c>
      <c r="I2086" s="64">
        <f t="shared" si="560"/>
        <v>0.04</v>
      </c>
      <c r="J2086" s="66">
        <f>IF(O2085&gt;0,VLOOKUP(O2085,W$12:AF$80,2),J2085)</f>
        <v>45407</v>
      </c>
      <c r="K2086" s="67">
        <f t="shared" si="552"/>
        <v>305</v>
      </c>
      <c r="L2086" s="68">
        <f t="shared" si="553"/>
        <v>306</v>
      </c>
      <c r="M2086" s="69">
        <f t="shared" si="554"/>
        <v>1.0487774489999999</v>
      </c>
      <c r="N2086" s="69">
        <f t="shared" ca="1" si="555"/>
        <v>1.174608393</v>
      </c>
      <c r="O2086" s="68">
        <v>0</v>
      </c>
      <c r="P2086" s="65">
        <f t="shared" ca="1" si="556"/>
        <v>129.24021399</v>
      </c>
      <c r="Q2086" s="143">
        <f t="shared" si="546"/>
        <v>0</v>
      </c>
      <c r="R2086" s="11">
        <f t="shared" si="558"/>
        <v>0</v>
      </c>
      <c r="S2086" s="70" t="str">
        <f>IF(O2085&gt;0,VLOOKUP(O2085,W$12:AF$60,10),S2085)</f>
        <v>A+J=</v>
      </c>
      <c r="T2086" s="66" t="e">
        <f>IF(O2085&gt;0,VLOOKUP(O2085,W$12:AF$60,11),T2085)</f>
        <v>#REF!</v>
      </c>
      <c r="U2086" s="71" t="str">
        <f t="shared" si="557"/>
        <v>-</v>
      </c>
    </row>
    <row r="2087" spans="1:21" x14ac:dyDescent="0.15">
      <c r="A2087" s="63">
        <f t="shared" si="559"/>
        <v>45852</v>
      </c>
      <c r="B2087" s="78" t="str">
        <f t="shared" ca="1" si="547"/>
        <v>n.d</v>
      </c>
      <c r="C2087" s="65">
        <f t="shared" ca="1" si="548"/>
        <v>740.17183120949994</v>
      </c>
      <c r="D2087" s="10">
        <f ca="1">IF(A2087&lt;$B$1,VLOOKUP(A2087,[1]DI!$A$4:$B$15000,2),0)</f>
        <v>0</v>
      </c>
      <c r="E2087" s="65">
        <f t="shared" ca="1" si="549"/>
        <v>1</v>
      </c>
      <c r="F2087" s="65">
        <f ca="1">(TRUNC(PRODUCT($E$12:$E2086),16))</f>
        <v>1.5886260286907401</v>
      </c>
      <c r="G2087" s="65">
        <f t="shared" ca="1" si="550"/>
        <v>1.4184430829528401</v>
      </c>
      <c r="H2087" s="65">
        <f t="shared" ca="1" si="551"/>
        <v>1.1199786899999999</v>
      </c>
      <c r="I2087" s="64">
        <f t="shared" si="560"/>
        <v>0.04</v>
      </c>
      <c r="J2087" s="66">
        <f>IF(O2086&gt;0,VLOOKUP(O2086,W$12:AF$80,2),J2086)</f>
        <v>45407</v>
      </c>
      <c r="K2087" s="67">
        <f t="shared" si="552"/>
        <v>306</v>
      </c>
      <c r="L2087" s="68">
        <f t="shared" si="553"/>
        <v>306</v>
      </c>
      <c r="M2087" s="69">
        <f t="shared" si="554"/>
        <v>1.0487774489999999</v>
      </c>
      <c r="N2087" s="69">
        <f t="shared" ca="1" si="555"/>
        <v>1.174608393</v>
      </c>
      <c r="O2087" s="68">
        <v>0</v>
      </c>
      <c r="P2087" s="65">
        <f t="shared" ca="1" si="556"/>
        <v>129.24021399</v>
      </c>
      <c r="Q2087" s="143">
        <f t="shared" si="546"/>
        <v>0</v>
      </c>
      <c r="R2087" s="11">
        <f t="shared" si="558"/>
        <v>0</v>
      </c>
      <c r="S2087" s="70" t="str">
        <f>IF(O2086&gt;0,VLOOKUP(O2086,W$12:AF$60,10),S2086)</f>
        <v>A+J=</v>
      </c>
      <c r="T2087" s="66" t="e">
        <f>IF(O2086&gt;0,VLOOKUP(O2086,W$12:AF$60,11),T2086)</f>
        <v>#REF!</v>
      </c>
      <c r="U2087" s="71" t="str">
        <f t="shared" si="557"/>
        <v>-</v>
      </c>
    </row>
    <row r="2088" spans="1:21" x14ac:dyDescent="0.15">
      <c r="A2088" s="63">
        <f t="shared" si="559"/>
        <v>45853</v>
      </c>
      <c r="B2088" s="78" t="str">
        <f t="shared" ca="1" si="547"/>
        <v>n.d</v>
      </c>
      <c r="C2088" s="65">
        <f t="shared" ca="1" si="548"/>
        <v>740.17183120949994</v>
      </c>
      <c r="D2088" s="10">
        <f ca="1">IF(A2088&lt;$B$1,VLOOKUP(A2088,[1]DI!$A$4:$B$15000,2),0)</f>
        <v>0</v>
      </c>
      <c r="E2088" s="65">
        <f t="shared" ca="1" si="549"/>
        <v>1</v>
      </c>
      <c r="F2088" s="65">
        <f ca="1">(TRUNC(PRODUCT($E$12:$E2087),16))</f>
        <v>1.5886260286907401</v>
      </c>
      <c r="G2088" s="65">
        <f t="shared" ca="1" si="550"/>
        <v>1.4184430829528401</v>
      </c>
      <c r="H2088" s="65">
        <f t="shared" ca="1" si="551"/>
        <v>1.1199786899999999</v>
      </c>
      <c r="I2088" s="64">
        <f t="shared" si="560"/>
        <v>0.04</v>
      </c>
      <c r="J2088" s="66">
        <f>IF(O2087&gt;0,VLOOKUP(O2087,W$12:AF$80,2),J2087)</f>
        <v>45407</v>
      </c>
      <c r="K2088" s="67">
        <f t="shared" si="552"/>
        <v>307</v>
      </c>
      <c r="L2088" s="68">
        <f t="shared" si="553"/>
        <v>307</v>
      </c>
      <c r="M2088" s="69">
        <f t="shared" si="554"/>
        <v>1.0489406910000001</v>
      </c>
      <c r="N2088" s="69">
        <f t="shared" ca="1" si="555"/>
        <v>1.174791221</v>
      </c>
      <c r="O2088" s="68">
        <v>0</v>
      </c>
      <c r="P2088" s="65">
        <f t="shared" ca="1" si="556"/>
        <v>129.37553811999999</v>
      </c>
      <c r="Q2088" s="143">
        <f t="shared" si="546"/>
        <v>0</v>
      </c>
      <c r="R2088" s="11">
        <f t="shared" si="558"/>
        <v>0</v>
      </c>
      <c r="S2088" s="70" t="str">
        <f>IF(O2087&gt;0,VLOOKUP(O2087,W$12:AF$60,10),S2087)</f>
        <v>A+J=</v>
      </c>
      <c r="T2088" s="66" t="e">
        <f>IF(O2087&gt;0,VLOOKUP(O2087,W$12:AF$60,11),T2087)</f>
        <v>#REF!</v>
      </c>
      <c r="U2088" s="71" t="str">
        <f t="shared" si="557"/>
        <v>-</v>
      </c>
    </row>
    <row r="2089" spans="1:21" x14ac:dyDescent="0.15">
      <c r="A2089" s="63">
        <f t="shared" si="559"/>
        <v>45854</v>
      </c>
      <c r="B2089" s="78" t="str">
        <f t="shared" ca="1" si="547"/>
        <v>n.d</v>
      </c>
      <c r="C2089" s="65">
        <f t="shared" ca="1" si="548"/>
        <v>740.17183120949994</v>
      </c>
      <c r="D2089" s="10">
        <f ca="1">IF(A2089&lt;$B$1,VLOOKUP(A2089,[1]DI!$A$4:$B$15000,2),0)</f>
        <v>0</v>
      </c>
      <c r="E2089" s="65">
        <f t="shared" ca="1" si="549"/>
        <v>1</v>
      </c>
      <c r="F2089" s="65">
        <f ca="1">(TRUNC(PRODUCT($E$12:$E2088),16))</f>
        <v>1.5886260286907401</v>
      </c>
      <c r="G2089" s="65">
        <f t="shared" ca="1" si="550"/>
        <v>1.4184430829528401</v>
      </c>
      <c r="H2089" s="65">
        <f t="shared" ca="1" si="551"/>
        <v>1.1199786899999999</v>
      </c>
      <c r="I2089" s="64">
        <f t="shared" si="560"/>
        <v>0.04</v>
      </c>
      <c r="J2089" s="66">
        <f>IF(O2088&gt;0,VLOOKUP(O2088,W$12:AF$80,2),J2088)</f>
        <v>45407</v>
      </c>
      <c r="K2089" s="67">
        <f t="shared" si="552"/>
        <v>308</v>
      </c>
      <c r="L2089" s="68">
        <f t="shared" si="553"/>
        <v>308</v>
      </c>
      <c r="M2089" s="69">
        <f t="shared" si="554"/>
        <v>1.049103959</v>
      </c>
      <c r="N2089" s="69">
        <f t="shared" ca="1" si="555"/>
        <v>1.174974078</v>
      </c>
      <c r="O2089" s="68">
        <v>0</v>
      </c>
      <c r="P2089" s="65">
        <f t="shared" ca="1" si="556"/>
        <v>129.51088372000001</v>
      </c>
      <c r="Q2089" s="143">
        <f t="shared" si="546"/>
        <v>0</v>
      </c>
      <c r="R2089" s="11">
        <f t="shared" si="558"/>
        <v>0</v>
      </c>
      <c r="S2089" s="70" t="str">
        <f>IF(O2088&gt;0,VLOOKUP(O2088,W$12:AF$60,10),S2088)</f>
        <v>A+J=</v>
      </c>
      <c r="T2089" s="66" t="e">
        <f>IF(O2088&gt;0,VLOOKUP(O2088,W$12:AF$60,11),T2088)</f>
        <v>#REF!</v>
      </c>
      <c r="U2089" s="71" t="str">
        <f t="shared" si="557"/>
        <v>-</v>
      </c>
    </row>
    <row r="2090" spans="1:21" x14ac:dyDescent="0.15">
      <c r="A2090" s="63">
        <f t="shared" si="559"/>
        <v>45855</v>
      </c>
      <c r="B2090" s="78" t="str">
        <f t="shared" ca="1" si="547"/>
        <v>n.d</v>
      </c>
      <c r="C2090" s="65">
        <f t="shared" ca="1" si="548"/>
        <v>740.17183120949994</v>
      </c>
      <c r="D2090" s="10">
        <f ca="1">IF(A2090&lt;$B$1,VLOOKUP(A2090,[1]DI!$A$4:$B$15000,2),0)</f>
        <v>0</v>
      </c>
      <c r="E2090" s="65">
        <f t="shared" ca="1" si="549"/>
        <v>1</v>
      </c>
      <c r="F2090" s="65">
        <f ca="1">(TRUNC(PRODUCT($E$12:$E2089),16))</f>
        <v>1.5886260286907401</v>
      </c>
      <c r="G2090" s="65">
        <f t="shared" ca="1" si="550"/>
        <v>1.4184430829528401</v>
      </c>
      <c r="H2090" s="65">
        <f t="shared" ca="1" si="551"/>
        <v>1.1199786899999999</v>
      </c>
      <c r="I2090" s="64">
        <f t="shared" si="560"/>
        <v>0.04</v>
      </c>
      <c r="J2090" s="66">
        <f>IF(O2089&gt;0,VLOOKUP(O2089,W$12:AF$80,2),J2089)</f>
        <v>45407</v>
      </c>
      <c r="K2090" s="67">
        <f t="shared" si="552"/>
        <v>309</v>
      </c>
      <c r="L2090" s="68">
        <f t="shared" si="553"/>
        <v>309</v>
      </c>
      <c r="M2090" s="69">
        <f t="shared" si="554"/>
        <v>1.0492672519999999</v>
      </c>
      <c r="N2090" s="69">
        <f t="shared" ca="1" si="555"/>
        <v>1.175156962</v>
      </c>
      <c r="O2090" s="68">
        <v>0</v>
      </c>
      <c r="P2090" s="65">
        <f t="shared" ca="1" si="556"/>
        <v>129.64624931</v>
      </c>
      <c r="Q2090" s="143">
        <f t="shared" si="546"/>
        <v>0</v>
      </c>
      <c r="R2090" s="11">
        <f t="shared" si="558"/>
        <v>0</v>
      </c>
      <c r="S2090" s="70" t="str">
        <f>IF(O2089&gt;0,VLOOKUP(O2089,W$12:AF$60,10),S2089)</f>
        <v>A+J=</v>
      </c>
      <c r="T2090" s="66" t="e">
        <f>IF(O2089&gt;0,VLOOKUP(O2089,W$12:AF$60,11),T2089)</f>
        <v>#REF!</v>
      </c>
      <c r="U2090" s="71" t="str">
        <f t="shared" si="557"/>
        <v>-</v>
      </c>
    </row>
    <row r="2091" spans="1:21" x14ac:dyDescent="0.15">
      <c r="A2091" s="63">
        <f t="shared" si="559"/>
        <v>45856</v>
      </c>
      <c r="B2091" s="78" t="str">
        <f t="shared" ca="1" si="547"/>
        <v>n.d</v>
      </c>
      <c r="C2091" s="65">
        <f t="shared" ca="1" si="548"/>
        <v>740.17183120949994</v>
      </c>
      <c r="D2091" s="10">
        <f ca="1">IF(A2091&lt;$B$1,VLOOKUP(A2091,[1]DI!$A$4:$B$15000,2),0)</f>
        <v>0</v>
      </c>
      <c r="E2091" s="65">
        <f t="shared" ca="1" si="549"/>
        <v>1</v>
      </c>
      <c r="F2091" s="65">
        <f ca="1">(TRUNC(PRODUCT($E$12:$E2090),16))</f>
        <v>1.5886260286907401</v>
      </c>
      <c r="G2091" s="65">
        <f t="shared" ca="1" si="550"/>
        <v>1.4184430829528401</v>
      </c>
      <c r="H2091" s="65">
        <f t="shared" ca="1" si="551"/>
        <v>1.1199786899999999</v>
      </c>
      <c r="I2091" s="64">
        <f t="shared" si="560"/>
        <v>0.04</v>
      </c>
      <c r="J2091" s="66">
        <f>IF(O2090&gt;0,VLOOKUP(O2090,W$12:AF$80,2),J2090)</f>
        <v>45407</v>
      </c>
      <c r="K2091" s="67">
        <f t="shared" si="552"/>
        <v>310</v>
      </c>
      <c r="L2091" s="68">
        <f t="shared" si="553"/>
        <v>310</v>
      </c>
      <c r="M2091" s="69">
        <f t="shared" si="554"/>
        <v>1.04943057</v>
      </c>
      <c r="N2091" s="69">
        <f t="shared" ca="1" si="555"/>
        <v>1.1753398749999999</v>
      </c>
      <c r="O2091" s="68">
        <v>0</v>
      </c>
      <c r="P2091" s="65">
        <f t="shared" ca="1" si="556"/>
        <v>129.78163635999999</v>
      </c>
      <c r="Q2091" s="143">
        <f t="shared" si="546"/>
        <v>0</v>
      </c>
      <c r="R2091" s="11">
        <f t="shared" si="558"/>
        <v>0</v>
      </c>
      <c r="S2091" s="70" t="str">
        <f>IF(O2090&gt;0,VLOOKUP(O2090,W$12:AF$60,10),S2090)</f>
        <v>A+J=</v>
      </c>
      <c r="T2091" s="66" t="e">
        <f>IF(O2090&gt;0,VLOOKUP(O2090,W$12:AF$60,11),T2090)</f>
        <v>#REF!</v>
      </c>
      <c r="U2091" s="71" t="str">
        <f t="shared" si="557"/>
        <v>-</v>
      </c>
    </row>
    <row r="2092" spans="1:21" x14ac:dyDescent="0.15">
      <c r="A2092" s="63">
        <f t="shared" si="559"/>
        <v>45857</v>
      </c>
      <c r="B2092" s="78" t="str">
        <f t="shared" ca="1" si="547"/>
        <v>n.d</v>
      </c>
      <c r="C2092" s="65">
        <f t="shared" ca="1" si="548"/>
        <v>740.17183120949994</v>
      </c>
      <c r="D2092" s="10">
        <f ca="1">IF(A2092&lt;$B$1,VLOOKUP(A2092,[1]DI!$A$4:$B$15000,2),0)</f>
        <v>0</v>
      </c>
      <c r="E2092" s="65">
        <f t="shared" ca="1" si="549"/>
        <v>1</v>
      </c>
      <c r="F2092" s="65">
        <f ca="1">(TRUNC(PRODUCT($E$12:$E2091),16))</f>
        <v>1.5886260286907401</v>
      </c>
      <c r="G2092" s="65">
        <f t="shared" ca="1" si="550"/>
        <v>1.4184430829528401</v>
      </c>
      <c r="H2092" s="65">
        <f t="shared" ca="1" si="551"/>
        <v>1.1199786899999999</v>
      </c>
      <c r="I2092" s="64">
        <f t="shared" si="560"/>
        <v>0.04</v>
      </c>
      <c r="J2092" s="66">
        <f>IF(O2091&gt;0,VLOOKUP(O2091,W$12:AF$80,2),J2091)</f>
        <v>45407</v>
      </c>
      <c r="K2092" s="67">
        <f t="shared" si="552"/>
        <v>310</v>
      </c>
      <c r="L2092" s="68">
        <f t="shared" si="553"/>
        <v>311</v>
      </c>
      <c r="M2092" s="69">
        <f t="shared" si="554"/>
        <v>1.0495939139999999</v>
      </c>
      <c r="N2092" s="69">
        <f t="shared" ca="1" si="555"/>
        <v>1.1755228170000001</v>
      </c>
      <c r="O2092" s="68">
        <v>0</v>
      </c>
      <c r="P2092" s="65">
        <f t="shared" ca="1" si="556"/>
        <v>129.91704487000001</v>
      </c>
      <c r="Q2092" s="143">
        <f t="shared" si="546"/>
        <v>0</v>
      </c>
      <c r="R2092" s="11">
        <f t="shared" si="558"/>
        <v>0</v>
      </c>
      <c r="S2092" s="70" t="str">
        <f>IF(O2091&gt;0,VLOOKUP(O2091,W$12:AF$60,10),S2091)</f>
        <v>A+J=</v>
      </c>
      <c r="T2092" s="66" t="e">
        <f>IF(O2091&gt;0,VLOOKUP(O2091,W$12:AF$60,11),T2091)</f>
        <v>#REF!</v>
      </c>
      <c r="U2092" s="71" t="str">
        <f t="shared" si="557"/>
        <v>-</v>
      </c>
    </row>
    <row r="2093" spans="1:21" x14ac:dyDescent="0.15">
      <c r="A2093" s="63">
        <f t="shared" si="559"/>
        <v>45858</v>
      </c>
      <c r="B2093" s="78" t="str">
        <f t="shared" ca="1" si="547"/>
        <v>n.d</v>
      </c>
      <c r="C2093" s="65">
        <f t="shared" ca="1" si="548"/>
        <v>740.17183120949994</v>
      </c>
      <c r="D2093" s="10">
        <f ca="1">IF(A2093&lt;$B$1,VLOOKUP(A2093,[1]DI!$A$4:$B$15000,2),0)</f>
        <v>0</v>
      </c>
      <c r="E2093" s="65">
        <f t="shared" ca="1" si="549"/>
        <v>1</v>
      </c>
      <c r="F2093" s="65">
        <f ca="1">(TRUNC(PRODUCT($E$12:$E2092),16))</f>
        <v>1.5886260286907401</v>
      </c>
      <c r="G2093" s="65">
        <f t="shared" ca="1" si="550"/>
        <v>1.4184430829528401</v>
      </c>
      <c r="H2093" s="65">
        <f t="shared" ca="1" si="551"/>
        <v>1.1199786899999999</v>
      </c>
      <c r="I2093" s="64">
        <f t="shared" si="560"/>
        <v>0.04</v>
      </c>
      <c r="J2093" s="66">
        <f>IF(O2092&gt;0,VLOOKUP(O2092,W$12:AF$80,2),J2092)</f>
        <v>45407</v>
      </c>
      <c r="K2093" s="67">
        <f t="shared" si="552"/>
        <v>310</v>
      </c>
      <c r="L2093" s="68">
        <f t="shared" si="553"/>
        <v>311</v>
      </c>
      <c r="M2093" s="69">
        <f t="shared" si="554"/>
        <v>1.0495939139999999</v>
      </c>
      <c r="N2093" s="69">
        <f t="shared" ca="1" si="555"/>
        <v>1.1755228170000001</v>
      </c>
      <c r="O2093" s="68">
        <v>0</v>
      </c>
      <c r="P2093" s="65">
        <f t="shared" ca="1" si="556"/>
        <v>129.91704487000001</v>
      </c>
      <c r="Q2093" s="143">
        <f t="shared" si="546"/>
        <v>0</v>
      </c>
      <c r="R2093" s="11">
        <f t="shared" si="558"/>
        <v>0</v>
      </c>
      <c r="S2093" s="70" t="str">
        <f>IF(O2092&gt;0,VLOOKUP(O2092,W$12:AF$60,10),S2092)</f>
        <v>A+J=</v>
      </c>
      <c r="T2093" s="66" t="e">
        <f>IF(O2092&gt;0,VLOOKUP(O2092,W$12:AF$60,11),T2092)</f>
        <v>#REF!</v>
      </c>
      <c r="U2093" s="71" t="str">
        <f t="shared" si="557"/>
        <v>-</v>
      </c>
    </row>
    <row r="2094" spans="1:21" x14ac:dyDescent="0.15">
      <c r="A2094" s="63">
        <f t="shared" si="559"/>
        <v>45859</v>
      </c>
      <c r="B2094" s="78" t="str">
        <f t="shared" ca="1" si="547"/>
        <v>n.d</v>
      </c>
      <c r="C2094" s="65">
        <f t="shared" ca="1" si="548"/>
        <v>740.17183120949994</v>
      </c>
      <c r="D2094" s="10">
        <f ca="1">IF(A2094&lt;$B$1,VLOOKUP(A2094,[1]DI!$A$4:$B$15000,2),0)</f>
        <v>0</v>
      </c>
      <c r="E2094" s="65">
        <f t="shared" ca="1" si="549"/>
        <v>1</v>
      </c>
      <c r="F2094" s="65">
        <f ca="1">(TRUNC(PRODUCT($E$12:$E2093),16))</f>
        <v>1.5886260286907401</v>
      </c>
      <c r="G2094" s="65">
        <f t="shared" ca="1" si="550"/>
        <v>1.4184430829528401</v>
      </c>
      <c r="H2094" s="65">
        <f t="shared" ca="1" si="551"/>
        <v>1.1199786899999999</v>
      </c>
      <c r="I2094" s="64">
        <f t="shared" si="560"/>
        <v>0.04</v>
      </c>
      <c r="J2094" s="66">
        <f>IF(O2093&gt;0,VLOOKUP(O2093,W$12:AF$80,2),J2093)</f>
        <v>45407</v>
      </c>
      <c r="K2094" s="67">
        <f t="shared" si="552"/>
        <v>311</v>
      </c>
      <c r="L2094" s="68">
        <f t="shared" si="553"/>
        <v>311</v>
      </c>
      <c r="M2094" s="69">
        <f t="shared" si="554"/>
        <v>1.0495939139999999</v>
      </c>
      <c r="N2094" s="69">
        <f t="shared" ca="1" si="555"/>
        <v>1.1755228170000001</v>
      </c>
      <c r="O2094" s="68">
        <v>0</v>
      </c>
      <c r="P2094" s="65">
        <f t="shared" ca="1" si="556"/>
        <v>129.91704487000001</v>
      </c>
      <c r="Q2094" s="143">
        <f t="shared" si="546"/>
        <v>0</v>
      </c>
      <c r="R2094" s="11">
        <f t="shared" si="558"/>
        <v>0</v>
      </c>
      <c r="S2094" s="70" t="str">
        <f>IF(O2093&gt;0,VLOOKUP(O2093,W$12:AF$60,10),S2093)</f>
        <v>A+J=</v>
      </c>
      <c r="T2094" s="66" t="e">
        <f>IF(O2093&gt;0,VLOOKUP(O2093,W$12:AF$60,11),T2093)</f>
        <v>#REF!</v>
      </c>
      <c r="U2094" s="71" t="str">
        <f t="shared" si="557"/>
        <v>-</v>
      </c>
    </row>
    <row r="2095" spans="1:21" x14ac:dyDescent="0.15">
      <c r="A2095" s="63">
        <f t="shared" si="559"/>
        <v>45860</v>
      </c>
      <c r="B2095" s="78" t="str">
        <f t="shared" ca="1" si="547"/>
        <v>n.d</v>
      </c>
      <c r="C2095" s="65">
        <f t="shared" ca="1" si="548"/>
        <v>740.17183120949994</v>
      </c>
      <c r="D2095" s="10">
        <f ca="1">IF(A2095&lt;$B$1,VLOOKUP(A2095,[1]DI!$A$4:$B$15000,2),0)</f>
        <v>0</v>
      </c>
      <c r="E2095" s="65">
        <f t="shared" ca="1" si="549"/>
        <v>1</v>
      </c>
      <c r="F2095" s="65">
        <f ca="1">(TRUNC(PRODUCT($E$12:$E2094),16))</f>
        <v>1.5886260286907401</v>
      </c>
      <c r="G2095" s="65">
        <f t="shared" ca="1" si="550"/>
        <v>1.4184430829528401</v>
      </c>
      <c r="H2095" s="65">
        <f t="shared" ca="1" si="551"/>
        <v>1.1199786899999999</v>
      </c>
      <c r="I2095" s="64">
        <f t="shared" si="560"/>
        <v>0.04</v>
      </c>
      <c r="J2095" s="66">
        <f>IF(O2094&gt;0,VLOOKUP(O2094,W$12:AF$80,2),J2094)</f>
        <v>45407</v>
      </c>
      <c r="K2095" s="67">
        <f t="shared" si="552"/>
        <v>312</v>
      </c>
      <c r="L2095" s="68">
        <f t="shared" si="553"/>
        <v>312</v>
      </c>
      <c r="M2095" s="69">
        <f t="shared" si="554"/>
        <v>1.0497572829999999</v>
      </c>
      <c r="N2095" s="69">
        <f t="shared" ca="1" si="555"/>
        <v>1.1757057870000001</v>
      </c>
      <c r="O2095" s="68">
        <v>0</v>
      </c>
      <c r="P2095" s="65">
        <f t="shared" ca="1" si="556"/>
        <v>130.05247410999999</v>
      </c>
      <c r="Q2095" s="143">
        <f t="shared" si="546"/>
        <v>0</v>
      </c>
      <c r="R2095" s="11">
        <f t="shared" si="558"/>
        <v>0</v>
      </c>
      <c r="S2095" s="70" t="str">
        <f>IF(O2094&gt;0,VLOOKUP(O2094,W$12:AF$60,10),S2094)</f>
        <v>A+J=</v>
      </c>
      <c r="T2095" s="66" t="e">
        <f>IF(O2094&gt;0,VLOOKUP(O2094,W$12:AF$60,11),T2094)</f>
        <v>#REF!</v>
      </c>
      <c r="U2095" s="71" t="str">
        <f t="shared" si="557"/>
        <v>-</v>
      </c>
    </row>
    <row r="2096" spans="1:21" x14ac:dyDescent="0.15">
      <c r="A2096" s="63">
        <f t="shared" si="559"/>
        <v>45861</v>
      </c>
      <c r="B2096" s="78" t="str">
        <f t="shared" ca="1" si="547"/>
        <v>n.d</v>
      </c>
      <c r="C2096" s="65">
        <f t="shared" ca="1" si="548"/>
        <v>740.17183120949994</v>
      </c>
      <c r="D2096" s="10">
        <f ca="1">IF(A2096&lt;$B$1,VLOOKUP(A2096,[1]DI!$A$4:$B$15000,2),0)</f>
        <v>0</v>
      </c>
      <c r="E2096" s="65">
        <f t="shared" ca="1" si="549"/>
        <v>1</v>
      </c>
      <c r="F2096" s="65">
        <f ca="1">(TRUNC(PRODUCT($E$12:$E2095),16))</f>
        <v>1.5886260286907401</v>
      </c>
      <c r="G2096" s="65">
        <f t="shared" ca="1" si="550"/>
        <v>1.4184430829528401</v>
      </c>
      <c r="H2096" s="65">
        <f t="shared" ca="1" si="551"/>
        <v>1.1199786899999999</v>
      </c>
      <c r="I2096" s="64">
        <f t="shared" si="560"/>
        <v>0.04</v>
      </c>
      <c r="J2096" s="66">
        <f>IF(O2095&gt;0,VLOOKUP(O2095,W$12:AF$80,2),J2095)</f>
        <v>45407</v>
      </c>
      <c r="K2096" s="67">
        <f t="shared" si="552"/>
        <v>313</v>
      </c>
      <c r="L2096" s="68">
        <f t="shared" si="553"/>
        <v>313</v>
      </c>
      <c r="M2096" s="69">
        <f t="shared" si="554"/>
        <v>1.049920677</v>
      </c>
      <c r="N2096" s="69">
        <f t="shared" ca="1" si="555"/>
        <v>1.1758887840000001</v>
      </c>
      <c r="O2096" s="68">
        <v>0</v>
      </c>
      <c r="P2096" s="65">
        <f t="shared" ca="1" si="556"/>
        <v>130.18792334</v>
      </c>
      <c r="Q2096" s="143">
        <f t="shared" si="546"/>
        <v>0</v>
      </c>
      <c r="R2096" s="11">
        <f t="shared" si="558"/>
        <v>0</v>
      </c>
      <c r="S2096" s="70" t="str">
        <f>IF(O2095&gt;0,VLOOKUP(O2095,W$12:AF$60,10),S2095)</f>
        <v>A+J=</v>
      </c>
      <c r="T2096" s="66" t="e">
        <f>IF(O2095&gt;0,VLOOKUP(O2095,W$12:AF$60,11),T2095)</f>
        <v>#REF!</v>
      </c>
      <c r="U2096" s="71" t="str">
        <f t="shared" si="557"/>
        <v>-</v>
      </c>
    </row>
    <row r="2097" spans="1:21" x14ac:dyDescent="0.15">
      <c r="A2097" s="63">
        <f t="shared" si="559"/>
        <v>45862</v>
      </c>
      <c r="B2097" s="78" t="str">
        <f t="shared" ca="1" si="547"/>
        <v>n.d</v>
      </c>
      <c r="C2097" s="65">
        <f t="shared" ca="1" si="548"/>
        <v>740.17183120949994</v>
      </c>
      <c r="D2097" s="10">
        <f ca="1">IF(A2097&lt;$B$1,VLOOKUP(A2097,[1]DI!$A$4:$B$15000,2),0)</f>
        <v>0</v>
      </c>
      <c r="E2097" s="65">
        <f t="shared" ca="1" si="549"/>
        <v>1</v>
      </c>
      <c r="F2097" s="65">
        <f ca="1">(TRUNC(PRODUCT($E$12:$E2096),16))</f>
        <v>1.5886260286907401</v>
      </c>
      <c r="G2097" s="65">
        <f t="shared" ca="1" si="550"/>
        <v>1.4184430829528401</v>
      </c>
      <c r="H2097" s="65">
        <f t="shared" ca="1" si="551"/>
        <v>1.1199786899999999</v>
      </c>
      <c r="I2097" s="64">
        <f t="shared" si="560"/>
        <v>0.04</v>
      </c>
      <c r="J2097" s="66">
        <f>IF(O2096&gt;0,VLOOKUP(O2096,W$12:AF$80,2),J2096)</f>
        <v>45407</v>
      </c>
      <c r="K2097" s="67">
        <f t="shared" si="552"/>
        <v>314</v>
      </c>
      <c r="L2097" s="68">
        <f t="shared" si="553"/>
        <v>314</v>
      </c>
      <c r="M2097" s="69">
        <f t="shared" si="554"/>
        <v>1.050084097</v>
      </c>
      <c r="N2097" s="69">
        <f t="shared" ca="1" si="555"/>
        <v>1.1760718109999999</v>
      </c>
      <c r="O2097" s="68">
        <v>0</v>
      </c>
      <c r="P2097" s="65">
        <f t="shared" ca="1" si="556"/>
        <v>130.32339476999999</v>
      </c>
      <c r="Q2097" s="143">
        <f t="shared" ref="Q2097:Q2160" si="561">IF(O2097&gt;0,VLOOKUP(A2097,X$12:AC$90,6),0)</f>
        <v>0</v>
      </c>
      <c r="R2097" s="11">
        <f t="shared" si="558"/>
        <v>0</v>
      </c>
      <c r="S2097" s="70" t="str">
        <f>IF(O2096&gt;0,VLOOKUP(O2096,W$12:AF$60,10),S2096)</f>
        <v>A+J=</v>
      </c>
      <c r="T2097" s="66" t="e">
        <f>IF(O2096&gt;0,VLOOKUP(O2096,W$12:AF$60,11),T2096)</f>
        <v>#REF!</v>
      </c>
      <c r="U2097" s="71" t="str">
        <f t="shared" si="557"/>
        <v>-</v>
      </c>
    </row>
    <row r="2098" spans="1:21" x14ac:dyDescent="0.15">
      <c r="A2098" s="63">
        <f t="shared" si="559"/>
        <v>45863</v>
      </c>
      <c r="B2098" s="78" t="str">
        <f t="shared" ca="1" si="547"/>
        <v>n.d</v>
      </c>
      <c r="C2098" s="65">
        <f t="shared" ca="1" si="548"/>
        <v>740.17183120949994</v>
      </c>
      <c r="D2098" s="10">
        <f ca="1">IF(A2098&lt;$B$1,VLOOKUP(A2098,[1]DI!$A$4:$B$15000,2),0)</f>
        <v>0</v>
      </c>
      <c r="E2098" s="65">
        <f t="shared" ca="1" si="549"/>
        <v>1</v>
      </c>
      <c r="F2098" s="65">
        <f ca="1">(TRUNC(PRODUCT($E$12:$E2097),16))</f>
        <v>1.5886260286907401</v>
      </c>
      <c r="G2098" s="65">
        <f t="shared" ca="1" si="550"/>
        <v>1.4184430829528401</v>
      </c>
      <c r="H2098" s="65">
        <f t="shared" ca="1" si="551"/>
        <v>1.1199786899999999</v>
      </c>
      <c r="I2098" s="64">
        <f t="shared" si="560"/>
        <v>0.04</v>
      </c>
      <c r="J2098" s="66">
        <f>IF(O2097&gt;0,VLOOKUP(O2097,W$12:AF$80,2),J2097)</f>
        <v>45407</v>
      </c>
      <c r="K2098" s="67">
        <f t="shared" si="552"/>
        <v>315</v>
      </c>
      <c r="L2098" s="68">
        <f t="shared" si="553"/>
        <v>315</v>
      </c>
      <c r="M2098" s="69">
        <f t="shared" si="554"/>
        <v>1.050247543</v>
      </c>
      <c r="N2098" s="69">
        <f t="shared" ca="1" si="555"/>
        <v>1.1762548669999999</v>
      </c>
      <c r="O2098" s="68">
        <v>0</v>
      </c>
      <c r="P2098" s="65">
        <f t="shared" ca="1" si="556"/>
        <v>130.45888765999999</v>
      </c>
      <c r="Q2098" s="143">
        <f t="shared" si="561"/>
        <v>0</v>
      </c>
      <c r="R2098" s="11">
        <f t="shared" si="558"/>
        <v>0</v>
      </c>
      <c r="S2098" s="70" t="str">
        <f>IF(O2097&gt;0,VLOOKUP(O2097,W$12:AF$60,10),S2097)</f>
        <v>A+J=</v>
      </c>
      <c r="T2098" s="66" t="e">
        <f>IF(O2097&gt;0,VLOOKUP(O2097,W$12:AF$60,11),T2097)</f>
        <v>#REF!</v>
      </c>
      <c r="U2098" s="71" t="str">
        <f t="shared" si="557"/>
        <v>-</v>
      </c>
    </row>
    <row r="2099" spans="1:21" x14ac:dyDescent="0.15">
      <c r="A2099" s="63">
        <f t="shared" si="559"/>
        <v>45864</v>
      </c>
      <c r="B2099" s="78" t="str">
        <f t="shared" ca="1" si="547"/>
        <v>n.d</v>
      </c>
      <c r="C2099" s="65">
        <f t="shared" ca="1" si="548"/>
        <v>740.17183120949994</v>
      </c>
      <c r="D2099" s="10">
        <f ca="1">IF(A2099&lt;$B$1,VLOOKUP(A2099,[1]DI!$A$4:$B$15000,2),0)</f>
        <v>0</v>
      </c>
      <c r="E2099" s="65">
        <f t="shared" ca="1" si="549"/>
        <v>1</v>
      </c>
      <c r="F2099" s="65">
        <f ca="1">(TRUNC(PRODUCT($E$12:$E2098),16))</f>
        <v>1.5886260286907401</v>
      </c>
      <c r="G2099" s="65">
        <f t="shared" ca="1" si="550"/>
        <v>1.4184430829528401</v>
      </c>
      <c r="H2099" s="65">
        <f t="shared" ca="1" si="551"/>
        <v>1.1199786899999999</v>
      </c>
      <c r="I2099" s="64">
        <f t="shared" si="560"/>
        <v>0.04</v>
      </c>
      <c r="J2099" s="66">
        <f>IF(O2098&gt;0,VLOOKUP(O2098,W$12:AF$80,2),J2098)</f>
        <v>45407</v>
      </c>
      <c r="K2099" s="67">
        <f t="shared" si="552"/>
        <v>315</v>
      </c>
      <c r="L2099" s="68">
        <f t="shared" si="553"/>
        <v>316</v>
      </c>
      <c r="M2099" s="69">
        <f t="shared" si="554"/>
        <v>1.050411014</v>
      </c>
      <c r="N2099" s="69">
        <f t="shared" ca="1" si="555"/>
        <v>1.176437951</v>
      </c>
      <c r="O2099" s="68">
        <v>0</v>
      </c>
      <c r="P2099" s="65">
        <f t="shared" ca="1" si="556"/>
        <v>130.59440128</v>
      </c>
      <c r="Q2099" s="143">
        <f t="shared" si="561"/>
        <v>0</v>
      </c>
      <c r="R2099" s="11">
        <f t="shared" si="558"/>
        <v>0</v>
      </c>
      <c r="S2099" s="70" t="str">
        <f>IF(O2098&gt;0,VLOOKUP(O2098,W$12:AF$60,10),S2098)</f>
        <v>A+J=</v>
      </c>
      <c r="T2099" s="66" t="e">
        <f>IF(O2098&gt;0,VLOOKUP(O2098,W$12:AF$60,11),T2098)</f>
        <v>#REF!</v>
      </c>
      <c r="U2099" s="71" t="str">
        <f t="shared" si="557"/>
        <v>-</v>
      </c>
    </row>
    <row r="2100" spans="1:21" x14ac:dyDescent="0.15">
      <c r="A2100" s="63">
        <f t="shared" si="559"/>
        <v>45865</v>
      </c>
      <c r="B2100" s="78" t="str">
        <f t="shared" ref="B2100:B2163" ca="1" si="562">IF(A2100&lt;=TODAY(),C2100+P2100,IF(AND(A2100&gt;TODAY(),A2100&lt;=$B$1),IF(VLOOKUP(TODAY(),$A$10:$D$10000,4,FALSE)=0,"n.d",C2100+P2100),"n.d"))</f>
        <v>n.d</v>
      </c>
      <c r="C2100" s="65">
        <f t="shared" ref="C2100:C2163" ca="1" si="563">(C2099-R2099)</f>
        <v>740.17183120949994</v>
      </c>
      <c r="D2100" s="10">
        <f ca="1">IF(A2100&lt;$B$1,VLOOKUP(A2100,[1]DI!$A$4:$B$15000,2),0)</f>
        <v>0</v>
      </c>
      <c r="E2100" s="65">
        <f t="shared" ref="E2100:E2163" ca="1" si="564">IF(A2100&lt;A$10,1,ROUND(((1+D2100)^(1/252)),8))</f>
        <v>1</v>
      </c>
      <c r="F2100" s="65">
        <f ca="1">(TRUNC(PRODUCT($E$12:$E2099),16))</f>
        <v>1.5886260286907401</v>
      </c>
      <c r="G2100" s="65">
        <f t="shared" ref="G2100:G2163" ca="1" si="565">IF(O2099&gt;0,F2099,G2099)</f>
        <v>1.4184430829528401</v>
      </c>
      <c r="H2100" s="65">
        <f t="shared" ref="H2100:H2163" ca="1" si="566">ROUND(F2100/G2100,8)</f>
        <v>1.1199786899999999</v>
      </c>
      <c r="I2100" s="64">
        <f t="shared" si="560"/>
        <v>0.04</v>
      </c>
      <c r="J2100" s="66">
        <f>IF(O2099&gt;0,VLOOKUP(O2099,W$12:AF$80,2),J2099)</f>
        <v>45407</v>
      </c>
      <c r="K2100" s="67">
        <f t="shared" ref="K2100:K2163" si="567">IF(A2100&gt;J2100,IF(NETWORKDAYS(J2100,A2100,$W$120:$W$436)-1=0,1,NETWORKDAYS(J2100,A2100,$W$120:$W$436)-1),0)</f>
        <v>315</v>
      </c>
      <c r="L2100" s="68">
        <f t="shared" ref="L2100:L2163" si="568">IF(AND(K2100=1,K2099=1),1,IF(K2100&gt;0,IF(K2100=K2099,K2100+1,K2100),0))</f>
        <v>316</v>
      </c>
      <c r="M2100" s="69">
        <f t="shared" ref="M2100:M2163" si="569">ROUND((I2100+1)^(L2100/252),9)</f>
        <v>1.050411014</v>
      </c>
      <c r="N2100" s="69">
        <f t="shared" ref="N2100:N2163" ca="1" si="570">ROUND(H2100*M2100,9)</f>
        <v>1.176437951</v>
      </c>
      <c r="O2100" s="68">
        <v>0</v>
      </c>
      <c r="P2100" s="65">
        <f t="shared" ref="P2100:P2163" ca="1" si="571">TRUNC(((N2100-1)*C2100),8)</f>
        <v>130.59440128</v>
      </c>
      <c r="Q2100" s="143">
        <f t="shared" si="561"/>
        <v>0</v>
      </c>
      <c r="R2100" s="11">
        <f t="shared" si="558"/>
        <v>0</v>
      </c>
      <c r="S2100" s="70" t="str">
        <f>IF(O2099&gt;0,VLOOKUP(O2099,W$12:AF$60,10),S2099)</f>
        <v>A+J=</v>
      </c>
      <c r="T2100" s="66" t="e">
        <f>IF(O2099&gt;0,VLOOKUP(O2099,W$12:AF$60,11),T2099)</f>
        <v>#REF!</v>
      </c>
      <c r="U2100" s="71" t="str">
        <f t="shared" ref="U2100:U2163" si="572">IF(O2100&gt;0,(P2100+R2100)*U$9,"-")</f>
        <v>-</v>
      </c>
    </row>
    <row r="2101" spans="1:21" x14ac:dyDescent="0.15">
      <c r="A2101" s="63">
        <f t="shared" si="559"/>
        <v>45866</v>
      </c>
      <c r="B2101" s="78" t="str">
        <f t="shared" ca="1" si="562"/>
        <v>n.d</v>
      </c>
      <c r="C2101" s="65">
        <f t="shared" ca="1" si="563"/>
        <v>740.17183120949994</v>
      </c>
      <c r="D2101" s="10">
        <f ca="1">IF(A2101&lt;$B$1,VLOOKUP(A2101,[1]DI!$A$4:$B$15000,2),0)</f>
        <v>0</v>
      </c>
      <c r="E2101" s="65">
        <f t="shared" ca="1" si="564"/>
        <v>1</v>
      </c>
      <c r="F2101" s="65">
        <f ca="1">(TRUNC(PRODUCT($E$12:$E2100),16))</f>
        <v>1.5886260286907401</v>
      </c>
      <c r="G2101" s="65">
        <f t="shared" ca="1" si="565"/>
        <v>1.4184430829528401</v>
      </c>
      <c r="H2101" s="65">
        <f t="shared" ca="1" si="566"/>
        <v>1.1199786899999999</v>
      </c>
      <c r="I2101" s="64">
        <f t="shared" si="560"/>
        <v>0.04</v>
      </c>
      <c r="J2101" s="66">
        <f>IF(O2100&gt;0,VLOOKUP(O2100,W$12:AF$80,2),J2100)</f>
        <v>45407</v>
      </c>
      <c r="K2101" s="67">
        <f t="shared" si="567"/>
        <v>316</v>
      </c>
      <c r="L2101" s="68">
        <f t="shared" si="568"/>
        <v>316</v>
      </c>
      <c r="M2101" s="69">
        <f t="shared" si="569"/>
        <v>1.050411014</v>
      </c>
      <c r="N2101" s="69">
        <f t="shared" ca="1" si="570"/>
        <v>1.176437951</v>
      </c>
      <c r="O2101" s="68">
        <v>0</v>
      </c>
      <c r="P2101" s="65">
        <f t="shared" ca="1" si="571"/>
        <v>130.59440128</v>
      </c>
      <c r="Q2101" s="143">
        <f t="shared" si="561"/>
        <v>0</v>
      </c>
      <c r="R2101" s="11">
        <f t="shared" si="558"/>
        <v>0</v>
      </c>
      <c r="S2101" s="70" t="str">
        <f>IF(O2100&gt;0,VLOOKUP(O2100,W$12:AF$60,10),S2100)</f>
        <v>A+J=</v>
      </c>
      <c r="T2101" s="66" t="e">
        <f>IF(O2100&gt;0,VLOOKUP(O2100,W$12:AF$60,11),T2100)</f>
        <v>#REF!</v>
      </c>
      <c r="U2101" s="71" t="str">
        <f t="shared" si="572"/>
        <v>-</v>
      </c>
    </row>
    <row r="2102" spans="1:21" x14ac:dyDescent="0.15">
      <c r="A2102" s="63">
        <f t="shared" si="559"/>
        <v>45867</v>
      </c>
      <c r="B2102" s="78" t="str">
        <f t="shared" ca="1" si="562"/>
        <v>n.d</v>
      </c>
      <c r="C2102" s="65">
        <f t="shared" ca="1" si="563"/>
        <v>740.17183120949994</v>
      </c>
      <c r="D2102" s="10">
        <f ca="1">IF(A2102&lt;$B$1,VLOOKUP(A2102,[1]DI!$A$4:$B$15000,2),0)</f>
        <v>0</v>
      </c>
      <c r="E2102" s="65">
        <f t="shared" ca="1" si="564"/>
        <v>1</v>
      </c>
      <c r="F2102" s="65">
        <f ca="1">(TRUNC(PRODUCT($E$12:$E2101),16))</f>
        <v>1.5886260286907401</v>
      </c>
      <c r="G2102" s="65">
        <f t="shared" ca="1" si="565"/>
        <v>1.4184430829528401</v>
      </c>
      <c r="H2102" s="65">
        <f t="shared" ca="1" si="566"/>
        <v>1.1199786899999999</v>
      </c>
      <c r="I2102" s="64">
        <f t="shared" si="560"/>
        <v>0.04</v>
      </c>
      <c r="J2102" s="66">
        <f>IF(O2101&gt;0,VLOOKUP(O2101,W$12:AF$80,2),J2101)</f>
        <v>45407</v>
      </c>
      <c r="K2102" s="67">
        <f t="shared" si="567"/>
        <v>317</v>
      </c>
      <c r="L2102" s="68">
        <f t="shared" si="568"/>
        <v>317</v>
      </c>
      <c r="M2102" s="69">
        <f t="shared" si="569"/>
        <v>1.0505745099999999</v>
      </c>
      <c r="N2102" s="69">
        <f t="shared" ca="1" si="570"/>
        <v>1.176621063</v>
      </c>
      <c r="O2102" s="68">
        <v>0</v>
      </c>
      <c r="P2102" s="65">
        <f t="shared" ca="1" si="571"/>
        <v>130.72993563</v>
      </c>
      <c r="Q2102" s="143">
        <f t="shared" si="561"/>
        <v>0</v>
      </c>
      <c r="R2102" s="11">
        <f t="shared" si="558"/>
        <v>0</v>
      </c>
      <c r="S2102" s="70" t="str">
        <f>IF(O2101&gt;0,VLOOKUP(O2101,W$12:AF$60,10),S2101)</f>
        <v>A+J=</v>
      </c>
      <c r="T2102" s="66" t="e">
        <f>IF(O2101&gt;0,VLOOKUP(O2101,W$12:AF$60,11),T2101)</f>
        <v>#REF!</v>
      </c>
      <c r="U2102" s="71" t="str">
        <f t="shared" si="572"/>
        <v>-</v>
      </c>
    </row>
    <row r="2103" spans="1:21" x14ac:dyDescent="0.15">
      <c r="A2103" s="63">
        <f t="shared" si="559"/>
        <v>45868</v>
      </c>
      <c r="B2103" s="78" t="str">
        <f t="shared" ca="1" si="562"/>
        <v>n.d</v>
      </c>
      <c r="C2103" s="65">
        <f t="shared" ca="1" si="563"/>
        <v>740.17183120949994</v>
      </c>
      <c r="D2103" s="10">
        <f ca="1">IF(A2103&lt;$B$1,VLOOKUP(A2103,[1]DI!$A$4:$B$15000,2),0)</f>
        <v>0</v>
      </c>
      <c r="E2103" s="65">
        <f t="shared" ca="1" si="564"/>
        <v>1</v>
      </c>
      <c r="F2103" s="65">
        <f ca="1">(TRUNC(PRODUCT($E$12:$E2102),16))</f>
        <v>1.5886260286907401</v>
      </c>
      <c r="G2103" s="65">
        <f t="shared" ca="1" si="565"/>
        <v>1.4184430829528401</v>
      </c>
      <c r="H2103" s="65">
        <f t="shared" ca="1" si="566"/>
        <v>1.1199786899999999</v>
      </c>
      <c r="I2103" s="64">
        <f t="shared" si="560"/>
        <v>0.04</v>
      </c>
      <c r="J2103" s="66">
        <f>IF(O2102&gt;0,VLOOKUP(O2102,W$12:AF$80,2),J2102)</f>
        <v>45407</v>
      </c>
      <c r="K2103" s="67">
        <f t="shared" si="567"/>
        <v>318</v>
      </c>
      <c r="L2103" s="68">
        <f t="shared" si="568"/>
        <v>318</v>
      </c>
      <c r="M2103" s="69">
        <f t="shared" si="569"/>
        <v>1.0507380319999999</v>
      </c>
      <c r="N2103" s="69">
        <f t="shared" ca="1" si="570"/>
        <v>1.176804205</v>
      </c>
      <c r="O2103" s="68">
        <v>0</v>
      </c>
      <c r="P2103" s="65">
        <f t="shared" ca="1" si="571"/>
        <v>130.86549217999999</v>
      </c>
      <c r="Q2103" s="143">
        <f t="shared" si="561"/>
        <v>0</v>
      </c>
      <c r="R2103" s="11">
        <f t="shared" si="558"/>
        <v>0</v>
      </c>
      <c r="S2103" s="70" t="str">
        <f>IF(O2102&gt;0,VLOOKUP(O2102,W$12:AF$60,10),S2102)</f>
        <v>A+J=</v>
      </c>
      <c r="T2103" s="66" t="e">
        <f>IF(O2102&gt;0,VLOOKUP(O2102,W$12:AF$60,11),T2102)</f>
        <v>#REF!</v>
      </c>
      <c r="U2103" s="71" t="str">
        <f t="shared" si="572"/>
        <v>-</v>
      </c>
    </row>
    <row r="2104" spans="1:21" x14ac:dyDescent="0.15">
      <c r="A2104" s="63">
        <f t="shared" si="559"/>
        <v>45869</v>
      </c>
      <c r="B2104" s="78" t="str">
        <f t="shared" ca="1" si="562"/>
        <v>n.d</v>
      </c>
      <c r="C2104" s="65">
        <f t="shared" ca="1" si="563"/>
        <v>740.17183120949994</v>
      </c>
      <c r="D2104" s="10">
        <f ca="1">IF(A2104&lt;$B$1,VLOOKUP(A2104,[1]DI!$A$4:$B$15000,2),0)</f>
        <v>0</v>
      </c>
      <c r="E2104" s="65">
        <f t="shared" ca="1" si="564"/>
        <v>1</v>
      </c>
      <c r="F2104" s="65">
        <f ca="1">(TRUNC(PRODUCT($E$12:$E2103),16))</f>
        <v>1.5886260286907401</v>
      </c>
      <c r="G2104" s="65">
        <f t="shared" ca="1" si="565"/>
        <v>1.4184430829528401</v>
      </c>
      <c r="H2104" s="65">
        <f t="shared" ca="1" si="566"/>
        <v>1.1199786899999999</v>
      </c>
      <c r="I2104" s="64">
        <f t="shared" si="560"/>
        <v>0.04</v>
      </c>
      <c r="J2104" s="66">
        <f>IF(O2103&gt;0,VLOOKUP(O2103,W$12:AF$80,2),J2103)</f>
        <v>45407</v>
      </c>
      <c r="K2104" s="67">
        <f t="shared" si="567"/>
        <v>319</v>
      </c>
      <c r="L2104" s="68">
        <f t="shared" si="568"/>
        <v>319</v>
      </c>
      <c r="M2104" s="69">
        <f t="shared" si="569"/>
        <v>1.050901579</v>
      </c>
      <c r="N2104" s="69">
        <f t="shared" ca="1" si="570"/>
        <v>1.1769873740000001</v>
      </c>
      <c r="O2104" s="68">
        <v>0</v>
      </c>
      <c r="P2104" s="65">
        <f t="shared" ca="1" si="571"/>
        <v>131.00106871</v>
      </c>
      <c r="Q2104" s="143">
        <f t="shared" si="561"/>
        <v>0</v>
      </c>
      <c r="R2104" s="11">
        <f t="shared" si="558"/>
        <v>0</v>
      </c>
      <c r="S2104" s="70" t="str">
        <f>IF(O2103&gt;0,VLOOKUP(O2103,W$12:AF$60,10),S2103)</f>
        <v>A+J=</v>
      </c>
      <c r="T2104" s="66" t="e">
        <f>IF(O2103&gt;0,VLOOKUP(O2103,W$12:AF$60,11),T2103)</f>
        <v>#REF!</v>
      </c>
      <c r="U2104" s="71" t="str">
        <f t="shared" si="572"/>
        <v>-</v>
      </c>
    </row>
    <row r="2105" spans="1:21" x14ac:dyDescent="0.15">
      <c r="A2105" s="63">
        <f t="shared" si="559"/>
        <v>45870</v>
      </c>
      <c r="B2105" s="78" t="str">
        <f t="shared" ca="1" si="562"/>
        <v>n.d</v>
      </c>
      <c r="C2105" s="65">
        <f t="shared" ca="1" si="563"/>
        <v>740.17183120949994</v>
      </c>
      <c r="D2105" s="10">
        <f ca="1">IF(A2105&lt;$B$1,VLOOKUP(A2105,[1]DI!$A$4:$B$15000,2),0)</f>
        <v>0</v>
      </c>
      <c r="E2105" s="65">
        <f t="shared" ca="1" si="564"/>
        <v>1</v>
      </c>
      <c r="F2105" s="65">
        <f ca="1">(TRUNC(PRODUCT($E$12:$E2104),16))</f>
        <v>1.5886260286907401</v>
      </c>
      <c r="G2105" s="65">
        <f t="shared" ca="1" si="565"/>
        <v>1.4184430829528401</v>
      </c>
      <c r="H2105" s="65">
        <f t="shared" ca="1" si="566"/>
        <v>1.1199786899999999</v>
      </c>
      <c r="I2105" s="64">
        <f t="shared" si="560"/>
        <v>0.04</v>
      </c>
      <c r="J2105" s="66">
        <f>IF(O2104&gt;0,VLOOKUP(O2104,W$12:AF$80,2),J2104)</f>
        <v>45407</v>
      </c>
      <c r="K2105" s="67">
        <f t="shared" si="567"/>
        <v>320</v>
      </c>
      <c r="L2105" s="68">
        <f t="shared" si="568"/>
        <v>320</v>
      </c>
      <c r="M2105" s="69">
        <f t="shared" si="569"/>
        <v>1.0510651520000001</v>
      </c>
      <c r="N2105" s="69">
        <f t="shared" ca="1" si="570"/>
        <v>1.1771705720000001</v>
      </c>
      <c r="O2105" s="68">
        <v>0</v>
      </c>
      <c r="P2105" s="65">
        <f t="shared" ca="1" si="571"/>
        <v>131.13666670999999</v>
      </c>
      <c r="Q2105" s="143">
        <f t="shared" si="561"/>
        <v>0</v>
      </c>
      <c r="R2105" s="11">
        <f t="shared" si="558"/>
        <v>0</v>
      </c>
      <c r="S2105" s="70" t="str">
        <f>IF(O2104&gt;0,VLOOKUP(O2104,W$12:AF$60,10),S2104)</f>
        <v>A+J=</v>
      </c>
      <c r="T2105" s="66" t="e">
        <f>IF(O2104&gt;0,VLOOKUP(O2104,W$12:AF$60,11),T2104)</f>
        <v>#REF!</v>
      </c>
      <c r="U2105" s="71" t="str">
        <f t="shared" si="572"/>
        <v>-</v>
      </c>
    </row>
    <row r="2106" spans="1:21" x14ac:dyDescent="0.15">
      <c r="A2106" s="63">
        <f t="shared" si="559"/>
        <v>45871</v>
      </c>
      <c r="B2106" s="78" t="str">
        <f t="shared" ca="1" si="562"/>
        <v>n.d</v>
      </c>
      <c r="C2106" s="65">
        <f t="shared" ca="1" si="563"/>
        <v>740.17183120949994</v>
      </c>
      <c r="D2106" s="10">
        <f ca="1">IF(A2106&lt;$B$1,VLOOKUP(A2106,[1]DI!$A$4:$B$15000,2),0)</f>
        <v>0</v>
      </c>
      <c r="E2106" s="65">
        <f t="shared" ca="1" si="564"/>
        <v>1</v>
      </c>
      <c r="F2106" s="65">
        <f ca="1">(TRUNC(PRODUCT($E$12:$E2105),16))</f>
        <v>1.5886260286907401</v>
      </c>
      <c r="G2106" s="65">
        <f t="shared" ca="1" si="565"/>
        <v>1.4184430829528401</v>
      </c>
      <c r="H2106" s="65">
        <f t="shared" ca="1" si="566"/>
        <v>1.1199786899999999</v>
      </c>
      <c r="I2106" s="64">
        <f t="shared" si="560"/>
        <v>0.04</v>
      </c>
      <c r="J2106" s="66">
        <f>IF(O2105&gt;0,VLOOKUP(O2105,W$12:AF$80,2),J2105)</f>
        <v>45407</v>
      </c>
      <c r="K2106" s="67">
        <f t="shared" si="567"/>
        <v>320</v>
      </c>
      <c r="L2106" s="68">
        <f t="shared" si="568"/>
        <v>321</v>
      </c>
      <c r="M2106" s="69">
        <f t="shared" si="569"/>
        <v>1.0512287499999999</v>
      </c>
      <c r="N2106" s="69">
        <f t="shared" ca="1" si="570"/>
        <v>1.177353798</v>
      </c>
      <c r="O2106" s="68">
        <v>0</v>
      </c>
      <c r="P2106" s="65">
        <f t="shared" ca="1" si="571"/>
        <v>131.27228543000001</v>
      </c>
      <c r="Q2106" s="143">
        <f t="shared" si="561"/>
        <v>0</v>
      </c>
      <c r="R2106" s="11">
        <f t="shared" si="558"/>
        <v>0</v>
      </c>
      <c r="S2106" s="70" t="str">
        <f>IF(O2105&gt;0,VLOOKUP(O2105,W$12:AF$60,10),S2105)</f>
        <v>A+J=</v>
      </c>
      <c r="T2106" s="66" t="e">
        <f>IF(O2105&gt;0,VLOOKUP(O2105,W$12:AF$60,11),T2105)</f>
        <v>#REF!</v>
      </c>
      <c r="U2106" s="71" t="str">
        <f t="shared" si="572"/>
        <v>-</v>
      </c>
    </row>
    <row r="2107" spans="1:21" x14ac:dyDescent="0.15">
      <c r="A2107" s="63">
        <f t="shared" si="559"/>
        <v>45872</v>
      </c>
      <c r="B2107" s="78" t="str">
        <f t="shared" ca="1" si="562"/>
        <v>n.d</v>
      </c>
      <c r="C2107" s="65">
        <f t="shared" ca="1" si="563"/>
        <v>740.17183120949994</v>
      </c>
      <c r="D2107" s="10">
        <f ca="1">IF(A2107&lt;$B$1,VLOOKUP(A2107,[1]DI!$A$4:$B$15000,2),0)</f>
        <v>0</v>
      </c>
      <c r="E2107" s="65">
        <f t="shared" ca="1" si="564"/>
        <v>1</v>
      </c>
      <c r="F2107" s="65">
        <f ca="1">(TRUNC(PRODUCT($E$12:$E2106),16))</f>
        <v>1.5886260286907401</v>
      </c>
      <c r="G2107" s="65">
        <f t="shared" ca="1" si="565"/>
        <v>1.4184430829528401</v>
      </c>
      <c r="H2107" s="65">
        <f t="shared" ca="1" si="566"/>
        <v>1.1199786899999999</v>
      </c>
      <c r="I2107" s="64">
        <f t="shared" si="560"/>
        <v>0.04</v>
      </c>
      <c r="J2107" s="66">
        <f>IF(O2106&gt;0,VLOOKUP(O2106,W$12:AF$80,2),J2106)</f>
        <v>45407</v>
      </c>
      <c r="K2107" s="67">
        <f t="shared" si="567"/>
        <v>320</v>
      </c>
      <c r="L2107" s="68">
        <f t="shared" si="568"/>
        <v>321</v>
      </c>
      <c r="M2107" s="69">
        <f t="shared" si="569"/>
        <v>1.0512287499999999</v>
      </c>
      <c r="N2107" s="69">
        <f t="shared" ca="1" si="570"/>
        <v>1.177353798</v>
      </c>
      <c r="O2107" s="68">
        <v>0</v>
      </c>
      <c r="P2107" s="65">
        <f t="shared" ca="1" si="571"/>
        <v>131.27228543000001</v>
      </c>
      <c r="Q2107" s="143">
        <f t="shared" si="561"/>
        <v>0</v>
      </c>
      <c r="R2107" s="11">
        <f t="shared" si="558"/>
        <v>0</v>
      </c>
      <c r="S2107" s="70" t="str">
        <f>IF(O2106&gt;0,VLOOKUP(O2106,W$12:AF$60,10),S2106)</f>
        <v>A+J=</v>
      </c>
      <c r="T2107" s="66" t="e">
        <f>IF(O2106&gt;0,VLOOKUP(O2106,W$12:AF$60,11),T2106)</f>
        <v>#REF!</v>
      </c>
      <c r="U2107" s="71" t="str">
        <f t="shared" si="572"/>
        <v>-</v>
      </c>
    </row>
    <row r="2108" spans="1:21" x14ac:dyDescent="0.15">
      <c r="A2108" s="63">
        <f t="shared" si="559"/>
        <v>45873</v>
      </c>
      <c r="B2108" s="78" t="str">
        <f t="shared" ca="1" si="562"/>
        <v>n.d</v>
      </c>
      <c r="C2108" s="65">
        <f t="shared" ca="1" si="563"/>
        <v>740.17183120949994</v>
      </c>
      <c r="D2108" s="10">
        <f ca="1">IF(A2108&lt;$B$1,VLOOKUP(A2108,[1]DI!$A$4:$B$15000,2),0)</f>
        <v>0</v>
      </c>
      <c r="E2108" s="65">
        <f t="shared" ca="1" si="564"/>
        <v>1</v>
      </c>
      <c r="F2108" s="65">
        <f ca="1">(TRUNC(PRODUCT($E$12:$E2107),16))</f>
        <v>1.5886260286907401</v>
      </c>
      <c r="G2108" s="65">
        <f t="shared" ca="1" si="565"/>
        <v>1.4184430829528401</v>
      </c>
      <c r="H2108" s="65">
        <f t="shared" ca="1" si="566"/>
        <v>1.1199786899999999</v>
      </c>
      <c r="I2108" s="64">
        <f t="shared" si="560"/>
        <v>0.04</v>
      </c>
      <c r="J2108" s="66">
        <f>IF(O2107&gt;0,VLOOKUP(O2107,W$12:AF$80,2),J2107)</f>
        <v>45407</v>
      </c>
      <c r="K2108" s="67">
        <f t="shared" si="567"/>
        <v>321</v>
      </c>
      <c r="L2108" s="68">
        <f t="shared" si="568"/>
        <v>321</v>
      </c>
      <c r="M2108" s="69">
        <f t="shared" si="569"/>
        <v>1.0512287499999999</v>
      </c>
      <c r="N2108" s="69">
        <f t="shared" ca="1" si="570"/>
        <v>1.177353798</v>
      </c>
      <c r="O2108" s="68">
        <v>0</v>
      </c>
      <c r="P2108" s="65">
        <f t="shared" ca="1" si="571"/>
        <v>131.27228543000001</v>
      </c>
      <c r="Q2108" s="143">
        <f t="shared" si="561"/>
        <v>0</v>
      </c>
      <c r="R2108" s="11">
        <f t="shared" si="558"/>
        <v>0</v>
      </c>
      <c r="S2108" s="70" t="str">
        <f>IF(O2107&gt;0,VLOOKUP(O2107,W$12:AF$60,10),S2107)</f>
        <v>A+J=</v>
      </c>
      <c r="T2108" s="66" t="e">
        <f>IF(O2107&gt;0,VLOOKUP(O2107,W$12:AF$60,11),T2107)</f>
        <v>#REF!</v>
      </c>
      <c r="U2108" s="71" t="str">
        <f t="shared" si="572"/>
        <v>-</v>
      </c>
    </row>
    <row r="2109" spans="1:21" x14ac:dyDescent="0.15">
      <c r="A2109" s="63">
        <f t="shared" si="559"/>
        <v>45874</v>
      </c>
      <c r="B2109" s="78" t="str">
        <f t="shared" ca="1" si="562"/>
        <v>n.d</v>
      </c>
      <c r="C2109" s="65">
        <f t="shared" ca="1" si="563"/>
        <v>740.17183120949994</v>
      </c>
      <c r="D2109" s="10">
        <f ca="1">IF(A2109&lt;$B$1,VLOOKUP(A2109,[1]DI!$A$4:$B$15000,2),0)</f>
        <v>0</v>
      </c>
      <c r="E2109" s="65">
        <f t="shared" ca="1" si="564"/>
        <v>1</v>
      </c>
      <c r="F2109" s="65">
        <f ca="1">(TRUNC(PRODUCT($E$12:$E2108),16))</f>
        <v>1.5886260286907401</v>
      </c>
      <c r="G2109" s="65">
        <f t="shared" ca="1" si="565"/>
        <v>1.4184430829528401</v>
      </c>
      <c r="H2109" s="65">
        <f t="shared" ca="1" si="566"/>
        <v>1.1199786899999999</v>
      </c>
      <c r="I2109" s="64">
        <f t="shared" si="560"/>
        <v>0.04</v>
      </c>
      <c r="J2109" s="66">
        <f>IF(O2108&gt;0,VLOOKUP(O2108,W$12:AF$80,2),J2108)</f>
        <v>45407</v>
      </c>
      <c r="K2109" s="67">
        <f t="shared" si="567"/>
        <v>322</v>
      </c>
      <c r="L2109" s="68">
        <f t="shared" si="568"/>
        <v>322</v>
      </c>
      <c r="M2109" s="69">
        <f t="shared" si="569"/>
        <v>1.0513923730000001</v>
      </c>
      <c r="N2109" s="69">
        <f t="shared" ca="1" si="570"/>
        <v>1.177537053</v>
      </c>
      <c r="O2109" s="68">
        <v>0</v>
      </c>
      <c r="P2109" s="65">
        <f t="shared" ca="1" si="571"/>
        <v>131.40792561999999</v>
      </c>
      <c r="Q2109" s="143">
        <f t="shared" si="561"/>
        <v>0</v>
      </c>
      <c r="R2109" s="11">
        <f t="shared" si="558"/>
        <v>0</v>
      </c>
      <c r="S2109" s="70" t="str">
        <f>IF(O2108&gt;0,VLOOKUP(O2108,W$12:AF$60,10),S2108)</f>
        <v>A+J=</v>
      </c>
      <c r="T2109" s="66" t="e">
        <f>IF(O2108&gt;0,VLOOKUP(O2108,W$12:AF$60,11),T2108)</f>
        <v>#REF!</v>
      </c>
      <c r="U2109" s="71" t="str">
        <f t="shared" si="572"/>
        <v>-</v>
      </c>
    </row>
    <row r="2110" spans="1:21" x14ac:dyDescent="0.15">
      <c r="A2110" s="63">
        <f t="shared" si="559"/>
        <v>45875</v>
      </c>
      <c r="B2110" s="78" t="str">
        <f t="shared" ca="1" si="562"/>
        <v>n.d</v>
      </c>
      <c r="C2110" s="65">
        <f t="shared" ca="1" si="563"/>
        <v>740.17183120949994</v>
      </c>
      <c r="D2110" s="10">
        <f ca="1">IF(A2110&lt;$B$1,VLOOKUP(A2110,[1]DI!$A$4:$B$15000,2),0)</f>
        <v>0</v>
      </c>
      <c r="E2110" s="65">
        <f t="shared" ca="1" si="564"/>
        <v>1</v>
      </c>
      <c r="F2110" s="65">
        <f ca="1">(TRUNC(PRODUCT($E$12:$E2109),16))</f>
        <v>1.5886260286907401</v>
      </c>
      <c r="G2110" s="65">
        <f t="shared" ca="1" si="565"/>
        <v>1.4184430829528401</v>
      </c>
      <c r="H2110" s="65">
        <f t="shared" ca="1" si="566"/>
        <v>1.1199786899999999</v>
      </c>
      <c r="I2110" s="64">
        <f t="shared" si="560"/>
        <v>0.04</v>
      </c>
      <c r="J2110" s="66">
        <f>IF(O2109&gt;0,VLOOKUP(O2109,W$12:AF$80,2),J2109)</f>
        <v>45407</v>
      </c>
      <c r="K2110" s="67">
        <f t="shared" si="567"/>
        <v>323</v>
      </c>
      <c r="L2110" s="68">
        <f t="shared" si="568"/>
        <v>323</v>
      </c>
      <c r="M2110" s="69">
        <f t="shared" si="569"/>
        <v>1.0515560230000001</v>
      </c>
      <c r="N2110" s="69">
        <f t="shared" ca="1" si="570"/>
        <v>1.177720337</v>
      </c>
      <c r="O2110" s="68">
        <v>0</v>
      </c>
      <c r="P2110" s="65">
        <f t="shared" ca="1" si="571"/>
        <v>131.54358728</v>
      </c>
      <c r="Q2110" s="143">
        <f t="shared" si="561"/>
        <v>0</v>
      </c>
      <c r="R2110" s="11">
        <f t="shared" si="558"/>
        <v>0</v>
      </c>
      <c r="S2110" s="70" t="str">
        <f>IF(O2109&gt;0,VLOOKUP(O2109,W$12:AF$60,10),S2109)</f>
        <v>A+J=</v>
      </c>
      <c r="T2110" s="66" t="e">
        <f>IF(O2109&gt;0,VLOOKUP(O2109,W$12:AF$60,11),T2109)</f>
        <v>#REF!</v>
      </c>
      <c r="U2110" s="71" t="str">
        <f t="shared" si="572"/>
        <v>-</v>
      </c>
    </row>
    <row r="2111" spans="1:21" x14ac:dyDescent="0.15">
      <c r="A2111" s="63">
        <f t="shared" si="559"/>
        <v>45876</v>
      </c>
      <c r="B2111" s="78" t="str">
        <f t="shared" ca="1" si="562"/>
        <v>n.d</v>
      </c>
      <c r="C2111" s="65">
        <f t="shared" ca="1" si="563"/>
        <v>740.17183120949994</v>
      </c>
      <c r="D2111" s="10">
        <f ca="1">IF(A2111&lt;$B$1,VLOOKUP(A2111,[1]DI!$A$4:$B$15000,2),0)</f>
        <v>0</v>
      </c>
      <c r="E2111" s="65">
        <f t="shared" ca="1" si="564"/>
        <v>1</v>
      </c>
      <c r="F2111" s="65">
        <f ca="1">(TRUNC(PRODUCT($E$12:$E2110),16))</f>
        <v>1.5886260286907401</v>
      </c>
      <c r="G2111" s="65">
        <f t="shared" ca="1" si="565"/>
        <v>1.4184430829528401</v>
      </c>
      <c r="H2111" s="65">
        <f t="shared" ca="1" si="566"/>
        <v>1.1199786899999999</v>
      </c>
      <c r="I2111" s="64">
        <f t="shared" si="560"/>
        <v>0.04</v>
      </c>
      <c r="J2111" s="66">
        <f>IF(O2110&gt;0,VLOOKUP(O2110,W$12:AF$80,2),J2110)</f>
        <v>45407</v>
      </c>
      <c r="K2111" s="67">
        <f t="shared" si="567"/>
        <v>324</v>
      </c>
      <c r="L2111" s="68">
        <f t="shared" si="568"/>
        <v>324</v>
      </c>
      <c r="M2111" s="69">
        <f t="shared" si="569"/>
        <v>1.051719697</v>
      </c>
      <c r="N2111" s="69">
        <f t="shared" ca="1" si="570"/>
        <v>1.177903648</v>
      </c>
      <c r="O2111" s="68">
        <v>0</v>
      </c>
      <c r="P2111" s="65">
        <f t="shared" ca="1" si="571"/>
        <v>131.67926890999999</v>
      </c>
      <c r="Q2111" s="143">
        <f t="shared" si="561"/>
        <v>0</v>
      </c>
      <c r="R2111" s="11">
        <f t="shared" si="558"/>
        <v>0</v>
      </c>
      <c r="S2111" s="70" t="str">
        <f>IF(O2110&gt;0,VLOOKUP(O2110,W$12:AF$60,10),S2110)</f>
        <v>A+J=</v>
      </c>
      <c r="T2111" s="66" t="e">
        <f>IF(O2110&gt;0,VLOOKUP(O2110,W$12:AF$60,11),T2110)</f>
        <v>#REF!</v>
      </c>
      <c r="U2111" s="71" t="str">
        <f t="shared" si="572"/>
        <v>-</v>
      </c>
    </row>
    <row r="2112" spans="1:21" x14ac:dyDescent="0.15">
      <c r="A2112" s="63">
        <f t="shared" si="559"/>
        <v>45877</v>
      </c>
      <c r="B2112" s="78" t="str">
        <f t="shared" ca="1" si="562"/>
        <v>n.d</v>
      </c>
      <c r="C2112" s="65">
        <f t="shared" ca="1" si="563"/>
        <v>740.17183120949994</v>
      </c>
      <c r="D2112" s="10">
        <f ca="1">IF(A2112&lt;$B$1,VLOOKUP(A2112,[1]DI!$A$4:$B$15000,2),0)</f>
        <v>0</v>
      </c>
      <c r="E2112" s="65">
        <f t="shared" ca="1" si="564"/>
        <v>1</v>
      </c>
      <c r="F2112" s="65">
        <f ca="1">(TRUNC(PRODUCT($E$12:$E2111),16))</f>
        <v>1.5886260286907401</v>
      </c>
      <c r="G2112" s="65">
        <f t="shared" ca="1" si="565"/>
        <v>1.4184430829528401</v>
      </c>
      <c r="H2112" s="65">
        <f t="shared" ca="1" si="566"/>
        <v>1.1199786899999999</v>
      </c>
      <c r="I2112" s="64">
        <f t="shared" si="560"/>
        <v>0.04</v>
      </c>
      <c r="J2112" s="66">
        <f>IF(O2111&gt;0,VLOOKUP(O2111,W$12:AF$80,2),J2111)</f>
        <v>45407</v>
      </c>
      <c r="K2112" s="67">
        <f t="shared" si="567"/>
        <v>325</v>
      </c>
      <c r="L2112" s="68">
        <f t="shared" si="568"/>
        <v>325</v>
      </c>
      <c r="M2112" s="69">
        <f t="shared" si="569"/>
        <v>1.0518833970000001</v>
      </c>
      <c r="N2112" s="69">
        <f t="shared" ca="1" si="570"/>
        <v>1.1780869890000001</v>
      </c>
      <c r="O2112" s="68">
        <v>0</v>
      </c>
      <c r="P2112" s="65">
        <f t="shared" ca="1" si="571"/>
        <v>131.81497275999999</v>
      </c>
      <c r="Q2112" s="143">
        <f t="shared" si="561"/>
        <v>0</v>
      </c>
      <c r="R2112" s="11">
        <f t="shared" si="558"/>
        <v>0</v>
      </c>
      <c r="S2112" s="70" t="str">
        <f>IF(O2111&gt;0,VLOOKUP(O2111,W$12:AF$60,10),S2111)</f>
        <v>A+J=</v>
      </c>
      <c r="T2112" s="66" t="e">
        <f>IF(O2111&gt;0,VLOOKUP(O2111,W$12:AF$60,11),T2111)</f>
        <v>#REF!</v>
      </c>
      <c r="U2112" s="71" t="str">
        <f t="shared" si="572"/>
        <v>-</v>
      </c>
    </row>
    <row r="2113" spans="1:21" x14ac:dyDescent="0.15">
      <c r="A2113" s="63">
        <f t="shared" si="559"/>
        <v>45878</v>
      </c>
      <c r="B2113" s="78" t="str">
        <f t="shared" ca="1" si="562"/>
        <v>n.d</v>
      </c>
      <c r="C2113" s="65">
        <f t="shared" ca="1" si="563"/>
        <v>740.17183120949994</v>
      </c>
      <c r="D2113" s="10">
        <f ca="1">IF(A2113&lt;$B$1,VLOOKUP(A2113,[1]DI!$A$4:$B$15000,2),0)</f>
        <v>0</v>
      </c>
      <c r="E2113" s="65">
        <f t="shared" ca="1" si="564"/>
        <v>1</v>
      </c>
      <c r="F2113" s="65">
        <f ca="1">(TRUNC(PRODUCT($E$12:$E2112),16))</f>
        <v>1.5886260286907401</v>
      </c>
      <c r="G2113" s="65">
        <f t="shared" ca="1" si="565"/>
        <v>1.4184430829528401</v>
      </c>
      <c r="H2113" s="65">
        <f t="shared" ca="1" si="566"/>
        <v>1.1199786899999999</v>
      </c>
      <c r="I2113" s="64">
        <f t="shared" si="560"/>
        <v>0.04</v>
      </c>
      <c r="J2113" s="66">
        <f>IF(O2112&gt;0,VLOOKUP(O2112,W$12:AF$80,2),J2112)</f>
        <v>45407</v>
      </c>
      <c r="K2113" s="67">
        <f t="shared" si="567"/>
        <v>325</v>
      </c>
      <c r="L2113" s="68">
        <f t="shared" si="568"/>
        <v>326</v>
      </c>
      <c r="M2113" s="69">
        <f t="shared" si="569"/>
        <v>1.0520471229999999</v>
      </c>
      <c r="N2113" s="69">
        <f t="shared" ca="1" si="570"/>
        <v>1.1782703590000001</v>
      </c>
      <c r="O2113" s="68">
        <v>0</v>
      </c>
      <c r="P2113" s="65">
        <f t="shared" ca="1" si="571"/>
        <v>131.95069806999999</v>
      </c>
      <c r="Q2113" s="143">
        <f t="shared" si="561"/>
        <v>0</v>
      </c>
      <c r="R2113" s="11">
        <f t="shared" si="558"/>
        <v>0</v>
      </c>
      <c r="S2113" s="70" t="str">
        <f>IF(O2112&gt;0,VLOOKUP(O2112,W$12:AF$60,10),S2112)</f>
        <v>A+J=</v>
      </c>
      <c r="T2113" s="66" t="e">
        <f>IF(O2112&gt;0,VLOOKUP(O2112,W$12:AF$60,11),T2112)</f>
        <v>#REF!</v>
      </c>
      <c r="U2113" s="71" t="str">
        <f t="shared" si="572"/>
        <v>-</v>
      </c>
    </row>
    <row r="2114" spans="1:21" x14ac:dyDescent="0.15">
      <c r="A2114" s="63">
        <f t="shared" si="559"/>
        <v>45879</v>
      </c>
      <c r="B2114" s="78" t="str">
        <f t="shared" ca="1" si="562"/>
        <v>n.d</v>
      </c>
      <c r="C2114" s="65">
        <f t="shared" ca="1" si="563"/>
        <v>740.17183120949994</v>
      </c>
      <c r="D2114" s="10">
        <f ca="1">IF(A2114&lt;$B$1,VLOOKUP(A2114,[1]DI!$A$4:$B$15000,2),0)</f>
        <v>0</v>
      </c>
      <c r="E2114" s="65">
        <f t="shared" ca="1" si="564"/>
        <v>1</v>
      </c>
      <c r="F2114" s="65">
        <f ca="1">(TRUNC(PRODUCT($E$12:$E2113),16))</f>
        <v>1.5886260286907401</v>
      </c>
      <c r="G2114" s="65">
        <f t="shared" ca="1" si="565"/>
        <v>1.4184430829528401</v>
      </c>
      <c r="H2114" s="65">
        <f t="shared" ca="1" si="566"/>
        <v>1.1199786899999999</v>
      </c>
      <c r="I2114" s="64">
        <f t="shared" si="560"/>
        <v>0.04</v>
      </c>
      <c r="J2114" s="66">
        <f>IF(O2113&gt;0,VLOOKUP(O2113,W$12:AF$80,2),J2113)</f>
        <v>45407</v>
      </c>
      <c r="K2114" s="67">
        <f t="shared" si="567"/>
        <v>325</v>
      </c>
      <c r="L2114" s="68">
        <f t="shared" si="568"/>
        <v>326</v>
      </c>
      <c r="M2114" s="69">
        <f t="shared" si="569"/>
        <v>1.0520471229999999</v>
      </c>
      <c r="N2114" s="69">
        <f t="shared" ca="1" si="570"/>
        <v>1.1782703590000001</v>
      </c>
      <c r="O2114" s="68">
        <v>0</v>
      </c>
      <c r="P2114" s="65">
        <f t="shared" ca="1" si="571"/>
        <v>131.95069806999999</v>
      </c>
      <c r="Q2114" s="143">
        <f t="shared" si="561"/>
        <v>0</v>
      </c>
      <c r="R2114" s="11">
        <f t="shared" si="558"/>
        <v>0</v>
      </c>
      <c r="S2114" s="70" t="str">
        <f>IF(O2113&gt;0,VLOOKUP(O2113,W$12:AF$60,10),S2113)</f>
        <v>A+J=</v>
      </c>
      <c r="T2114" s="66" t="e">
        <f>IF(O2113&gt;0,VLOOKUP(O2113,W$12:AF$60,11),T2113)</f>
        <v>#REF!</v>
      </c>
      <c r="U2114" s="71" t="str">
        <f t="shared" si="572"/>
        <v>-</v>
      </c>
    </row>
    <row r="2115" spans="1:21" x14ac:dyDescent="0.15">
      <c r="A2115" s="63">
        <f t="shared" si="559"/>
        <v>45880</v>
      </c>
      <c r="B2115" s="78" t="str">
        <f t="shared" ca="1" si="562"/>
        <v>n.d</v>
      </c>
      <c r="C2115" s="65">
        <f t="shared" ca="1" si="563"/>
        <v>740.17183120949994</v>
      </c>
      <c r="D2115" s="10">
        <f ca="1">IF(A2115&lt;$B$1,VLOOKUP(A2115,[1]DI!$A$4:$B$15000,2),0)</f>
        <v>0</v>
      </c>
      <c r="E2115" s="65">
        <f t="shared" ca="1" si="564"/>
        <v>1</v>
      </c>
      <c r="F2115" s="65">
        <f ca="1">(TRUNC(PRODUCT($E$12:$E2114),16))</f>
        <v>1.5886260286907401</v>
      </c>
      <c r="G2115" s="65">
        <f t="shared" ca="1" si="565"/>
        <v>1.4184430829528401</v>
      </c>
      <c r="H2115" s="65">
        <f t="shared" ca="1" si="566"/>
        <v>1.1199786899999999</v>
      </c>
      <c r="I2115" s="64">
        <f t="shared" si="560"/>
        <v>0.04</v>
      </c>
      <c r="J2115" s="66">
        <f>IF(O2114&gt;0,VLOOKUP(O2114,W$12:AF$80,2),J2114)</f>
        <v>45407</v>
      </c>
      <c r="K2115" s="67">
        <f t="shared" si="567"/>
        <v>326</v>
      </c>
      <c r="L2115" s="68">
        <f t="shared" si="568"/>
        <v>326</v>
      </c>
      <c r="M2115" s="69">
        <f t="shared" si="569"/>
        <v>1.0520471229999999</v>
      </c>
      <c r="N2115" s="69">
        <f t="shared" ca="1" si="570"/>
        <v>1.1782703590000001</v>
      </c>
      <c r="O2115" s="68">
        <v>0</v>
      </c>
      <c r="P2115" s="65">
        <f t="shared" ca="1" si="571"/>
        <v>131.95069806999999</v>
      </c>
      <c r="Q2115" s="143">
        <f t="shared" si="561"/>
        <v>0</v>
      </c>
      <c r="R2115" s="11">
        <f t="shared" si="558"/>
        <v>0</v>
      </c>
      <c r="S2115" s="70" t="str">
        <f>IF(O2114&gt;0,VLOOKUP(O2114,W$12:AF$60,10),S2114)</f>
        <v>A+J=</v>
      </c>
      <c r="T2115" s="66" t="e">
        <f>IF(O2114&gt;0,VLOOKUP(O2114,W$12:AF$60,11),T2114)</f>
        <v>#REF!</v>
      </c>
      <c r="U2115" s="71" t="str">
        <f t="shared" si="572"/>
        <v>-</v>
      </c>
    </row>
    <row r="2116" spans="1:21" x14ac:dyDescent="0.15">
      <c r="A2116" s="63">
        <f t="shared" si="559"/>
        <v>45881</v>
      </c>
      <c r="B2116" s="78" t="str">
        <f t="shared" ca="1" si="562"/>
        <v>n.d</v>
      </c>
      <c r="C2116" s="65">
        <f t="shared" ca="1" si="563"/>
        <v>740.17183120949994</v>
      </c>
      <c r="D2116" s="10">
        <f ca="1">IF(A2116&lt;$B$1,VLOOKUP(A2116,[1]DI!$A$4:$B$15000,2),0)</f>
        <v>0</v>
      </c>
      <c r="E2116" s="65">
        <f t="shared" ca="1" si="564"/>
        <v>1</v>
      </c>
      <c r="F2116" s="65">
        <f ca="1">(TRUNC(PRODUCT($E$12:$E2115),16))</f>
        <v>1.5886260286907401</v>
      </c>
      <c r="G2116" s="65">
        <f t="shared" ca="1" si="565"/>
        <v>1.4184430829528401</v>
      </c>
      <c r="H2116" s="65">
        <f t="shared" ca="1" si="566"/>
        <v>1.1199786899999999</v>
      </c>
      <c r="I2116" s="64">
        <f t="shared" si="560"/>
        <v>0.04</v>
      </c>
      <c r="J2116" s="66">
        <f>IF(O2115&gt;0,VLOOKUP(O2115,W$12:AF$80,2),J2115)</f>
        <v>45407</v>
      </c>
      <c r="K2116" s="67">
        <f t="shared" si="567"/>
        <v>327</v>
      </c>
      <c r="L2116" s="68">
        <f t="shared" si="568"/>
        <v>327</v>
      </c>
      <c r="M2116" s="69">
        <f t="shared" si="569"/>
        <v>1.052210874</v>
      </c>
      <c r="N2116" s="69">
        <f t="shared" ca="1" si="570"/>
        <v>1.1784537559999999</v>
      </c>
      <c r="O2116" s="68">
        <v>0</v>
      </c>
      <c r="P2116" s="65">
        <f t="shared" ca="1" si="571"/>
        <v>132.08644336</v>
      </c>
      <c r="Q2116" s="143">
        <f t="shared" si="561"/>
        <v>0</v>
      </c>
      <c r="R2116" s="11">
        <f t="shared" si="558"/>
        <v>0</v>
      </c>
      <c r="S2116" s="70" t="str">
        <f>IF(O2115&gt;0,VLOOKUP(O2115,W$12:AF$60,10),S2115)</f>
        <v>A+J=</v>
      </c>
      <c r="T2116" s="66" t="e">
        <f>IF(O2115&gt;0,VLOOKUP(O2115,W$12:AF$60,11),T2115)</f>
        <v>#REF!</v>
      </c>
      <c r="U2116" s="71" t="str">
        <f t="shared" si="572"/>
        <v>-</v>
      </c>
    </row>
    <row r="2117" spans="1:21" x14ac:dyDescent="0.15">
      <c r="A2117" s="63">
        <f t="shared" si="559"/>
        <v>45882</v>
      </c>
      <c r="B2117" s="78" t="str">
        <f t="shared" ca="1" si="562"/>
        <v>n.d</v>
      </c>
      <c r="C2117" s="65">
        <f t="shared" ca="1" si="563"/>
        <v>740.17183120949994</v>
      </c>
      <c r="D2117" s="10">
        <f ca="1">IF(A2117&lt;$B$1,VLOOKUP(A2117,[1]DI!$A$4:$B$15000,2),0)</f>
        <v>0</v>
      </c>
      <c r="E2117" s="65">
        <f t="shared" ca="1" si="564"/>
        <v>1</v>
      </c>
      <c r="F2117" s="65">
        <f ca="1">(TRUNC(PRODUCT($E$12:$E2116),16))</f>
        <v>1.5886260286907401</v>
      </c>
      <c r="G2117" s="65">
        <f t="shared" ca="1" si="565"/>
        <v>1.4184430829528401</v>
      </c>
      <c r="H2117" s="65">
        <f t="shared" ca="1" si="566"/>
        <v>1.1199786899999999</v>
      </c>
      <c r="I2117" s="64">
        <f t="shared" si="560"/>
        <v>0.04</v>
      </c>
      <c r="J2117" s="66">
        <f>IF(O2116&gt;0,VLOOKUP(O2116,W$12:AF$80,2),J2116)</f>
        <v>45407</v>
      </c>
      <c r="K2117" s="67">
        <f t="shared" si="567"/>
        <v>328</v>
      </c>
      <c r="L2117" s="68">
        <f t="shared" si="568"/>
        <v>328</v>
      </c>
      <c r="M2117" s="69">
        <f t="shared" si="569"/>
        <v>1.05237465</v>
      </c>
      <c r="N2117" s="69">
        <f t="shared" ca="1" si="570"/>
        <v>1.1786371819999999</v>
      </c>
      <c r="O2117" s="68">
        <v>0</v>
      </c>
      <c r="P2117" s="65">
        <f t="shared" ca="1" si="571"/>
        <v>132.22221012</v>
      </c>
      <c r="Q2117" s="143">
        <f t="shared" si="561"/>
        <v>0</v>
      </c>
      <c r="R2117" s="11">
        <f t="shared" ref="R2117:R2180" si="573">IF(Q2117&gt;0,TRUNC(Q2117*C2117,8),0)</f>
        <v>0</v>
      </c>
      <c r="S2117" s="70" t="str">
        <f>IF(O2116&gt;0,VLOOKUP(O2116,W$12:AF$60,10),S2116)</f>
        <v>A+J=</v>
      </c>
      <c r="T2117" s="66" t="e">
        <f>IF(O2116&gt;0,VLOOKUP(O2116,W$12:AF$60,11),T2116)</f>
        <v>#REF!</v>
      </c>
      <c r="U2117" s="71" t="str">
        <f t="shared" si="572"/>
        <v>-</v>
      </c>
    </row>
    <row r="2118" spans="1:21" x14ac:dyDescent="0.15">
      <c r="A2118" s="63">
        <f t="shared" si="559"/>
        <v>45883</v>
      </c>
      <c r="B2118" s="78" t="str">
        <f t="shared" ca="1" si="562"/>
        <v>n.d</v>
      </c>
      <c r="C2118" s="65">
        <f t="shared" ca="1" si="563"/>
        <v>740.17183120949994</v>
      </c>
      <c r="D2118" s="10">
        <f ca="1">IF(A2118&lt;$B$1,VLOOKUP(A2118,[1]DI!$A$4:$B$15000,2),0)</f>
        <v>0</v>
      </c>
      <c r="E2118" s="65">
        <f t="shared" ca="1" si="564"/>
        <v>1</v>
      </c>
      <c r="F2118" s="65">
        <f ca="1">(TRUNC(PRODUCT($E$12:$E2117),16))</f>
        <v>1.5886260286907401</v>
      </c>
      <c r="G2118" s="65">
        <f t="shared" ca="1" si="565"/>
        <v>1.4184430829528401</v>
      </c>
      <c r="H2118" s="65">
        <f t="shared" ca="1" si="566"/>
        <v>1.1199786899999999</v>
      </c>
      <c r="I2118" s="64">
        <f t="shared" si="560"/>
        <v>0.04</v>
      </c>
      <c r="J2118" s="66">
        <f>IF(O2117&gt;0,VLOOKUP(O2117,W$12:AF$80,2),J2117)</f>
        <v>45407</v>
      </c>
      <c r="K2118" s="67">
        <f t="shared" si="567"/>
        <v>329</v>
      </c>
      <c r="L2118" s="68">
        <f t="shared" si="568"/>
        <v>329</v>
      </c>
      <c r="M2118" s="69">
        <f t="shared" si="569"/>
        <v>1.0525384520000001</v>
      </c>
      <c r="N2118" s="69">
        <f t="shared" ca="1" si="570"/>
        <v>1.1788206370000001</v>
      </c>
      <c r="O2118" s="68">
        <v>0</v>
      </c>
      <c r="P2118" s="65">
        <f t="shared" ca="1" si="571"/>
        <v>132.35799833999999</v>
      </c>
      <c r="Q2118" s="143">
        <f t="shared" si="561"/>
        <v>0</v>
      </c>
      <c r="R2118" s="11">
        <f t="shared" si="573"/>
        <v>0</v>
      </c>
      <c r="S2118" s="70" t="str">
        <f>IF(O2117&gt;0,VLOOKUP(O2117,W$12:AF$60,10),S2117)</f>
        <v>A+J=</v>
      </c>
      <c r="T2118" s="66" t="e">
        <f>IF(O2117&gt;0,VLOOKUP(O2117,W$12:AF$60,11),T2117)</f>
        <v>#REF!</v>
      </c>
      <c r="U2118" s="71" t="str">
        <f t="shared" si="572"/>
        <v>-</v>
      </c>
    </row>
    <row r="2119" spans="1:21" x14ac:dyDescent="0.15">
      <c r="A2119" s="63">
        <f t="shared" si="559"/>
        <v>45884</v>
      </c>
      <c r="B2119" s="78" t="str">
        <f t="shared" ca="1" si="562"/>
        <v>n.d</v>
      </c>
      <c r="C2119" s="65">
        <f t="shared" ca="1" si="563"/>
        <v>740.17183120949994</v>
      </c>
      <c r="D2119" s="10">
        <f ca="1">IF(A2119&lt;$B$1,VLOOKUP(A2119,[1]DI!$A$4:$B$15000,2),0)</f>
        <v>0</v>
      </c>
      <c r="E2119" s="65">
        <f t="shared" ca="1" si="564"/>
        <v>1</v>
      </c>
      <c r="F2119" s="65">
        <f ca="1">(TRUNC(PRODUCT($E$12:$E2118),16))</f>
        <v>1.5886260286907401</v>
      </c>
      <c r="G2119" s="65">
        <f t="shared" ca="1" si="565"/>
        <v>1.4184430829528401</v>
      </c>
      <c r="H2119" s="65">
        <f t="shared" ca="1" si="566"/>
        <v>1.1199786899999999</v>
      </c>
      <c r="I2119" s="64">
        <f t="shared" si="560"/>
        <v>0.04</v>
      </c>
      <c r="J2119" s="66">
        <f>IF(O2118&gt;0,VLOOKUP(O2118,W$12:AF$80,2),J2118)</f>
        <v>45407</v>
      </c>
      <c r="K2119" s="67">
        <f t="shared" si="567"/>
        <v>330</v>
      </c>
      <c r="L2119" s="68">
        <f t="shared" si="568"/>
        <v>330</v>
      </c>
      <c r="M2119" s="69">
        <f t="shared" si="569"/>
        <v>1.0527022800000001</v>
      </c>
      <c r="N2119" s="69">
        <f t="shared" ca="1" si="570"/>
        <v>1.179004121</v>
      </c>
      <c r="O2119" s="68">
        <v>0</v>
      </c>
      <c r="P2119" s="65">
        <f t="shared" ca="1" si="571"/>
        <v>132.49380803</v>
      </c>
      <c r="Q2119" s="143">
        <f t="shared" si="561"/>
        <v>0</v>
      </c>
      <c r="R2119" s="11">
        <f t="shared" si="573"/>
        <v>0</v>
      </c>
      <c r="S2119" s="70" t="str">
        <f>IF(O2118&gt;0,VLOOKUP(O2118,W$12:AF$60,10),S2118)</f>
        <v>A+J=</v>
      </c>
      <c r="T2119" s="66" t="e">
        <f>IF(O2118&gt;0,VLOOKUP(O2118,W$12:AF$60,11),T2118)</f>
        <v>#REF!</v>
      </c>
      <c r="U2119" s="71" t="str">
        <f t="shared" si="572"/>
        <v>-</v>
      </c>
    </row>
    <row r="2120" spans="1:21" x14ac:dyDescent="0.15">
      <c r="A2120" s="63">
        <f t="shared" si="559"/>
        <v>45885</v>
      </c>
      <c r="B2120" s="78" t="str">
        <f t="shared" ca="1" si="562"/>
        <v>n.d</v>
      </c>
      <c r="C2120" s="65">
        <f t="shared" ca="1" si="563"/>
        <v>740.17183120949994</v>
      </c>
      <c r="D2120" s="10">
        <f ca="1">IF(A2120&lt;$B$1,VLOOKUP(A2120,[1]DI!$A$4:$B$15000,2),0)</f>
        <v>0</v>
      </c>
      <c r="E2120" s="65">
        <f t="shared" ca="1" si="564"/>
        <v>1</v>
      </c>
      <c r="F2120" s="65">
        <f ca="1">(TRUNC(PRODUCT($E$12:$E2119),16))</f>
        <v>1.5886260286907401</v>
      </c>
      <c r="G2120" s="65">
        <f t="shared" ca="1" si="565"/>
        <v>1.4184430829528401</v>
      </c>
      <c r="H2120" s="65">
        <f t="shared" ca="1" si="566"/>
        <v>1.1199786899999999</v>
      </c>
      <c r="I2120" s="64">
        <f t="shared" si="560"/>
        <v>0.04</v>
      </c>
      <c r="J2120" s="66">
        <f>IF(O2119&gt;0,VLOOKUP(O2119,W$12:AF$80,2),J2119)</f>
        <v>45407</v>
      </c>
      <c r="K2120" s="67">
        <f t="shared" si="567"/>
        <v>330</v>
      </c>
      <c r="L2120" s="68">
        <f t="shared" si="568"/>
        <v>331</v>
      </c>
      <c r="M2120" s="69">
        <f t="shared" si="569"/>
        <v>1.052866133</v>
      </c>
      <c r="N2120" s="69">
        <f t="shared" ca="1" si="570"/>
        <v>1.1791876320000001</v>
      </c>
      <c r="O2120" s="68">
        <v>0</v>
      </c>
      <c r="P2120" s="65">
        <f t="shared" ca="1" si="571"/>
        <v>132.62963769999999</v>
      </c>
      <c r="Q2120" s="143">
        <f t="shared" si="561"/>
        <v>0</v>
      </c>
      <c r="R2120" s="11">
        <f t="shared" si="573"/>
        <v>0</v>
      </c>
      <c r="S2120" s="70" t="str">
        <f>IF(O2119&gt;0,VLOOKUP(O2119,W$12:AF$60,10),S2119)</f>
        <v>A+J=</v>
      </c>
      <c r="T2120" s="66" t="e">
        <f>IF(O2119&gt;0,VLOOKUP(O2119,W$12:AF$60,11),T2119)</f>
        <v>#REF!</v>
      </c>
      <c r="U2120" s="71" t="str">
        <f t="shared" si="572"/>
        <v>-</v>
      </c>
    </row>
    <row r="2121" spans="1:21" x14ac:dyDescent="0.15">
      <c r="A2121" s="63">
        <f t="shared" si="559"/>
        <v>45886</v>
      </c>
      <c r="B2121" s="78" t="str">
        <f t="shared" ca="1" si="562"/>
        <v>n.d</v>
      </c>
      <c r="C2121" s="65">
        <f t="shared" ca="1" si="563"/>
        <v>740.17183120949994</v>
      </c>
      <c r="D2121" s="10">
        <f ca="1">IF(A2121&lt;$B$1,VLOOKUP(A2121,[1]DI!$A$4:$B$15000,2),0)</f>
        <v>0</v>
      </c>
      <c r="E2121" s="65">
        <f t="shared" ca="1" si="564"/>
        <v>1</v>
      </c>
      <c r="F2121" s="65">
        <f ca="1">(TRUNC(PRODUCT($E$12:$E2120),16))</f>
        <v>1.5886260286907401</v>
      </c>
      <c r="G2121" s="65">
        <f t="shared" ca="1" si="565"/>
        <v>1.4184430829528401</v>
      </c>
      <c r="H2121" s="65">
        <f t="shared" ca="1" si="566"/>
        <v>1.1199786899999999</v>
      </c>
      <c r="I2121" s="64">
        <f t="shared" si="560"/>
        <v>0.04</v>
      </c>
      <c r="J2121" s="66">
        <f>IF(O2120&gt;0,VLOOKUP(O2120,W$12:AF$80,2),J2120)</f>
        <v>45407</v>
      </c>
      <c r="K2121" s="67">
        <f t="shared" si="567"/>
        <v>330</v>
      </c>
      <c r="L2121" s="68">
        <f t="shared" si="568"/>
        <v>331</v>
      </c>
      <c r="M2121" s="69">
        <f t="shared" si="569"/>
        <v>1.052866133</v>
      </c>
      <c r="N2121" s="69">
        <f t="shared" ca="1" si="570"/>
        <v>1.1791876320000001</v>
      </c>
      <c r="O2121" s="68">
        <v>0</v>
      </c>
      <c r="P2121" s="65">
        <f t="shared" ca="1" si="571"/>
        <v>132.62963769999999</v>
      </c>
      <c r="Q2121" s="143">
        <f t="shared" si="561"/>
        <v>0</v>
      </c>
      <c r="R2121" s="11">
        <f t="shared" si="573"/>
        <v>0</v>
      </c>
      <c r="S2121" s="70" t="str">
        <f>IF(O2120&gt;0,VLOOKUP(O2120,W$12:AF$60,10),S2120)</f>
        <v>A+J=</v>
      </c>
      <c r="T2121" s="66" t="e">
        <f>IF(O2120&gt;0,VLOOKUP(O2120,W$12:AF$60,11),T2120)</f>
        <v>#REF!</v>
      </c>
      <c r="U2121" s="71" t="str">
        <f t="shared" si="572"/>
        <v>-</v>
      </c>
    </row>
    <row r="2122" spans="1:21" x14ac:dyDescent="0.15">
      <c r="A2122" s="63">
        <f t="shared" si="559"/>
        <v>45887</v>
      </c>
      <c r="B2122" s="78" t="str">
        <f t="shared" ca="1" si="562"/>
        <v>n.d</v>
      </c>
      <c r="C2122" s="65">
        <f t="shared" ca="1" si="563"/>
        <v>740.17183120949994</v>
      </c>
      <c r="D2122" s="10">
        <f ca="1">IF(A2122&lt;$B$1,VLOOKUP(A2122,[1]DI!$A$4:$B$15000,2),0)</f>
        <v>0</v>
      </c>
      <c r="E2122" s="65">
        <f t="shared" ca="1" si="564"/>
        <v>1</v>
      </c>
      <c r="F2122" s="65">
        <f ca="1">(TRUNC(PRODUCT($E$12:$E2121),16))</f>
        <v>1.5886260286907401</v>
      </c>
      <c r="G2122" s="65">
        <f t="shared" ca="1" si="565"/>
        <v>1.4184430829528401</v>
      </c>
      <c r="H2122" s="65">
        <f t="shared" ca="1" si="566"/>
        <v>1.1199786899999999</v>
      </c>
      <c r="I2122" s="64">
        <f t="shared" si="560"/>
        <v>0.04</v>
      </c>
      <c r="J2122" s="66">
        <f>IF(O2121&gt;0,VLOOKUP(O2121,W$12:AF$80,2),J2121)</f>
        <v>45407</v>
      </c>
      <c r="K2122" s="67">
        <f t="shared" si="567"/>
        <v>331</v>
      </c>
      <c r="L2122" s="68">
        <f t="shared" si="568"/>
        <v>331</v>
      </c>
      <c r="M2122" s="69">
        <f t="shared" si="569"/>
        <v>1.052866133</v>
      </c>
      <c r="N2122" s="69">
        <f t="shared" ca="1" si="570"/>
        <v>1.1791876320000001</v>
      </c>
      <c r="O2122" s="68">
        <v>0</v>
      </c>
      <c r="P2122" s="65">
        <f t="shared" ca="1" si="571"/>
        <v>132.62963769999999</v>
      </c>
      <c r="Q2122" s="143">
        <f t="shared" si="561"/>
        <v>0</v>
      </c>
      <c r="R2122" s="11">
        <f t="shared" si="573"/>
        <v>0</v>
      </c>
      <c r="S2122" s="70" t="str">
        <f>IF(O2121&gt;0,VLOOKUP(O2121,W$12:AF$60,10),S2121)</f>
        <v>A+J=</v>
      </c>
      <c r="T2122" s="66" t="e">
        <f>IF(O2121&gt;0,VLOOKUP(O2121,W$12:AF$60,11),T2121)</f>
        <v>#REF!</v>
      </c>
      <c r="U2122" s="71" t="str">
        <f t="shared" si="572"/>
        <v>-</v>
      </c>
    </row>
    <row r="2123" spans="1:21" x14ac:dyDescent="0.15">
      <c r="A2123" s="63">
        <f t="shared" si="559"/>
        <v>45888</v>
      </c>
      <c r="B2123" s="78" t="str">
        <f t="shared" ca="1" si="562"/>
        <v>n.d</v>
      </c>
      <c r="C2123" s="65">
        <f t="shared" ca="1" si="563"/>
        <v>740.17183120949994</v>
      </c>
      <c r="D2123" s="10">
        <f ca="1">IF(A2123&lt;$B$1,VLOOKUP(A2123,[1]DI!$A$4:$B$15000,2),0)</f>
        <v>0</v>
      </c>
      <c r="E2123" s="65">
        <f t="shared" ca="1" si="564"/>
        <v>1</v>
      </c>
      <c r="F2123" s="65">
        <f ca="1">(TRUNC(PRODUCT($E$12:$E2122),16))</f>
        <v>1.5886260286907401</v>
      </c>
      <c r="G2123" s="65">
        <f t="shared" ca="1" si="565"/>
        <v>1.4184430829528401</v>
      </c>
      <c r="H2123" s="65">
        <f t="shared" ca="1" si="566"/>
        <v>1.1199786899999999</v>
      </c>
      <c r="I2123" s="64">
        <f t="shared" si="560"/>
        <v>0.04</v>
      </c>
      <c r="J2123" s="66">
        <f>IF(O2122&gt;0,VLOOKUP(O2122,W$12:AF$80,2),J2122)</f>
        <v>45407</v>
      </c>
      <c r="K2123" s="67">
        <f t="shared" si="567"/>
        <v>332</v>
      </c>
      <c r="L2123" s="68">
        <f t="shared" si="568"/>
        <v>332</v>
      </c>
      <c r="M2123" s="69">
        <f t="shared" si="569"/>
        <v>1.0530300109999999</v>
      </c>
      <c r="N2123" s="69">
        <f t="shared" ca="1" si="570"/>
        <v>1.179371172</v>
      </c>
      <c r="O2123" s="68">
        <v>0</v>
      </c>
      <c r="P2123" s="65">
        <f t="shared" ca="1" si="571"/>
        <v>132.76548883999999</v>
      </c>
      <c r="Q2123" s="143">
        <f t="shared" si="561"/>
        <v>0</v>
      </c>
      <c r="R2123" s="11">
        <f t="shared" si="573"/>
        <v>0</v>
      </c>
      <c r="S2123" s="70" t="str">
        <f>IF(O2122&gt;0,VLOOKUP(O2122,W$12:AF$60,10),S2122)</f>
        <v>A+J=</v>
      </c>
      <c r="T2123" s="66" t="e">
        <f>IF(O2122&gt;0,VLOOKUP(O2122,W$12:AF$60,11),T2122)</f>
        <v>#REF!</v>
      </c>
      <c r="U2123" s="71" t="str">
        <f t="shared" si="572"/>
        <v>-</v>
      </c>
    </row>
    <row r="2124" spans="1:21" x14ac:dyDescent="0.15">
      <c r="A2124" s="63">
        <f t="shared" si="559"/>
        <v>45889</v>
      </c>
      <c r="B2124" s="78" t="str">
        <f t="shared" ca="1" si="562"/>
        <v>n.d</v>
      </c>
      <c r="C2124" s="65">
        <f t="shared" ca="1" si="563"/>
        <v>740.17183120949994</v>
      </c>
      <c r="D2124" s="10">
        <f ca="1">IF(A2124&lt;$B$1,VLOOKUP(A2124,[1]DI!$A$4:$B$15000,2),0)</f>
        <v>0</v>
      </c>
      <c r="E2124" s="65">
        <f t="shared" ca="1" si="564"/>
        <v>1</v>
      </c>
      <c r="F2124" s="65">
        <f ca="1">(TRUNC(PRODUCT($E$12:$E2123),16))</f>
        <v>1.5886260286907401</v>
      </c>
      <c r="G2124" s="65">
        <f t="shared" ca="1" si="565"/>
        <v>1.4184430829528401</v>
      </c>
      <c r="H2124" s="65">
        <f t="shared" ca="1" si="566"/>
        <v>1.1199786899999999</v>
      </c>
      <c r="I2124" s="64">
        <f t="shared" si="560"/>
        <v>0.04</v>
      </c>
      <c r="J2124" s="66">
        <f>IF(O2123&gt;0,VLOOKUP(O2123,W$12:AF$80,2),J2123)</f>
        <v>45407</v>
      </c>
      <c r="K2124" s="67">
        <f t="shared" si="567"/>
        <v>333</v>
      </c>
      <c r="L2124" s="68">
        <f t="shared" si="568"/>
        <v>333</v>
      </c>
      <c r="M2124" s="69">
        <f t="shared" si="569"/>
        <v>1.053193915</v>
      </c>
      <c r="N2124" s="69">
        <f t="shared" ca="1" si="570"/>
        <v>1.179554741</v>
      </c>
      <c r="O2124" s="68">
        <v>0</v>
      </c>
      <c r="P2124" s="65">
        <f t="shared" ca="1" si="571"/>
        <v>132.90136143999999</v>
      </c>
      <c r="Q2124" s="143">
        <f t="shared" si="561"/>
        <v>0</v>
      </c>
      <c r="R2124" s="11">
        <f t="shared" si="573"/>
        <v>0</v>
      </c>
      <c r="S2124" s="70" t="str">
        <f>IF(O2123&gt;0,VLOOKUP(O2123,W$12:AF$60,10),S2123)</f>
        <v>A+J=</v>
      </c>
      <c r="T2124" s="66" t="e">
        <f>IF(O2123&gt;0,VLOOKUP(O2123,W$12:AF$60,11),T2123)</f>
        <v>#REF!</v>
      </c>
      <c r="U2124" s="71" t="str">
        <f t="shared" si="572"/>
        <v>-</v>
      </c>
    </row>
    <row r="2125" spans="1:21" x14ac:dyDescent="0.15">
      <c r="A2125" s="63">
        <f t="shared" ref="A2125:A2188" si="574">(A2124+1)</f>
        <v>45890</v>
      </c>
      <c r="B2125" s="78" t="str">
        <f t="shared" ca="1" si="562"/>
        <v>n.d</v>
      </c>
      <c r="C2125" s="65">
        <f t="shared" ca="1" si="563"/>
        <v>740.17183120949994</v>
      </c>
      <c r="D2125" s="10">
        <f ca="1">IF(A2125&lt;$B$1,VLOOKUP(A2125,[1]DI!$A$4:$B$15000,2),0)</f>
        <v>0</v>
      </c>
      <c r="E2125" s="65">
        <f t="shared" ca="1" si="564"/>
        <v>1</v>
      </c>
      <c r="F2125" s="65">
        <f ca="1">(TRUNC(PRODUCT($E$12:$E2124),16))</f>
        <v>1.5886260286907401</v>
      </c>
      <c r="G2125" s="65">
        <f t="shared" ca="1" si="565"/>
        <v>1.4184430829528401</v>
      </c>
      <c r="H2125" s="65">
        <f t="shared" ca="1" si="566"/>
        <v>1.1199786899999999</v>
      </c>
      <c r="I2125" s="64">
        <f t="shared" ref="I2125:I2188" si="575">I2124</f>
        <v>0.04</v>
      </c>
      <c r="J2125" s="66">
        <f>IF(O2124&gt;0,VLOOKUP(O2124,W$12:AF$80,2),J2124)</f>
        <v>45407</v>
      </c>
      <c r="K2125" s="67">
        <f t="shared" si="567"/>
        <v>334</v>
      </c>
      <c r="L2125" s="68">
        <f t="shared" si="568"/>
        <v>334</v>
      </c>
      <c r="M2125" s="69">
        <f t="shared" si="569"/>
        <v>1.053357844</v>
      </c>
      <c r="N2125" s="69">
        <f t="shared" ca="1" si="570"/>
        <v>1.1797383379999999</v>
      </c>
      <c r="O2125" s="68">
        <v>0</v>
      </c>
      <c r="P2125" s="65">
        <f t="shared" ca="1" si="571"/>
        <v>133.03725477</v>
      </c>
      <c r="Q2125" s="143">
        <f t="shared" si="561"/>
        <v>0</v>
      </c>
      <c r="R2125" s="11">
        <f t="shared" si="573"/>
        <v>0</v>
      </c>
      <c r="S2125" s="70" t="str">
        <f>IF(O2124&gt;0,VLOOKUP(O2124,W$12:AF$60,10),S2124)</f>
        <v>A+J=</v>
      </c>
      <c r="T2125" s="66" t="e">
        <f>IF(O2124&gt;0,VLOOKUP(O2124,W$12:AF$60,11),T2124)</f>
        <v>#REF!</v>
      </c>
      <c r="U2125" s="71" t="str">
        <f t="shared" si="572"/>
        <v>-</v>
      </c>
    </row>
    <row r="2126" spans="1:21" x14ac:dyDescent="0.15">
      <c r="A2126" s="63">
        <f t="shared" si="574"/>
        <v>45891</v>
      </c>
      <c r="B2126" s="78" t="str">
        <f t="shared" ca="1" si="562"/>
        <v>n.d</v>
      </c>
      <c r="C2126" s="65">
        <f t="shared" ca="1" si="563"/>
        <v>740.17183120949994</v>
      </c>
      <c r="D2126" s="10">
        <f ca="1">IF(A2126&lt;$B$1,VLOOKUP(A2126,[1]DI!$A$4:$B$15000,2),0)</f>
        <v>0</v>
      </c>
      <c r="E2126" s="65">
        <f t="shared" ca="1" si="564"/>
        <v>1</v>
      </c>
      <c r="F2126" s="65">
        <f ca="1">(TRUNC(PRODUCT($E$12:$E2125),16))</f>
        <v>1.5886260286907401</v>
      </c>
      <c r="G2126" s="65">
        <f t="shared" ca="1" si="565"/>
        <v>1.4184430829528401</v>
      </c>
      <c r="H2126" s="65">
        <f t="shared" ca="1" si="566"/>
        <v>1.1199786899999999</v>
      </c>
      <c r="I2126" s="64">
        <f t="shared" si="575"/>
        <v>0.04</v>
      </c>
      <c r="J2126" s="66">
        <f>IF(O2125&gt;0,VLOOKUP(O2125,W$12:AF$80,2),J2125)</f>
        <v>45407</v>
      </c>
      <c r="K2126" s="67">
        <f t="shared" si="567"/>
        <v>335</v>
      </c>
      <c r="L2126" s="68">
        <f t="shared" si="568"/>
        <v>335</v>
      </c>
      <c r="M2126" s="69">
        <f t="shared" si="569"/>
        <v>1.0535217990000001</v>
      </c>
      <c r="N2126" s="69">
        <f t="shared" ca="1" si="570"/>
        <v>1.179921964</v>
      </c>
      <c r="O2126" s="68">
        <v>0</v>
      </c>
      <c r="P2126" s="65">
        <f t="shared" ca="1" si="571"/>
        <v>133.17316955999999</v>
      </c>
      <c r="Q2126" s="143">
        <f t="shared" si="561"/>
        <v>0</v>
      </c>
      <c r="R2126" s="11">
        <f t="shared" si="573"/>
        <v>0</v>
      </c>
      <c r="S2126" s="70" t="str">
        <f>IF(O2125&gt;0,VLOOKUP(O2125,W$12:AF$60,10),S2125)</f>
        <v>A+J=</v>
      </c>
      <c r="T2126" s="66" t="e">
        <f>IF(O2125&gt;0,VLOOKUP(O2125,W$12:AF$60,11),T2125)</f>
        <v>#REF!</v>
      </c>
      <c r="U2126" s="71" t="str">
        <f t="shared" si="572"/>
        <v>-</v>
      </c>
    </row>
    <row r="2127" spans="1:21" x14ac:dyDescent="0.15">
      <c r="A2127" s="63">
        <f t="shared" si="574"/>
        <v>45892</v>
      </c>
      <c r="B2127" s="78" t="str">
        <f t="shared" ca="1" si="562"/>
        <v>n.d</v>
      </c>
      <c r="C2127" s="65">
        <f t="shared" ca="1" si="563"/>
        <v>740.17183120949994</v>
      </c>
      <c r="D2127" s="10">
        <f ca="1">IF(A2127&lt;$B$1,VLOOKUP(A2127,[1]DI!$A$4:$B$15000,2),0)</f>
        <v>0</v>
      </c>
      <c r="E2127" s="65">
        <f t="shared" ca="1" si="564"/>
        <v>1</v>
      </c>
      <c r="F2127" s="65">
        <f ca="1">(TRUNC(PRODUCT($E$12:$E2126),16))</f>
        <v>1.5886260286907401</v>
      </c>
      <c r="G2127" s="65">
        <f t="shared" ca="1" si="565"/>
        <v>1.4184430829528401</v>
      </c>
      <c r="H2127" s="65">
        <f t="shared" ca="1" si="566"/>
        <v>1.1199786899999999</v>
      </c>
      <c r="I2127" s="64">
        <f t="shared" si="575"/>
        <v>0.04</v>
      </c>
      <c r="J2127" s="66">
        <f>IF(O2126&gt;0,VLOOKUP(O2126,W$12:AF$80,2),J2126)</f>
        <v>45407</v>
      </c>
      <c r="K2127" s="67">
        <f t="shared" si="567"/>
        <v>335</v>
      </c>
      <c r="L2127" s="68">
        <f t="shared" si="568"/>
        <v>336</v>
      </c>
      <c r="M2127" s="69">
        <f t="shared" si="569"/>
        <v>1.0536857799999999</v>
      </c>
      <c r="N2127" s="69">
        <f t="shared" ca="1" si="570"/>
        <v>1.18010562</v>
      </c>
      <c r="O2127" s="68">
        <v>0</v>
      </c>
      <c r="P2127" s="65">
        <f t="shared" ca="1" si="571"/>
        <v>133.30910656</v>
      </c>
      <c r="Q2127" s="143">
        <f t="shared" si="561"/>
        <v>0</v>
      </c>
      <c r="R2127" s="11">
        <f t="shared" si="573"/>
        <v>0</v>
      </c>
      <c r="S2127" s="70" t="str">
        <f>IF(O2126&gt;0,VLOOKUP(O2126,W$12:AF$60,10),S2126)</f>
        <v>A+J=</v>
      </c>
      <c r="T2127" s="66" t="e">
        <f>IF(O2126&gt;0,VLOOKUP(O2126,W$12:AF$60,11),T2126)</f>
        <v>#REF!</v>
      </c>
      <c r="U2127" s="71" t="str">
        <f t="shared" si="572"/>
        <v>-</v>
      </c>
    </row>
    <row r="2128" spans="1:21" x14ac:dyDescent="0.15">
      <c r="A2128" s="63">
        <f t="shared" si="574"/>
        <v>45893</v>
      </c>
      <c r="B2128" s="78" t="str">
        <f t="shared" ca="1" si="562"/>
        <v>n.d</v>
      </c>
      <c r="C2128" s="65">
        <f t="shared" ca="1" si="563"/>
        <v>740.17183120949994</v>
      </c>
      <c r="D2128" s="10">
        <f ca="1">IF(A2128&lt;$B$1,VLOOKUP(A2128,[1]DI!$A$4:$B$15000,2),0)</f>
        <v>0</v>
      </c>
      <c r="E2128" s="65">
        <f t="shared" ca="1" si="564"/>
        <v>1</v>
      </c>
      <c r="F2128" s="65">
        <f ca="1">(TRUNC(PRODUCT($E$12:$E2127),16))</f>
        <v>1.5886260286907401</v>
      </c>
      <c r="G2128" s="65">
        <f t="shared" ca="1" si="565"/>
        <v>1.4184430829528401</v>
      </c>
      <c r="H2128" s="65">
        <f t="shared" ca="1" si="566"/>
        <v>1.1199786899999999</v>
      </c>
      <c r="I2128" s="64">
        <f t="shared" si="575"/>
        <v>0.04</v>
      </c>
      <c r="J2128" s="66">
        <f>IF(O2127&gt;0,VLOOKUP(O2127,W$12:AF$80,2),J2127)</f>
        <v>45407</v>
      </c>
      <c r="K2128" s="67">
        <f t="shared" si="567"/>
        <v>335</v>
      </c>
      <c r="L2128" s="68">
        <f t="shared" si="568"/>
        <v>336</v>
      </c>
      <c r="M2128" s="69">
        <f t="shared" si="569"/>
        <v>1.0536857799999999</v>
      </c>
      <c r="N2128" s="69">
        <f t="shared" ca="1" si="570"/>
        <v>1.18010562</v>
      </c>
      <c r="O2128" s="68">
        <v>0</v>
      </c>
      <c r="P2128" s="65">
        <f t="shared" ca="1" si="571"/>
        <v>133.30910656</v>
      </c>
      <c r="Q2128" s="143">
        <f t="shared" si="561"/>
        <v>0</v>
      </c>
      <c r="R2128" s="11">
        <f t="shared" si="573"/>
        <v>0</v>
      </c>
      <c r="S2128" s="70" t="str">
        <f>IF(O2127&gt;0,VLOOKUP(O2127,W$12:AF$60,10),S2127)</f>
        <v>A+J=</v>
      </c>
      <c r="T2128" s="66" t="e">
        <f>IF(O2127&gt;0,VLOOKUP(O2127,W$12:AF$60,11),T2127)</f>
        <v>#REF!</v>
      </c>
      <c r="U2128" s="71" t="str">
        <f t="shared" si="572"/>
        <v>-</v>
      </c>
    </row>
    <row r="2129" spans="1:21" x14ac:dyDescent="0.15">
      <c r="A2129" s="63">
        <f t="shared" si="574"/>
        <v>45894</v>
      </c>
      <c r="B2129" s="78" t="str">
        <f t="shared" ca="1" si="562"/>
        <v>n.d</v>
      </c>
      <c r="C2129" s="65">
        <f t="shared" ca="1" si="563"/>
        <v>740.17183120949994</v>
      </c>
      <c r="D2129" s="10">
        <f ca="1">IF(A2129&lt;$B$1,VLOOKUP(A2129,[1]DI!$A$4:$B$15000,2),0)</f>
        <v>0</v>
      </c>
      <c r="E2129" s="65">
        <f t="shared" ca="1" si="564"/>
        <v>1</v>
      </c>
      <c r="F2129" s="65">
        <f ca="1">(TRUNC(PRODUCT($E$12:$E2128),16))</f>
        <v>1.5886260286907401</v>
      </c>
      <c r="G2129" s="65">
        <f t="shared" ca="1" si="565"/>
        <v>1.4184430829528401</v>
      </c>
      <c r="H2129" s="65">
        <f t="shared" ca="1" si="566"/>
        <v>1.1199786899999999</v>
      </c>
      <c r="I2129" s="64">
        <f t="shared" si="575"/>
        <v>0.04</v>
      </c>
      <c r="J2129" s="66">
        <f>IF(O2128&gt;0,VLOOKUP(O2128,W$12:AF$80,2),J2128)</f>
        <v>45407</v>
      </c>
      <c r="K2129" s="67">
        <f t="shared" si="567"/>
        <v>336</v>
      </c>
      <c r="L2129" s="68">
        <f t="shared" si="568"/>
        <v>336</v>
      </c>
      <c r="M2129" s="69">
        <f t="shared" si="569"/>
        <v>1.0536857799999999</v>
      </c>
      <c r="N2129" s="69">
        <f t="shared" ca="1" si="570"/>
        <v>1.18010562</v>
      </c>
      <c r="O2129" s="68">
        <v>0</v>
      </c>
      <c r="P2129" s="65">
        <f t="shared" ca="1" si="571"/>
        <v>133.30910656</v>
      </c>
      <c r="Q2129" s="143">
        <f t="shared" si="561"/>
        <v>0</v>
      </c>
      <c r="R2129" s="11">
        <f t="shared" si="573"/>
        <v>0</v>
      </c>
      <c r="S2129" s="70" t="str">
        <f>IF(O2128&gt;0,VLOOKUP(O2128,W$12:AF$60,10),S2128)</f>
        <v>A+J=</v>
      </c>
      <c r="T2129" s="66" t="e">
        <f>IF(O2128&gt;0,VLOOKUP(O2128,W$12:AF$60,11),T2128)</f>
        <v>#REF!</v>
      </c>
      <c r="U2129" s="71" t="str">
        <f t="shared" si="572"/>
        <v>-</v>
      </c>
    </row>
    <row r="2130" spans="1:21" x14ac:dyDescent="0.15">
      <c r="A2130" s="63">
        <f t="shared" si="574"/>
        <v>45895</v>
      </c>
      <c r="B2130" s="78" t="str">
        <f t="shared" ca="1" si="562"/>
        <v>n.d</v>
      </c>
      <c r="C2130" s="65">
        <f t="shared" ca="1" si="563"/>
        <v>740.17183120949994</v>
      </c>
      <c r="D2130" s="10">
        <f ca="1">IF(A2130&lt;$B$1,VLOOKUP(A2130,[1]DI!$A$4:$B$15000,2),0)</f>
        <v>0</v>
      </c>
      <c r="E2130" s="65">
        <f t="shared" ca="1" si="564"/>
        <v>1</v>
      </c>
      <c r="F2130" s="65">
        <f ca="1">(TRUNC(PRODUCT($E$12:$E2129),16))</f>
        <v>1.5886260286907401</v>
      </c>
      <c r="G2130" s="65">
        <f t="shared" ca="1" si="565"/>
        <v>1.4184430829528401</v>
      </c>
      <c r="H2130" s="65">
        <f t="shared" ca="1" si="566"/>
        <v>1.1199786899999999</v>
      </c>
      <c r="I2130" s="64">
        <f t="shared" si="575"/>
        <v>0.04</v>
      </c>
      <c r="J2130" s="66">
        <f>IF(O2129&gt;0,VLOOKUP(O2129,W$12:AF$80,2),J2129)</f>
        <v>45407</v>
      </c>
      <c r="K2130" s="67">
        <f t="shared" si="567"/>
        <v>337</v>
      </c>
      <c r="L2130" s="68">
        <f t="shared" si="568"/>
        <v>337</v>
      </c>
      <c r="M2130" s="69">
        <f t="shared" si="569"/>
        <v>1.053849786</v>
      </c>
      <c r="N2130" s="69">
        <f t="shared" ca="1" si="570"/>
        <v>1.1802893029999999</v>
      </c>
      <c r="O2130" s="68">
        <v>0</v>
      </c>
      <c r="P2130" s="65">
        <f t="shared" ca="1" si="571"/>
        <v>133.44506354000001</v>
      </c>
      <c r="Q2130" s="143">
        <f t="shared" si="561"/>
        <v>0</v>
      </c>
      <c r="R2130" s="11">
        <f t="shared" si="573"/>
        <v>0</v>
      </c>
      <c r="S2130" s="70" t="str">
        <f>IF(O2129&gt;0,VLOOKUP(O2129,W$12:AF$60,10),S2129)</f>
        <v>A+J=</v>
      </c>
      <c r="T2130" s="66" t="e">
        <f>IF(O2129&gt;0,VLOOKUP(O2129,W$12:AF$60,11),T2129)</f>
        <v>#REF!</v>
      </c>
      <c r="U2130" s="71" t="str">
        <f t="shared" si="572"/>
        <v>-</v>
      </c>
    </row>
    <row r="2131" spans="1:21" x14ac:dyDescent="0.15">
      <c r="A2131" s="63">
        <f t="shared" si="574"/>
        <v>45896</v>
      </c>
      <c r="B2131" s="78" t="str">
        <f t="shared" ca="1" si="562"/>
        <v>n.d</v>
      </c>
      <c r="C2131" s="65">
        <f t="shared" ca="1" si="563"/>
        <v>740.17183120949994</v>
      </c>
      <c r="D2131" s="10">
        <f ca="1">IF(A2131&lt;$B$1,VLOOKUP(A2131,[1]DI!$A$4:$B$15000,2),0)</f>
        <v>0</v>
      </c>
      <c r="E2131" s="65">
        <f t="shared" ca="1" si="564"/>
        <v>1</v>
      </c>
      <c r="F2131" s="65">
        <f ca="1">(TRUNC(PRODUCT($E$12:$E2130),16))</f>
        <v>1.5886260286907401</v>
      </c>
      <c r="G2131" s="65">
        <f t="shared" ca="1" si="565"/>
        <v>1.4184430829528401</v>
      </c>
      <c r="H2131" s="65">
        <f t="shared" ca="1" si="566"/>
        <v>1.1199786899999999</v>
      </c>
      <c r="I2131" s="64">
        <f t="shared" si="575"/>
        <v>0.04</v>
      </c>
      <c r="J2131" s="66">
        <f>IF(O2130&gt;0,VLOOKUP(O2130,W$12:AF$80,2),J2130)</f>
        <v>45407</v>
      </c>
      <c r="K2131" s="67">
        <f t="shared" si="567"/>
        <v>338</v>
      </c>
      <c r="L2131" s="68">
        <f t="shared" si="568"/>
        <v>338</v>
      </c>
      <c r="M2131" s="69">
        <f t="shared" si="569"/>
        <v>1.054013818</v>
      </c>
      <c r="N2131" s="69">
        <f t="shared" ca="1" si="570"/>
        <v>1.180473015</v>
      </c>
      <c r="O2131" s="68">
        <v>0</v>
      </c>
      <c r="P2131" s="65">
        <f t="shared" ca="1" si="571"/>
        <v>133.58104198999999</v>
      </c>
      <c r="Q2131" s="143">
        <f t="shared" si="561"/>
        <v>0</v>
      </c>
      <c r="R2131" s="11">
        <f t="shared" si="573"/>
        <v>0</v>
      </c>
      <c r="S2131" s="70" t="str">
        <f>IF(O2130&gt;0,VLOOKUP(O2130,W$12:AF$60,10),S2130)</f>
        <v>A+J=</v>
      </c>
      <c r="T2131" s="66" t="e">
        <f>IF(O2130&gt;0,VLOOKUP(O2130,W$12:AF$60,11),T2130)</f>
        <v>#REF!</v>
      </c>
      <c r="U2131" s="71" t="str">
        <f t="shared" si="572"/>
        <v>-</v>
      </c>
    </row>
    <row r="2132" spans="1:21" x14ac:dyDescent="0.15">
      <c r="A2132" s="63">
        <f t="shared" si="574"/>
        <v>45897</v>
      </c>
      <c r="B2132" s="78" t="str">
        <f t="shared" ca="1" si="562"/>
        <v>n.d</v>
      </c>
      <c r="C2132" s="65">
        <f t="shared" ca="1" si="563"/>
        <v>740.17183120949994</v>
      </c>
      <c r="D2132" s="10">
        <f ca="1">IF(A2132&lt;$B$1,VLOOKUP(A2132,[1]DI!$A$4:$B$15000,2),0)</f>
        <v>0</v>
      </c>
      <c r="E2132" s="65">
        <f t="shared" ca="1" si="564"/>
        <v>1</v>
      </c>
      <c r="F2132" s="65">
        <f ca="1">(TRUNC(PRODUCT($E$12:$E2131),16))</f>
        <v>1.5886260286907401</v>
      </c>
      <c r="G2132" s="65">
        <f t="shared" ca="1" si="565"/>
        <v>1.4184430829528401</v>
      </c>
      <c r="H2132" s="65">
        <f t="shared" ca="1" si="566"/>
        <v>1.1199786899999999</v>
      </c>
      <c r="I2132" s="64">
        <f t="shared" si="575"/>
        <v>0.04</v>
      </c>
      <c r="J2132" s="66">
        <f>IF(O2131&gt;0,VLOOKUP(O2131,W$12:AF$80,2),J2131)</f>
        <v>45407</v>
      </c>
      <c r="K2132" s="67">
        <f t="shared" si="567"/>
        <v>339</v>
      </c>
      <c r="L2132" s="68">
        <f t="shared" si="568"/>
        <v>339</v>
      </c>
      <c r="M2132" s="69">
        <f t="shared" si="569"/>
        <v>1.0541778749999999</v>
      </c>
      <c r="N2132" s="69">
        <f t="shared" ca="1" si="570"/>
        <v>1.180656755</v>
      </c>
      <c r="O2132" s="68">
        <v>0</v>
      </c>
      <c r="P2132" s="65">
        <f t="shared" ca="1" si="571"/>
        <v>133.71704116000001</v>
      </c>
      <c r="Q2132" s="143">
        <f t="shared" si="561"/>
        <v>0</v>
      </c>
      <c r="R2132" s="11">
        <f t="shared" si="573"/>
        <v>0</v>
      </c>
      <c r="S2132" s="70" t="str">
        <f>IF(O2131&gt;0,VLOOKUP(O2131,W$12:AF$60,10),S2131)</f>
        <v>A+J=</v>
      </c>
      <c r="T2132" s="66" t="e">
        <f>IF(O2131&gt;0,VLOOKUP(O2131,W$12:AF$60,11),T2131)</f>
        <v>#REF!</v>
      </c>
      <c r="U2132" s="71" t="str">
        <f t="shared" si="572"/>
        <v>-</v>
      </c>
    </row>
    <row r="2133" spans="1:21" x14ac:dyDescent="0.15">
      <c r="A2133" s="63">
        <f t="shared" si="574"/>
        <v>45898</v>
      </c>
      <c r="B2133" s="78" t="str">
        <f t="shared" ca="1" si="562"/>
        <v>n.d</v>
      </c>
      <c r="C2133" s="65">
        <f t="shared" ca="1" si="563"/>
        <v>740.17183120949994</v>
      </c>
      <c r="D2133" s="10">
        <f ca="1">IF(A2133&lt;$B$1,VLOOKUP(A2133,[1]DI!$A$4:$B$15000,2),0)</f>
        <v>0</v>
      </c>
      <c r="E2133" s="65">
        <f t="shared" ca="1" si="564"/>
        <v>1</v>
      </c>
      <c r="F2133" s="65">
        <f ca="1">(TRUNC(PRODUCT($E$12:$E2132),16))</f>
        <v>1.5886260286907401</v>
      </c>
      <c r="G2133" s="65">
        <f t="shared" ca="1" si="565"/>
        <v>1.4184430829528401</v>
      </c>
      <c r="H2133" s="65">
        <f t="shared" ca="1" si="566"/>
        <v>1.1199786899999999</v>
      </c>
      <c r="I2133" s="64">
        <f t="shared" si="575"/>
        <v>0.04</v>
      </c>
      <c r="J2133" s="66">
        <f>IF(O2132&gt;0,VLOOKUP(O2132,W$12:AF$80,2),J2132)</f>
        <v>45407</v>
      </c>
      <c r="K2133" s="67">
        <f t="shared" si="567"/>
        <v>340</v>
      </c>
      <c r="L2133" s="68">
        <f t="shared" si="568"/>
        <v>340</v>
      </c>
      <c r="M2133" s="69">
        <f t="shared" si="569"/>
        <v>1.0543419570000001</v>
      </c>
      <c r="N2133" s="69">
        <f t="shared" ca="1" si="570"/>
        <v>1.1808405239999999</v>
      </c>
      <c r="O2133" s="68">
        <v>0</v>
      </c>
      <c r="P2133" s="65">
        <f t="shared" ca="1" si="571"/>
        <v>133.85306180000001</v>
      </c>
      <c r="Q2133" s="143">
        <f t="shared" si="561"/>
        <v>0</v>
      </c>
      <c r="R2133" s="11">
        <f t="shared" si="573"/>
        <v>0</v>
      </c>
      <c r="S2133" s="70" t="str">
        <f>IF(O2132&gt;0,VLOOKUP(O2132,W$12:AF$60,10),S2132)</f>
        <v>A+J=</v>
      </c>
      <c r="T2133" s="66" t="e">
        <f>IF(O2132&gt;0,VLOOKUP(O2132,W$12:AF$60,11),T2132)</f>
        <v>#REF!</v>
      </c>
      <c r="U2133" s="71" t="str">
        <f t="shared" si="572"/>
        <v>-</v>
      </c>
    </row>
    <row r="2134" spans="1:21" x14ac:dyDescent="0.15">
      <c r="A2134" s="63">
        <f t="shared" si="574"/>
        <v>45899</v>
      </c>
      <c r="B2134" s="78" t="str">
        <f t="shared" ca="1" si="562"/>
        <v>n.d</v>
      </c>
      <c r="C2134" s="65">
        <f t="shared" ca="1" si="563"/>
        <v>740.17183120949994</v>
      </c>
      <c r="D2134" s="10">
        <f ca="1">IF(A2134&lt;$B$1,VLOOKUP(A2134,[1]DI!$A$4:$B$15000,2),0)</f>
        <v>0</v>
      </c>
      <c r="E2134" s="65">
        <f t="shared" ca="1" si="564"/>
        <v>1</v>
      </c>
      <c r="F2134" s="65">
        <f ca="1">(TRUNC(PRODUCT($E$12:$E2133),16))</f>
        <v>1.5886260286907401</v>
      </c>
      <c r="G2134" s="65">
        <f t="shared" ca="1" si="565"/>
        <v>1.4184430829528401</v>
      </c>
      <c r="H2134" s="65">
        <f t="shared" ca="1" si="566"/>
        <v>1.1199786899999999</v>
      </c>
      <c r="I2134" s="64">
        <f t="shared" si="575"/>
        <v>0.04</v>
      </c>
      <c r="J2134" s="66">
        <f>IF(O2133&gt;0,VLOOKUP(O2133,W$12:AF$80,2),J2133)</f>
        <v>45407</v>
      </c>
      <c r="K2134" s="67">
        <f t="shared" si="567"/>
        <v>340</v>
      </c>
      <c r="L2134" s="68">
        <f t="shared" si="568"/>
        <v>341</v>
      </c>
      <c r="M2134" s="69">
        <f t="shared" si="569"/>
        <v>1.0545060660000001</v>
      </c>
      <c r="N2134" s="69">
        <f t="shared" ca="1" si="570"/>
        <v>1.1810243220000001</v>
      </c>
      <c r="O2134" s="68">
        <v>0</v>
      </c>
      <c r="P2134" s="65">
        <f t="shared" ca="1" si="571"/>
        <v>133.9891039</v>
      </c>
      <c r="Q2134" s="143">
        <f t="shared" si="561"/>
        <v>0</v>
      </c>
      <c r="R2134" s="11">
        <f t="shared" si="573"/>
        <v>0</v>
      </c>
      <c r="S2134" s="70" t="str">
        <f>IF(O2133&gt;0,VLOOKUP(O2133,W$12:AF$60,10),S2133)</f>
        <v>A+J=</v>
      </c>
      <c r="T2134" s="66" t="e">
        <f>IF(O2133&gt;0,VLOOKUP(O2133,W$12:AF$60,11),T2133)</f>
        <v>#REF!</v>
      </c>
      <c r="U2134" s="71" t="str">
        <f t="shared" si="572"/>
        <v>-</v>
      </c>
    </row>
    <row r="2135" spans="1:21" x14ac:dyDescent="0.15">
      <c r="A2135" s="63">
        <f t="shared" si="574"/>
        <v>45900</v>
      </c>
      <c r="B2135" s="78" t="str">
        <f t="shared" ca="1" si="562"/>
        <v>n.d</v>
      </c>
      <c r="C2135" s="65">
        <f t="shared" ca="1" si="563"/>
        <v>740.17183120949994</v>
      </c>
      <c r="D2135" s="10">
        <f ca="1">IF(A2135&lt;$B$1,VLOOKUP(A2135,[1]DI!$A$4:$B$15000,2),0)</f>
        <v>0</v>
      </c>
      <c r="E2135" s="65">
        <f t="shared" ca="1" si="564"/>
        <v>1</v>
      </c>
      <c r="F2135" s="65">
        <f ca="1">(TRUNC(PRODUCT($E$12:$E2134),16))</f>
        <v>1.5886260286907401</v>
      </c>
      <c r="G2135" s="65">
        <f t="shared" ca="1" si="565"/>
        <v>1.4184430829528401</v>
      </c>
      <c r="H2135" s="65">
        <f t="shared" ca="1" si="566"/>
        <v>1.1199786899999999</v>
      </c>
      <c r="I2135" s="64">
        <f t="shared" si="575"/>
        <v>0.04</v>
      </c>
      <c r="J2135" s="66">
        <f>IF(O2134&gt;0,VLOOKUP(O2134,W$12:AF$80,2),J2134)</f>
        <v>45407</v>
      </c>
      <c r="K2135" s="67">
        <f t="shared" si="567"/>
        <v>340</v>
      </c>
      <c r="L2135" s="68">
        <f t="shared" si="568"/>
        <v>341</v>
      </c>
      <c r="M2135" s="69">
        <f t="shared" si="569"/>
        <v>1.0545060660000001</v>
      </c>
      <c r="N2135" s="69">
        <f t="shared" ca="1" si="570"/>
        <v>1.1810243220000001</v>
      </c>
      <c r="O2135" s="68">
        <v>0</v>
      </c>
      <c r="P2135" s="65">
        <f t="shared" ca="1" si="571"/>
        <v>133.9891039</v>
      </c>
      <c r="Q2135" s="143">
        <f t="shared" si="561"/>
        <v>0</v>
      </c>
      <c r="R2135" s="11">
        <f t="shared" si="573"/>
        <v>0</v>
      </c>
      <c r="S2135" s="70" t="str">
        <f>IF(O2134&gt;0,VLOOKUP(O2134,W$12:AF$60,10),S2134)</f>
        <v>A+J=</v>
      </c>
      <c r="T2135" s="66" t="e">
        <f>IF(O2134&gt;0,VLOOKUP(O2134,W$12:AF$60,11),T2134)</f>
        <v>#REF!</v>
      </c>
      <c r="U2135" s="71" t="str">
        <f t="shared" si="572"/>
        <v>-</v>
      </c>
    </row>
    <row r="2136" spans="1:21" x14ac:dyDescent="0.15">
      <c r="A2136" s="63">
        <f t="shared" si="574"/>
        <v>45901</v>
      </c>
      <c r="B2136" s="78" t="str">
        <f t="shared" ca="1" si="562"/>
        <v>n.d</v>
      </c>
      <c r="C2136" s="65">
        <f t="shared" ca="1" si="563"/>
        <v>740.17183120949994</v>
      </c>
      <c r="D2136" s="10">
        <f ca="1">IF(A2136&lt;$B$1,VLOOKUP(A2136,[1]DI!$A$4:$B$15000,2),0)</f>
        <v>0</v>
      </c>
      <c r="E2136" s="65">
        <f t="shared" ca="1" si="564"/>
        <v>1</v>
      </c>
      <c r="F2136" s="65">
        <f ca="1">(TRUNC(PRODUCT($E$12:$E2135),16))</f>
        <v>1.5886260286907401</v>
      </c>
      <c r="G2136" s="65">
        <f t="shared" ca="1" si="565"/>
        <v>1.4184430829528401</v>
      </c>
      <c r="H2136" s="65">
        <f t="shared" ca="1" si="566"/>
        <v>1.1199786899999999</v>
      </c>
      <c r="I2136" s="64">
        <f t="shared" si="575"/>
        <v>0.04</v>
      </c>
      <c r="J2136" s="66">
        <f>IF(O2135&gt;0,VLOOKUP(O2135,W$12:AF$80,2),J2135)</f>
        <v>45407</v>
      </c>
      <c r="K2136" s="67">
        <f t="shared" si="567"/>
        <v>341</v>
      </c>
      <c r="L2136" s="68">
        <f t="shared" si="568"/>
        <v>341</v>
      </c>
      <c r="M2136" s="69">
        <f t="shared" si="569"/>
        <v>1.0545060660000001</v>
      </c>
      <c r="N2136" s="69">
        <f t="shared" ca="1" si="570"/>
        <v>1.1810243220000001</v>
      </c>
      <c r="O2136" s="68">
        <v>0</v>
      </c>
      <c r="P2136" s="65">
        <f t="shared" ca="1" si="571"/>
        <v>133.9891039</v>
      </c>
      <c r="Q2136" s="143">
        <f t="shared" si="561"/>
        <v>0</v>
      </c>
      <c r="R2136" s="11">
        <f t="shared" si="573"/>
        <v>0</v>
      </c>
      <c r="S2136" s="70" t="str">
        <f>IF(O2135&gt;0,VLOOKUP(O2135,W$12:AF$60,10),S2135)</f>
        <v>A+J=</v>
      </c>
      <c r="T2136" s="66" t="e">
        <f>IF(O2135&gt;0,VLOOKUP(O2135,W$12:AF$60,11),T2135)</f>
        <v>#REF!</v>
      </c>
      <c r="U2136" s="71" t="str">
        <f t="shared" si="572"/>
        <v>-</v>
      </c>
    </row>
    <row r="2137" spans="1:21" x14ac:dyDescent="0.15">
      <c r="A2137" s="63">
        <f t="shared" si="574"/>
        <v>45902</v>
      </c>
      <c r="B2137" s="78" t="str">
        <f t="shared" ca="1" si="562"/>
        <v>n.d</v>
      </c>
      <c r="C2137" s="65">
        <f t="shared" ca="1" si="563"/>
        <v>740.17183120949994</v>
      </c>
      <c r="D2137" s="10">
        <f ca="1">IF(A2137&lt;$B$1,VLOOKUP(A2137,[1]DI!$A$4:$B$15000,2),0)</f>
        <v>0</v>
      </c>
      <c r="E2137" s="65">
        <f t="shared" ca="1" si="564"/>
        <v>1</v>
      </c>
      <c r="F2137" s="65">
        <f ca="1">(TRUNC(PRODUCT($E$12:$E2136),16))</f>
        <v>1.5886260286907401</v>
      </c>
      <c r="G2137" s="65">
        <f t="shared" ca="1" si="565"/>
        <v>1.4184430829528401</v>
      </c>
      <c r="H2137" s="65">
        <f t="shared" ca="1" si="566"/>
        <v>1.1199786899999999</v>
      </c>
      <c r="I2137" s="64">
        <f t="shared" si="575"/>
        <v>0.04</v>
      </c>
      <c r="J2137" s="66">
        <f>IF(O2136&gt;0,VLOOKUP(O2136,W$12:AF$80,2),J2136)</f>
        <v>45407</v>
      </c>
      <c r="K2137" s="67">
        <f t="shared" si="567"/>
        <v>342</v>
      </c>
      <c r="L2137" s="68">
        <f t="shared" si="568"/>
        <v>342</v>
      </c>
      <c r="M2137" s="69">
        <f t="shared" si="569"/>
        <v>1.054670199</v>
      </c>
      <c r="N2137" s="69">
        <f t="shared" ca="1" si="570"/>
        <v>1.1812081480000001</v>
      </c>
      <c r="O2137" s="68">
        <v>0</v>
      </c>
      <c r="P2137" s="65">
        <f t="shared" ca="1" si="571"/>
        <v>134.12516672999999</v>
      </c>
      <c r="Q2137" s="143">
        <f t="shared" si="561"/>
        <v>0</v>
      </c>
      <c r="R2137" s="11">
        <f t="shared" si="573"/>
        <v>0</v>
      </c>
      <c r="S2137" s="70" t="str">
        <f>IF(O2136&gt;0,VLOOKUP(O2136,W$12:AF$60,10),S2136)</f>
        <v>A+J=</v>
      </c>
      <c r="T2137" s="66" t="e">
        <f>IF(O2136&gt;0,VLOOKUP(O2136,W$12:AF$60,11),T2136)</f>
        <v>#REF!</v>
      </c>
      <c r="U2137" s="71" t="str">
        <f t="shared" si="572"/>
        <v>-</v>
      </c>
    </row>
    <row r="2138" spans="1:21" x14ac:dyDescent="0.15">
      <c r="A2138" s="63">
        <f t="shared" si="574"/>
        <v>45903</v>
      </c>
      <c r="B2138" s="78" t="str">
        <f t="shared" ca="1" si="562"/>
        <v>n.d</v>
      </c>
      <c r="C2138" s="65">
        <f t="shared" ca="1" si="563"/>
        <v>740.17183120949994</v>
      </c>
      <c r="D2138" s="10">
        <f ca="1">IF(A2138&lt;$B$1,VLOOKUP(A2138,[1]DI!$A$4:$B$15000,2),0)</f>
        <v>0</v>
      </c>
      <c r="E2138" s="65">
        <f t="shared" ca="1" si="564"/>
        <v>1</v>
      </c>
      <c r="F2138" s="65">
        <f ca="1">(TRUNC(PRODUCT($E$12:$E2137),16))</f>
        <v>1.5886260286907401</v>
      </c>
      <c r="G2138" s="65">
        <f t="shared" ca="1" si="565"/>
        <v>1.4184430829528401</v>
      </c>
      <c r="H2138" s="65">
        <f t="shared" ca="1" si="566"/>
        <v>1.1199786899999999</v>
      </c>
      <c r="I2138" s="64">
        <f t="shared" si="575"/>
        <v>0.04</v>
      </c>
      <c r="J2138" s="66">
        <f>IF(O2137&gt;0,VLOOKUP(O2137,W$12:AF$80,2),J2137)</f>
        <v>45407</v>
      </c>
      <c r="K2138" s="67">
        <f t="shared" si="567"/>
        <v>343</v>
      </c>
      <c r="L2138" s="68">
        <f t="shared" si="568"/>
        <v>343</v>
      </c>
      <c r="M2138" s="69">
        <f t="shared" si="569"/>
        <v>1.054834359</v>
      </c>
      <c r="N2138" s="69">
        <f t="shared" ca="1" si="570"/>
        <v>1.1813920040000001</v>
      </c>
      <c r="O2138" s="68">
        <v>0</v>
      </c>
      <c r="P2138" s="65">
        <f t="shared" ca="1" si="571"/>
        <v>134.26125175999999</v>
      </c>
      <c r="Q2138" s="143">
        <f t="shared" si="561"/>
        <v>0</v>
      </c>
      <c r="R2138" s="11">
        <f t="shared" si="573"/>
        <v>0</v>
      </c>
      <c r="S2138" s="70" t="str">
        <f>IF(O2137&gt;0,VLOOKUP(O2137,W$12:AF$60,10),S2137)</f>
        <v>A+J=</v>
      </c>
      <c r="T2138" s="66" t="e">
        <f>IF(O2137&gt;0,VLOOKUP(O2137,W$12:AF$60,11),T2137)</f>
        <v>#REF!</v>
      </c>
      <c r="U2138" s="71" t="str">
        <f t="shared" si="572"/>
        <v>-</v>
      </c>
    </row>
    <row r="2139" spans="1:21" x14ac:dyDescent="0.15">
      <c r="A2139" s="63">
        <f t="shared" si="574"/>
        <v>45904</v>
      </c>
      <c r="B2139" s="78" t="str">
        <f t="shared" ca="1" si="562"/>
        <v>n.d</v>
      </c>
      <c r="C2139" s="65">
        <f t="shared" ca="1" si="563"/>
        <v>740.17183120949994</v>
      </c>
      <c r="D2139" s="10">
        <f ca="1">IF(A2139&lt;$B$1,VLOOKUP(A2139,[1]DI!$A$4:$B$15000,2),0)</f>
        <v>0</v>
      </c>
      <c r="E2139" s="65">
        <f t="shared" ca="1" si="564"/>
        <v>1</v>
      </c>
      <c r="F2139" s="65">
        <f ca="1">(TRUNC(PRODUCT($E$12:$E2138),16))</f>
        <v>1.5886260286907401</v>
      </c>
      <c r="G2139" s="65">
        <f t="shared" ca="1" si="565"/>
        <v>1.4184430829528401</v>
      </c>
      <c r="H2139" s="65">
        <f t="shared" ca="1" si="566"/>
        <v>1.1199786899999999</v>
      </c>
      <c r="I2139" s="64">
        <f t="shared" si="575"/>
        <v>0.04</v>
      </c>
      <c r="J2139" s="66">
        <f>IF(O2138&gt;0,VLOOKUP(O2138,W$12:AF$80,2),J2138)</f>
        <v>45407</v>
      </c>
      <c r="K2139" s="67">
        <f t="shared" si="567"/>
        <v>344</v>
      </c>
      <c r="L2139" s="68">
        <f t="shared" si="568"/>
        <v>344</v>
      </c>
      <c r="M2139" s="69">
        <f t="shared" si="569"/>
        <v>1.054998543</v>
      </c>
      <c r="N2139" s="69">
        <f t="shared" ca="1" si="570"/>
        <v>1.1815758860000001</v>
      </c>
      <c r="O2139" s="68">
        <v>0</v>
      </c>
      <c r="P2139" s="65">
        <f t="shared" ca="1" si="571"/>
        <v>134.39735604000001</v>
      </c>
      <c r="Q2139" s="143">
        <f t="shared" si="561"/>
        <v>0</v>
      </c>
      <c r="R2139" s="11">
        <f t="shared" si="573"/>
        <v>0</v>
      </c>
      <c r="S2139" s="70" t="str">
        <f>IF(O2138&gt;0,VLOOKUP(O2138,W$12:AF$60,10),S2138)</f>
        <v>A+J=</v>
      </c>
      <c r="T2139" s="66" t="e">
        <f>IF(O2138&gt;0,VLOOKUP(O2138,W$12:AF$60,11),T2138)</f>
        <v>#REF!</v>
      </c>
      <c r="U2139" s="71" t="str">
        <f t="shared" si="572"/>
        <v>-</v>
      </c>
    </row>
    <row r="2140" spans="1:21" x14ac:dyDescent="0.15">
      <c r="A2140" s="63">
        <f t="shared" si="574"/>
        <v>45905</v>
      </c>
      <c r="B2140" s="78" t="str">
        <f t="shared" ca="1" si="562"/>
        <v>n.d</v>
      </c>
      <c r="C2140" s="65">
        <f t="shared" ca="1" si="563"/>
        <v>740.17183120949994</v>
      </c>
      <c r="D2140" s="10">
        <f ca="1">IF(A2140&lt;$B$1,VLOOKUP(A2140,[1]DI!$A$4:$B$15000,2),0)</f>
        <v>0</v>
      </c>
      <c r="E2140" s="65">
        <f t="shared" ca="1" si="564"/>
        <v>1</v>
      </c>
      <c r="F2140" s="65">
        <f ca="1">(TRUNC(PRODUCT($E$12:$E2139),16))</f>
        <v>1.5886260286907401</v>
      </c>
      <c r="G2140" s="65">
        <f t="shared" ca="1" si="565"/>
        <v>1.4184430829528401</v>
      </c>
      <c r="H2140" s="65">
        <f t="shared" ca="1" si="566"/>
        <v>1.1199786899999999</v>
      </c>
      <c r="I2140" s="64">
        <f t="shared" si="575"/>
        <v>0.04</v>
      </c>
      <c r="J2140" s="66">
        <f>IF(O2139&gt;0,VLOOKUP(O2139,W$12:AF$80,2),J2139)</f>
        <v>45407</v>
      </c>
      <c r="K2140" s="67">
        <f t="shared" si="567"/>
        <v>345</v>
      </c>
      <c r="L2140" s="68">
        <f t="shared" si="568"/>
        <v>345</v>
      </c>
      <c r="M2140" s="69">
        <f t="shared" si="569"/>
        <v>1.0551627539999999</v>
      </c>
      <c r="N2140" s="69">
        <f t="shared" ca="1" si="570"/>
        <v>1.1817597989999999</v>
      </c>
      <c r="O2140" s="68">
        <v>0</v>
      </c>
      <c r="P2140" s="65">
        <f t="shared" ca="1" si="571"/>
        <v>134.53348326</v>
      </c>
      <c r="Q2140" s="143">
        <f t="shared" si="561"/>
        <v>0</v>
      </c>
      <c r="R2140" s="11">
        <f t="shared" si="573"/>
        <v>0</v>
      </c>
      <c r="S2140" s="70" t="str">
        <f>IF(O2139&gt;0,VLOOKUP(O2139,W$12:AF$60,10),S2139)</f>
        <v>A+J=</v>
      </c>
      <c r="T2140" s="66" t="e">
        <f>IF(O2139&gt;0,VLOOKUP(O2139,W$12:AF$60,11),T2139)</f>
        <v>#REF!</v>
      </c>
      <c r="U2140" s="71" t="str">
        <f t="shared" si="572"/>
        <v>-</v>
      </c>
    </row>
    <row r="2141" spans="1:21" x14ac:dyDescent="0.15">
      <c r="A2141" s="63">
        <f t="shared" si="574"/>
        <v>45906</v>
      </c>
      <c r="B2141" s="78" t="str">
        <f t="shared" ca="1" si="562"/>
        <v>n.d</v>
      </c>
      <c r="C2141" s="65">
        <f t="shared" ca="1" si="563"/>
        <v>740.17183120949994</v>
      </c>
      <c r="D2141" s="10">
        <f ca="1">IF(A2141&lt;$B$1,VLOOKUP(A2141,[1]DI!$A$4:$B$15000,2),0)</f>
        <v>0</v>
      </c>
      <c r="E2141" s="65">
        <f t="shared" ca="1" si="564"/>
        <v>1</v>
      </c>
      <c r="F2141" s="65">
        <f ca="1">(TRUNC(PRODUCT($E$12:$E2140),16))</f>
        <v>1.5886260286907401</v>
      </c>
      <c r="G2141" s="65">
        <f t="shared" ca="1" si="565"/>
        <v>1.4184430829528401</v>
      </c>
      <c r="H2141" s="65">
        <f t="shared" ca="1" si="566"/>
        <v>1.1199786899999999</v>
      </c>
      <c r="I2141" s="64">
        <f t="shared" si="575"/>
        <v>0.04</v>
      </c>
      <c r="J2141" s="66">
        <f>IF(O2140&gt;0,VLOOKUP(O2140,W$12:AF$80,2),J2140)</f>
        <v>45407</v>
      </c>
      <c r="K2141" s="67">
        <f t="shared" si="567"/>
        <v>345</v>
      </c>
      <c r="L2141" s="68">
        <f t="shared" si="568"/>
        <v>346</v>
      </c>
      <c r="M2141" s="69">
        <f t="shared" si="569"/>
        <v>1.05532699</v>
      </c>
      <c r="N2141" s="69">
        <f t="shared" ca="1" si="570"/>
        <v>1.1819437399999999</v>
      </c>
      <c r="O2141" s="68">
        <v>0</v>
      </c>
      <c r="P2141" s="65">
        <f t="shared" ca="1" si="571"/>
        <v>134.66963121000001</v>
      </c>
      <c r="Q2141" s="143">
        <f t="shared" si="561"/>
        <v>0</v>
      </c>
      <c r="R2141" s="11">
        <f t="shared" si="573"/>
        <v>0</v>
      </c>
      <c r="S2141" s="70" t="str">
        <f>IF(O2140&gt;0,VLOOKUP(O2140,W$12:AF$60,10),S2140)</f>
        <v>A+J=</v>
      </c>
      <c r="T2141" s="66" t="e">
        <f>IF(O2140&gt;0,VLOOKUP(O2140,W$12:AF$60,11),T2140)</f>
        <v>#REF!</v>
      </c>
      <c r="U2141" s="71" t="str">
        <f t="shared" si="572"/>
        <v>-</v>
      </c>
    </row>
    <row r="2142" spans="1:21" x14ac:dyDescent="0.15">
      <c r="A2142" s="63">
        <f t="shared" si="574"/>
        <v>45907</v>
      </c>
      <c r="B2142" s="78" t="str">
        <f t="shared" ca="1" si="562"/>
        <v>n.d</v>
      </c>
      <c r="C2142" s="65">
        <f t="shared" ca="1" si="563"/>
        <v>740.17183120949994</v>
      </c>
      <c r="D2142" s="10">
        <f ca="1">IF(A2142&lt;$B$1,VLOOKUP(A2142,[1]DI!$A$4:$B$15000,2),0)</f>
        <v>0</v>
      </c>
      <c r="E2142" s="65">
        <f t="shared" ca="1" si="564"/>
        <v>1</v>
      </c>
      <c r="F2142" s="65">
        <f ca="1">(TRUNC(PRODUCT($E$12:$E2141),16))</f>
        <v>1.5886260286907401</v>
      </c>
      <c r="G2142" s="65">
        <f t="shared" ca="1" si="565"/>
        <v>1.4184430829528401</v>
      </c>
      <c r="H2142" s="65">
        <f t="shared" ca="1" si="566"/>
        <v>1.1199786899999999</v>
      </c>
      <c r="I2142" s="64">
        <f t="shared" si="575"/>
        <v>0.04</v>
      </c>
      <c r="J2142" s="66">
        <f>IF(O2141&gt;0,VLOOKUP(O2141,W$12:AF$80,2),J2141)</f>
        <v>45407</v>
      </c>
      <c r="K2142" s="67">
        <f t="shared" si="567"/>
        <v>345</v>
      </c>
      <c r="L2142" s="68">
        <f t="shared" si="568"/>
        <v>346</v>
      </c>
      <c r="M2142" s="69">
        <f t="shared" si="569"/>
        <v>1.05532699</v>
      </c>
      <c r="N2142" s="69">
        <f t="shared" ca="1" si="570"/>
        <v>1.1819437399999999</v>
      </c>
      <c r="O2142" s="68">
        <v>0</v>
      </c>
      <c r="P2142" s="65">
        <f t="shared" ca="1" si="571"/>
        <v>134.66963121000001</v>
      </c>
      <c r="Q2142" s="143">
        <f t="shared" si="561"/>
        <v>0</v>
      </c>
      <c r="R2142" s="11">
        <f t="shared" si="573"/>
        <v>0</v>
      </c>
      <c r="S2142" s="70" t="str">
        <f>IF(O2141&gt;0,VLOOKUP(O2141,W$12:AF$60,10),S2141)</f>
        <v>A+J=</v>
      </c>
      <c r="T2142" s="66" t="e">
        <f>IF(O2141&gt;0,VLOOKUP(O2141,W$12:AF$60,11),T2141)</f>
        <v>#REF!</v>
      </c>
      <c r="U2142" s="71" t="str">
        <f t="shared" si="572"/>
        <v>-</v>
      </c>
    </row>
    <row r="2143" spans="1:21" x14ac:dyDescent="0.15">
      <c r="A2143" s="63">
        <f t="shared" si="574"/>
        <v>45908</v>
      </c>
      <c r="B2143" s="78" t="str">
        <f t="shared" ca="1" si="562"/>
        <v>n.d</v>
      </c>
      <c r="C2143" s="65">
        <f t="shared" ca="1" si="563"/>
        <v>740.17183120949994</v>
      </c>
      <c r="D2143" s="10">
        <f ca="1">IF(A2143&lt;$B$1,VLOOKUP(A2143,[1]DI!$A$4:$B$15000,2),0)</f>
        <v>0</v>
      </c>
      <c r="E2143" s="65">
        <f t="shared" ca="1" si="564"/>
        <v>1</v>
      </c>
      <c r="F2143" s="65">
        <f ca="1">(TRUNC(PRODUCT($E$12:$E2142),16))</f>
        <v>1.5886260286907401</v>
      </c>
      <c r="G2143" s="65">
        <f t="shared" ca="1" si="565"/>
        <v>1.4184430829528401</v>
      </c>
      <c r="H2143" s="65">
        <f t="shared" ca="1" si="566"/>
        <v>1.1199786899999999</v>
      </c>
      <c r="I2143" s="64">
        <f t="shared" si="575"/>
        <v>0.04</v>
      </c>
      <c r="J2143" s="66">
        <f>IF(O2142&gt;0,VLOOKUP(O2142,W$12:AF$80,2),J2142)</f>
        <v>45407</v>
      </c>
      <c r="K2143" s="67">
        <f t="shared" si="567"/>
        <v>346</v>
      </c>
      <c r="L2143" s="68">
        <f t="shared" si="568"/>
        <v>346</v>
      </c>
      <c r="M2143" s="69">
        <f t="shared" si="569"/>
        <v>1.05532699</v>
      </c>
      <c r="N2143" s="69">
        <f t="shared" ca="1" si="570"/>
        <v>1.1819437399999999</v>
      </c>
      <c r="O2143" s="68">
        <v>0</v>
      </c>
      <c r="P2143" s="65">
        <f t="shared" ca="1" si="571"/>
        <v>134.66963121000001</v>
      </c>
      <c r="Q2143" s="143">
        <f t="shared" si="561"/>
        <v>0</v>
      </c>
      <c r="R2143" s="11">
        <f t="shared" si="573"/>
        <v>0</v>
      </c>
      <c r="S2143" s="70" t="str">
        <f>IF(O2142&gt;0,VLOOKUP(O2142,W$12:AF$60,10),S2142)</f>
        <v>A+J=</v>
      </c>
      <c r="T2143" s="66" t="e">
        <f>IF(O2142&gt;0,VLOOKUP(O2142,W$12:AF$60,11),T2142)</f>
        <v>#REF!</v>
      </c>
      <c r="U2143" s="71" t="str">
        <f t="shared" si="572"/>
        <v>-</v>
      </c>
    </row>
    <row r="2144" spans="1:21" x14ac:dyDescent="0.15">
      <c r="A2144" s="63">
        <f t="shared" si="574"/>
        <v>45909</v>
      </c>
      <c r="B2144" s="78" t="str">
        <f t="shared" ca="1" si="562"/>
        <v>n.d</v>
      </c>
      <c r="C2144" s="65">
        <f t="shared" ca="1" si="563"/>
        <v>740.17183120949994</v>
      </c>
      <c r="D2144" s="10">
        <f ca="1">IF(A2144&lt;$B$1,VLOOKUP(A2144,[1]DI!$A$4:$B$15000,2),0)</f>
        <v>0</v>
      </c>
      <c r="E2144" s="65">
        <f t="shared" ca="1" si="564"/>
        <v>1</v>
      </c>
      <c r="F2144" s="65">
        <f ca="1">(TRUNC(PRODUCT($E$12:$E2143),16))</f>
        <v>1.5886260286907401</v>
      </c>
      <c r="G2144" s="65">
        <f t="shared" ca="1" si="565"/>
        <v>1.4184430829528401</v>
      </c>
      <c r="H2144" s="65">
        <f t="shared" ca="1" si="566"/>
        <v>1.1199786899999999</v>
      </c>
      <c r="I2144" s="64">
        <f t="shared" si="575"/>
        <v>0.04</v>
      </c>
      <c r="J2144" s="66">
        <f>IF(O2143&gt;0,VLOOKUP(O2143,W$12:AF$80,2),J2143)</f>
        <v>45407</v>
      </c>
      <c r="K2144" s="67">
        <f t="shared" si="567"/>
        <v>347</v>
      </c>
      <c r="L2144" s="68">
        <f t="shared" si="568"/>
        <v>347</v>
      </c>
      <c r="M2144" s="69">
        <f t="shared" si="569"/>
        <v>1.0554912510000001</v>
      </c>
      <c r="N2144" s="69">
        <f t="shared" ca="1" si="570"/>
        <v>1.182127709</v>
      </c>
      <c r="O2144" s="68">
        <v>0</v>
      </c>
      <c r="P2144" s="65">
        <f t="shared" ca="1" si="571"/>
        <v>134.80579988</v>
      </c>
      <c r="Q2144" s="143">
        <f t="shared" si="561"/>
        <v>0</v>
      </c>
      <c r="R2144" s="11">
        <f t="shared" si="573"/>
        <v>0</v>
      </c>
      <c r="S2144" s="70" t="str">
        <f>IF(O2143&gt;0,VLOOKUP(O2143,W$12:AF$60,10),S2143)</f>
        <v>A+J=</v>
      </c>
      <c r="T2144" s="66" t="e">
        <f>IF(O2143&gt;0,VLOOKUP(O2143,W$12:AF$60,11),T2143)</f>
        <v>#REF!</v>
      </c>
      <c r="U2144" s="71" t="str">
        <f t="shared" si="572"/>
        <v>-</v>
      </c>
    </row>
    <row r="2145" spans="1:21" x14ac:dyDescent="0.15">
      <c r="A2145" s="63">
        <f t="shared" si="574"/>
        <v>45910</v>
      </c>
      <c r="B2145" s="78" t="str">
        <f t="shared" ca="1" si="562"/>
        <v>n.d</v>
      </c>
      <c r="C2145" s="65">
        <f t="shared" ca="1" si="563"/>
        <v>740.17183120949994</v>
      </c>
      <c r="D2145" s="10">
        <f ca="1">IF(A2145&lt;$B$1,VLOOKUP(A2145,[1]DI!$A$4:$B$15000,2),0)</f>
        <v>0</v>
      </c>
      <c r="E2145" s="65">
        <f t="shared" ca="1" si="564"/>
        <v>1</v>
      </c>
      <c r="F2145" s="65">
        <f ca="1">(TRUNC(PRODUCT($E$12:$E2144),16))</f>
        <v>1.5886260286907401</v>
      </c>
      <c r="G2145" s="65">
        <f t="shared" ca="1" si="565"/>
        <v>1.4184430829528401</v>
      </c>
      <c r="H2145" s="65">
        <f t="shared" ca="1" si="566"/>
        <v>1.1199786899999999</v>
      </c>
      <c r="I2145" s="64">
        <f t="shared" si="575"/>
        <v>0.04</v>
      </c>
      <c r="J2145" s="66">
        <f>IF(O2144&gt;0,VLOOKUP(O2144,W$12:AF$80,2),J2144)</f>
        <v>45407</v>
      </c>
      <c r="K2145" s="67">
        <f t="shared" si="567"/>
        <v>348</v>
      </c>
      <c r="L2145" s="68">
        <f t="shared" si="568"/>
        <v>348</v>
      </c>
      <c r="M2145" s="69">
        <f t="shared" si="569"/>
        <v>1.0556555379999999</v>
      </c>
      <c r="N2145" s="69">
        <f t="shared" ca="1" si="570"/>
        <v>1.182311707</v>
      </c>
      <c r="O2145" s="68">
        <v>0</v>
      </c>
      <c r="P2145" s="65">
        <f t="shared" ca="1" si="571"/>
        <v>134.94199001999999</v>
      </c>
      <c r="Q2145" s="143">
        <f t="shared" si="561"/>
        <v>0</v>
      </c>
      <c r="R2145" s="11">
        <f t="shared" si="573"/>
        <v>0</v>
      </c>
      <c r="S2145" s="70" t="str">
        <f>IF(O2144&gt;0,VLOOKUP(O2144,W$12:AF$60,10),S2144)</f>
        <v>A+J=</v>
      </c>
      <c r="T2145" s="66" t="e">
        <f>IF(O2144&gt;0,VLOOKUP(O2144,W$12:AF$60,11),T2144)</f>
        <v>#REF!</v>
      </c>
      <c r="U2145" s="71" t="str">
        <f t="shared" si="572"/>
        <v>-</v>
      </c>
    </row>
    <row r="2146" spans="1:21" x14ac:dyDescent="0.15">
      <c r="A2146" s="63">
        <f t="shared" si="574"/>
        <v>45911</v>
      </c>
      <c r="B2146" s="78" t="str">
        <f t="shared" ca="1" si="562"/>
        <v>n.d</v>
      </c>
      <c r="C2146" s="65">
        <f t="shared" ca="1" si="563"/>
        <v>740.17183120949994</v>
      </c>
      <c r="D2146" s="10">
        <f ca="1">IF(A2146&lt;$B$1,VLOOKUP(A2146,[1]DI!$A$4:$B$15000,2),0)</f>
        <v>0</v>
      </c>
      <c r="E2146" s="65">
        <f t="shared" ca="1" si="564"/>
        <v>1</v>
      </c>
      <c r="F2146" s="65">
        <f ca="1">(TRUNC(PRODUCT($E$12:$E2145),16))</f>
        <v>1.5886260286907401</v>
      </c>
      <c r="G2146" s="65">
        <f t="shared" ca="1" si="565"/>
        <v>1.4184430829528401</v>
      </c>
      <c r="H2146" s="65">
        <f t="shared" ca="1" si="566"/>
        <v>1.1199786899999999</v>
      </c>
      <c r="I2146" s="64">
        <f t="shared" si="575"/>
        <v>0.04</v>
      </c>
      <c r="J2146" s="66">
        <f>IF(O2145&gt;0,VLOOKUP(O2145,W$12:AF$80,2),J2145)</f>
        <v>45407</v>
      </c>
      <c r="K2146" s="67">
        <f t="shared" si="567"/>
        <v>349</v>
      </c>
      <c r="L2146" s="68">
        <f t="shared" si="568"/>
        <v>349</v>
      </c>
      <c r="M2146" s="69">
        <f t="shared" si="569"/>
        <v>1.0558198510000001</v>
      </c>
      <c r="N2146" s="69">
        <f t="shared" ca="1" si="570"/>
        <v>1.182495734</v>
      </c>
      <c r="O2146" s="68">
        <v>0</v>
      </c>
      <c r="P2146" s="65">
        <f t="shared" ca="1" si="571"/>
        <v>135.07820161999999</v>
      </c>
      <c r="Q2146" s="143">
        <f t="shared" si="561"/>
        <v>0</v>
      </c>
      <c r="R2146" s="11">
        <f t="shared" si="573"/>
        <v>0</v>
      </c>
      <c r="S2146" s="70" t="str">
        <f>IF(O2145&gt;0,VLOOKUP(O2145,W$12:AF$60,10),S2145)</f>
        <v>A+J=</v>
      </c>
      <c r="T2146" s="66" t="e">
        <f>IF(O2145&gt;0,VLOOKUP(O2145,W$12:AF$60,11),T2145)</f>
        <v>#REF!</v>
      </c>
      <c r="U2146" s="71" t="str">
        <f t="shared" si="572"/>
        <v>-</v>
      </c>
    </row>
    <row r="2147" spans="1:21" x14ac:dyDescent="0.15">
      <c r="A2147" s="63">
        <f t="shared" si="574"/>
        <v>45912</v>
      </c>
      <c r="B2147" s="78" t="str">
        <f t="shared" ca="1" si="562"/>
        <v>n.d</v>
      </c>
      <c r="C2147" s="65">
        <f t="shared" ca="1" si="563"/>
        <v>740.17183120949994</v>
      </c>
      <c r="D2147" s="10">
        <f ca="1">IF(A2147&lt;$B$1,VLOOKUP(A2147,[1]DI!$A$4:$B$15000,2),0)</f>
        <v>0</v>
      </c>
      <c r="E2147" s="65">
        <f t="shared" ca="1" si="564"/>
        <v>1</v>
      </c>
      <c r="F2147" s="65">
        <f ca="1">(TRUNC(PRODUCT($E$12:$E2146),16))</f>
        <v>1.5886260286907401</v>
      </c>
      <c r="G2147" s="65">
        <f t="shared" ca="1" si="565"/>
        <v>1.4184430829528401</v>
      </c>
      <c r="H2147" s="65">
        <f t="shared" ca="1" si="566"/>
        <v>1.1199786899999999</v>
      </c>
      <c r="I2147" s="64">
        <f t="shared" si="575"/>
        <v>0.04</v>
      </c>
      <c r="J2147" s="66">
        <f>IF(O2146&gt;0,VLOOKUP(O2146,W$12:AF$80,2),J2146)</f>
        <v>45407</v>
      </c>
      <c r="K2147" s="67">
        <f t="shared" si="567"/>
        <v>350</v>
      </c>
      <c r="L2147" s="68">
        <f t="shared" si="568"/>
        <v>350</v>
      </c>
      <c r="M2147" s="69">
        <f t="shared" si="569"/>
        <v>1.0559841889999999</v>
      </c>
      <c r="N2147" s="69">
        <f t="shared" ca="1" si="570"/>
        <v>1.182679789</v>
      </c>
      <c r="O2147" s="68">
        <v>0</v>
      </c>
      <c r="P2147" s="65">
        <f t="shared" ca="1" si="571"/>
        <v>135.21443393999999</v>
      </c>
      <c r="Q2147" s="143">
        <f t="shared" si="561"/>
        <v>0</v>
      </c>
      <c r="R2147" s="11">
        <f t="shared" si="573"/>
        <v>0</v>
      </c>
      <c r="S2147" s="70" t="str">
        <f>IF(O2146&gt;0,VLOOKUP(O2146,W$12:AF$60,10),S2146)</f>
        <v>A+J=</v>
      </c>
      <c r="T2147" s="66" t="e">
        <f>IF(O2146&gt;0,VLOOKUP(O2146,W$12:AF$60,11),T2146)</f>
        <v>#REF!</v>
      </c>
      <c r="U2147" s="71" t="str">
        <f t="shared" si="572"/>
        <v>-</v>
      </c>
    </row>
    <row r="2148" spans="1:21" x14ac:dyDescent="0.15">
      <c r="A2148" s="63">
        <f t="shared" si="574"/>
        <v>45913</v>
      </c>
      <c r="B2148" s="78" t="str">
        <f t="shared" ca="1" si="562"/>
        <v>n.d</v>
      </c>
      <c r="C2148" s="65">
        <f t="shared" ca="1" si="563"/>
        <v>740.17183120949994</v>
      </c>
      <c r="D2148" s="10">
        <f ca="1">IF(A2148&lt;$B$1,VLOOKUP(A2148,[1]DI!$A$4:$B$15000,2),0)</f>
        <v>0</v>
      </c>
      <c r="E2148" s="65">
        <f t="shared" ca="1" si="564"/>
        <v>1</v>
      </c>
      <c r="F2148" s="65">
        <f ca="1">(TRUNC(PRODUCT($E$12:$E2147),16))</f>
        <v>1.5886260286907401</v>
      </c>
      <c r="G2148" s="65">
        <f t="shared" ca="1" si="565"/>
        <v>1.4184430829528401</v>
      </c>
      <c r="H2148" s="65">
        <f t="shared" ca="1" si="566"/>
        <v>1.1199786899999999</v>
      </c>
      <c r="I2148" s="64">
        <f t="shared" si="575"/>
        <v>0.04</v>
      </c>
      <c r="J2148" s="66">
        <f>IF(O2147&gt;0,VLOOKUP(O2147,W$12:AF$80,2),J2147)</f>
        <v>45407</v>
      </c>
      <c r="K2148" s="67">
        <f t="shared" si="567"/>
        <v>350</v>
      </c>
      <c r="L2148" s="68">
        <f t="shared" si="568"/>
        <v>351</v>
      </c>
      <c r="M2148" s="69">
        <f t="shared" si="569"/>
        <v>1.0561485530000001</v>
      </c>
      <c r="N2148" s="69">
        <f t="shared" ca="1" si="570"/>
        <v>1.1828638730000001</v>
      </c>
      <c r="O2148" s="68">
        <v>0</v>
      </c>
      <c r="P2148" s="65">
        <f t="shared" ca="1" si="571"/>
        <v>135.35068774000001</v>
      </c>
      <c r="Q2148" s="143">
        <f t="shared" si="561"/>
        <v>0</v>
      </c>
      <c r="R2148" s="11">
        <f t="shared" si="573"/>
        <v>0</v>
      </c>
      <c r="S2148" s="70" t="str">
        <f>IF(O2147&gt;0,VLOOKUP(O2147,W$12:AF$60,10),S2147)</f>
        <v>A+J=</v>
      </c>
      <c r="T2148" s="66" t="e">
        <f>IF(O2147&gt;0,VLOOKUP(O2147,W$12:AF$60,11),T2147)</f>
        <v>#REF!</v>
      </c>
      <c r="U2148" s="71" t="str">
        <f t="shared" si="572"/>
        <v>-</v>
      </c>
    </row>
    <row r="2149" spans="1:21" x14ac:dyDescent="0.15">
      <c r="A2149" s="63">
        <f t="shared" si="574"/>
        <v>45914</v>
      </c>
      <c r="B2149" s="78" t="str">
        <f t="shared" ca="1" si="562"/>
        <v>n.d</v>
      </c>
      <c r="C2149" s="65">
        <f t="shared" ca="1" si="563"/>
        <v>740.17183120949994</v>
      </c>
      <c r="D2149" s="10">
        <f ca="1">IF(A2149&lt;$B$1,VLOOKUP(A2149,[1]DI!$A$4:$B$15000,2),0)</f>
        <v>0</v>
      </c>
      <c r="E2149" s="65">
        <f t="shared" ca="1" si="564"/>
        <v>1</v>
      </c>
      <c r="F2149" s="65">
        <f ca="1">(TRUNC(PRODUCT($E$12:$E2148),16))</f>
        <v>1.5886260286907401</v>
      </c>
      <c r="G2149" s="65">
        <f t="shared" ca="1" si="565"/>
        <v>1.4184430829528401</v>
      </c>
      <c r="H2149" s="65">
        <f t="shared" ca="1" si="566"/>
        <v>1.1199786899999999</v>
      </c>
      <c r="I2149" s="64">
        <f t="shared" si="575"/>
        <v>0.04</v>
      </c>
      <c r="J2149" s="66">
        <f>IF(O2148&gt;0,VLOOKUP(O2148,W$12:AF$80,2),J2148)</f>
        <v>45407</v>
      </c>
      <c r="K2149" s="67">
        <f t="shared" si="567"/>
        <v>350</v>
      </c>
      <c r="L2149" s="68">
        <f t="shared" si="568"/>
        <v>351</v>
      </c>
      <c r="M2149" s="69">
        <f t="shared" si="569"/>
        <v>1.0561485530000001</v>
      </c>
      <c r="N2149" s="69">
        <f t="shared" ca="1" si="570"/>
        <v>1.1828638730000001</v>
      </c>
      <c r="O2149" s="68">
        <v>0</v>
      </c>
      <c r="P2149" s="65">
        <f t="shared" ca="1" si="571"/>
        <v>135.35068774000001</v>
      </c>
      <c r="Q2149" s="143">
        <f t="shared" si="561"/>
        <v>0</v>
      </c>
      <c r="R2149" s="11">
        <f t="shared" si="573"/>
        <v>0</v>
      </c>
      <c r="S2149" s="70" t="str">
        <f>IF(O2148&gt;0,VLOOKUP(O2148,W$12:AF$60,10),S2148)</f>
        <v>A+J=</v>
      </c>
      <c r="T2149" s="66" t="e">
        <f>IF(O2148&gt;0,VLOOKUP(O2148,W$12:AF$60,11),T2148)</f>
        <v>#REF!</v>
      </c>
      <c r="U2149" s="71" t="str">
        <f t="shared" si="572"/>
        <v>-</v>
      </c>
    </row>
    <row r="2150" spans="1:21" x14ac:dyDescent="0.15">
      <c r="A2150" s="63">
        <f t="shared" si="574"/>
        <v>45915</v>
      </c>
      <c r="B2150" s="78" t="str">
        <f t="shared" ca="1" si="562"/>
        <v>n.d</v>
      </c>
      <c r="C2150" s="65">
        <f t="shared" ca="1" si="563"/>
        <v>740.17183120949994</v>
      </c>
      <c r="D2150" s="10">
        <f ca="1">IF(A2150&lt;$B$1,VLOOKUP(A2150,[1]DI!$A$4:$B$15000,2),0)</f>
        <v>0</v>
      </c>
      <c r="E2150" s="65">
        <f t="shared" ca="1" si="564"/>
        <v>1</v>
      </c>
      <c r="F2150" s="65">
        <f ca="1">(TRUNC(PRODUCT($E$12:$E2149),16))</f>
        <v>1.5886260286907401</v>
      </c>
      <c r="G2150" s="65">
        <f t="shared" ca="1" si="565"/>
        <v>1.4184430829528401</v>
      </c>
      <c r="H2150" s="65">
        <f t="shared" ca="1" si="566"/>
        <v>1.1199786899999999</v>
      </c>
      <c r="I2150" s="64">
        <f t="shared" si="575"/>
        <v>0.04</v>
      </c>
      <c r="J2150" s="66">
        <f>IF(O2149&gt;0,VLOOKUP(O2149,W$12:AF$80,2),J2149)</f>
        <v>45407</v>
      </c>
      <c r="K2150" s="67">
        <f t="shared" si="567"/>
        <v>351</v>
      </c>
      <c r="L2150" s="68">
        <f t="shared" si="568"/>
        <v>351</v>
      </c>
      <c r="M2150" s="69">
        <f t="shared" si="569"/>
        <v>1.0561485530000001</v>
      </c>
      <c r="N2150" s="69">
        <f t="shared" ca="1" si="570"/>
        <v>1.1828638730000001</v>
      </c>
      <c r="O2150" s="68">
        <v>0</v>
      </c>
      <c r="P2150" s="65">
        <f t="shared" ca="1" si="571"/>
        <v>135.35068774000001</v>
      </c>
      <c r="Q2150" s="143">
        <f t="shared" si="561"/>
        <v>0</v>
      </c>
      <c r="R2150" s="11">
        <f t="shared" si="573"/>
        <v>0</v>
      </c>
      <c r="S2150" s="70" t="str">
        <f>IF(O2149&gt;0,VLOOKUP(O2149,W$12:AF$60,10),S2149)</f>
        <v>A+J=</v>
      </c>
      <c r="T2150" s="66" t="e">
        <f>IF(O2149&gt;0,VLOOKUP(O2149,W$12:AF$60,11),T2149)</f>
        <v>#REF!</v>
      </c>
      <c r="U2150" s="71" t="str">
        <f t="shared" si="572"/>
        <v>-</v>
      </c>
    </row>
    <row r="2151" spans="1:21" x14ac:dyDescent="0.15">
      <c r="A2151" s="63">
        <f t="shared" si="574"/>
        <v>45916</v>
      </c>
      <c r="B2151" s="78" t="str">
        <f t="shared" ca="1" si="562"/>
        <v>n.d</v>
      </c>
      <c r="C2151" s="65">
        <f t="shared" ca="1" si="563"/>
        <v>740.17183120949994</v>
      </c>
      <c r="D2151" s="10">
        <f ca="1">IF(A2151&lt;$B$1,VLOOKUP(A2151,[1]DI!$A$4:$B$15000,2),0)</f>
        <v>0</v>
      </c>
      <c r="E2151" s="65">
        <f t="shared" ca="1" si="564"/>
        <v>1</v>
      </c>
      <c r="F2151" s="65">
        <f ca="1">(TRUNC(PRODUCT($E$12:$E2150),16))</f>
        <v>1.5886260286907401</v>
      </c>
      <c r="G2151" s="65">
        <f t="shared" ca="1" si="565"/>
        <v>1.4184430829528401</v>
      </c>
      <c r="H2151" s="65">
        <f t="shared" ca="1" si="566"/>
        <v>1.1199786899999999</v>
      </c>
      <c r="I2151" s="64">
        <f t="shared" si="575"/>
        <v>0.04</v>
      </c>
      <c r="J2151" s="66">
        <f>IF(O2150&gt;0,VLOOKUP(O2150,W$12:AF$80,2),J2150)</f>
        <v>45407</v>
      </c>
      <c r="K2151" s="67">
        <f t="shared" si="567"/>
        <v>352</v>
      </c>
      <c r="L2151" s="68">
        <f t="shared" si="568"/>
        <v>352</v>
      </c>
      <c r="M2151" s="69">
        <f t="shared" si="569"/>
        <v>1.0563129419999999</v>
      </c>
      <c r="N2151" s="69">
        <f t="shared" ca="1" si="570"/>
        <v>1.183047985</v>
      </c>
      <c r="O2151" s="68">
        <v>0</v>
      </c>
      <c r="P2151" s="65">
        <f t="shared" ca="1" si="571"/>
        <v>135.48696225</v>
      </c>
      <c r="Q2151" s="143">
        <f t="shared" si="561"/>
        <v>0</v>
      </c>
      <c r="R2151" s="11">
        <f t="shared" si="573"/>
        <v>0</v>
      </c>
      <c r="S2151" s="70" t="str">
        <f>IF(O2150&gt;0,VLOOKUP(O2150,W$12:AF$60,10),S2150)</f>
        <v>A+J=</v>
      </c>
      <c r="T2151" s="66" t="e">
        <f>IF(O2150&gt;0,VLOOKUP(O2150,W$12:AF$60,11),T2150)</f>
        <v>#REF!</v>
      </c>
      <c r="U2151" s="71" t="str">
        <f t="shared" si="572"/>
        <v>-</v>
      </c>
    </row>
    <row r="2152" spans="1:21" x14ac:dyDescent="0.15">
      <c r="A2152" s="63">
        <f t="shared" si="574"/>
        <v>45917</v>
      </c>
      <c r="B2152" s="78" t="str">
        <f t="shared" ca="1" si="562"/>
        <v>n.d</v>
      </c>
      <c r="C2152" s="65">
        <f t="shared" ca="1" si="563"/>
        <v>740.17183120949994</v>
      </c>
      <c r="D2152" s="10">
        <f ca="1">IF(A2152&lt;$B$1,VLOOKUP(A2152,[1]DI!$A$4:$B$15000,2),0)</f>
        <v>0</v>
      </c>
      <c r="E2152" s="65">
        <f t="shared" ca="1" si="564"/>
        <v>1</v>
      </c>
      <c r="F2152" s="65">
        <f ca="1">(TRUNC(PRODUCT($E$12:$E2151),16))</f>
        <v>1.5886260286907401</v>
      </c>
      <c r="G2152" s="65">
        <f t="shared" ca="1" si="565"/>
        <v>1.4184430829528401</v>
      </c>
      <c r="H2152" s="65">
        <f t="shared" ca="1" si="566"/>
        <v>1.1199786899999999</v>
      </c>
      <c r="I2152" s="64">
        <f t="shared" si="575"/>
        <v>0.04</v>
      </c>
      <c r="J2152" s="66">
        <f>IF(O2151&gt;0,VLOOKUP(O2151,W$12:AF$80,2),J2151)</f>
        <v>45407</v>
      </c>
      <c r="K2152" s="67">
        <f t="shared" si="567"/>
        <v>353</v>
      </c>
      <c r="L2152" s="68">
        <f t="shared" si="568"/>
        <v>353</v>
      </c>
      <c r="M2152" s="69">
        <f t="shared" si="569"/>
        <v>1.0564773569999999</v>
      </c>
      <c r="N2152" s="69">
        <f t="shared" ca="1" si="570"/>
        <v>1.1832321260000001</v>
      </c>
      <c r="O2152" s="68">
        <v>0</v>
      </c>
      <c r="P2152" s="65">
        <f t="shared" ca="1" si="571"/>
        <v>135.62325823</v>
      </c>
      <c r="Q2152" s="143">
        <f t="shared" si="561"/>
        <v>0</v>
      </c>
      <c r="R2152" s="11">
        <f t="shared" si="573"/>
        <v>0</v>
      </c>
      <c r="S2152" s="70" t="str">
        <f>IF(O2151&gt;0,VLOOKUP(O2151,W$12:AF$60,10),S2151)</f>
        <v>A+J=</v>
      </c>
      <c r="T2152" s="66" t="e">
        <f>IF(O2151&gt;0,VLOOKUP(O2151,W$12:AF$60,11),T2151)</f>
        <v>#REF!</v>
      </c>
      <c r="U2152" s="71" t="str">
        <f t="shared" si="572"/>
        <v>-</v>
      </c>
    </row>
    <row r="2153" spans="1:21" x14ac:dyDescent="0.15">
      <c r="A2153" s="63">
        <f t="shared" si="574"/>
        <v>45918</v>
      </c>
      <c r="B2153" s="78" t="str">
        <f t="shared" ca="1" si="562"/>
        <v>n.d</v>
      </c>
      <c r="C2153" s="65">
        <f t="shared" ca="1" si="563"/>
        <v>740.17183120949994</v>
      </c>
      <c r="D2153" s="10">
        <f ca="1">IF(A2153&lt;$B$1,VLOOKUP(A2153,[1]DI!$A$4:$B$15000,2),0)</f>
        <v>0</v>
      </c>
      <c r="E2153" s="65">
        <f t="shared" ca="1" si="564"/>
        <v>1</v>
      </c>
      <c r="F2153" s="65">
        <f ca="1">(TRUNC(PRODUCT($E$12:$E2152),16))</f>
        <v>1.5886260286907401</v>
      </c>
      <c r="G2153" s="65">
        <f t="shared" ca="1" si="565"/>
        <v>1.4184430829528401</v>
      </c>
      <c r="H2153" s="65">
        <f t="shared" ca="1" si="566"/>
        <v>1.1199786899999999</v>
      </c>
      <c r="I2153" s="64">
        <f t="shared" si="575"/>
        <v>0.04</v>
      </c>
      <c r="J2153" s="66">
        <f>IF(O2152&gt;0,VLOOKUP(O2152,W$12:AF$80,2),J2152)</f>
        <v>45407</v>
      </c>
      <c r="K2153" s="67">
        <f t="shared" si="567"/>
        <v>354</v>
      </c>
      <c r="L2153" s="68">
        <f t="shared" si="568"/>
        <v>354</v>
      </c>
      <c r="M2153" s="69">
        <f t="shared" si="569"/>
        <v>1.056641798</v>
      </c>
      <c r="N2153" s="69">
        <f t="shared" ca="1" si="570"/>
        <v>1.183416297</v>
      </c>
      <c r="O2153" s="68">
        <v>0</v>
      </c>
      <c r="P2153" s="65">
        <f t="shared" ca="1" si="571"/>
        <v>135.75957642</v>
      </c>
      <c r="Q2153" s="143">
        <f t="shared" si="561"/>
        <v>0</v>
      </c>
      <c r="R2153" s="11">
        <f t="shared" si="573"/>
        <v>0</v>
      </c>
      <c r="S2153" s="70" t="str">
        <f>IF(O2152&gt;0,VLOOKUP(O2152,W$12:AF$60,10),S2152)</f>
        <v>A+J=</v>
      </c>
      <c r="T2153" s="66" t="e">
        <f>IF(O2152&gt;0,VLOOKUP(O2152,W$12:AF$60,11),T2152)</f>
        <v>#REF!</v>
      </c>
      <c r="U2153" s="71" t="str">
        <f t="shared" si="572"/>
        <v>-</v>
      </c>
    </row>
    <row r="2154" spans="1:21" x14ac:dyDescent="0.15">
      <c r="A2154" s="63">
        <f t="shared" si="574"/>
        <v>45919</v>
      </c>
      <c r="B2154" s="78" t="str">
        <f t="shared" ca="1" si="562"/>
        <v>n.d</v>
      </c>
      <c r="C2154" s="65">
        <f t="shared" ca="1" si="563"/>
        <v>740.17183120949994</v>
      </c>
      <c r="D2154" s="10">
        <f ca="1">IF(A2154&lt;$B$1,VLOOKUP(A2154,[1]DI!$A$4:$B$15000,2),0)</f>
        <v>0</v>
      </c>
      <c r="E2154" s="65">
        <f t="shared" ca="1" si="564"/>
        <v>1</v>
      </c>
      <c r="F2154" s="65">
        <f ca="1">(TRUNC(PRODUCT($E$12:$E2153),16))</f>
        <v>1.5886260286907401</v>
      </c>
      <c r="G2154" s="65">
        <f t="shared" ca="1" si="565"/>
        <v>1.4184430829528401</v>
      </c>
      <c r="H2154" s="65">
        <f t="shared" ca="1" si="566"/>
        <v>1.1199786899999999</v>
      </c>
      <c r="I2154" s="64">
        <f t="shared" si="575"/>
        <v>0.04</v>
      </c>
      <c r="J2154" s="66">
        <f>IF(O2153&gt;0,VLOOKUP(O2153,W$12:AF$80,2),J2153)</f>
        <v>45407</v>
      </c>
      <c r="K2154" s="67">
        <f t="shared" si="567"/>
        <v>355</v>
      </c>
      <c r="L2154" s="68">
        <f t="shared" si="568"/>
        <v>355</v>
      </c>
      <c r="M2154" s="69">
        <f t="shared" si="569"/>
        <v>1.056806264</v>
      </c>
      <c r="N2154" s="69">
        <f t="shared" ca="1" si="570"/>
        <v>1.1836004950000001</v>
      </c>
      <c r="O2154" s="68">
        <v>0</v>
      </c>
      <c r="P2154" s="65">
        <f t="shared" ca="1" si="571"/>
        <v>135.89591458999999</v>
      </c>
      <c r="Q2154" s="143">
        <f t="shared" si="561"/>
        <v>0</v>
      </c>
      <c r="R2154" s="11">
        <f t="shared" si="573"/>
        <v>0</v>
      </c>
      <c r="S2154" s="70" t="str">
        <f>IF(O2153&gt;0,VLOOKUP(O2153,W$12:AF$60,10),S2153)</f>
        <v>A+J=</v>
      </c>
      <c r="T2154" s="66" t="e">
        <f>IF(O2153&gt;0,VLOOKUP(O2153,W$12:AF$60,11),T2153)</f>
        <v>#REF!</v>
      </c>
      <c r="U2154" s="71" t="str">
        <f t="shared" si="572"/>
        <v>-</v>
      </c>
    </row>
    <row r="2155" spans="1:21" x14ac:dyDescent="0.15">
      <c r="A2155" s="63">
        <f t="shared" si="574"/>
        <v>45920</v>
      </c>
      <c r="B2155" s="78" t="str">
        <f t="shared" ca="1" si="562"/>
        <v>n.d</v>
      </c>
      <c r="C2155" s="65">
        <f t="shared" ca="1" si="563"/>
        <v>740.17183120949994</v>
      </c>
      <c r="D2155" s="10">
        <f ca="1">IF(A2155&lt;$B$1,VLOOKUP(A2155,[1]DI!$A$4:$B$15000,2),0)</f>
        <v>0</v>
      </c>
      <c r="E2155" s="65">
        <f t="shared" ca="1" si="564"/>
        <v>1</v>
      </c>
      <c r="F2155" s="65">
        <f ca="1">(TRUNC(PRODUCT($E$12:$E2154),16))</f>
        <v>1.5886260286907401</v>
      </c>
      <c r="G2155" s="65">
        <f t="shared" ca="1" si="565"/>
        <v>1.4184430829528401</v>
      </c>
      <c r="H2155" s="65">
        <f t="shared" ca="1" si="566"/>
        <v>1.1199786899999999</v>
      </c>
      <c r="I2155" s="64">
        <f t="shared" si="575"/>
        <v>0.04</v>
      </c>
      <c r="J2155" s="66">
        <f>IF(O2154&gt;0,VLOOKUP(O2154,W$12:AF$80,2),J2154)</f>
        <v>45407</v>
      </c>
      <c r="K2155" s="67">
        <f t="shared" si="567"/>
        <v>355</v>
      </c>
      <c r="L2155" s="68">
        <f t="shared" si="568"/>
        <v>356</v>
      </c>
      <c r="M2155" s="69">
        <f t="shared" si="569"/>
        <v>1.0569707559999999</v>
      </c>
      <c r="N2155" s="69">
        <f t="shared" ca="1" si="570"/>
        <v>1.183784723</v>
      </c>
      <c r="O2155" s="68">
        <v>0</v>
      </c>
      <c r="P2155" s="65">
        <f t="shared" ca="1" si="571"/>
        <v>136.03227497</v>
      </c>
      <c r="Q2155" s="143">
        <f t="shared" si="561"/>
        <v>0</v>
      </c>
      <c r="R2155" s="11">
        <f t="shared" si="573"/>
        <v>0</v>
      </c>
      <c r="S2155" s="70" t="str">
        <f>IF(O2154&gt;0,VLOOKUP(O2154,W$12:AF$60,10),S2154)</f>
        <v>A+J=</v>
      </c>
      <c r="T2155" s="66" t="e">
        <f>IF(O2154&gt;0,VLOOKUP(O2154,W$12:AF$60,11),T2154)</f>
        <v>#REF!</v>
      </c>
      <c r="U2155" s="71" t="str">
        <f t="shared" si="572"/>
        <v>-</v>
      </c>
    </row>
    <row r="2156" spans="1:21" x14ac:dyDescent="0.15">
      <c r="A2156" s="63">
        <f t="shared" si="574"/>
        <v>45921</v>
      </c>
      <c r="B2156" s="78" t="str">
        <f t="shared" ca="1" si="562"/>
        <v>n.d</v>
      </c>
      <c r="C2156" s="65">
        <f t="shared" ca="1" si="563"/>
        <v>740.17183120949994</v>
      </c>
      <c r="D2156" s="10">
        <f ca="1">IF(A2156&lt;$B$1,VLOOKUP(A2156,[1]DI!$A$4:$B$15000,2),0)</f>
        <v>0</v>
      </c>
      <c r="E2156" s="65">
        <f t="shared" ca="1" si="564"/>
        <v>1</v>
      </c>
      <c r="F2156" s="65">
        <f ca="1">(TRUNC(PRODUCT($E$12:$E2155),16))</f>
        <v>1.5886260286907401</v>
      </c>
      <c r="G2156" s="65">
        <f t="shared" ca="1" si="565"/>
        <v>1.4184430829528401</v>
      </c>
      <c r="H2156" s="65">
        <f t="shared" ca="1" si="566"/>
        <v>1.1199786899999999</v>
      </c>
      <c r="I2156" s="64">
        <f t="shared" si="575"/>
        <v>0.04</v>
      </c>
      <c r="J2156" s="66">
        <f>IF(O2155&gt;0,VLOOKUP(O2155,W$12:AF$80,2),J2155)</f>
        <v>45407</v>
      </c>
      <c r="K2156" s="67">
        <f t="shared" si="567"/>
        <v>355</v>
      </c>
      <c r="L2156" s="68">
        <f t="shared" si="568"/>
        <v>356</v>
      </c>
      <c r="M2156" s="69">
        <f t="shared" si="569"/>
        <v>1.0569707559999999</v>
      </c>
      <c r="N2156" s="69">
        <f t="shared" ca="1" si="570"/>
        <v>1.183784723</v>
      </c>
      <c r="O2156" s="68">
        <v>0</v>
      </c>
      <c r="P2156" s="65">
        <f t="shared" ca="1" si="571"/>
        <v>136.03227497</v>
      </c>
      <c r="Q2156" s="143">
        <f t="shared" si="561"/>
        <v>0</v>
      </c>
      <c r="R2156" s="11">
        <f t="shared" si="573"/>
        <v>0</v>
      </c>
      <c r="S2156" s="70" t="str">
        <f>IF(O2155&gt;0,VLOOKUP(O2155,W$12:AF$60,10),S2155)</f>
        <v>A+J=</v>
      </c>
      <c r="T2156" s="66" t="e">
        <f>IF(O2155&gt;0,VLOOKUP(O2155,W$12:AF$60,11),T2155)</f>
        <v>#REF!</v>
      </c>
      <c r="U2156" s="71" t="str">
        <f t="shared" si="572"/>
        <v>-</v>
      </c>
    </row>
    <row r="2157" spans="1:21" x14ac:dyDescent="0.15">
      <c r="A2157" s="63">
        <f t="shared" si="574"/>
        <v>45922</v>
      </c>
      <c r="B2157" s="78" t="str">
        <f t="shared" ca="1" si="562"/>
        <v>n.d</v>
      </c>
      <c r="C2157" s="65">
        <f t="shared" ca="1" si="563"/>
        <v>740.17183120949994</v>
      </c>
      <c r="D2157" s="10">
        <f ca="1">IF(A2157&lt;$B$1,VLOOKUP(A2157,[1]DI!$A$4:$B$15000,2),0)</f>
        <v>0</v>
      </c>
      <c r="E2157" s="65">
        <f t="shared" ca="1" si="564"/>
        <v>1</v>
      </c>
      <c r="F2157" s="65">
        <f ca="1">(TRUNC(PRODUCT($E$12:$E2156),16))</f>
        <v>1.5886260286907401</v>
      </c>
      <c r="G2157" s="65">
        <f t="shared" ca="1" si="565"/>
        <v>1.4184430829528401</v>
      </c>
      <c r="H2157" s="65">
        <f t="shared" ca="1" si="566"/>
        <v>1.1199786899999999</v>
      </c>
      <c r="I2157" s="64">
        <f t="shared" si="575"/>
        <v>0.04</v>
      </c>
      <c r="J2157" s="66">
        <f>IF(O2156&gt;0,VLOOKUP(O2156,W$12:AF$80,2),J2156)</f>
        <v>45407</v>
      </c>
      <c r="K2157" s="67">
        <f t="shared" si="567"/>
        <v>356</v>
      </c>
      <c r="L2157" s="68">
        <f t="shared" si="568"/>
        <v>356</v>
      </c>
      <c r="M2157" s="69">
        <f t="shared" si="569"/>
        <v>1.0569707559999999</v>
      </c>
      <c r="N2157" s="69">
        <f t="shared" ca="1" si="570"/>
        <v>1.183784723</v>
      </c>
      <c r="O2157" s="68">
        <v>0</v>
      </c>
      <c r="P2157" s="65">
        <f t="shared" ca="1" si="571"/>
        <v>136.03227497</v>
      </c>
      <c r="Q2157" s="143">
        <f t="shared" si="561"/>
        <v>0</v>
      </c>
      <c r="R2157" s="11">
        <f t="shared" si="573"/>
        <v>0</v>
      </c>
      <c r="S2157" s="70" t="str">
        <f>IF(O2156&gt;0,VLOOKUP(O2156,W$12:AF$60,10),S2156)</f>
        <v>A+J=</v>
      </c>
      <c r="T2157" s="66" t="e">
        <f>IF(O2156&gt;0,VLOOKUP(O2156,W$12:AF$60,11),T2156)</f>
        <v>#REF!</v>
      </c>
      <c r="U2157" s="71" t="str">
        <f t="shared" si="572"/>
        <v>-</v>
      </c>
    </row>
    <row r="2158" spans="1:21" x14ac:dyDescent="0.15">
      <c r="A2158" s="63">
        <f t="shared" si="574"/>
        <v>45923</v>
      </c>
      <c r="B2158" s="78" t="str">
        <f t="shared" ca="1" si="562"/>
        <v>n.d</v>
      </c>
      <c r="C2158" s="65">
        <f t="shared" ca="1" si="563"/>
        <v>740.17183120949994</v>
      </c>
      <c r="D2158" s="10">
        <f ca="1">IF(A2158&lt;$B$1,VLOOKUP(A2158,[1]DI!$A$4:$B$15000,2),0)</f>
        <v>0</v>
      </c>
      <c r="E2158" s="65">
        <f t="shared" ca="1" si="564"/>
        <v>1</v>
      </c>
      <c r="F2158" s="65">
        <f ca="1">(TRUNC(PRODUCT($E$12:$E2157),16))</f>
        <v>1.5886260286907401</v>
      </c>
      <c r="G2158" s="65">
        <f t="shared" ca="1" si="565"/>
        <v>1.4184430829528401</v>
      </c>
      <c r="H2158" s="65">
        <f t="shared" ca="1" si="566"/>
        <v>1.1199786899999999</v>
      </c>
      <c r="I2158" s="64">
        <f t="shared" si="575"/>
        <v>0.04</v>
      </c>
      <c r="J2158" s="66">
        <f>IF(O2157&gt;0,VLOOKUP(O2157,W$12:AF$80,2),J2157)</f>
        <v>45407</v>
      </c>
      <c r="K2158" s="67">
        <f t="shared" si="567"/>
        <v>357</v>
      </c>
      <c r="L2158" s="68">
        <f t="shared" si="568"/>
        <v>357</v>
      </c>
      <c r="M2158" s="69">
        <f t="shared" si="569"/>
        <v>1.0571352730000001</v>
      </c>
      <c r="N2158" s="69">
        <f t="shared" ca="1" si="570"/>
        <v>1.183968978</v>
      </c>
      <c r="O2158" s="68">
        <v>0</v>
      </c>
      <c r="P2158" s="65">
        <f t="shared" ca="1" si="571"/>
        <v>136.16865533000001</v>
      </c>
      <c r="Q2158" s="143">
        <f t="shared" si="561"/>
        <v>0</v>
      </c>
      <c r="R2158" s="11">
        <f t="shared" si="573"/>
        <v>0</v>
      </c>
      <c r="S2158" s="70" t="str">
        <f>IF(O2157&gt;0,VLOOKUP(O2157,W$12:AF$60,10),S2157)</f>
        <v>A+J=</v>
      </c>
      <c r="T2158" s="66" t="e">
        <f>IF(O2157&gt;0,VLOOKUP(O2157,W$12:AF$60,11),T2157)</f>
        <v>#REF!</v>
      </c>
      <c r="U2158" s="71" t="str">
        <f t="shared" si="572"/>
        <v>-</v>
      </c>
    </row>
    <row r="2159" spans="1:21" x14ac:dyDescent="0.15">
      <c r="A2159" s="63">
        <f t="shared" si="574"/>
        <v>45924</v>
      </c>
      <c r="B2159" s="78" t="str">
        <f t="shared" ca="1" si="562"/>
        <v>n.d</v>
      </c>
      <c r="C2159" s="65">
        <f t="shared" ca="1" si="563"/>
        <v>740.17183120949994</v>
      </c>
      <c r="D2159" s="10">
        <f ca="1">IF(A2159&lt;$B$1,VLOOKUP(A2159,[1]DI!$A$4:$B$15000,2),0)</f>
        <v>0</v>
      </c>
      <c r="E2159" s="65">
        <f t="shared" ca="1" si="564"/>
        <v>1</v>
      </c>
      <c r="F2159" s="65">
        <f ca="1">(TRUNC(PRODUCT($E$12:$E2158),16))</f>
        <v>1.5886260286907401</v>
      </c>
      <c r="G2159" s="65">
        <f t="shared" ca="1" si="565"/>
        <v>1.4184430829528401</v>
      </c>
      <c r="H2159" s="65">
        <f t="shared" ca="1" si="566"/>
        <v>1.1199786899999999</v>
      </c>
      <c r="I2159" s="64">
        <f t="shared" si="575"/>
        <v>0.04</v>
      </c>
      <c r="J2159" s="66">
        <f>IF(O2158&gt;0,VLOOKUP(O2158,W$12:AF$80,2),J2158)</f>
        <v>45407</v>
      </c>
      <c r="K2159" s="67">
        <f t="shared" si="567"/>
        <v>358</v>
      </c>
      <c r="L2159" s="68">
        <f t="shared" si="568"/>
        <v>358</v>
      </c>
      <c r="M2159" s="69">
        <f t="shared" si="569"/>
        <v>1.057299816</v>
      </c>
      <c r="N2159" s="69">
        <f t="shared" ca="1" si="570"/>
        <v>1.184153263</v>
      </c>
      <c r="O2159" s="68">
        <v>0</v>
      </c>
      <c r="P2159" s="65">
        <f t="shared" ca="1" si="571"/>
        <v>136.30505789</v>
      </c>
      <c r="Q2159" s="143">
        <f t="shared" si="561"/>
        <v>0</v>
      </c>
      <c r="R2159" s="11">
        <f t="shared" si="573"/>
        <v>0</v>
      </c>
      <c r="S2159" s="70" t="str">
        <f>IF(O2158&gt;0,VLOOKUP(O2158,W$12:AF$60,10),S2158)</f>
        <v>A+J=</v>
      </c>
      <c r="T2159" s="66" t="e">
        <f>IF(O2158&gt;0,VLOOKUP(O2158,W$12:AF$60,11),T2158)</f>
        <v>#REF!</v>
      </c>
      <c r="U2159" s="71" t="str">
        <f t="shared" si="572"/>
        <v>-</v>
      </c>
    </row>
    <row r="2160" spans="1:21" x14ac:dyDescent="0.15">
      <c r="A2160" s="63">
        <f t="shared" si="574"/>
        <v>45925</v>
      </c>
      <c r="B2160" s="78" t="str">
        <f t="shared" ca="1" si="562"/>
        <v>n.d</v>
      </c>
      <c r="C2160" s="65">
        <f t="shared" ca="1" si="563"/>
        <v>740.17183120949994</v>
      </c>
      <c r="D2160" s="10">
        <f ca="1">IF(A2160&lt;$B$1,VLOOKUP(A2160,[1]DI!$A$4:$B$15000,2),0)</f>
        <v>0</v>
      </c>
      <c r="E2160" s="65">
        <f t="shared" ca="1" si="564"/>
        <v>1</v>
      </c>
      <c r="F2160" s="65">
        <f ca="1">(TRUNC(PRODUCT($E$12:$E2159),16))</f>
        <v>1.5886260286907401</v>
      </c>
      <c r="G2160" s="65">
        <f t="shared" ca="1" si="565"/>
        <v>1.4184430829528401</v>
      </c>
      <c r="H2160" s="65">
        <f t="shared" ca="1" si="566"/>
        <v>1.1199786899999999</v>
      </c>
      <c r="I2160" s="64">
        <f t="shared" si="575"/>
        <v>0.04</v>
      </c>
      <c r="J2160" s="66">
        <f>IF(O2159&gt;0,VLOOKUP(O2159,W$12:AF$80,2),J2159)</f>
        <v>45407</v>
      </c>
      <c r="K2160" s="67">
        <f t="shared" si="567"/>
        <v>359</v>
      </c>
      <c r="L2160" s="68">
        <f t="shared" si="568"/>
        <v>359</v>
      </c>
      <c r="M2160" s="69">
        <f t="shared" si="569"/>
        <v>1.0574643850000001</v>
      </c>
      <c r="N2160" s="69">
        <f t="shared" ca="1" si="570"/>
        <v>1.184337577</v>
      </c>
      <c r="O2160" s="68">
        <v>0</v>
      </c>
      <c r="P2160" s="65">
        <f t="shared" ca="1" si="571"/>
        <v>136.44148192</v>
      </c>
      <c r="Q2160" s="143">
        <f t="shared" si="561"/>
        <v>0</v>
      </c>
      <c r="R2160" s="11">
        <f t="shared" si="573"/>
        <v>0</v>
      </c>
      <c r="S2160" s="70" t="str">
        <f>IF(O2159&gt;0,VLOOKUP(O2159,W$12:AF$60,10),S2159)</f>
        <v>A+J=</v>
      </c>
      <c r="T2160" s="66" t="e">
        <f>IF(O2159&gt;0,VLOOKUP(O2159,W$12:AF$60,11),T2159)</f>
        <v>#REF!</v>
      </c>
      <c r="U2160" s="71" t="str">
        <f t="shared" si="572"/>
        <v>-</v>
      </c>
    </row>
    <row r="2161" spans="1:21" x14ac:dyDescent="0.15">
      <c r="A2161" s="63">
        <f t="shared" si="574"/>
        <v>45926</v>
      </c>
      <c r="B2161" s="78" t="str">
        <f t="shared" ca="1" si="562"/>
        <v>n.d</v>
      </c>
      <c r="C2161" s="65">
        <f t="shared" ca="1" si="563"/>
        <v>740.17183120949994</v>
      </c>
      <c r="D2161" s="10">
        <f ca="1">IF(A2161&lt;$B$1,VLOOKUP(A2161,[1]DI!$A$4:$B$15000,2),0)</f>
        <v>0</v>
      </c>
      <c r="E2161" s="65">
        <f t="shared" ca="1" si="564"/>
        <v>1</v>
      </c>
      <c r="F2161" s="65">
        <f ca="1">(TRUNC(PRODUCT($E$12:$E2160),16))</f>
        <v>1.5886260286907401</v>
      </c>
      <c r="G2161" s="65">
        <f t="shared" ca="1" si="565"/>
        <v>1.4184430829528401</v>
      </c>
      <c r="H2161" s="65">
        <f t="shared" ca="1" si="566"/>
        <v>1.1199786899999999</v>
      </c>
      <c r="I2161" s="64">
        <f t="shared" si="575"/>
        <v>0.04</v>
      </c>
      <c r="J2161" s="66">
        <f>IF(O2160&gt;0,VLOOKUP(O2160,W$12:AF$80,2),J2160)</f>
        <v>45407</v>
      </c>
      <c r="K2161" s="67">
        <f t="shared" si="567"/>
        <v>360</v>
      </c>
      <c r="L2161" s="68">
        <f t="shared" si="568"/>
        <v>360</v>
      </c>
      <c r="M2161" s="69">
        <f t="shared" si="569"/>
        <v>1.057628979</v>
      </c>
      <c r="N2161" s="69">
        <f t="shared" ca="1" si="570"/>
        <v>1.184521918</v>
      </c>
      <c r="O2161" s="68">
        <v>0</v>
      </c>
      <c r="P2161" s="65">
        <f t="shared" ca="1" si="571"/>
        <v>136.57792594</v>
      </c>
      <c r="Q2161" s="143">
        <f t="shared" ref="Q2161:Q2224" si="576">IF(O2161&gt;0,VLOOKUP(A2161,X$12:AC$90,6),0)</f>
        <v>0</v>
      </c>
      <c r="R2161" s="11">
        <f t="shared" si="573"/>
        <v>0</v>
      </c>
      <c r="S2161" s="70" t="str">
        <f>IF(O2160&gt;0,VLOOKUP(O2160,W$12:AF$60,10),S2160)</f>
        <v>A+J=</v>
      </c>
      <c r="T2161" s="66" t="e">
        <f>IF(O2160&gt;0,VLOOKUP(O2160,W$12:AF$60,11),T2160)</f>
        <v>#REF!</v>
      </c>
      <c r="U2161" s="71" t="str">
        <f t="shared" si="572"/>
        <v>-</v>
      </c>
    </row>
    <row r="2162" spans="1:21" x14ac:dyDescent="0.15">
      <c r="A2162" s="63">
        <f t="shared" si="574"/>
        <v>45927</v>
      </c>
      <c r="B2162" s="78" t="str">
        <f t="shared" ca="1" si="562"/>
        <v>n.d</v>
      </c>
      <c r="C2162" s="65">
        <f t="shared" ca="1" si="563"/>
        <v>740.17183120949994</v>
      </c>
      <c r="D2162" s="10">
        <f ca="1">IF(A2162&lt;$B$1,VLOOKUP(A2162,[1]DI!$A$4:$B$15000,2),0)</f>
        <v>0</v>
      </c>
      <c r="E2162" s="65">
        <f t="shared" ca="1" si="564"/>
        <v>1</v>
      </c>
      <c r="F2162" s="65">
        <f ca="1">(TRUNC(PRODUCT($E$12:$E2161),16))</f>
        <v>1.5886260286907401</v>
      </c>
      <c r="G2162" s="65">
        <f t="shared" ca="1" si="565"/>
        <v>1.4184430829528401</v>
      </c>
      <c r="H2162" s="65">
        <f t="shared" ca="1" si="566"/>
        <v>1.1199786899999999</v>
      </c>
      <c r="I2162" s="64">
        <f t="shared" si="575"/>
        <v>0.04</v>
      </c>
      <c r="J2162" s="66">
        <f>IF(O2161&gt;0,VLOOKUP(O2161,W$12:AF$80,2),J2161)</f>
        <v>45407</v>
      </c>
      <c r="K2162" s="67">
        <f t="shared" si="567"/>
        <v>360</v>
      </c>
      <c r="L2162" s="68">
        <f t="shared" si="568"/>
        <v>361</v>
      </c>
      <c r="M2162" s="69">
        <f t="shared" si="569"/>
        <v>1.057793599</v>
      </c>
      <c r="N2162" s="69">
        <f t="shared" ca="1" si="570"/>
        <v>1.184706289</v>
      </c>
      <c r="O2162" s="68">
        <v>0</v>
      </c>
      <c r="P2162" s="65">
        <f t="shared" ca="1" si="571"/>
        <v>136.71439215999999</v>
      </c>
      <c r="Q2162" s="143">
        <f t="shared" si="576"/>
        <v>0</v>
      </c>
      <c r="R2162" s="11">
        <f t="shared" si="573"/>
        <v>0</v>
      </c>
      <c r="S2162" s="70" t="str">
        <f>IF(O2161&gt;0,VLOOKUP(O2161,W$12:AF$60,10),S2161)</f>
        <v>A+J=</v>
      </c>
      <c r="T2162" s="66" t="e">
        <f>IF(O2161&gt;0,VLOOKUP(O2161,W$12:AF$60,11),T2161)</f>
        <v>#REF!</v>
      </c>
      <c r="U2162" s="71" t="str">
        <f t="shared" si="572"/>
        <v>-</v>
      </c>
    </row>
    <row r="2163" spans="1:21" x14ac:dyDescent="0.15">
      <c r="A2163" s="63">
        <f t="shared" si="574"/>
        <v>45928</v>
      </c>
      <c r="B2163" s="78" t="str">
        <f t="shared" ca="1" si="562"/>
        <v>n.d</v>
      </c>
      <c r="C2163" s="65">
        <f t="shared" ca="1" si="563"/>
        <v>740.17183120949994</v>
      </c>
      <c r="D2163" s="10">
        <f ca="1">IF(A2163&lt;$B$1,VLOOKUP(A2163,[1]DI!$A$4:$B$15000,2),0)</f>
        <v>0</v>
      </c>
      <c r="E2163" s="65">
        <f t="shared" ca="1" si="564"/>
        <v>1</v>
      </c>
      <c r="F2163" s="65">
        <f ca="1">(TRUNC(PRODUCT($E$12:$E2162),16))</f>
        <v>1.5886260286907401</v>
      </c>
      <c r="G2163" s="65">
        <f t="shared" ca="1" si="565"/>
        <v>1.4184430829528401</v>
      </c>
      <c r="H2163" s="65">
        <f t="shared" ca="1" si="566"/>
        <v>1.1199786899999999</v>
      </c>
      <c r="I2163" s="64">
        <f t="shared" si="575"/>
        <v>0.04</v>
      </c>
      <c r="J2163" s="66">
        <f>IF(O2162&gt;0,VLOOKUP(O2162,W$12:AF$80,2),J2162)</f>
        <v>45407</v>
      </c>
      <c r="K2163" s="67">
        <f t="shared" si="567"/>
        <v>360</v>
      </c>
      <c r="L2163" s="68">
        <f t="shared" si="568"/>
        <v>361</v>
      </c>
      <c r="M2163" s="69">
        <f t="shared" si="569"/>
        <v>1.057793599</v>
      </c>
      <c r="N2163" s="69">
        <f t="shared" ca="1" si="570"/>
        <v>1.184706289</v>
      </c>
      <c r="O2163" s="68">
        <v>0</v>
      </c>
      <c r="P2163" s="65">
        <f t="shared" ca="1" si="571"/>
        <v>136.71439215999999</v>
      </c>
      <c r="Q2163" s="143">
        <f t="shared" si="576"/>
        <v>0</v>
      </c>
      <c r="R2163" s="11">
        <f t="shared" si="573"/>
        <v>0</v>
      </c>
      <c r="S2163" s="70" t="str">
        <f>IF(O2162&gt;0,VLOOKUP(O2162,W$12:AF$60,10),S2162)</f>
        <v>A+J=</v>
      </c>
      <c r="T2163" s="66" t="e">
        <f>IF(O2162&gt;0,VLOOKUP(O2162,W$12:AF$60,11),T2162)</f>
        <v>#REF!</v>
      </c>
      <c r="U2163" s="71" t="str">
        <f t="shared" si="572"/>
        <v>-</v>
      </c>
    </row>
    <row r="2164" spans="1:21" x14ac:dyDescent="0.15">
      <c r="A2164" s="63">
        <f t="shared" si="574"/>
        <v>45929</v>
      </c>
      <c r="B2164" s="78" t="str">
        <f t="shared" ref="B2164:B2227" ca="1" si="577">IF(A2164&lt;=TODAY(),C2164+P2164,IF(AND(A2164&gt;TODAY(),A2164&lt;=$B$1),IF(VLOOKUP(TODAY(),$A$10:$D$10000,4,FALSE)=0,"n.d",C2164+P2164),"n.d"))</f>
        <v>n.d</v>
      </c>
      <c r="C2164" s="65">
        <f t="shared" ref="C2164:C2227" ca="1" si="578">(C2163-R2163)</f>
        <v>740.17183120949994</v>
      </c>
      <c r="D2164" s="10">
        <f ca="1">IF(A2164&lt;$B$1,VLOOKUP(A2164,[1]DI!$A$4:$B$15000,2),0)</f>
        <v>0</v>
      </c>
      <c r="E2164" s="65">
        <f t="shared" ref="E2164:E2227" ca="1" si="579">IF(A2164&lt;A$10,1,ROUND(((1+D2164)^(1/252)),8))</f>
        <v>1</v>
      </c>
      <c r="F2164" s="65">
        <f ca="1">(TRUNC(PRODUCT($E$12:$E2163),16))</f>
        <v>1.5886260286907401</v>
      </c>
      <c r="G2164" s="65">
        <f t="shared" ref="G2164:G2227" ca="1" si="580">IF(O2163&gt;0,F2163,G2163)</f>
        <v>1.4184430829528401</v>
      </c>
      <c r="H2164" s="65">
        <f t="shared" ref="H2164:H2227" ca="1" si="581">ROUND(F2164/G2164,8)</f>
        <v>1.1199786899999999</v>
      </c>
      <c r="I2164" s="64">
        <f t="shared" si="575"/>
        <v>0.04</v>
      </c>
      <c r="J2164" s="66">
        <f>IF(O2163&gt;0,VLOOKUP(O2163,W$12:AF$80,2),J2163)</f>
        <v>45407</v>
      </c>
      <c r="K2164" s="67">
        <f t="shared" ref="K2164:K2227" si="582">IF(A2164&gt;J2164,IF(NETWORKDAYS(J2164,A2164,$W$120:$W$436)-1=0,1,NETWORKDAYS(J2164,A2164,$W$120:$W$436)-1),0)</f>
        <v>361</v>
      </c>
      <c r="L2164" s="68">
        <f t="shared" ref="L2164:L2227" si="583">IF(AND(K2164=1,K2163=1),1,IF(K2164&gt;0,IF(K2164=K2163,K2164+1,K2164),0))</f>
        <v>361</v>
      </c>
      <c r="M2164" s="69">
        <f t="shared" ref="M2164:M2227" si="584">ROUND((I2164+1)^(L2164/252),9)</f>
        <v>1.057793599</v>
      </c>
      <c r="N2164" s="69">
        <f t="shared" ref="N2164:N2227" ca="1" si="585">ROUND(H2164*M2164,9)</f>
        <v>1.184706289</v>
      </c>
      <c r="O2164" s="68">
        <v>0</v>
      </c>
      <c r="P2164" s="65">
        <f t="shared" ref="P2164:P2227" ca="1" si="586">TRUNC(((N2164-1)*C2164),8)</f>
        <v>136.71439215999999</v>
      </c>
      <c r="Q2164" s="143">
        <f t="shared" si="576"/>
        <v>0</v>
      </c>
      <c r="R2164" s="11">
        <f t="shared" si="573"/>
        <v>0</v>
      </c>
      <c r="S2164" s="70" t="str">
        <f>IF(O2163&gt;0,VLOOKUP(O2163,W$12:AF$60,10),S2163)</f>
        <v>A+J=</v>
      </c>
      <c r="T2164" s="66" t="e">
        <f>IF(O2163&gt;0,VLOOKUP(O2163,W$12:AF$60,11),T2163)</f>
        <v>#REF!</v>
      </c>
      <c r="U2164" s="71" t="str">
        <f t="shared" ref="U2164:U2227" si="587">IF(O2164&gt;0,(P2164+R2164)*U$9,"-")</f>
        <v>-</v>
      </c>
    </row>
    <row r="2165" spans="1:21" x14ac:dyDescent="0.15">
      <c r="A2165" s="63">
        <f t="shared" si="574"/>
        <v>45930</v>
      </c>
      <c r="B2165" s="78" t="str">
        <f t="shared" ca="1" si="577"/>
        <v>n.d</v>
      </c>
      <c r="C2165" s="65">
        <f t="shared" ca="1" si="578"/>
        <v>740.17183120949994</v>
      </c>
      <c r="D2165" s="10">
        <f ca="1">IF(A2165&lt;$B$1,VLOOKUP(A2165,[1]DI!$A$4:$B$15000,2),0)</f>
        <v>0</v>
      </c>
      <c r="E2165" s="65">
        <f t="shared" ca="1" si="579"/>
        <v>1</v>
      </c>
      <c r="F2165" s="65">
        <f ca="1">(TRUNC(PRODUCT($E$12:$E2164),16))</f>
        <v>1.5886260286907401</v>
      </c>
      <c r="G2165" s="65">
        <f t="shared" ca="1" si="580"/>
        <v>1.4184430829528401</v>
      </c>
      <c r="H2165" s="65">
        <f t="shared" ca="1" si="581"/>
        <v>1.1199786899999999</v>
      </c>
      <c r="I2165" s="64">
        <f t="shared" si="575"/>
        <v>0.04</v>
      </c>
      <c r="J2165" s="66">
        <f>IF(O2164&gt;0,VLOOKUP(O2164,W$12:AF$80,2),J2164)</f>
        <v>45407</v>
      </c>
      <c r="K2165" s="67">
        <f t="shared" si="582"/>
        <v>362</v>
      </c>
      <c r="L2165" s="68">
        <f t="shared" si="583"/>
        <v>362</v>
      </c>
      <c r="M2165" s="69">
        <f t="shared" si="584"/>
        <v>1.0579582439999999</v>
      </c>
      <c r="N2165" s="69">
        <f t="shared" ca="1" si="585"/>
        <v>1.1848906880000001</v>
      </c>
      <c r="O2165" s="68">
        <v>0</v>
      </c>
      <c r="P2165" s="65">
        <f t="shared" ca="1" si="586"/>
        <v>136.85087910999999</v>
      </c>
      <c r="Q2165" s="143">
        <f t="shared" si="576"/>
        <v>0</v>
      </c>
      <c r="R2165" s="11">
        <f t="shared" si="573"/>
        <v>0</v>
      </c>
      <c r="S2165" s="70" t="str">
        <f>IF(O2164&gt;0,VLOOKUP(O2164,W$12:AF$60,10),S2164)</f>
        <v>A+J=</v>
      </c>
      <c r="T2165" s="66" t="e">
        <f>IF(O2164&gt;0,VLOOKUP(O2164,W$12:AF$60,11),T2164)</f>
        <v>#REF!</v>
      </c>
      <c r="U2165" s="71" t="str">
        <f t="shared" si="587"/>
        <v>-</v>
      </c>
    </row>
    <row r="2166" spans="1:21" x14ac:dyDescent="0.15">
      <c r="A2166" s="63">
        <f t="shared" si="574"/>
        <v>45931</v>
      </c>
      <c r="B2166" s="78" t="str">
        <f t="shared" ca="1" si="577"/>
        <v>n.d</v>
      </c>
      <c r="C2166" s="65">
        <f t="shared" ca="1" si="578"/>
        <v>740.17183120949994</v>
      </c>
      <c r="D2166" s="10">
        <f ca="1">IF(A2166&lt;$B$1,VLOOKUP(A2166,[1]DI!$A$4:$B$15000,2),0)</f>
        <v>0</v>
      </c>
      <c r="E2166" s="65">
        <f t="shared" ca="1" si="579"/>
        <v>1</v>
      </c>
      <c r="F2166" s="65">
        <f ca="1">(TRUNC(PRODUCT($E$12:$E2165),16))</f>
        <v>1.5886260286907401</v>
      </c>
      <c r="G2166" s="65">
        <f t="shared" ca="1" si="580"/>
        <v>1.4184430829528401</v>
      </c>
      <c r="H2166" s="65">
        <f t="shared" ca="1" si="581"/>
        <v>1.1199786899999999</v>
      </c>
      <c r="I2166" s="64">
        <f t="shared" si="575"/>
        <v>0.04</v>
      </c>
      <c r="J2166" s="66">
        <f>IF(O2165&gt;0,VLOOKUP(O2165,W$12:AF$80,2),J2165)</f>
        <v>45407</v>
      </c>
      <c r="K2166" s="67">
        <f t="shared" si="582"/>
        <v>363</v>
      </c>
      <c r="L2166" s="68">
        <f t="shared" si="583"/>
        <v>363</v>
      </c>
      <c r="M2166" s="69">
        <f t="shared" si="584"/>
        <v>1.058122915</v>
      </c>
      <c r="N2166" s="69">
        <f t="shared" ca="1" si="585"/>
        <v>1.1850751159999999</v>
      </c>
      <c r="O2166" s="68">
        <v>0</v>
      </c>
      <c r="P2166" s="65">
        <f t="shared" ca="1" si="586"/>
        <v>136.98738752</v>
      </c>
      <c r="Q2166" s="143">
        <f t="shared" si="576"/>
        <v>0</v>
      </c>
      <c r="R2166" s="11">
        <f t="shared" si="573"/>
        <v>0</v>
      </c>
      <c r="S2166" s="70" t="str">
        <f>IF(O2165&gt;0,VLOOKUP(O2165,W$12:AF$60,10),S2165)</f>
        <v>A+J=</v>
      </c>
      <c r="T2166" s="66" t="e">
        <f>IF(O2165&gt;0,VLOOKUP(O2165,W$12:AF$60,11),T2165)</f>
        <v>#REF!</v>
      </c>
      <c r="U2166" s="71" t="str">
        <f t="shared" si="587"/>
        <v>-</v>
      </c>
    </row>
    <row r="2167" spans="1:21" x14ac:dyDescent="0.15">
      <c r="A2167" s="63">
        <f t="shared" si="574"/>
        <v>45932</v>
      </c>
      <c r="B2167" s="78" t="str">
        <f t="shared" ca="1" si="577"/>
        <v>n.d</v>
      </c>
      <c r="C2167" s="65">
        <f t="shared" ca="1" si="578"/>
        <v>740.17183120949994</v>
      </c>
      <c r="D2167" s="10">
        <f ca="1">IF(A2167&lt;$B$1,VLOOKUP(A2167,[1]DI!$A$4:$B$15000,2),0)</f>
        <v>0</v>
      </c>
      <c r="E2167" s="65">
        <f t="shared" ca="1" si="579"/>
        <v>1</v>
      </c>
      <c r="F2167" s="65">
        <f ca="1">(TRUNC(PRODUCT($E$12:$E2166),16))</f>
        <v>1.5886260286907401</v>
      </c>
      <c r="G2167" s="65">
        <f t="shared" ca="1" si="580"/>
        <v>1.4184430829528401</v>
      </c>
      <c r="H2167" s="65">
        <f t="shared" ca="1" si="581"/>
        <v>1.1199786899999999</v>
      </c>
      <c r="I2167" s="64">
        <f t="shared" si="575"/>
        <v>0.04</v>
      </c>
      <c r="J2167" s="66">
        <f>IF(O2166&gt;0,VLOOKUP(O2166,W$12:AF$80,2),J2166)</f>
        <v>45407</v>
      </c>
      <c r="K2167" s="67">
        <f t="shared" si="582"/>
        <v>364</v>
      </c>
      <c r="L2167" s="68">
        <f t="shared" si="583"/>
        <v>364</v>
      </c>
      <c r="M2167" s="69">
        <f t="shared" si="584"/>
        <v>1.058287612</v>
      </c>
      <c r="N2167" s="69">
        <f t="shared" ca="1" si="585"/>
        <v>1.185259573</v>
      </c>
      <c r="O2167" s="68">
        <v>0</v>
      </c>
      <c r="P2167" s="65">
        <f t="shared" ca="1" si="586"/>
        <v>137.12391739</v>
      </c>
      <c r="Q2167" s="143">
        <f t="shared" si="576"/>
        <v>0</v>
      </c>
      <c r="R2167" s="11">
        <f t="shared" si="573"/>
        <v>0</v>
      </c>
      <c r="S2167" s="70" t="str">
        <f>IF(O2166&gt;0,VLOOKUP(O2166,W$12:AF$60,10),S2166)</f>
        <v>A+J=</v>
      </c>
      <c r="T2167" s="66" t="e">
        <f>IF(O2166&gt;0,VLOOKUP(O2166,W$12:AF$60,11),T2166)</f>
        <v>#REF!</v>
      </c>
      <c r="U2167" s="71" t="str">
        <f t="shared" si="587"/>
        <v>-</v>
      </c>
    </row>
    <row r="2168" spans="1:21" x14ac:dyDescent="0.15">
      <c r="A2168" s="63">
        <f t="shared" si="574"/>
        <v>45933</v>
      </c>
      <c r="B2168" s="78" t="str">
        <f t="shared" ca="1" si="577"/>
        <v>n.d</v>
      </c>
      <c r="C2168" s="65">
        <f t="shared" ca="1" si="578"/>
        <v>740.17183120949994</v>
      </c>
      <c r="D2168" s="10">
        <f ca="1">IF(A2168&lt;$B$1,VLOOKUP(A2168,[1]DI!$A$4:$B$15000,2),0)</f>
        <v>0</v>
      </c>
      <c r="E2168" s="65">
        <f t="shared" ca="1" si="579"/>
        <v>1</v>
      </c>
      <c r="F2168" s="65">
        <f ca="1">(TRUNC(PRODUCT($E$12:$E2167),16))</f>
        <v>1.5886260286907401</v>
      </c>
      <c r="G2168" s="65">
        <f t="shared" ca="1" si="580"/>
        <v>1.4184430829528401</v>
      </c>
      <c r="H2168" s="65">
        <f t="shared" ca="1" si="581"/>
        <v>1.1199786899999999</v>
      </c>
      <c r="I2168" s="64">
        <f t="shared" si="575"/>
        <v>0.04</v>
      </c>
      <c r="J2168" s="66">
        <f>IF(O2167&gt;0,VLOOKUP(O2167,W$12:AF$80,2),J2167)</f>
        <v>45407</v>
      </c>
      <c r="K2168" s="67">
        <f t="shared" si="582"/>
        <v>365</v>
      </c>
      <c r="L2168" s="68">
        <f t="shared" si="583"/>
        <v>365</v>
      </c>
      <c r="M2168" s="69">
        <f t="shared" si="584"/>
        <v>1.0584523340000001</v>
      </c>
      <c r="N2168" s="69">
        <f t="shared" ca="1" si="585"/>
        <v>1.1854440580000001</v>
      </c>
      <c r="O2168" s="68">
        <v>0</v>
      </c>
      <c r="P2168" s="65">
        <f t="shared" ca="1" si="586"/>
        <v>137.26046799</v>
      </c>
      <c r="Q2168" s="143">
        <f t="shared" si="576"/>
        <v>0</v>
      </c>
      <c r="R2168" s="11">
        <f t="shared" si="573"/>
        <v>0</v>
      </c>
      <c r="S2168" s="70" t="str">
        <f>IF(O2167&gt;0,VLOOKUP(O2167,W$12:AF$60,10),S2167)</f>
        <v>A+J=</v>
      </c>
      <c r="T2168" s="66" t="e">
        <f>IF(O2167&gt;0,VLOOKUP(O2167,W$12:AF$60,11),T2167)</f>
        <v>#REF!</v>
      </c>
      <c r="U2168" s="71" t="str">
        <f t="shared" si="587"/>
        <v>-</v>
      </c>
    </row>
    <row r="2169" spans="1:21" x14ac:dyDescent="0.15">
      <c r="A2169" s="63">
        <f t="shared" si="574"/>
        <v>45934</v>
      </c>
      <c r="B2169" s="78" t="str">
        <f t="shared" ca="1" si="577"/>
        <v>n.d</v>
      </c>
      <c r="C2169" s="65">
        <f t="shared" ca="1" si="578"/>
        <v>740.17183120949994</v>
      </c>
      <c r="D2169" s="10">
        <f ca="1">IF(A2169&lt;$B$1,VLOOKUP(A2169,[1]DI!$A$4:$B$15000,2),0)</f>
        <v>0</v>
      </c>
      <c r="E2169" s="65">
        <f t="shared" ca="1" si="579"/>
        <v>1</v>
      </c>
      <c r="F2169" s="65">
        <f ca="1">(TRUNC(PRODUCT($E$12:$E2168),16))</f>
        <v>1.5886260286907401</v>
      </c>
      <c r="G2169" s="65">
        <f t="shared" ca="1" si="580"/>
        <v>1.4184430829528401</v>
      </c>
      <c r="H2169" s="65">
        <f t="shared" ca="1" si="581"/>
        <v>1.1199786899999999</v>
      </c>
      <c r="I2169" s="64">
        <f t="shared" si="575"/>
        <v>0.04</v>
      </c>
      <c r="J2169" s="66">
        <f>IF(O2168&gt;0,VLOOKUP(O2168,W$12:AF$80,2),J2168)</f>
        <v>45407</v>
      </c>
      <c r="K2169" s="67">
        <f t="shared" si="582"/>
        <v>365</v>
      </c>
      <c r="L2169" s="68">
        <f t="shared" si="583"/>
        <v>366</v>
      </c>
      <c r="M2169" s="69">
        <f t="shared" si="584"/>
        <v>1.058617082</v>
      </c>
      <c r="N2169" s="69">
        <f t="shared" ca="1" si="585"/>
        <v>1.185628573</v>
      </c>
      <c r="O2169" s="68">
        <v>0</v>
      </c>
      <c r="P2169" s="65">
        <f t="shared" ca="1" si="586"/>
        <v>137.39704080000001</v>
      </c>
      <c r="Q2169" s="143">
        <f t="shared" si="576"/>
        <v>0</v>
      </c>
      <c r="R2169" s="11">
        <f t="shared" si="573"/>
        <v>0</v>
      </c>
      <c r="S2169" s="70" t="str">
        <f>IF(O2168&gt;0,VLOOKUP(O2168,W$12:AF$60,10),S2168)</f>
        <v>A+J=</v>
      </c>
      <c r="T2169" s="66" t="e">
        <f>IF(O2168&gt;0,VLOOKUP(O2168,W$12:AF$60,11),T2168)</f>
        <v>#REF!</v>
      </c>
      <c r="U2169" s="71" t="str">
        <f t="shared" si="587"/>
        <v>-</v>
      </c>
    </row>
    <row r="2170" spans="1:21" x14ac:dyDescent="0.15">
      <c r="A2170" s="63">
        <f t="shared" si="574"/>
        <v>45935</v>
      </c>
      <c r="B2170" s="78" t="str">
        <f t="shared" ca="1" si="577"/>
        <v>n.d</v>
      </c>
      <c r="C2170" s="65">
        <f t="shared" ca="1" si="578"/>
        <v>740.17183120949994</v>
      </c>
      <c r="D2170" s="10">
        <f ca="1">IF(A2170&lt;$B$1,VLOOKUP(A2170,[1]DI!$A$4:$B$15000,2),0)</f>
        <v>0</v>
      </c>
      <c r="E2170" s="65">
        <f t="shared" ca="1" si="579"/>
        <v>1</v>
      </c>
      <c r="F2170" s="65">
        <f ca="1">(TRUNC(PRODUCT($E$12:$E2169),16))</f>
        <v>1.5886260286907401</v>
      </c>
      <c r="G2170" s="65">
        <f t="shared" ca="1" si="580"/>
        <v>1.4184430829528401</v>
      </c>
      <c r="H2170" s="65">
        <f t="shared" ca="1" si="581"/>
        <v>1.1199786899999999</v>
      </c>
      <c r="I2170" s="64">
        <f t="shared" si="575"/>
        <v>0.04</v>
      </c>
      <c r="J2170" s="66">
        <f>IF(O2169&gt;0,VLOOKUP(O2169,W$12:AF$80,2),J2169)</f>
        <v>45407</v>
      </c>
      <c r="K2170" s="67">
        <f t="shared" si="582"/>
        <v>365</v>
      </c>
      <c r="L2170" s="68">
        <f t="shared" si="583"/>
        <v>366</v>
      </c>
      <c r="M2170" s="69">
        <f t="shared" si="584"/>
        <v>1.058617082</v>
      </c>
      <c r="N2170" s="69">
        <f t="shared" ca="1" si="585"/>
        <v>1.185628573</v>
      </c>
      <c r="O2170" s="68">
        <v>0</v>
      </c>
      <c r="P2170" s="65">
        <f t="shared" ca="1" si="586"/>
        <v>137.39704080000001</v>
      </c>
      <c r="Q2170" s="143">
        <f t="shared" si="576"/>
        <v>0</v>
      </c>
      <c r="R2170" s="11">
        <f t="shared" si="573"/>
        <v>0</v>
      </c>
      <c r="S2170" s="70" t="str">
        <f>IF(O2169&gt;0,VLOOKUP(O2169,W$12:AF$60,10),S2169)</f>
        <v>A+J=</v>
      </c>
      <c r="T2170" s="66" t="e">
        <f>IF(O2169&gt;0,VLOOKUP(O2169,W$12:AF$60,11),T2169)</f>
        <v>#REF!</v>
      </c>
      <c r="U2170" s="71" t="str">
        <f t="shared" si="587"/>
        <v>-</v>
      </c>
    </row>
    <row r="2171" spans="1:21" x14ac:dyDescent="0.15">
      <c r="A2171" s="63">
        <f t="shared" si="574"/>
        <v>45936</v>
      </c>
      <c r="B2171" s="78" t="str">
        <f t="shared" ca="1" si="577"/>
        <v>n.d</v>
      </c>
      <c r="C2171" s="65">
        <f t="shared" ca="1" si="578"/>
        <v>740.17183120949994</v>
      </c>
      <c r="D2171" s="10">
        <f ca="1">IF(A2171&lt;$B$1,VLOOKUP(A2171,[1]DI!$A$4:$B$15000,2),0)</f>
        <v>0</v>
      </c>
      <c r="E2171" s="65">
        <f t="shared" ca="1" si="579"/>
        <v>1</v>
      </c>
      <c r="F2171" s="65">
        <f ca="1">(TRUNC(PRODUCT($E$12:$E2170),16))</f>
        <v>1.5886260286907401</v>
      </c>
      <c r="G2171" s="65">
        <f t="shared" ca="1" si="580"/>
        <v>1.4184430829528401</v>
      </c>
      <c r="H2171" s="65">
        <f t="shared" ca="1" si="581"/>
        <v>1.1199786899999999</v>
      </c>
      <c r="I2171" s="64">
        <f t="shared" si="575"/>
        <v>0.04</v>
      </c>
      <c r="J2171" s="66">
        <f>IF(O2170&gt;0,VLOOKUP(O2170,W$12:AF$80,2),J2170)</f>
        <v>45407</v>
      </c>
      <c r="K2171" s="67">
        <f t="shared" si="582"/>
        <v>366</v>
      </c>
      <c r="L2171" s="68">
        <f t="shared" si="583"/>
        <v>366</v>
      </c>
      <c r="M2171" s="69">
        <f t="shared" si="584"/>
        <v>1.058617082</v>
      </c>
      <c r="N2171" s="69">
        <f t="shared" ca="1" si="585"/>
        <v>1.185628573</v>
      </c>
      <c r="O2171" s="68">
        <v>0</v>
      </c>
      <c r="P2171" s="65">
        <f t="shared" ca="1" si="586"/>
        <v>137.39704080000001</v>
      </c>
      <c r="Q2171" s="143">
        <f t="shared" si="576"/>
        <v>0</v>
      </c>
      <c r="R2171" s="11">
        <f t="shared" si="573"/>
        <v>0</v>
      </c>
      <c r="S2171" s="70" t="str">
        <f>IF(O2170&gt;0,VLOOKUP(O2170,W$12:AF$60,10),S2170)</f>
        <v>A+J=</v>
      </c>
      <c r="T2171" s="66" t="e">
        <f>IF(O2170&gt;0,VLOOKUP(O2170,W$12:AF$60,11),T2170)</f>
        <v>#REF!</v>
      </c>
      <c r="U2171" s="71" t="str">
        <f t="shared" si="587"/>
        <v>-</v>
      </c>
    </row>
    <row r="2172" spans="1:21" x14ac:dyDescent="0.15">
      <c r="A2172" s="63">
        <f t="shared" si="574"/>
        <v>45937</v>
      </c>
      <c r="B2172" s="78" t="str">
        <f t="shared" ca="1" si="577"/>
        <v>n.d</v>
      </c>
      <c r="C2172" s="65">
        <f t="shared" ca="1" si="578"/>
        <v>740.17183120949994</v>
      </c>
      <c r="D2172" s="10">
        <f ca="1">IF(A2172&lt;$B$1,VLOOKUP(A2172,[1]DI!$A$4:$B$15000,2),0)</f>
        <v>0</v>
      </c>
      <c r="E2172" s="65">
        <f t="shared" ca="1" si="579"/>
        <v>1</v>
      </c>
      <c r="F2172" s="65">
        <f ca="1">(TRUNC(PRODUCT($E$12:$E2171),16))</f>
        <v>1.5886260286907401</v>
      </c>
      <c r="G2172" s="65">
        <f t="shared" ca="1" si="580"/>
        <v>1.4184430829528401</v>
      </c>
      <c r="H2172" s="65">
        <f t="shared" ca="1" si="581"/>
        <v>1.1199786899999999</v>
      </c>
      <c r="I2172" s="64">
        <f t="shared" si="575"/>
        <v>0.04</v>
      </c>
      <c r="J2172" s="66">
        <f>IF(O2171&gt;0,VLOOKUP(O2171,W$12:AF$80,2),J2171)</f>
        <v>45407</v>
      </c>
      <c r="K2172" s="67">
        <f t="shared" si="582"/>
        <v>367</v>
      </c>
      <c r="L2172" s="68">
        <f t="shared" si="583"/>
        <v>367</v>
      </c>
      <c r="M2172" s="69">
        <f t="shared" si="584"/>
        <v>1.058781856</v>
      </c>
      <c r="N2172" s="69">
        <f t="shared" ca="1" si="585"/>
        <v>1.1858131160000001</v>
      </c>
      <c r="O2172" s="68">
        <v>0</v>
      </c>
      <c r="P2172" s="65">
        <f t="shared" ca="1" si="586"/>
        <v>137.53363433000001</v>
      </c>
      <c r="Q2172" s="143">
        <f t="shared" si="576"/>
        <v>0</v>
      </c>
      <c r="R2172" s="11">
        <f t="shared" si="573"/>
        <v>0</v>
      </c>
      <c r="S2172" s="70" t="str">
        <f>IF(O2171&gt;0,VLOOKUP(O2171,W$12:AF$60,10),S2171)</f>
        <v>A+J=</v>
      </c>
      <c r="T2172" s="66" t="e">
        <f>IF(O2171&gt;0,VLOOKUP(O2171,W$12:AF$60,11),T2171)</f>
        <v>#REF!</v>
      </c>
      <c r="U2172" s="71" t="str">
        <f t="shared" si="587"/>
        <v>-</v>
      </c>
    </row>
    <row r="2173" spans="1:21" x14ac:dyDescent="0.15">
      <c r="A2173" s="63">
        <f t="shared" si="574"/>
        <v>45938</v>
      </c>
      <c r="B2173" s="78" t="str">
        <f t="shared" ca="1" si="577"/>
        <v>n.d</v>
      </c>
      <c r="C2173" s="65">
        <f t="shared" ca="1" si="578"/>
        <v>740.17183120949994</v>
      </c>
      <c r="D2173" s="10">
        <f ca="1">IF(A2173&lt;$B$1,VLOOKUP(A2173,[1]DI!$A$4:$B$15000,2),0)</f>
        <v>0</v>
      </c>
      <c r="E2173" s="65">
        <f t="shared" ca="1" si="579"/>
        <v>1</v>
      </c>
      <c r="F2173" s="65">
        <f ca="1">(TRUNC(PRODUCT($E$12:$E2172),16))</f>
        <v>1.5886260286907401</v>
      </c>
      <c r="G2173" s="65">
        <f t="shared" ca="1" si="580"/>
        <v>1.4184430829528401</v>
      </c>
      <c r="H2173" s="65">
        <f t="shared" ca="1" si="581"/>
        <v>1.1199786899999999</v>
      </c>
      <c r="I2173" s="64">
        <f t="shared" si="575"/>
        <v>0.04</v>
      </c>
      <c r="J2173" s="66">
        <f>IF(O2172&gt;0,VLOOKUP(O2172,W$12:AF$80,2),J2172)</f>
        <v>45407</v>
      </c>
      <c r="K2173" s="67">
        <f t="shared" si="582"/>
        <v>368</v>
      </c>
      <c r="L2173" s="68">
        <f t="shared" si="583"/>
        <v>368</v>
      </c>
      <c r="M2173" s="69">
        <f t="shared" si="584"/>
        <v>1.058946655</v>
      </c>
      <c r="N2173" s="69">
        <f t="shared" ca="1" si="585"/>
        <v>1.185997687</v>
      </c>
      <c r="O2173" s="68">
        <v>0</v>
      </c>
      <c r="P2173" s="65">
        <f t="shared" ca="1" si="586"/>
        <v>137.67024857999999</v>
      </c>
      <c r="Q2173" s="143">
        <f t="shared" si="576"/>
        <v>0</v>
      </c>
      <c r="R2173" s="11">
        <f t="shared" si="573"/>
        <v>0</v>
      </c>
      <c r="S2173" s="70" t="str">
        <f>IF(O2172&gt;0,VLOOKUP(O2172,W$12:AF$60,10),S2172)</f>
        <v>A+J=</v>
      </c>
      <c r="T2173" s="66" t="e">
        <f>IF(O2172&gt;0,VLOOKUP(O2172,W$12:AF$60,11),T2172)</f>
        <v>#REF!</v>
      </c>
      <c r="U2173" s="71" t="str">
        <f t="shared" si="587"/>
        <v>-</v>
      </c>
    </row>
    <row r="2174" spans="1:21" x14ac:dyDescent="0.15">
      <c r="A2174" s="63">
        <f t="shared" si="574"/>
        <v>45939</v>
      </c>
      <c r="B2174" s="78" t="str">
        <f t="shared" ca="1" si="577"/>
        <v>n.d</v>
      </c>
      <c r="C2174" s="65">
        <f t="shared" ca="1" si="578"/>
        <v>740.17183120949994</v>
      </c>
      <c r="D2174" s="10">
        <f ca="1">IF(A2174&lt;$B$1,VLOOKUP(A2174,[1]DI!$A$4:$B$15000,2),0)</f>
        <v>0</v>
      </c>
      <c r="E2174" s="65">
        <f t="shared" ca="1" si="579"/>
        <v>1</v>
      </c>
      <c r="F2174" s="65">
        <f ca="1">(TRUNC(PRODUCT($E$12:$E2173),16))</f>
        <v>1.5886260286907401</v>
      </c>
      <c r="G2174" s="65">
        <f t="shared" ca="1" si="580"/>
        <v>1.4184430829528401</v>
      </c>
      <c r="H2174" s="65">
        <f t="shared" ca="1" si="581"/>
        <v>1.1199786899999999</v>
      </c>
      <c r="I2174" s="64">
        <f t="shared" si="575"/>
        <v>0.04</v>
      </c>
      <c r="J2174" s="66">
        <f>IF(O2173&gt;0,VLOOKUP(O2173,W$12:AF$80,2),J2173)</f>
        <v>45407</v>
      </c>
      <c r="K2174" s="67">
        <f t="shared" si="582"/>
        <v>369</v>
      </c>
      <c r="L2174" s="68">
        <f t="shared" si="583"/>
        <v>369</v>
      </c>
      <c r="M2174" s="69">
        <f t="shared" si="584"/>
        <v>1.0591114800000001</v>
      </c>
      <c r="N2174" s="69">
        <f t="shared" ca="1" si="585"/>
        <v>1.1861822879999999</v>
      </c>
      <c r="O2174" s="68">
        <v>0</v>
      </c>
      <c r="P2174" s="65">
        <f t="shared" ca="1" si="586"/>
        <v>137.80688504</v>
      </c>
      <c r="Q2174" s="143">
        <f t="shared" si="576"/>
        <v>0</v>
      </c>
      <c r="R2174" s="11">
        <f t="shared" si="573"/>
        <v>0</v>
      </c>
      <c r="S2174" s="70" t="str">
        <f>IF(O2173&gt;0,VLOOKUP(O2173,W$12:AF$60,10),S2173)</f>
        <v>A+J=</v>
      </c>
      <c r="T2174" s="66" t="e">
        <f>IF(O2173&gt;0,VLOOKUP(O2173,W$12:AF$60,11),T2173)</f>
        <v>#REF!</v>
      </c>
      <c r="U2174" s="71" t="str">
        <f t="shared" si="587"/>
        <v>-</v>
      </c>
    </row>
    <row r="2175" spans="1:21" x14ac:dyDescent="0.15">
      <c r="A2175" s="63">
        <f t="shared" si="574"/>
        <v>45940</v>
      </c>
      <c r="B2175" s="78" t="str">
        <f t="shared" ca="1" si="577"/>
        <v>n.d</v>
      </c>
      <c r="C2175" s="65">
        <f t="shared" ca="1" si="578"/>
        <v>740.17183120949994</v>
      </c>
      <c r="D2175" s="10">
        <f ca="1">IF(A2175&lt;$B$1,VLOOKUP(A2175,[1]DI!$A$4:$B$15000,2),0)</f>
        <v>0</v>
      </c>
      <c r="E2175" s="65">
        <f t="shared" ca="1" si="579"/>
        <v>1</v>
      </c>
      <c r="F2175" s="65">
        <f ca="1">(TRUNC(PRODUCT($E$12:$E2174),16))</f>
        <v>1.5886260286907401</v>
      </c>
      <c r="G2175" s="65">
        <f t="shared" ca="1" si="580"/>
        <v>1.4184430829528401</v>
      </c>
      <c r="H2175" s="65">
        <f t="shared" ca="1" si="581"/>
        <v>1.1199786899999999</v>
      </c>
      <c r="I2175" s="64">
        <f t="shared" si="575"/>
        <v>0.04</v>
      </c>
      <c r="J2175" s="66">
        <f>IF(O2174&gt;0,VLOOKUP(O2174,W$12:AF$80,2),J2174)</f>
        <v>45407</v>
      </c>
      <c r="K2175" s="67">
        <f t="shared" si="582"/>
        <v>370</v>
      </c>
      <c r="L2175" s="68">
        <f t="shared" si="583"/>
        <v>370</v>
      </c>
      <c r="M2175" s="69">
        <f t="shared" si="584"/>
        <v>1.0592763300000001</v>
      </c>
      <c r="N2175" s="69">
        <f t="shared" ca="1" si="585"/>
        <v>1.1863669160000001</v>
      </c>
      <c r="O2175" s="68">
        <v>0</v>
      </c>
      <c r="P2175" s="65">
        <f t="shared" ca="1" si="586"/>
        <v>137.94354149</v>
      </c>
      <c r="Q2175" s="143">
        <f t="shared" si="576"/>
        <v>0</v>
      </c>
      <c r="R2175" s="11">
        <f t="shared" si="573"/>
        <v>0</v>
      </c>
      <c r="S2175" s="70" t="str">
        <f>IF(O2174&gt;0,VLOOKUP(O2174,W$12:AF$60,10),S2174)</f>
        <v>A+J=</v>
      </c>
      <c r="T2175" s="66" t="e">
        <f>IF(O2174&gt;0,VLOOKUP(O2174,W$12:AF$60,11),T2174)</f>
        <v>#REF!</v>
      </c>
      <c r="U2175" s="71" t="str">
        <f t="shared" si="587"/>
        <v>-</v>
      </c>
    </row>
    <row r="2176" spans="1:21" x14ac:dyDescent="0.15">
      <c r="A2176" s="63">
        <f t="shared" si="574"/>
        <v>45941</v>
      </c>
      <c r="B2176" s="78" t="str">
        <f t="shared" ca="1" si="577"/>
        <v>n.d</v>
      </c>
      <c r="C2176" s="65">
        <f t="shared" ca="1" si="578"/>
        <v>740.17183120949994</v>
      </c>
      <c r="D2176" s="10">
        <f ca="1">IF(A2176&lt;$B$1,VLOOKUP(A2176,[1]DI!$A$4:$B$15000,2),0)</f>
        <v>0</v>
      </c>
      <c r="E2176" s="65">
        <f t="shared" ca="1" si="579"/>
        <v>1</v>
      </c>
      <c r="F2176" s="65">
        <f ca="1">(TRUNC(PRODUCT($E$12:$E2175),16))</f>
        <v>1.5886260286907401</v>
      </c>
      <c r="G2176" s="65">
        <f t="shared" ca="1" si="580"/>
        <v>1.4184430829528401</v>
      </c>
      <c r="H2176" s="65">
        <f t="shared" ca="1" si="581"/>
        <v>1.1199786899999999</v>
      </c>
      <c r="I2176" s="64">
        <f t="shared" si="575"/>
        <v>0.04</v>
      </c>
      <c r="J2176" s="66">
        <f>IF(O2175&gt;0,VLOOKUP(O2175,W$12:AF$80,2),J2175)</f>
        <v>45407</v>
      </c>
      <c r="K2176" s="67">
        <f t="shared" si="582"/>
        <v>370</v>
      </c>
      <c r="L2176" s="68">
        <f t="shared" si="583"/>
        <v>371</v>
      </c>
      <c r="M2176" s="69">
        <f t="shared" si="584"/>
        <v>1.0594412070000001</v>
      </c>
      <c r="N2176" s="69">
        <f t="shared" ca="1" si="585"/>
        <v>1.186551575</v>
      </c>
      <c r="O2176" s="68">
        <v>0</v>
      </c>
      <c r="P2176" s="65">
        <f t="shared" ca="1" si="586"/>
        <v>138.08022088000001</v>
      </c>
      <c r="Q2176" s="143">
        <f t="shared" si="576"/>
        <v>0</v>
      </c>
      <c r="R2176" s="11">
        <f t="shared" si="573"/>
        <v>0</v>
      </c>
      <c r="S2176" s="70" t="str">
        <f>IF(O2175&gt;0,VLOOKUP(O2175,W$12:AF$60,10),S2175)</f>
        <v>A+J=</v>
      </c>
      <c r="T2176" s="66" t="e">
        <f>IF(O2175&gt;0,VLOOKUP(O2175,W$12:AF$60,11),T2175)</f>
        <v>#REF!</v>
      </c>
      <c r="U2176" s="71" t="str">
        <f t="shared" si="587"/>
        <v>-</v>
      </c>
    </row>
    <row r="2177" spans="1:21" x14ac:dyDescent="0.15">
      <c r="A2177" s="63">
        <f t="shared" si="574"/>
        <v>45942</v>
      </c>
      <c r="B2177" s="78" t="str">
        <f t="shared" ca="1" si="577"/>
        <v>n.d</v>
      </c>
      <c r="C2177" s="65">
        <f t="shared" ca="1" si="578"/>
        <v>740.17183120949994</v>
      </c>
      <c r="D2177" s="10">
        <f ca="1">IF(A2177&lt;$B$1,VLOOKUP(A2177,[1]DI!$A$4:$B$15000,2),0)</f>
        <v>0</v>
      </c>
      <c r="E2177" s="65">
        <f t="shared" ca="1" si="579"/>
        <v>1</v>
      </c>
      <c r="F2177" s="65">
        <f ca="1">(TRUNC(PRODUCT($E$12:$E2176),16))</f>
        <v>1.5886260286907401</v>
      </c>
      <c r="G2177" s="65">
        <f t="shared" ca="1" si="580"/>
        <v>1.4184430829528401</v>
      </c>
      <c r="H2177" s="65">
        <f t="shared" ca="1" si="581"/>
        <v>1.1199786899999999</v>
      </c>
      <c r="I2177" s="64">
        <f t="shared" si="575"/>
        <v>0.04</v>
      </c>
      <c r="J2177" s="66">
        <f>IF(O2176&gt;0,VLOOKUP(O2176,W$12:AF$80,2),J2176)</f>
        <v>45407</v>
      </c>
      <c r="K2177" s="67">
        <f t="shared" si="582"/>
        <v>370</v>
      </c>
      <c r="L2177" s="68">
        <f t="shared" si="583"/>
        <v>371</v>
      </c>
      <c r="M2177" s="69">
        <f t="shared" si="584"/>
        <v>1.0594412070000001</v>
      </c>
      <c r="N2177" s="69">
        <f t="shared" ca="1" si="585"/>
        <v>1.186551575</v>
      </c>
      <c r="O2177" s="68">
        <v>0</v>
      </c>
      <c r="P2177" s="65">
        <f t="shared" ca="1" si="586"/>
        <v>138.08022088000001</v>
      </c>
      <c r="Q2177" s="143">
        <f t="shared" si="576"/>
        <v>0</v>
      </c>
      <c r="R2177" s="11">
        <f t="shared" si="573"/>
        <v>0</v>
      </c>
      <c r="S2177" s="70" t="str">
        <f>IF(O2176&gt;0,VLOOKUP(O2176,W$12:AF$60,10),S2176)</f>
        <v>A+J=</v>
      </c>
      <c r="T2177" s="66" t="e">
        <f>IF(O2176&gt;0,VLOOKUP(O2176,W$12:AF$60,11),T2176)</f>
        <v>#REF!</v>
      </c>
      <c r="U2177" s="71" t="str">
        <f t="shared" si="587"/>
        <v>-</v>
      </c>
    </row>
    <row r="2178" spans="1:21" x14ac:dyDescent="0.15">
      <c r="A2178" s="63">
        <f t="shared" si="574"/>
        <v>45943</v>
      </c>
      <c r="B2178" s="78" t="str">
        <f t="shared" ca="1" si="577"/>
        <v>n.d</v>
      </c>
      <c r="C2178" s="65">
        <f t="shared" ca="1" si="578"/>
        <v>740.17183120949994</v>
      </c>
      <c r="D2178" s="10">
        <f ca="1">IF(A2178&lt;$B$1,VLOOKUP(A2178,[1]DI!$A$4:$B$15000,2),0)</f>
        <v>0</v>
      </c>
      <c r="E2178" s="65">
        <f t="shared" ca="1" si="579"/>
        <v>1</v>
      </c>
      <c r="F2178" s="65">
        <f ca="1">(TRUNC(PRODUCT($E$12:$E2177),16))</f>
        <v>1.5886260286907401</v>
      </c>
      <c r="G2178" s="65">
        <f t="shared" ca="1" si="580"/>
        <v>1.4184430829528401</v>
      </c>
      <c r="H2178" s="65">
        <f t="shared" ca="1" si="581"/>
        <v>1.1199786899999999</v>
      </c>
      <c r="I2178" s="64">
        <f t="shared" si="575"/>
        <v>0.04</v>
      </c>
      <c r="J2178" s="66">
        <f>IF(O2177&gt;0,VLOOKUP(O2177,W$12:AF$80,2),J2177)</f>
        <v>45407</v>
      </c>
      <c r="K2178" s="67">
        <f t="shared" si="582"/>
        <v>371</v>
      </c>
      <c r="L2178" s="68">
        <f t="shared" si="583"/>
        <v>371</v>
      </c>
      <c r="M2178" s="69">
        <f t="shared" si="584"/>
        <v>1.0594412070000001</v>
      </c>
      <c r="N2178" s="69">
        <f t="shared" ca="1" si="585"/>
        <v>1.186551575</v>
      </c>
      <c r="O2178" s="68">
        <v>0</v>
      </c>
      <c r="P2178" s="65">
        <f t="shared" ca="1" si="586"/>
        <v>138.08022088000001</v>
      </c>
      <c r="Q2178" s="143">
        <f t="shared" si="576"/>
        <v>0</v>
      </c>
      <c r="R2178" s="11">
        <f t="shared" si="573"/>
        <v>0</v>
      </c>
      <c r="S2178" s="70" t="str">
        <f>IF(O2177&gt;0,VLOOKUP(O2177,W$12:AF$60,10),S2177)</f>
        <v>A+J=</v>
      </c>
      <c r="T2178" s="66" t="e">
        <f>IF(O2177&gt;0,VLOOKUP(O2177,W$12:AF$60,11),T2177)</f>
        <v>#REF!</v>
      </c>
      <c r="U2178" s="71" t="str">
        <f t="shared" si="587"/>
        <v>-</v>
      </c>
    </row>
    <row r="2179" spans="1:21" x14ac:dyDescent="0.15">
      <c r="A2179" s="63">
        <f t="shared" si="574"/>
        <v>45944</v>
      </c>
      <c r="B2179" s="78" t="str">
        <f t="shared" ca="1" si="577"/>
        <v>n.d</v>
      </c>
      <c r="C2179" s="65">
        <f t="shared" ca="1" si="578"/>
        <v>740.17183120949994</v>
      </c>
      <c r="D2179" s="10">
        <f ca="1">IF(A2179&lt;$B$1,VLOOKUP(A2179,[1]DI!$A$4:$B$15000,2),0)</f>
        <v>0</v>
      </c>
      <c r="E2179" s="65">
        <f t="shared" ca="1" si="579"/>
        <v>1</v>
      </c>
      <c r="F2179" s="65">
        <f ca="1">(TRUNC(PRODUCT($E$12:$E2178),16))</f>
        <v>1.5886260286907401</v>
      </c>
      <c r="G2179" s="65">
        <f t="shared" ca="1" si="580"/>
        <v>1.4184430829528401</v>
      </c>
      <c r="H2179" s="65">
        <f t="shared" ca="1" si="581"/>
        <v>1.1199786899999999</v>
      </c>
      <c r="I2179" s="64">
        <f t="shared" si="575"/>
        <v>0.04</v>
      </c>
      <c r="J2179" s="66">
        <f>IF(O2178&gt;0,VLOOKUP(O2178,W$12:AF$80,2),J2178)</f>
        <v>45407</v>
      </c>
      <c r="K2179" s="67">
        <f t="shared" si="582"/>
        <v>372</v>
      </c>
      <c r="L2179" s="68">
        <f t="shared" si="583"/>
        <v>372</v>
      </c>
      <c r="M2179" s="69">
        <f t="shared" si="584"/>
        <v>1.0596061080000001</v>
      </c>
      <c r="N2179" s="69">
        <f t="shared" ca="1" si="585"/>
        <v>1.1867362610000001</v>
      </c>
      <c r="O2179" s="68">
        <v>0</v>
      </c>
      <c r="P2179" s="65">
        <f t="shared" ca="1" si="586"/>
        <v>138.21692024999999</v>
      </c>
      <c r="Q2179" s="143">
        <f t="shared" si="576"/>
        <v>0</v>
      </c>
      <c r="R2179" s="11">
        <f t="shared" si="573"/>
        <v>0</v>
      </c>
      <c r="S2179" s="70" t="str">
        <f>IF(O2178&gt;0,VLOOKUP(O2178,W$12:AF$60,10),S2178)</f>
        <v>A+J=</v>
      </c>
      <c r="T2179" s="66" t="e">
        <f>IF(O2178&gt;0,VLOOKUP(O2178,W$12:AF$60,11),T2178)</f>
        <v>#REF!</v>
      </c>
      <c r="U2179" s="71" t="str">
        <f t="shared" si="587"/>
        <v>-</v>
      </c>
    </row>
    <row r="2180" spans="1:21" x14ac:dyDescent="0.15">
      <c r="A2180" s="63">
        <f t="shared" si="574"/>
        <v>45945</v>
      </c>
      <c r="B2180" s="78" t="str">
        <f t="shared" ca="1" si="577"/>
        <v>n.d</v>
      </c>
      <c r="C2180" s="65">
        <f t="shared" ca="1" si="578"/>
        <v>740.17183120949994</v>
      </c>
      <c r="D2180" s="10">
        <f ca="1">IF(A2180&lt;$B$1,VLOOKUP(A2180,[1]DI!$A$4:$B$15000,2),0)</f>
        <v>0</v>
      </c>
      <c r="E2180" s="65">
        <f t="shared" ca="1" si="579"/>
        <v>1</v>
      </c>
      <c r="F2180" s="65">
        <f ca="1">(TRUNC(PRODUCT($E$12:$E2179),16))</f>
        <v>1.5886260286907401</v>
      </c>
      <c r="G2180" s="65">
        <f t="shared" ca="1" si="580"/>
        <v>1.4184430829528401</v>
      </c>
      <c r="H2180" s="65">
        <f t="shared" ca="1" si="581"/>
        <v>1.1199786899999999</v>
      </c>
      <c r="I2180" s="64">
        <f t="shared" si="575"/>
        <v>0.04</v>
      </c>
      <c r="J2180" s="66">
        <f>IF(O2179&gt;0,VLOOKUP(O2179,W$12:AF$80,2),J2179)</f>
        <v>45407</v>
      </c>
      <c r="K2180" s="67">
        <f t="shared" si="582"/>
        <v>373</v>
      </c>
      <c r="L2180" s="68">
        <f t="shared" si="583"/>
        <v>373</v>
      </c>
      <c r="M2180" s="69">
        <f t="shared" si="584"/>
        <v>1.0597710360000001</v>
      </c>
      <c r="N2180" s="69">
        <f t="shared" ca="1" si="585"/>
        <v>1.186920977</v>
      </c>
      <c r="O2180" s="68">
        <v>0</v>
      </c>
      <c r="P2180" s="65">
        <f t="shared" ca="1" si="586"/>
        <v>138.35364182999999</v>
      </c>
      <c r="Q2180" s="143">
        <f t="shared" si="576"/>
        <v>0</v>
      </c>
      <c r="R2180" s="11">
        <f t="shared" si="573"/>
        <v>0</v>
      </c>
      <c r="S2180" s="70" t="str">
        <f>IF(O2179&gt;0,VLOOKUP(O2179,W$12:AF$60,10),S2179)</f>
        <v>A+J=</v>
      </c>
      <c r="T2180" s="66" t="e">
        <f>IF(O2179&gt;0,VLOOKUP(O2179,W$12:AF$60,11),T2179)</f>
        <v>#REF!</v>
      </c>
      <c r="U2180" s="71" t="str">
        <f t="shared" si="587"/>
        <v>-</v>
      </c>
    </row>
    <row r="2181" spans="1:21" x14ac:dyDescent="0.15">
      <c r="A2181" s="63">
        <f t="shared" si="574"/>
        <v>45946</v>
      </c>
      <c r="B2181" s="78" t="str">
        <f t="shared" ca="1" si="577"/>
        <v>n.d</v>
      </c>
      <c r="C2181" s="65">
        <f t="shared" ca="1" si="578"/>
        <v>740.17183120949994</v>
      </c>
      <c r="D2181" s="10">
        <f ca="1">IF(A2181&lt;$B$1,VLOOKUP(A2181,[1]DI!$A$4:$B$15000,2),0)</f>
        <v>0</v>
      </c>
      <c r="E2181" s="65">
        <f t="shared" ca="1" si="579"/>
        <v>1</v>
      </c>
      <c r="F2181" s="65">
        <f ca="1">(TRUNC(PRODUCT($E$12:$E2180),16))</f>
        <v>1.5886260286907401</v>
      </c>
      <c r="G2181" s="65">
        <f t="shared" ca="1" si="580"/>
        <v>1.4184430829528401</v>
      </c>
      <c r="H2181" s="65">
        <f t="shared" ca="1" si="581"/>
        <v>1.1199786899999999</v>
      </c>
      <c r="I2181" s="64">
        <f t="shared" si="575"/>
        <v>0.04</v>
      </c>
      <c r="J2181" s="66">
        <f>IF(O2180&gt;0,VLOOKUP(O2180,W$12:AF$80,2),J2180)</f>
        <v>45407</v>
      </c>
      <c r="K2181" s="67">
        <f t="shared" si="582"/>
        <v>374</v>
      </c>
      <c r="L2181" s="68">
        <f t="shared" si="583"/>
        <v>374</v>
      </c>
      <c r="M2181" s="69">
        <f t="shared" si="584"/>
        <v>1.059935989</v>
      </c>
      <c r="N2181" s="69">
        <f t="shared" ca="1" si="585"/>
        <v>1.1871057199999999</v>
      </c>
      <c r="O2181" s="68">
        <v>0</v>
      </c>
      <c r="P2181" s="65">
        <f t="shared" ca="1" si="586"/>
        <v>138.49038340000001</v>
      </c>
      <c r="Q2181" s="143">
        <f t="shared" si="576"/>
        <v>0</v>
      </c>
      <c r="R2181" s="11">
        <f t="shared" ref="R2181:R2244" si="588">IF(Q2181&gt;0,TRUNC(Q2181*C2181,8),0)</f>
        <v>0</v>
      </c>
      <c r="S2181" s="70" t="str">
        <f>IF(O2180&gt;0,VLOOKUP(O2180,W$12:AF$60,10),S2180)</f>
        <v>A+J=</v>
      </c>
      <c r="T2181" s="66" t="e">
        <f>IF(O2180&gt;0,VLOOKUP(O2180,W$12:AF$60,11),T2180)</f>
        <v>#REF!</v>
      </c>
      <c r="U2181" s="71" t="str">
        <f t="shared" si="587"/>
        <v>-</v>
      </c>
    </row>
    <row r="2182" spans="1:21" x14ac:dyDescent="0.15">
      <c r="A2182" s="63">
        <f t="shared" si="574"/>
        <v>45947</v>
      </c>
      <c r="B2182" s="78" t="str">
        <f t="shared" ca="1" si="577"/>
        <v>n.d</v>
      </c>
      <c r="C2182" s="65">
        <f t="shared" ca="1" si="578"/>
        <v>740.17183120949994</v>
      </c>
      <c r="D2182" s="10">
        <f ca="1">IF(A2182&lt;$B$1,VLOOKUP(A2182,[1]DI!$A$4:$B$15000,2),0)</f>
        <v>0</v>
      </c>
      <c r="E2182" s="65">
        <f t="shared" ca="1" si="579"/>
        <v>1</v>
      </c>
      <c r="F2182" s="65">
        <f ca="1">(TRUNC(PRODUCT($E$12:$E2181),16))</f>
        <v>1.5886260286907401</v>
      </c>
      <c r="G2182" s="65">
        <f t="shared" ca="1" si="580"/>
        <v>1.4184430829528401</v>
      </c>
      <c r="H2182" s="65">
        <f t="shared" ca="1" si="581"/>
        <v>1.1199786899999999</v>
      </c>
      <c r="I2182" s="64">
        <f t="shared" si="575"/>
        <v>0.04</v>
      </c>
      <c r="J2182" s="66">
        <f>IF(O2181&gt;0,VLOOKUP(O2181,W$12:AF$80,2),J2181)</f>
        <v>45407</v>
      </c>
      <c r="K2182" s="67">
        <f t="shared" si="582"/>
        <v>375</v>
      </c>
      <c r="L2182" s="68">
        <f t="shared" si="583"/>
        <v>375</v>
      </c>
      <c r="M2182" s="69">
        <f t="shared" si="584"/>
        <v>1.060100968</v>
      </c>
      <c r="N2182" s="69">
        <f t="shared" ca="1" si="585"/>
        <v>1.1872904929999999</v>
      </c>
      <c r="O2182" s="68">
        <v>0</v>
      </c>
      <c r="P2182" s="65">
        <f t="shared" ca="1" si="586"/>
        <v>138.62714717</v>
      </c>
      <c r="Q2182" s="143">
        <f t="shared" si="576"/>
        <v>0</v>
      </c>
      <c r="R2182" s="11">
        <f t="shared" si="588"/>
        <v>0</v>
      </c>
      <c r="S2182" s="70" t="str">
        <f>IF(O2181&gt;0,VLOOKUP(O2181,W$12:AF$60,10),S2181)</f>
        <v>A+J=</v>
      </c>
      <c r="T2182" s="66" t="e">
        <f>IF(O2181&gt;0,VLOOKUP(O2181,W$12:AF$60,11),T2181)</f>
        <v>#REF!</v>
      </c>
      <c r="U2182" s="71" t="str">
        <f t="shared" si="587"/>
        <v>-</v>
      </c>
    </row>
    <row r="2183" spans="1:21" x14ac:dyDescent="0.15">
      <c r="A2183" s="63">
        <f t="shared" si="574"/>
        <v>45948</v>
      </c>
      <c r="B2183" s="78" t="str">
        <f t="shared" ca="1" si="577"/>
        <v>n.d</v>
      </c>
      <c r="C2183" s="65">
        <f t="shared" ca="1" si="578"/>
        <v>740.17183120949994</v>
      </c>
      <c r="D2183" s="10">
        <f ca="1">IF(A2183&lt;$B$1,VLOOKUP(A2183,[1]DI!$A$4:$B$15000,2),0)</f>
        <v>0</v>
      </c>
      <c r="E2183" s="65">
        <f t="shared" ca="1" si="579"/>
        <v>1</v>
      </c>
      <c r="F2183" s="65">
        <f ca="1">(TRUNC(PRODUCT($E$12:$E2182),16))</f>
        <v>1.5886260286907401</v>
      </c>
      <c r="G2183" s="65">
        <f t="shared" ca="1" si="580"/>
        <v>1.4184430829528401</v>
      </c>
      <c r="H2183" s="65">
        <f t="shared" ca="1" si="581"/>
        <v>1.1199786899999999</v>
      </c>
      <c r="I2183" s="64">
        <f t="shared" si="575"/>
        <v>0.04</v>
      </c>
      <c r="J2183" s="66">
        <f>IF(O2182&gt;0,VLOOKUP(O2182,W$12:AF$80,2),J2182)</f>
        <v>45407</v>
      </c>
      <c r="K2183" s="67">
        <f t="shared" si="582"/>
        <v>375</v>
      </c>
      <c r="L2183" s="68">
        <f t="shared" si="583"/>
        <v>376</v>
      </c>
      <c r="M2183" s="69">
        <f t="shared" si="584"/>
        <v>1.0602659729999999</v>
      </c>
      <c r="N2183" s="69">
        <f t="shared" ca="1" si="585"/>
        <v>1.187475295</v>
      </c>
      <c r="O2183" s="68">
        <v>0</v>
      </c>
      <c r="P2183" s="65">
        <f t="shared" ca="1" si="586"/>
        <v>138.76393239999999</v>
      </c>
      <c r="Q2183" s="143">
        <f t="shared" si="576"/>
        <v>0</v>
      </c>
      <c r="R2183" s="11">
        <f t="shared" si="588"/>
        <v>0</v>
      </c>
      <c r="S2183" s="70" t="str">
        <f>IF(O2182&gt;0,VLOOKUP(O2182,W$12:AF$60,10),S2182)</f>
        <v>A+J=</v>
      </c>
      <c r="T2183" s="66" t="e">
        <f>IF(O2182&gt;0,VLOOKUP(O2182,W$12:AF$60,11),T2182)</f>
        <v>#REF!</v>
      </c>
      <c r="U2183" s="71" t="str">
        <f t="shared" si="587"/>
        <v>-</v>
      </c>
    </row>
    <row r="2184" spans="1:21" x14ac:dyDescent="0.15">
      <c r="A2184" s="63">
        <f t="shared" si="574"/>
        <v>45949</v>
      </c>
      <c r="B2184" s="78" t="str">
        <f t="shared" ca="1" si="577"/>
        <v>n.d</v>
      </c>
      <c r="C2184" s="65">
        <f t="shared" ca="1" si="578"/>
        <v>740.17183120949994</v>
      </c>
      <c r="D2184" s="10">
        <f ca="1">IF(A2184&lt;$B$1,VLOOKUP(A2184,[1]DI!$A$4:$B$15000,2),0)</f>
        <v>0</v>
      </c>
      <c r="E2184" s="65">
        <f t="shared" ca="1" si="579"/>
        <v>1</v>
      </c>
      <c r="F2184" s="65">
        <f ca="1">(TRUNC(PRODUCT($E$12:$E2183),16))</f>
        <v>1.5886260286907401</v>
      </c>
      <c r="G2184" s="65">
        <f t="shared" ca="1" si="580"/>
        <v>1.4184430829528401</v>
      </c>
      <c r="H2184" s="65">
        <f t="shared" ca="1" si="581"/>
        <v>1.1199786899999999</v>
      </c>
      <c r="I2184" s="64">
        <f t="shared" si="575"/>
        <v>0.04</v>
      </c>
      <c r="J2184" s="66">
        <f>IF(O2183&gt;0,VLOOKUP(O2183,W$12:AF$80,2),J2183)</f>
        <v>45407</v>
      </c>
      <c r="K2184" s="67">
        <f t="shared" si="582"/>
        <v>375</v>
      </c>
      <c r="L2184" s="68">
        <f t="shared" si="583"/>
        <v>376</v>
      </c>
      <c r="M2184" s="69">
        <f t="shared" si="584"/>
        <v>1.0602659729999999</v>
      </c>
      <c r="N2184" s="69">
        <f t="shared" ca="1" si="585"/>
        <v>1.187475295</v>
      </c>
      <c r="O2184" s="68">
        <v>0</v>
      </c>
      <c r="P2184" s="65">
        <f t="shared" ca="1" si="586"/>
        <v>138.76393239999999</v>
      </c>
      <c r="Q2184" s="143">
        <f t="shared" si="576"/>
        <v>0</v>
      </c>
      <c r="R2184" s="11">
        <f t="shared" si="588"/>
        <v>0</v>
      </c>
      <c r="S2184" s="70" t="str">
        <f>IF(O2183&gt;0,VLOOKUP(O2183,W$12:AF$60,10),S2183)</f>
        <v>A+J=</v>
      </c>
      <c r="T2184" s="66" t="e">
        <f>IF(O2183&gt;0,VLOOKUP(O2183,W$12:AF$60,11),T2183)</f>
        <v>#REF!</v>
      </c>
      <c r="U2184" s="71" t="str">
        <f t="shared" si="587"/>
        <v>-</v>
      </c>
    </row>
    <row r="2185" spans="1:21" x14ac:dyDescent="0.15">
      <c r="A2185" s="63">
        <f t="shared" si="574"/>
        <v>45950</v>
      </c>
      <c r="B2185" s="78" t="str">
        <f t="shared" ca="1" si="577"/>
        <v>n.d</v>
      </c>
      <c r="C2185" s="65">
        <f t="shared" ca="1" si="578"/>
        <v>740.17183120949994</v>
      </c>
      <c r="D2185" s="10">
        <f ca="1">IF(A2185&lt;$B$1,VLOOKUP(A2185,[1]DI!$A$4:$B$15000,2),0)</f>
        <v>0</v>
      </c>
      <c r="E2185" s="65">
        <f t="shared" ca="1" si="579"/>
        <v>1</v>
      </c>
      <c r="F2185" s="65">
        <f ca="1">(TRUNC(PRODUCT($E$12:$E2184),16))</f>
        <v>1.5886260286907401</v>
      </c>
      <c r="G2185" s="65">
        <f t="shared" ca="1" si="580"/>
        <v>1.4184430829528401</v>
      </c>
      <c r="H2185" s="65">
        <f t="shared" ca="1" si="581"/>
        <v>1.1199786899999999</v>
      </c>
      <c r="I2185" s="64">
        <f t="shared" si="575"/>
        <v>0.04</v>
      </c>
      <c r="J2185" s="66">
        <f>IF(O2184&gt;0,VLOOKUP(O2184,W$12:AF$80,2),J2184)</f>
        <v>45407</v>
      </c>
      <c r="K2185" s="67">
        <f t="shared" si="582"/>
        <v>376</v>
      </c>
      <c r="L2185" s="68">
        <f t="shared" si="583"/>
        <v>376</v>
      </c>
      <c r="M2185" s="69">
        <f t="shared" si="584"/>
        <v>1.0602659729999999</v>
      </c>
      <c r="N2185" s="69">
        <f t="shared" ca="1" si="585"/>
        <v>1.187475295</v>
      </c>
      <c r="O2185" s="68">
        <v>0</v>
      </c>
      <c r="P2185" s="65">
        <f t="shared" ca="1" si="586"/>
        <v>138.76393239999999</v>
      </c>
      <c r="Q2185" s="143">
        <f t="shared" si="576"/>
        <v>0</v>
      </c>
      <c r="R2185" s="11">
        <f t="shared" si="588"/>
        <v>0</v>
      </c>
      <c r="S2185" s="70" t="str">
        <f>IF(O2184&gt;0,VLOOKUP(O2184,W$12:AF$60,10),S2184)</f>
        <v>A+J=</v>
      </c>
      <c r="T2185" s="66" t="e">
        <f>IF(O2184&gt;0,VLOOKUP(O2184,W$12:AF$60,11),T2184)</f>
        <v>#REF!</v>
      </c>
      <c r="U2185" s="71" t="str">
        <f t="shared" si="587"/>
        <v>-</v>
      </c>
    </row>
    <row r="2186" spans="1:21" x14ac:dyDescent="0.15">
      <c r="A2186" s="63">
        <f t="shared" si="574"/>
        <v>45951</v>
      </c>
      <c r="B2186" s="78" t="str">
        <f t="shared" ca="1" si="577"/>
        <v>n.d</v>
      </c>
      <c r="C2186" s="65">
        <f t="shared" ca="1" si="578"/>
        <v>740.17183120949994</v>
      </c>
      <c r="D2186" s="10">
        <f ca="1">IF(A2186&lt;$B$1,VLOOKUP(A2186,[1]DI!$A$4:$B$15000,2),0)</f>
        <v>0</v>
      </c>
      <c r="E2186" s="65">
        <f t="shared" ca="1" si="579"/>
        <v>1</v>
      </c>
      <c r="F2186" s="65">
        <f ca="1">(TRUNC(PRODUCT($E$12:$E2185),16))</f>
        <v>1.5886260286907401</v>
      </c>
      <c r="G2186" s="65">
        <f t="shared" ca="1" si="580"/>
        <v>1.4184430829528401</v>
      </c>
      <c r="H2186" s="65">
        <f t="shared" ca="1" si="581"/>
        <v>1.1199786899999999</v>
      </c>
      <c r="I2186" s="64">
        <f t="shared" si="575"/>
        <v>0.04</v>
      </c>
      <c r="J2186" s="66">
        <f>IF(O2185&gt;0,VLOOKUP(O2185,W$12:AF$80,2),J2185)</f>
        <v>45407</v>
      </c>
      <c r="K2186" s="67">
        <f t="shared" si="582"/>
        <v>377</v>
      </c>
      <c r="L2186" s="68">
        <f t="shared" si="583"/>
        <v>377</v>
      </c>
      <c r="M2186" s="69">
        <f t="shared" si="584"/>
        <v>1.0604310029999999</v>
      </c>
      <c r="N2186" s="69">
        <f t="shared" ca="1" si="585"/>
        <v>1.1876601259999999</v>
      </c>
      <c r="O2186" s="68">
        <v>0</v>
      </c>
      <c r="P2186" s="65">
        <f t="shared" ca="1" si="586"/>
        <v>138.90073910000001</v>
      </c>
      <c r="Q2186" s="143">
        <f t="shared" si="576"/>
        <v>0</v>
      </c>
      <c r="R2186" s="11">
        <f t="shared" si="588"/>
        <v>0</v>
      </c>
      <c r="S2186" s="70" t="str">
        <f>IF(O2185&gt;0,VLOOKUP(O2185,W$12:AF$60,10),S2185)</f>
        <v>A+J=</v>
      </c>
      <c r="T2186" s="66" t="e">
        <f>IF(O2185&gt;0,VLOOKUP(O2185,W$12:AF$60,11),T2185)</f>
        <v>#REF!</v>
      </c>
      <c r="U2186" s="71" t="str">
        <f t="shared" si="587"/>
        <v>-</v>
      </c>
    </row>
    <row r="2187" spans="1:21" x14ac:dyDescent="0.15">
      <c r="A2187" s="63">
        <f t="shared" si="574"/>
        <v>45952</v>
      </c>
      <c r="B2187" s="78" t="str">
        <f t="shared" ca="1" si="577"/>
        <v>n.d</v>
      </c>
      <c r="C2187" s="65">
        <f t="shared" ca="1" si="578"/>
        <v>740.17183120949994</v>
      </c>
      <c r="D2187" s="10">
        <f ca="1">IF(A2187&lt;$B$1,VLOOKUP(A2187,[1]DI!$A$4:$B$15000,2),0)</f>
        <v>0</v>
      </c>
      <c r="E2187" s="65">
        <f t="shared" ca="1" si="579"/>
        <v>1</v>
      </c>
      <c r="F2187" s="65">
        <f ca="1">(TRUNC(PRODUCT($E$12:$E2186),16))</f>
        <v>1.5886260286907401</v>
      </c>
      <c r="G2187" s="65">
        <f t="shared" ca="1" si="580"/>
        <v>1.4184430829528401</v>
      </c>
      <c r="H2187" s="65">
        <f t="shared" ca="1" si="581"/>
        <v>1.1199786899999999</v>
      </c>
      <c r="I2187" s="64">
        <f t="shared" si="575"/>
        <v>0.04</v>
      </c>
      <c r="J2187" s="66">
        <f>IF(O2186&gt;0,VLOOKUP(O2186,W$12:AF$80,2),J2186)</f>
        <v>45407</v>
      </c>
      <c r="K2187" s="67">
        <f t="shared" si="582"/>
        <v>378</v>
      </c>
      <c r="L2187" s="68">
        <f t="shared" si="583"/>
        <v>378</v>
      </c>
      <c r="M2187" s="69">
        <f t="shared" si="584"/>
        <v>1.0605960590000001</v>
      </c>
      <c r="N2187" s="69">
        <f t="shared" ca="1" si="585"/>
        <v>1.1878449849999999</v>
      </c>
      <c r="O2187" s="68">
        <v>0</v>
      </c>
      <c r="P2187" s="65">
        <f t="shared" ca="1" si="586"/>
        <v>139.03756652999999</v>
      </c>
      <c r="Q2187" s="143">
        <f t="shared" si="576"/>
        <v>0</v>
      </c>
      <c r="R2187" s="11">
        <f t="shared" si="588"/>
        <v>0</v>
      </c>
      <c r="S2187" s="70" t="str">
        <f>IF(O2186&gt;0,VLOOKUP(O2186,W$12:AF$60,10),S2186)</f>
        <v>A+J=</v>
      </c>
      <c r="T2187" s="66" t="e">
        <f>IF(O2186&gt;0,VLOOKUP(O2186,W$12:AF$60,11),T2186)</f>
        <v>#REF!</v>
      </c>
      <c r="U2187" s="71" t="str">
        <f t="shared" si="587"/>
        <v>-</v>
      </c>
    </row>
    <row r="2188" spans="1:21" x14ac:dyDescent="0.15">
      <c r="A2188" s="63">
        <f t="shared" si="574"/>
        <v>45953</v>
      </c>
      <c r="B2188" s="78" t="str">
        <f t="shared" ca="1" si="577"/>
        <v>n.d</v>
      </c>
      <c r="C2188" s="65">
        <f t="shared" ca="1" si="578"/>
        <v>740.17183120949994</v>
      </c>
      <c r="D2188" s="10">
        <f ca="1">IF(A2188&lt;$B$1,VLOOKUP(A2188,[1]DI!$A$4:$B$15000,2),0)</f>
        <v>0</v>
      </c>
      <c r="E2188" s="65">
        <f t="shared" ca="1" si="579"/>
        <v>1</v>
      </c>
      <c r="F2188" s="65">
        <f ca="1">(TRUNC(PRODUCT($E$12:$E2187),16))</f>
        <v>1.5886260286907401</v>
      </c>
      <c r="G2188" s="65">
        <f t="shared" ca="1" si="580"/>
        <v>1.4184430829528401</v>
      </c>
      <c r="H2188" s="65">
        <f t="shared" ca="1" si="581"/>
        <v>1.1199786899999999</v>
      </c>
      <c r="I2188" s="64">
        <f t="shared" si="575"/>
        <v>0.04</v>
      </c>
      <c r="J2188" s="66">
        <f>IF(O2187&gt;0,VLOOKUP(O2187,W$12:AF$80,2),J2187)</f>
        <v>45407</v>
      </c>
      <c r="K2188" s="67">
        <f t="shared" si="582"/>
        <v>379</v>
      </c>
      <c r="L2188" s="68">
        <f t="shared" si="583"/>
        <v>379</v>
      </c>
      <c r="M2188" s="69">
        <f t="shared" si="584"/>
        <v>1.0607611400000001</v>
      </c>
      <c r="N2188" s="69">
        <f t="shared" ca="1" si="585"/>
        <v>1.188029872</v>
      </c>
      <c r="O2188" s="68">
        <v>0</v>
      </c>
      <c r="P2188" s="65">
        <f t="shared" ca="1" si="586"/>
        <v>139.17441468000001</v>
      </c>
      <c r="Q2188" s="143">
        <f t="shared" si="576"/>
        <v>0</v>
      </c>
      <c r="R2188" s="11">
        <f t="shared" si="588"/>
        <v>0</v>
      </c>
      <c r="S2188" s="70" t="str">
        <f>IF(O2187&gt;0,VLOOKUP(O2187,W$12:AF$60,10),S2187)</f>
        <v>A+J=</v>
      </c>
      <c r="T2188" s="66" t="e">
        <f>IF(O2187&gt;0,VLOOKUP(O2187,W$12:AF$60,11),T2187)</f>
        <v>#REF!</v>
      </c>
      <c r="U2188" s="71" t="str">
        <f t="shared" si="587"/>
        <v>-</v>
      </c>
    </row>
    <row r="2189" spans="1:21" x14ac:dyDescent="0.15">
      <c r="A2189" s="63">
        <f t="shared" ref="A2189:A2252" si="589">(A2188+1)</f>
        <v>45954</v>
      </c>
      <c r="B2189" s="78" t="str">
        <f t="shared" ca="1" si="577"/>
        <v>n.d</v>
      </c>
      <c r="C2189" s="65">
        <f t="shared" ca="1" si="578"/>
        <v>740.17183120949994</v>
      </c>
      <c r="D2189" s="10">
        <f ca="1">IF(A2189&lt;$B$1,VLOOKUP(A2189,[1]DI!$A$4:$B$15000,2),0)</f>
        <v>0</v>
      </c>
      <c r="E2189" s="65">
        <f t="shared" ca="1" si="579"/>
        <v>1</v>
      </c>
      <c r="F2189" s="65">
        <f ca="1">(TRUNC(PRODUCT($E$12:$E2188),16))</f>
        <v>1.5886260286907401</v>
      </c>
      <c r="G2189" s="65">
        <f t="shared" ca="1" si="580"/>
        <v>1.4184430829528401</v>
      </c>
      <c r="H2189" s="65">
        <f t="shared" ca="1" si="581"/>
        <v>1.1199786899999999</v>
      </c>
      <c r="I2189" s="64">
        <f t="shared" ref="I2189:I2252" si="590">I2188</f>
        <v>0.04</v>
      </c>
      <c r="J2189" s="66">
        <f>IF(O2188&gt;0,VLOOKUP(O2188,W$12:AF$80,2),J2188)</f>
        <v>45407</v>
      </c>
      <c r="K2189" s="67">
        <f t="shared" si="582"/>
        <v>380</v>
      </c>
      <c r="L2189" s="68">
        <f t="shared" si="583"/>
        <v>380</v>
      </c>
      <c r="M2189" s="69">
        <f t="shared" si="584"/>
        <v>1.0609262479999999</v>
      </c>
      <c r="N2189" s="69">
        <f t="shared" ca="1" si="585"/>
        <v>1.1882147890000001</v>
      </c>
      <c r="O2189" s="68">
        <v>0</v>
      </c>
      <c r="P2189" s="65">
        <f t="shared" ca="1" si="586"/>
        <v>139.31128502999999</v>
      </c>
      <c r="Q2189" s="143">
        <f t="shared" si="576"/>
        <v>0</v>
      </c>
      <c r="R2189" s="11">
        <f t="shared" si="588"/>
        <v>0</v>
      </c>
      <c r="S2189" s="70" t="str">
        <f>IF(O2188&gt;0,VLOOKUP(O2188,W$12:AF$60,10),S2188)</f>
        <v>A+J=</v>
      </c>
      <c r="T2189" s="66" t="e">
        <f>IF(O2188&gt;0,VLOOKUP(O2188,W$12:AF$60,11),T2188)</f>
        <v>#REF!</v>
      </c>
      <c r="U2189" s="71" t="str">
        <f t="shared" si="587"/>
        <v>-</v>
      </c>
    </row>
    <row r="2190" spans="1:21" x14ac:dyDescent="0.15">
      <c r="A2190" s="63">
        <f t="shared" si="589"/>
        <v>45955</v>
      </c>
      <c r="B2190" s="78" t="str">
        <f t="shared" ca="1" si="577"/>
        <v>n.d</v>
      </c>
      <c r="C2190" s="65">
        <f t="shared" ca="1" si="578"/>
        <v>740.17183120949994</v>
      </c>
      <c r="D2190" s="10">
        <f ca="1">IF(A2190&lt;$B$1,VLOOKUP(A2190,[1]DI!$A$4:$B$15000,2),0)</f>
        <v>0</v>
      </c>
      <c r="E2190" s="65">
        <f t="shared" ca="1" si="579"/>
        <v>1</v>
      </c>
      <c r="F2190" s="65">
        <f ca="1">(TRUNC(PRODUCT($E$12:$E2189),16))</f>
        <v>1.5886260286907401</v>
      </c>
      <c r="G2190" s="65">
        <f t="shared" ca="1" si="580"/>
        <v>1.4184430829528401</v>
      </c>
      <c r="H2190" s="65">
        <f t="shared" ca="1" si="581"/>
        <v>1.1199786899999999</v>
      </c>
      <c r="I2190" s="64">
        <f t="shared" si="590"/>
        <v>0.04</v>
      </c>
      <c r="J2190" s="66">
        <f>IF(O2189&gt;0,VLOOKUP(O2189,W$12:AF$80,2),J2189)</f>
        <v>45407</v>
      </c>
      <c r="K2190" s="67">
        <f t="shared" si="582"/>
        <v>380</v>
      </c>
      <c r="L2190" s="68">
        <f t="shared" si="583"/>
        <v>381</v>
      </c>
      <c r="M2190" s="69">
        <f t="shared" si="584"/>
        <v>1.061091381</v>
      </c>
      <c r="N2190" s="69">
        <f t="shared" ca="1" si="585"/>
        <v>1.188399735</v>
      </c>
      <c r="O2190" s="68">
        <v>0</v>
      </c>
      <c r="P2190" s="65">
        <f t="shared" ca="1" si="586"/>
        <v>139.44817685000001</v>
      </c>
      <c r="Q2190" s="143">
        <f t="shared" si="576"/>
        <v>0</v>
      </c>
      <c r="R2190" s="11">
        <f t="shared" si="588"/>
        <v>0</v>
      </c>
      <c r="S2190" s="70" t="str">
        <f>IF(O2189&gt;0,VLOOKUP(O2189,W$12:AF$60,10),S2189)</f>
        <v>A+J=</v>
      </c>
      <c r="T2190" s="66" t="e">
        <f>IF(O2189&gt;0,VLOOKUP(O2189,W$12:AF$60,11),T2189)</f>
        <v>#REF!</v>
      </c>
      <c r="U2190" s="71" t="str">
        <f t="shared" si="587"/>
        <v>-</v>
      </c>
    </row>
    <row r="2191" spans="1:21" x14ac:dyDescent="0.15">
      <c r="A2191" s="63">
        <f t="shared" si="589"/>
        <v>45956</v>
      </c>
      <c r="B2191" s="78" t="str">
        <f t="shared" ca="1" si="577"/>
        <v>n.d</v>
      </c>
      <c r="C2191" s="65">
        <f t="shared" ca="1" si="578"/>
        <v>740.17183120949994</v>
      </c>
      <c r="D2191" s="10">
        <f ca="1">IF(A2191&lt;$B$1,VLOOKUP(A2191,[1]DI!$A$4:$B$15000,2),0)</f>
        <v>0</v>
      </c>
      <c r="E2191" s="65">
        <f t="shared" ca="1" si="579"/>
        <v>1</v>
      </c>
      <c r="F2191" s="65">
        <f ca="1">(TRUNC(PRODUCT($E$12:$E2190),16))</f>
        <v>1.5886260286907401</v>
      </c>
      <c r="G2191" s="65">
        <f t="shared" ca="1" si="580"/>
        <v>1.4184430829528401</v>
      </c>
      <c r="H2191" s="65">
        <f t="shared" ca="1" si="581"/>
        <v>1.1199786899999999</v>
      </c>
      <c r="I2191" s="64">
        <f t="shared" si="590"/>
        <v>0.04</v>
      </c>
      <c r="J2191" s="66">
        <f>IF(O2190&gt;0,VLOOKUP(O2190,W$12:AF$80,2),J2190)</f>
        <v>45407</v>
      </c>
      <c r="K2191" s="67">
        <f t="shared" si="582"/>
        <v>380</v>
      </c>
      <c r="L2191" s="68">
        <f t="shared" si="583"/>
        <v>381</v>
      </c>
      <c r="M2191" s="69">
        <f t="shared" si="584"/>
        <v>1.061091381</v>
      </c>
      <c r="N2191" s="69">
        <f t="shared" ca="1" si="585"/>
        <v>1.188399735</v>
      </c>
      <c r="O2191" s="68">
        <v>0</v>
      </c>
      <c r="P2191" s="65">
        <f t="shared" ca="1" si="586"/>
        <v>139.44817685000001</v>
      </c>
      <c r="Q2191" s="143">
        <f t="shared" si="576"/>
        <v>0</v>
      </c>
      <c r="R2191" s="11">
        <f t="shared" si="588"/>
        <v>0</v>
      </c>
      <c r="S2191" s="70" t="str">
        <f>IF(O2190&gt;0,VLOOKUP(O2190,W$12:AF$60,10),S2190)</f>
        <v>A+J=</v>
      </c>
      <c r="T2191" s="66" t="e">
        <f>IF(O2190&gt;0,VLOOKUP(O2190,W$12:AF$60,11),T2190)</f>
        <v>#REF!</v>
      </c>
      <c r="U2191" s="71" t="str">
        <f t="shared" si="587"/>
        <v>-</v>
      </c>
    </row>
    <row r="2192" spans="1:21" x14ac:dyDescent="0.15">
      <c r="A2192" s="63">
        <f t="shared" si="589"/>
        <v>45957</v>
      </c>
      <c r="B2192" s="78" t="str">
        <f t="shared" ca="1" si="577"/>
        <v>n.d</v>
      </c>
      <c r="C2192" s="65">
        <f t="shared" ca="1" si="578"/>
        <v>740.17183120949994</v>
      </c>
      <c r="D2192" s="10">
        <f ca="1">IF(A2192&lt;$B$1,VLOOKUP(A2192,[1]DI!$A$4:$B$15000,2),0)</f>
        <v>0</v>
      </c>
      <c r="E2192" s="65">
        <f t="shared" ca="1" si="579"/>
        <v>1</v>
      </c>
      <c r="F2192" s="65">
        <f ca="1">(TRUNC(PRODUCT($E$12:$E2191),16))</f>
        <v>1.5886260286907401</v>
      </c>
      <c r="G2192" s="65">
        <f t="shared" ca="1" si="580"/>
        <v>1.4184430829528401</v>
      </c>
      <c r="H2192" s="65">
        <f t="shared" ca="1" si="581"/>
        <v>1.1199786899999999</v>
      </c>
      <c r="I2192" s="64">
        <f t="shared" si="590"/>
        <v>0.04</v>
      </c>
      <c r="J2192" s="66">
        <f>IF(O2191&gt;0,VLOOKUP(O2191,W$12:AF$80,2),J2191)</f>
        <v>45407</v>
      </c>
      <c r="K2192" s="67">
        <f t="shared" si="582"/>
        <v>381</v>
      </c>
      <c r="L2192" s="68">
        <f t="shared" si="583"/>
        <v>381</v>
      </c>
      <c r="M2192" s="69">
        <f t="shared" si="584"/>
        <v>1.061091381</v>
      </c>
      <c r="N2192" s="69">
        <f t="shared" ca="1" si="585"/>
        <v>1.188399735</v>
      </c>
      <c r="O2192" s="68">
        <v>0</v>
      </c>
      <c r="P2192" s="65">
        <f t="shared" ca="1" si="586"/>
        <v>139.44817685000001</v>
      </c>
      <c r="Q2192" s="143">
        <f t="shared" si="576"/>
        <v>0</v>
      </c>
      <c r="R2192" s="11">
        <f t="shared" si="588"/>
        <v>0</v>
      </c>
      <c r="S2192" s="70" t="str">
        <f>IF(O2191&gt;0,VLOOKUP(O2191,W$12:AF$60,10),S2191)</f>
        <v>A+J=</v>
      </c>
      <c r="T2192" s="66" t="e">
        <f>IF(O2191&gt;0,VLOOKUP(O2191,W$12:AF$60,11),T2191)</f>
        <v>#REF!</v>
      </c>
      <c r="U2192" s="71" t="str">
        <f t="shared" si="587"/>
        <v>-</v>
      </c>
    </row>
    <row r="2193" spans="1:21" x14ac:dyDescent="0.15">
      <c r="A2193" s="63">
        <f t="shared" si="589"/>
        <v>45958</v>
      </c>
      <c r="B2193" s="78" t="str">
        <f t="shared" ca="1" si="577"/>
        <v>n.d</v>
      </c>
      <c r="C2193" s="65">
        <f t="shared" ca="1" si="578"/>
        <v>740.17183120949994</v>
      </c>
      <c r="D2193" s="10">
        <f ca="1">IF(A2193&lt;$B$1,VLOOKUP(A2193,[1]DI!$A$4:$B$15000,2),0)</f>
        <v>0</v>
      </c>
      <c r="E2193" s="65">
        <f t="shared" ca="1" si="579"/>
        <v>1</v>
      </c>
      <c r="F2193" s="65">
        <f ca="1">(TRUNC(PRODUCT($E$12:$E2192),16))</f>
        <v>1.5886260286907401</v>
      </c>
      <c r="G2193" s="65">
        <f t="shared" ca="1" si="580"/>
        <v>1.4184430829528401</v>
      </c>
      <c r="H2193" s="65">
        <f t="shared" ca="1" si="581"/>
        <v>1.1199786899999999</v>
      </c>
      <c r="I2193" s="64">
        <f t="shared" si="590"/>
        <v>0.04</v>
      </c>
      <c r="J2193" s="66">
        <f>IF(O2192&gt;0,VLOOKUP(O2192,W$12:AF$80,2),J2192)</f>
        <v>45407</v>
      </c>
      <c r="K2193" s="67">
        <f t="shared" si="582"/>
        <v>382</v>
      </c>
      <c r="L2193" s="68">
        <f t="shared" si="583"/>
        <v>382</v>
      </c>
      <c r="M2193" s="69">
        <f t="shared" si="584"/>
        <v>1.06125654</v>
      </c>
      <c r="N2193" s="69">
        <f t="shared" ca="1" si="585"/>
        <v>1.1885847089999999</v>
      </c>
      <c r="O2193" s="68">
        <v>0</v>
      </c>
      <c r="P2193" s="65">
        <f t="shared" ca="1" si="586"/>
        <v>139.58508939000001</v>
      </c>
      <c r="Q2193" s="143">
        <f t="shared" si="576"/>
        <v>0</v>
      </c>
      <c r="R2193" s="11">
        <f t="shared" si="588"/>
        <v>0</v>
      </c>
      <c r="S2193" s="70" t="str">
        <f>IF(O2192&gt;0,VLOOKUP(O2192,W$12:AF$60,10),S2192)</f>
        <v>A+J=</v>
      </c>
      <c r="T2193" s="66" t="e">
        <f>IF(O2192&gt;0,VLOOKUP(O2192,W$12:AF$60,11),T2192)</f>
        <v>#REF!</v>
      </c>
      <c r="U2193" s="71" t="str">
        <f t="shared" si="587"/>
        <v>-</v>
      </c>
    </row>
    <row r="2194" spans="1:21" x14ac:dyDescent="0.15">
      <c r="A2194" s="63">
        <f t="shared" si="589"/>
        <v>45959</v>
      </c>
      <c r="B2194" s="78" t="str">
        <f t="shared" ca="1" si="577"/>
        <v>n.d</v>
      </c>
      <c r="C2194" s="65">
        <f t="shared" ca="1" si="578"/>
        <v>740.17183120949994</v>
      </c>
      <c r="D2194" s="10">
        <f ca="1">IF(A2194&lt;$B$1,VLOOKUP(A2194,[1]DI!$A$4:$B$15000,2),0)</f>
        <v>0</v>
      </c>
      <c r="E2194" s="65">
        <f t="shared" ca="1" si="579"/>
        <v>1</v>
      </c>
      <c r="F2194" s="65">
        <f ca="1">(TRUNC(PRODUCT($E$12:$E2193),16))</f>
        <v>1.5886260286907401</v>
      </c>
      <c r="G2194" s="65">
        <f t="shared" ca="1" si="580"/>
        <v>1.4184430829528401</v>
      </c>
      <c r="H2194" s="65">
        <f t="shared" ca="1" si="581"/>
        <v>1.1199786899999999</v>
      </c>
      <c r="I2194" s="64">
        <f t="shared" si="590"/>
        <v>0.04</v>
      </c>
      <c r="J2194" s="66">
        <f>IF(O2193&gt;0,VLOOKUP(O2193,W$12:AF$80,2),J2193)</f>
        <v>45407</v>
      </c>
      <c r="K2194" s="67">
        <f t="shared" si="582"/>
        <v>383</v>
      </c>
      <c r="L2194" s="68">
        <f t="shared" si="583"/>
        <v>383</v>
      </c>
      <c r="M2194" s="69">
        <f t="shared" si="584"/>
        <v>1.0614217239999999</v>
      </c>
      <c r="N2194" s="69">
        <f t="shared" ca="1" si="585"/>
        <v>1.188769712</v>
      </c>
      <c r="O2194" s="68">
        <v>0</v>
      </c>
      <c r="P2194" s="65">
        <f t="shared" ca="1" si="586"/>
        <v>139.72202340000001</v>
      </c>
      <c r="Q2194" s="143">
        <f t="shared" si="576"/>
        <v>0</v>
      </c>
      <c r="R2194" s="11">
        <f t="shared" si="588"/>
        <v>0</v>
      </c>
      <c r="S2194" s="70" t="str">
        <f>IF(O2193&gt;0,VLOOKUP(O2193,W$12:AF$60,10),S2193)</f>
        <v>A+J=</v>
      </c>
      <c r="T2194" s="66" t="e">
        <f>IF(O2193&gt;0,VLOOKUP(O2193,W$12:AF$60,11),T2193)</f>
        <v>#REF!</v>
      </c>
      <c r="U2194" s="71" t="str">
        <f t="shared" si="587"/>
        <v>-</v>
      </c>
    </row>
    <row r="2195" spans="1:21" x14ac:dyDescent="0.15">
      <c r="A2195" s="63">
        <f t="shared" si="589"/>
        <v>45960</v>
      </c>
      <c r="B2195" s="78" t="str">
        <f t="shared" ca="1" si="577"/>
        <v>n.d</v>
      </c>
      <c r="C2195" s="65">
        <f t="shared" ca="1" si="578"/>
        <v>740.17183120949994</v>
      </c>
      <c r="D2195" s="10">
        <f ca="1">IF(A2195&lt;$B$1,VLOOKUP(A2195,[1]DI!$A$4:$B$15000,2),0)</f>
        <v>0</v>
      </c>
      <c r="E2195" s="65">
        <f t="shared" ca="1" si="579"/>
        <v>1</v>
      </c>
      <c r="F2195" s="65">
        <f ca="1">(TRUNC(PRODUCT($E$12:$E2194),16))</f>
        <v>1.5886260286907401</v>
      </c>
      <c r="G2195" s="65">
        <f t="shared" ca="1" si="580"/>
        <v>1.4184430829528401</v>
      </c>
      <c r="H2195" s="65">
        <f t="shared" ca="1" si="581"/>
        <v>1.1199786899999999</v>
      </c>
      <c r="I2195" s="64">
        <f t="shared" si="590"/>
        <v>0.04</v>
      </c>
      <c r="J2195" s="66">
        <f>IF(O2194&gt;0,VLOOKUP(O2194,W$12:AF$80,2),J2194)</f>
        <v>45407</v>
      </c>
      <c r="K2195" s="67">
        <f t="shared" si="582"/>
        <v>384</v>
      </c>
      <c r="L2195" s="68">
        <f t="shared" si="583"/>
        <v>384</v>
      </c>
      <c r="M2195" s="69">
        <f t="shared" si="584"/>
        <v>1.0615869339999999</v>
      </c>
      <c r="N2195" s="69">
        <f t="shared" ca="1" si="585"/>
        <v>1.1889547439999999</v>
      </c>
      <c r="O2195" s="68">
        <v>0</v>
      </c>
      <c r="P2195" s="65">
        <f t="shared" ca="1" si="586"/>
        <v>139.85897888</v>
      </c>
      <c r="Q2195" s="143">
        <f t="shared" si="576"/>
        <v>0</v>
      </c>
      <c r="R2195" s="11">
        <f t="shared" si="588"/>
        <v>0</v>
      </c>
      <c r="S2195" s="70" t="str">
        <f>IF(O2194&gt;0,VLOOKUP(O2194,W$12:AF$60,10),S2194)</f>
        <v>A+J=</v>
      </c>
      <c r="T2195" s="66" t="e">
        <f>IF(O2194&gt;0,VLOOKUP(O2194,W$12:AF$60,11),T2194)</f>
        <v>#REF!</v>
      </c>
      <c r="U2195" s="71" t="str">
        <f t="shared" si="587"/>
        <v>-</v>
      </c>
    </row>
    <row r="2196" spans="1:21" x14ac:dyDescent="0.15">
      <c r="A2196" s="63">
        <f t="shared" si="589"/>
        <v>45961</v>
      </c>
      <c r="B2196" s="78" t="str">
        <f t="shared" ca="1" si="577"/>
        <v>n.d</v>
      </c>
      <c r="C2196" s="65">
        <f t="shared" ca="1" si="578"/>
        <v>740.17183120949994</v>
      </c>
      <c r="D2196" s="10">
        <f ca="1">IF(A2196&lt;$B$1,VLOOKUP(A2196,[1]DI!$A$4:$B$15000,2),0)</f>
        <v>0</v>
      </c>
      <c r="E2196" s="65">
        <f t="shared" ca="1" si="579"/>
        <v>1</v>
      </c>
      <c r="F2196" s="65">
        <f ca="1">(TRUNC(PRODUCT($E$12:$E2195),16))</f>
        <v>1.5886260286907401</v>
      </c>
      <c r="G2196" s="65">
        <f t="shared" ca="1" si="580"/>
        <v>1.4184430829528401</v>
      </c>
      <c r="H2196" s="65">
        <f t="shared" ca="1" si="581"/>
        <v>1.1199786899999999</v>
      </c>
      <c r="I2196" s="64">
        <f t="shared" si="590"/>
        <v>0.04</v>
      </c>
      <c r="J2196" s="66">
        <f>IF(O2195&gt;0,VLOOKUP(O2195,W$12:AF$80,2),J2195)</f>
        <v>45407</v>
      </c>
      <c r="K2196" s="67">
        <f t="shared" si="582"/>
        <v>385</v>
      </c>
      <c r="L2196" s="68">
        <f t="shared" si="583"/>
        <v>385</v>
      </c>
      <c r="M2196" s="69">
        <f t="shared" si="584"/>
        <v>1.0617521700000001</v>
      </c>
      <c r="N2196" s="69">
        <f t="shared" ca="1" si="585"/>
        <v>1.1891398040000001</v>
      </c>
      <c r="O2196" s="68">
        <v>0</v>
      </c>
      <c r="P2196" s="65">
        <f t="shared" ca="1" si="586"/>
        <v>139.99595507999999</v>
      </c>
      <c r="Q2196" s="143">
        <f t="shared" si="576"/>
        <v>0</v>
      </c>
      <c r="R2196" s="11">
        <f t="shared" si="588"/>
        <v>0</v>
      </c>
      <c r="S2196" s="70" t="str">
        <f>IF(O2195&gt;0,VLOOKUP(O2195,W$12:AF$60,10),S2195)</f>
        <v>A+J=</v>
      </c>
      <c r="T2196" s="66" t="e">
        <f>IF(O2195&gt;0,VLOOKUP(O2195,W$12:AF$60,11),T2195)</f>
        <v>#REF!</v>
      </c>
      <c r="U2196" s="71" t="str">
        <f t="shared" si="587"/>
        <v>-</v>
      </c>
    </row>
    <row r="2197" spans="1:21" x14ac:dyDescent="0.15">
      <c r="A2197" s="63">
        <f t="shared" si="589"/>
        <v>45962</v>
      </c>
      <c r="B2197" s="78" t="str">
        <f t="shared" ca="1" si="577"/>
        <v>n.d</v>
      </c>
      <c r="C2197" s="65">
        <f t="shared" ca="1" si="578"/>
        <v>740.17183120949994</v>
      </c>
      <c r="D2197" s="10">
        <f ca="1">IF(A2197&lt;$B$1,VLOOKUP(A2197,[1]DI!$A$4:$B$15000,2),0)</f>
        <v>0</v>
      </c>
      <c r="E2197" s="65">
        <f t="shared" ca="1" si="579"/>
        <v>1</v>
      </c>
      <c r="F2197" s="65">
        <f ca="1">(TRUNC(PRODUCT($E$12:$E2196),16))</f>
        <v>1.5886260286907401</v>
      </c>
      <c r="G2197" s="65">
        <f t="shared" ca="1" si="580"/>
        <v>1.4184430829528401</v>
      </c>
      <c r="H2197" s="65">
        <f t="shared" ca="1" si="581"/>
        <v>1.1199786899999999</v>
      </c>
      <c r="I2197" s="64">
        <f t="shared" si="590"/>
        <v>0.04</v>
      </c>
      <c r="J2197" s="66">
        <f>IF(O2196&gt;0,VLOOKUP(O2196,W$12:AF$80,2),J2196)</f>
        <v>45407</v>
      </c>
      <c r="K2197" s="67">
        <f t="shared" si="582"/>
        <v>385</v>
      </c>
      <c r="L2197" s="68">
        <f t="shared" si="583"/>
        <v>386</v>
      </c>
      <c r="M2197" s="69">
        <f t="shared" si="584"/>
        <v>1.061917432</v>
      </c>
      <c r="N2197" s="69">
        <f t="shared" ca="1" si="585"/>
        <v>1.1893248940000001</v>
      </c>
      <c r="O2197" s="68">
        <v>0</v>
      </c>
      <c r="P2197" s="65">
        <f t="shared" ca="1" si="586"/>
        <v>140.13295348</v>
      </c>
      <c r="Q2197" s="143">
        <f t="shared" si="576"/>
        <v>0</v>
      </c>
      <c r="R2197" s="11">
        <f t="shared" si="588"/>
        <v>0</v>
      </c>
      <c r="S2197" s="70" t="str">
        <f>IF(O2196&gt;0,VLOOKUP(O2196,W$12:AF$60,10),S2196)</f>
        <v>A+J=</v>
      </c>
      <c r="T2197" s="66" t="e">
        <f>IF(O2196&gt;0,VLOOKUP(O2196,W$12:AF$60,11),T2196)</f>
        <v>#REF!</v>
      </c>
      <c r="U2197" s="71" t="str">
        <f t="shared" si="587"/>
        <v>-</v>
      </c>
    </row>
    <row r="2198" spans="1:21" x14ac:dyDescent="0.15">
      <c r="A2198" s="63">
        <f t="shared" si="589"/>
        <v>45963</v>
      </c>
      <c r="B2198" s="78" t="str">
        <f t="shared" ca="1" si="577"/>
        <v>n.d</v>
      </c>
      <c r="C2198" s="65">
        <f t="shared" ca="1" si="578"/>
        <v>740.17183120949994</v>
      </c>
      <c r="D2198" s="10">
        <f ca="1">IF(A2198&lt;$B$1,VLOOKUP(A2198,[1]DI!$A$4:$B$15000,2),0)</f>
        <v>0</v>
      </c>
      <c r="E2198" s="65">
        <f t="shared" ca="1" si="579"/>
        <v>1</v>
      </c>
      <c r="F2198" s="65">
        <f ca="1">(TRUNC(PRODUCT($E$12:$E2197),16))</f>
        <v>1.5886260286907401</v>
      </c>
      <c r="G2198" s="65">
        <f t="shared" ca="1" si="580"/>
        <v>1.4184430829528401</v>
      </c>
      <c r="H2198" s="65">
        <f t="shared" ca="1" si="581"/>
        <v>1.1199786899999999</v>
      </c>
      <c r="I2198" s="64">
        <f t="shared" si="590"/>
        <v>0.04</v>
      </c>
      <c r="J2198" s="66">
        <f>IF(O2197&gt;0,VLOOKUP(O2197,W$12:AF$80,2),J2197)</f>
        <v>45407</v>
      </c>
      <c r="K2198" s="67">
        <f t="shared" si="582"/>
        <v>385</v>
      </c>
      <c r="L2198" s="68">
        <f t="shared" si="583"/>
        <v>386</v>
      </c>
      <c r="M2198" s="69">
        <f t="shared" si="584"/>
        <v>1.061917432</v>
      </c>
      <c r="N2198" s="69">
        <f t="shared" ca="1" si="585"/>
        <v>1.1893248940000001</v>
      </c>
      <c r="O2198" s="68">
        <v>0</v>
      </c>
      <c r="P2198" s="65">
        <f t="shared" ca="1" si="586"/>
        <v>140.13295348</v>
      </c>
      <c r="Q2198" s="143">
        <f t="shared" si="576"/>
        <v>0</v>
      </c>
      <c r="R2198" s="11">
        <f t="shared" si="588"/>
        <v>0</v>
      </c>
      <c r="S2198" s="70" t="str">
        <f>IF(O2197&gt;0,VLOOKUP(O2197,W$12:AF$60,10),S2197)</f>
        <v>A+J=</v>
      </c>
      <c r="T2198" s="66" t="e">
        <f>IF(O2197&gt;0,VLOOKUP(O2197,W$12:AF$60,11),T2197)</f>
        <v>#REF!</v>
      </c>
      <c r="U2198" s="71" t="str">
        <f t="shared" si="587"/>
        <v>-</v>
      </c>
    </row>
    <row r="2199" spans="1:21" x14ac:dyDescent="0.15">
      <c r="A2199" s="63">
        <f t="shared" si="589"/>
        <v>45964</v>
      </c>
      <c r="B2199" s="78" t="str">
        <f t="shared" ca="1" si="577"/>
        <v>n.d</v>
      </c>
      <c r="C2199" s="65">
        <f t="shared" ca="1" si="578"/>
        <v>740.17183120949994</v>
      </c>
      <c r="D2199" s="10">
        <f ca="1">IF(A2199&lt;$B$1,VLOOKUP(A2199,[1]DI!$A$4:$B$15000,2),0)</f>
        <v>0</v>
      </c>
      <c r="E2199" s="65">
        <f t="shared" ca="1" si="579"/>
        <v>1</v>
      </c>
      <c r="F2199" s="65">
        <f ca="1">(TRUNC(PRODUCT($E$12:$E2198),16))</f>
        <v>1.5886260286907401</v>
      </c>
      <c r="G2199" s="65">
        <f t="shared" ca="1" si="580"/>
        <v>1.4184430829528401</v>
      </c>
      <c r="H2199" s="65">
        <f t="shared" ca="1" si="581"/>
        <v>1.1199786899999999</v>
      </c>
      <c r="I2199" s="64">
        <f t="shared" si="590"/>
        <v>0.04</v>
      </c>
      <c r="J2199" s="66">
        <f>IF(O2198&gt;0,VLOOKUP(O2198,W$12:AF$80,2),J2198)</f>
        <v>45407</v>
      </c>
      <c r="K2199" s="67">
        <f t="shared" si="582"/>
        <v>386</v>
      </c>
      <c r="L2199" s="68">
        <f t="shared" si="583"/>
        <v>386</v>
      </c>
      <c r="M2199" s="69">
        <f t="shared" si="584"/>
        <v>1.061917432</v>
      </c>
      <c r="N2199" s="69">
        <f t="shared" ca="1" si="585"/>
        <v>1.1893248940000001</v>
      </c>
      <c r="O2199" s="68">
        <v>0</v>
      </c>
      <c r="P2199" s="65">
        <f t="shared" ca="1" si="586"/>
        <v>140.13295348</v>
      </c>
      <c r="Q2199" s="143">
        <f t="shared" si="576"/>
        <v>0</v>
      </c>
      <c r="R2199" s="11">
        <f t="shared" si="588"/>
        <v>0</v>
      </c>
      <c r="S2199" s="70" t="str">
        <f>IF(O2198&gt;0,VLOOKUP(O2198,W$12:AF$60,10),S2198)</f>
        <v>A+J=</v>
      </c>
      <c r="T2199" s="66" t="e">
        <f>IF(O2198&gt;0,VLOOKUP(O2198,W$12:AF$60,11),T2198)</f>
        <v>#REF!</v>
      </c>
      <c r="U2199" s="71" t="str">
        <f t="shared" si="587"/>
        <v>-</v>
      </c>
    </row>
    <row r="2200" spans="1:21" x14ac:dyDescent="0.15">
      <c r="A2200" s="63">
        <f t="shared" si="589"/>
        <v>45965</v>
      </c>
      <c r="B2200" s="78" t="str">
        <f t="shared" ca="1" si="577"/>
        <v>n.d</v>
      </c>
      <c r="C2200" s="65">
        <f t="shared" ca="1" si="578"/>
        <v>740.17183120949994</v>
      </c>
      <c r="D2200" s="10">
        <f ca="1">IF(A2200&lt;$B$1,VLOOKUP(A2200,[1]DI!$A$4:$B$15000,2),0)</f>
        <v>0</v>
      </c>
      <c r="E2200" s="65">
        <f t="shared" ca="1" si="579"/>
        <v>1</v>
      </c>
      <c r="F2200" s="65">
        <f ca="1">(TRUNC(PRODUCT($E$12:$E2199),16))</f>
        <v>1.5886260286907401</v>
      </c>
      <c r="G2200" s="65">
        <f t="shared" ca="1" si="580"/>
        <v>1.4184430829528401</v>
      </c>
      <c r="H2200" s="65">
        <f t="shared" ca="1" si="581"/>
        <v>1.1199786899999999</v>
      </c>
      <c r="I2200" s="64">
        <f t="shared" si="590"/>
        <v>0.04</v>
      </c>
      <c r="J2200" s="66">
        <f>IF(O2199&gt;0,VLOOKUP(O2199,W$12:AF$80,2),J2199)</f>
        <v>45407</v>
      </c>
      <c r="K2200" s="67">
        <f t="shared" si="582"/>
        <v>387</v>
      </c>
      <c r="L2200" s="68">
        <f t="shared" si="583"/>
        <v>387</v>
      </c>
      <c r="M2200" s="69">
        <f t="shared" si="584"/>
        <v>1.062082719</v>
      </c>
      <c r="N2200" s="69">
        <f t="shared" ca="1" si="585"/>
        <v>1.1895100119999999</v>
      </c>
      <c r="O2200" s="68">
        <v>0</v>
      </c>
      <c r="P2200" s="65">
        <f t="shared" ca="1" si="586"/>
        <v>140.26997261</v>
      </c>
      <c r="Q2200" s="143">
        <f t="shared" si="576"/>
        <v>0</v>
      </c>
      <c r="R2200" s="11">
        <f t="shared" si="588"/>
        <v>0</v>
      </c>
      <c r="S2200" s="70" t="str">
        <f>IF(O2199&gt;0,VLOOKUP(O2199,W$12:AF$60,10),S2199)</f>
        <v>A+J=</v>
      </c>
      <c r="T2200" s="66" t="e">
        <f>IF(O2199&gt;0,VLOOKUP(O2199,W$12:AF$60,11),T2199)</f>
        <v>#REF!</v>
      </c>
      <c r="U2200" s="71" t="str">
        <f t="shared" si="587"/>
        <v>-</v>
      </c>
    </row>
    <row r="2201" spans="1:21" x14ac:dyDescent="0.15">
      <c r="A2201" s="63">
        <f t="shared" si="589"/>
        <v>45966</v>
      </c>
      <c r="B2201" s="78" t="str">
        <f t="shared" ca="1" si="577"/>
        <v>n.d</v>
      </c>
      <c r="C2201" s="65">
        <f t="shared" ca="1" si="578"/>
        <v>740.17183120949994</v>
      </c>
      <c r="D2201" s="10">
        <f ca="1">IF(A2201&lt;$B$1,VLOOKUP(A2201,[1]DI!$A$4:$B$15000,2),0)</f>
        <v>0</v>
      </c>
      <c r="E2201" s="65">
        <f t="shared" ca="1" si="579"/>
        <v>1</v>
      </c>
      <c r="F2201" s="65">
        <f ca="1">(TRUNC(PRODUCT($E$12:$E2200),16))</f>
        <v>1.5886260286907401</v>
      </c>
      <c r="G2201" s="65">
        <f t="shared" ca="1" si="580"/>
        <v>1.4184430829528401</v>
      </c>
      <c r="H2201" s="65">
        <f t="shared" ca="1" si="581"/>
        <v>1.1199786899999999</v>
      </c>
      <c r="I2201" s="64">
        <f t="shared" si="590"/>
        <v>0.04</v>
      </c>
      <c r="J2201" s="66">
        <f>IF(O2200&gt;0,VLOOKUP(O2200,W$12:AF$80,2),J2200)</f>
        <v>45407</v>
      </c>
      <c r="K2201" s="67">
        <f t="shared" si="582"/>
        <v>388</v>
      </c>
      <c r="L2201" s="68">
        <f t="shared" si="583"/>
        <v>388</v>
      </c>
      <c r="M2201" s="69">
        <f t="shared" si="584"/>
        <v>1.0622480320000001</v>
      </c>
      <c r="N2201" s="69">
        <f t="shared" ca="1" si="585"/>
        <v>1.189695159</v>
      </c>
      <c r="O2201" s="68">
        <v>0</v>
      </c>
      <c r="P2201" s="65">
        <f t="shared" ca="1" si="586"/>
        <v>140.40701319999999</v>
      </c>
      <c r="Q2201" s="143">
        <f t="shared" si="576"/>
        <v>0</v>
      </c>
      <c r="R2201" s="11">
        <f t="shared" si="588"/>
        <v>0</v>
      </c>
      <c r="S2201" s="70" t="str">
        <f>IF(O2200&gt;0,VLOOKUP(O2200,W$12:AF$60,10),S2200)</f>
        <v>A+J=</v>
      </c>
      <c r="T2201" s="66" t="e">
        <f>IF(O2200&gt;0,VLOOKUP(O2200,W$12:AF$60,11),T2200)</f>
        <v>#REF!</v>
      </c>
      <c r="U2201" s="71" t="str">
        <f t="shared" si="587"/>
        <v>-</v>
      </c>
    </row>
    <row r="2202" spans="1:21" x14ac:dyDescent="0.15">
      <c r="A2202" s="63">
        <f t="shared" si="589"/>
        <v>45967</v>
      </c>
      <c r="B2202" s="78" t="str">
        <f t="shared" ca="1" si="577"/>
        <v>n.d</v>
      </c>
      <c r="C2202" s="65">
        <f t="shared" ca="1" si="578"/>
        <v>740.17183120949994</v>
      </c>
      <c r="D2202" s="10">
        <f ca="1">IF(A2202&lt;$B$1,VLOOKUP(A2202,[1]DI!$A$4:$B$15000,2),0)</f>
        <v>0</v>
      </c>
      <c r="E2202" s="65">
        <f t="shared" ca="1" si="579"/>
        <v>1</v>
      </c>
      <c r="F2202" s="65">
        <f ca="1">(TRUNC(PRODUCT($E$12:$E2201),16))</f>
        <v>1.5886260286907401</v>
      </c>
      <c r="G2202" s="65">
        <f t="shared" ca="1" si="580"/>
        <v>1.4184430829528401</v>
      </c>
      <c r="H2202" s="65">
        <f t="shared" ca="1" si="581"/>
        <v>1.1199786899999999</v>
      </c>
      <c r="I2202" s="64">
        <f t="shared" si="590"/>
        <v>0.04</v>
      </c>
      <c r="J2202" s="66">
        <f>IF(O2201&gt;0,VLOOKUP(O2201,W$12:AF$80,2),J2201)</f>
        <v>45407</v>
      </c>
      <c r="K2202" s="67">
        <f t="shared" si="582"/>
        <v>389</v>
      </c>
      <c r="L2202" s="68">
        <f t="shared" si="583"/>
        <v>389</v>
      </c>
      <c r="M2202" s="69">
        <f t="shared" si="584"/>
        <v>1.0624133710000001</v>
      </c>
      <c r="N2202" s="69">
        <f t="shared" ca="1" si="585"/>
        <v>1.189880335</v>
      </c>
      <c r="O2202" s="68">
        <v>0</v>
      </c>
      <c r="P2202" s="65">
        <f t="shared" ca="1" si="586"/>
        <v>140.54407526</v>
      </c>
      <c r="Q2202" s="143">
        <f t="shared" si="576"/>
        <v>0</v>
      </c>
      <c r="R2202" s="11">
        <f t="shared" si="588"/>
        <v>0</v>
      </c>
      <c r="S2202" s="70" t="str">
        <f>IF(O2201&gt;0,VLOOKUP(O2201,W$12:AF$60,10),S2201)</f>
        <v>A+J=</v>
      </c>
      <c r="T2202" s="66" t="e">
        <f>IF(O2201&gt;0,VLOOKUP(O2201,W$12:AF$60,11),T2201)</f>
        <v>#REF!</v>
      </c>
      <c r="U2202" s="71" t="str">
        <f t="shared" si="587"/>
        <v>-</v>
      </c>
    </row>
    <row r="2203" spans="1:21" x14ac:dyDescent="0.15">
      <c r="A2203" s="63">
        <f t="shared" si="589"/>
        <v>45968</v>
      </c>
      <c r="B2203" s="78" t="str">
        <f t="shared" ca="1" si="577"/>
        <v>n.d</v>
      </c>
      <c r="C2203" s="65">
        <f t="shared" ca="1" si="578"/>
        <v>740.17183120949994</v>
      </c>
      <c r="D2203" s="10">
        <f ca="1">IF(A2203&lt;$B$1,VLOOKUP(A2203,[1]DI!$A$4:$B$15000,2),0)</f>
        <v>0</v>
      </c>
      <c r="E2203" s="65">
        <f t="shared" ca="1" si="579"/>
        <v>1</v>
      </c>
      <c r="F2203" s="65">
        <f ca="1">(TRUNC(PRODUCT($E$12:$E2202),16))</f>
        <v>1.5886260286907401</v>
      </c>
      <c r="G2203" s="65">
        <f t="shared" ca="1" si="580"/>
        <v>1.4184430829528401</v>
      </c>
      <c r="H2203" s="65">
        <f t="shared" ca="1" si="581"/>
        <v>1.1199786899999999</v>
      </c>
      <c r="I2203" s="64">
        <f t="shared" si="590"/>
        <v>0.04</v>
      </c>
      <c r="J2203" s="66">
        <f>IF(O2202&gt;0,VLOOKUP(O2202,W$12:AF$80,2),J2202)</f>
        <v>45407</v>
      </c>
      <c r="K2203" s="67">
        <f t="shared" si="582"/>
        <v>390</v>
      </c>
      <c r="L2203" s="68">
        <f t="shared" si="583"/>
        <v>390</v>
      </c>
      <c r="M2203" s="69">
        <f t="shared" si="584"/>
        <v>1.062578735</v>
      </c>
      <c r="N2203" s="69">
        <f t="shared" ca="1" si="585"/>
        <v>1.19006554</v>
      </c>
      <c r="O2203" s="68">
        <v>0</v>
      </c>
      <c r="P2203" s="65">
        <f t="shared" ca="1" si="586"/>
        <v>140.68115879000001</v>
      </c>
      <c r="Q2203" s="143">
        <f t="shared" si="576"/>
        <v>0</v>
      </c>
      <c r="R2203" s="11">
        <f t="shared" si="588"/>
        <v>0</v>
      </c>
      <c r="S2203" s="70" t="str">
        <f>IF(O2202&gt;0,VLOOKUP(O2202,W$12:AF$60,10),S2202)</f>
        <v>A+J=</v>
      </c>
      <c r="T2203" s="66" t="e">
        <f>IF(O2202&gt;0,VLOOKUP(O2202,W$12:AF$60,11),T2202)</f>
        <v>#REF!</v>
      </c>
      <c r="U2203" s="71" t="str">
        <f t="shared" si="587"/>
        <v>-</v>
      </c>
    </row>
    <row r="2204" spans="1:21" x14ac:dyDescent="0.15">
      <c r="A2204" s="63">
        <f t="shared" si="589"/>
        <v>45969</v>
      </c>
      <c r="B2204" s="78" t="str">
        <f t="shared" ca="1" si="577"/>
        <v>n.d</v>
      </c>
      <c r="C2204" s="65">
        <f t="shared" ca="1" si="578"/>
        <v>740.17183120949994</v>
      </c>
      <c r="D2204" s="10">
        <f ca="1">IF(A2204&lt;$B$1,VLOOKUP(A2204,[1]DI!$A$4:$B$15000,2),0)</f>
        <v>0</v>
      </c>
      <c r="E2204" s="65">
        <f t="shared" ca="1" si="579"/>
        <v>1</v>
      </c>
      <c r="F2204" s="65">
        <f ca="1">(TRUNC(PRODUCT($E$12:$E2203),16))</f>
        <v>1.5886260286907401</v>
      </c>
      <c r="G2204" s="65">
        <f t="shared" ca="1" si="580"/>
        <v>1.4184430829528401</v>
      </c>
      <c r="H2204" s="65">
        <f t="shared" ca="1" si="581"/>
        <v>1.1199786899999999</v>
      </c>
      <c r="I2204" s="64">
        <f t="shared" si="590"/>
        <v>0.04</v>
      </c>
      <c r="J2204" s="66">
        <f>IF(O2203&gt;0,VLOOKUP(O2203,W$12:AF$80,2),J2203)</f>
        <v>45407</v>
      </c>
      <c r="K2204" s="67">
        <f t="shared" si="582"/>
        <v>390</v>
      </c>
      <c r="L2204" s="68">
        <f t="shared" si="583"/>
        <v>391</v>
      </c>
      <c r="M2204" s="69">
        <f t="shared" si="584"/>
        <v>1.062744125</v>
      </c>
      <c r="N2204" s="69">
        <f t="shared" ca="1" si="585"/>
        <v>1.190250773</v>
      </c>
      <c r="O2204" s="68">
        <v>0</v>
      </c>
      <c r="P2204" s="65">
        <f t="shared" ca="1" si="586"/>
        <v>140.81826304000001</v>
      </c>
      <c r="Q2204" s="143">
        <f t="shared" si="576"/>
        <v>0</v>
      </c>
      <c r="R2204" s="11">
        <f t="shared" si="588"/>
        <v>0</v>
      </c>
      <c r="S2204" s="70" t="str">
        <f>IF(O2203&gt;0,VLOOKUP(O2203,W$12:AF$60,10),S2203)</f>
        <v>A+J=</v>
      </c>
      <c r="T2204" s="66" t="e">
        <f>IF(O2203&gt;0,VLOOKUP(O2203,W$12:AF$60,11),T2203)</f>
        <v>#REF!</v>
      </c>
      <c r="U2204" s="71" t="str">
        <f t="shared" si="587"/>
        <v>-</v>
      </c>
    </row>
    <row r="2205" spans="1:21" x14ac:dyDescent="0.15">
      <c r="A2205" s="63">
        <f t="shared" si="589"/>
        <v>45970</v>
      </c>
      <c r="B2205" s="78" t="str">
        <f t="shared" ca="1" si="577"/>
        <v>n.d</v>
      </c>
      <c r="C2205" s="65">
        <f t="shared" ca="1" si="578"/>
        <v>740.17183120949994</v>
      </c>
      <c r="D2205" s="10">
        <f ca="1">IF(A2205&lt;$B$1,VLOOKUP(A2205,[1]DI!$A$4:$B$15000,2),0)</f>
        <v>0</v>
      </c>
      <c r="E2205" s="65">
        <f t="shared" ca="1" si="579"/>
        <v>1</v>
      </c>
      <c r="F2205" s="65">
        <f ca="1">(TRUNC(PRODUCT($E$12:$E2204),16))</f>
        <v>1.5886260286907401</v>
      </c>
      <c r="G2205" s="65">
        <f t="shared" ca="1" si="580"/>
        <v>1.4184430829528401</v>
      </c>
      <c r="H2205" s="65">
        <f t="shared" ca="1" si="581"/>
        <v>1.1199786899999999</v>
      </c>
      <c r="I2205" s="64">
        <f t="shared" si="590"/>
        <v>0.04</v>
      </c>
      <c r="J2205" s="66">
        <f>IF(O2204&gt;0,VLOOKUP(O2204,W$12:AF$80,2),J2204)</f>
        <v>45407</v>
      </c>
      <c r="K2205" s="67">
        <f t="shared" si="582"/>
        <v>390</v>
      </c>
      <c r="L2205" s="68">
        <f t="shared" si="583"/>
        <v>391</v>
      </c>
      <c r="M2205" s="69">
        <f t="shared" si="584"/>
        <v>1.062744125</v>
      </c>
      <c r="N2205" s="69">
        <f t="shared" ca="1" si="585"/>
        <v>1.190250773</v>
      </c>
      <c r="O2205" s="68">
        <v>0</v>
      </c>
      <c r="P2205" s="65">
        <f t="shared" ca="1" si="586"/>
        <v>140.81826304000001</v>
      </c>
      <c r="Q2205" s="143">
        <f t="shared" si="576"/>
        <v>0</v>
      </c>
      <c r="R2205" s="11">
        <f t="shared" si="588"/>
        <v>0</v>
      </c>
      <c r="S2205" s="70" t="str">
        <f>IF(O2204&gt;0,VLOOKUP(O2204,W$12:AF$60,10),S2204)</f>
        <v>A+J=</v>
      </c>
      <c r="T2205" s="66" t="e">
        <f>IF(O2204&gt;0,VLOOKUP(O2204,W$12:AF$60,11),T2204)</f>
        <v>#REF!</v>
      </c>
      <c r="U2205" s="71" t="str">
        <f t="shared" si="587"/>
        <v>-</v>
      </c>
    </row>
    <row r="2206" spans="1:21" x14ac:dyDescent="0.15">
      <c r="A2206" s="63">
        <f t="shared" si="589"/>
        <v>45971</v>
      </c>
      <c r="B2206" s="78" t="str">
        <f t="shared" ca="1" si="577"/>
        <v>n.d</v>
      </c>
      <c r="C2206" s="65">
        <f t="shared" ca="1" si="578"/>
        <v>740.17183120949994</v>
      </c>
      <c r="D2206" s="10">
        <f ca="1">IF(A2206&lt;$B$1,VLOOKUP(A2206,[1]DI!$A$4:$B$15000,2),0)</f>
        <v>0</v>
      </c>
      <c r="E2206" s="65">
        <f t="shared" ca="1" si="579"/>
        <v>1</v>
      </c>
      <c r="F2206" s="65">
        <f ca="1">(TRUNC(PRODUCT($E$12:$E2205),16))</f>
        <v>1.5886260286907401</v>
      </c>
      <c r="G2206" s="65">
        <f t="shared" ca="1" si="580"/>
        <v>1.4184430829528401</v>
      </c>
      <c r="H2206" s="65">
        <f t="shared" ca="1" si="581"/>
        <v>1.1199786899999999</v>
      </c>
      <c r="I2206" s="64">
        <f t="shared" si="590"/>
        <v>0.04</v>
      </c>
      <c r="J2206" s="66">
        <f>IF(O2205&gt;0,VLOOKUP(O2205,W$12:AF$80,2),J2205)</f>
        <v>45407</v>
      </c>
      <c r="K2206" s="67">
        <f t="shared" si="582"/>
        <v>391</v>
      </c>
      <c r="L2206" s="68">
        <f t="shared" si="583"/>
        <v>391</v>
      </c>
      <c r="M2206" s="69">
        <f t="shared" si="584"/>
        <v>1.062744125</v>
      </c>
      <c r="N2206" s="69">
        <f t="shared" ca="1" si="585"/>
        <v>1.190250773</v>
      </c>
      <c r="O2206" s="68">
        <v>0</v>
      </c>
      <c r="P2206" s="65">
        <f t="shared" ca="1" si="586"/>
        <v>140.81826304000001</v>
      </c>
      <c r="Q2206" s="143">
        <f t="shared" si="576"/>
        <v>0</v>
      </c>
      <c r="R2206" s="11">
        <f t="shared" si="588"/>
        <v>0</v>
      </c>
      <c r="S2206" s="70" t="str">
        <f>IF(O2205&gt;0,VLOOKUP(O2205,W$12:AF$60,10),S2205)</f>
        <v>A+J=</v>
      </c>
      <c r="T2206" s="66" t="e">
        <f>IF(O2205&gt;0,VLOOKUP(O2205,W$12:AF$60,11),T2205)</f>
        <v>#REF!</v>
      </c>
      <c r="U2206" s="71" t="str">
        <f t="shared" si="587"/>
        <v>-</v>
      </c>
    </row>
    <row r="2207" spans="1:21" x14ac:dyDescent="0.15">
      <c r="A2207" s="63">
        <f t="shared" si="589"/>
        <v>45972</v>
      </c>
      <c r="B2207" s="78" t="str">
        <f t="shared" ca="1" si="577"/>
        <v>n.d</v>
      </c>
      <c r="C2207" s="65">
        <f t="shared" ca="1" si="578"/>
        <v>740.17183120949994</v>
      </c>
      <c r="D2207" s="10">
        <f ca="1">IF(A2207&lt;$B$1,VLOOKUP(A2207,[1]DI!$A$4:$B$15000,2),0)</f>
        <v>0</v>
      </c>
      <c r="E2207" s="65">
        <f t="shared" ca="1" si="579"/>
        <v>1</v>
      </c>
      <c r="F2207" s="65">
        <f ca="1">(TRUNC(PRODUCT($E$12:$E2206),16))</f>
        <v>1.5886260286907401</v>
      </c>
      <c r="G2207" s="65">
        <f t="shared" ca="1" si="580"/>
        <v>1.4184430829528401</v>
      </c>
      <c r="H2207" s="65">
        <f t="shared" ca="1" si="581"/>
        <v>1.1199786899999999</v>
      </c>
      <c r="I2207" s="64">
        <f t="shared" si="590"/>
        <v>0.04</v>
      </c>
      <c r="J2207" s="66">
        <f>IF(O2206&gt;0,VLOOKUP(O2206,W$12:AF$80,2),J2206)</f>
        <v>45407</v>
      </c>
      <c r="K2207" s="67">
        <f t="shared" si="582"/>
        <v>392</v>
      </c>
      <c r="L2207" s="68">
        <f t="shared" si="583"/>
        <v>392</v>
      </c>
      <c r="M2207" s="69">
        <f t="shared" si="584"/>
        <v>1.062909541</v>
      </c>
      <c r="N2207" s="69">
        <f t="shared" ca="1" si="585"/>
        <v>1.1904360350000001</v>
      </c>
      <c r="O2207" s="68">
        <v>0</v>
      </c>
      <c r="P2207" s="65">
        <f t="shared" ca="1" si="586"/>
        <v>140.95538875</v>
      </c>
      <c r="Q2207" s="143">
        <f t="shared" si="576"/>
        <v>0</v>
      </c>
      <c r="R2207" s="11">
        <f t="shared" si="588"/>
        <v>0</v>
      </c>
      <c r="S2207" s="70" t="str">
        <f>IF(O2206&gt;0,VLOOKUP(O2206,W$12:AF$60,10),S2206)</f>
        <v>A+J=</v>
      </c>
      <c r="T2207" s="66" t="e">
        <f>IF(O2206&gt;0,VLOOKUP(O2206,W$12:AF$60,11),T2206)</f>
        <v>#REF!</v>
      </c>
      <c r="U2207" s="71" t="str">
        <f t="shared" si="587"/>
        <v>-</v>
      </c>
    </row>
    <row r="2208" spans="1:21" x14ac:dyDescent="0.15">
      <c r="A2208" s="63">
        <f t="shared" si="589"/>
        <v>45973</v>
      </c>
      <c r="B2208" s="78" t="str">
        <f t="shared" ca="1" si="577"/>
        <v>n.d</v>
      </c>
      <c r="C2208" s="65">
        <f t="shared" ca="1" si="578"/>
        <v>740.17183120949994</v>
      </c>
      <c r="D2208" s="10">
        <f ca="1">IF(A2208&lt;$B$1,VLOOKUP(A2208,[1]DI!$A$4:$B$15000,2),0)</f>
        <v>0</v>
      </c>
      <c r="E2208" s="65">
        <f t="shared" ca="1" si="579"/>
        <v>1</v>
      </c>
      <c r="F2208" s="65">
        <f ca="1">(TRUNC(PRODUCT($E$12:$E2207),16))</f>
        <v>1.5886260286907401</v>
      </c>
      <c r="G2208" s="65">
        <f t="shared" ca="1" si="580"/>
        <v>1.4184430829528401</v>
      </c>
      <c r="H2208" s="65">
        <f t="shared" ca="1" si="581"/>
        <v>1.1199786899999999</v>
      </c>
      <c r="I2208" s="64">
        <f t="shared" si="590"/>
        <v>0.04</v>
      </c>
      <c r="J2208" s="66">
        <f>IF(O2207&gt;0,VLOOKUP(O2207,W$12:AF$80,2),J2207)</f>
        <v>45407</v>
      </c>
      <c r="K2208" s="67">
        <f t="shared" si="582"/>
        <v>393</v>
      </c>
      <c r="L2208" s="68">
        <f t="shared" si="583"/>
        <v>393</v>
      </c>
      <c r="M2208" s="69">
        <f t="shared" si="584"/>
        <v>1.0630749829999999</v>
      </c>
      <c r="N2208" s="69">
        <f t="shared" ca="1" si="585"/>
        <v>1.1906213269999999</v>
      </c>
      <c r="O2208" s="68">
        <v>0</v>
      </c>
      <c r="P2208" s="65">
        <f t="shared" ca="1" si="586"/>
        <v>141.09253666999999</v>
      </c>
      <c r="Q2208" s="143">
        <f t="shared" si="576"/>
        <v>0</v>
      </c>
      <c r="R2208" s="11">
        <f t="shared" si="588"/>
        <v>0</v>
      </c>
      <c r="S2208" s="70" t="str">
        <f>IF(O2207&gt;0,VLOOKUP(O2207,W$12:AF$60,10),S2207)</f>
        <v>A+J=</v>
      </c>
      <c r="T2208" s="66" t="e">
        <f>IF(O2207&gt;0,VLOOKUP(O2207,W$12:AF$60,11),T2207)</f>
        <v>#REF!</v>
      </c>
      <c r="U2208" s="71" t="str">
        <f t="shared" si="587"/>
        <v>-</v>
      </c>
    </row>
    <row r="2209" spans="1:21" x14ac:dyDescent="0.15">
      <c r="A2209" s="63">
        <f t="shared" si="589"/>
        <v>45974</v>
      </c>
      <c r="B2209" s="78" t="str">
        <f t="shared" ca="1" si="577"/>
        <v>n.d</v>
      </c>
      <c r="C2209" s="65">
        <f t="shared" ca="1" si="578"/>
        <v>740.17183120949994</v>
      </c>
      <c r="D2209" s="10">
        <f ca="1">IF(A2209&lt;$B$1,VLOOKUP(A2209,[1]DI!$A$4:$B$15000,2),0)</f>
        <v>0</v>
      </c>
      <c r="E2209" s="65">
        <f t="shared" ca="1" si="579"/>
        <v>1</v>
      </c>
      <c r="F2209" s="65">
        <f ca="1">(TRUNC(PRODUCT($E$12:$E2208),16))</f>
        <v>1.5886260286907401</v>
      </c>
      <c r="G2209" s="65">
        <f t="shared" ca="1" si="580"/>
        <v>1.4184430829528401</v>
      </c>
      <c r="H2209" s="65">
        <f t="shared" ca="1" si="581"/>
        <v>1.1199786899999999</v>
      </c>
      <c r="I2209" s="64">
        <f t="shared" si="590"/>
        <v>0.04</v>
      </c>
      <c r="J2209" s="66">
        <f>IF(O2208&gt;0,VLOOKUP(O2208,W$12:AF$80,2),J2208)</f>
        <v>45407</v>
      </c>
      <c r="K2209" s="67">
        <f t="shared" si="582"/>
        <v>394</v>
      </c>
      <c r="L2209" s="68">
        <f t="shared" si="583"/>
        <v>394</v>
      </c>
      <c r="M2209" s="69">
        <f t="shared" si="584"/>
        <v>1.063240451</v>
      </c>
      <c r="N2209" s="69">
        <f t="shared" ca="1" si="585"/>
        <v>1.1908066470000001</v>
      </c>
      <c r="O2209" s="68">
        <v>0</v>
      </c>
      <c r="P2209" s="65">
        <f t="shared" ca="1" si="586"/>
        <v>141.22970531000001</v>
      </c>
      <c r="Q2209" s="143">
        <f t="shared" si="576"/>
        <v>0</v>
      </c>
      <c r="R2209" s="11">
        <f t="shared" si="588"/>
        <v>0</v>
      </c>
      <c r="S2209" s="70" t="str">
        <f>IF(O2208&gt;0,VLOOKUP(O2208,W$12:AF$60,10),S2208)</f>
        <v>A+J=</v>
      </c>
      <c r="T2209" s="66" t="e">
        <f>IF(O2208&gt;0,VLOOKUP(O2208,W$12:AF$60,11),T2208)</f>
        <v>#REF!</v>
      </c>
      <c r="U2209" s="71" t="str">
        <f t="shared" si="587"/>
        <v>-</v>
      </c>
    </row>
    <row r="2210" spans="1:21" x14ac:dyDescent="0.15">
      <c r="A2210" s="63">
        <f t="shared" si="589"/>
        <v>45975</v>
      </c>
      <c r="B2210" s="78" t="str">
        <f t="shared" ca="1" si="577"/>
        <v>n.d</v>
      </c>
      <c r="C2210" s="65">
        <f t="shared" ca="1" si="578"/>
        <v>740.17183120949994</v>
      </c>
      <c r="D2210" s="10">
        <f ca="1">IF(A2210&lt;$B$1,VLOOKUP(A2210,[1]DI!$A$4:$B$15000,2),0)</f>
        <v>0</v>
      </c>
      <c r="E2210" s="65">
        <f t="shared" ca="1" si="579"/>
        <v>1</v>
      </c>
      <c r="F2210" s="65">
        <f ca="1">(TRUNC(PRODUCT($E$12:$E2209),16))</f>
        <v>1.5886260286907401</v>
      </c>
      <c r="G2210" s="65">
        <f t="shared" ca="1" si="580"/>
        <v>1.4184430829528401</v>
      </c>
      <c r="H2210" s="65">
        <f t="shared" ca="1" si="581"/>
        <v>1.1199786899999999</v>
      </c>
      <c r="I2210" s="64">
        <f t="shared" si="590"/>
        <v>0.04</v>
      </c>
      <c r="J2210" s="66">
        <f>IF(O2209&gt;0,VLOOKUP(O2209,W$12:AF$80,2),J2209)</f>
        <v>45407</v>
      </c>
      <c r="K2210" s="67">
        <f t="shared" si="582"/>
        <v>395</v>
      </c>
      <c r="L2210" s="68">
        <f t="shared" si="583"/>
        <v>395</v>
      </c>
      <c r="M2210" s="69">
        <f t="shared" si="584"/>
        <v>1.0634059440000001</v>
      </c>
      <c r="N2210" s="69">
        <f t="shared" ca="1" si="585"/>
        <v>1.1909919959999999</v>
      </c>
      <c r="O2210" s="68">
        <v>0</v>
      </c>
      <c r="P2210" s="65">
        <f t="shared" ca="1" si="586"/>
        <v>141.36689541999999</v>
      </c>
      <c r="Q2210" s="143">
        <f t="shared" si="576"/>
        <v>0</v>
      </c>
      <c r="R2210" s="11">
        <f t="shared" si="588"/>
        <v>0</v>
      </c>
      <c r="S2210" s="70" t="str">
        <f>IF(O2209&gt;0,VLOOKUP(O2209,W$12:AF$60,10),S2209)</f>
        <v>A+J=</v>
      </c>
      <c r="T2210" s="66" t="e">
        <f>IF(O2209&gt;0,VLOOKUP(O2209,W$12:AF$60,11),T2209)</f>
        <v>#REF!</v>
      </c>
      <c r="U2210" s="71" t="str">
        <f t="shared" si="587"/>
        <v>-</v>
      </c>
    </row>
    <row r="2211" spans="1:21" x14ac:dyDescent="0.15">
      <c r="A2211" s="63">
        <f t="shared" si="589"/>
        <v>45976</v>
      </c>
      <c r="B2211" s="78" t="str">
        <f t="shared" ca="1" si="577"/>
        <v>n.d</v>
      </c>
      <c r="C2211" s="65">
        <f t="shared" ca="1" si="578"/>
        <v>740.17183120949994</v>
      </c>
      <c r="D2211" s="10">
        <f ca="1">IF(A2211&lt;$B$1,VLOOKUP(A2211,[1]DI!$A$4:$B$15000,2),0)</f>
        <v>0</v>
      </c>
      <c r="E2211" s="65">
        <f t="shared" ca="1" si="579"/>
        <v>1</v>
      </c>
      <c r="F2211" s="65">
        <f ca="1">(TRUNC(PRODUCT($E$12:$E2210),16))</f>
        <v>1.5886260286907401</v>
      </c>
      <c r="G2211" s="65">
        <f t="shared" ca="1" si="580"/>
        <v>1.4184430829528401</v>
      </c>
      <c r="H2211" s="65">
        <f t="shared" ca="1" si="581"/>
        <v>1.1199786899999999</v>
      </c>
      <c r="I2211" s="64">
        <f t="shared" si="590"/>
        <v>0.04</v>
      </c>
      <c r="J2211" s="66">
        <f>IF(O2210&gt;0,VLOOKUP(O2210,W$12:AF$80,2),J2210)</f>
        <v>45407</v>
      </c>
      <c r="K2211" s="67">
        <f t="shared" si="582"/>
        <v>395</v>
      </c>
      <c r="L2211" s="68">
        <f t="shared" si="583"/>
        <v>396</v>
      </c>
      <c r="M2211" s="69">
        <f t="shared" si="584"/>
        <v>1.0635714629999999</v>
      </c>
      <c r="N2211" s="69">
        <f t="shared" ca="1" si="585"/>
        <v>1.191177374</v>
      </c>
      <c r="O2211" s="68">
        <v>0</v>
      </c>
      <c r="P2211" s="65">
        <f t="shared" ca="1" si="586"/>
        <v>141.50410699</v>
      </c>
      <c r="Q2211" s="143">
        <f t="shared" si="576"/>
        <v>0</v>
      </c>
      <c r="R2211" s="11">
        <f t="shared" si="588"/>
        <v>0</v>
      </c>
      <c r="S2211" s="70" t="str">
        <f>IF(O2210&gt;0,VLOOKUP(O2210,W$12:AF$60,10),S2210)</f>
        <v>A+J=</v>
      </c>
      <c r="T2211" s="66" t="e">
        <f>IF(O2210&gt;0,VLOOKUP(O2210,W$12:AF$60,11),T2210)</f>
        <v>#REF!</v>
      </c>
      <c r="U2211" s="71" t="str">
        <f t="shared" si="587"/>
        <v>-</v>
      </c>
    </row>
    <row r="2212" spans="1:21" x14ac:dyDescent="0.15">
      <c r="A2212" s="63">
        <f t="shared" si="589"/>
        <v>45977</v>
      </c>
      <c r="B2212" s="78" t="str">
        <f t="shared" ca="1" si="577"/>
        <v>n.d</v>
      </c>
      <c r="C2212" s="65">
        <f t="shared" ca="1" si="578"/>
        <v>740.17183120949994</v>
      </c>
      <c r="D2212" s="10">
        <f ca="1">IF(A2212&lt;$B$1,VLOOKUP(A2212,[1]DI!$A$4:$B$15000,2),0)</f>
        <v>0</v>
      </c>
      <c r="E2212" s="65">
        <f t="shared" ca="1" si="579"/>
        <v>1</v>
      </c>
      <c r="F2212" s="65">
        <f ca="1">(TRUNC(PRODUCT($E$12:$E2211),16))</f>
        <v>1.5886260286907401</v>
      </c>
      <c r="G2212" s="65">
        <f t="shared" ca="1" si="580"/>
        <v>1.4184430829528401</v>
      </c>
      <c r="H2212" s="65">
        <f t="shared" ca="1" si="581"/>
        <v>1.1199786899999999</v>
      </c>
      <c r="I2212" s="64">
        <f t="shared" si="590"/>
        <v>0.04</v>
      </c>
      <c r="J2212" s="66">
        <f>IF(O2211&gt;0,VLOOKUP(O2211,W$12:AF$80,2),J2211)</f>
        <v>45407</v>
      </c>
      <c r="K2212" s="67">
        <f t="shared" si="582"/>
        <v>395</v>
      </c>
      <c r="L2212" s="68">
        <f t="shared" si="583"/>
        <v>396</v>
      </c>
      <c r="M2212" s="69">
        <f t="shared" si="584"/>
        <v>1.0635714629999999</v>
      </c>
      <c r="N2212" s="69">
        <f t="shared" ca="1" si="585"/>
        <v>1.191177374</v>
      </c>
      <c r="O2212" s="68">
        <v>0</v>
      </c>
      <c r="P2212" s="65">
        <f t="shared" ca="1" si="586"/>
        <v>141.50410699</v>
      </c>
      <c r="Q2212" s="143">
        <f t="shared" si="576"/>
        <v>0</v>
      </c>
      <c r="R2212" s="11">
        <f t="shared" si="588"/>
        <v>0</v>
      </c>
      <c r="S2212" s="70" t="str">
        <f>IF(O2211&gt;0,VLOOKUP(O2211,W$12:AF$60,10),S2211)</f>
        <v>A+J=</v>
      </c>
      <c r="T2212" s="66" t="e">
        <f>IF(O2211&gt;0,VLOOKUP(O2211,W$12:AF$60,11),T2211)</f>
        <v>#REF!</v>
      </c>
      <c r="U2212" s="71" t="str">
        <f t="shared" si="587"/>
        <v>-</v>
      </c>
    </row>
    <row r="2213" spans="1:21" x14ac:dyDescent="0.15">
      <c r="A2213" s="63">
        <f t="shared" si="589"/>
        <v>45978</v>
      </c>
      <c r="B2213" s="78" t="str">
        <f t="shared" ca="1" si="577"/>
        <v>n.d</v>
      </c>
      <c r="C2213" s="65">
        <f t="shared" ca="1" si="578"/>
        <v>740.17183120949994</v>
      </c>
      <c r="D2213" s="10">
        <f ca="1">IF(A2213&lt;$B$1,VLOOKUP(A2213,[1]DI!$A$4:$B$15000,2),0)</f>
        <v>0</v>
      </c>
      <c r="E2213" s="65">
        <f t="shared" ca="1" si="579"/>
        <v>1</v>
      </c>
      <c r="F2213" s="65">
        <f ca="1">(TRUNC(PRODUCT($E$12:$E2212),16))</f>
        <v>1.5886260286907401</v>
      </c>
      <c r="G2213" s="65">
        <f t="shared" ca="1" si="580"/>
        <v>1.4184430829528401</v>
      </c>
      <c r="H2213" s="65">
        <f t="shared" ca="1" si="581"/>
        <v>1.1199786899999999</v>
      </c>
      <c r="I2213" s="64">
        <f t="shared" si="590"/>
        <v>0.04</v>
      </c>
      <c r="J2213" s="66">
        <f>IF(O2212&gt;0,VLOOKUP(O2212,W$12:AF$80,2),J2212)</f>
        <v>45407</v>
      </c>
      <c r="K2213" s="67">
        <f t="shared" si="582"/>
        <v>396</v>
      </c>
      <c r="L2213" s="68">
        <f t="shared" si="583"/>
        <v>396</v>
      </c>
      <c r="M2213" s="69">
        <f t="shared" si="584"/>
        <v>1.0635714629999999</v>
      </c>
      <c r="N2213" s="69">
        <f t="shared" ca="1" si="585"/>
        <v>1.191177374</v>
      </c>
      <c r="O2213" s="68">
        <v>0</v>
      </c>
      <c r="P2213" s="65">
        <f t="shared" ca="1" si="586"/>
        <v>141.50410699</v>
      </c>
      <c r="Q2213" s="143">
        <f t="shared" si="576"/>
        <v>0</v>
      </c>
      <c r="R2213" s="11">
        <f t="shared" si="588"/>
        <v>0</v>
      </c>
      <c r="S2213" s="70" t="str">
        <f>IF(O2212&gt;0,VLOOKUP(O2212,W$12:AF$60,10),S2212)</f>
        <v>A+J=</v>
      </c>
      <c r="T2213" s="66" t="e">
        <f>IF(O2212&gt;0,VLOOKUP(O2212,W$12:AF$60,11),T2212)</f>
        <v>#REF!</v>
      </c>
      <c r="U2213" s="71" t="str">
        <f t="shared" si="587"/>
        <v>-</v>
      </c>
    </row>
    <row r="2214" spans="1:21" x14ac:dyDescent="0.15">
      <c r="A2214" s="63">
        <f t="shared" si="589"/>
        <v>45979</v>
      </c>
      <c r="B2214" s="78" t="str">
        <f t="shared" ca="1" si="577"/>
        <v>n.d</v>
      </c>
      <c r="C2214" s="65">
        <f t="shared" ca="1" si="578"/>
        <v>740.17183120949994</v>
      </c>
      <c r="D2214" s="10">
        <f ca="1">IF(A2214&lt;$B$1,VLOOKUP(A2214,[1]DI!$A$4:$B$15000,2),0)</f>
        <v>0</v>
      </c>
      <c r="E2214" s="65">
        <f t="shared" ca="1" si="579"/>
        <v>1</v>
      </c>
      <c r="F2214" s="65">
        <f ca="1">(TRUNC(PRODUCT($E$12:$E2213),16))</f>
        <v>1.5886260286907401</v>
      </c>
      <c r="G2214" s="65">
        <f t="shared" ca="1" si="580"/>
        <v>1.4184430829528401</v>
      </c>
      <c r="H2214" s="65">
        <f t="shared" ca="1" si="581"/>
        <v>1.1199786899999999</v>
      </c>
      <c r="I2214" s="64">
        <f t="shared" si="590"/>
        <v>0.04</v>
      </c>
      <c r="J2214" s="66">
        <f>IF(O2213&gt;0,VLOOKUP(O2213,W$12:AF$80,2),J2213)</f>
        <v>45407</v>
      </c>
      <c r="K2214" s="67">
        <f t="shared" si="582"/>
        <v>397</v>
      </c>
      <c r="L2214" s="68">
        <f t="shared" si="583"/>
        <v>397</v>
      </c>
      <c r="M2214" s="69">
        <f t="shared" si="584"/>
        <v>1.0637370079999999</v>
      </c>
      <c r="N2214" s="69">
        <f t="shared" ca="1" si="585"/>
        <v>1.191362781</v>
      </c>
      <c r="O2214" s="68">
        <v>0</v>
      </c>
      <c r="P2214" s="65">
        <f t="shared" ca="1" si="586"/>
        <v>141.64134003000001</v>
      </c>
      <c r="Q2214" s="143">
        <f t="shared" si="576"/>
        <v>0</v>
      </c>
      <c r="R2214" s="11">
        <f t="shared" si="588"/>
        <v>0</v>
      </c>
      <c r="S2214" s="70" t="str">
        <f>IF(O2213&gt;0,VLOOKUP(O2213,W$12:AF$60,10),S2213)</f>
        <v>A+J=</v>
      </c>
      <c r="T2214" s="66" t="e">
        <f>IF(O2213&gt;0,VLOOKUP(O2213,W$12:AF$60,11),T2213)</f>
        <v>#REF!</v>
      </c>
      <c r="U2214" s="71" t="str">
        <f t="shared" si="587"/>
        <v>-</v>
      </c>
    </row>
    <row r="2215" spans="1:21" x14ac:dyDescent="0.15">
      <c r="A2215" s="63">
        <f t="shared" si="589"/>
        <v>45980</v>
      </c>
      <c r="B2215" s="78" t="str">
        <f t="shared" ca="1" si="577"/>
        <v>n.d</v>
      </c>
      <c r="C2215" s="65">
        <f t="shared" ca="1" si="578"/>
        <v>740.17183120949994</v>
      </c>
      <c r="D2215" s="10">
        <f ca="1">IF(A2215&lt;$B$1,VLOOKUP(A2215,[1]DI!$A$4:$B$15000,2),0)</f>
        <v>0</v>
      </c>
      <c r="E2215" s="65">
        <f t="shared" ca="1" si="579"/>
        <v>1</v>
      </c>
      <c r="F2215" s="65">
        <f ca="1">(TRUNC(PRODUCT($E$12:$E2214),16))</f>
        <v>1.5886260286907401</v>
      </c>
      <c r="G2215" s="65">
        <f t="shared" ca="1" si="580"/>
        <v>1.4184430829528401</v>
      </c>
      <c r="H2215" s="65">
        <f t="shared" ca="1" si="581"/>
        <v>1.1199786899999999</v>
      </c>
      <c r="I2215" s="64">
        <f t="shared" si="590"/>
        <v>0.04</v>
      </c>
      <c r="J2215" s="66">
        <f>IF(O2214&gt;0,VLOOKUP(O2214,W$12:AF$80,2),J2214)</f>
        <v>45407</v>
      </c>
      <c r="K2215" s="67">
        <f t="shared" si="582"/>
        <v>398</v>
      </c>
      <c r="L2215" s="68">
        <f t="shared" si="583"/>
        <v>398</v>
      </c>
      <c r="M2215" s="69">
        <f t="shared" si="584"/>
        <v>1.063902578</v>
      </c>
      <c r="N2215" s="69">
        <f t="shared" ca="1" si="585"/>
        <v>1.1915482159999999</v>
      </c>
      <c r="O2215" s="68">
        <v>0</v>
      </c>
      <c r="P2215" s="65">
        <f t="shared" ca="1" si="586"/>
        <v>141.77859380000001</v>
      </c>
      <c r="Q2215" s="143">
        <f t="shared" si="576"/>
        <v>0</v>
      </c>
      <c r="R2215" s="11">
        <f t="shared" si="588"/>
        <v>0</v>
      </c>
      <c r="S2215" s="70" t="str">
        <f>IF(O2214&gt;0,VLOOKUP(O2214,W$12:AF$60,10),S2214)</f>
        <v>A+J=</v>
      </c>
      <c r="T2215" s="66" t="e">
        <f>IF(O2214&gt;0,VLOOKUP(O2214,W$12:AF$60,11),T2214)</f>
        <v>#REF!</v>
      </c>
      <c r="U2215" s="71" t="str">
        <f t="shared" si="587"/>
        <v>-</v>
      </c>
    </row>
    <row r="2216" spans="1:21" x14ac:dyDescent="0.15">
      <c r="A2216" s="63">
        <f t="shared" si="589"/>
        <v>45981</v>
      </c>
      <c r="B2216" s="78" t="str">
        <f t="shared" ca="1" si="577"/>
        <v>n.d</v>
      </c>
      <c r="C2216" s="65">
        <f t="shared" ca="1" si="578"/>
        <v>740.17183120949994</v>
      </c>
      <c r="D2216" s="10">
        <f ca="1">IF(A2216&lt;$B$1,VLOOKUP(A2216,[1]DI!$A$4:$B$15000,2),0)</f>
        <v>0</v>
      </c>
      <c r="E2216" s="65">
        <f t="shared" ca="1" si="579"/>
        <v>1</v>
      </c>
      <c r="F2216" s="65">
        <f ca="1">(TRUNC(PRODUCT($E$12:$E2215),16))</f>
        <v>1.5886260286907401</v>
      </c>
      <c r="G2216" s="65">
        <f t="shared" ca="1" si="580"/>
        <v>1.4184430829528401</v>
      </c>
      <c r="H2216" s="65">
        <f t="shared" ca="1" si="581"/>
        <v>1.1199786899999999</v>
      </c>
      <c r="I2216" s="64">
        <f t="shared" si="590"/>
        <v>0.04</v>
      </c>
      <c r="J2216" s="66">
        <f>IF(O2215&gt;0,VLOOKUP(O2215,W$12:AF$80,2),J2215)</f>
        <v>45407</v>
      </c>
      <c r="K2216" s="67">
        <f t="shared" si="582"/>
        <v>399</v>
      </c>
      <c r="L2216" s="68">
        <f t="shared" si="583"/>
        <v>399</v>
      </c>
      <c r="M2216" s="69">
        <f t="shared" si="584"/>
        <v>1.064068174</v>
      </c>
      <c r="N2216" s="69">
        <f t="shared" ca="1" si="585"/>
        <v>1.19173368</v>
      </c>
      <c r="O2216" s="68">
        <v>0</v>
      </c>
      <c r="P2216" s="65">
        <f t="shared" ca="1" si="586"/>
        <v>141.91586903000001</v>
      </c>
      <c r="Q2216" s="143">
        <f t="shared" si="576"/>
        <v>0</v>
      </c>
      <c r="R2216" s="11">
        <f t="shared" si="588"/>
        <v>0</v>
      </c>
      <c r="S2216" s="70" t="str">
        <f>IF(O2215&gt;0,VLOOKUP(O2215,W$12:AF$60,10),S2215)</f>
        <v>A+J=</v>
      </c>
      <c r="T2216" s="66" t="e">
        <f>IF(O2215&gt;0,VLOOKUP(O2215,W$12:AF$60,11),T2215)</f>
        <v>#REF!</v>
      </c>
      <c r="U2216" s="71" t="str">
        <f t="shared" si="587"/>
        <v>-</v>
      </c>
    </row>
    <row r="2217" spans="1:21" x14ac:dyDescent="0.15">
      <c r="A2217" s="63">
        <f t="shared" si="589"/>
        <v>45982</v>
      </c>
      <c r="B2217" s="78" t="str">
        <f t="shared" ca="1" si="577"/>
        <v>n.d</v>
      </c>
      <c r="C2217" s="65">
        <f t="shared" ca="1" si="578"/>
        <v>740.17183120949994</v>
      </c>
      <c r="D2217" s="10">
        <f ca="1">IF(A2217&lt;$B$1,VLOOKUP(A2217,[1]DI!$A$4:$B$15000,2),0)</f>
        <v>0</v>
      </c>
      <c r="E2217" s="65">
        <f t="shared" ca="1" si="579"/>
        <v>1</v>
      </c>
      <c r="F2217" s="65">
        <f ca="1">(TRUNC(PRODUCT($E$12:$E2216),16))</f>
        <v>1.5886260286907401</v>
      </c>
      <c r="G2217" s="65">
        <f t="shared" ca="1" si="580"/>
        <v>1.4184430829528401</v>
      </c>
      <c r="H2217" s="65">
        <f t="shared" ca="1" si="581"/>
        <v>1.1199786899999999</v>
      </c>
      <c r="I2217" s="64">
        <f t="shared" si="590"/>
        <v>0.04</v>
      </c>
      <c r="J2217" s="66">
        <f>IF(O2216&gt;0,VLOOKUP(O2216,W$12:AF$80,2),J2216)</f>
        <v>45407</v>
      </c>
      <c r="K2217" s="67">
        <f t="shared" si="582"/>
        <v>400</v>
      </c>
      <c r="L2217" s="68">
        <f t="shared" si="583"/>
        <v>400</v>
      </c>
      <c r="M2217" s="69">
        <f t="shared" si="584"/>
        <v>1.0642337959999999</v>
      </c>
      <c r="N2217" s="69">
        <f t="shared" ca="1" si="585"/>
        <v>1.1919191730000001</v>
      </c>
      <c r="O2217" s="68">
        <v>0</v>
      </c>
      <c r="P2217" s="65">
        <f t="shared" ca="1" si="586"/>
        <v>142.05316572000001</v>
      </c>
      <c r="Q2217" s="143">
        <f t="shared" si="576"/>
        <v>0</v>
      </c>
      <c r="R2217" s="11">
        <f t="shared" si="588"/>
        <v>0</v>
      </c>
      <c r="S2217" s="70" t="str">
        <f>IF(O2216&gt;0,VLOOKUP(O2216,W$12:AF$60,10),S2216)</f>
        <v>A+J=</v>
      </c>
      <c r="T2217" s="66" t="e">
        <f>IF(O2216&gt;0,VLOOKUP(O2216,W$12:AF$60,11),T2216)</f>
        <v>#REF!</v>
      </c>
      <c r="U2217" s="71" t="str">
        <f t="shared" si="587"/>
        <v>-</v>
      </c>
    </row>
    <row r="2218" spans="1:21" x14ac:dyDescent="0.15">
      <c r="A2218" s="63">
        <f t="shared" si="589"/>
        <v>45983</v>
      </c>
      <c r="B2218" s="78" t="str">
        <f t="shared" ca="1" si="577"/>
        <v>n.d</v>
      </c>
      <c r="C2218" s="65">
        <f t="shared" ca="1" si="578"/>
        <v>740.17183120949994</v>
      </c>
      <c r="D2218" s="10">
        <f ca="1">IF(A2218&lt;$B$1,VLOOKUP(A2218,[1]DI!$A$4:$B$15000,2),0)</f>
        <v>0</v>
      </c>
      <c r="E2218" s="65">
        <f t="shared" ca="1" si="579"/>
        <v>1</v>
      </c>
      <c r="F2218" s="65">
        <f ca="1">(TRUNC(PRODUCT($E$12:$E2217),16))</f>
        <v>1.5886260286907401</v>
      </c>
      <c r="G2218" s="65">
        <f t="shared" ca="1" si="580"/>
        <v>1.4184430829528401</v>
      </c>
      <c r="H2218" s="65">
        <f t="shared" ca="1" si="581"/>
        <v>1.1199786899999999</v>
      </c>
      <c r="I2218" s="64">
        <f t="shared" si="590"/>
        <v>0.04</v>
      </c>
      <c r="J2218" s="66">
        <f>IF(O2217&gt;0,VLOOKUP(O2217,W$12:AF$80,2),J2217)</f>
        <v>45407</v>
      </c>
      <c r="K2218" s="67">
        <f t="shared" si="582"/>
        <v>400</v>
      </c>
      <c r="L2218" s="68">
        <f t="shared" si="583"/>
        <v>401</v>
      </c>
      <c r="M2218" s="69">
        <f t="shared" si="584"/>
        <v>1.064399444</v>
      </c>
      <c r="N2218" s="69">
        <f t="shared" ca="1" si="585"/>
        <v>1.192104695</v>
      </c>
      <c r="O2218" s="68">
        <v>0</v>
      </c>
      <c r="P2218" s="65">
        <f t="shared" ca="1" si="586"/>
        <v>142.19048387999999</v>
      </c>
      <c r="Q2218" s="143">
        <f t="shared" si="576"/>
        <v>0</v>
      </c>
      <c r="R2218" s="11">
        <f t="shared" si="588"/>
        <v>0</v>
      </c>
      <c r="S2218" s="70" t="str">
        <f>IF(O2217&gt;0,VLOOKUP(O2217,W$12:AF$60,10),S2217)</f>
        <v>A+J=</v>
      </c>
      <c r="T2218" s="66" t="e">
        <f>IF(O2217&gt;0,VLOOKUP(O2217,W$12:AF$60,11),T2217)</f>
        <v>#REF!</v>
      </c>
      <c r="U2218" s="71" t="str">
        <f t="shared" si="587"/>
        <v>-</v>
      </c>
    </row>
    <row r="2219" spans="1:21" x14ac:dyDescent="0.15">
      <c r="A2219" s="63">
        <f t="shared" si="589"/>
        <v>45984</v>
      </c>
      <c r="B2219" s="78" t="str">
        <f t="shared" ca="1" si="577"/>
        <v>n.d</v>
      </c>
      <c r="C2219" s="65">
        <f t="shared" ca="1" si="578"/>
        <v>740.17183120949994</v>
      </c>
      <c r="D2219" s="10">
        <f ca="1">IF(A2219&lt;$B$1,VLOOKUP(A2219,[1]DI!$A$4:$B$15000,2),0)</f>
        <v>0</v>
      </c>
      <c r="E2219" s="65">
        <f t="shared" ca="1" si="579"/>
        <v>1</v>
      </c>
      <c r="F2219" s="65">
        <f ca="1">(TRUNC(PRODUCT($E$12:$E2218),16))</f>
        <v>1.5886260286907401</v>
      </c>
      <c r="G2219" s="65">
        <f t="shared" ca="1" si="580"/>
        <v>1.4184430829528401</v>
      </c>
      <c r="H2219" s="65">
        <f t="shared" ca="1" si="581"/>
        <v>1.1199786899999999</v>
      </c>
      <c r="I2219" s="64">
        <f t="shared" si="590"/>
        <v>0.04</v>
      </c>
      <c r="J2219" s="66">
        <f>IF(O2218&gt;0,VLOOKUP(O2218,W$12:AF$80,2),J2218)</f>
        <v>45407</v>
      </c>
      <c r="K2219" s="67">
        <f t="shared" si="582"/>
        <v>400</v>
      </c>
      <c r="L2219" s="68">
        <f t="shared" si="583"/>
        <v>401</v>
      </c>
      <c r="M2219" s="69">
        <f t="shared" si="584"/>
        <v>1.064399444</v>
      </c>
      <c r="N2219" s="69">
        <f t="shared" ca="1" si="585"/>
        <v>1.192104695</v>
      </c>
      <c r="O2219" s="68">
        <v>0</v>
      </c>
      <c r="P2219" s="65">
        <f t="shared" ca="1" si="586"/>
        <v>142.19048387999999</v>
      </c>
      <c r="Q2219" s="143">
        <f t="shared" si="576"/>
        <v>0</v>
      </c>
      <c r="R2219" s="11">
        <f t="shared" si="588"/>
        <v>0</v>
      </c>
      <c r="S2219" s="70" t="str">
        <f>IF(O2218&gt;0,VLOOKUP(O2218,W$12:AF$60,10),S2218)</f>
        <v>A+J=</v>
      </c>
      <c r="T2219" s="66" t="e">
        <f>IF(O2218&gt;0,VLOOKUP(O2218,W$12:AF$60,11),T2218)</f>
        <v>#REF!</v>
      </c>
      <c r="U2219" s="71" t="str">
        <f t="shared" si="587"/>
        <v>-</v>
      </c>
    </row>
    <row r="2220" spans="1:21" x14ac:dyDescent="0.15">
      <c r="A2220" s="63">
        <f t="shared" si="589"/>
        <v>45985</v>
      </c>
      <c r="B2220" s="78" t="str">
        <f t="shared" ca="1" si="577"/>
        <v>n.d</v>
      </c>
      <c r="C2220" s="65">
        <f t="shared" ca="1" si="578"/>
        <v>740.17183120949994</v>
      </c>
      <c r="D2220" s="10">
        <f ca="1">IF(A2220&lt;$B$1,VLOOKUP(A2220,[1]DI!$A$4:$B$15000,2),0)</f>
        <v>0</v>
      </c>
      <c r="E2220" s="65">
        <f t="shared" ca="1" si="579"/>
        <v>1</v>
      </c>
      <c r="F2220" s="65">
        <f ca="1">(TRUNC(PRODUCT($E$12:$E2219),16))</f>
        <v>1.5886260286907401</v>
      </c>
      <c r="G2220" s="65">
        <f t="shared" ca="1" si="580"/>
        <v>1.4184430829528401</v>
      </c>
      <c r="H2220" s="65">
        <f t="shared" ca="1" si="581"/>
        <v>1.1199786899999999</v>
      </c>
      <c r="I2220" s="64">
        <f t="shared" si="590"/>
        <v>0.04</v>
      </c>
      <c r="J2220" s="66">
        <f>IF(O2219&gt;0,VLOOKUP(O2219,W$12:AF$80,2),J2219)</f>
        <v>45407</v>
      </c>
      <c r="K2220" s="67">
        <f t="shared" si="582"/>
        <v>401</v>
      </c>
      <c r="L2220" s="68">
        <f t="shared" si="583"/>
        <v>401</v>
      </c>
      <c r="M2220" s="69">
        <f t="shared" si="584"/>
        <v>1.064399444</v>
      </c>
      <c r="N2220" s="69">
        <f t="shared" ca="1" si="585"/>
        <v>1.192104695</v>
      </c>
      <c r="O2220" s="68">
        <v>0</v>
      </c>
      <c r="P2220" s="65">
        <f t="shared" ca="1" si="586"/>
        <v>142.19048387999999</v>
      </c>
      <c r="Q2220" s="143">
        <f t="shared" si="576"/>
        <v>0</v>
      </c>
      <c r="R2220" s="11">
        <f t="shared" si="588"/>
        <v>0</v>
      </c>
      <c r="S2220" s="70" t="str">
        <f>IF(O2219&gt;0,VLOOKUP(O2219,W$12:AF$60,10),S2219)</f>
        <v>A+J=</v>
      </c>
      <c r="T2220" s="66" t="e">
        <f>IF(O2219&gt;0,VLOOKUP(O2219,W$12:AF$60,11),T2219)</f>
        <v>#REF!</v>
      </c>
      <c r="U2220" s="71" t="str">
        <f t="shared" si="587"/>
        <v>-</v>
      </c>
    </row>
    <row r="2221" spans="1:21" x14ac:dyDescent="0.15">
      <c r="A2221" s="63">
        <f t="shared" si="589"/>
        <v>45986</v>
      </c>
      <c r="B2221" s="78" t="str">
        <f t="shared" ca="1" si="577"/>
        <v>n.d</v>
      </c>
      <c r="C2221" s="65">
        <f t="shared" ca="1" si="578"/>
        <v>740.17183120949994</v>
      </c>
      <c r="D2221" s="10">
        <f ca="1">IF(A2221&lt;$B$1,VLOOKUP(A2221,[1]DI!$A$4:$B$15000,2),0)</f>
        <v>0</v>
      </c>
      <c r="E2221" s="65">
        <f t="shared" ca="1" si="579"/>
        <v>1</v>
      </c>
      <c r="F2221" s="65">
        <f ca="1">(TRUNC(PRODUCT($E$12:$E2220),16))</f>
        <v>1.5886260286907401</v>
      </c>
      <c r="G2221" s="65">
        <f t="shared" ca="1" si="580"/>
        <v>1.4184430829528401</v>
      </c>
      <c r="H2221" s="65">
        <f t="shared" ca="1" si="581"/>
        <v>1.1199786899999999</v>
      </c>
      <c r="I2221" s="64">
        <f t="shared" si="590"/>
        <v>0.04</v>
      </c>
      <c r="J2221" s="66">
        <f>IF(O2220&gt;0,VLOOKUP(O2220,W$12:AF$80,2),J2220)</f>
        <v>45407</v>
      </c>
      <c r="K2221" s="67">
        <f t="shared" si="582"/>
        <v>402</v>
      </c>
      <c r="L2221" s="68">
        <f t="shared" si="583"/>
        <v>402</v>
      </c>
      <c r="M2221" s="69">
        <f t="shared" si="584"/>
        <v>1.064565118</v>
      </c>
      <c r="N2221" s="69">
        <f t="shared" ca="1" si="585"/>
        <v>1.192290246</v>
      </c>
      <c r="O2221" s="68">
        <v>0</v>
      </c>
      <c r="P2221" s="65">
        <f t="shared" ca="1" si="586"/>
        <v>142.32782349999999</v>
      </c>
      <c r="Q2221" s="143">
        <f t="shared" si="576"/>
        <v>0</v>
      </c>
      <c r="R2221" s="11">
        <f t="shared" si="588"/>
        <v>0</v>
      </c>
      <c r="S2221" s="70" t="str">
        <f>IF(O2220&gt;0,VLOOKUP(O2220,W$12:AF$60,10),S2220)</f>
        <v>A+J=</v>
      </c>
      <c r="T2221" s="66" t="e">
        <f>IF(O2220&gt;0,VLOOKUP(O2220,W$12:AF$60,11),T2220)</f>
        <v>#REF!</v>
      </c>
      <c r="U2221" s="71" t="str">
        <f t="shared" si="587"/>
        <v>-</v>
      </c>
    </row>
    <row r="2222" spans="1:21" x14ac:dyDescent="0.15">
      <c r="A2222" s="63">
        <f t="shared" si="589"/>
        <v>45987</v>
      </c>
      <c r="B2222" s="78" t="str">
        <f t="shared" ca="1" si="577"/>
        <v>n.d</v>
      </c>
      <c r="C2222" s="65">
        <f t="shared" ca="1" si="578"/>
        <v>740.17183120949994</v>
      </c>
      <c r="D2222" s="10">
        <f ca="1">IF(A2222&lt;$B$1,VLOOKUP(A2222,[1]DI!$A$4:$B$15000,2),0)</f>
        <v>0</v>
      </c>
      <c r="E2222" s="65">
        <f t="shared" ca="1" si="579"/>
        <v>1</v>
      </c>
      <c r="F2222" s="65">
        <f ca="1">(TRUNC(PRODUCT($E$12:$E2221),16))</f>
        <v>1.5886260286907401</v>
      </c>
      <c r="G2222" s="65">
        <f t="shared" ca="1" si="580"/>
        <v>1.4184430829528401</v>
      </c>
      <c r="H2222" s="65">
        <f t="shared" ca="1" si="581"/>
        <v>1.1199786899999999</v>
      </c>
      <c r="I2222" s="64">
        <f t="shared" si="590"/>
        <v>0.04</v>
      </c>
      <c r="J2222" s="66">
        <f>IF(O2221&gt;0,VLOOKUP(O2221,W$12:AF$80,2),J2221)</f>
        <v>45407</v>
      </c>
      <c r="K2222" s="67">
        <f t="shared" si="582"/>
        <v>403</v>
      </c>
      <c r="L2222" s="68">
        <f t="shared" si="583"/>
        <v>403</v>
      </c>
      <c r="M2222" s="69">
        <f t="shared" si="584"/>
        <v>1.0647308170000001</v>
      </c>
      <c r="N2222" s="69">
        <f t="shared" ca="1" si="585"/>
        <v>1.1924758259999999</v>
      </c>
      <c r="O2222" s="68">
        <v>0</v>
      </c>
      <c r="P2222" s="65">
        <f t="shared" ca="1" si="586"/>
        <v>142.46518459000001</v>
      </c>
      <c r="Q2222" s="143">
        <f t="shared" si="576"/>
        <v>0</v>
      </c>
      <c r="R2222" s="11">
        <f t="shared" si="588"/>
        <v>0</v>
      </c>
      <c r="S2222" s="70" t="str">
        <f>IF(O2221&gt;0,VLOOKUP(O2221,W$12:AF$60,10),S2221)</f>
        <v>A+J=</v>
      </c>
      <c r="T2222" s="66" t="e">
        <f>IF(O2221&gt;0,VLOOKUP(O2221,W$12:AF$60,11),T2221)</f>
        <v>#REF!</v>
      </c>
      <c r="U2222" s="71" t="str">
        <f t="shared" si="587"/>
        <v>-</v>
      </c>
    </row>
    <row r="2223" spans="1:21" x14ac:dyDescent="0.15">
      <c r="A2223" s="63">
        <f t="shared" si="589"/>
        <v>45988</v>
      </c>
      <c r="B2223" s="78" t="str">
        <f t="shared" ca="1" si="577"/>
        <v>n.d</v>
      </c>
      <c r="C2223" s="65">
        <f t="shared" ca="1" si="578"/>
        <v>740.17183120949994</v>
      </c>
      <c r="D2223" s="10">
        <f ca="1">IF(A2223&lt;$B$1,VLOOKUP(A2223,[1]DI!$A$4:$B$15000,2),0)</f>
        <v>0</v>
      </c>
      <c r="E2223" s="65">
        <f t="shared" ca="1" si="579"/>
        <v>1</v>
      </c>
      <c r="F2223" s="65">
        <f ca="1">(TRUNC(PRODUCT($E$12:$E2222),16))</f>
        <v>1.5886260286907401</v>
      </c>
      <c r="G2223" s="65">
        <f t="shared" ca="1" si="580"/>
        <v>1.4184430829528401</v>
      </c>
      <c r="H2223" s="65">
        <f t="shared" ca="1" si="581"/>
        <v>1.1199786899999999</v>
      </c>
      <c r="I2223" s="64">
        <f t="shared" si="590"/>
        <v>0.04</v>
      </c>
      <c r="J2223" s="66">
        <f>IF(O2222&gt;0,VLOOKUP(O2222,W$12:AF$80,2),J2222)</f>
        <v>45407</v>
      </c>
      <c r="K2223" s="67">
        <f t="shared" si="582"/>
        <v>404</v>
      </c>
      <c r="L2223" s="68">
        <f t="shared" si="583"/>
        <v>404</v>
      </c>
      <c r="M2223" s="69">
        <f t="shared" si="584"/>
        <v>1.0648965420000001</v>
      </c>
      <c r="N2223" s="69">
        <f t="shared" ca="1" si="585"/>
        <v>1.1926614339999999</v>
      </c>
      <c r="O2223" s="68">
        <v>0</v>
      </c>
      <c r="P2223" s="65">
        <f t="shared" ca="1" si="586"/>
        <v>142.6025664</v>
      </c>
      <c r="Q2223" s="143">
        <f t="shared" si="576"/>
        <v>0</v>
      </c>
      <c r="R2223" s="11">
        <f t="shared" si="588"/>
        <v>0</v>
      </c>
      <c r="S2223" s="70" t="str">
        <f>IF(O2222&gt;0,VLOOKUP(O2222,W$12:AF$60,10),S2222)</f>
        <v>A+J=</v>
      </c>
      <c r="T2223" s="66" t="e">
        <f>IF(O2222&gt;0,VLOOKUP(O2222,W$12:AF$60,11),T2222)</f>
        <v>#REF!</v>
      </c>
      <c r="U2223" s="71" t="str">
        <f t="shared" si="587"/>
        <v>-</v>
      </c>
    </row>
    <row r="2224" spans="1:21" x14ac:dyDescent="0.15">
      <c r="A2224" s="63">
        <f t="shared" si="589"/>
        <v>45989</v>
      </c>
      <c r="B2224" s="78" t="str">
        <f t="shared" ca="1" si="577"/>
        <v>n.d</v>
      </c>
      <c r="C2224" s="65">
        <f t="shared" ca="1" si="578"/>
        <v>740.17183120949994</v>
      </c>
      <c r="D2224" s="10">
        <f ca="1">IF(A2224&lt;$B$1,VLOOKUP(A2224,[1]DI!$A$4:$B$15000,2),0)</f>
        <v>0</v>
      </c>
      <c r="E2224" s="65">
        <f t="shared" ca="1" si="579"/>
        <v>1</v>
      </c>
      <c r="F2224" s="65">
        <f ca="1">(TRUNC(PRODUCT($E$12:$E2223),16))</f>
        <v>1.5886260286907401</v>
      </c>
      <c r="G2224" s="65">
        <f t="shared" ca="1" si="580"/>
        <v>1.4184430829528401</v>
      </c>
      <c r="H2224" s="65">
        <f t="shared" ca="1" si="581"/>
        <v>1.1199786899999999</v>
      </c>
      <c r="I2224" s="64">
        <f t="shared" si="590"/>
        <v>0.04</v>
      </c>
      <c r="J2224" s="66">
        <f>IF(O2223&gt;0,VLOOKUP(O2223,W$12:AF$80,2),J2223)</f>
        <v>45407</v>
      </c>
      <c r="K2224" s="67">
        <f t="shared" si="582"/>
        <v>405</v>
      </c>
      <c r="L2224" s="68">
        <f t="shared" si="583"/>
        <v>405</v>
      </c>
      <c r="M2224" s="69">
        <f t="shared" si="584"/>
        <v>1.065062293</v>
      </c>
      <c r="N2224" s="69">
        <f t="shared" ca="1" si="585"/>
        <v>1.192847072</v>
      </c>
      <c r="O2224" s="68">
        <v>0</v>
      </c>
      <c r="P2224" s="65">
        <f t="shared" ca="1" si="586"/>
        <v>142.73997041999999</v>
      </c>
      <c r="Q2224" s="143">
        <f t="shared" si="576"/>
        <v>0</v>
      </c>
      <c r="R2224" s="11">
        <f t="shared" si="588"/>
        <v>0</v>
      </c>
      <c r="S2224" s="70" t="str">
        <f>IF(O2223&gt;0,VLOOKUP(O2223,W$12:AF$60,10),S2223)</f>
        <v>A+J=</v>
      </c>
      <c r="T2224" s="66" t="e">
        <f>IF(O2223&gt;0,VLOOKUP(O2223,W$12:AF$60,11),T2223)</f>
        <v>#REF!</v>
      </c>
      <c r="U2224" s="71" t="str">
        <f t="shared" si="587"/>
        <v>-</v>
      </c>
    </row>
    <row r="2225" spans="1:21" x14ac:dyDescent="0.15">
      <c r="A2225" s="63">
        <f t="shared" si="589"/>
        <v>45990</v>
      </c>
      <c r="B2225" s="78" t="str">
        <f t="shared" ca="1" si="577"/>
        <v>n.d</v>
      </c>
      <c r="C2225" s="65">
        <f t="shared" ca="1" si="578"/>
        <v>740.17183120949994</v>
      </c>
      <c r="D2225" s="10">
        <f ca="1">IF(A2225&lt;$B$1,VLOOKUP(A2225,[1]DI!$A$4:$B$15000,2),0)</f>
        <v>0</v>
      </c>
      <c r="E2225" s="65">
        <f t="shared" ca="1" si="579"/>
        <v>1</v>
      </c>
      <c r="F2225" s="65">
        <f ca="1">(TRUNC(PRODUCT($E$12:$E2224),16))</f>
        <v>1.5886260286907401</v>
      </c>
      <c r="G2225" s="65">
        <f t="shared" ca="1" si="580"/>
        <v>1.4184430829528401</v>
      </c>
      <c r="H2225" s="65">
        <f t="shared" ca="1" si="581"/>
        <v>1.1199786899999999</v>
      </c>
      <c r="I2225" s="64">
        <f t="shared" si="590"/>
        <v>0.04</v>
      </c>
      <c r="J2225" s="66">
        <f>IF(O2224&gt;0,VLOOKUP(O2224,W$12:AF$80,2),J2224)</f>
        <v>45407</v>
      </c>
      <c r="K2225" s="67">
        <f t="shared" si="582"/>
        <v>405</v>
      </c>
      <c r="L2225" s="68">
        <f t="shared" si="583"/>
        <v>406</v>
      </c>
      <c r="M2225" s="69">
        <f t="shared" si="584"/>
        <v>1.0652280700000001</v>
      </c>
      <c r="N2225" s="69">
        <f t="shared" ca="1" si="585"/>
        <v>1.1930327380000001</v>
      </c>
      <c r="O2225" s="68">
        <v>0</v>
      </c>
      <c r="P2225" s="65">
        <f t="shared" ca="1" si="586"/>
        <v>142.87739515999999</v>
      </c>
      <c r="Q2225" s="143">
        <f t="shared" ref="Q2225:Q2288" si="591">IF(O2225&gt;0,VLOOKUP(A2225,X$12:AC$90,6),0)</f>
        <v>0</v>
      </c>
      <c r="R2225" s="11">
        <f t="shared" si="588"/>
        <v>0</v>
      </c>
      <c r="S2225" s="70" t="str">
        <f>IF(O2224&gt;0,VLOOKUP(O2224,W$12:AF$60,10),S2224)</f>
        <v>A+J=</v>
      </c>
      <c r="T2225" s="66" t="e">
        <f>IF(O2224&gt;0,VLOOKUP(O2224,W$12:AF$60,11),T2224)</f>
        <v>#REF!</v>
      </c>
      <c r="U2225" s="71" t="str">
        <f t="shared" si="587"/>
        <v>-</v>
      </c>
    </row>
    <row r="2226" spans="1:21" x14ac:dyDescent="0.15">
      <c r="A2226" s="63">
        <f t="shared" si="589"/>
        <v>45991</v>
      </c>
      <c r="B2226" s="78" t="str">
        <f t="shared" ca="1" si="577"/>
        <v>n.d</v>
      </c>
      <c r="C2226" s="65">
        <f t="shared" ca="1" si="578"/>
        <v>740.17183120949994</v>
      </c>
      <c r="D2226" s="10">
        <f ca="1">IF(A2226&lt;$B$1,VLOOKUP(A2226,[1]DI!$A$4:$B$15000,2),0)</f>
        <v>0</v>
      </c>
      <c r="E2226" s="65">
        <f t="shared" ca="1" si="579"/>
        <v>1</v>
      </c>
      <c r="F2226" s="65">
        <f ca="1">(TRUNC(PRODUCT($E$12:$E2225),16))</f>
        <v>1.5886260286907401</v>
      </c>
      <c r="G2226" s="65">
        <f t="shared" ca="1" si="580"/>
        <v>1.4184430829528401</v>
      </c>
      <c r="H2226" s="65">
        <f t="shared" ca="1" si="581"/>
        <v>1.1199786899999999</v>
      </c>
      <c r="I2226" s="64">
        <f t="shared" si="590"/>
        <v>0.04</v>
      </c>
      <c r="J2226" s="66">
        <f>IF(O2225&gt;0,VLOOKUP(O2225,W$12:AF$80,2),J2225)</f>
        <v>45407</v>
      </c>
      <c r="K2226" s="67">
        <f t="shared" si="582"/>
        <v>405</v>
      </c>
      <c r="L2226" s="68">
        <f t="shared" si="583"/>
        <v>406</v>
      </c>
      <c r="M2226" s="69">
        <f t="shared" si="584"/>
        <v>1.0652280700000001</v>
      </c>
      <c r="N2226" s="69">
        <f t="shared" ca="1" si="585"/>
        <v>1.1930327380000001</v>
      </c>
      <c r="O2226" s="68">
        <v>0</v>
      </c>
      <c r="P2226" s="65">
        <f t="shared" ca="1" si="586"/>
        <v>142.87739515999999</v>
      </c>
      <c r="Q2226" s="143">
        <f t="shared" si="591"/>
        <v>0</v>
      </c>
      <c r="R2226" s="11">
        <f t="shared" si="588"/>
        <v>0</v>
      </c>
      <c r="S2226" s="70" t="str">
        <f>IF(O2225&gt;0,VLOOKUP(O2225,W$12:AF$60,10),S2225)</f>
        <v>A+J=</v>
      </c>
      <c r="T2226" s="66" t="e">
        <f>IF(O2225&gt;0,VLOOKUP(O2225,W$12:AF$60,11),T2225)</f>
        <v>#REF!</v>
      </c>
      <c r="U2226" s="71" t="str">
        <f t="shared" si="587"/>
        <v>-</v>
      </c>
    </row>
    <row r="2227" spans="1:21" x14ac:dyDescent="0.15">
      <c r="A2227" s="63">
        <f t="shared" si="589"/>
        <v>45992</v>
      </c>
      <c r="B2227" s="78" t="str">
        <f t="shared" ca="1" si="577"/>
        <v>n.d</v>
      </c>
      <c r="C2227" s="65">
        <f t="shared" ca="1" si="578"/>
        <v>740.17183120949994</v>
      </c>
      <c r="D2227" s="10">
        <f ca="1">IF(A2227&lt;$B$1,VLOOKUP(A2227,[1]DI!$A$4:$B$15000,2),0)</f>
        <v>0</v>
      </c>
      <c r="E2227" s="65">
        <f t="shared" ca="1" si="579"/>
        <v>1</v>
      </c>
      <c r="F2227" s="65">
        <f ca="1">(TRUNC(PRODUCT($E$12:$E2226),16))</f>
        <v>1.5886260286907401</v>
      </c>
      <c r="G2227" s="65">
        <f t="shared" ca="1" si="580"/>
        <v>1.4184430829528401</v>
      </c>
      <c r="H2227" s="65">
        <f t="shared" ca="1" si="581"/>
        <v>1.1199786899999999</v>
      </c>
      <c r="I2227" s="64">
        <f t="shared" si="590"/>
        <v>0.04</v>
      </c>
      <c r="J2227" s="66">
        <f>IF(O2226&gt;0,VLOOKUP(O2226,W$12:AF$80,2),J2226)</f>
        <v>45407</v>
      </c>
      <c r="K2227" s="67">
        <f t="shared" si="582"/>
        <v>406</v>
      </c>
      <c r="L2227" s="68">
        <f t="shared" si="583"/>
        <v>406</v>
      </c>
      <c r="M2227" s="69">
        <f t="shared" si="584"/>
        <v>1.0652280700000001</v>
      </c>
      <c r="N2227" s="69">
        <f t="shared" ca="1" si="585"/>
        <v>1.1930327380000001</v>
      </c>
      <c r="O2227" s="68">
        <v>0</v>
      </c>
      <c r="P2227" s="65">
        <f t="shared" ca="1" si="586"/>
        <v>142.87739515999999</v>
      </c>
      <c r="Q2227" s="143">
        <f t="shared" si="591"/>
        <v>0</v>
      </c>
      <c r="R2227" s="11">
        <f t="shared" si="588"/>
        <v>0</v>
      </c>
      <c r="S2227" s="70" t="str">
        <f>IF(O2226&gt;0,VLOOKUP(O2226,W$12:AF$60,10),S2226)</f>
        <v>A+J=</v>
      </c>
      <c r="T2227" s="66" t="e">
        <f>IF(O2226&gt;0,VLOOKUP(O2226,W$12:AF$60,11),T2226)</f>
        <v>#REF!</v>
      </c>
      <c r="U2227" s="71" t="str">
        <f t="shared" si="587"/>
        <v>-</v>
      </c>
    </row>
    <row r="2228" spans="1:21" x14ac:dyDescent="0.15">
      <c r="A2228" s="63">
        <f t="shared" si="589"/>
        <v>45993</v>
      </c>
      <c r="B2228" s="78" t="str">
        <f t="shared" ref="B2228:B2283" ca="1" si="592">IF(A2228&lt;=TODAY(),C2228+P2228,IF(AND(A2228&gt;TODAY(),A2228&lt;=$B$1),IF(VLOOKUP(TODAY(),$A$10:$D$10000,4,FALSE)=0,"n.d",C2228+P2228),"n.d"))</f>
        <v>n.d</v>
      </c>
      <c r="C2228" s="65">
        <f t="shared" ref="C2228:C2283" ca="1" si="593">(C2227-R2227)</f>
        <v>740.17183120949994</v>
      </c>
      <c r="D2228" s="10">
        <f ca="1">IF(A2228&lt;$B$1,VLOOKUP(A2228,[1]DI!$A$4:$B$15000,2),0)</f>
        <v>0</v>
      </c>
      <c r="E2228" s="65">
        <f t="shared" ref="E2228:E2283" ca="1" si="594">IF(A2228&lt;A$10,1,ROUND(((1+D2228)^(1/252)),8))</f>
        <v>1</v>
      </c>
      <c r="F2228" s="65">
        <f ca="1">(TRUNC(PRODUCT($E$12:$E2227),16))</f>
        <v>1.5886260286907401</v>
      </c>
      <c r="G2228" s="65">
        <f t="shared" ref="G2228:G2283" ca="1" si="595">IF(O2227&gt;0,F2227,G2227)</f>
        <v>1.4184430829528401</v>
      </c>
      <c r="H2228" s="65">
        <f t="shared" ref="H2228:H2283" ca="1" si="596">ROUND(F2228/G2228,8)</f>
        <v>1.1199786899999999</v>
      </c>
      <c r="I2228" s="64">
        <f t="shared" si="590"/>
        <v>0.04</v>
      </c>
      <c r="J2228" s="66">
        <f>IF(O2227&gt;0,VLOOKUP(O2227,W$12:AF$80,2),J2227)</f>
        <v>45407</v>
      </c>
      <c r="K2228" s="67">
        <f t="shared" ref="K2228:K2283" si="597">IF(A2228&gt;J2228,IF(NETWORKDAYS(J2228,A2228,$W$120:$W$436)-1=0,1,NETWORKDAYS(J2228,A2228,$W$120:$W$436)-1),0)</f>
        <v>407</v>
      </c>
      <c r="L2228" s="68">
        <f t="shared" ref="L2228:L2283" si="598">IF(AND(K2228=1,K2227=1),1,IF(K2228&gt;0,IF(K2228=K2227,K2228+1,K2228),0))</f>
        <v>407</v>
      </c>
      <c r="M2228" s="69">
        <f t="shared" ref="M2228:M2283" si="599">ROUND((I2228+1)^(L2228/252),9)</f>
        <v>1.0653938730000001</v>
      </c>
      <c r="N2228" s="69">
        <f t="shared" ref="N2228:N2283" ca="1" si="600">ROUND(H2228*M2228,9)</f>
        <v>1.193218434</v>
      </c>
      <c r="O2228" s="68">
        <v>0</v>
      </c>
      <c r="P2228" s="65">
        <f t="shared" ref="P2228:P2283" ca="1" si="601">TRUNC(((N2228-1)*C2228),8)</f>
        <v>143.01484210999999</v>
      </c>
      <c r="Q2228" s="143">
        <f t="shared" si="591"/>
        <v>0</v>
      </c>
      <c r="R2228" s="11">
        <f t="shared" si="588"/>
        <v>0</v>
      </c>
      <c r="S2228" s="70" t="str">
        <f>IF(O2227&gt;0,VLOOKUP(O2227,W$12:AF$60,10),S2227)</f>
        <v>A+J=</v>
      </c>
      <c r="T2228" s="66" t="e">
        <f>IF(O2227&gt;0,VLOOKUP(O2227,W$12:AF$60,11),T2227)</f>
        <v>#REF!</v>
      </c>
      <c r="U2228" s="71" t="str">
        <f t="shared" ref="U2228:U2283" si="602">IF(O2228&gt;0,(P2228+R2228)*U$9,"-")</f>
        <v>-</v>
      </c>
    </row>
    <row r="2229" spans="1:21" x14ac:dyDescent="0.15">
      <c r="A2229" s="63">
        <f t="shared" si="589"/>
        <v>45994</v>
      </c>
      <c r="B2229" s="78" t="str">
        <f t="shared" ca="1" si="592"/>
        <v>n.d</v>
      </c>
      <c r="C2229" s="65">
        <f t="shared" ca="1" si="593"/>
        <v>740.17183120949994</v>
      </c>
      <c r="D2229" s="10">
        <f ca="1">IF(A2229&lt;$B$1,VLOOKUP(A2229,[1]DI!$A$4:$B$15000,2),0)</f>
        <v>0</v>
      </c>
      <c r="E2229" s="65">
        <f t="shared" ca="1" si="594"/>
        <v>1</v>
      </c>
      <c r="F2229" s="65">
        <f ca="1">(TRUNC(PRODUCT($E$12:$E2228),16))</f>
        <v>1.5886260286907401</v>
      </c>
      <c r="G2229" s="65">
        <f t="shared" ca="1" si="595"/>
        <v>1.4184430829528401</v>
      </c>
      <c r="H2229" s="65">
        <f t="shared" ca="1" si="596"/>
        <v>1.1199786899999999</v>
      </c>
      <c r="I2229" s="64">
        <f t="shared" si="590"/>
        <v>0.04</v>
      </c>
      <c r="J2229" s="66">
        <f>IF(O2228&gt;0,VLOOKUP(O2228,W$12:AF$80,2),J2228)</f>
        <v>45407</v>
      </c>
      <c r="K2229" s="67">
        <f t="shared" si="597"/>
        <v>408</v>
      </c>
      <c r="L2229" s="68">
        <f t="shared" si="598"/>
        <v>408</v>
      </c>
      <c r="M2229" s="69">
        <f t="shared" si="599"/>
        <v>1.065559701</v>
      </c>
      <c r="N2229" s="69">
        <f t="shared" ca="1" si="600"/>
        <v>1.1934041580000001</v>
      </c>
      <c r="O2229" s="68">
        <v>0</v>
      </c>
      <c r="P2229" s="65">
        <f t="shared" ca="1" si="601"/>
        <v>143.15230979</v>
      </c>
      <c r="Q2229" s="143">
        <f t="shared" si="591"/>
        <v>0</v>
      </c>
      <c r="R2229" s="11">
        <f t="shared" si="588"/>
        <v>0</v>
      </c>
      <c r="S2229" s="70" t="str">
        <f>IF(O2228&gt;0,VLOOKUP(O2228,W$12:AF$60,10),S2228)</f>
        <v>A+J=</v>
      </c>
      <c r="T2229" s="66" t="e">
        <f>IF(O2228&gt;0,VLOOKUP(O2228,W$12:AF$60,11),T2228)</f>
        <v>#REF!</v>
      </c>
      <c r="U2229" s="71" t="str">
        <f t="shared" si="602"/>
        <v>-</v>
      </c>
    </row>
    <row r="2230" spans="1:21" x14ac:dyDescent="0.15">
      <c r="A2230" s="63">
        <f t="shared" si="589"/>
        <v>45995</v>
      </c>
      <c r="B2230" s="78" t="str">
        <f t="shared" ca="1" si="592"/>
        <v>n.d</v>
      </c>
      <c r="C2230" s="65">
        <f t="shared" ca="1" si="593"/>
        <v>740.17183120949994</v>
      </c>
      <c r="D2230" s="10">
        <f ca="1">IF(A2230&lt;$B$1,VLOOKUP(A2230,[1]DI!$A$4:$B$15000,2),0)</f>
        <v>0</v>
      </c>
      <c r="E2230" s="65">
        <f t="shared" ca="1" si="594"/>
        <v>1</v>
      </c>
      <c r="F2230" s="65">
        <f ca="1">(TRUNC(PRODUCT($E$12:$E2229),16))</f>
        <v>1.5886260286907401</v>
      </c>
      <c r="G2230" s="65">
        <f t="shared" ca="1" si="595"/>
        <v>1.4184430829528401</v>
      </c>
      <c r="H2230" s="65">
        <f t="shared" ca="1" si="596"/>
        <v>1.1199786899999999</v>
      </c>
      <c r="I2230" s="64">
        <f t="shared" si="590"/>
        <v>0.04</v>
      </c>
      <c r="J2230" s="66">
        <f>IF(O2229&gt;0,VLOOKUP(O2229,W$12:AF$80,2),J2229)</f>
        <v>45407</v>
      </c>
      <c r="K2230" s="67">
        <f t="shared" si="597"/>
        <v>409</v>
      </c>
      <c r="L2230" s="68">
        <f t="shared" si="598"/>
        <v>409</v>
      </c>
      <c r="M2230" s="69">
        <f t="shared" si="599"/>
        <v>1.0657255560000001</v>
      </c>
      <c r="N2230" s="69">
        <f t="shared" ca="1" si="600"/>
        <v>1.193589912</v>
      </c>
      <c r="O2230" s="68">
        <v>0</v>
      </c>
      <c r="P2230" s="65">
        <f t="shared" ca="1" si="601"/>
        <v>143.28979966</v>
      </c>
      <c r="Q2230" s="143">
        <f t="shared" si="591"/>
        <v>0</v>
      </c>
      <c r="R2230" s="11">
        <f t="shared" si="588"/>
        <v>0</v>
      </c>
      <c r="S2230" s="70" t="str">
        <f>IF(O2229&gt;0,VLOOKUP(O2229,W$12:AF$60,10),S2229)</f>
        <v>A+J=</v>
      </c>
      <c r="T2230" s="66" t="e">
        <f>IF(O2229&gt;0,VLOOKUP(O2229,W$12:AF$60,11),T2229)</f>
        <v>#REF!</v>
      </c>
      <c r="U2230" s="71" t="str">
        <f t="shared" si="602"/>
        <v>-</v>
      </c>
    </row>
    <row r="2231" spans="1:21" x14ac:dyDescent="0.15">
      <c r="A2231" s="63">
        <f t="shared" si="589"/>
        <v>45996</v>
      </c>
      <c r="B2231" s="78" t="str">
        <f t="shared" ca="1" si="592"/>
        <v>n.d</v>
      </c>
      <c r="C2231" s="65">
        <f t="shared" ca="1" si="593"/>
        <v>740.17183120949994</v>
      </c>
      <c r="D2231" s="10">
        <f ca="1">IF(A2231&lt;$B$1,VLOOKUP(A2231,[1]DI!$A$4:$B$15000,2),0)</f>
        <v>0</v>
      </c>
      <c r="E2231" s="65">
        <f t="shared" ca="1" si="594"/>
        <v>1</v>
      </c>
      <c r="F2231" s="65">
        <f ca="1">(TRUNC(PRODUCT($E$12:$E2230),16))</f>
        <v>1.5886260286907401</v>
      </c>
      <c r="G2231" s="65">
        <f t="shared" ca="1" si="595"/>
        <v>1.4184430829528401</v>
      </c>
      <c r="H2231" s="65">
        <f t="shared" ca="1" si="596"/>
        <v>1.1199786899999999</v>
      </c>
      <c r="I2231" s="64">
        <f t="shared" si="590"/>
        <v>0.04</v>
      </c>
      <c r="J2231" s="66">
        <f>IF(O2230&gt;0,VLOOKUP(O2230,W$12:AF$80,2),J2230)</f>
        <v>45407</v>
      </c>
      <c r="K2231" s="67">
        <f t="shared" si="597"/>
        <v>410</v>
      </c>
      <c r="L2231" s="68">
        <f t="shared" si="598"/>
        <v>410</v>
      </c>
      <c r="M2231" s="69">
        <f t="shared" si="599"/>
        <v>1.065891436</v>
      </c>
      <c r="N2231" s="69">
        <f t="shared" ca="1" si="600"/>
        <v>1.1937756939999999</v>
      </c>
      <c r="O2231" s="68">
        <v>0</v>
      </c>
      <c r="P2231" s="65">
        <f t="shared" ca="1" si="601"/>
        <v>143.42731026999999</v>
      </c>
      <c r="Q2231" s="143">
        <f t="shared" si="591"/>
        <v>0</v>
      </c>
      <c r="R2231" s="11">
        <f t="shared" si="588"/>
        <v>0</v>
      </c>
      <c r="S2231" s="70" t="str">
        <f>IF(O2230&gt;0,VLOOKUP(O2230,W$12:AF$60,10),S2230)</f>
        <v>A+J=</v>
      </c>
      <c r="T2231" s="66" t="e">
        <f>IF(O2230&gt;0,VLOOKUP(O2230,W$12:AF$60,11),T2230)</f>
        <v>#REF!</v>
      </c>
      <c r="U2231" s="71" t="str">
        <f t="shared" si="602"/>
        <v>-</v>
      </c>
    </row>
    <row r="2232" spans="1:21" x14ac:dyDescent="0.15">
      <c r="A2232" s="63">
        <f t="shared" si="589"/>
        <v>45997</v>
      </c>
      <c r="B2232" s="78" t="str">
        <f t="shared" ca="1" si="592"/>
        <v>n.d</v>
      </c>
      <c r="C2232" s="65">
        <f t="shared" ca="1" si="593"/>
        <v>740.17183120949994</v>
      </c>
      <c r="D2232" s="10">
        <f ca="1">IF(A2232&lt;$B$1,VLOOKUP(A2232,[1]DI!$A$4:$B$15000,2),0)</f>
        <v>0</v>
      </c>
      <c r="E2232" s="65">
        <f t="shared" ca="1" si="594"/>
        <v>1</v>
      </c>
      <c r="F2232" s="65">
        <f ca="1">(TRUNC(PRODUCT($E$12:$E2231),16))</f>
        <v>1.5886260286907401</v>
      </c>
      <c r="G2232" s="65">
        <f t="shared" ca="1" si="595"/>
        <v>1.4184430829528401</v>
      </c>
      <c r="H2232" s="65">
        <f t="shared" ca="1" si="596"/>
        <v>1.1199786899999999</v>
      </c>
      <c r="I2232" s="64">
        <f t="shared" si="590"/>
        <v>0.04</v>
      </c>
      <c r="J2232" s="66">
        <f>IF(O2231&gt;0,VLOOKUP(O2231,W$12:AF$80,2),J2231)</f>
        <v>45407</v>
      </c>
      <c r="K2232" s="67">
        <f t="shared" si="597"/>
        <v>410</v>
      </c>
      <c r="L2232" s="68">
        <f t="shared" si="598"/>
        <v>411</v>
      </c>
      <c r="M2232" s="69">
        <f t="shared" si="599"/>
        <v>1.066057341</v>
      </c>
      <c r="N2232" s="69">
        <f t="shared" ca="1" si="600"/>
        <v>1.193961504</v>
      </c>
      <c r="O2232" s="68">
        <v>0</v>
      </c>
      <c r="P2232" s="65">
        <f t="shared" ca="1" si="601"/>
        <v>143.56484158999999</v>
      </c>
      <c r="Q2232" s="143">
        <f t="shared" si="591"/>
        <v>0</v>
      </c>
      <c r="R2232" s="11">
        <f t="shared" si="588"/>
        <v>0</v>
      </c>
      <c r="S2232" s="70" t="str">
        <f>IF(O2231&gt;0,VLOOKUP(O2231,W$12:AF$60,10),S2231)</f>
        <v>A+J=</v>
      </c>
      <c r="T2232" s="66" t="e">
        <f>IF(O2231&gt;0,VLOOKUP(O2231,W$12:AF$60,11),T2231)</f>
        <v>#REF!</v>
      </c>
      <c r="U2232" s="71" t="str">
        <f t="shared" si="602"/>
        <v>-</v>
      </c>
    </row>
    <row r="2233" spans="1:21" x14ac:dyDescent="0.15">
      <c r="A2233" s="63">
        <f t="shared" si="589"/>
        <v>45998</v>
      </c>
      <c r="B2233" s="78" t="str">
        <f t="shared" ca="1" si="592"/>
        <v>n.d</v>
      </c>
      <c r="C2233" s="65">
        <f t="shared" ca="1" si="593"/>
        <v>740.17183120949994</v>
      </c>
      <c r="D2233" s="10">
        <f ca="1">IF(A2233&lt;$B$1,VLOOKUP(A2233,[1]DI!$A$4:$B$15000,2),0)</f>
        <v>0</v>
      </c>
      <c r="E2233" s="65">
        <f t="shared" ca="1" si="594"/>
        <v>1</v>
      </c>
      <c r="F2233" s="65">
        <f ca="1">(TRUNC(PRODUCT($E$12:$E2232),16))</f>
        <v>1.5886260286907401</v>
      </c>
      <c r="G2233" s="65">
        <f t="shared" ca="1" si="595"/>
        <v>1.4184430829528401</v>
      </c>
      <c r="H2233" s="65">
        <f t="shared" ca="1" si="596"/>
        <v>1.1199786899999999</v>
      </c>
      <c r="I2233" s="64">
        <f t="shared" si="590"/>
        <v>0.04</v>
      </c>
      <c r="J2233" s="66">
        <f>IF(O2232&gt;0,VLOOKUP(O2232,W$12:AF$80,2),J2232)</f>
        <v>45407</v>
      </c>
      <c r="K2233" s="67">
        <f t="shared" si="597"/>
        <v>410</v>
      </c>
      <c r="L2233" s="68">
        <f t="shared" si="598"/>
        <v>411</v>
      </c>
      <c r="M2233" s="69">
        <f t="shared" si="599"/>
        <v>1.066057341</v>
      </c>
      <c r="N2233" s="69">
        <f t="shared" ca="1" si="600"/>
        <v>1.193961504</v>
      </c>
      <c r="O2233" s="68">
        <v>0</v>
      </c>
      <c r="P2233" s="65">
        <f t="shared" ca="1" si="601"/>
        <v>143.56484158999999</v>
      </c>
      <c r="Q2233" s="143">
        <f t="shared" si="591"/>
        <v>0</v>
      </c>
      <c r="R2233" s="11">
        <f t="shared" si="588"/>
        <v>0</v>
      </c>
      <c r="S2233" s="70" t="str">
        <f>IF(O2232&gt;0,VLOOKUP(O2232,W$12:AF$60,10),S2232)</f>
        <v>A+J=</v>
      </c>
      <c r="T2233" s="66" t="e">
        <f>IF(O2232&gt;0,VLOOKUP(O2232,W$12:AF$60,11),T2232)</f>
        <v>#REF!</v>
      </c>
      <c r="U2233" s="71" t="str">
        <f t="shared" si="602"/>
        <v>-</v>
      </c>
    </row>
    <row r="2234" spans="1:21" x14ac:dyDescent="0.15">
      <c r="A2234" s="63">
        <f t="shared" si="589"/>
        <v>45999</v>
      </c>
      <c r="B2234" s="78" t="str">
        <f t="shared" ca="1" si="592"/>
        <v>n.d</v>
      </c>
      <c r="C2234" s="65">
        <f t="shared" ca="1" si="593"/>
        <v>740.17183120949994</v>
      </c>
      <c r="D2234" s="10">
        <f ca="1">IF(A2234&lt;$B$1,VLOOKUP(A2234,[1]DI!$A$4:$B$15000,2),0)</f>
        <v>0</v>
      </c>
      <c r="E2234" s="65">
        <f t="shared" ca="1" si="594"/>
        <v>1</v>
      </c>
      <c r="F2234" s="65">
        <f ca="1">(TRUNC(PRODUCT($E$12:$E2233),16))</f>
        <v>1.5886260286907401</v>
      </c>
      <c r="G2234" s="65">
        <f t="shared" ca="1" si="595"/>
        <v>1.4184430829528401</v>
      </c>
      <c r="H2234" s="65">
        <f t="shared" ca="1" si="596"/>
        <v>1.1199786899999999</v>
      </c>
      <c r="I2234" s="64">
        <f t="shared" si="590"/>
        <v>0.04</v>
      </c>
      <c r="J2234" s="66">
        <f>IF(O2233&gt;0,VLOOKUP(O2233,W$12:AF$80,2),J2233)</f>
        <v>45407</v>
      </c>
      <c r="K2234" s="67">
        <f t="shared" si="597"/>
        <v>411</v>
      </c>
      <c r="L2234" s="68">
        <f t="shared" si="598"/>
        <v>411</v>
      </c>
      <c r="M2234" s="69">
        <f t="shared" si="599"/>
        <v>1.066057341</v>
      </c>
      <c r="N2234" s="69">
        <f t="shared" ca="1" si="600"/>
        <v>1.193961504</v>
      </c>
      <c r="O2234" s="68">
        <v>0</v>
      </c>
      <c r="P2234" s="65">
        <f t="shared" ca="1" si="601"/>
        <v>143.56484158999999</v>
      </c>
      <c r="Q2234" s="143">
        <f t="shared" si="591"/>
        <v>0</v>
      </c>
      <c r="R2234" s="11">
        <f t="shared" si="588"/>
        <v>0</v>
      </c>
      <c r="S2234" s="70" t="str">
        <f>IF(O2233&gt;0,VLOOKUP(O2233,W$12:AF$60,10),S2233)</f>
        <v>A+J=</v>
      </c>
      <c r="T2234" s="66" t="e">
        <f>IF(O2233&gt;0,VLOOKUP(O2233,W$12:AF$60,11),T2233)</f>
        <v>#REF!</v>
      </c>
      <c r="U2234" s="71" t="str">
        <f t="shared" si="602"/>
        <v>-</v>
      </c>
    </row>
    <row r="2235" spans="1:21" x14ac:dyDescent="0.15">
      <c r="A2235" s="63">
        <f t="shared" si="589"/>
        <v>46000</v>
      </c>
      <c r="B2235" s="78" t="str">
        <f t="shared" ca="1" si="592"/>
        <v>n.d</v>
      </c>
      <c r="C2235" s="65">
        <f t="shared" ca="1" si="593"/>
        <v>740.17183120949994</v>
      </c>
      <c r="D2235" s="10">
        <f ca="1">IF(A2235&lt;$B$1,VLOOKUP(A2235,[1]DI!$A$4:$B$15000,2),0)</f>
        <v>0</v>
      </c>
      <c r="E2235" s="65">
        <f t="shared" ca="1" si="594"/>
        <v>1</v>
      </c>
      <c r="F2235" s="65">
        <f ca="1">(TRUNC(PRODUCT($E$12:$E2234),16))</f>
        <v>1.5886260286907401</v>
      </c>
      <c r="G2235" s="65">
        <f t="shared" ca="1" si="595"/>
        <v>1.4184430829528401</v>
      </c>
      <c r="H2235" s="65">
        <f t="shared" ca="1" si="596"/>
        <v>1.1199786899999999</v>
      </c>
      <c r="I2235" s="64">
        <f t="shared" si="590"/>
        <v>0.04</v>
      </c>
      <c r="J2235" s="66">
        <f>IF(O2234&gt;0,VLOOKUP(O2234,W$12:AF$80,2),J2234)</f>
        <v>45407</v>
      </c>
      <c r="K2235" s="67">
        <f t="shared" si="597"/>
        <v>412</v>
      </c>
      <c r="L2235" s="68">
        <f t="shared" si="598"/>
        <v>412</v>
      </c>
      <c r="M2235" s="69">
        <f t="shared" si="599"/>
        <v>1.0662232730000001</v>
      </c>
      <c r="N2235" s="69">
        <f t="shared" ca="1" si="600"/>
        <v>1.194147345</v>
      </c>
      <c r="O2235" s="68">
        <v>0</v>
      </c>
      <c r="P2235" s="65">
        <f t="shared" ca="1" si="601"/>
        <v>143.70239587</v>
      </c>
      <c r="Q2235" s="143">
        <f t="shared" si="591"/>
        <v>0</v>
      </c>
      <c r="R2235" s="11">
        <f t="shared" si="588"/>
        <v>0</v>
      </c>
      <c r="S2235" s="70" t="str">
        <f>IF(O2234&gt;0,VLOOKUP(O2234,W$12:AF$60,10),S2234)</f>
        <v>A+J=</v>
      </c>
      <c r="T2235" s="66" t="e">
        <f>IF(O2234&gt;0,VLOOKUP(O2234,W$12:AF$60,11),T2234)</f>
        <v>#REF!</v>
      </c>
      <c r="U2235" s="71" t="str">
        <f t="shared" si="602"/>
        <v>-</v>
      </c>
    </row>
    <row r="2236" spans="1:21" x14ac:dyDescent="0.15">
      <c r="A2236" s="63">
        <f t="shared" si="589"/>
        <v>46001</v>
      </c>
      <c r="B2236" s="78" t="str">
        <f t="shared" ca="1" si="592"/>
        <v>n.d</v>
      </c>
      <c r="C2236" s="65">
        <f t="shared" ca="1" si="593"/>
        <v>740.17183120949994</v>
      </c>
      <c r="D2236" s="10">
        <f ca="1">IF(A2236&lt;$B$1,VLOOKUP(A2236,[1]DI!$A$4:$B$15000,2),0)</f>
        <v>0</v>
      </c>
      <c r="E2236" s="65">
        <f t="shared" ca="1" si="594"/>
        <v>1</v>
      </c>
      <c r="F2236" s="65">
        <f ca="1">(TRUNC(PRODUCT($E$12:$E2235),16))</f>
        <v>1.5886260286907401</v>
      </c>
      <c r="G2236" s="65">
        <f t="shared" ca="1" si="595"/>
        <v>1.4184430829528401</v>
      </c>
      <c r="H2236" s="65">
        <f t="shared" ca="1" si="596"/>
        <v>1.1199786899999999</v>
      </c>
      <c r="I2236" s="64">
        <f t="shared" si="590"/>
        <v>0.04</v>
      </c>
      <c r="J2236" s="66">
        <f>IF(O2235&gt;0,VLOOKUP(O2235,W$12:AF$80,2),J2235)</f>
        <v>45407</v>
      </c>
      <c r="K2236" s="67">
        <f t="shared" si="597"/>
        <v>413</v>
      </c>
      <c r="L2236" s="68">
        <f t="shared" si="598"/>
        <v>413</v>
      </c>
      <c r="M2236" s="69">
        <f t="shared" si="599"/>
        <v>1.066389231</v>
      </c>
      <c r="N2236" s="69">
        <f t="shared" ca="1" si="600"/>
        <v>1.194333214</v>
      </c>
      <c r="O2236" s="68">
        <v>0</v>
      </c>
      <c r="P2236" s="65">
        <f t="shared" ca="1" si="601"/>
        <v>143.83997087</v>
      </c>
      <c r="Q2236" s="143">
        <f t="shared" si="591"/>
        <v>0</v>
      </c>
      <c r="R2236" s="11">
        <f t="shared" si="588"/>
        <v>0</v>
      </c>
      <c r="S2236" s="70" t="str">
        <f>IF(O2235&gt;0,VLOOKUP(O2235,W$12:AF$60,10),S2235)</f>
        <v>A+J=</v>
      </c>
      <c r="T2236" s="66" t="e">
        <f>IF(O2235&gt;0,VLOOKUP(O2235,W$12:AF$60,11),T2235)</f>
        <v>#REF!</v>
      </c>
      <c r="U2236" s="71" t="str">
        <f t="shared" si="602"/>
        <v>-</v>
      </c>
    </row>
    <row r="2237" spans="1:21" x14ac:dyDescent="0.15">
      <c r="A2237" s="63">
        <f t="shared" si="589"/>
        <v>46002</v>
      </c>
      <c r="B2237" s="78" t="str">
        <f t="shared" ca="1" si="592"/>
        <v>n.d</v>
      </c>
      <c r="C2237" s="65">
        <f t="shared" ca="1" si="593"/>
        <v>740.17183120949994</v>
      </c>
      <c r="D2237" s="10">
        <f ca="1">IF(A2237&lt;$B$1,VLOOKUP(A2237,[1]DI!$A$4:$B$15000,2),0)</f>
        <v>0</v>
      </c>
      <c r="E2237" s="65">
        <f t="shared" ca="1" si="594"/>
        <v>1</v>
      </c>
      <c r="F2237" s="65">
        <f ca="1">(TRUNC(PRODUCT($E$12:$E2236),16))</f>
        <v>1.5886260286907401</v>
      </c>
      <c r="G2237" s="65">
        <f t="shared" ca="1" si="595"/>
        <v>1.4184430829528401</v>
      </c>
      <c r="H2237" s="65">
        <f t="shared" ca="1" si="596"/>
        <v>1.1199786899999999</v>
      </c>
      <c r="I2237" s="64">
        <f t="shared" si="590"/>
        <v>0.04</v>
      </c>
      <c r="J2237" s="66">
        <f>IF(O2236&gt;0,VLOOKUP(O2236,W$12:AF$80,2),J2236)</f>
        <v>45407</v>
      </c>
      <c r="K2237" s="67">
        <f t="shared" si="597"/>
        <v>414</v>
      </c>
      <c r="L2237" s="68">
        <f t="shared" si="598"/>
        <v>414</v>
      </c>
      <c r="M2237" s="69">
        <f t="shared" si="599"/>
        <v>1.0665552140000001</v>
      </c>
      <c r="N2237" s="69">
        <f t="shared" ca="1" si="600"/>
        <v>1.194519111</v>
      </c>
      <c r="O2237" s="68">
        <v>0</v>
      </c>
      <c r="P2237" s="65">
        <f t="shared" ca="1" si="601"/>
        <v>143.97756659000001</v>
      </c>
      <c r="Q2237" s="143">
        <f t="shared" si="591"/>
        <v>0</v>
      </c>
      <c r="R2237" s="11">
        <f t="shared" si="588"/>
        <v>0</v>
      </c>
      <c r="S2237" s="70" t="str">
        <f>IF(O2236&gt;0,VLOOKUP(O2236,W$12:AF$60,10),S2236)</f>
        <v>A+J=</v>
      </c>
      <c r="T2237" s="66" t="e">
        <f>IF(O2236&gt;0,VLOOKUP(O2236,W$12:AF$60,11),T2236)</f>
        <v>#REF!</v>
      </c>
      <c r="U2237" s="71" t="str">
        <f t="shared" si="602"/>
        <v>-</v>
      </c>
    </row>
    <row r="2238" spans="1:21" x14ac:dyDescent="0.15">
      <c r="A2238" s="63">
        <f t="shared" si="589"/>
        <v>46003</v>
      </c>
      <c r="B2238" s="78" t="str">
        <f t="shared" ca="1" si="592"/>
        <v>n.d</v>
      </c>
      <c r="C2238" s="65">
        <f t="shared" ca="1" si="593"/>
        <v>740.17183120949994</v>
      </c>
      <c r="D2238" s="10">
        <f ca="1">IF(A2238&lt;$B$1,VLOOKUP(A2238,[1]DI!$A$4:$B$15000,2),0)</f>
        <v>0</v>
      </c>
      <c r="E2238" s="65">
        <f t="shared" ca="1" si="594"/>
        <v>1</v>
      </c>
      <c r="F2238" s="65">
        <f ca="1">(TRUNC(PRODUCT($E$12:$E2237),16))</f>
        <v>1.5886260286907401</v>
      </c>
      <c r="G2238" s="65">
        <f t="shared" ca="1" si="595"/>
        <v>1.4184430829528401</v>
      </c>
      <c r="H2238" s="65">
        <f t="shared" ca="1" si="596"/>
        <v>1.1199786899999999</v>
      </c>
      <c r="I2238" s="64">
        <f t="shared" si="590"/>
        <v>0.04</v>
      </c>
      <c r="J2238" s="66">
        <f>IF(O2237&gt;0,VLOOKUP(O2237,W$12:AF$80,2),J2237)</f>
        <v>45407</v>
      </c>
      <c r="K2238" s="67">
        <f t="shared" si="597"/>
        <v>415</v>
      </c>
      <c r="L2238" s="68">
        <f t="shared" si="598"/>
        <v>415</v>
      </c>
      <c r="M2238" s="69">
        <f t="shared" si="599"/>
        <v>1.0667212230000001</v>
      </c>
      <c r="N2238" s="69">
        <f t="shared" ca="1" si="600"/>
        <v>1.1947050379999999</v>
      </c>
      <c r="O2238" s="68">
        <v>0</v>
      </c>
      <c r="P2238" s="65">
        <f t="shared" ca="1" si="601"/>
        <v>144.11518452000001</v>
      </c>
      <c r="Q2238" s="143">
        <f t="shared" si="591"/>
        <v>0</v>
      </c>
      <c r="R2238" s="11">
        <f t="shared" si="588"/>
        <v>0</v>
      </c>
      <c r="S2238" s="70" t="str">
        <f>IF(O2237&gt;0,VLOOKUP(O2237,W$12:AF$60,10),S2237)</f>
        <v>A+J=</v>
      </c>
      <c r="T2238" s="66" t="e">
        <f>IF(O2237&gt;0,VLOOKUP(O2237,W$12:AF$60,11),T2237)</f>
        <v>#REF!</v>
      </c>
      <c r="U2238" s="71" t="str">
        <f t="shared" si="602"/>
        <v>-</v>
      </c>
    </row>
    <row r="2239" spans="1:21" x14ac:dyDescent="0.15">
      <c r="A2239" s="63">
        <f t="shared" si="589"/>
        <v>46004</v>
      </c>
      <c r="B2239" s="78" t="str">
        <f t="shared" ca="1" si="592"/>
        <v>n.d</v>
      </c>
      <c r="C2239" s="65">
        <f t="shared" ca="1" si="593"/>
        <v>740.17183120949994</v>
      </c>
      <c r="D2239" s="10">
        <f ca="1">IF(A2239&lt;$B$1,VLOOKUP(A2239,[1]DI!$A$4:$B$15000,2),0)</f>
        <v>0</v>
      </c>
      <c r="E2239" s="65">
        <f t="shared" ca="1" si="594"/>
        <v>1</v>
      </c>
      <c r="F2239" s="65">
        <f ca="1">(TRUNC(PRODUCT($E$12:$E2238),16))</f>
        <v>1.5886260286907401</v>
      </c>
      <c r="G2239" s="65">
        <f t="shared" ca="1" si="595"/>
        <v>1.4184430829528401</v>
      </c>
      <c r="H2239" s="65">
        <f t="shared" ca="1" si="596"/>
        <v>1.1199786899999999</v>
      </c>
      <c r="I2239" s="64">
        <f t="shared" si="590"/>
        <v>0.04</v>
      </c>
      <c r="J2239" s="66">
        <f>IF(O2238&gt;0,VLOOKUP(O2238,W$12:AF$80,2),J2238)</f>
        <v>45407</v>
      </c>
      <c r="K2239" s="67">
        <f t="shared" si="597"/>
        <v>415</v>
      </c>
      <c r="L2239" s="68">
        <f t="shared" si="598"/>
        <v>416</v>
      </c>
      <c r="M2239" s="69">
        <f t="shared" si="599"/>
        <v>1.0668872579999999</v>
      </c>
      <c r="N2239" s="69">
        <f t="shared" ca="1" si="600"/>
        <v>1.1948909940000001</v>
      </c>
      <c r="O2239" s="68">
        <v>0</v>
      </c>
      <c r="P2239" s="65">
        <f t="shared" ca="1" si="601"/>
        <v>144.25282390999999</v>
      </c>
      <c r="Q2239" s="143">
        <f t="shared" si="591"/>
        <v>0</v>
      </c>
      <c r="R2239" s="11">
        <f t="shared" si="588"/>
        <v>0</v>
      </c>
      <c r="S2239" s="70" t="str">
        <f>IF(O2238&gt;0,VLOOKUP(O2238,W$12:AF$60,10),S2238)</f>
        <v>A+J=</v>
      </c>
      <c r="T2239" s="66" t="e">
        <f>IF(O2238&gt;0,VLOOKUP(O2238,W$12:AF$60,11),T2238)</f>
        <v>#REF!</v>
      </c>
      <c r="U2239" s="71" t="str">
        <f t="shared" si="602"/>
        <v>-</v>
      </c>
    </row>
    <row r="2240" spans="1:21" x14ac:dyDescent="0.15">
      <c r="A2240" s="63">
        <f t="shared" si="589"/>
        <v>46005</v>
      </c>
      <c r="B2240" s="78" t="str">
        <f t="shared" ca="1" si="592"/>
        <v>n.d</v>
      </c>
      <c r="C2240" s="65">
        <f t="shared" ca="1" si="593"/>
        <v>740.17183120949994</v>
      </c>
      <c r="D2240" s="10">
        <f ca="1">IF(A2240&lt;$B$1,VLOOKUP(A2240,[1]DI!$A$4:$B$15000,2),0)</f>
        <v>0</v>
      </c>
      <c r="E2240" s="65">
        <f t="shared" ca="1" si="594"/>
        <v>1</v>
      </c>
      <c r="F2240" s="65">
        <f ca="1">(TRUNC(PRODUCT($E$12:$E2239),16))</f>
        <v>1.5886260286907401</v>
      </c>
      <c r="G2240" s="65">
        <f t="shared" ca="1" si="595"/>
        <v>1.4184430829528401</v>
      </c>
      <c r="H2240" s="65">
        <f t="shared" ca="1" si="596"/>
        <v>1.1199786899999999</v>
      </c>
      <c r="I2240" s="64">
        <f t="shared" si="590"/>
        <v>0.04</v>
      </c>
      <c r="J2240" s="66">
        <f>IF(O2239&gt;0,VLOOKUP(O2239,W$12:AF$80,2),J2239)</f>
        <v>45407</v>
      </c>
      <c r="K2240" s="67">
        <f t="shared" si="597"/>
        <v>415</v>
      </c>
      <c r="L2240" s="68">
        <f t="shared" si="598"/>
        <v>416</v>
      </c>
      <c r="M2240" s="69">
        <f t="shared" si="599"/>
        <v>1.0668872579999999</v>
      </c>
      <c r="N2240" s="69">
        <f t="shared" ca="1" si="600"/>
        <v>1.1948909940000001</v>
      </c>
      <c r="O2240" s="68">
        <v>0</v>
      </c>
      <c r="P2240" s="65">
        <f t="shared" ca="1" si="601"/>
        <v>144.25282390999999</v>
      </c>
      <c r="Q2240" s="143">
        <f t="shared" si="591"/>
        <v>0</v>
      </c>
      <c r="R2240" s="11">
        <f t="shared" si="588"/>
        <v>0</v>
      </c>
      <c r="S2240" s="70" t="str">
        <f>IF(O2239&gt;0,VLOOKUP(O2239,W$12:AF$60,10),S2239)</f>
        <v>A+J=</v>
      </c>
      <c r="T2240" s="66" t="e">
        <f>IF(O2239&gt;0,VLOOKUP(O2239,W$12:AF$60,11),T2239)</f>
        <v>#REF!</v>
      </c>
      <c r="U2240" s="71" t="str">
        <f t="shared" si="602"/>
        <v>-</v>
      </c>
    </row>
    <row r="2241" spans="1:21" x14ac:dyDescent="0.15">
      <c r="A2241" s="63">
        <f t="shared" si="589"/>
        <v>46006</v>
      </c>
      <c r="B2241" s="78" t="str">
        <f t="shared" ca="1" si="592"/>
        <v>n.d</v>
      </c>
      <c r="C2241" s="65">
        <f t="shared" ca="1" si="593"/>
        <v>740.17183120949994</v>
      </c>
      <c r="D2241" s="10">
        <f ca="1">IF(A2241&lt;$B$1,VLOOKUP(A2241,[1]DI!$A$4:$B$15000,2),0)</f>
        <v>0</v>
      </c>
      <c r="E2241" s="65">
        <f t="shared" ca="1" si="594"/>
        <v>1</v>
      </c>
      <c r="F2241" s="65">
        <f ca="1">(TRUNC(PRODUCT($E$12:$E2240),16))</f>
        <v>1.5886260286907401</v>
      </c>
      <c r="G2241" s="65">
        <f t="shared" ca="1" si="595"/>
        <v>1.4184430829528401</v>
      </c>
      <c r="H2241" s="65">
        <f t="shared" ca="1" si="596"/>
        <v>1.1199786899999999</v>
      </c>
      <c r="I2241" s="64">
        <f t="shared" si="590"/>
        <v>0.04</v>
      </c>
      <c r="J2241" s="66">
        <f>IF(O2240&gt;0,VLOOKUP(O2240,W$12:AF$80,2),J2240)</f>
        <v>45407</v>
      </c>
      <c r="K2241" s="67">
        <f t="shared" si="597"/>
        <v>416</v>
      </c>
      <c r="L2241" s="68">
        <f t="shared" si="598"/>
        <v>416</v>
      </c>
      <c r="M2241" s="69">
        <f t="shared" si="599"/>
        <v>1.0668872579999999</v>
      </c>
      <c r="N2241" s="69">
        <f t="shared" ca="1" si="600"/>
        <v>1.1948909940000001</v>
      </c>
      <c r="O2241" s="68">
        <v>0</v>
      </c>
      <c r="P2241" s="65">
        <f t="shared" ca="1" si="601"/>
        <v>144.25282390999999</v>
      </c>
      <c r="Q2241" s="143">
        <f t="shared" si="591"/>
        <v>0</v>
      </c>
      <c r="R2241" s="11">
        <f t="shared" si="588"/>
        <v>0</v>
      </c>
      <c r="S2241" s="70" t="str">
        <f>IF(O2240&gt;0,VLOOKUP(O2240,W$12:AF$60,10),S2240)</f>
        <v>A+J=</v>
      </c>
      <c r="T2241" s="66" t="e">
        <f>IF(O2240&gt;0,VLOOKUP(O2240,W$12:AF$60,11),T2240)</f>
        <v>#REF!</v>
      </c>
      <c r="U2241" s="71" t="str">
        <f t="shared" si="602"/>
        <v>-</v>
      </c>
    </row>
    <row r="2242" spans="1:21" x14ac:dyDescent="0.15">
      <c r="A2242" s="63">
        <f t="shared" si="589"/>
        <v>46007</v>
      </c>
      <c r="B2242" s="78" t="str">
        <f t="shared" ca="1" si="592"/>
        <v>n.d</v>
      </c>
      <c r="C2242" s="65">
        <f t="shared" ca="1" si="593"/>
        <v>740.17183120949994</v>
      </c>
      <c r="D2242" s="10">
        <f ca="1">IF(A2242&lt;$B$1,VLOOKUP(A2242,[1]DI!$A$4:$B$15000,2),0)</f>
        <v>0</v>
      </c>
      <c r="E2242" s="65">
        <f t="shared" ca="1" si="594"/>
        <v>1</v>
      </c>
      <c r="F2242" s="65">
        <f ca="1">(TRUNC(PRODUCT($E$12:$E2241),16))</f>
        <v>1.5886260286907401</v>
      </c>
      <c r="G2242" s="65">
        <f t="shared" ca="1" si="595"/>
        <v>1.4184430829528401</v>
      </c>
      <c r="H2242" s="65">
        <f t="shared" ca="1" si="596"/>
        <v>1.1199786899999999</v>
      </c>
      <c r="I2242" s="64">
        <f t="shared" si="590"/>
        <v>0.04</v>
      </c>
      <c r="J2242" s="66">
        <f>IF(O2241&gt;0,VLOOKUP(O2241,W$12:AF$80,2),J2241)</f>
        <v>45407</v>
      </c>
      <c r="K2242" s="67">
        <f t="shared" si="597"/>
        <v>417</v>
      </c>
      <c r="L2242" s="68">
        <f t="shared" si="598"/>
        <v>417</v>
      </c>
      <c r="M2242" s="69">
        <f t="shared" si="599"/>
        <v>1.067053319</v>
      </c>
      <c r="N2242" s="69">
        <f t="shared" ca="1" si="600"/>
        <v>1.1950769779999999</v>
      </c>
      <c r="O2242" s="68">
        <v>0</v>
      </c>
      <c r="P2242" s="65">
        <f t="shared" ca="1" si="601"/>
        <v>144.39048403000001</v>
      </c>
      <c r="Q2242" s="143">
        <f t="shared" si="591"/>
        <v>0</v>
      </c>
      <c r="R2242" s="11">
        <f t="shared" si="588"/>
        <v>0</v>
      </c>
      <c r="S2242" s="70" t="str">
        <f>IF(O2241&gt;0,VLOOKUP(O2241,W$12:AF$60,10),S2241)</f>
        <v>A+J=</v>
      </c>
      <c r="T2242" s="66" t="e">
        <f>IF(O2241&gt;0,VLOOKUP(O2241,W$12:AF$60,11),T2241)</f>
        <v>#REF!</v>
      </c>
      <c r="U2242" s="71" t="str">
        <f t="shared" si="602"/>
        <v>-</v>
      </c>
    </row>
    <row r="2243" spans="1:21" x14ac:dyDescent="0.15">
      <c r="A2243" s="63">
        <f t="shared" si="589"/>
        <v>46008</v>
      </c>
      <c r="B2243" s="78" t="str">
        <f t="shared" ca="1" si="592"/>
        <v>n.d</v>
      </c>
      <c r="C2243" s="65">
        <f t="shared" ca="1" si="593"/>
        <v>740.17183120949994</v>
      </c>
      <c r="D2243" s="10">
        <f ca="1">IF(A2243&lt;$B$1,VLOOKUP(A2243,[1]DI!$A$4:$B$15000,2),0)</f>
        <v>0</v>
      </c>
      <c r="E2243" s="65">
        <f t="shared" ca="1" si="594"/>
        <v>1</v>
      </c>
      <c r="F2243" s="65">
        <f ca="1">(TRUNC(PRODUCT($E$12:$E2242),16))</f>
        <v>1.5886260286907401</v>
      </c>
      <c r="G2243" s="65">
        <f t="shared" ca="1" si="595"/>
        <v>1.4184430829528401</v>
      </c>
      <c r="H2243" s="65">
        <f t="shared" ca="1" si="596"/>
        <v>1.1199786899999999</v>
      </c>
      <c r="I2243" s="64">
        <f t="shared" si="590"/>
        <v>0.04</v>
      </c>
      <c r="J2243" s="66">
        <f>IF(O2242&gt;0,VLOOKUP(O2242,W$12:AF$80,2),J2242)</f>
        <v>45407</v>
      </c>
      <c r="K2243" s="67">
        <f t="shared" si="597"/>
        <v>418</v>
      </c>
      <c r="L2243" s="68">
        <f t="shared" si="598"/>
        <v>418</v>
      </c>
      <c r="M2243" s="69">
        <f t="shared" si="599"/>
        <v>1.067219406</v>
      </c>
      <c r="N2243" s="69">
        <f t="shared" ca="1" si="600"/>
        <v>1.195262992</v>
      </c>
      <c r="O2243" s="68">
        <v>0</v>
      </c>
      <c r="P2243" s="65">
        <f t="shared" ca="1" si="601"/>
        <v>144.52816634999999</v>
      </c>
      <c r="Q2243" s="143">
        <f t="shared" si="591"/>
        <v>0</v>
      </c>
      <c r="R2243" s="11">
        <f t="shared" si="588"/>
        <v>0</v>
      </c>
      <c r="S2243" s="70" t="str">
        <f>IF(O2242&gt;0,VLOOKUP(O2242,W$12:AF$60,10),S2242)</f>
        <v>A+J=</v>
      </c>
      <c r="T2243" s="66" t="e">
        <f>IF(O2242&gt;0,VLOOKUP(O2242,W$12:AF$60,11),T2242)</f>
        <v>#REF!</v>
      </c>
      <c r="U2243" s="71" t="str">
        <f t="shared" si="602"/>
        <v>-</v>
      </c>
    </row>
    <row r="2244" spans="1:21" x14ac:dyDescent="0.15">
      <c r="A2244" s="63">
        <f t="shared" si="589"/>
        <v>46009</v>
      </c>
      <c r="B2244" s="78" t="str">
        <f t="shared" ca="1" si="592"/>
        <v>n.d</v>
      </c>
      <c r="C2244" s="65">
        <f t="shared" ca="1" si="593"/>
        <v>740.17183120949994</v>
      </c>
      <c r="D2244" s="10">
        <f ca="1">IF(A2244&lt;$B$1,VLOOKUP(A2244,[1]DI!$A$4:$B$15000,2),0)</f>
        <v>0</v>
      </c>
      <c r="E2244" s="65">
        <f t="shared" ca="1" si="594"/>
        <v>1</v>
      </c>
      <c r="F2244" s="65">
        <f ca="1">(TRUNC(PRODUCT($E$12:$E2243),16))</f>
        <v>1.5886260286907401</v>
      </c>
      <c r="G2244" s="65">
        <f t="shared" ca="1" si="595"/>
        <v>1.4184430829528401</v>
      </c>
      <c r="H2244" s="65">
        <f t="shared" ca="1" si="596"/>
        <v>1.1199786899999999</v>
      </c>
      <c r="I2244" s="64">
        <f t="shared" si="590"/>
        <v>0.04</v>
      </c>
      <c r="J2244" s="66">
        <f>IF(O2243&gt;0,VLOOKUP(O2243,W$12:AF$80,2),J2243)</f>
        <v>45407</v>
      </c>
      <c r="K2244" s="67">
        <f t="shared" si="597"/>
        <v>419</v>
      </c>
      <c r="L2244" s="68">
        <f t="shared" si="598"/>
        <v>419</v>
      </c>
      <c r="M2244" s="69">
        <f t="shared" si="599"/>
        <v>1.067385518</v>
      </c>
      <c r="N2244" s="69">
        <f t="shared" ca="1" si="600"/>
        <v>1.1954490339999999</v>
      </c>
      <c r="O2244" s="68">
        <v>0</v>
      </c>
      <c r="P2244" s="65">
        <f t="shared" ca="1" si="601"/>
        <v>144.66586939999999</v>
      </c>
      <c r="Q2244" s="143">
        <f t="shared" si="591"/>
        <v>0</v>
      </c>
      <c r="R2244" s="11">
        <f t="shared" si="588"/>
        <v>0</v>
      </c>
      <c r="S2244" s="70" t="str">
        <f>IF(O2243&gt;0,VLOOKUP(O2243,W$12:AF$60,10),S2243)</f>
        <v>A+J=</v>
      </c>
      <c r="T2244" s="66" t="e">
        <f>IF(O2243&gt;0,VLOOKUP(O2243,W$12:AF$60,11),T2243)</f>
        <v>#REF!</v>
      </c>
      <c r="U2244" s="71" t="str">
        <f t="shared" si="602"/>
        <v>-</v>
      </c>
    </row>
    <row r="2245" spans="1:21" x14ac:dyDescent="0.15">
      <c r="A2245" s="63">
        <f t="shared" si="589"/>
        <v>46010</v>
      </c>
      <c r="B2245" s="78" t="str">
        <f t="shared" ca="1" si="592"/>
        <v>n.d</v>
      </c>
      <c r="C2245" s="65">
        <f t="shared" ca="1" si="593"/>
        <v>740.17183120949994</v>
      </c>
      <c r="D2245" s="10">
        <f ca="1">IF(A2245&lt;$B$1,VLOOKUP(A2245,[1]DI!$A$4:$B$15000,2),0)</f>
        <v>0</v>
      </c>
      <c r="E2245" s="65">
        <f t="shared" ca="1" si="594"/>
        <v>1</v>
      </c>
      <c r="F2245" s="65">
        <f ca="1">(TRUNC(PRODUCT($E$12:$E2244),16))</f>
        <v>1.5886260286907401</v>
      </c>
      <c r="G2245" s="65">
        <f t="shared" ca="1" si="595"/>
        <v>1.4184430829528401</v>
      </c>
      <c r="H2245" s="65">
        <f t="shared" ca="1" si="596"/>
        <v>1.1199786899999999</v>
      </c>
      <c r="I2245" s="64">
        <f t="shared" si="590"/>
        <v>0.04</v>
      </c>
      <c r="J2245" s="66">
        <f>IF(O2244&gt;0,VLOOKUP(O2244,W$12:AF$80,2),J2244)</f>
        <v>45407</v>
      </c>
      <c r="K2245" s="67">
        <f t="shared" si="597"/>
        <v>420</v>
      </c>
      <c r="L2245" s="68">
        <f t="shared" si="598"/>
        <v>420</v>
      </c>
      <c r="M2245" s="69">
        <f t="shared" si="599"/>
        <v>1.0675516570000001</v>
      </c>
      <c r="N2245" s="69">
        <f t="shared" ca="1" si="600"/>
        <v>1.1956351059999999</v>
      </c>
      <c r="O2245" s="68">
        <v>0</v>
      </c>
      <c r="P2245" s="65">
        <f t="shared" ca="1" si="601"/>
        <v>144.80359465000001</v>
      </c>
      <c r="Q2245" s="143">
        <f t="shared" si="591"/>
        <v>0</v>
      </c>
      <c r="R2245" s="11">
        <f t="shared" ref="R2245:R2283" si="603">IF(Q2245&gt;0,TRUNC(Q2245*C2245,8),0)</f>
        <v>0</v>
      </c>
      <c r="S2245" s="70" t="str">
        <f>IF(O2244&gt;0,VLOOKUP(O2244,W$12:AF$60,10),S2244)</f>
        <v>A+J=</v>
      </c>
      <c r="T2245" s="66" t="e">
        <f>IF(O2244&gt;0,VLOOKUP(O2244,W$12:AF$60,11),T2244)</f>
        <v>#REF!</v>
      </c>
      <c r="U2245" s="71" t="str">
        <f t="shared" si="602"/>
        <v>-</v>
      </c>
    </row>
    <row r="2246" spans="1:21" x14ac:dyDescent="0.15">
      <c r="A2246" s="63">
        <f t="shared" si="589"/>
        <v>46011</v>
      </c>
      <c r="B2246" s="78" t="str">
        <f t="shared" ca="1" si="592"/>
        <v>n.d</v>
      </c>
      <c r="C2246" s="65">
        <f t="shared" ca="1" si="593"/>
        <v>740.17183120949994</v>
      </c>
      <c r="D2246" s="10">
        <f ca="1">IF(A2246&lt;$B$1,VLOOKUP(A2246,[1]DI!$A$4:$B$15000,2),0)</f>
        <v>0</v>
      </c>
      <c r="E2246" s="65">
        <f t="shared" ca="1" si="594"/>
        <v>1</v>
      </c>
      <c r="F2246" s="65">
        <f ca="1">(TRUNC(PRODUCT($E$12:$E2245),16))</f>
        <v>1.5886260286907401</v>
      </c>
      <c r="G2246" s="65">
        <f t="shared" ca="1" si="595"/>
        <v>1.4184430829528401</v>
      </c>
      <c r="H2246" s="65">
        <f t="shared" ca="1" si="596"/>
        <v>1.1199786899999999</v>
      </c>
      <c r="I2246" s="64">
        <f t="shared" si="590"/>
        <v>0.04</v>
      </c>
      <c r="J2246" s="66">
        <f>IF(O2245&gt;0,VLOOKUP(O2245,W$12:AF$80,2),J2245)</f>
        <v>45407</v>
      </c>
      <c r="K2246" s="67">
        <f t="shared" si="597"/>
        <v>420</v>
      </c>
      <c r="L2246" s="68">
        <f t="shared" si="598"/>
        <v>421</v>
      </c>
      <c r="M2246" s="69">
        <f t="shared" si="599"/>
        <v>1.067717821</v>
      </c>
      <c r="N2246" s="69">
        <f t="shared" ca="1" si="600"/>
        <v>1.195821206</v>
      </c>
      <c r="O2246" s="68">
        <v>0</v>
      </c>
      <c r="P2246" s="65">
        <f t="shared" ca="1" si="601"/>
        <v>144.94134063000001</v>
      </c>
      <c r="Q2246" s="143">
        <f t="shared" si="591"/>
        <v>0</v>
      </c>
      <c r="R2246" s="11">
        <f t="shared" si="603"/>
        <v>0</v>
      </c>
      <c r="S2246" s="70" t="str">
        <f>IF(O2245&gt;0,VLOOKUP(O2245,W$12:AF$60,10),S2245)</f>
        <v>A+J=</v>
      </c>
      <c r="T2246" s="66" t="e">
        <f>IF(O2245&gt;0,VLOOKUP(O2245,W$12:AF$60,11),T2245)</f>
        <v>#REF!</v>
      </c>
      <c r="U2246" s="71" t="str">
        <f t="shared" si="602"/>
        <v>-</v>
      </c>
    </row>
    <row r="2247" spans="1:21" x14ac:dyDescent="0.15">
      <c r="A2247" s="63">
        <f t="shared" si="589"/>
        <v>46012</v>
      </c>
      <c r="B2247" s="78" t="str">
        <f t="shared" ca="1" si="592"/>
        <v>n.d</v>
      </c>
      <c r="C2247" s="65">
        <f t="shared" ca="1" si="593"/>
        <v>740.17183120949994</v>
      </c>
      <c r="D2247" s="10">
        <f ca="1">IF(A2247&lt;$B$1,VLOOKUP(A2247,[1]DI!$A$4:$B$15000,2),0)</f>
        <v>0</v>
      </c>
      <c r="E2247" s="65">
        <f t="shared" ca="1" si="594"/>
        <v>1</v>
      </c>
      <c r="F2247" s="65">
        <f ca="1">(TRUNC(PRODUCT($E$12:$E2246),16))</f>
        <v>1.5886260286907401</v>
      </c>
      <c r="G2247" s="65">
        <f t="shared" ca="1" si="595"/>
        <v>1.4184430829528401</v>
      </c>
      <c r="H2247" s="65">
        <f t="shared" ca="1" si="596"/>
        <v>1.1199786899999999</v>
      </c>
      <c r="I2247" s="64">
        <f t="shared" si="590"/>
        <v>0.04</v>
      </c>
      <c r="J2247" s="66">
        <f>IF(O2246&gt;0,VLOOKUP(O2246,W$12:AF$80,2),J2246)</f>
        <v>45407</v>
      </c>
      <c r="K2247" s="67">
        <f t="shared" si="597"/>
        <v>420</v>
      </c>
      <c r="L2247" s="68">
        <f t="shared" si="598"/>
        <v>421</v>
      </c>
      <c r="M2247" s="69">
        <f t="shared" si="599"/>
        <v>1.067717821</v>
      </c>
      <c r="N2247" s="69">
        <f t="shared" ca="1" si="600"/>
        <v>1.195821206</v>
      </c>
      <c r="O2247" s="68">
        <v>0</v>
      </c>
      <c r="P2247" s="65">
        <f t="shared" ca="1" si="601"/>
        <v>144.94134063000001</v>
      </c>
      <c r="Q2247" s="143">
        <f t="shared" si="591"/>
        <v>0</v>
      </c>
      <c r="R2247" s="11">
        <f t="shared" si="603"/>
        <v>0</v>
      </c>
      <c r="S2247" s="70" t="str">
        <f>IF(O2246&gt;0,VLOOKUP(O2246,W$12:AF$60,10),S2246)</f>
        <v>A+J=</v>
      </c>
      <c r="T2247" s="66" t="e">
        <f>IF(O2246&gt;0,VLOOKUP(O2246,W$12:AF$60,11),T2246)</f>
        <v>#REF!</v>
      </c>
      <c r="U2247" s="71" t="str">
        <f t="shared" si="602"/>
        <v>-</v>
      </c>
    </row>
    <row r="2248" spans="1:21" x14ac:dyDescent="0.15">
      <c r="A2248" s="63">
        <f t="shared" si="589"/>
        <v>46013</v>
      </c>
      <c r="B2248" s="78" t="str">
        <f t="shared" ca="1" si="592"/>
        <v>n.d</v>
      </c>
      <c r="C2248" s="65">
        <f t="shared" ca="1" si="593"/>
        <v>740.17183120949994</v>
      </c>
      <c r="D2248" s="10">
        <f ca="1">IF(A2248&lt;$B$1,VLOOKUP(A2248,[1]DI!$A$4:$B$15000,2),0)</f>
        <v>0</v>
      </c>
      <c r="E2248" s="65">
        <f t="shared" ca="1" si="594"/>
        <v>1</v>
      </c>
      <c r="F2248" s="65">
        <f ca="1">(TRUNC(PRODUCT($E$12:$E2247),16))</f>
        <v>1.5886260286907401</v>
      </c>
      <c r="G2248" s="65">
        <f t="shared" ca="1" si="595"/>
        <v>1.4184430829528401</v>
      </c>
      <c r="H2248" s="65">
        <f t="shared" ca="1" si="596"/>
        <v>1.1199786899999999</v>
      </c>
      <c r="I2248" s="64">
        <f t="shared" si="590"/>
        <v>0.04</v>
      </c>
      <c r="J2248" s="66">
        <f>IF(O2247&gt;0,VLOOKUP(O2247,W$12:AF$80,2),J2247)</f>
        <v>45407</v>
      </c>
      <c r="K2248" s="67">
        <f t="shared" si="597"/>
        <v>421</v>
      </c>
      <c r="L2248" s="68">
        <f t="shared" si="598"/>
        <v>421</v>
      </c>
      <c r="M2248" s="69">
        <f t="shared" si="599"/>
        <v>1.067717821</v>
      </c>
      <c r="N2248" s="69">
        <f t="shared" ca="1" si="600"/>
        <v>1.195821206</v>
      </c>
      <c r="O2248" s="68">
        <v>0</v>
      </c>
      <c r="P2248" s="65">
        <f t="shared" ca="1" si="601"/>
        <v>144.94134063000001</v>
      </c>
      <c r="Q2248" s="143">
        <f t="shared" si="591"/>
        <v>0</v>
      </c>
      <c r="R2248" s="11">
        <f t="shared" si="603"/>
        <v>0</v>
      </c>
      <c r="S2248" s="70" t="str">
        <f>IF(O2247&gt;0,VLOOKUP(O2247,W$12:AF$60,10),S2247)</f>
        <v>A+J=</v>
      </c>
      <c r="T2248" s="66" t="e">
        <f>IF(O2247&gt;0,VLOOKUP(O2247,W$12:AF$60,11),T2247)</f>
        <v>#REF!</v>
      </c>
      <c r="U2248" s="71" t="str">
        <f t="shared" si="602"/>
        <v>-</v>
      </c>
    </row>
    <row r="2249" spans="1:21" x14ac:dyDescent="0.15">
      <c r="A2249" s="63">
        <f t="shared" si="589"/>
        <v>46014</v>
      </c>
      <c r="B2249" s="78" t="str">
        <f t="shared" ca="1" si="592"/>
        <v>n.d</v>
      </c>
      <c r="C2249" s="65">
        <f t="shared" ca="1" si="593"/>
        <v>740.17183120949994</v>
      </c>
      <c r="D2249" s="10">
        <f ca="1">IF(A2249&lt;$B$1,VLOOKUP(A2249,[1]DI!$A$4:$B$15000,2),0)</f>
        <v>0</v>
      </c>
      <c r="E2249" s="65">
        <f t="shared" ca="1" si="594"/>
        <v>1</v>
      </c>
      <c r="F2249" s="65">
        <f ca="1">(TRUNC(PRODUCT($E$12:$E2248),16))</f>
        <v>1.5886260286907401</v>
      </c>
      <c r="G2249" s="65">
        <f t="shared" ca="1" si="595"/>
        <v>1.4184430829528401</v>
      </c>
      <c r="H2249" s="65">
        <f t="shared" ca="1" si="596"/>
        <v>1.1199786899999999</v>
      </c>
      <c r="I2249" s="64">
        <f t="shared" si="590"/>
        <v>0.04</v>
      </c>
      <c r="J2249" s="66">
        <f>IF(O2248&gt;0,VLOOKUP(O2248,W$12:AF$80,2),J2248)</f>
        <v>45407</v>
      </c>
      <c r="K2249" s="67">
        <f t="shared" si="597"/>
        <v>422</v>
      </c>
      <c r="L2249" s="68">
        <f t="shared" si="598"/>
        <v>422</v>
      </c>
      <c r="M2249" s="69">
        <f t="shared" si="599"/>
        <v>1.0678840110000001</v>
      </c>
      <c r="N2249" s="69">
        <f t="shared" ca="1" si="600"/>
        <v>1.1960073360000001</v>
      </c>
      <c r="O2249" s="68">
        <v>0</v>
      </c>
      <c r="P2249" s="65">
        <f t="shared" ca="1" si="601"/>
        <v>145.07910881000001</v>
      </c>
      <c r="Q2249" s="143">
        <f t="shared" si="591"/>
        <v>0</v>
      </c>
      <c r="R2249" s="11">
        <f t="shared" si="603"/>
        <v>0</v>
      </c>
      <c r="S2249" s="70" t="str">
        <f>IF(O2248&gt;0,VLOOKUP(O2248,W$12:AF$60,10),S2248)</f>
        <v>A+J=</v>
      </c>
      <c r="T2249" s="66" t="e">
        <f>IF(O2248&gt;0,VLOOKUP(O2248,W$12:AF$60,11),T2248)</f>
        <v>#REF!</v>
      </c>
      <c r="U2249" s="71" t="str">
        <f t="shared" si="602"/>
        <v>-</v>
      </c>
    </row>
    <row r="2250" spans="1:21" x14ac:dyDescent="0.15">
      <c r="A2250" s="63">
        <f t="shared" si="589"/>
        <v>46015</v>
      </c>
      <c r="B2250" s="78" t="str">
        <f t="shared" ca="1" si="592"/>
        <v>n.d</v>
      </c>
      <c r="C2250" s="65">
        <f t="shared" ca="1" si="593"/>
        <v>740.17183120949994</v>
      </c>
      <c r="D2250" s="10">
        <f ca="1">IF(A2250&lt;$B$1,VLOOKUP(A2250,[1]DI!$A$4:$B$15000,2),0)</f>
        <v>0</v>
      </c>
      <c r="E2250" s="65">
        <f t="shared" ca="1" si="594"/>
        <v>1</v>
      </c>
      <c r="F2250" s="65">
        <f ca="1">(TRUNC(PRODUCT($E$12:$E2249),16))</f>
        <v>1.5886260286907401</v>
      </c>
      <c r="G2250" s="65">
        <f t="shared" ca="1" si="595"/>
        <v>1.4184430829528401</v>
      </c>
      <c r="H2250" s="65">
        <f t="shared" ca="1" si="596"/>
        <v>1.1199786899999999</v>
      </c>
      <c r="I2250" s="64">
        <f t="shared" si="590"/>
        <v>0.04</v>
      </c>
      <c r="J2250" s="66">
        <f>IF(O2249&gt;0,VLOOKUP(O2249,W$12:AF$80,2),J2249)</f>
        <v>45407</v>
      </c>
      <c r="K2250" s="67">
        <f t="shared" si="597"/>
        <v>423</v>
      </c>
      <c r="L2250" s="68">
        <f t="shared" si="598"/>
        <v>423</v>
      </c>
      <c r="M2250" s="69">
        <f t="shared" si="599"/>
        <v>1.0680502270000001</v>
      </c>
      <c r="N2250" s="69">
        <f t="shared" ca="1" si="600"/>
        <v>1.1961934940000001</v>
      </c>
      <c r="O2250" s="68">
        <v>0</v>
      </c>
      <c r="P2250" s="65">
        <f t="shared" ca="1" si="601"/>
        <v>145.21689771999999</v>
      </c>
      <c r="Q2250" s="143">
        <f t="shared" si="591"/>
        <v>0</v>
      </c>
      <c r="R2250" s="11">
        <f t="shared" si="603"/>
        <v>0</v>
      </c>
      <c r="S2250" s="70" t="str">
        <f>IF(O2249&gt;0,VLOOKUP(O2249,W$12:AF$60,10),S2249)</f>
        <v>A+J=</v>
      </c>
      <c r="T2250" s="66" t="e">
        <f>IF(O2249&gt;0,VLOOKUP(O2249,W$12:AF$60,11),T2249)</f>
        <v>#REF!</v>
      </c>
      <c r="U2250" s="71" t="str">
        <f t="shared" si="602"/>
        <v>-</v>
      </c>
    </row>
    <row r="2251" spans="1:21" x14ac:dyDescent="0.15">
      <c r="A2251" s="63">
        <f t="shared" si="589"/>
        <v>46016</v>
      </c>
      <c r="B2251" s="78" t="str">
        <f t="shared" ca="1" si="592"/>
        <v>n.d</v>
      </c>
      <c r="C2251" s="65">
        <f t="shared" ca="1" si="593"/>
        <v>740.17183120949994</v>
      </c>
      <c r="D2251" s="10">
        <f ca="1">IF(A2251&lt;$B$1,VLOOKUP(A2251,[1]DI!$A$4:$B$15000,2),0)</f>
        <v>0</v>
      </c>
      <c r="E2251" s="65">
        <f t="shared" ca="1" si="594"/>
        <v>1</v>
      </c>
      <c r="F2251" s="65">
        <f ca="1">(TRUNC(PRODUCT($E$12:$E2250),16))</f>
        <v>1.5886260286907401</v>
      </c>
      <c r="G2251" s="65">
        <f t="shared" ca="1" si="595"/>
        <v>1.4184430829528401</v>
      </c>
      <c r="H2251" s="65">
        <f t="shared" ca="1" si="596"/>
        <v>1.1199786899999999</v>
      </c>
      <c r="I2251" s="64">
        <f t="shared" si="590"/>
        <v>0.04</v>
      </c>
      <c r="J2251" s="66">
        <f>IF(O2250&gt;0,VLOOKUP(O2250,W$12:AF$80,2),J2250)</f>
        <v>45407</v>
      </c>
      <c r="K2251" s="67">
        <f t="shared" si="597"/>
        <v>423</v>
      </c>
      <c r="L2251" s="68">
        <f t="shared" si="598"/>
        <v>424</v>
      </c>
      <c r="M2251" s="69">
        <f t="shared" si="599"/>
        <v>1.068216469</v>
      </c>
      <c r="N2251" s="69">
        <f t="shared" ca="1" si="600"/>
        <v>1.1963796820000001</v>
      </c>
      <c r="O2251" s="68">
        <v>0</v>
      </c>
      <c r="P2251" s="65">
        <f t="shared" ca="1" si="601"/>
        <v>145.35470882999999</v>
      </c>
      <c r="Q2251" s="143">
        <f t="shared" si="591"/>
        <v>0</v>
      </c>
      <c r="R2251" s="11">
        <f t="shared" si="603"/>
        <v>0</v>
      </c>
      <c r="S2251" s="70" t="str">
        <f>IF(O2250&gt;0,VLOOKUP(O2250,W$12:AF$60,10),S2250)</f>
        <v>A+J=</v>
      </c>
      <c r="T2251" s="66" t="e">
        <f>IF(O2250&gt;0,VLOOKUP(O2250,W$12:AF$60,11),T2250)</f>
        <v>#REF!</v>
      </c>
      <c r="U2251" s="71" t="str">
        <f t="shared" si="602"/>
        <v>-</v>
      </c>
    </row>
    <row r="2252" spans="1:21" x14ac:dyDescent="0.15">
      <c r="A2252" s="63">
        <f t="shared" si="589"/>
        <v>46017</v>
      </c>
      <c r="B2252" s="78" t="str">
        <f t="shared" ca="1" si="592"/>
        <v>n.d</v>
      </c>
      <c r="C2252" s="65">
        <f t="shared" ca="1" si="593"/>
        <v>740.17183120949994</v>
      </c>
      <c r="D2252" s="10">
        <f ca="1">IF(A2252&lt;$B$1,VLOOKUP(A2252,[1]DI!$A$4:$B$15000,2),0)</f>
        <v>0</v>
      </c>
      <c r="E2252" s="65">
        <f t="shared" ca="1" si="594"/>
        <v>1</v>
      </c>
      <c r="F2252" s="65">
        <f ca="1">(TRUNC(PRODUCT($E$12:$E2251),16))</f>
        <v>1.5886260286907401</v>
      </c>
      <c r="G2252" s="65">
        <f t="shared" ca="1" si="595"/>
        <v>1.4184430829528401</v>
      </c>
      <c r="H2252" s="65">
        <f t="shared" ca="1" si="596"/>
        <v>1.1199786899999999</v>
      </c>
      <c r="I2252" s="64">
        <f t="shared" si="590"/>
        <v>0.04</v>
      </c>
      <c r="J2252" s="66">
        <f>IF(O2251&gt;0,VLOOKUP(O2251,W$12:AF$80,2),J2251)</f>
        <v>45407</v>
      </c>
      <c r="K2252" s="67">
        <f t="shared" si="597"/>
        <v>424</v>
      </c>
      <c r="L2252" s="68">
        <f t="shared" si="598"/>
        <v>424</v>
      </c>
      <c r="M2252" s="69">
        <f t="shared" si="599"/>
        <v>1.068216469</v>
      </c>
      <c r="N2252" s="69">
        <f t="shared" ca="1" si="600"/>
        <v>1.1963796820000001</v>
      </c>
      <c r="O2252" s="68">
        <v>0</v>
      </c>
      <c r="P2252" s="65">
        <f t="shared" ca="1" si="601"/>
        <v>145.35470882999999</v>
      </c>
      <c r="Q2252" s="143">
        <f t="shared" si="591"/>
        <v>0</v>
      </c>
      <c r="R2252" s="11">
        <f t="shared" si="603"/>
        <v>0</v>
      </c>
      <c r="S2252" s="70" t="str">
        <f>IF(O2251&gt;0,VLOOKUP(O2251,W$12:AF$60,10),S2251)</f>
        <v>A+J=</v>
      </c>
      <c r="T2252" s="66" t="e">
        <f>IF(O2251&gt;0,VLOOKUP(O2251,W$12:AF$60,11),T2251)</f>
        <v>#REF!</v>
      </c>
      <c r="U2252" s="71" t="str">
        <f t="shared" si="602"/>
        <v>-</v>
      </c>
    </row>
    <row r="2253" spans="1:21" x14ac:dyDescent="0.15">
      <c r="A2253" s="63">
        <f t="shared" ref="A2253:A2316" si="604">(A2252+1)</f>
        <v>46018</v>
      </c>
      <c r="B2253" s="78" t="str">
        <f t="shared" ca="1" si="592"/>
        <v>n.d</v>
      </c>
      <c r="C2253" s="65">
        <f t="shared" ca="1" si="593"/>
        <v>740.17183120949994</v>
      </c>
      <c r="D2253" s="10">
        <f ca="1">IF(A2253&lt;$B$1,VLOOKUP(A2253,[1]DI!$A$4:$B$15000,2),0)</f>
        <v>0</v>
      </c>
      <c r="E2253" s="65">
        <f t="shared" ca="1" si="594"/>
        <v>1</v>
      </c>
      <c r="F2253" s="65">
        <f ca="1">(TRUNC(PRODUCT($E$12:$E2252),16))</f>
        <v>1.5886260286907401</v>
      </c>
      <c r="G2253" s="65">
        <f t="shared" ca="1" si="595"/>
        <v>1.4184430829528401</v>
      </c>
      <c r="H2253" s="65">
        <f t="shared" ca="1" si="596"/>
        <v>1.1199786899999999</v>
      </c>
      <c r="I2253" s="64">
        <f t="shared" ref="I2253:I2316" si="605">I2252</f>
        <v>0.04</v>
      </c>
      <c r="J2253" s="66">
        <f>IF(O2252&gt;0,VLOOKUP(O2252,W$12:AF$80,2),J2252)</f>
        <v>45407</v>
      </c>
      <c r="K2253" s="67">
        <f t="shared" si="597"/>
        <v>424</v>
      </c>
      <c r="L2253" s="68">
        <f t="shared" si="598"/>
        <v>425</v>
      </c>
      <c r="M2253" s="69">
        <f t="shared" si="599"/>
        <v>1.0683827370000001</v>
      </c>
      <c r="N2253" s="69">
        <f t="shared" ca="1" si="600"/>
        <v>1.196565898</v>
      </c>
      <c r="O2253" s="68">
        <v>0</v>
      </c>
      <c r="P2253" s="65">
        <f t="shared" ca="1" si="601"/>
        <v>145.49254067000001</v>
      </c>
      <c r="Q2253" s="143">
        <f t="shared" si="591"/>
        <v>0</v>
      </c>
      <c r="R2253" s="11">
        <f t="shared" si="603"/>
        <v>0</v>
      </c>
      <c r="S2253" s="70" t="str">
        <f>IF(O2252&gt;0,VLOOKUP(O2252,W$12:AF$60,10),S2252)</f>
        <v>A+J=</v>
      </c>
      <c r="T2253" s="66" t="e">
        <f>IF(O2252&gt;0,VLOOKUP(O2252,W$12:AF$60,11),T2252)</f>
        <v>#REF!</v>
      </c>
      <c r="U2253" s="71" t="str">
        <f t="shared" si="602"/>
        <v>-</v>
      </c>
    </row>
    <row r="2254" spans="1:21" x14ac:dyDescent="0.15">
      <c r="A2254" s="63">
        <f t="shared" si="604"/>
        <v>46019</v>
      </c>
      <c r="B2254" s="78" t="str">
        <f t="shared" ca="1" si="592"/>
        <v>n.d</v>
      </c>
      <c r="C2254" s="65">
        <f t="shared" ca="1" si="593"/>
        <v>740.17183120949994</v>
      </c>
      <c r="D2254" s="10">
        <f ca="1">IF(A2254&lt;$B$1,VLOOKUP(A2254,[1]DI!$A$4:$B$15000,2),0)</f>
        <v>0</v>
      </c>
      <c r="E2254" s="65">
        <f t="shared" ca="1" si="594"/>
        <v>1</v>
      </c>
      <c r="F2254" s="65">
        <f ca="1">(TRUNC(PRODUCT($E$12:$E2253),16))</f>
        <v>1.5886260286907401</v>
      </c>
      <c r="G2254" s="65">
        <f t="shared" ca="1" si="595"/>
        <v>1.4184430829528401</v>
      </c>
      <c r="H2254" s="65">
        <f t="shared" ca="1" si="596"/>
        <v>1.1199786899999999</v>
      </c>
      <c r="I2254" s="64">
        <f t="shared" si="605"/>
        <v>0.04</v>
      </c>
      <c r="J2254" s="66">
        <f>IF(O2253&gt;0,VLOOKUP(O2253,W$12:AF$80,2),J2253)</f>
        <v>45407</v>
      </c>
      <c r="K2254" s="67">
        <f t="shared" si="597"/>
        <v>424</v>
      </c>
      <c r="L2254" s="68">
        <f t="shared" si="598"/>
        <v>425</v>
      </c>
      <c r="M2254" s="69">
        <f t="shared" si="599"/>
        <v>1.0683827370000001</v>
      </c>
      <c r="N2254" s="69">
        <f t="shared" ca="1" si="600"/>
        <v>1.196565898</v>
      </c>
      <c r="O2254" s="68">
        <v>0</v>
      </c>
      <c r="P2254" s="65">
        <f t="shared" ca="1" si="601"/>
        <v>145.49254067000001</v>
      </c>
      <c r="Q2254" s="143">
        <f t="shared" si="591"/>
        <v>0</v>
      </c>
      <c r="R2254" s="11">
        <f t="shared" si="603"/>
        <v>0</v>
      </c>
      <c r="S2254" s="70" t="str">
        <f>IF(O2253&gt;0,VLOOKUP(O2253,W$12:AF$60,10),S2253)</f>
        <v>A+J=</v>
      </c>
      <c r="T2254" s="66" t="e">
        <f>IF(O2253&gt;0,VLOOKUP(O2253,W$12:AF$60,11),T2253)</f>
        <v>#REF!</v>
      </c>
      <c r="U2254" s="71" t="str">
        <f t="shared" si="602"/>
        <v>-</v>
      </c>
    </row>
    <row r="2255" spans="1:21" x14ac:dyDescent="0.15">
      <c r="A2255" s="63">
        <f t="shared" si="604"/>
        <v>46020</v>
      </c>
      <c r="B2255" s="78" t="str">
        <f t="shared" ca="1" si="592"/>
        <v>n.d</v>
      </c>
      <c r="C2255" s="65">
        <f t="shared" ca="1" si="593"/>
        <v>740.17183120949994</v>
      </c>
      <c r="D2255" s="10">
        <f ca="1">IF(A2255&lt;$B$1,VLOOKUP(A2255,[1]DI!$A$4:$B$15000,2),0)</f>
        <v>0</v>
      </c>
      <c r="E2255" s="65">
        <f t="shared" ca="1" si="594"/>
        <v>1</v>
      </c>
      <c r="F2255" s="65">
        <f ca="1">(TRUNC(PRODUCT($E$12:$E2254),16))</f>
        <v>1.5886260286907401</v>
      </c>
      <c r="G2255" s="65">
        <f t="shared" ca="1" si="595"/>
        <v>1.4184430829528401</v>
      </c>
      <c r="H2255" s="65">
        <f t="shared" ca="1" si="596"/>
        <v>1.1199786899999999</v>
      </c>
      <c r="I2255" s="64">
        <f t="shared" si="605"/>
        <v>0.04</v>
      </c>
      <c r="J2255" s="66">
        <f>IF(O2254&gt;0,VLOOKUP(O2254,W$12:AF$80,2),J2254)</f>
        <v>45407</v>
      </c>
      <c r="K2255" s="67">
        <f t="shared" si="597"/>
        <v>425</v>
      </c>
      <c r="L2255" s="68">
        <f t="shared" si="598"/>
        <v>425</v>
      </c>
      <c r="M2255" s="69">
        <f t="shared" si="599"/>
        <v>1.0683827370000001</v>
      </c>
      <c r="N2255" s="69">
        <f t="shared" ca="1" si="600"/>
        <v>1.196565898</v>
      </c>
      <c r="O2255" s="68">
        <v>0</v>
      </c>
      <c r="P2255" s="65">
        <f t="shared" ca="1" si="601"/>
        <v>145.49254067000001</v>
      </c>
      <c r="Q2255" s="143">
        <f t="shared" si="591"/>
        <v>0</v>
      </c>
      <c r="R2255" s="11">
        <f t="shared" si="603"/>
        <v>0</v>
      </c>
      <c r="S2255" s="70" t="str">
        <f>IF(O2254&gt;0,VLOOKUP(O2254,W$12:AF$60,10),S2254)</f>
        <v>A+J=</v>
      </c>
      <c r="T2255" s="66" t="e">
        <f>IF(O2254&gt;0,VLOOKUP(O2254,W$12:AF$60,11),T2254)</f>
        <v>#REF!</v>
      </c>
      <c r="U2255" s="71" t="str">
        <f t="shared" si="602"/>
        <v>-</v>
      </c>
    </row>
    <row r="2256" spans="1:21" x14ac:dyDescent="0.15">
      <c r="A2256" s="63">
        <f t="shared" si="604"/>
        <v>46021</v>
      </c>
      <c r="B2256" s="78" t="str">
        <f t="shared" ca="1" si="592"/>
        <v>n.d</v>
      </c>
      <c r="C2256" s="65">
        <f t="shared" ca="1" si="593"/>
        <v>740.17183120949994</v>
      </c>
      <c r="D2256" s="10">
        <f ca="1">IF(A2256&lt;$B$1,VLOOKUP(A2256,[1]DI!$A$4:$B$15000,2),0)</f>
        <v>0</v>
      </c>
      <c r="E2256" s="65">
        <f t="shared" ca="1" si="594"/>
        <v>1</v>
      </c>
      <c r="F2256" s="65">
        <f ca="1">(TRUNC(PRODUCT($E$12:$E2255),16))</f>
        <v>1.5886260286907401</v>
      </c>
      <c r="G2256" s="65">
        <f t="shared" ca="1" si="595"/>
        <v>1.4184430829528401</v>
      </c>
      <c r="H2256" s="65">
        <f t="shared" ca="1" si="596"/>
        <v>1.1199786899999999</v>
      </c>
      <c r="I2256" s="64">
        <f t="shared" si="605"/>
        <v>0.04</v>
      </c>
      <c r="J2256" s="66">
        <f>IF(O2255&gt;0,VLOOKUP(O2255,W$12:AF$80,2),J2255)</f>
        <v>45407</v>
      </c>
      <c r="K2256" s="67">
        <f t="shared" si="597"/>
        <v>426</v>
      </c>
      <c r="L2256" s="68">
        <f t="shared" si="598"/>
        <v>426</v>
      </c>
      <c r="M2256" s="69">
        <f t="shared" si="599"/>
        <v>1.06854903</v>
      </c>
      <c r="N2256" s="69">
        <f t="shared" ca="1" si="600"/>
        <v>1.1967521430000001</v>
      </c>
      <c r="O2256" s="68">
        <v>0</v>
      </c>
      <c r="P2256" s="65">
        <f t="shared" ca="1" si="601"/>
        <v>145.63039397</v>
      </c>
      <c r="Q2256" s="143">
        <f t="shared" si="591"/>
        <v>0</v>
      </c>
      <c r="R2256" s="11">
        <f t="shared" si="603"/>
        <v>0</v>
      </c>
      <c r="S2256" s="70" t="str">
        <f>IF(O2255&gt;0,VLOOKUP(O2255,W$12:AF$60,10),S2255)</f>
        <v>A+J=</v>
      </c>
      <c r="T2256" s="66" t="e">
        <f>IF(O2255&gt;0,VLOOKUP(O2255,W$12:AF$60,11),T2255)</f>
        <v>#REF!</v>
      </c>
      <c r="U2256" s="71" t="str">
        <f t="shared" si="602"/>
        <v>-</v>
      </c>
    </row>
    <row r="2257" spans="1:21" x14ac:dyDescent="0.15">
      <c r="A2257" s="63">
        <f t="shared" si="604"/>
        <v>46022</v>
      </c>
      <c r="B2257" s="78" t="str">
        <f t="shared" ca="1" si="592"/>
        <v>n.d</v>
      </c>
      <c r="C2257" s="65">
        <f t="shared" ca="1" si="593"/>
        <v>740.17183120949994</v>
      </c>
      <c r="D2257" s="10">
        <f ca="1">IF(A2257&lt;$B$1,VLOOKUP(A2257,[1]DI!$A$4:$B$15000,2),0)</f>
        <v>0</v>
      </c>
      <c r="E2257" s="65">
        <f t="shared" ca="1" si="594"/>
        <v>1</v>
      </c>
      <c r="F2257" s="65">
        <f ca="1">(TRUNC(PRODUCT($E$12:$E2256),16))</f>
        <v>1.5886260286907401</v>
      </c>
      <c r="G2257" s="65">
        <f t="shared" ca="1" si="595"/>
        <v>1.4184430829528401</v>
      </c>
      <c r="H2257" s="65">
        <f t="shared" ca="1" si="596"/>
        <v>1.1199786899999999</v>
      </c>
      <c r="I2257" s="64">
        <f t="shared" si="605"/>
        <v>0.04</v>
      </c>
      <c r="J2257" s="66">
        <f>IF(O2256&gt;0,VLOOKUP(O2256,W$12:AF$80,2),J2256)</f>
        <v>45407</v>
      </c>
      <c r="K2257" s="67">
        <f t="shared" si="597"/>
        <v>427</v>
      </c>
      <c r="L2257" s="68">
        <f t="shared" si="598"/>
        <v>427</v>
      </c>
      <c r="M2257" s="69">
        <f t="shared" si="599"/>
        <v>1.06871535</v>
      </c>
      <c r="N2257" s="69">
        <f t="shared" ca="1" si="600"/>
        <v>1.196938418</v>
      </c>
      <c r="O2257" s="68">
        <v>0</v>
      </c>
      <c r="P2257" s="65">
        <f t="shared" ca="1" si="601"/>
        <v>145.76826947999999</v>
      </c>
      <c r="Q2257" s="143">
        <f t="shared" si="591"/>
        <v>0</v>
      </c>
      <c r="R2257" s="11">
        <f t="shared" si="603"/>
        <v>0</v>
      </c>
      <c r="S2257" s="70" t="str">
        <f>IF(O2256&gt;0,VLOOKUP(O2256,W$12:AF$60,10),S2256)</f>
        <v>A+J=</v>
      </c>
      <c r="T2257" s="66" t="e">
        <f>IF(O2256&gt;0,VLOOKUP(O2256,W$12:AF$60,11),T2256)</f>
        <v>#REF!</v>
      </c>
      <c r="U2257" s="71" t="str">
        <f t="shared" si="602"/>
        <v>-</v>
      </c>
    </row>
    <row r="2258" spans="1:21" x14ac:dyDescent="0.15">
      <c r="A2258" s="63">
        <f t="shared" si="604"/>
        <v>46023</v>
      </c>
      <c r="B2258" s="78" t="str">
        <f t="shared" ca="1" si="592"/>
        <v>n.d</v>
      </c>
      <c r="C2258" s="65">
        <f t="shared" ca="1" si="593"/>
        <v>740.17183120949994</v>
      </c>
      <c r="D2258" s="10">
        <f ca="1">IF(A2258&lt;$B$1,VLOOKUP(A2258,[1]DI!$A$4:$B$15000,2),0)</f>
        <v>0</v>
      </c>
      <c r="E2258" s="65">
        <f t="shared" ca="1" si="594"/>
        <v>1</v>
      </c>
      <c r="F2258" s="65">
        <f ca="1">(TRUNC(PRODUCT($E$12:$E2257),16))</f>
        <v>1.5886260286907401</v>
      </c>
      <c r="G2258" s="65">
        <f t="shared" ca="1" si="595"/>
        <v>1.4184430829528401</v>
      </c>
      <c r="H2258" s="65">
        <f t="shared" ca="1" si="596"/>
        <v>1.1199786899999999</v>
      </c>
      <c r="I2258" s="64">
        <f t="shared" si="605"/>
        <v>0.04</v>
      </c>
      <c r="J2258" s="66">
        <f>IF(O2257&gt;0,VLOOKUP(O2257,W$12:AF$80,2),J2257)</f>
        <v>45407</v>
      </c>
      <c r="K2258" s="67">
        <f t="shared" si="597"/>
        <v>427</v>
      </c>
      <c r="L2258" s="68">
        <f t="shared" si="598"/>
        <v>428</v>
      </c>
      <c r="M2258" s="69">
        <f t="shared" si="599"/>
        <v>1.068881695</v>
      </c>
      <c r="N2258" s="69">
        <f t="shared" ca="1" si="600"/>
        <v>1.197124721</v>
      </c>
      <c r="O2258" s="68">
        <v>0</v>
      </c>
      <c r="P2258" s="65">
        <f t="shared" ca="1" si="601"/>
        <v>145.90616571000001</v>
      </c>
      <c r="Q2258" s="143">
        <f t="shared" si="591"/>
        <v>0</v>
      </c>
      <c r="R2258" s="11">
        <f t="shared" si="603"/>
        <v>0</v>
      </c>
      <c r="S2258" s="70" t="str">
        <f>IF(O2257&gt;0,VLOOKUP(O2257,W$12:AF$60,10),S2257)</f>
        <v>A+J=</v>
      </c>
      <c r="T2258" s="66" t="e">
        <f>IF(O2257&gt;0,VLOOKUP(O2257,W$12:AF$60,11),T2257)</f>
        <v>#REF!</v>
      </c>
      <c r="U2258" s="71" t="str">
        <f t="shared" si="602"/>
        <v>-</v>
      </c>
    </row>
    <row r="2259" spans="1:21" x14ac:dyDescent="0.15">
      <c r="A2259" s="63">
        <f t="shared" si="604"/>
        <v>46024</v>
      </c>
      <c r="B2259" s="78" t="str">
        <f t="shared" ca="1" si="592"/>
        <v>n.d</v>
      </c>
      <c r="C2259" s="65">
        <f t="shared" ca="1" si="593"/>
        <v>740.17183120949994</v>
      </c>
      <c r="D2259" s="10">
        <f ca="1">IF(A2259&lt;$B$1,VLOOKUP(A2259,[1]DI!$A$4:$B$15000,2),0)</f>
        <v>0</v>
      </c>
      <c r="E2259" s="65">
        <f t="shared" ca="1" si="594"/>
        <v>1</v>
      </c>
      <c r="F2259" s="65">
        <f ca="1">(TRUNC(PRODUCT($E$12:$E2258),16))</f>
        <v>1.5886260286907401</v>
      </c>
      <c r="G2259" s="65">
        <f t="shared" ca="1" si="595"/>
        <v>1.4184430829528401</v>
      </c>
      <c r="H2259" s="65">
        <f t="shared" ca="1" si="596"/>
        <v>1.1199786899999999</v>
      </c>
      <c r="I2259" s="64">
        <f t="shared" si="605"/>
        <v>0.04</v>
      </c>
      <c r="J2259" s="66">
        <f>IF(O2258&gt;0,VLOOKUP(O2258,W$12:AF$80,2),J2258)</f>
        <v>45407</v>
      </c>
      <c r="K2259" s="67">
        <f t="shared" si="597"/>
        <v>428</v>
      </c>
      <c r="L2259" s="68">
        <f t="shared" si="598"/>
        <v>428</v>
      </c>
      <c r="M2259" s="69">
        <f t="shared" si="599"/>
        <v>1.068881695</v>
      </c>
      <c r="N2259" s="69">
        <f t="shared" ca="1" si="600"/>
        <v>1.197124721</v>
      </c>
      <c r="O2259" s="68">
        <v>0</v>
      </c>
      <c r="P2259" s="65">
        <f t="shared" ca="1" si="601"/>
        <v>145.90616571000001</v>
      </c>
      <c r="Q2259" s="143">
        <f t="shared" si="591"/>
        <v>0</v>
      </c>
      <c r="R2259" s="11">
        <f t="shared" si="603"/>
        <v>0</v>
      </c>
      <c r="S2259" s="70" t="str">
        <f>IF(O2258&gt;0,VLOOKUP(O2258,W$12:AF$60,10),S2258)</f>
        <v>A+J=</v>
      </c>
      <c r="T2259" s="66" t="e">
        <f>IF(O2258&gt;0,VLOOKUP(O2258,W$12:AF$60,11),T2258)</f>
        <v>#REF!</v>
      </c>
      <c r="U2259" s="71" t="str">
        <f t="shared" si="602"/>
        <v>-</v>
      </c>
    </row>
    <row r="2260" spans="1:21" x14ac:dyDescent="0.15">
      <c r="A2260" s="63">
        <f t="shared" si="604"/>
        <v>46025</v>
      </c>
      <c r="B2260" s="78" t="str">
        <f t="shared" ca="1" si="592"/>
        <v>n.d</v>
      </c>
      <c r="C2260" s="65">
        <f t="shared" ca="1" si="593"/>
        <v>740.17183120949994</v>
      </c>
      <c r="D2260" s="10">
        <f ca="1">IF(A2260&lt;$B$1,VLOOKUP(A2260,[1]DI!$A$4:$B$15000,2),0)</f>
        <v>0</v>
      </c>
      <c r="E2260" s="65">
        <f t="shared" ca="1" si="594"/>
        <v>1</v>
      </c>
      <c r="F2260" s="65">
        <f ca="1">(TRUNC(PRODUCT($E$12:$E2259),16))</f>
        <v>1.5886260286907401</v>
      </c>
      <c r="G2260" s="65">
        <f t="shared" ca="1" si="595"/>
        <v>1.4184430829528401</v>
      </c>
      <c r="H2260" s="65">
        <f t="shared" ca="1" si="596"/>
        <v>1.1199786899999999</v>
      </c>
      <c r="I2260" s="64">
        <f t="shared" si="605"/>
        <v>0.04</v>
      </c>
      <c r="J2260" s="66">
        <f>IF(O2259&gt;0,VLOOKUP(O2259,W$12:AF$80,2),J2259)</f>
        <v>45407</v>
      </c>
      <c r="K2260" s="67">
        <f t="shared" si="597"/>
        <v>428</v>
      </c>
      <c r="L2260" s="68">
        <f t="shared" si="598"/>
        <v>429</v>
      </c>
      <c r="M2260" s="69">
        <f t="shared" si="599"/>
        <v>1.0690480659999999</v>
      </c>
      <c r="N2260" s="69">
        <f t="shared" ca="1" si="600"/>
        <v>1.197311053</v>
      </c>
      <c r="O2260" s="68">
        <v>0</v>
      </c>
      <c r="P2260" s="65">
        <f t="shared" ca="1" si="601"/>
        <v>146.04408341000001</v>
      </c>
      <c r="Q2260" s="143">
        <f t="shared" si="591"/>
        <v>0</v>
      </c>
      <c r="R2260" s="11">
        <f t="shared" si="603"/>
        <v>0</v>
      </c>
      <c r="S2260" s="70" t="str">
        <f>IF(O2259&gt;0,VLOOKUP(O2259,W$12:AF$60,10),S2259)</f>
        <v>A+J=</v>
      </c>
      <c r="T2260" s="66" t="e">
        <f>IF(O2259&gt;0,VLOOKUP(O2259,W$12:AF$60,11),T2259)</f>
        <v>#REF!</v>
      </c>
      <c r="U2260" s="71" t="str">
        <f t="shared" si="602"/>
        <v>-</v>
      </c>
    </row>
    <row r="2261" spans="1:21" x14ac:dyDescent="0.15">
      <c r="A2261" s="63">
        <f t="shared" si="604"/>
        <v>46026</v>
      </c>
      <c r="B2261" s="78" t="str">
        <f t="shared" ca="1" si="592"/>
        <v>n.d</v>
      </c>
      <c r="C2261" s="65">
        <f t="shared" ca="1" si="593"/>
        <v>740.17183120949994</v>
      </c>
      <c r="D2261" s="10">
        <f ca="1">IF(A2261&lt;$B$1,VLOOKUP(A2261,[1]DI!$A$4:$B$15000,2),0)</f>
        <v>0</v>
      </c>
      <c r="E2261" s="65">
        <f t="shared" ca="1" si="594"/>
        <v>1</v>
      </c>
      <c r="F2261" s="65">
        <f ca="1">(TRUNC(PRODUCT($E$12:$E2260),16))</f>
        <v>1.5886260286907401</v>
      </c>
      <c r="G2261" s="65">
        <f t="shared" ca="1" si="595"/>
        <v>1.4184430829528401</v>
      </c>
      <c r="H2261" s="65">
        <f t="shared" ca="1" si="596"/>
        <v>1.1199786899999999</v>
      </c>
      <c r="I2261" s="64">
        <f t="shared" si="605"/>
        <v>0.04</v>
      </c>
      <c r="J2261" s="66">
        <f>IF(O2260&gt;0,VLOOKUP(O2260,W$12:AF$80,2),J2260)</f>
        <v>45407</v>
      </c>
      <c r="K2261" s="67">
        <f t="shared" si="597"/>
        <v>428</v>
      </c>
      <c r="L2261" s="68">
        <f t="shared" si="598"/>
        <v>429</v>
      </c>
      <c r="M2261" s="69">
        <f t="shared" si="599"/>
        <v>1.0690480659999999</v>
      </c>
      <c r="N2261" s="69">
        <f t="shared" ca="1" si="600"/>
        <v>1.197311053</v>
      </c>
      <c r="O2261" s="68">
        <v>0</v>
      </c>
      <c r="P2261" s="65">
        <f t="shared" ca="1" si="601"/>
        <v>146.04408341000001</v>
      </c>
      <c r="Q2261" s="143">
        <f t="shared" si="591"/>
        <v>0</v>
      </c>
      <c r="R2261" s="11">
        <f t="shared" si="603"/>
        <v>0</v>
      </c>
      <c r="S2261" s="70" t="str">
        <f>IF(O2260&gt;0,VLOOKUP(O2260,W$12:AF$60,10),S2260)</f>
        <v>A+J=</v>
      </c>
      <c r="T2261" s="66" t="e">
        <f>IF(O2260&gt;0,VLOOKUP(O2260,W$12:AF$60,11),T2260)</f>
        <v>#REF!</v>
      </c>
      <c r="U2261" s="71" t="str">
        <f t="shared" si="602"/>
        <v>-</v>
      </c>
    </row>
    <row r="2262" spans="1:21" x14ac:dyDescent="0.15">
      <c r="A2262" s="63">
        <f t="shared" si="604"/>
        <v>46027</v>
      </c>
      <c r="B2262" s="78" t="str">
        <f t="shared" ca="1" si="592"/>
        <v>n.d</v>
      </c>
      <c r="C2262" s="65">
        <f t="shared" ca="1" si="593"/>
        <v>740.17183120949994</v>
      </c>
      <c r="D2262" s="10">
        <f ca="1">IF(A2262&lt;$B$1,VLOOKUP(A2262,[1]DI!$A$4:$B$15000,2),0)</f>
        <v>0</v>
      </c>
      <c r="E2262" s="65">
        <f t="shared" ca="1" si="594"/>
        <v>1</v>
      </c>
      <c r="F2262" s="65">
        <f ca="1">(TRUNC(PRODUCT($E$12:$E2261),16))</f>
        <v>1.5886260286907401</v>
      </c>
      <c r="G2262" s="65">
        <f t="shared" ca="1" si="595"/>
        <v>1.4184430829528401</v>
      </c>
      <c r="H2262" s="65">
        <f t="shared" ca="1" si="596"/>
        <v>1.1199786899999999</v>
      </c>
      <c r="I2262" s="64">
        <f t="shared" si="605"/>
        <v>0.04</v>
      </c>
      <c r="J2262" s="66">
        <f>IF(O2261&gt;0,VLOOKUP(O2261,W$12:AF$80,2),J2261)</f>
        <v>45407</v>
      </c>
      <c r="K2262" s="67">
        <f t="shared" si="597"/>
        <v>429</v>
      </c>
      <c r="L2262" s="68">
        <f t="shared" si="598"/>
        <v>429</v>
      </c>
      <c r="M2262" s="69">
        <f t="shared" si="599"/>
        <v>1.0690480659999999</v>
      </c>
      <c r="N2262" s="69">
        <f t="shared" ca="1" si="600"/>
        <v>1.197311053</v>
      </c>
      <c r="O2262" s="68">
        <v>0</v>
      </c>
      <c r="P2262" s="65">
        <f t="shared" ca="1" si="601"/>
        <v>146.04408341000001</v>
      </c>
      <c r="Q2262" s="143">
        <f t="shared" si="591"/>
        <v>0</v>
      </c>
      <c r="R2262" s="11">
        <f t="shared" si="603"/>
        <v>0</v>
      </c>
      <c r="S2262" s="70" t="str">
        <f>IF(O2261&gt;0,VLOOKUP(O2261,W$12:AF$60,10),S2261)</f>
        <v>A+J=</v>
      </c>
      <c r="T2262" s="66" t="e">
        <f>IF(O2261&gt;0,VLOOKUP(O2261,W$12:AF$60,11),T2261)</f>
        <v>#REF!</v>
      </c>
      <c r="U2262" s="71" t="str">
        <f t="shared" si="602"/>
        <v>-</v>
      </c>
    </row>
    <row r="2263" spans="1:21" x14ac:dyDescent="0.15">
      <c r="A2263" s="63">
        <f t="shared" si="604"/>
        <v>46028</v>
      </c>
      <c r="B2263" s="78" t="str">
        <f t="shared" ca="1" si="592"/>
        <v>n.d</v>
      </c>
      <c r="C2263" s="65">
        <f t="shared" ca="1" si="593"/>
        <v>740.17183120949994</v>
      </c>
      <c r="D2263" s="10">
        <f ca="1">IF(A2263&lt;$B$1,VLOOKUP(A2263,[1]DI!$A$4:$B$15000,2),0)</f>
        <v>0</v>
      </c>
      <c r="E2263" s="65">
        <f t="shared" ca="1" si="594"/>
        <v>1</v>
      </c>
      <c r="F2263" s="65">
        <f ca="1">(TRUNC(PRODUCT($E$12:$E2262),16))</f>
        <v>1.5886260286907401</v>
      </c>
      <c r="G2263" s="65">
        <f t="shared" ca="1" si="595"/>
        <v>1.4184430829528401</v>
      </c>
      <c r="H2263" s="65">
        <f t="shared" ca="1" si="596"/>
        <v>1.1199786899999999</v>
      </c>
      <c r="I2263" s="64">
        <f t="shared" si="605"/>
        <v>0.04</v>
      </c>
      <c r="J2263" s="66">
        <f>IF(O2262&gt;0,VLOOKUP(O2262,W$12:AF$80,2),J2262)</f>
        <v>45407</v>
      </c>
      <c r="K2263" s="67">
        <f t="shared" si="597"/>
        <v>430</v>
      </c>
      <c r="L2263" s="68">
        <f t="shared" si="598"/>
        <v>430</v>
      </c>
      <c r="M2263" s="69">
        <f t="shared" si="599"/>
        <v>1.0692144640000001</v>
      </c>
      <c r="N2263" s="69">
        <f t="shared" ca="1" si="600"/>
        <v>1.197497415</v>
      </c>
      <c r="O2263" s="68">
        <v>0</v>
      </c>
      <c r="P2263" s="65">
        <f t="shared" ca="1" si="601"/>
        <v>146.18202331000001</v>
      </c>
      <c r="Q2263" s="143">
        <f t="shared" si="591"/>
        <v>0</v>
      </c>
      <c r="R2263" s="11">
        <f t="shared" si="603"/>
        <v>0</v>
      </c>
      <c r="S2263" s="70" t="str">
        <f>IF(O2262&gt;0,VLOOKUP(O2262,W$12:AF$60,10),S2262)</f>
        <v>A+J=</v>
      </c>
      <c r="T2263" s="66" t="e">
        <f>IF(O2262&gt;0,VLOOKUP(O2262,W$12:AF$60,11),T2262)</f>
        <v>#REF!</v>
      </c>
      <c r="U2263" s="71" t="str">
        <f t="shared" si="602"/>
        <v>-</v>
      </c>
    </row>
    <row r="2264" spans="1:21" x14ac:dyDescent="0.15">
      <c r="A2264" s="63">
        <f t="shared" si="604"/>
        <v>46029</v>
      </c>
      <c r="B2264" s="78" t="str">
        <f t="shared" ca="1" si="592"/>
        <v>n.d</v>
      </c>
      <c r="C2264" s="65">
        <f t="shared" ca="1" si="593"/>
        <v>740.17183120949994</v>
      </c>
      <c r="D2264" s="10">
        <f ca="1">IF(A2264&lt;$B$1,VLOOKUP(A2264,[1]DI!$A$4:$B$15000,2),0)</f>
        <v>0</v>
      </c>
      <c r="E2264" s="65">
        <f t="shared" ca="1" si="594"/>
        <v>1</v>
      </c>
      <c r="F2264" s="65">
        <f ca="1">(TRUNC(PRODUCT($E$12:$E2263),16))</f>
        <v>1.5886260286907401</v>
      </c>
      <c r="G2264" s="65">
        <f t="shared" ca="1" si="595"/>
        <v>1.4184430829528401</v>
      </c>
      <c r="H2264" s="65">
        <f t="shared" ca="1" si="596"/>
        <v>1.1199786899999999</v>
      </c>
      <c r="I2264" s="64">
        <f t="shared" si="605"/>
        <v>0.04</v>
      </c>
      <c r="J2264" s="66">
        <f>IF(O2263&gt;0,VLOOKUP(O2263,W$12:AF$80,2),J2263)</f>
        <v>45407</v>
      </c>
      <c r="K2264" s="67">
        <f t="shared" si="597"/>
        <v>431</v>
      </c>
      <c r="L2264" s="68">
        <f t="shared" si="598"/>
        <v>431</v>
      </c>
      <c r="M2264" s="69">
        <f t="shared" si="599"/>
        <v>1.0693808869999999</v>
      </c>
      <c r="N2264" s="69">
        <f t="shared" ca="1" si="600"/>
        <v>1.197683805</v>
      </c>
      <c r="O2264" s="68">
        <v>0</v>
      </c>
      <c r="P2264" s="65">
        <f t="shared" ca="1" si="601"/>
        <v>146.31998393999999</v>
      </c>
      <c r="Q2264" s="143">
        <f t="shared" si="591"/>
        <v>0</v>
      </c>
      <c r="R2264" s="11">
        <f t="shared" si="603"/>
        <v>0</v>
      </c>
      <c r="S2264" s="70" t="str">
        <f>IF(O2263&gt;0,VLOOKUP(O2263,W$12:AF$60,10),S2263)</f>
        <v>A+J=</v>
      </c>
      <c r="T2264" s="66" t="e">
        <f>IF(O2263&gt;0,VLOOKUP(O2263,W$12:AF$60,11),T2263)</f>
        <v>#REF!</v>
      </c>
      <c r="U2264" s="71" t="str">
        <f t="shared" si="602"/>
        <v>-</v>
      </c>
    </row>
    <row r="2265" spans="1:21" x14ac:dyDescent="0.15">
      <c r="A2265" s="63">
        <f t="shared" si="604"/>
        <v>46030</v>
      </c>
      <c r="B2265" s="78" t="str">
        <f t="shared" ca="1" si="592"/>
        <v>n.d</v>
      </c>
      <c r="C2265" s="65">
        <f t="shared" ca="1" si="593"/>
        <v>740.17183120949994</v>
      </c>
      <c r="D2265" s="10">
        <f ca="1">IF(A2265&lt;$B$1,VLOOKUP(A2265,[1]DI!$A$4:$B$15000,2),0)</f>
        <v>0</v>
      </c>
      <c r="E2265" s="65">
        <f t="shared" ca="1" si="594"/>
        <v>1</v>
      </c>
      <c r="F2265" s="65">
        <f ca="1">(TRUNC(PRODUCT($E$12:$E2264),16))</f>
        <v>1.5886260286907401</v>
      </c>
      <c r="G2265" s="65">
        <f t="shared" ca="1" si="595"/>
        <v>1.4184430829528401</v>
      </c>
      <c r="H2265" s="65">
        <f t="shared" ca="1" si="596"/>
        <v>1.1199786899999999</v>
      </c>
      <c r="I2265" s="64">
        <f t="shared" si="605"/>
        <v>0.04</v>
      </c>
      <c r="J2265" s="66">
        <f>IF(O2264&gt;0,VLOOKUP(O2264,W$12:AF$80,2),J2264)</f>
        <v>45407</v>
      </c>
      <c r="K2265" s="67">
        <f t="shared" si="597"/>
        <v>432</v>
      </c>
      <c r="L2265" s="68">
        <f t="shared" si="598"/>
        <v>432</v>
      </c>
      <c r="M2265" s="69">
        <f t="shared" si="599"/>
        <v>1.0695473360000001</v>
      </c>
      <c r="N2265" s="69">
        <f t="shared" ca="1" si="600"/>
        <v>1.1978702240000001</v>
      </c>
      <c r="O2265" s="68">
        <v>0</v>
      </c>
      <c r="P2265" s="65">
        <f t="shared" ca="1" si="601"/>
        <v>146.45796602999999</v>
      </c>
      <c r="Q2265" s="143">
        <f t="shared" si="591"/>
        <v>0</v>
      </c>
      <c r="R2265" s="11">
        <f t="shared" si="603"/>
        <v>0</v>
      </c>
      <c r="S2265" s="70" t="str">
        <f>IF(O2264&gt;0,VLOOKUP(O2264,W$12:AF$60,10),S2264)</f>
        <v>A+J=</v>
      </c>
      <c r="T2265" s="66" t="e">
        <f>IF(O2264&gt;0,VLOOKUP(O2264,W$12:AF$60,11),T2264)</f>
        <v>#REF!</v>
      </c>
      <c r="U2265" s="71" t="str">
        <f t="shared" si="602"/>
        <v>-</v>
      </c>
    </row>
    <row r="2266" spans="1:21" x14ac:dyDescent="0.15">
      <c r="A2266" s="63">
        <f t="shared" si="604"/>
        <v>46031</v>
      </c>
      <c r="B2266" s="78" t="str">
        <f t="shared" ca="1" si="592"/>
        <v>n.d</v>
      </c>
      <c r="C2266" s="65">
        <f t="shared" ca="1" si="593"/>
        <v>740.17183120949994</v>
      </c>
      <c r="D2266" s="10">
        <f ca="1">IF(A2266&lt;$B$1,VLOOKUP(A2266,[1]DI!$A$4:$B$15000,2),0)</f>
        <v>0</v>
      </c>
      <c r="E2266" s="65">
        <f t="shared" ca="1" si="594"/>
        <v>1</v>
      </c>
      <c r="F2266" s="65">
        <f ca="1">(TRUNC(PRODUCT($E$12:$E2265),16))</f>
        <v>1.5886260286907401</v>
      </c>
      <c r="G2266" s="65">
        <f t="shared" ca="1" si="595"/>
        <v>1.4184430829528401</v>
      </c>
      <c r="H2266" s="65">
        <f t="shared" ca="1" si="596"/>
        <v>1.1199786899999999</v>
      </c>
      <c r="I2266" s="64">
        <f t="shared" si="605"/>
        <v>0.04</v>
      </c>
      <c r="J2266" s="66">
        <f>IF(O2265&gt;0,VLOOKUP(O2265,W$12:AF$80,2),J2265)</f>
        <v>45407</v>
      </c>
      <c r="K2266" s="67">
        <f t="shared" si="597"/>
        <v>433</v>
      </c>
      <c r="L2266" s="68">
        <f t="shared" si="598"/>
        <v>433</v>
      </c>
      <c r="M2266" s="69">
        <f t="shared" si="599"/>
        <v>1.069713811</v>
      </c>
      <c r="N2266" s="69">
        <f t="shared" ca="1" si="600"/>
        <v>1.198056673</v>
      </c>
      <c r="O2266" s="68">
        <v>0</v>
      </c>
      <c r="P2266" s="65">
        <f t="shared" ca="1" si="601"/>
        <v>146.59597033</v>
      </c>
      <c r="Q2266" s="143">
        <f t="shared" si="591"/>
        <v>0</v>
      </c>
      <c r="R2266" s="11">
        <f t="shared" si="603"/>
        <v>0</v>
      </c>
      <c r="S2266" s="70" t="str">
        <f>IF(O2265&gt;0,VLOOKUP(O2265,W$12:AF$60,10),S2265)</f>
        <v>A+J=</v>
      </c>
      <c r="T2266" s="66" t="e">
        <f>IF(O2265&gt;0,VLOOKUP(O2265,W$12:AF$60,11),T2265)</f>
        <v>#REF!</v>
      </c>
      <c r="U2266" s="71" t="str">
        <f t="shared" si="602"/>
        <v>-</v>
      </c>
    </row>
    <row r="2267" spans="1:21" x14ac:dyDescent="0.15">
      <c r="A2267" s="63">
        <f t="shared" si="604"/>
        <v>46032</v>
      </c>
      <c r="B2267" s="78" t="str">
        <f t="shared" ca="1" si="592"/>
        <v>n.d</v>
      </c>
      <c r="C2267" s="65">
        <f t="shared" ca="1" si="593"/>
        <v>740.17183120949994</v>
      </c>
      <c r="D2267" s="10">
        <f ca="1">IF(A2267&lt;$B$1,VLOOKUP(A2267,[1]DI!$A$4:$B$15000,2),0)</f>
        <v>0</v>
      </c>
      <c r="E2267" s="65">
        <f t="shared" ca="1" si="594"/>
        <v>1</v>
      </c>
      <c r="F2267" s="65">
        <f ca="1">(TRUNC(PRODUCT($E$12:$E2266),16))</f>
        <v>1.5886260286907401</v>
      </c>
      <c r="G2267" s="65">
        <f t="shared" ca="1" si="595"/>
        <v>1.4184430829528401</v>
      </c>
      <c r="H2267" s="65">
        <f t="shared" ca="1" si="596"/>
        <v>1.1199786899999999</v>
      </c>
      <c r="I2267" s="64">
        <f t="shared" si="605"/>
        <v>0.04</v>
      </c>
      <c r="J2267" s="66">
        <f>IF(O2266&gt;0,VLOOKUP(O2266,W$12:AF$80,2),J2266)</f>
        <v>45407</v>
      </c>
      <c r="K2267" s="67">
        <f t="shared" si="597"/>
        <v>433</v>
      </c>
      <c r="L2267" s="68">
        <f t="shared" si="598"/>
        <v>434</v>
      </c>
      <c r="M2267" s="69">
        <f t="shared" si="599"/>
        <v>1.0698803109999999</v>
      </c>
      <c r="N2267" s="69">
        <f t="shared" ca="1" si="600"/>
        <v>1.1982431490000001</v>
      </c>
      <c r="O2267" s="68">
        <v>0</v>
      </c>
      <c r="P2267" s="65">
        <f t="shared" ca="1" si="601"/>
        <v>146.73399462</v>
      </c>
      <c r="Q2267" s="143">
        <f t="shared" si="591"/>
        <v>0</v>
      </c>
      <c r="R2267" s="11">
        <f t="shared" si="603"/>
        <v>0</v>
      </c>
      <c r="S2267" s="70" t="str">
        <f>IF(O2266&gt;0,VLOOKUP(O2266,W$12:AF$60,10),S2266)</f>
        <v>A+J=</v>
      </c>
      <c r="T2267" s="66" t="e">
        <f>IF(O2266&gt;0,VLOOKUP(O2266,W$12:AF$60,11),T2266)</f>
        <v>#REF!</v>
      </c>
      <c r="U2267" s="71" t="str">
        <f t="shared" si="602"/>
        <v>-</v>
      </c>
    </row>
    <row r="2268" spans="1:21" x14ac:dyDescent="0.15">
      <c r="A2268" s="63">
        <f t="shared" si="604"/>
        <v>46033</v>
      </c>
      <c r="B2268" s="78" t="str">
        <f t="shared" ca="1" si="592"/>
        <v>n.d</v>
      </c>
      <c r="C2268" s="65">
        <f t="shared" ca="1" si="593"/>
        <v>740.17183120949994</v>
      </c>
      <c r="D2268" s="10">
        <f ca="1">IF(A2268&lt;$B$1,VLOOKUP(A2268,[1]DI!$A$4:$B$15000,2),0)</f>
        <v>0</v>
      </c>
      <c r="E2268" s="65">
        <f t="shared" ca="1" si="594"/>
        <v>1</v>
      </c>
      <c r="F2268" s="65">
        <f ca="1">(TRUNC(PRODUCT($E$12:$E2267),16))</f>
        <v>1.5886260286907401</v>
      </c>
      <c r="G2268" s="65">
        <f t="shared" ca="1" si="595"/>
        <v>1.4184430829528401</v>
      </c>
      <c r="H2268" s="65">
        <f t="shared" ca="1" si="596"/>
        <v>1.1199786899999999</v>
      </c>
      <c r="I2268" s="64">
        <f t="shared" si="605"/>
        <v>0.04</v>
      </c>
      <c r="J2268" s="66">
        <f>IF(O2267&gt;0,VLOOKUP(O2267,W$12:AF$80,2),J2267)</f>
        <v>45407</v>
      </c>
      <c r="K2268" s="67">
        <f t="shared" si="597"/>
        <v>433</v>
      </c>
      <c r="L2268" s="68">
        <f t="shared" si="598"/>
        <v>434</v>
      </c>
      <c r="M2268" s="69">
        <f t="shared" si="599"/>
        <v>1.0698803109999999</v>
      </c>
      <c r="N2268" s="69">
        <f t="shared" ca="1" si="600"/>
        <v>1.1982431490000001</v>
      </c>
      <c r="O2268" s="68">
        <v>0</v>
      </c>
      <c r="P2268" s="65">
        <f t="shared" ca="1" si="601"/>
        <v>146.73399462</v>
      </c>
      <c r="Q2268" s="143">
        <f t="shared" si="591"/>
        <v>0</v>
      </c>
      <c r="R2268" s="11">
        <f t="shared" si="603"/>
        <v>0</v>
      </c>
      <c r="S2268" s="70" t="str">
        <f>IF(O2267&gt;0,VLOOKUP(O2267,W$12:AF$60,10),S2267)</f>
        <v>A+J=</v>
      </c>
      <c r="T2268" s="66" t="e">
        <f>IF(O2267&gt;0,VLOOKUP(O2267,W$12:AF$60,11),T2267)</f>
        <v>#REF!</v>
      </c>
      <c r="U2268" s="71" t="str">
        <f t="shared" si="602"/>
        <v>-</v>
      </c>
    </row>
    <row r="2269" spans="1:21" x14ac:dyDescent="0.15">
      <c r="A2269" s="63">
        <f t="shared" si="604"/>
        <v>46034</v>
      </c>
      <c r="B2269" s="78" t="str">
        <f t="shared" ca="1" si="592"/>
        <v>n.d</v>
      </c>
      <c r="C2269" s="65">
        <f t="shared" ca="1" si="593"/>
        <v>740.17183120949994</v>
      </c>
      <c r="D2269" s="10">
        <f ca="1">IF(A2269&lt;$B$1,VLOOKUP(A2269,[1]DI!$A$4:$B$15000,2),0)</f>
        <v>0</v>
      </c>
      <c r="E2269" s="65">
        <f t="shared" ca="1" si="594"/>
        <v>1</v>
      </c>
      <c r="F2269" s="65">
        <f ca="1">(TRUNC(PRODUCT($E$12:$E2268),16))</f>
        <v>1.5886260286907401</v>
      </c>
      <c r="G2269" s="65">
        <f t="shared" ca="1" si="595"/>
        <v>1.4184430829528401</v>
      </c>
      <c r="H2269" s="65">
        <f t="shared" ca="1" si="596"/>
        <v>1.1199786899999999</v>
      </c>
      <c r="I2269" s="64">
        <f t="shared" si="605"/>
        <v>0.04</v>
      </c>
      <c r="J2269" s="66">
        <f>IF(O2268&gt;0,VLOOKUP(O2268,W$12:AF$80,2),J2268)</f>
        <v>45407</v>
      </c>
      <c r="K2269" s="67">
        <f t="shared" si="597"/>
        <v>434</v>
      </c>
      <c r="L2269" s="68">
        <f t="shared" si="598"/>
        <v>434</v>
      </c>
      <c r="M2269" s="69">
        <f t="shared" si="599"/>
        <v>1.0698803109999999</v>
      </c>
      <c r="N2269" s="69">
        <f t="shared" ca="1" si="600"/>
        <v>1.1982431490000001</v>
      </c>
      <c r="O2269" s="68">
        <v>0</v>
      </c>
      <c r="P2269" s="65">
        <f t="shared" ca="1" si="601"/>
        <v>146.73399462</v>
      </c>
      <c r="Q2269" s="143">
        <f t="shared" si="591"/>
        <v>0</v>
      </c>
      <c r="R2269" s="11">
        <f t="shared" si="603"/>
        <v>0</v>
      </c>
      <c r="S2269" s="70" t="str">
        <f>IF(O2268&gt;0,VLOOKUP(O2268,W$12:AF$60,10),S2268)</f>
        <v>A+J=</v>
      </c>
      <c r="T2269" s="66" t="e">
        <f>IF(O2268&gt;0,VLOOKUP(O2268,W$12:AF$60,11),T2268)</f>
        <v>#REF!</v>
      </c>
      <c r="U2269" s="71" t="str">
        <f t="shared" si="602"/>
        <v>-</v>
      </c>
    </row>
    <row r="2270" spans="1:21" x14ac:dyDescent="0.15">
      <c r="A2270" s="63">
        <f t="shared" si="604"/>
        <v>46035</v>
      </c>
      <c r="B2270" s="78" t="str">
        <f t="shared" ca="1" si="592"/>
        <v>n.d</v>
      </c>
      <c r="C2270" s="65">
        <f t="shared" ca="1" si="593"/>
        <v>740.17183120949994</v>
      </c>
      <c r="D2270" s="10">
        <f ca="1">IF(A2270&lt;$B$1,VLOOKUP(A2270,[1]DI!$A$4:$B$15000,2),0)</f>
        <v>0</v>
      </c>
      <c r="E2270" s="65">
        <f t="shared" ca="1" si="594"/>
        <v>1</v>
      </c>
      <c r="F2270" s="65">
        <f ca="1">(TRUNC(PRODUCT($E$12:$E2269),16))</f>
        <v>1.5886260286907401</v>
      </c>
      <c r="G2270" s="65">
        <f t="shared" ca="1" si="595"/>
        <v>1.4184430829528401</v>
      </c>
      <c r="H2270" s="65">
        <f t="shared" ca="1" si="596"/>
        <v>1.1199786899999999</v>
      </c>
      <c r="I2270" s="64">
        <f t="shared" si="605"/>
        <v>0.04</v>
      </c>
      <c r="J2270" s="66">
        <f>IF(O2269&gt;0,VLOOKUP(O2269,W$12:AF$80,2),J2269)</f>
        <v>45407</v>
      </c>
      <c r="K2270" s="67">
        <f t="shared" si="597"/>
        <v>435</v>
      </c>
      <c r="L2270" s="68">
        <f t="shared" si="598"/>
        <v>435</v>
      </c>
      <c r="M2270" s="69">
        <f t="shared" si="599"/>
        <v>1.0700468379999999</v>
      </c>
      <c r="N2270" s="69">
        <f t="shared" ca="1" si="600"/>
        <v>1.1984296560000001</v>
      </c>
      <c r="O2270" s="68">
        <v>0</v>
      </c>
      <c r="P2270" s="65">
        <f t="shared" ca="1" si="601"/>
        <v>146.87204184000001</v>
      </c>
      <c r="Q2270" s="143">
        <f t="shared" si="591"/>
        <v>0</v>
      </c>
      <c r="R2270" s="11">
        <f t="shared" si="603"/>
        <v>0</v>
      </c>
      <c r="S2270" s="70" t="str">
        <f>IF(O2269&gt;0,VLOOKUP(O2269,W$12:AF$60,10),S2269)</f>
        <v>A+J=</v>
      </c>
      <c r="T2270" s="66" t="e">
        <f>IF(O2269&gt;0,VLOOKUP(O2269,W$12:AF$60,11),T2269)</f>
        <v>#REF!</v>
      </c>
      <c r="U2270" s="71" t="str">
        <f t="shared" si="602"/>
        <v>-</v>
      </c>
    </row>
    <row r="2271" spans="1:21" x14ac:dyDescent="0.15">
      <c r="A2271" s="63">
        <f t="shared" si="604"/>
        <v>46036</v>
      </c>
      <c r="B2271" s="78" t="str">
        <f t="shared" ca="1" si="592"/>
        <v>n.d</v>
      </c>
      <c r="C2271" s="65">
        <f t="shared" ca="1" si="593"/>
        <v>740.17183120949994</v>
      </c>
      <c r="D2271" s="10">
        <f ca="1">IF(A2271&lt;$B$1,VLOOKUP(A2271,[1]DI!$A$4:$B$15000,2),0)</f>
        <v>0</v>
      </c>
      <c r="E2271" s="65">
        <f t="shared" ca="1" si="594"/>
        <v>1</v>
      </c>
      <c r="F2271" s="65">
        <f ca="1">(TRUNC(PRODUCT($E$12:$E2270),16))</f>
        <v>1.5886260286907401</v>
      </c>
      <c r="G2271" s="65">
        <f t="shared" ca="1" si="595"/>
        <v>1.4184430829528401</v>
      </c>
      <c r="H2271" s="65">
        <f t="shared" ca="1" si="596"/>
        <v>1.1199786899999999</v>
      </c>
      <c r="I2271" s="64">
        <f t="shared" si="605"/>
        <v>0.04</v>
      </c>
      <c r="J2271" s="66">
        <f>IF(O2270&gt;0,VLOOKUP(O2270,W$12:AF$80,2),J2270)</f>
        <v>45407</v>
      </c>
      <c r="K2271" s="67">
        <f t="shared" si="597"/>
        <v>436</v>
      </c>
      <c r="L2271" s="68">
        <f t="shared" si="598"/>
        <v>436</v>
      </c>
      <c r="M2271" s="69">
        <f t="shared" si="599"/>
        <v>1.070213391</v>
      </c>
      <c r="N2271" s="69">
        <f t="shared" ca="1" si="600"/>
        <v>1.198616192</v>
      </c>
      <c r="O2271" s="68">
        <v>0</v>
      </c>
      <c r="P2271" s="65">
        <f t="shared" ca="1" si="601"/>
        <v>147.01011054</v>
      </c>
      <c r="Q2271" s="143">
        <f t="shared" si="591"/>
        <v>0</v>
      </c>
      <c r="R2271" s="11">
        <f t="shared" si="603"/>
        <v>0</v>
      </c>
      <c r="S2271" s="70" t="str">
        <f>IF(O2270&gt;0,VLOOKUP(O2270,W$12:AF$60,10),S2270)</f>
        <v>A+J=</v>
      </c>
      <c r="T2271" s="66" t="e">
        <f>IF(O2270&gt;0,VLOOKUP(O2270,W$12:AF$60,11),T2270)</f>
        <v>#REF!</v>
      </c>
      <c r="U2271" s="71" t="str">
        <f t="shared" si="602"/>
        <v>-</v>
      </c>
    </row>
    <row r="2272" spans="1:21" x14ac:dyDescent="0.15">
      <c r="A2272" s="63">
        <f t="shared" si="604"/>
        <v>46037</v>
      </c>
      <c r="B2272" s="78" t="str">
        <f t="shared" ca="1" si="592"/>
        <v>n.d</v>
      </c>
      <c r="C2272" s="65">
        <f t="shared" ca="1" si="593"/>
        <v>740.17183120949994</v>
      </c>
      <c r="D2272" s="10">
        <f ca="1">IF(A2272&lt;$B$1,VLOOKUP(A2272,[1]DI!$A$4:$B$15000,2),0)</f>
        <v>0</v>
      </c>
      <c r="E2272" s="65">
        <f t="shared" ca="1" si="594"/>
        <v>1</v>
      </c>
      <c r="F2272" s="65">
        <f ca="1">(TRUNC(PRODUCT($E$12:$E2271),16))</f>
        <v>1.5886260286907401</v>
      </c>
      <c r="G2272" s="65">
        <f t="shared" ca="1" si="595"/>
        <v>1.4184430829528401</v>
      </c>
      <c r="H2272" s="65">
        <f t="shared" ca="1" si="596"/>
        <v>1.1199786899999999</v>
      </c>
      <c r="I2272" s="64">
        <f t="shared" si="605"/>
        <v>0.04</v>
      </c>
      <c r="J2272" s="66">
        <f>IF(O2271&gt;0,VLOOKUP(O2271,W$12:AF$80,2),J2271)</f>
        <v>45407</v>
      </c>
      <c r="K2272" s="67">
        <f t="shared" si="597"/>
        <v>437</v>
      </c>
      <c r="L2272" s="68">
        <f t="shared" si="598"/>
        <v>437</v>
      </c>
      <c r="M2272" s="69">
        <f t="shared" si="599"/>
        <v>1.070379969</v>
      </c>
      <c r="N2272" s="69">
        <f t="shared" ca="1" si="600"/>
        <v>1.198802755</v>
      </c>
      <c r="O2272" s="68">
        <v>0</v>
      </c>
      <c r="P2272" s="65">
        <f t="shared" ca="1" si="601"/>
        <v>147.14819921</v>
      </c>
      <c r="Q2272" s="143">
        <f t="shared" si="591"/>
        <v>0</v>
      </c>
      <c r="R2272" s="11">
        <f t="shared" si="603"/>
        <v>0</v>
      </c>
      <c r="S2272" s="70" t="str">
        <f>IF(O2271&gt;0,VLOOKUP(O2271,W$12:AF$60,10),S2271)</f>
        <v>A+J=</v>
      </c>
      <c r="T2272" s="66" t="e">
        <f>IF(O2271&gt;0,VLOOKUP(O2271,W$12:AF$60,11),T2271)</f>
        <v>#REF!</v>
      </c>
      <c r="U2272" s="71" t="str">
        <f t="shared" si="602"/>
        <v>-</v>
      </c>
    </row>
    <row r="2273" spans="1:21" x14ac:dyDescent="0.15">
      <c r="A2273" s="63">
        <f t="shared" si="604"/>
        <v>46038</v>
      </c>
      <c r="B2273" s="78" t="str">
        <f t="shared" ca="1" si="592"/>
        <v>n.d</v>
      </c>
      <c r="C2273" s="65">
        <f t="shared" ca="1" si="593"/>
        <v>740.17183120949994</v>
      </c>
      <c r="D2273" s="10">
        <f ca="1">IF(A2273&lt;$B$1,VLOOKUP(A2273,[1]DI!$A$4:$B$15000,2),0)</f>
        <v>0</v>
      </c>
      <c r="E2273" s="65">
        <f t="shared" ca="1" si="594"/>
        <v>1</v>
      </c>
      <c r="F2273" s="65">
        <f ca="1">(TRUNC(PRODUCT($E$12:$E2272),16))</f>
        <v>1.5886260286907401</v>
      </c>
      <c r="G2273" s="65">
        <f t="shared" ca="1" si="595"/>
        <v>1.4184430829528401</v>
      </c>
      <c r="H2273" s="65">
        <f t="shared" ca="1" si="596"/>
        <v>1.1199786899999999</v>
      </c>
      <c r="I2273" s="64">
        <f t="shared" si="605"/>
        <v>0.04</v>
      </c>
      <c r="J2273" s="66">
        <f>IF(O2272&gt;0,VLOOKUP(O2272,W$12:AF$80,2),J2272)</f>
        <v>45407</v>
      </c>
      <c r="K2273" s="67">
        <f t="shared" si="597"/>
        <v>438</v>
      </c>
      <c r="L2273" s="68">
        <f t="shared" si="598"/>
        <v>438</v>
      </c>
      <c r="M2273" s="69">
        <f t="shared" si="599"/>
        <v>1.070546574</v>
      </c>
      <c r="N2273" s="69">
        <f t="shared" ca="1" si="600"/>
        <v>1.19898935</v>
      </c>
      <c r="O2273" s="68">
        <v>0</v>
      </c>
      <c r="P2273" s="65">
        <f t="shared" ca="1" si="601"/>
        <v>147.28631157999999</v>
      </c>
      <c r="Q2273" s="143">
        <f t="shared" si="591"/>
        <v>0</v>
      </c>
      <c r="R2273" s="11">
        <f t="shared" si="603"/>
        <v>0</v>
      </c>
      <c r="S2273" s="70" t="str">
        <f>IF(O2272&gt;0,VLOOKUP(O2272,W$12:AF$60,10),S2272)</f>
        <v>A+J=</v>
      </c>
      <c r="T2273" s="66" t="e">
        <f>IF(O2272&gt;0,VLOOKUP(O2272,W$12:AF$60,11),T2272)</f>
        <v>#REF!</v>
      </c>
      <c r="U2273" s="71" t="str">
        <f t="shared" si="602"/>
        <v>-</v>
      </c>
    </row>
    <row r="2274" spans="1:21" x14ac:dyDescent="0.15">
      <c r="A2274" s="63">
        <f t="shared" si="604"/>
        <v>46039</v>
      </c>
      <c r="B2274" s="78" t="str">
        <f t="shared" ca="1" si="592"/>
        <v>n.d</v>
      </c>
      <c r="C2274" s="65">
        <f t="shared" ca="1" si="593"/>
        <v>740.17183120949994</v>
      </c>
      <c r="D2274" s="10">
        <f ca="1">IF(A2274&lt;$B$1,VLOOKUP(A2274,[1]DI!$A$4:$B$15000,2),0)</f>
        <v>0</v>
      </c>
      <c r="E2274" s="65">
        <f t="shared" ca="1" si="594"/>
        <v>1</v>
      </c>
      <c r="F2274" s="65">
        <f ca="1">(TRUNC(PRODUCT($E$12:$E2273),16))</f>
        <v>1.5886260286907401</v>
      </c>
      <c r="G2274" s="65">
        <f t="shared" ca="1" si="595"/>
        <v>1.4184430829528401</v>
      </c>
      <c r="H2274" s="65">
        <f t="shared" ca="1" si="596"/>
        <v>1.1199786899999999</v>
      </c>
      <c r="I2274" s="64">
        <f t="shared" si="605"/>
        <v>0.04</v>
      </c>
      <c r="J2274" s="66">
        <f>IF(O2273&gt;0,VLOOKUP(O2273,W$12:AF$80,2),J2273)</f>
        <v>45407</v>
      </c>
      <c r="K2274" s="67">
        <f t="shared" si="597"/>
        <v>438</v>
      </c>
      <c r="L2274" s="68">
        <f t="shared" si="598"/>
        <v>439</v>
      </c>
      <c r="M2274" s="69">
        <f t="shared" si="599"/>
        <v>1.070713204</v>
      </c>
      <c r="N2274" s="69">
        <f t="shared" ca="1" si="600"/>
        <v>1.1991759719999999</v>
      </c>
      <c r="O2274" s="68">
        <v>0</v>
      </c>
      <c r="P2274" s="65">
        <f t="shared" ca="1" si="601"/>
        <v>147.42444391999999</v>
      </c>
      <c r="Q2274" s="143">
        <f t="shared" si="591"/>
        <v>0</v>
      </c>
      <c r="R2274" s="11">
        <f t="shared" si="603"/>
        <v>0</v>
      </c>
      <c r="S2274" s="70" t="str">
        <f>IF(O2273&gt;0,VLOOKUP(O2273,W$12:AF$60,10),S2273)</f>
        <v>A+J=</v>
      </c>
      <c r="T2274" s="66" t="e">
        <f>IF(O2273&gt;0,VLOOKUP(O2273,W$12:AF$60,11),T2273)</f>
        <v>#REF!</v>
      </c>
      <c r="U2274" s="71" t="str">
        <f t="shared" si="602"/>
        <v>-</v>
      </c>
    </row>
    <row r="2275" spans="1:21" x14ac:dyDescent="0.15">
      <c r="A2275" s="63">
        <f t="shared" si="604"/>
        <v>46040</v>
      </c>
      <c r="B2275" s="78" t="str">
        <f t="shared" ca="1" si="592"/>
        <v>n.d</v>
      </c>
      <c r="C2275" s="65">
        <f t="shared" ca="1" si="593"/>
        <v>740.17183120949994</v>
      </c>
      <c r="D2275" s="10">
        <f ca="1">IF(A2275&lt;$B$1,VLOOKUP(A2275,[1]DI!$A$4:$B$15000,2),0)</f>
        <v>0</v>
      </c>
      <c r="E2275" s="65">
        <f t="shared" ca="1" si="594"/>
        <v>1</v>
      </c>
      <c r="F2275" s="65">
        <f ca="1">(TRUNC(PRODUCT($E$12:$E2274),16))</f>
        <v>1.5886260286907401</v>
      </c>
      <c r="G2275" s="65">
        <f t="shared" ca="1" si="595"/>
        <v>1.4184430829528401</v>
      </c>
      <c r="H2275" s="65">
        <f t="shared" ca="1" si="596"/>
        <v>1.1199786899999999</v>
      </c>
      <c r="I2275" s="64">
        <f t="shared" si="605"/>
        <v>0.04</v>
      </c>
      <c r="J2275" s="66">
        <f>IF(O2274&gt;0,VLOOKUP(O2274,W$12:AF$80,2),J2274)</f>
        <v>45407</v>
      </c>
      <c r="K2275" s="67">
        <f t="shared" si="597"/>
        <v>438</v>
      </c>
      <c r="L2275" s="68">
        <f t="shared" si="598"/>
        <v>439</v>
      </c>
      <c r="M2275" s="69">
        <f t="shared" si="599"/>
        <v>1.070713204</v>
      </c>
      <c r="N2275" s="69">
        <f t="shared" ca="1" si="600"/>
        <v>1.1991759719999999</v>
      </c>
      <c r="O2275" s="68">
        <v>0</v>
      </c>
      <c r="P2275" s="65">
        <f t="shared" ca="1" si="601"/>
        <v>147.42444391999999</v>
      </c>
      <c r="Q2275" s="143">
        <f t="shared" si="591"/>
        <v>0</v>
      </c>
      <c r="R2275" s="11">
        <f t="shared" si="603"/>
        <v>0</v>
      </c>
      <c r="S2275" s="70" t="str">
        <f>IF(O2274&gt;0,VLOOKUP(O2274,W$12:AF$60,10),S2274)</f>
        <v>A+J=</v>
      </c>
      <c r="T2275" s="66" t="e">
        <f>IF(O2274&gt;0,VLOOKUP(O2274,W$12:AF$60,11),T2274)</f>
        <v>#REF!</v>
      </c>
      <c r="U2275" s="71" t="str">
        <f t="shared" si="602"/>
        <v>-</v>
      </c>
    </row>
    <row r="2276" spans="1:21" x14ac:dyDescent="0.15">
      <c r="A2276" s="63">
        <f t="shared" si="604"/>
        <v>46041</v>
      </c>
      <c r="B2276" s="78" t="str">
        <f t="shared" ca="1" si="592"/>
        <v>n.d</v>
      </c>
      <c r="C2276" s="65">
        <f t="shared" ca="1" si="593"/>
        <v>740.17183120949994</v>
      </c>
      <c r="D2276" s="10">
        <f ca="1">IF(A2276&lt;$B$1,VLOOKUP(A2276,[1]DI!$A$4:$B$15000,2),0)</f>
        <v>0</v>
      </c>
      <c r="E2276" s="65">
        <f t="shared" ca="1" si="594"/>
        <v>1</v>
      </c>
      <c r="F2276" s="65">
        <f ca="1">(TRUNC(PRODUCT($E$12:$E2275),16))</f>
        <v>1.5886260286907401</v>
      </c>
      <c r="G2276" s="65">
        <f t="shared" ca="1" si="595"/>
        <v>1.4184430829528401</v>
      </c>
      <c r="H2276" s="65">
        <f t="shared" ca="1" si="596"/>
        <v>1.1199786899999999</v>
      </c>
      <c r="I2276" s="64">
        <f t="shared" si="605"/>
        <v>0.04</v>
      </c>
      <c r="J2276" s="66">
        <f>IF(O2275&gt;0,VLOOKUP(O2275,W$12:AF$80,2),J2275)</f>
        <v>45407</v>
      </c>
      <c r="K2276" s="67">
        <f t="shared" si="597"/>
        <v>439</v>
      </c>
      <c r="L2276" s="68">
        <f t="shared" si="598"/>
        <v>439</v>
      </c>
      <c r="M2276" s="69">
        <f t="shared" si="599"/>
        <v>1.070713204</v>
      </c>
      <c r="N2276" s="69">
        <f t="shared" ca="1" si="600"/>
        <v>1.1991759719999999</v>
      </c>
      <c r="O2276" s="68">
        <v>0</v>
      </c>
      <c r="P2276" s="65">
        <f t="shared" ca="1" si="601"/>
        <v>147.42444391999999</v>
      </c>
      <c r="Q2276" s="143">
        <f t="shared" si="591"/>
        <v>0</v>
      </c>
      <c r="R2276" s="11">
        <f t="shared" si="603"/>
        <v>0</v>
      </c>
      <c r="S2276" s="70" t="str">
        <f>IF(O2275&gt;0,VLOOKUP(O2275,W$12:AF$60,10),S2275)</f>
        <v>A+J=</v>
      </c>
      <c r="T2276" s="66" t="e">
        <f>IF(O2275&gt;0,VLOOKUP(O2275,W$12:AF$60,11),T2275)</f>
        <v>#REF!</v>
      </c>
      <c r="U2276" s="71" t="str">
        <f t="shared" si="602"/>
        <v>-</v>
      </c>
    </row>
    <row r="2277" spans="1:21" x14ac:dyDescent="0.15">
      <c r="A2277" s="63">
        <f t="shared" si="604"/>
        <v>46042</v>
      </c>
      <c r="B2277" s="78" t="str">
        <f t="shared" ca="1" si="592"/>
        <v>n.d</v>
      </c>
      <c r="C2277" s="65">
        <f t="shared" ca="1" si="593"/>
        <v>740.17183120949994</v>
      </c>
      <c r="D2277" s="10">
        <f ca="1">IF(A2277&lt;$B$1,VLOOKUP(A2277,[1]DI!$A$4:$B$15000,2),0)</f>
        <v>0</v>
      </c>
      <c r="E2277" s="65">
        <f t="shared" ca="1" si="594"/>
        <v>1</v>
      </c>
      <c r="F2277" s="65">
        <f ca="1">(TRUNC(PRODUCT($E$12:$E2276),16))</f>
        <v>1.5886260286907401</v>
      </c>
      <c r="G2277" s="65">
        <f t="shared" ca="1" si="595"/>
        <v>1.4184430829528401</v>
      </c>
      <c r="H2277" s="65">
        <f t="shared" ca="1" si="596"/>
        <v>1.1199786899999999</v>
      </c>
      <c r="I2277" s="64">
        <f t="shared" si="605"/>
        <v>0.04</v>
      </c>
      <c r="J2277" s="66">
        <f>IF(O2276&gt;0,VLOOKUP(O2276,W$12:AF$80,2),J2276)</f>
        <v>45407</v>
      </c>
      <c r="K2277" s="67">
        <f t="shared" si="597"/>
        <v>440</v>
      </c>
      <c r="L2277" s="68">
        <f t="shared" si="598"/>
        <v>440</v>
      </c>
      <c r="M2277" s="69">
        <f t="shared" si="599"/>
        <v>1.0708798610000001</v>
      </c>
      <c r="N2277" s="69">
        <f t="shared" ca="1" si="600"/>
        <v>1.1993626239999999</v>
      </c>
      <c r="O2277" s="68">
        <v>0</v>
      </c>
      <c r="P2277" s="65">
        <f t="shared" ca="1" si="601"/>
        <v>147.56259847999999</v>
      </c>
      <c r="Q2277" s="143">
        <f t="shared" si="591"/>
        <v>0</v>
      </c>
      <c r="R2277" s="11">
        <f t="shared" si="603"/>
        <v>0</v>
      </c>
      <c r="S2277" s="70" t="str">
        <f>IF(O2276&gt;0,VLOOKUP(O2276,W$12:AF$60,10),S2276)</f>
        <v>A+J=</v>
      </c>
      <c r="T2277" s="66" t="e">
        <f>IF(O2276&gt;0,VLOOKUP(O2276,W$12:AF$60,11),T2276)</f>
        <v>#REF!</v>
      </c>
      <c r="U2277" s="71" t="str">
        <f t="shared" si="602"/>
        <v>-</v>
      </c>
    </row>
    <row r="2278" spans="1:21" x14ac:dyDescent="0.15">
      <c r="A2278" s="63">
        <f t="shared" si="604"/>
        <v>46043</v>
      </c>
      <c r="B2278" s="78" t="str">
        <f t="shared" ca="1" si="592"/>
        <v>n.d</v>
      </c>
      <c r="C2278" s="65">
        <f t="shared" ca="1" si="593"/>
        <v>740.17183120949994</v>
      </c>
      <c r="D2278" s="10">
        <f ca="1">IF(A2278&lt;$B$1,VLOOKUP(A2278,[1]DI!$A$4:$B$15000,2),0)</f>
        <v>0</v>
      </c>
      <c r="E2278" s="65">
        <f t="shared" ca="1" si="594"/>
        <v>1</v>
      </c>
      <c r="F2278" s="65">
        <f ca="1">(TRUNC(PRODUCT($E$12:$E2277),16))</f>
        <v>1.5886260286907401</v>
      </c>
      <c r="G2278" s="65">
        <f t="shared" ca="1" si="595"/>
        <v>1.4184430829528401</v>
      </c>
      <c r="H2278" s="65">
        <f t="shared" ca="1" si="596"/>
        <v>1.1199786899999999</v>
      </c>
      <c r="I2278" s="64">
        <f t="shared" si="605"/>
        <v>0.04</v>
      </c>
      <c r="J2278" s="66">
        <f>IF(O2277&gt;0,VLOOKUP(O2277,W$12:AF$80,2),J2277)</f>
        <v>45407</v>
      </c>
      <c r="K2278" s="67">
        <f t="shared" si="597"/>
        <v>441</v>
      </c>
      <c r="L2278" s="68">
        <f t="shared" si="598"/>
        <v>441</v>
      </c>
      <c r="M2278" s="69">
        <f t="shared" si="599"/>
        <v>1.071046543</v>
      </c>
      <c r="N2278" s="69">
        <f t="shared" ca="1" si="600"/>
        <v>1.199549304</v>
      </c>
      <c r="O2278" s="68">
        <v>0</v>
      </c>
      <c r="P2278" s="65">
        <f t="shared" ca="1" si="601"/>
        <v>147.70077375</v>
      </c>
      <c r="Q2278" s="143">
        <f t="shared" si="591"/>
        <v>0</v>
      </c>
      <c r="R2278" s="11">
        <f t="shared" si="603"/>
        <v>0</v>
      </c>
      <c r="S2278" s="70" t="str">
        <f>IF(O2277&gt;0,VLOOKUP(O2277,W$12:AF$60,10),S2277)</f>
        <v>A+J=</v>
      </c>
      <c r="T2278" s="66" t="e">
        <f>IF(O2277&gt;0,VLOOKUP(O2277,W$12:AF$60,11),T2277)</f>
        <v>#REF!</v>
      </c>
      <c r="U2278" s="71" t="str">
        <f t="shared" si="602"/>
        <v>-</v>
      </c>
    </row>
    <row r="2279" spans="1:21" x14ac:dyDescent="0.15">
      <c r="A2279" s="63">
        <f t="shared" si="604"/>
        <v>46044</v>
      </c>
      <c r="B2279" s="78" t="str">
        <f t="shared" ca="1" si="592"/>
        <v>n.d</v>
      </c>
      <c r="C2279" s="65">
        <f t="shared" ca="1" si="593"/>
        <v>740.17183120949994</v>
      </c>
      <c r="D2279" s="10">
        <f ca="1">IF(A2279&lt;$B$1,VLOOKUP(A2279,[1]DI!$A$4:$B$15000,2),0)</f>
        <v>0</v>
      </c>
      <c r="E2279" s="65">
        <f t="shared" ca="1" si="594"/>
        <v>1</v>
      </c>
      <c r="F2279" s="65">
        <f ca="1">(TRUNC(PRODUCT($E$12:$E2278),16))</f>
        <v>1.5886260286907401</v>
      </c>
      <c r="G2279" s="65">
        <f t="shared" ca="1" si="595"/>
        <v>1.4184430829528401</v>
      </c>
      <c r="H2279" s="65">
        <f t="shared" ca="1" si="596"/>
        <v>1.1199786899999999</v>
      </c>
      <c r="I2279" s="64">
        <f t="shared" si="605"/>
        <v>0.04</v>
      </c>
      <c r="J2279" s="66">
        <f>IF(O2278&gt;0,VLOOKUP(O2278,W$12:AF$80,2),J2278)</f>
        <v>45407</v>
      </c>
      <c r="K2279" s="67">
        <f t="shared" si="597"/>
        <v>442</v>
      </c>
      <c r="L2279" s="68">
        <f t="shared" si="598"/>
        <v>442</v>
      </c>
      <c r="M2279" s="69">
        <f t="shared" si="599"/>
        <v>1.0712132510000001</v>
      </c>
      <c r="N2279" s="69">
        <f t="shared" ca="1" si="600"/>
        <v>1.199736014</v>
      </c>
      <c r="O2279" s="68">
        <v>0</v>
      </c>
      <c r="P2279" s="65">
        <f t="shared" ca="1" si="601"/>
        <v>147.83897124000001</v>
      </c>
      <c r="Q2279" s="143">
        <f t="shared" si="591"/>
        <v>0</v>
      </c>
      <c r="R2279" s="11">
        <f t="shared" si="603"/>
        <v>0</v>
      </c>
      <c r="S2279" s="70" t="str">
        <f>IF(O2278&gt;0,VLOOKUP(O2278,W$12:AF$60,10),S2278)</f>
        <v>A+J=</v>
      </c>
      <c r="T2279" s="66" t="e">
        <f>IF(O2278&gt;0,VLOOKUP(O2278,W$12:AF$60,11),T2278)</f>
        <v>#REF!</v>
      </c>
      <c r="U2279" s="71" t="str">
        <f t="shared" si="602"/>
        <v>-</v>
      </c>
    </row>
    <row r="2280" spans="1:21" x14ac:dyDescent="0.15">
      <c r="A2280" s="63">
        <f t="shared" si="604"/>
        <v>46045</v>
      </c>
      <c r="B2280" s="78" t="str">
        <f t="shared" ca="1" si="592"/>
        <v>n.d</v>
      </c>
      <c r="C2280" s="65">
        <f t="shared" ca="1" si="593"/>
        <v>740.17183120949994</v>
      </c>
      <c r="D2280" s="10">
        <f ca="1">IF(A2280&lt;$B$1,VLOOKUP(A2280,[1]DI!$A$4:$B$15000,2),0)</f>
        <v>0</v>
      </c>
      <c r="E2280" s="65">
        <f t="shared" ca="1" si="594"/>
        <v>1</v>
      </c>
      <c r="F2280" s="65">
        <f ca="1">(TRUNC(PRODUCT($E$12:$E2279),16))</f>
        <v>1.5886260286907401</v>
      </c>
      <c r="G2280" s="65">
        <f t="shared" ca="1" si="595"/>
        <v>1.4184430829528401</v>
      </c>
      <c r="H2280" s="65">
        <f t="shared" ca="1" si="596"/>
        <v>1.1199786899999999</v>
      </c>
      <c r="I2280" s="64">
        <f t="shared" si="605"/>
        <v>0.04</v>
      </c>
      <c r="J2280" s="66">
        <f>IF(O2279&gt;0,VLOOKUP(O2279,W$12:AF$80,2),J2279)</f>
        <v>45407</v>
      </c>
      <c r="K2280" s="67">
        <f t="shared" si="597"/>
        <v>443</v>
      </c>
      <c r="L2280" s="68">
        <f t="shared" si="598"/>
        <v>443</v>
      </c>
      <c r="M2280" s="69">
        <f t="shared" si="599"/>
        <v>1.0713799850000001</v>
      </c>
      <c r="N2280" s="69">
        <f t="shared" ca="1" si="600"/>
        <v>1.199922752</v>
      </c>
      <c r="O2280" s="68">
        <v>0</v>
      </c>
      <c r="P2280" s="65">
        <f t="shared" ca="1" si="601"/>
        <v>147.97718943999999</v>
      </c>
      <c r="Q2280" s="143">
        <f t="shared" si="591"/>
        <v>0</v>
      </c>
      <c r="R2280" s="11">
        <f t="shared" si="603"/>
        <v>0</v>
      </c>
      <c r="S2280" s="70" t="str">
        <f>IF(O2279&gt;0,VLOOKUP(O2279,W$12:AF$60,10),S2279)</f>
        <v>A+J=</v>
      </c>
      <c r="T2280" s="66" t="e">
        <f>IF(O2279&gt;0,VLOOKUP(O2279,W$12:AF$60,11),T2279)</f>
        <v>#REF!</v>
      </c>
      <c r="U2280" s="71" t="str">
        <f t="shared" si="602"/>
        <v>-</v>
      </c>
    </row>
    <row r="2281" spans="1:21" x14ac:dyDescent="0.15">
      <c r="A2281" s="63">
        <f t="shared" si="604"/>
        <v>46046</v>
      </c>
      <c r="B2281" s="78" t="str">
        <f t="shared" ca="1" si="592"/>
        <v>n.d</v>
      </c>
      <c r="C2281" s="65">
        <f t="shared" ca="1" si="593"/>
        <v>740.17183120949994</v>
      </c>
      <c r="D2281" s="10">
        <f ca="1">IF(A2281&lt;$B$1,VLOOKUP(A2281,[1]DI!$A$4:$B$15000,2),0)</f>
        <v>0</v>
      </c>
      <c r="E2281" s="65">
        <f t="shared" ca="1" si="594"/>
        <v>1</v>
      </c>
      <c r="F2281" s="65">
        <f ca="1">(TRUNC(PRODUCT($E$12:$E2280),16))</f>
        <v>1.5886260286907401</v>
      </c>
      <c r="G2281" s="65">
        <f t="shared" ca="1" si="595"/>
        <v>1.4184430829528401</v>
      </c>
      <c r="H2281" s="65">
        <f t="shared" ca="1" si="596"/>
        <v>1.1199786899999999</v>
      </c>
      <c r="I2281" s="64">
        <f t="shared" si="605"/>
        <v>0.04</v>
      </c>
      <c r="J2281" s="66">
        <f>IF(O2280&gt;0,VLOOKUP(O2280,W$12:AF$80,2),J2280)</f>
        <v>45407</v>
      </c>
      <c r="K2281" s="67">
        <f t="shared" si="597"/>
        <v>443</v>
      </c>
      <c r="L2281" s="68">
        <f t="shared" si="598"/>
        <v>444</v>
      </c>
      <c r="M2281" s="69">
        <f t="shared" si="599"/>
        <v>1.0715467460000001</v>
      </c>
      <c r="N2281" s="69">
        <f t="shared" ca="1" si="600"/>
        <v>1.2001095209999999</v>
      </c>
      <c r="O2281" s="68">
        <v>0</v>
      </c>
      <c r="P2281" s="65">
        <f t="shared" ca="1" si="601"/>
        <v>148.1154306</v>
      </c>
      <c r="Q2281" s="143">
        <f t="shared" si="591"/>
        <v>0</v>
      </c>
      <c r="R2281" s="11">
        <f t="shared" si="603"/>
        <v>0</v>
      </c>
      <c r="S2281" s="70" t="str">
        <f>IF(O2280&gt;0,VLOOKUP(O2280,W$12:AF$60,10),S2280)</f>
        <v>A+J=</v>
      </c>
      <c r="T2281" s="66" t="e">
        <f>IF(O2280&gt;0,VLOOKUP(O2280,W$12:AF$60,11),T2280)</f>
        <v>#REF!</v>
      </c>
      <c r="U2281" s="71" t="str">
        <f t="shared" si="602"/>
        <v>-</v>
      </c>
    </row>
    <row r="2282" spans="1:21" x14ac:dyDescent="0.15">
      <c r="A2282" s="63">
        <f t="shared" si="604"/>
        <v>46047</v>
      </c>
      <c r="B2282" s="78" t="str">
        <f t="shared" ca="1" si="592"/>
        <v>n.d</v>
      </c>
      <c r="C2282" s="65">
        <f t="shared" ca="1" si="593"/>
        <v>740.17183120949994</v>
      </c>
      <c r="D2282" s="10">
        <f ca="1">IF(A2282&lt;$B$1,VLOOKUP(A2282,[1]DI!$A$4:$B$15000,2),0)</f>
        <v>0</v>
      </c>
      <c r="E2282" s="65">
        <f t="shared" ca="1" si="594"/>
        <v>1</v>
      </c>
      <c r="F2282" s="65">
        <f ca="1">(TRUNC(PRODUCT($E$12:$E2281),16))</f>
        <v>1.5886260286907401</v>
      </c>
      <c r="G2282" s="65">
        <f t="shared" ca="1" si="595"/>
        <v>1.4184430829528401</v>
      </c>
      <c r="H2282" s="65">
        <f t="shared" ca="1" si="596"/>
        <v>1.1199786899999999</v>
      </c>
      <c r="I2282" s="64">
        <f t="shared" si="605"/>
        <v>0.04</v>
      </c>
      <c r="J2282" s="66">
        <f>IF(O2281&gt;0,VLOOKUP(O2281,W$12:AF$80,2),J2281)</f>
        <v>45407</v>
      </c>
      <c r="K2282" s="67">
        <f t="shared" si="597"/>
        <v>443</v>
      </c>
      <c r="L2282" s="68">
        <f t="shared" si="598"/>
        <v>444</v>
      </c>
      <c r="M2282" s="69">
        <f t="shared" si="599"/>
        <v>1.0715467460000001</v>
      </c>
      <c r="N2282" s="69">
        <f t="shared" ca="1" si="600"/>
        <v>1.2001095209999999</v>
      </c>
      <c r="O2282" s="68">
        <v>0</v>
      </c>
      <c r="P2282" s="65">
        <f t="shared" ca="1" si="601"/>
        <v>148.1154306</v>
      </c>
      <c r="Q2282" s="143">
        <f t="shared" si="591"/>
        <v>0</v>
      </c>
      <c r="R2282" s="11">
        <f t="shared" si="603"/>
        <v>0</v>
      </c>
      <c r="S2282" s="70" t="str">
        <f>IF(O2281&gt;0,VLOOKUP(O2281,W$12:AF$60,10),S2281)</f>
        <v>A+J=</v>
      </c>
      <c r="T2282" s="66" t="e">
        <f>IF(O2281&gt;0,VLOOKUP(O2281,W$12:AF$60,11),T2281)</f>
        <v>#REF!</v>
      </c>
      <c r="U2282" s="71" t="str">
        <f t="shared" si="602"/>
        <v>-</v>
      </c>
    </row>
    <row r="2283" spans="1:21" x14ac:dyDescent="0.15">
      <c r="A2283" s="63">
        <f t="shared" si="604"/>
        <v>46048</v>
      </c>
      <c r="B2283" s="78" t="str">
        <f t="shared" ca="1" si="592"/>
        <v>n.d</v>
      </c>
      <c r="C2283" s="65">
        <f t="shared" ca="1" si="593"/>
        <v>740.17183120949994</v>
      </c>
      <c r="D2283" s="10">
        <f ca="1">IF(A2283&lt;$B$1,VLOOKUP(A2283,[1]DI!$A$4:$B$15000,2),0)</f>
        <v>0</v>
      </c>
      <c r="E2283" s="65">
        <f t="shared" ca="1" si="594"/>
        <v>1</v>
      </c>
      <c r="F2283" s="65">
        <f ca="1">(TRUNC(PRODUCT($E$12:$E2282),16))</f>
        <v>1.5886260286907401</v>
      </c>
      <c r="G2283" s="65">
        <f t="shared" ca="1" si="595"/>
        <v>1.4184430829528401</v>
      </c>
      <c r="H2283" s="65">
        <f t="shared" ca="1" si="596"/>
        <v>1.1199786899999999</v>
      </c>
      <c r="I2283" s="64">
        <f t="shared" si="605"/>
        <v>0.04</v>
      </c>
      <c r="J2283" s="66">
        <f>IF(O2282&gt;0,VLOOKUP(O2282,W$12:AF$80,2),J2282)</f>
        <v>45407</v>
      </c>
      <c r="K2283" s="67">
        <f t="shared" si="597"/>
        <v>444</v>
      </c>
      <c r="L2283" s="68">
        <f t="shared" si="598"/>
        <v>444</v>
      </c>
      <c r="M2283" s="69">
        <f t="shared" si="599"/>
        <v>1.0715467460000001</v>
      </c>
      <c r="N2283" s="69">
        <f t="shared" ca="1" si="600"/>
        <v>1.2001095209999999</v>
      </c>
      <c r="O2283" s="68">
        <v>0</v>
      </c>
      <c r="P2283" s="65">
        <f t="shared" ca="1" si="601"/>
        <v>148.1154306</v>
      </c>
      <c r="Q2283" s="143">
        <f t="shared" si="591"/>
        <v>0</v>
      </c>
      <c r="R2283" s="11">
        <f t="shared" si="603"/>
        <v>0</v>
      </c>
      <c r="S2283" s="70" t="str">
        <f>IF(O2282&gt;0,VLOOKUP(O2282,W$12:AF$60,10),S2282)</f>
        <v>A+J=</v>
      </c>
      <c r="T2283" s="66" t="e">
        <f>IF(O2282&gt;0,VLOOKUP(O2282,W$12:AF$60,11),T2282)</f>
        <v>#REF!</v>
      </c>
      <c r="U2283" s="71" t="str">
        <f t="shared" si="602"/>
        <v>-</v>
      </c>
    </row>
    <row r="2284" spans="1:21" x14ac:dyDescent="0.15">
      <c r="A2284" s="63">
        <f t="shared" si="604"/>
        <v>46049</v>
      </c>
      <c r="B2284" s="78" t="str">
        <f t="shared" ref="B2284:B2347" ca="1" si="606">IF(A2284&lt;=TODAY(),C2284+P2284,IF(AND(A2284&gt;TODAY(),A2284&lt;=$B$1),IF(VLOOKUP(TODAY(),$A$10:$D$10000,4,FALSE)=0,"n.d",C2284+P2284),"n.d"))</f>
        <v>n.d</v>
      </c>
      <c r="C2284" s="65">
        <f t="shared" ref="C2284:C2347" ca="1" si="607">(C2283-R2283)</f>
        <v>740.17183120949994</v>
      </c>
      <c r="D2284" s="10">
        <f ca="1">IF(A2284&lt;$B$1,VLOOKUP(A2284,[1]DI!$A$4:$B$15000,2),0)</f>
        <v>0</v>
      </c>
      <c r="E2284" s="65">
        <f t="shared" ref="E2284:E2347" ca="1" si="608">IF(A2284&lt;A$10,1,ROUND(((1+D2284)^(1/252)),8))</f>
        <v>1</v>
      </c>
      <c r="F2284" s="65">
        <f ca="1">(TRUNC(PRODUCT($E$12:$E2283),16))</f>
        <v>1.5886260286907401</v>
      </c>
      <c r="G2284" s="65">
        <f t="shared" ref="G2284:G2347" ca="1" si="609">IF(O2283&gt;0,F2283,G2283)</f>
        <v>1.4184430829528401</v>
      </c>
      <c r="H2284" s="65">
        <f t="shared" ref="H2284:H2347" ca="1" si="610">ROUND(F2284/G2284,8)</f>
        <v>1.1199786899999999</v>
      </c>
      <c r="I2284" s="64">
        <f t="shared" si="605"/>
        <v>0.04</v>
      </c>
      <c r="J2284" s="66">
        <f>IF(O2283&gt;0,VLOOKUP(O2283,W$12:AF$80,2),J2283)</f>
        <v>45407</v>
      </c>
      <c r="K2284" s="67">
        <f t="shared" ref="K2284:K2347" si="611">IF(A2284&gt;J2284,IF(NETWORKDAYS(J2284,A2284,$W$120:$W$436)-1=0,1,NETWORKDAYS(J2284,A2284,$W$120:$W$436)-1),0)</f>
        <v>445</v>
      </c>
      <c r="L2284" s="68">
        <f t="shared" ref="L2284:L2347" si="612">IF(AND(K2284=1,K2283=1),1,IF(K2284&gt;0,IF(K2284=K2283,K2284+1,K2284),0))</f>
        <v>445</v>
      </c>
      <c r="M2284" s="69">
        <f t="shared" ref="M2284:M2347" si="613">ROUND((I2284+1)^(L2284/252),9)</f>
        <v>1.071713532</v>
      </c>
      <c r="N2284" s="69">
        <f t="shared" ref="N2284:N2347" ca="1" si="614">ROUND(H2284*M2284,9)</f>
        <v>1.2002963179999999</v>
      </c>
      <c r="O2284" s="68">
        <v>0</v>
      </c>
      <c r="P2284" s="65">
        <f t="shared" ref="P2284:P2347" ca="1" si="615">TRUNC(((N2284-1)*C2284),8)</f>
        <v>148.25369247</v>
      </c>
      <c r="Q2284" s="143">
        <f t="shared" si="591"/>
        <v>0</v>
      </c>
      <c r="R2284" s="11">
        <f t="shared" ref="R2284:R2347" si="616">IF(Q2284&gt;0,TRUNC(Q2284*C2284,8),0)</f>
        <v>0</v>
      </c>
      <c r="S2284" s="70" t="str">
        <f>IF(O2283&gt;0,VLOOKUP(O2283,W$12:AF$60,10),S2283)</f>
        <v>A+J=</v>
      </c>
      <c r="T2284" s="66" t="e">
        <f>IF(O2283&gt;0,VLOOKUP(O2283,W$12:AF$60,11),T2283)</f>
        <v>#REF!</v>
      </c>
      <c r="U2284" s="71" t="str">
        <f t="shared" ref="U2284:U2347" si="617">IF(O2284&gt;0,(P2284+R2284)*U$9,"-")</f>
        <v>-</v>
      </c>
    </row>
    <row r="2285" spans="1:21" x14ac:dyDescent="0.15">
      <c r="A2285" s="63">
        <f t="shared" si="604"/>
        <v>46050</v>
      </c>
      <c r="B2285" s="78" t="str">
        <f t="shared" ca="1" si="606"/>
        <v>n.d</v>
      </c>
      <c r="C2285" s="65">
        <f t="shared" ca="1" si="607"/>
        <v>740.17183120949994</v>
      </c>
      <c r="D2285" s="10">
        <f ca="1">IF(A2285&lt;$B$1,VLOOKUP(A2285,[1]DI!$A$4:$B$15000,2),0)</f>
        <v>0</v>
      </c>
      <c r="E2285" s="65">
        <f t="shared" ca="1" si="608"/>
        <v>1</v>
      </c>
      <c r="F2285" s="65">
        <f ca="1">(TRUNC(PRODUCT($E$12:$E2284),16))</f>
        <v>1.5886260286907401</v>
      </c>
      <c r="G2285" s="65">
        <f t="shared" ca="1" si="609"/>
        <v>1.4184430829528401</v>
      </c>
      <c r="H2285" s="65">
        <f t="shared" ca="1" si="610"/>
        <v>1.1199786899999999</v>
      </c>
      <c r="I2285" s="64">
        <f t="shared" si="605"/>
        <v>0.04</v>
      </c>
      <c r="J2285" s="66">
        <f>IF(O2284&gt;0,VLOOKUP(O2284,W$12:AF$80,2),J2284)</f>
        <v>45407</v>
      </c>
      <c r="K2285" s="67">
        <f t="shared" si="611"/>
        <v>446</v>
      </c>
      <c r="L2285" s="68">
        <f t="shared" si="612"/>
        <v>446</v>
      </c>
      <c r="M2285" s="69">
        <f t="shared" si="613"/>
        <v>1.071880344</v>
      </c>
      <c r="N2285" s="69">
        <f t="shared" ca="1" si="614"/>
        <v>1.2004831439999999</v>
      </c>
      <c r="O2285" s="68">
        <v>0</v>
      </c>
      <c r="P2285" s="65">
        <f t="shared" ca="1" si="615"/>
        <v>148.39197582</v>
      </c>
      <c r="Q2285" s="143">
        <f t="shared" si="591"/>
        <v>0</v>
      </c>
      <c r="R2285" s="11">
        <f t="shared" si="616"/>
        <v>0</v>
      </c>
      <c r="S2285" s="70" t="str">
        <f>IF(O2284&gt;0,VLOOKUP(O2284,W$12:AF$60,10),S2284)</f>
        <v>A+J=</v>
      </c>
      <c r="T2285" s="66" t="e">
        <f>IF(O2284&gt;0,VLOOKUP(O2284,W$12:AF$60,11),T2284)</f>
        <v>#REF!</v>
      </c>
      <c r="U2285" s="71" t="str">
        <f t="shared" si="617"/>
        <v>-</v>
      </c>
    </row>
    <row r="2286" spans="1:21" x14ac:dyDescent="0.15">
      <c r="A2286" s="63">
        <f t="shared" si="604"/>
        <v>46051</v>
      </c>
      <c r="B2286" s="78" t="str">
        <f t="shared" ca="1" si="606"/>
        <v>n.d</v>
      </c>
      <c r="C2286" s="65">
        <f t="shared" ca="1" si="607"/>
        <v>740.17183120949994</v>
      </c>
      <c r="D2286" s="10">
        <f ca="1">IF(A2286&lt;$B$1,VLOOKUP(A2286,[1]DI!$A$4:$B$15000,2),0)</f>
        <v>0</v>
      </c>
      <c r="E2286" s="65">
        <f t="shared" ca="1" si="608"/>
        <v>1</v>
      </c>
      <c r="F2286" s="65">
        <f ca="1">(TRUNC(PRODUCT($E$12:$E2285),16))</f>
        <v>1.5886260286907401</v>
      </c>
      <c r="G2286" s="65">
        <f t="shared" ca="1" si="609"/>
        <v>1.4184430829528401</v>
      </c>
      <c r="H2286" s="65">
        <f t="shared" ca="1" si="610"/>
        <v>1.1199786899999999</v>
      </c>
      <c r="I2286" s="64">
        <f t="shared" si="605"/>
        <v>0.04</v>
      </c>
      <c r="J2286" s="66">
        <f>IF(O2285&gt;0,VLOOKUP(O2285,W$12:AF$80,2),J2285)</f>
        <v>45407</v>
      </c>
      <c r="K2286" s="67">
        <f t="shared" si="611"/>
        <v>447</v>
      </c>
      <c r="L2286" s="68">
        <f t="shared" si="612"/>
        <v>447</v>
      </c>
      <c r="M2286" s="69">
        <f t="shared" si="613"/>
        <v>1.0720471819999999</v>
      </c>
      <c r="N2286" s="69">
        <f t="shared" ca="1" si="614"/>
        <v>1.200669999</v>
      </c>
      <c r="O2286" s="68">
        <v>0</v>
      </c>
      <c r="P2286" s="65">
        <f t="shared" ca="1" si="615"/>
        <v>148.53028062000001</v>
      </c>
      <c r="Q2286" s="143">
        <f t="shared" si="591"/>
        <v>0</v>
      </c>
      <c r="R2286" s="11">
        <f t="shared" si="616"/>
        <v>0</v>
      </c>
      <c r="S2286" s="70" t="str">
        <f>IF(O2285&gt;0,VLOOKUP(O2285,W$12:AF$60,10),S2285)</f>
        <v>A+J=</v>
      </c>
      <c r="T2286" s="66" t="e">
        <f>IF(O2285&gt;0,VLOOKUP(O2285,W$12:AF$60,11),T2285)</f>
        <v>#REF!</v>
      </c>
      <c r="U2286" s="71" t="str">
        <f t="shared" si="617"/>
        <v>-</v>
      </c>
    </row>
    <row r="2287" spans="1:21" x14ac:dyDescent="0.15">
      <c r="A2287" s="63">
        <f t="shared" si="604"/>
        <v>46052</v>
      </c>
      <c r="B2287" s="78" t="str">
        <f t="shared" ca="1" si="606"/>
        <v>n.d</v>
      </c>
      <c r="C2287" s="65">
        <f t="shared" ca="1" si="607"/>
        <v>740.17183120949994</v>
      </c>
      <c r="D2287" s="10">
        <f ca="1">IF(A2287&lt;$B$1,VLOOKUP(A2287,[1]DI!$A$4:$B$15000,2),0)</f>
        <v>0</v>
      </c>
      <c r="E2287" s="65">
        <f t="shared" ca="1" si="608"/>
        <v>1</v>
      </c>
      <c r="F2287" s="65">
        <f ca="1">(TRUNC(PRODUCT($E$12:$E2286),16))</f>
        <v>1.5886260286907401</v>
      </c>
      <c r="G2287" s="65">
        <f t="shared" ca="1" si="609"/>
        <v>1.4184430829528401</v>
      </c>
      <c r="H2287" s="65">
        <f t="shared" ca="1" si="610"/>
        <v>1.1199786899999999</v>
      </c>
      <c r="I2287" s="64">
        <f t="shared" si="605"/>
        <v>0.04</v>
      </c>
      <c r="J2287" s="66">
        <f>IF(O2286&gt;0,VLOOKUP(O2286,W$12:AF$80,2),J2286)</f>
        <v>45407</v>
      </c>
      <c r="K2287" s="67">
        <f t="shared" si="611"/>
        <v>448</v>
      </c>
      <c r="L2287" s="68">
        <f t="shared" si="612"/>
        <v>448</v>
      </c>
      <c r="M2287" s="69">
        <f t="shared" si="613"/>
        <v>1.072214046</v>
      </c>
      <c r="N2287" s="69">
        <f t="shared" ca="1" si="614"/>
        <v>1.2008568829999999</v>
      </c>
      <c r="O2287" s="68">
        <v>0</v>
      </c>
      <c r="P2287" s="65">
        <f t="shared" ca="1" si="615"/>
        <v>148.66860689999999</v>
      </c>
      <c r="Q2287" s="143">
        <f t="shared" si="591"/>
        <v>0</v>
      </c>
      <c r="R2287" s="11">
        <f t="shared" si="616"/>
        <v>0</v>
      </c>
      <c r="S2287" s="70" t="str">
        <f>IF(O2286&gt;0,VLOOKUP(O2286,W$12:AF$60,10),S2286)</f>
        <v>A+J=</v>
      </c>
      <c r="T2287" s="66" t="e">
        <f>IF(O2286&gt;0,VLOOKUP(O2286,W$12:AF$60,11),T2286)</f>
        <v>#REF!</v>
      </c>
      <c r="U2287" s="71" t="str">
        <f t="shared" si="617"/>
        <v>-</v>
      </c>
    </row>
    <row r="2288" spans="1:21" x14ac:dyDescent="0.15">
      <c r="A2288" s="63">
        <f t="shared" si="604"/>
        <v>46053</v>
      </c>
      <c r="B2288" s="78" t="str">
        <f t="shared" ca="1" si="606"/>
        <v>n.d</v>
      </c>
      <c r="C2288" s="65">
        <f t="shared" ca="1" si="607"/>
        <v>740.17183120949994</v>
      </c>
      <c r="D2288" s="10">
        <f ca="1">IF(A2288&lt;$B$1,VLOOKUP(A2288,[1]DI!$A$4:$B$15000,2),0)</f>
        <v>0</v>
      </c>
      <c r="E2288" s="65">
        <f t="shared" ca="1" si="608"/>
        <v>1</v>
      </c>
      <c r="F2288" s="65">
        <f ca="1">(TRUNC(PRODUCT($E$12:$E2287),16))</f>
        <v>1.5886260286907401</v>
      </c>
      <c r="G2288" s="65">
        <f t="shared" ca="1" si="609"/>
        <v>1.4184430829528401</v>
      </c>
      <c r="H2288" s="65">
        <f t="shared" ca="1" si="610"/>
        <v>1.1199786899999999</v>
      </c>
      <c r="I2288" s="64">
        <f t="shared" si="605"/>
        <v>0.04</v>
      </c>
      <c r="J2288" s="66">
        <f>IF(O2287&gt;0,VLOOKUP(O2287,W$12:AF$80,2),J2287)</f>
        <v>45407</v>
      </c>
      <c r="K2288" s="67">
        <f t="shared" si="611"/>
        <v>448</v>
      </c>
      <c r="L2288" s="68">
        <f t="shared" si="612"/>
        <v>449</v>
      </c>
      <c r="M2288" s="69">
        <f t="shared" si="613"/>
        <v>1.0723809360000001</v>
      </c>
      <c r="N2288" s="69">
        <f t="shared" ca="1" si="614"/>
        <v>1.201043796</v>
      </c>
      <c r="O2288" s="68">
        <v>0</v>
      </c>
      <c r="P2288" s="65">
        <f t="shared" ca="1" si="615"/>
        <v>148.80695463000001</v>
      </c>
      <c r="Q2288" s="143">
        <f t="shared" si="591"/>
        <v>0</v>
      </c>
      <c r="R2288" s="11">
        <f t="shared" si="616"/>
        <v>0</v>
      </c>
      <c r="S2288" s="70" t="str">
        <f>IF(O2287&gt;0,VLOOKUP(O2287,W$12:AF$60,10),S2287)</f>
        <v>A+J=</v>
      </c>
      <c r="T2288" s="66" t="e">
        <f>IF(O2287&gt;0,VLOOKUP(O2287,W$12:AF$60,11),T2287)</f>
        <v>#REF!</v>
      </c>
      <c r="U2288" s="71" t="str">
        <f t="shared" si="617"/>
        <v>-</v>
      </c>
    </row>
    <row r="2289" spans="1:21" x14ac:dyDescent="0.15">
      <c r="A2289" s="63">
        <f t="shared" si="604"/>
        <v>46054</v>
      </c>
      <c r="B2289" s="78" t="str">
        <f t="shared" ca="1" si="606"/>
        <v>n.d</v>
      </c>
      <c r="C2289" s="65">
        <f t="shared" ca="1" si="607"/>
        <v>740.17183120949994</v>
      </c>
      <c r="D2289" s="10">
        <f ca="1">IF(A2289&lt;$B$1,VLOOKUP(A2289,[1]DI!$A$4:$B$15000,2),0)</f>
        <v>0</v>
      </c>
      <c r="E2289" s="65">
        <f t="shared" ca="1" si="608"/>
        <v>1</v>
      </c>
      <c r="F2289" s="65">
        <f ca="1">(TRUNC(PRODUCT($E$12:$E2288),16))</f>
        <v>1.5886260286907401</v>
      </c>
      <c r="G2289" s="65">
        <f t="shared" ca="1" si="609"/>
        <v>1.4184430829528401</v>
      </c>
      <c r="H2289" s="65">
        <f t="shared" ca="1" si="610"/>
        <v>1.1199786899999999</v>
      </c>
      <c r="I2289" s="64">
        <f t="shared" si="605"/>
        <v>0.04</v>
      </c>
      <c r="J2289" s="66">
        <f>IF(O2288&gt;0,VLOOKUP(O2288,W$12:AF$80,2),J2288)</f>
        <v>45407</v>
      </c>
      <c r="K2289" s="67">
        <f t="shared" si="611"/>
        <v>448</v>
      </c>
      <c r="L2289" s="68">
        <f t="shared" si="612"/>
        <v>449</v>
      </c>
      <c r="M2289" s="69">
        <f t="shared" si="613"/>
        <v>1.0723809360000001</v>
      </c>
      <c r="N2289" s="69">
        <f t="shared" ca="1" si="614"/>
        <v>1.201043796</v>
      </c>
      <c r="O2289" s="68">
        <v>0</v>
      </c>
      <c r="P2289" s="65">
        <f t="shared" ca="1" si="615"/>
        <v>148.80695463000001</v>
      </c>
      <c r="Q2289" s="143">
        <f t="shared" ref="Q2289:Q2352" si="618">IF(O2289&gt;0,VLOOKUP(A2289,X$12:AC$90,6),0)</f>
        <v>0</v>
      </c>
      <c r="R2289" s="11">
        <f t="shared" si="616"/>
        <v>0</v>
      </c>
      <c r="S2289" s="70" t="str">
        <f>IF(O2288&gt;0,VLOOKUP(O2288,W$12:AF$60,10),S2288)</f>
        <v>A+J=</v>
      </c>
      <c r="T2289" s="66" t="e">
        <f>IF(O2288&gt;0,VLOOKUP(O2288,W$12:AF$60,11),T2288)</f>
        <v>#REF!</v>
      </c>
      <c r="U2289" s="71" t="str">
        <f t="shared" si="617"/>
        <v>-</v>
      </c>
    </row>
    <row r="2290" spans="1:21" x14ac:dyDescent="0.15">
      <c r="A2290" s="63">
        <f t="shared" si="604"/>
        <v>46055</v>
      </c>
      <c r="B2290" s="78" t="str">
        <f t="shared" ca="1" si="606"/>
        <v>n.d</v>
      </c>
      <c r="C2290" s="65">
        <f t="shared" ca="1" si="607"/>
        <v>740.17183120949994</v>
      </c>
      <c r="D2290" s="10">
        <f ca="1">IF(A2290&lt;$B$1,VLOOKUP(A2290,[1]DI!$A$4:$B$15000,2),0)</f>
        <v>0</v>
      </c>
      <c r="E2290" s="65">
        <f t="shared" ca="1" si="608"/>
        <v>1</v>
      </c>
      <c r="F2290" s="65">
        <f ca="1">(TRUNC(PRODUCT($E$12:$E2289),16))</f>
        <v>1.5886260286907401</v>
      </c>
      <c r="G2290" s="65">
        <f t="shared" ca="1" si="609"/>
        <v>1.4184430829528401</v>
      </c>
      <c r="H2290" s="65">
        <f t="shared" ca="1" si="610"/>
        <v>1.1199786899999999</v>
      </c>
      <c r="I2290" s="64">
        <f t="shared" si="605"/>
        <v>0.04</v>
      </c>
      <c r="J2290" s="66">
        <f>IF(O2289&gt;0,VLOOKUP(O2289,W$12:AF$80,2),J2289)</f>
        <v>45407</v>
      </c>
      <c r="K2290" s="67">
        <f t="shared" si="611"/>
        <v>449</v>
      </c>
      <c r="L2290" s="68">
        <f t="shared" si="612"/>
        <v>449</v>
      </c>
      <c r="M2290" s="69">
        <f t="shared" si="613"/>
        <v>1.0723809360000001</v>
      </c>
      <c r="N2290" s="69">
        <f t="shared" ca="1" si="614"/>
        <v>1.201043796</v>
      </c>
      <c r="O2290" s="68">
        <v>0</v>
      </c>
      <c r="P2290" s="65">
        <f t="shared" ca="1" si="615"/>
        <v>148.80695463000001</v>
      </c>
      <c r="Q2290" s="143">
        <f t="shared" si="618"/>
        <v>0</v>
      </c>
      <c r="R2290" s="11">
        <f t="shared" si="616"/>
        <v>0</v>
      </c>
      <c r="S2290" s="70" t="str">
        <f>IF(O2289&gt;0,VLOOKUP(O2289,W$12:AF$60,10),S2289)</f>
        <v>A+J=</v>
      </c>
      <c r="T2290" s="66" t="e">
        <f>IF(O2289&gt;0,VLOOKUP(O2289,W$12:AF$60,11),T2289)</f>
        <v>#REF!</v>
      </c>
      <c r="U2290" s="71" t="str">
        <f t="shared" si="617"/>
        <v>-</v>
      </c>
    </row>
    <row r="2291" spans="1:21" x14ac:dyDescent="0.15">
      <c r="A2291" s="63">
        <f t="shared" si="604"/>
        <v>46056</v>
      </c>
      <c r="B2291" s="78" t="str">
        <f t="shared" ca="1" si="606"/>
        <v>n.d</v>
      </c>
      <c r="C2291" s="65">
        <f t="shared" ca="1" si="607"/>
        <v>740.17183120949994</v>
      </c>
      <c r="D2291" s="10">
        <f ca="1">IF(A2291&lt;$B$1,VLOOKUP(A2291,[1]DI!$A$4:$B$15000,2),0)</f>
        <v>0</v>
      </c>
      <c r="E2291" s="65">
        <f t="shared" ca="1" si="608"/>
        <v>1</v>
      </c>
      <c r="F2291" s="65">
        <f ca="1">(TRUNC(PRODUCT($E$12:$E2290),16))</f>
        <v>1.5886260286907401</v>
      </c>
      <c r="G2291" s="65">
        <f t="shared" ca="1" si="609"/>
        <v>1.4184430829528401</v>
      </c>
      <c r="H2291" s="65">
        <f t="shared" ca="1" si="610"/>
        <v>1.1199786899999999</v>
      </c>
      <c r="I2291" s="64">
        <f t="shared" si="605"/>
        <v>0.04</v>
      </c>
      <c r="J2291" s="66">
        <f>IF(O2290&gt;0,VLOOKUP(O2290,W$12:AF$80,2),J2290)</f>
        <v>45407</v>
      </c>
      <c r="K2291" s="67">
        <f t="shared" si="611"/>
        <v>450</v>
      </c>
      <c r="L2291" s="68">
        <f t="shared" si="612"/>
        <v>450</v>
      </c>
      <c r="M2291" s="69">
        <f t="shared" si="613"/>
        <v>1.072547852</v>
      </c>
      <c r="N2291" s="69">
        <f t="shared" ca="1" si="614"/>
        <v>1.201230738</v>
      </c>
      <c r="O2291" s="68">
        <v>0</v>
      </c>
      <c r="P2291" s="65">
        <f t="shared" ca="1" si="615"/>
        <v>148.94532383999999</v>
      </c>
      <c r="Q2291" s="143">
        <f t="shared" si="618"/>
        <v>0</v>
      </c>
      <c r="R2291" s="11">
        <f t="shared" si="616"/>
        <v>0</v>
      </c>
      <c r="S2291" s="70" t="str">
        <f>IF(O2290&gt;0,VLOOKUP(O2290,W$12:AF$60,10),S2290)</f>
        <v>A+J=</v>
      </c>
      <c r="T2291" s="66" t="e">
        <f>IF(O2290&gt;0,VLOOKUP(O2290,W$12:AF$60,11),T2290)</f>
        <v>#REF!</v>
      </c>
      <c r="U2291" s="71" t="str">
        <f t="shared" si="617"/>
        <v>-</v>
      </c>
    </row>
    <row r="2292" spans="1:21" x14ac:dyDescent="0.15">
      <c r="A2292" s="63">
        <f t="shared" si="604"/>
        <v>46057</v>
      </c>
      <c r="B2292" s="78" t="str">
        <f t="shared" ca="1" si="606"/>
        <v>n.d</v>
      </c>
      <c r="C2292" s="65">
        <f t="shared" ca="1" si="607"/>
        <v>740.17183120949994</v>
      </c>
      <c r="D2292" s="10">
        <f ca="1">IF(A2292&lt;$B$1,VLOOKUP(A2292,[1]DI!$A$4:$B$15000,2),0)</f>
        <v>0</v>
      </c>
      <c r="E2292" s="65">
        <f t="shared" ca="1" si="608"/>
        <v>1</v>
      </c>
      <c r="F2292" s="65">
        <f ca="1">(TRUNC(PRODUCT($E$12:$E2291),16))</f>
        <v>1.5886260286907401</v>
      </c>
      <c r="G2292" s="65">
        <f t="shared" ca="1" si="609"/>
        <v>1.4184430829528401</v>
      </c>
      <c r="H2292" s="65">
        <f t="shared" ca="1" si="610"/>
        <v>1.1199786899999999</v>
      </c>
      <c r="I2292" s="64">
        <f t="shared" si="605"/>
        <v>0.04</v>
      </c>
      <c r="J2292" s="66">
        <f>IF(O2291&gt;0,VLOOKUP(O2291,W$12:AF$80,2),J2291)</f>
        <v>45407</v>
      </c>
      <c r="K2292" s="67">
        <f t="shared" si="611"/>
        <v>451</v>
      </c>
      <c r="L2292" s="68">
        <f t="shared" si="612"/>
        <v>451</v>
      </c>
      <c r="M2292" s="69">
        <f t="shared" si="613"/>
        <v>1.0727147939999999</v>
      </c>
      <c r="N2292" s="69">
        <f t="shared" ca="1" si="614"/>
        <v>1.2014177100000001</v>
      </c>
      <c r="O2292" s="68">
        <v>0</v>
      </c>
      <c r="P2292" s="65">
        <f t="shared" ca="1" si="615"/>
        <v>149.08371524</v>
      </c>
      <c r="Q2292" s="143">
        <f t="shared" si="618"/>
        <v>0</v>
      </c>
      <c r="R2292" s="11">
        <f t="shared" si="616"/>
        <v>0</v>
      </c>
      <c r="S2292" s="70" t="str">
        <f>IF(O2291&gt;0,VLOOKUP(O2291,W$12:AF$60,10),S2291)</f>
        <v>A+J=</v>
      </c>
      <c r="T2292" s="66" t="e">
        <f>IF(O2291&gt;0,VLOOKUP(O2291,W$12:AF$60,11),T2291)</f>
        <v>#REF!</v>
      </c>
      <c r="U2292" s="71" t="str">
        <f t="shared" si="617"/>
        <v>-</v>
      </c>
    </row>
    <row r="2293" spans="1:21" x14ac:dyDescent="0.15">
      <c r="A2293" s="63">
        <f t="shared" si="604"/>
        <v>46058</v>
      </c>
      <c r="B2293" s="78" t="str">
        <f t="shared" ca="1" si="606"/>
        <v>n.d</v>
      </c>
      <c r="C2293" s="65">
        <f t="shared" ca="1" si="607"/>
        <v>740.17183120949994</v>
      </c>
      <c r="D2293" s="10">
        <f ca="1">IF(A2293&lt;$B$1,VLOOKUP(A2293,[1]DI!$A$4:$B$15000,2),0)</f>
        <v>0</v>
      </c>
      <c r="E2293" s="65">
        <f t="shared" ca="1" si="608"/>
        <v>1</v>
      </c>
      <c r="F2293" s="65">
        <f ca="1">(TRUNC(PRODUCT($E$12:$E2292),16))</f>
        <v>1.5886260286907401</v>
      </c>
      <c r="G2293" s="65">
        <f t="shared" ca="1" si="609"/>
        <v>1.4184430829528401</v>
      </c>
      <c r="H2293" s="65">
        <f t="shared" ca="1" si="610"/>
        <v>1.1199786899999999</v>
      </c>
      <c r="I2293" s="64">
        <f t="shared" si="605"/>
        <v>0.04</v>
      </c>
      <c r="J2293" s="66">
        <f>IF(O2292&gt;0,VLOOKUP(O2292,W$12:AF$80,2),J2292)</f>
        <v>45407</v>
      </c>
      <c r="K2293" s="67">
        <f t="shared" si="611"/>
        <v>452</v>
      </c>
      <c r="L2293" s="68">
        <f t="shared" si="612"/>
        <v>452</v>
      </c>
      <c r="M2293" s="69">
        <f t="shared" si="613"/>
        <v>1.072881762</v>
      </c>
      <c r="N2293" s="69">
        <f t="shared" ca="1" si="614"/>
        <v>1.20160471</v>
      </c>
      <c r="O2293" s="68">
        <v>0</v>
      </c>
      <c r="P2293" s="65">
        <f t="shared" ca="1" si="615"/>
        <v>149.22212737999999</v>
      </c>
      <c r="Q2293" s="143">
        <f t="shared" si="618"/>
        <v>0</v>
      </c>
      <c r="R2293" s="11">
        <f t="shared" si="616"/>
        <v>0</v>
      </c>
      <c r="S2293" s="70" t="str">
        <f>IF(O2292&gt;0,VLOOKUP(O2292,W$12:AF$60,10),S2292)</f>
        <v>A+J=</v>
      </c>
      <c r="T2293" s="66" t="e">
        <f>IF(O2292&gt;0,VLOOKUP(O2292,W$12:AF$60,11),T2292)</f>
        <v>#REF!</v>
      </c>
      <c r="U2293" s="71" t="str">
        <f t="shared" si="617"/>
        <v>-</v>
      </c>
    </row>
    <row r="2294" spans="1:21" x14ac:dyDescent="0.15">
      <c r="A2294" s="63">
        <f t="shared" si="604"/>
        <v>46059</v>
      </c>
      <c r="B2294" s="78" t="str">
        <f t="shared" ca="1" si="606"/>
        <v>n.d</v>
      </c>
      <c r="C2294" s="65">
        <f t="shared" ca="1" si="607"/>
        <v>740.17183120949994</v>
      </c>
      <c r="D2294" s="10">
        <f ca="1">IF(A2294&lt;$B$1,VLOOKUP(A2294,[1]DI!$A$4:$B$15000,2),0)</f>
        <v>0</v>
      </c>
      <c r="E2294" s="65">
        <f t="shared" ca="1" si="608"/>
        <v>1</v>
      </c>
      <c r="F2294" s="65">
        <f ca="1">(TRUNC(PRODUCT($E$12:$E2293),16))</f>
        <v>1.5886260286907401</v>
      </c>
      <c r="G2294" s="65">
        <f t="shared" ca="1" si="609"/>
        <v>1.4184430829528401</v>
      </c>
      <c r="H2294" s="65">
        <f t="shared" ca="1" si="610"/>
        <v>1.1199786899999999</v>
      </c>
      <c r="I2294" s="64">
        <f t="shared" si="605"/>
        <v>0.04</v>
      </c>
      <c r="J2294" s="66">
        <f>IF(O2293&gt;0,VLOOKUP(O2293,W$12:AF$80,2),J2293)</f>
        <v>45407</v>
      </c>
      <c r="K2294" s="67">
        <f t="shared" si="611"/>
        <v>453</v>
      </c>
      <c r="L2294" s="68">
        <f t="shared" si="612"/>
        <v>453</v>
      </c>
      <c r="M2294" s="69">
        <f t="shared" si="613"/>
        <v>1.0730487550000001</v>
      </c>
      <c r="N2294" s="69">
        <f t="shared" ca="1" si="614"/>
        <v>1.2017917389999999</v>
      </c>
      <c r="O2294" s="68">
        <v>0</v>
      </c>
      <c r="P2294" s="65">
        <f t="shared" ca="1" si="615"/>
        <v>149.36056096999999</v>
      </c>
      <c r="Q2294" s="143">
        <f t="shared" si="618"/>
        <v>0</v>
      </c>
      <c r="R2294" s="11">
        <f t="shared" si="616"/>
        <v>0</v>
      </c>
      <c r="S2294" s="70" t="str">
        <f>IF(O2293&gt;0,VLOOKUP(O2293,W$12:AF$60,10),S2293)</f>
        <v>A+J=</v>
      </c>
      <c r="T2294" s="66" t="e">
        <f>IF(O2293&gt;0,VLOOKUP(O2293,W$12:AF$60,11),T2293)</f>
        <v>#REF!</v>
      </c>
      <c r="U2294" s="71" t="str">
        <f t="shared" si="617"/>
        <v>-</v>
      </c>
    </row>
    <row r="2295" spans="1:21" x14ac:dyDescent="0.15">
      <c r="A2295" s="63">
        <f t="shared" si="604"/>
        <v>46060</v>
      </c>
      <c r="B2295" s="78" t="str">
        <f t="shared" ca="1" si="606"/>
        <v>n.d</v>
      </c>
      <c r="C2295" s="65">
        <f t="shared" ca="1" si="607"/>
        <v>740.17183120949994</v>
      </c>
      <c r="D2295" s="10">
        <f ca="1">IF(A2295&lt;$B$1,VLOOKUP(A2295,[1]DI!$A$4:$B$15000,2),0)</f>
        <v>0</v>
      </c>
      <c r="E2295" s="65">
        <f t="shared" ca="1" si="608"/>
        <v>1</v>
      </c>
      <c r="F2295" s="65">
        <f ca="1">(TRUNC(PRODUCT($E$12:$E2294),16))</f>
        <v>1.5886260286907401</v>
      </c>
      <c r="G2295" s="65">
        <f t="shared" ca="1" si="609"/>
        <v>1.4184430829528401</v>
      </c>
      <c r="H2295" s="65">
        <f t="shared" ca="1" si="610"/>
        <v>1.1199786899999999</v>
      </c>
      <c r="I2295" s="64">
        <f t="shared" si="605"/>
        <v>0.04</v>
      </c>
      <c r="J2295" s="66">
        <f>IF(O2294&gt;0,VLOOKUP(O2294,W$12:AF$80,2),J2294)</f>
        <v>45407</v>
      </c>
      <c r="K2295" s="67">
        <f t="shared" si="611"/>
        <v>453</v>
      </c>
      <c r="L2295" s="68">
        <f t="shared" si="612"/>
        <v>454</v>
      </c>
      <c r="M2295" s="69">
        <f t="shared" si="613"/>
        <v>1.073215775</v>
      </c>
      <c r="N2295" s="69">
        <f t="shared" ca="1" si="614"/>
        <v>1.2019787980000001</v>
      </c>
      <c r="O2295" s="68">
        <v>0</v>
      </c>
      <c r="P2295" s="65">
        <f t="shared" ca="1" si="615"/>
        <v>149.49901678000001</v>
      </c>
      <c r="Q2295" s="143">
        <f t="shared" si="618"/>
        <v>0</v>
      </c>
      <c r="R2295" s="11">
        <f t="shared" si="616"/>
        <v>0</v>
      </c>
      <c r="S2295" s="70" t="str">
        <f>IF(O2294&gt;0,VLOOKUP(O2294,W$12:AF$60,10),S2294)</f>
        <v>A+J=</v>
      </c>
      <c r="T2295" s="66" t="e">
        <f>IF(O2294&gt;0,VLOOKUP(O2294,W$12:AF$60,11),T2294)</f>
        <v>#REF!</v>
      </c>
      <c r="U2295" s="71" t="str">
        <f t="shared" si="617"/>
        <v>-</v>
      </c>
    </row>
    <row r="2296" spans="1:21" x14ac:dyDescent="0.15">
      <c r="A2296" s="63">
        <f t="shared" si="604"/>
        <v>46061</v>
      </c>
      <c r="B2296" s="78" t="str">
        <f t="shared" ca="1" si="606"/>
        <v>n.d</v>
      </c>
      <c r="C2296" s="65">
        <f t="shared" ca="1" si="607"/>
        <v>740.17183120949994</v>
      </c>
      <c r="D2296" s="10">
        <f ca="1">IF(A2296&lt;$B$1,VLOOKUP(A2296,[1]DI!$A$4:$B$15000,2),0)</f>
        <v>0</v>
      </c>
      <c r="E2296" s="65">
        <f t="shared" ca="1" si="608"/>
        <v>1</v>
      </c>
      <c r="F2296" s="65">
        <f ca="1">(TRUNC(PRODUCT($E$12:$E2295),16))</f>
        <v>1.5886260286907401</v>
      </c>
      <c r="G2296" s="65">
        <f t="shared" ca="1" si="609"/>
        <v>1.4184430829528401</v>
      </c>
      <c r="H2296" s="65">
        <f t="shared" ca="1" si="610"/>
        <v>1.1199786899999999</v>
      </c>
      <c r="I2296" s="64">
        <f t="shared" si="605"/>
        <v>0.04</v>
      </c>
      <c r="J2296" s="66">
        <f>IF(O2295&gt;0,VLOOKUP(O2295,W$12:AF$80,2),J2295)</f>
        <v>45407</v>
      </c>
      <c r="K2296" s="67">
        <f t="shared" si="611"/>
        <v>453</v>
      </c>
      <c r="L2296" s="68">
        <f t="shared" si="612"/>
        <v>454</v>
      </c>
      <c r="M2296" s="69">
        <f t="shared" si="613"/>
        <v>1.073215775</v>
      </c>
      <c r="N2296" s="69">
        <f t="shared" ca="1" si="614"/>
        <v>1.2019787980000001</v>
      </c>
      <c r="O2296" s="68">
        <v>0</v>
      </c>
      <c r="P2296" s="65">
        <f t="shared" ca="1" si="615"/>
        <v>149.49901678000001</v>
      </c>
      <c r="Q2296" s="143">
        <f t="shared" si="618"/>
        <v>0</v>
      </c>
      <c r="R2296" s="11">
        <f t="shared" si="616"/>
        <v>0</v>
      </c>
      <c r="S2296" s="70" t="str">
        <f>IF(O2295&gt;0,VLOOKUP(O2295,W$12:AF$60,10),S2295)</f>
        <v>A+J=</v>
      </c>
      <c r="T2296" s="66" t="e">
        <f>IF(O2295&gt;0,VLOOKUP(O2295,W$12:AF$60,11),T2295)</f>
        <v>#REF!</v>
      </c>
      <c r="U2296" s="71" t="str">
        <f t="shared" si="617"/>
        <v>-</v>
      </c>
    </row>
    <row r="2297" spans="1:21" x14ac:dyDescent="0.15">
      <c r="A2297" s="63">
        <f t="shared" si="604"/>
        <v>46062</v>
      </c>
      <c r="B2297" s="78" t="str">
        <f t="shared" ca="1" si="606"/>
        <v>n.d</v>
      </c>
      <c r="C2297" s="65">
        <f t="shared" ca="1" si="607"/>
        <v>740.17183120949994</v>
      </c>
      <c r="D2297" s="10">
        <f ca="1">IF(A2297&lt;$B$1,VLOOKUP(A2297,[1]DI!$A$4:$B$15000,2),0)</f>
        <v>0</v>
      </c>
      <c r="E2297" s="65">
        <f t="shared" ca="1" si="608"/>
        <v>1</v>
      </c>
      <c r="F2297" s="65">
        <f ca="1">(TRUNC(PRODUCT($E$12:$E2296),16))</f>
        <v>1.5886260286907401</v>
      </c>
      <c r="G2297" s="65">
        <f t="shared" ca="1" si="609"/>
        <v>1.4184430829528401</v>
      </c>
      <c r="H2297" s="65">
        <f t="shared" ca="1" si="610"/>
        <v>1.1199786899999999</v>
      </c>
      <c r="I2297" s="64">
        <f t="shared" si="605"/>
        <v>0.04</v>
      </c>
      <c r="J2297" s="66">
        <f>IF(O2296&gt;0,VLOOKUP(O2296,W$12:AF$80,2),J2296)</f>
        <v>45407</v>
      </c>
      <c r="K2297" s="67">
        <f t="shared" si="611"/>
        <v>454</v>
      </c>
      <c r="L2297" s="68">
        <f t="shared" si="612"/>
        <v>454</v>
      </c>
      <c r="M2297" s="69">
        <f t="shared" si="613"/>
        <v>1.073215775</v>
      </c>
      <c r="N2297" s="69">
        <f t="shared" ca="1" si="614"/>
        <v>1.2019787980000001</v>
      </c>
      <c r="O2297" s="68">
        <v>0</v>
      </c>
      <c r="P2297" s="65">
        <f t="shared" ca="1" si="615"/>
        <v>149.49901678000001</v>
      </c>
      <c r="Q2297" s="143">
        <f t="shared" si="618"/>
        <v>0</v>
      </c>
      <c r="R2297" s="11">
        <f t="shared" si="616"/>
        <v>0</v>
      </c>
      <c r="S2297" s="70" t="str">
        <f>IF(O2296&gt;0,VLOOKUP(O2296,W$12:AF$60,10),S2296)</f>
        <v>A+J=</v>
      </c>
      <c r="T2297" s="66" t="e">
        <f>IF(O2296&gt;0,VLOOKUP(O2296,W$12:AF$60,11),T2296)</f>
        <v>#REF!</v>
      </c>
      <c r="U2297" s="71" t="str">
        <f t="shared" si="617"/>
        <v>-</v>
      </c>
    </row>
    <row r="2298" spans="1:21" x14ac:dyDescent="0.15">
      <c r="A2298" s="63">
        <f t="shared" si="604"/>
        <v>46063</v>
      </c>
      <c r="B2298" s="78" t="str">
        <f t="shared" ca="1" si="606"/>
        <v>n.d</v>
      </c>
      <c r="C2298" s="65">
        <f t="shared" ca="1" si="607"/>
        <v>740.17183120949994</v>
      </c>
      <c r="D2298" s="10">
        <f ca="1">IF(A2298&lt;$B$1,VLOOKUP(A2298,[1]DI!$A$4:$B$15000,2),0)</f>
        <v>0</v>
      </c>
      <c r="E2298" s="65">
        <f t="shared" ca="1" si="608"/>
        <v>1</v>
      </c>
      <c r="F2298" s="65">
        <f ca="1">(TRUNC(PRODUCT($E$12:$E2297),16))</f>
        <v>1.5886260286907401</v>
      </c>
      <c r="G2298" s="65">
        <f t="shared" ca="1" si="609"/>
        <v>1.4184430829528401</v>
      </c>
      <c r="H2298" s="65">
        <f t="shared" ca="1" si="610"/>
        <v>1.1199786899999999</v>
      </c>
      <c r="I2298" s="64">
        <f t="shared" si="605"/>
        <v>0.04</v>
      </c>
      <c r="J2298" s="66">
        <f>IF(O2297&gt;0,VLOOKUP(O2297,W$12:AF$80,2),J2297)</f>
        <v>45407</v>
      </c>
      <c r="K2298" s="67">
        <f t="shared" si="611"/>
        <v>455</v>
      </c>
      <c r="L2298" s="68">
        <f t="shared" si="612"/>
        <v>455</v>
      </c>
      <c r="M2298" s="69">
        <f t="shared" si="613"/>
        <v>1.073382821</v>
      </c>
      <c r="N2298" s="69">
        <f t="shared" ca="1" si="614"/>
        <v>1.202165886</v>
      </c>
      <c r="O2298" s="68">
        <v>0</v>
      </c>
      <c r="P2298" s="65">
        <f t="shared" ca="1" si="615"/>
        <v>149.63749404000001</v>
      </c>
      <c r="Q2298" s="143">
        <f t="shared" si="618"/>
        <v>0</v>
      </c>
      <c r="R2298" s="11">
        <f t="shared" si="616"/>
        <v>0</v>
      </c>
      <c r="S2298" s="70" t="str">
        <f>IF(O2297&gt;0,VLOOKUP(O2297,W$12:AF$60,10),S2297)</f>
        <v>A+J=</v>
      </c>
      <c r="T2298" s="66" t="e">
        <f>IF(O2297&gt;0,VLOOKUP(O2297,W$12:AF$60,11),T2297)</f>
        <v>#REF!</v>
      </c>
      <c r="U2298" s="71" t="str">
        <f t="shared" si="617"/>
        <v>-</v>
      </c>
    </row>
    <row r="2299" spans="1:21" x14ac:dyDescent="0.15">
      <c r="A2299" s="63">
        <f t="shared" si="604"/>
        <v>46064</v>
      </c>
      <c r="B2299" s="78" t="str">
        <f t="shared" ca="1" si="606"/>
        <v>n.d</v>
      </c>
      <c r="C2299" s="65">
        <f t="shared" ca="1" si="607"/>
        <v>740.17183120949994</v>
      </c>
      <c r="D2299" s="10">
        <f ca="1">IF(A2299&lt;$B$1,VLOOKUP(A2299,[1]DI!$A$4:$B$15000,2),0)</f>
        <v>0</v>
      </c>
      <c r="E2299" s="65">
        <f t="shared" ca="1" si="608"/>
        <v>1</v>
      </c>
      <c r="F2299" s="65">
        <f ca="1">(TRUNC(PRODUCT($E$12:$E2298),16))</f>
        <v>1.5886260286907401</v>
      </c>
      <c r="G2299" s="65">
        <f t="shared" ca="1" si="609"/>
        <v>1.4184430829528401</v>
      </c>
      <c r="H2299" s="65">
        <f t="shared" ca="1" si="610"/>
        <v>1.1199786899999999</v>
      </c>
      <c r="I2299" s="64">
        <f t="shared" si="605"/>
        <v>0.04</v>
      </c>
      <c r="J2299" s="66">
        <f>IF(O2298&gt;0,VLOOKUP(O2298,W$12:AF$80,2),J2298)</f>
        <v>45407</v>
      </c>
      <c r="K2299" s="67">
        <f t="shared" si="611"/>
        <v>456</v>
      </c>
      <c r="L2299" s="68">
        <f t="shared" si="612"/>
        <v>456</v>
      </c>
      <c r="M2299" s="69">
        <f t="shared" si="613"/>
        <v>1.073549893</v>
      </c>
      <c r="N2299" s="69">
        <f t="shared" ca="1" si="614"/>
        <v>1.202353003</v>
      </c>
      <c r="O2299" s="68">
        <v>0</v>
      </c>
      <c r="P2299" s="65">
        <f t="shared" ca="1" si="615"/>
        <v>149.77599278</v>
      </c>
      <c r="Q2299" s="143">
        <f t="shared" si="618"/>
        <v>0</v>
      </c>
      <c r="R2299" s="11">
        <f t="shared" si="616"/>
        <v>0</v>
      </c>
      <c r="S2299" s="70" t="str">
        <f>IF(O2298&gt;0,VLOOKUP(O2298,W$12:AF$60,10),S2298)</f>
        <v>A+J=</v>
      </c>
      <c r="T2299" s="66" t="e">
        <f>IF(O2298&gt;0,VLOOKUP(O2298,W$12:AF$60,11),T2298)</f>
        <v>#REF!</v>
      </c>
      <c r="U2299" s="71" t="str">
        <f t="shared" si="617"/>
        <v>-</v>
      </c>
    </row>
    <row r="2300" spans="1:21" x14ac:dyDescent="0.15">
      <c r="A2300" s="63">
        <f t="shared" si="604"/>
        <v>46065</v>
      </c>
      <c r="B2300" s="78" t="str">
        <f t="shared" ca="1" si="606"/>
        <v>n.d</v>
      </c>
      <c r="C2300" s="65">
        <f t="shared" ca="1" si="607"/>
        <v>740.17183120949994</v>
      </c>
      <c r="D2300" s="10">
        <f ca="1">IF(A2300&lt;$B$1,VLOOKUP(A2300,[1]DI!$A$4:$B$15000,2),0)</f>
        <v>0</v>
      </c>
      <c r="E2300" s="65">
        <f t="shared" ca="1" si="608"/>
        <v>1</v>
      </c>
      <c r="F2300" s="65">
        <f ca="1">(TRUNC(PRODUCT($E$12:$E2299),16))</f>
        <v>1.5886260286907401</v>
      </c>
      <c r="G2300" s="65">
        <f t="shared" ca="1" si="609"/>
        <v>1.4184430829528401</v>
      </c>
      <c r="H2300" s="65">
        <f t="shared" ca="1" si="610"/>
        <v>1.1199786899999999</v>
      </c>
      <c r="I2300" s="64">
        <f t="shared" si="605"/>
        <v>0.04</v>
      </c>
      <c r="J2300" s="66">
        <f>IF(O2299&gt;0,VLOOKUP(O2299,W$12:AF$80,2),J2299)</f>
        <v>45407</v>
      </c>
      <c r="K2300" s="67">
        <f t="shared" si="611"/>
        <v>457</v>
      </c>
      <c r="L2300" s="68">
        <f t="shared" si="612"/>
        <v>457</v>
      </c>
      <c r="M2300" s="69">
        <f t="shared" si="613"/>
        <v>1.073716991</v>
      </c>
      <c r="N2300" s="69">
        <f t="shared" ca="1" si="614"/>
        <v>1.2025401490000001</v>
      </c>
      <c r="O2300" s="68">
        <v>0</v>
      </c>
      <c r="P2300" s="65">
        <f t="shared" ca="1" si="615"/>
        <v>149.91451297</v>
      </c>
      <c r="Q2300" s="143">
        <f t="shared" si="618"/>
        <v>0</v>
      </c>
      <c r="R2300" s="11">
        <f t="shared" si="616"/>
        <v>0</v>
      </c>
      <c r="S2300" s="70" t="str">
        <f>IF(O2299&gt;0,VLOOKUP(O2299,W$12:AF$60,10),S2299)</f>
        <v>A+J=</v>
      </c>
      <c r="T2300" s="66" t="e">
        <f>IF(O2299&gt;0,VLOOKUP(O2299,W$12:AF$60,11),T2299)</f>
        <v>#REF!</v>
      </c>
      <c r="U2300" s="71" t="str">
        <f t="shared" si="617"/>
        <v>-</v>
      </c>
    </row>
    <row r="2301" spans="1:21" x14ac:dyDescent="0.15">
      <c r="A2301" s="63">
        <f t="shared" si="604"/>
        <v>46066</v>
      </c>
      <c r="B2301" s="78" t="str">
        <f t="shared" ca="1" si="606"/>
        <v>n.d</v>
      </c>
      <c r="C2301" s="65">
        <f t="shared" ca="1" si="607"/>
        <v>740.17183120949994</v>
      </c>
      <c r="D2301" s="10">
        <f ca="1">IF(A2301&lt;$B$1,VLOOKUP(A2301,[1]DI!$A$4:$B$15000,2),0)</f>
        <v>0</v>
      </c>
      <c r="E2301" s="65">
        <f t="shared" ca="1" si="608"/>
        <v>1</v>
      </c>
      <c r="F2301" s="65">
        <f ca="1">(TRUNC(PRODUCT($E$12:$E2300),16))</f>
        <v>1.5886260286907401</v>
      </c>
      <c r="G2301" s="65">
        <f t="shared" ca="1" si="609"/>
        <v>1.4184430829528401</v>
      </c>
      <c r="H2301" s="65">
        <f t="shared" ca="1" si="610"/>
        <v>1.1199786899999999</v>
      </c>
      <c r="I2301" s="64">
        <f t="shared" si="605"/>
        <v>0.04</v>
      </c>
      <c r="J2301" s="66">
        <f>IF(O2300&gt;0,VLOOKUP(O2300,W$12:AF$80,2),J2300)</f>
        <v>45407</v>
      </c>
      <c r="K2301" s="67">
        <f t="shared" si="611"/>
        <v>458</v>
      </c>
      <c r="L2301" s="68">
        <f t="shared" si="612"/>
        <v>458</v>
      </c>
      <c r="M2301" s="69">
        <f t="shared" si="613"/>
        <v>1.073884115</v>
      </c>
      <c r="N2301" s="69">
        <f t="shared" ca="1" si="614"/>
        <v>1.202727324</v>
      </c>
      <c r="O2301" s="68">
        <v>0</v>
      </c>
      <c r="P2301" s="65">
        <f t="shared" ca="1" si="615"/>
        <v>150.05305464</v>
      </c>
      <c r="Q2301" s="143">
        <f t="shared" si="618"/>
        <v>0</v>
      </c>
      <c r="R2301" s="11">
        <f t="shared" si="616"/>
        <v>0</v>
      </c>
      <c r="S2301" s="70" t="str">
        <f>IF(O2300&gt;0,VLOOKUP(O2300,W$12:AF$60,10),S2300)</f>
        <v>A+J=</v>
      </c>
      <c r="T2301" s="66" t="e">
        <f>IF(O2300&gt;0,VLOOKUP(O2300,W$12:AF$60,11),T2300)</f>
        <v>#REF!</v>
      </c>
      <c r="U2301" s="71" t="str">
        <f t="shared" si="617"/>
        <v>-</v>
      </c>
    </row>
    <row r="2302" spans="1:21" x14ac:dyDescent="0.15">
      <c r="A2302" s="63">
        <f t="shared" si="604"/>
        <v>46067</v>
      </c>
      <c r="B2302" s="78" t="str">
        <f t="shared" ca="1" si="606"/>
        <v>n.d</v>
      </c>
      <c r="C2302" s="65">
        <f t="shared" ca="1" si="607"/>
        <v>740.17183120949994</v>
      </c>
      <c r="D2302" s="10">
        <f ca="1">IF(A2302&lt;$B$1,VLOOKUP(A2302,[1]DI!$A$4:$B$15000,2),0)</f>
        <v>0</v>
      </c>
      <c r="E2302" s="65">
        <f t="shared" ca="1" si="608"/>
        <v>1</v>
      </c>
      <c r="F2302" s="65">
        <f ca="1">(TRUNC(PRODUCT($E$12:$E2301),16))</f>
        <v>1.5886260286907401</v>
      </c>
      <c r="G2302" s="65">
        <f t="shared" ca="1" si="609"/>
        <v>1.4184430829528401</v>
      </c>
      <c r="H2302" s="65">
        <f t="shared" ca="1" si="610"/>
        <v>1.1199786899999999</v>
      </c>
      <c r="I2302" s="64">
        <f t="shared" si="605"/>
        <v>0.04</v>
      </c>
      <c r="J2302" s="66">
        <f>IF(O2301&gt;0,VLOOKUP(O2301,W$12:AF$80,2),J2301)</f>
        <v>45407</v>
      </c>
      <c r="K2302" s="67">
        <f t="shared" si="611"/>
        <v>458</v>
      </c>
      <c r="L2302" s="68">
        <f t="shared" si="612"/>
        <v>459</v>
      </c>
      <c r="M2302" s="69">
        <f t="shared" si="613"/>
        <v>1.074051265</v>
      </c>
      <c r="N2302" s="69">
        <f t="shared" ca="1" si="614"/>
        <v>1.2029145290000001</v>
      </c>
      <c r="O2302" s="68">
        <v>0</v>
      </c>
      <c r="P2302" s="65">
        <f t="shared" ca="1" si="615"/>
        <v>150.1916185</v>
      </c>
      <c r="Q2302" s="143">
        <f t="shared" si="618"/>
        <v>0</v>
      </c>
      <c r="R2302" s="11">
        <f t="shared" si="616"/>
        <v>0</v>
      </c>
      <c r="S2302" s="70" t="str">
        <f>IF(O2301&gt;0,VLOOKUP(O2301,W$12:AF$60,10),S2301)</f>
        <v>A+J=</v>
      </c>
      <c r="T2302" s="66" t="e">
        <f>IF(O2301&gt;0,VLOOKUP(O2301,W$12:AF$60,11),T2301)</f>
        <v>#REF!</v>
      </c>
      <c r="U2302" s="71" t="str">
        <f t="shared" si="617"/>
        <v>-</v>
      </c>
    </row>
    <row r="2303" spans="1:21" x14ac:dyDescent="0.15">
      <c r="A2303" s="63">
        <f t="shared" si="604"/>
        <v>46068</v>
      </c>
      <c r="B2303" s="78" t="str">
        <f t="shared" ca="1" si="606"/>
        <v>n.d</v>
      </c>
      <c r="C2303" s="65">
        <f t="shared" ca="1" si="607"/>
        <v>740.17183120949994</v>
      </c>
      <c r="D2303" s="10">
        <f ca="1">IF(A2303&lt;$B$1,VLOOKUP(A2303,[1]DI!$A$4:$B$15000,2),0)</f>
        <v>0</v>
      </c>
      <c r="E2303" s="65">
        <f t="shared" ca="1" si="608"/>
        <v>1</v>
      </c>
      <c r="F2303" s="65">
        <f ca="1">(TRUNC(PRODUCT($E$12:$E2302),16))</f>
        <v>1.5886260286907401</v>
      </c>
      <c r="G2303" s="65">
        <f t="shared" ca="1" si="609"/>
        <v>1.4184430829528401</v>
      </c>
      <c r="H2303" s="65">
        <f t="shared" ca="1" si="610"/>
        <v>1.1199786899999999</v>
      </c>
      <c r="I2303" s="64">
        <f t="shared" si="605"/>
        <v>0.04</v>
      </c>
      <c r="J2303" s="66">
        <f>IF(O2302&gt;0,VLOOKUP(O2302,W$12:AF$80,2),J2302)</f>
        <v>45407</v>
      </c>
      <c r="K2303" s="67">
        <f t="shared" si="611"/>
        <v>458</v>
      </c>
      <c r="L2303" s="68">
        <f t="shared" si="612"/>
        <v>459</v>
      </c>
      <c r="M2303" s="69">
        <f t="shared" si="613"/>
        <v>1.074051265</v>
      </c>
      <c r="N2303" s="69">
        <f t="shared" ca="1" si="614"/>
        <v>1.2029145290000001</v>
      </c>
      <c r="O2303" s="68">
        <v>0</v>
      </c>
      <c r="P2303" s="65">
        <f t="shared" ca="1" si="615"/>
        <v>150.1916185</v>
      </c>
      <c r="Q2303" s="143">
        <f t="shared" si="618"/>
        <v>0</v>
      </c>
      <c r="R2303" s="11">
        <f t="shared" si="616"/>
        <v>0</v>
      </c>
      <c r="S2303" s="70" t="str">
        <f>IF(O2302&gt;0,VLOOKUP(O2302,W$12:AF$60,10),S2302)</f>
        <v>A+J=</v>
      </c>
      <c r="T2303" s="66" t="e">
        <f>IF(O2302&gt;0,VLOOKUP(O2302,W$12:AF$60,11),T2302)</f>
        <v>#REF!</v>
      </c>
      <c r="U2303" s="71" t="str">
        <f t="shared" si="617"/>
        <v>-</v>
      </c>
    </row>
    <row r="2304" spans="1:21" x14ac:dyDescent="0.15">
      <c r="A2304" s="63">
        <f t="shared" si="604"/>
        <v>46069</v>
      </c>
      <c r="B2304" s="78" t="str">
        <f t="shared" ca="1" si="606"/>
        <v>n.d</v>
      </c>
      <c r="C2304" s="65">
        <f t="shared" ca="1" si="607"/>
        <v>740.17183120949994</v>
      </c>
      <c r="D2304" s="10">
        <f ca="1">IF(A2304&lt;$B$1,VLOOKUP(A2304,[1]DI!$A$4:$B$15000,2),0)</f>
        <v>0</v>
      </c>
      <c r="E2304" s="65">
        <f t="shared" ca="1" si="608"/>
        <v>1</v>
      </c>
      <c r="F2304" s="65">
        <f ca="1">(TRUNC(PRODUCT($E$12:$E2303),16))</f>
        <v>1.5886260286907401</v>
      </c>
      <c r="G2304" s="65">
        <f t="shared" ca="1" si="609"/>
        <v>1.4184430829528401</v>
      </c>
      <c r="H2304" s="65">
        <f t="shared" ca="1" si="610"/>
        <v>1.1199786899999999</v>
      </c>
      <c r="I2304" s="64">
        <f t="shared" si="605"/>
        <v>0.04</v>
      </c>
      <c r="J2304" s="66">
        <f>IF(O2303&gt;0,VLOOKUP(O2303,W$12:AF$80,2),J2303)</f>
        <v>45407</v>
      </c>
      <c r="K2304" s="67">
        <f t="shared" si="611"/>
        <v>458</v>
      </c>
      <c r="L2304" s="68">
        <f t="shared" si="612"/>
        <v>459</v>
      </c>
      <c r="M2304" s="69">
        <f t="shared" si="613"/>
        <v>1.074051265</v>
      </c>
      <c r="N2304" s="69">
        <f t="shared" ca="1" si="614"/>
        <v>1.2029145290000001</v>
      </c>
      <c r="O2304" s="68">
        <v>0</v>
      </c>
      <c r="P2304" s="65">
        <f t="shared" ca="1" si="615"/>
        <v>150.1916185</v>
      </c>
      <c r="Q2304" s="143">
        <f t="shared" si="618"/>
        <v>0</v>
      </c>
      <c r="R2304" s="11">
        <f t="shared" si="616"/>
        <v>0</v>
      </c>
      <c r="S2304" s="70" t="str">
        <f>IF(O2303&gt;0,VLOOKUP(O2303,W$12:AF$60,10),S2303)</f>
        <v>A+J=</v>
      </c>
      <c r="T2304" s="66" t="e">
        <f>IF(O2303&gt;0,VLOOKUP(O2303,W$12:AF$60,11),T2303)</f>
        <v>#REF!</v>
      </c>
      <c r="U2304" s="71" t="str">
        <f t="shared" si="617"/>
        <v>-</v>
      </c>
    </row>
    <row r="2305" spans="1:21" x14ac:dyDescent="0.15">
      <c r="A2305" s="63">
        <f t="shared" si="604"/>
        <v>46070</v>
      </c>
      <c r="B2305" s="78" t="str">
        <f t="shared" ca="1" si="606"/>
        <v>n.d</v>
      </c>
      <c r="C2305" s="65">
        <f t="shared" ca="1" si="607"/>
        <v>740.17183120949994</v>
      </c>
      <c r="D2305" s="10">
        <f ca="1">IF(A2305&lt;$B$1,VLOOKUP(A2305,[1]DI!$A$4:$B$15000,2),0)</f>
        <v>0</v>
      </c>
      <c r="E2305" s="65">
        <f t="shared" ca="1" si="608"/>
        <v>1</v>
      </c>
      <c r="F2305" s="65">
        <f ca="1">(TRUNC(PRODUCT($E$12:$E2304),16))</f>
        <v>1.5886260286907401</v>
      </c>
      <c r="G2305" s="65">
        <f t="shared" ca="1" si="609"/>
        <v>1.4184430829528401</v>
      </c>
      <c r="H2305" s="65">
        <f t="shared" ca="1" si="610"/>
        <v>1.1199786899999999</v>
      </c>
      <c r="I2305" s="64">
        <f t="shared" si="605"/>
        <v>0.04</v>
      </c>
      <c r="J2305" s="66">
        <f>IF(O2304&gt;0,VLOOKUP(O2304,W$12:AF$80,2),J2304)</f>
        <v>45407</v>
      </c>
      <c r="K2305" s="67">
        <f t="shared" si="611"/>
        <v>458</v>
      </c>
      <c r="L2305" s="68">
        <f t="shared" si="612"/>
        <v>459</v>
      </c>
      <c r="M2305" s="69">
        <f t="shared" si="613"/>
        <v>1.074051265</v>
      </c>
      <c r="N2305" s="69">
        <f t="shared" ca="1" si="614"/>
        <v>1.2029145290000001</v>
      </c>
      <c r="O2305" s="68">
        <v>0</v>
      </c>
      <c r="P2305" s="65">
        <f t="shared" ca="1" si="615"/>
        <v>150.1916185</v>
      </c>
      <c r="Q2305" s="143">
        <f t="shared" si="618"/>
        <v>0</v>
      </c>
      <c r="R2305" s="11">
        <f t="shared" si="616"/>
        <v>0</v>
      </c>
      <c r="S2305" s="70" t="str">
        <f>IF(O2304&gt;0,VLOOKUP(O2304,W$12:AF$60,10),S2304)</f>
        <v>A+J=</v>
      </c>
      <c r="T2305" s="66" t="e">
        <f>IF(O2304&gt;0,VLOOKUP(O2304,W$12:AF$60,11),T2304)</f>
        <v>#REF!</v>
      </c>
      <c r="U2305" s="71" t="str">
        <f t="shared" si="617"/>
        <v>-</v>
      </c>
    </row>
    <row r="2306" spans="1:21" x14ac:dyDescent="0.15">
      <c r="A2306" s="63">
        <f t="shared" si="604"/>
        <v>46071</v>
      </c>
      <c r="B2306" s="78" t="str">
        <f t="shared" ca="1" si="606"/>
        <v>n.d</v>
      </c>
      <c r="C2306" s="65">
        <f t="shared" ca="1" si="607"/>
        <v>740.17183120949994</v>
      </c>
      <c r="D2306" s="10">
        <f ca="1">IF(A2306&lt;$B$1,VLOOKUP(A2306,[1]DI!$A$4:$B$15000,2),0)</f>
        <v>0</v>
      </c>
      <c r="E2306" s="65">
        <f t="shared" ca="1" si="608"/>
        <v>1</v>
      </c>
      <c r="F2306" s="65">
        <f ca="1">(TRUNC(PRODUCT($E$12:$E2305),16))</f>
        <v>1.5886260286907401</v>
      </c>
      <c r="G2306" s="65">
        <f t="shared" ca="1" si="609"/>
        <v>1.4184430829528401</v>
      </c>
      <c r="H2306" s="65">
        <f t="shared" ca="1" si="610"/>
        <v>1.1199786899999999</v>
      </c>
      <c r="I2306" s="64">
        <f t="shared" si="605"/>
        <v>0.04</v>
      </c>
      <c r="J2306" s="66">
        <f>IF(O2305&gt;0,VLOOKUP(O2305,W$12:AF$80,2),J2305)</f>
        <v>45407</v>
      </c>
      <c r="K2306" s="67">
        <f t="shared" si="611"/>
        <v>459</v>
      </c>
      <c r="L2306" s="68">
        <f t="shared" si="612"/>
        <v>459</v>
      </c>
      <c r="M2306" s="69">
        <f t="shared" si="613"/>
        <v>1.074051265</v>
      </c>
      <c r="N2306" s="69">
        <f t="shared" ca="1" si="614"/>
        <v>1.2029145290000001</v>
      </c>
      <c r="O2306" s="68">
        <v>0</v>
      </c>
      <c r="P2306" s="65">
        <f t="shared" ca="1" si="615"/>
        <v>150.1916185</v>
      </c>
      <c r="Q2306" s="143">
        <f t="shared" si="618"/>
        <v>0</v>
      </c>
      <c r="R2306" s="11">
        <f t="shared" si="616"/>
        <v>0</v>
      </c>
      <c r="S2306" s="70" t="str">
        <f>IF(O2305&gt;0,VLOOKUP(O2305,W$12:AF$60,10),S2305)</f>
        <v>A+J=</v>
      </c>
      <c r="T2306" s="66" t="e">
        <f>IF(O2305&gt;0,VLOOKUP(O2305,W$12:AF$60,11),T2305)</f>
        <v>#REF!</v>
      </c>
      <c r="U2306" s="71" t="str">
        <f t="shared" si="617"/>
        <v>-</v>
      </c>
    </row>
    <row r="2307" spans="1:21" x14ac:dyDescent="0.15">
      <c r="A2307" s="63">
        <f t="shared" si="604"/>
        <v>46072</v>
      </c>
      <c r="B2307" s="78" t="str">
        <f t="shared" ca="1" si="606"/>
        <v>n.d</v>
      </c>
      <c r="C2307" s="65">
        <f t="shared" ca="1" si="607"/>
        <v>740.17183120949994</v>
      </c>
      <c r="D2307" s="10">
        <f ca="1">IF(A2307&lt;$B$1,VLOOKUP(A2307,[1]DI!$A$4:$B$15000,2),0)</f>
        <v>0</v>
      </c>
      <c r="E2307" s="65">
        <f t="shared" ca="1" si="608"/>
        <v>1</v>
      </c>
      <c r="F2307" s="65">
        <f ca="1">(TRUNC(PRODUCT($E$12:$E2306),16))</f>
        <v>1.5886260286907401</v>
      </c>
      <c r="G2307" s="65">
        <f t="shared" ca="1" si="609"/>
        <v>1.4184430829528401</v>
      </c>
      <c r="H2307" s="65">
        <f t="shared" ca="1" si="610"/>
        <v>1.1199786899999999</v>
      </c>
      <c r="I2307" s="64">
        <f t="shared" si="605"/>
        <v>0.04</v>
      </c>
      <c r="J2307" s="66">
        <f>IF(O2306&gt;0,VLOOKUP(O2306,W$12:AF$80,2),J2306)</f>
        <v>45407</v>
      </c>
      <c r="K2307" s="67">
        <f t="shared" si="611"/>
        <v>460</v>
      </c>
      <c r="L2307" s="68">
        <f t="shared" si="612"/>
        <v>460</v>
      </c>
      <c r="M2307" s="69">
        <f t="shared" si="613"/>
        <v>1.074218441</v>
      </c>
      <c r="N2307" s="69">
        <f t="shared" ca="1" si="614"/>
        <v>1.203101762</v>
      </c>
      <c r="O2307" s="68">
        <v>0</v>
      </c>
      <c r="P2307" s="65">
        <f t="shared" ca="1" si="615"/>
        <v>150.33020310000001</v>
      </c>
      <c r="Q2307" s="143">
        <f t="shared" si="618"/>
        <v>0</v>
      </c>
      <c r="R2307" s="11">
        <f t="shared" si="616"/>
        <v>0</v>
      </c>
      <c r="S2307" s="70" t="str">
        <f>IF(O2306&gt;0,VLOOKUP(O2306,W$12:AF$60,10),S2306)</f>
        <v>A+J=</v>
      </c>
      <c r="T2307" s="66" t="e">
        <f>IF(O2306&gt;0,VLOOKUP(O2306,W$12:AF$60,11),T2306)</f>
        <v>#REF!</v>
      </c>
      <c r="U2307" s="71" t="str">
        <f t="shared" si="617"/>
        <v>-</v>
      </c>
    </row>
    <row r="2308" spans="1:21" x14ac:dyDescent="0.15">
      <c r="A2308" s="63">
        <f t="shared" si="604"/>
        <v>46073</v>
      </c>
      <c r="B2308" s="78" t="str">
        <f t="shared" ca="1" si="606"/>
        <v>n.d</v>
      </c>
      <c r="C2308" s="65">
        <f t="shared" ca="1" si="607"/>
        <v>740.17183120949994</v>
      </c>
      <c r="D2308" s="10">
        <f ca="1">IF(A2308&lt;$B$1,VLOOKUP(A2308,[1]DI!$A$4:$B$15000,2),0)</f>
        <v>0</v>
      </c>
      <c r="E2308" s="65">
        <f t="shared" ca="1" si="608"/>
        <v>1</v>
      </c>
      <c r="F2308" s="65">
        <f ca="1">(TRUNC(PRODUCT($E$12:$E2307),16))</f>
        <v>1.5886260286907401</v>
      </c>
      <c r="G2308" s="65">
        <f t="shared" ca="1" si="609"/>
        <v>1.4184430829528401</v>
      </c>
      <c r="H2308" s="65">
        <f t="shared" ca="1" si="610"/>
        <v>1.1199786899999999</v>
      </c>
      <c r="I2308" s="64">
        <f t="shared" si="605"/>
        <v>0.04</v>
      </c>
      <c r="J2308" s="66">
        <f>IF(O2307&gt;0,VLOOKUP(O2307,W$12:AF$80,2),J2307)</f>
        <v>45407</v>
      </c>
      <c r="K2308" s="67">
        <f t="shared" si="611"/>
        <v>461</v>
      </c>
      <c r="L2308" s="68">
        <f t="shared" si="612"/>
        <v>461</v>
      </c>
      <c r="M2308" s="69">
        <f t="shared" si="613"/>
        <v>1.0743856430000001</v>
      </c>
      <c r="N2308" s="69">
        <f t="shared" ca="1" si="614"/>
        <v>1.2032890249999999</v>
      </c>
      <c r="O2308" s="68">
        <v>0</v>
      </c>
      <c r="P2308" s="65">
        <f t="shared" ca="1" si="615"/>
        <v>150.46880988999999</v>
      </c>
      <c r="Q2308" s="143">
        <f t="shared" si="618"/>
        <v>0</v>
      </c>
      <c r="R2308" s="11">
        <f t="shared" si="616"/>
        <v>0</v>
      </c>
      <c r="S2308" s="70" t="str">
        <f>IF(O2307&gt;0,VLOOKUP(O2307,W$12:AF$60,10),S2307)</f>
        <v>A+J=</v>
      </c>
      <c r="T2308" s="66" t="e">
        <f>IF(O2307&gt;0,VLOOKUP(O2307,W$12:AF$60,11),T2307)</f>
        <v>#REF!</v>
      </c>
      <c r="U2308" s="71" t="str">
        <f t="shared" si="617"/>
        <v>-</v>
      </c>
    </row>
    <row r="2309" spans="1:21" x14ac:dyDescent="0.15">
      <c r="A2309" s="63">
        <f t="shared" si="604"/>
        <v>46074</v>
      </c>
      <c r="B2309" s="78" t="str">
        <f t="shared" ca="1" si="606"/>
        <v>n.d</v>
      </c>
      <c r="C2309" s="65">
        <f t="shared" ca="1" si="607"/>
        <v>740.17183120949994</v>
      </c>
      <c r="D2309" s="10">
        <f ca="1">IF(A2309&lt;$B$1,VLOOKUP(A2309,[1]DI!$A$4:$B$15000,2),0)</f>
        <v>0</v>
      </c>
      <c r="E2309" s="65">
        <f t="shared" ca="1" si="608"/>
        <v>1</v>
      </c>
      <c r="F2309" s="65">
        <f ca="1">(TRUNC(PRODUCT($E$12:$E2308),16))</f>
        <v>1.5886260286907401</v>
      </c>
      <c r="G2309" s="65">
        <f t="shared" ca="1" si="609"/>
        <v>1.4184430829528401</v>
      </c>
      <c r="H2309" s="65">
        <f t="shared" ca="1" si="610"/>
        <v>1.1199786899999999</v>
      </c>
      <c r="I2309" s="64">
        <f t="shared" si="605"/>
        <v>0.04</v>
      </c>
      <c r="J2309" s="66">
        <f>IF(O2308&gt;0,VLOOKUP(O2308,W$12:AF$80,2),J2308)</f>
        <v>45407</v>
      </c>
      <c r="K2309" s="67">
        <f t="shared" si="611"/>
        <v>461</v>
      </c>
      <c r="L2309" s="68">
        <f t="shared" si="612"/>
        <v>462</v>
      </c>
      <c r="M2309" s="69">
        <f t="shared" si="613"/>
        <v>1.0745528710000001</v>
      </c>
      <c r="N2309" s="69">
        <f t="shared" ca="1" si="614"/>
        <v>1.203476317</v>
      </c>
      <c r="O2309" s="68">
        <v>0</v>
      </c>
      <c r="P2309" s="65">
        <f t="shared" ca="1" si="615"/>
        <v>150.60743815999999</v>
      </c>
      <c r="Q2309" s="143">
        <f t="shared" si="618"/>
        <v>0</v>
      </c>
      <c r="R2309" s="11">
        <f t="shared" si="616"/>
        <v>0</v>
      </c>
      <c r="S2309" s="70" t="str">
        <f>IF(O2308&gt;0,VLOOKUP(O2308,W$12:AF$60,10),S2308)</f>
        <v>A+J=</v>
      </c>
      <c r="T2309" s="66" t="e">
        <f>IF(O2308&gt;0,VLOOKUP(O2308,W$12:AF$60,11),T2308)</f>
        <v>#REF!</v>
      </c>
      <c r="U2309" s="71" t="str">
        <f t="shared" si="617"/>
        <v>-</v>
      </c>
    </row>
    <row r="2310" spans="1:21" x14ac:dyDescent="0.15">
      <c r="A2310" s="63">
        <f t="shared" si="604"/>
        <v>46075</v>
      </c>
      <c r="B2310" s="78" t="str">
        <f t="shared" ca="1" si="606"/>
        <v>n.d</v>
      </c>
      <c r="C2310" s="65">
        <f t="shared" ca="1" si="607"/>
        <v>740.17183120949994</v>
      </c>
      <c r="D2310" s="10">
        <f ca="1">IF(A2310&lt;$B$1,VLOOKUP(A2310,[1]DI!$A$4:$B$15000,2),0)</f>
        <v>0</v>
      </c>
      <c r="E2310" s="65">
        <f t="shared" ca="1" si="608"/>
        <v>1</v>
      </c>
      <c r="F2310" s="65">
        <f ca="1">(TRUNC(PRODUCT($E$12:$E2309),16))</f>
        <v>1.5886260286907401</v>
      </c>
      <c r="G2310" s="65">
        <f t="shared" ca="1" si="609"/>
        <v>1.4184430829528401</v>
      </c>
      <c r="H2310" s="65">
        <f t="shared" ca="1" si="610"/>
        <v>1.1199786899999999</v>
      </c>
      <c r="I2310" s="64">
        <f t="shared" si="605"/>
        <v>0.04</v>
      </c>
      <c r="J2310" s="66">
        <f>IF(O2309&gt;0,VLOOKUP(O2309,W$12:AF$80,2),J2309)</f>
        <v>45407</v>
      </c>
      <c r="K2310" s="67">
        <f t="shared" si="611"/>
        <v>461</v>
      </c>
      <c r="L2310" s="68">
        <f t="shared" si="612"/>
        <v>462</v>
      </c>
      <c r="M2310" s="69">
        <f t="shared" si="613"/>
        <v>1.0745528710000001</v>
      </c>
      <c r="N2310" s="69">
        <f t="shared" ca="1" si="614"/>
        <v>1.203476317</v>
      </c>
      <c r="O2310" s="68">
        <v>0</v>
      </c>
      <c r="P2310" s="65">
        <f t="shared" ca="1" si="615"/>
        <v>150.60743815999999</v>
      </c>
      <c r="Q2310" s="143">
        <f t="shared" si="618"/>
        <v>0</v>
      </c>
      <c r="R2310" s="11">
        <f t="shared" si="616"/>
        <v>0</v>
      </c>
      <c r="S2310" s="70" t="str">
        <f>IF(O2309&gt;0,VLOOKUP(O2309,W$12:AF$60,10),S2309)</f>
        <v>A+J=</v>
      </c>
      <c r="T2310" s="66" t="e">
        <f>IF(O2309&gt;0,VLOOKUP(O2309,W$12:AF$60,11),T2309)</f>
        <v>#REF!</v>
      </c>
      <c r="U2310" s="71" t="str">
        <f t="shared" si="617"/>
        <v>-</v>
      </c>
    </row>
    <row r="2311" spans="1:21" x14ac:dyDescent="0.15">
      <c r="A2311" s="63">
        <f t="shared" si="604"/>
        <v>46076</v>
      </c>
      <c r="B2311" s="78" t="str">
        <f t="shared" ca="1" si="606"/>
        <v>n.d</v>
      </c>
      <c r="C2311" s="65">
        <f t="shared" ca="1" si="607"/>
        <v>740.17183120949994</v>
      </c>
      <c r="D2311" s="10">
        <f ca="1">IF(A2311&lt;$B$1,VLOOKUP(A2311,[1]DI!$A$4:$B$15000,2),0)</f>
        <v>0</v>
      </c>
      <c r="E2311" s="65">
        <f t="shared" ca="1" si="608"/>
        <v>1</v>
      </c>
      <c r="F2311" s="65">
        <f ca="1">(TRUNC(PRODUCT($E$12:$E2310),16))</f>
        <v>1.5886260286907401</v>
      </c>
      <c r="G2311" s="65">
        <f t="shared" ca="1" si="609"/>
        <v>1.4184430829528401</v>
      </c>
      <c r="H2311" s="65">
        <f t="shared" ca="1" si="610"/>
        <v>1.1199786899999999</v>
      </c>
      <c r="I2311" s="64">
        <f t="shared" si="605"/>
        <v>0.04</v>
      </c>
      <c r="J2311" s="66">
        <f>IF(O2310&gt;0,VLOOKUP(O2310,W$12:AF$80,2),J2310)</f>
        <v>45407</v>
      </c>
      <c r="K2311" s="67">
        <f t="shared" si="611"/>
        <v>462</v>
      </c>
      <c r="L2311" s="68">
        <f t="shared" si="612"/>
        <v>462</v>
      </c>
      <c r="M2311" s="69">
        <f t="shared" si="613"/>
        <v>1.0745528710000001</v>
      </c>
      <c r="N2311" s="69">
        <f t="shared" ca="1" si="614"/>
        <v>1.203476317</v>
      </c>
      <c r="O2311" s="68">
        <v>0</v>
      </c>
      <c r="P2311" s="65">
        <f t="shared" ca="1" si="615"/>
        <v>150.60743815999999</v>
      </c>
      <c r="Q2311" s="143">
        <f t="shared" si="618"/>
        <v>0</v>
      </c>
      <c r="R2311" s="11">
        <f t="shared" si="616"/>
        <v>0</v>
      </c>
      <c r="S2311" s="70" t="str">
        <f>IF(O2310&gt;0,VLOOKUP(O2310,W$12:AF$60,10),S2310)</f>
        <v>A+J=</v>
      </c>
      <c r="T2311" s="66" t="e">
        <f>IF(O2310&gt;0,VLOOKUP(O2310,W$12:AF$60,11),T2310)</f>
        <v>#REF!</v>
      </c>
      <c r="U2311" s="71" t="str">
        <f t="shared" si="617"/>
        <v>-</v>
      </c>
    </row>
    <row r="2312" spans="1:21" x14ac:dyDescent="0.15">
      <c r="A2312" s="63">
        <f t="shared" si="604"/>
        <v>46077</v>
      </c>
      <c r="B2312" s="78" t="str">
        <f t="shared" ca="1" si="606"/>
        <v>n.d</v>
      </c>
      <c r="C2312" s="65">
        <f t="shared" ca="1" si="607"/>
        <v>740.17183120949994</v>
      </c>
      <c r="D2312" s="10">
        <f ca="1">IF(A2312&lt;$B$1,VLOOKUP(A2312,[1]DI!$A$4:$B$15000,2),0)</f>
        <v>0</v>
      </c>
      <c r="E2312" s="65">
        <f t="shared" ca="1" si="608"/>
        <v>1</v>
      </c>
      <c r="F2312" s="65">
        <f ca="1">(TRUNC(PRODUCT($E$12:$E2311),16))</f>
        <v>1.5886260286907401</v>
      </c>
      <c r="G2312" s="65">
        <f t="shared" ca="1" si="609"/>
        <v>1.4184430829528401</v>
      </c>
      <c r="H2312" s="65">
        <f t="shared" ca="1" si="610"/>
        <v>1.1199786899999999</v>
      </c>
      <c r="I2312" s="64">
        <f t="shared" si="605"/>
        <v>0.04</v>
      </c>
      <c r="J2312" s="66">
        <f>IF(O2311&gt;0,VLOOKUP(O2311,W$12:AF$80,2),J2311)</f>
        <v>45407</v>
      </c>
      <c r="K2312" s="67">
        <f t="shared" si="611"/>
        <v>463</v>
      </c>
      <c r="L2312" s="68">
        <f t="shared" si="612"/>
        <v>463</v>
      </c>
      <c r="M2312" s="69">
        <f t="shared" si="613"/>
        <v>1.074720125</v>
      </c>
      <c r="N2312" s="69">
        <f t="shared" ca="1" si="614"/>
        <v>1.2036636380000001</v>
      </c>
      <c r="O2312" s="68">
        <v>0</v>
      </c>
      <c r="P2312" s="65">
        <f t="shared" ca="1" si="615"/>
        <v>150.74608788</v>
      </c>
      <c r="Q2312" s="143">
        <f t="shared" si="618"/>
        <v>0</v>
      </c>
      <c r="R2312" s="11">
        <f t="shared" si="616"/>
        <v>0</v>
      </c>
      <c r="S2312" s="70" t="str">
        <f>IF(O2311&gt;0,VLOOKUP(O2311,W$12:AF$60,10),S2311)</f>
        <v>A+J=</v>
      </c>
      <c r="T2312" s="66" t="e">
        <f>IF(O2311&gt;0,VLOOKUP(O2311,W$12:AF$60,11),T2311)</f>
        <v>#REF!</v>
      </c>
      <c r="U2312" s="71" t="str">
        <f t="shared" si="617"/>
        <v>-</v>
      </c>
    </row>
    <row r="2313" spans="1:21" x14ac:dyDescent="0.15">
      <c r="A2313" s="63">
        <f t="shared" si="604"/>
        <v>46078</v>
      </c>
      <c r="B2313" s="78" t="str">
        <f t="shared" ca="1" si="606"/>
        <v>n.d</v>
      </c>
      <c r="C2313" s="65">
        <f t="shared" ca="1" si="607"/>
        <v>740.17183120949994</v>
      </c>
      <c r="D2313" s="10">
        <f ca="1">IF(A2313&lt;$B$1,VLOOKUP(A2313,[1]DI!$A$4:$B$15000,2),0)</f>
        <v>0</v>
      </c>
      <c r="E2313" s="65">
        <f t="shared" ca="1" si="608"/>
        <v>1</v>
      </c>
      <c r="F2313" s="65">
        <f ca="1">(TRUNC(PRODUCT($E$12:$E2312),16))</f>
        <v>1.5886260286907401</v>
      </c>
      <c r="G2313" s="65">
        <f t="shared" ca="1" si="609"/>
        <v>1.4184430829528401</v>
      </c>
      <c r="H2313" s="65">
        <f t="shared" ca="1" si="610"/>
        <v>1.1199786899999999</v>
      </c>
      <c r="I2313" s="64">
        <f t="shared" si="605"/>
        <v>0.04</v>
      </c>
      <c r="J2313" s="66">
        <f>IF(O2312&gt;0,VLOOKUP(O2312,W$12:AF$80,2),J2312)</f>
        <v>45407</v>
      </c>
      <c r="K2313" s="67">
        <f t="shared" si="611"/>
        <v>464</v>
      </c>
      <c r="L2313" s="68">
        <f t="shared" si="612"/>
        <v>464</v>
      </c>
      <c r="M2313" s="69">
        <f t="shared" si="613"/>
        <v>1.0748874049999999</v>
      </c>
      <c r="N2313" s="69">
        <f t="shared" ca="1" si="614"/>
        <v>1.2038509879999999</v>
      </c>
      <c r="O2313" s="68">
        <v>0</v>
      </c>
      <c r="P2313" s="65">
        <f t="shared" ca="1" si="615"/>
        <v>150.88475908000001</v>
      </c>
      <c r="Q2313" s="143">
        <f t="shared" si="618"/>
        <v>0</v>
      </c>
      <c r="R2313" s="11">
        <f t="shared" si="616"/>
        <v>0</v>
      </c>
      <c r="S2313" s="70" t="str">
        <f>IF(O2312&gt;0,VLOOKUP(O2312,W$12:AF$60,10),S2312)</f>
        <v>A+J=</v>
      </c>
      <c r="T2313" s="66" t="e">
        <f>IF(O2312&gt;0,VLOOKUP(O2312,W$12:AF$60,11),T2312)</f>
        <v>#REF!</v>
      </c>
      <c r="U2313" s="71" t="str">
        <f t="shared" si="617"/>
        <v>-</v>
      </c>
    </row>
    <row r="2314" spans="1:21" x14ac:dyDescent="0.15">
      <c r="A2314" s="63">
        <f t="shared" si="604"/>
        <v>46079</v>
      </c>
      <c r="B2314" s="78" t="str">
        <f t="shared" ca="1" si="606"/>
        <v>n.d</v>
      </c>
      <c r="C2314" s="65">
        <f t="shared" ca="1" si="607"/>
        <v>740.17183120949994</v>
      </c>
      <c r="D2314" s="10">
        <f ca="1">IF(A2314&lt;$B$1,VLOOKUP(A2314,[1]DI!$A$4:$B$15000,2),0)</f>
        <v>0</v>
      </c>
      <c r="E2314" s="65">
        <f t="shared" ca="1" si="608"/>
        <v>1</v>
      </c>
      <c r="F2314" s="65">
        <f ca="1">(TRUNC(PRODUCT($E$12:$E2313),16))</f>
        <v>1.5886260286907401</v>
      </c>
      <c r="G2314" s="65">
        <f t="shared" ca="1" si="609"/>
        <v>1.4184430829528401</v>
      </c>
      <c r="H2314" s="65">
        <f t="shared" ca="1" si="610"/>
        <v>1.1199786899999999</v>
      </c>
      <c r="I2314" s="64">
        <f t="shared" si="605"/>
        <v>0.04</v>
      </c>
      <c r="J2314" s="66">
        <f>IF(O2313&gt;0,VLOOKUP(O2313,W$12:AF$80,2),J2313)</f>
        <v>45407</v>
      </c>
      <c r="K2314" s="67">
        <f t="shared" si="611"/>
        <v>465</v>
      </c>
      <c r="L2314" s="68">
        <f t="shared" si="612"/>
        <v>465</v>
      </c>
      <c r="M2314" s="69">
        <f t="shared" si="613"/>
        <v>1.0750547109999999</v>
      </c>
      <c r="N2314" s="69">
        <f t="shared" ca="1" si="614"/>
        <v>1.2040383670000001</v>
      </c>
      <c r="O2314" s="68">
        <v>0</v>
      </c>
      <c r="P2314" s="65">
        <f t="shared" ca="1" si="615"/>
        <v>151.02345173</v>
      </c>
      <c r="Q2314" s="143">
        <f t="shared" si="618"/>
        <v>0</v>
      </c>
      <c r="R2314" s="11">
        <f t="shared" si="616"/>
        <v>0</v>
      </c>
      <c r="S2314" s="70" t="str">
        <f>IF(O2313&gt;0,VLOOKUP(O2313,W$12:AF$60,10),S2313)</f>
        <v>A+J=</v>
      </c>
      <c r="T2314" s="66" t="e">
        <f>IF(O2313&gt;0,VLOOKUP(O2313,W$12:AF$60,11),T2313)</f>
        <v>#REF!</v>
      </c>
      <c r="U2314" s="71" t="str">
        <f t="shared" si="617"/>
        <v>-</v>
      </c>
    </row>
    <row r="2315" spans="1:21" x14ac:dyDescent="0.15">
      <c r="A2315" s="63">
        <f t="shared" si="604"/>
        <v>46080</v>
      </c>
      <c r="B2315" s="78" t="str">
        <f t="shared" ca="1" si="606"/>
        <v>n.d</v>
      </c>
      <c r="C2315" s="65">
        <f t="shared" ca="1" si="607"/>
        <v>740.17183120949994</v>
      </c>
      <c r="D2315" s="10">
        <f ca="1">IF(A2315&lt;$B$1,VLOOKUP(A2315,[1]DI!$A$4:$B$15000,2),0)</f>
        <v>0</v>
      </c>
      <c r="E2315" s="65">
        <f t="shared" ca="1" si="608"/>
        <v>1</v>
      </c>
      <c r="F2315" s="65">
        <f ca="1">(TRUNC(PRODUCT($E$12:$E2314),16))</f>
        <v>1.5886260286907401</v>
      </c>
      <c r="G2315" s="65">
        <f t="shared" ca="1" si="609"/>
        <v>1.4184430829528401</v>
      </c>
      <c r="H2315" s="65">
        <f t="shared" ca="1" si="610"/>
        <v>1.1199786899999999</v>
      </c>
      <c r="I2315" s="64">
        <f t="shared" si="605"/>
        <v>0.04</v>
      </c>
      <c r="J2315" s="66">
        <f>IF(O2314&gt;0,VLOOKUP(O2314,W$12:AF$80,2),J2314)</f>
        <v>45407</v>
      </c>
      <c r="K2315" s="67">
        <f t="shared" si="611"/>
        <v>466</v>
      </c>
      <c r="L2315" s="68">
        <f t="shared" si="612"/>
        <v>466</v>
      </c>
      <c r="M2315" s="69">
        <f t="shared" si="613"/>
        <v>1.0752220429999999</v>
      </c>
      <c r="N2315" s="69">
        <f t="shared" ca="1" si="614"/>
        <v>1.2042257750000001</v>
      </c>
      <c r="O2315" s="68">
        <v>0</v>
      </c>
      <c r="P2315" s="65">
        <f t="shared" ca="1" si="615"/>
        <v>151.16216585999999</v>
      </c>
      <c r="Q2315" s="143">
        <f t="shared" si="618"/>
        <v>0</v>
      </c>
      <c r="R2315" s="11">
        <f t="shared" si="616"/>
        <v>0</v>
      </c>
      <c r="S2315" s="70" t="str">
        <f>IF(O2314&gt;0,VLOOKUP(O2314,W$12:AF$60,10),S2314)</f>
        <v>A+J=</v>
      </c>
      <c r="T2315" s="66" t="e">
        <f>IF(O2314&gt;0,VLOOKUP(O2314,W$12:AF$60,11),T2314)</f>
        <v>#REF!</v>
      </c>
      <c r="U2315" s="71" t="str">
        <f t="shared" si="617"/>
        <v>-</v>
      </c>
    </row>
    <row r="2316" spans="1:21" x14ac:dyDescent="0.15">
      <c r="A2316" s="63">
        <f t="shared" si="604"/>
        <v>46081</v>
      </c>
      <c r="B2316" s="78" t="str">
        <f t="shared" ca="1" si="606"/>
        <v>n.d</v>
      </c>
      <c r="C2316" s="65">
        <f t="shared" ca="1" si="607"/>
        <v>740.17183120949994</v>
      </c>
      <c r="D2316" s="10">
        <f ca="1">IF(A2316&lt;$B$1,VLOOKUP(A2316,[1]DI!$A$4:$B$15000,2),0)</f>
        <v>0</v>
      </c>
      <c r="E2316" s="65">
        <f t="shared" ca="1" si="608"/>
        <v>1</v>
      </c>
      <c r="F2316" s="65">
        <f ca="1">(TRUNC(PRODUCT($E$12:$E2315),16))</f>
        <v>1.5886260286907401</v>
      </c>
      <c r="G2316" s="65">
        <f t="shared" ca="1" si="609"/>
        <v>1.4184430829528401</v>
      </c>
      <c r="H2316" s="65">
        <f t="shared" ca="1" si="610"/>
        <v>1.1199786899999999</v>
      </c>
      <c r="I2316" s="64">
        <f t="shared" si="605"/>
        <v>0.04</v>
      </c>
      <c r="J2316" s="66">
        <f>IF(O2315&gt;0,VLOOKUP(O2315,W$12:AF$80,2),J2315)</f>
        <v>45407</v>
      </c>
      <c r="K2316" s="67">
        <f t="shared" si="611"/>
        <v>466</v>
      </c>
      <c r="L2316" s="68">
        <f t="shared" si="612"/>
        <v>467</v>
      </c>
      <c r="M2316" s="69">
        <f t="shared" si="613"/>
        <v>1.075389401</v>
      </c>
      <c r="N2316" s="69">
        <f t="shared" ca="1" si="614"/>
        <v>1.204413213</v>
      </c>
      <c r="O2316" s="68">
        <v>0</v>
      </c>
      <c r="P2316" s="65">
        <f t="shared" ca="1" si="615"/>
        <v>151.30090218000001</v>
      </c>
      <c r="Q2316" s="143">
        <f t="shared" si="618"/>
        <v>0</v>
      </c>
      <c r="R2316" s="11">
        <f t="shared" si="616"/>
        <v>0</v>
      </c>
      <c r="S2316" s="70" t="str">
        <f>IF(O2315&gt;0,VLOOKUP(O2315,W$12:AF$60,10),S2315)</f>
        <v>A+J=</v>
      </c>
      <c r="T2316" s="66" t="e">
        <f>IF(O2315&gt;0,VLOOKUP(O2315,W$12:AF$60,11),T2315)</f>
        <v>#REF!</v>
      </c>
      <c r="U2316" s="71" t="str">
        <f t="shared" si="617"/>
        <v>-</v>
      </c>
    </row>
    <row r="2317" spans="1:21" x14ac:dyDescent="0.15">
      <c r="A2317" s="63">
        <f t="shared" ref="A2317:A2380" si="619">(A2316+1)</f>
        <v>46082</v>
      </c>
      <c r="B2317" s="78" t="str">
        <f t="shared" ca="1" si="606"/>
        <v>n.d</v>
      </c>
      <c r="C2317" s="65">
        <f t="shared" ca="1" si="607"/>
        <v>740.17183120949994</v>
      </c>
      <c r="D2317" s="10">
        <f ca="1">IF(A2317&lt;$B$1,VLOOKUP(A2317,[1]DI!$A$4:$B$15000,2),0)</f>
        <v>0</v>
      </c>
      <c r="E2317" s="65">
        <f t="shared" ca="1" si="608"/>
        <v>1</v>
      </c>
      <c r="F2317" s="65">
        <f ca="1">(TRUNC(PRODUCT($E$12:$E2316),16))</f>
        <v>1.5886260286907401</v>
      </c>
      <c r="G2317" s="65">
        <f t="shared" ca="1" si="609"/>
        <v>1.4184430829528401</v>
      </c>
      <c r="H2317" s="65">
        <f t="shared" ca="1" si="610"/>
        <v>1.1199786899999999</v>
      </c>
      <c r="I2317" s="64">
        <f t="shared" ref="I2317:I2380" si="620">I2316</f>
        <v>0.04</v>
      </c>
      <c r="J2317" s="66">
        <f>IF(O2316&gt;0,VLOOKUP(O2316,W$12:AF$80,2),J2316)</f>
        <v>45407</v>
      </c>
      <c r="K2317" s="67">
        <f t="shared" si="611"/>
        <v>466</v>
      </c>
      <c r="L2317" s="68">
        <f t="shared" si="612"/>
        <v>467</v>
      </c>
      <c r="M2317" s="69">
        <f t="shared" si="613"/>
        <v>1.075389401</v>
      </c>
      <c r="N2317" s="69">
        <f t="shared" ca="1" si="614"/>
        <v>1.204413213</v>
      </c>
      <c r="O2317" s="68">
        <v>0</v>
      </c>
      <c r="P2317" s="65">
        <f t="shared" ca="1" si="615"/>
        <v>151.30090218000001</v>
      </c>
      <c r="Q2317" s="143">
        <f t="shared" si="618"/>
        <v>0</v>
      </c>
      <c r="R2317" s="11">
        <f t="shared" si="616"/>
        <v>0</v>
      </c>
      <c r="S2317" s="70" t="str">
        <f>IF(O2316&gt;0,VLOOKUP(O2316,W$12:AF$60,10),S2316)</f>
        <v>A+J=</v>
      </c>
      <c r="T2317" s="66" t="e">
        <f>IF(O2316&gt;0,VLOOKUP(O2316,W$12:AF$60,11),T2316)</f>
        <v>#REF!</v>
      </c>
      <c r="U2317" s="71" t="str">
        <f t="shared" si="617"/>
        <v>-</v>
      </c>
    </row>
    <row r="2318" spans="1:21" x14ac:dyDescent="0.15">
      <c r="A2318" s="63">
        <f t="shared" si="619"/>
        <v>46083</v>
      </c>
      <c r="B2318" s="78" t="str">
        <f t="shared" ca="1" si="606"/>
        <v>n.d</v>
      </c>
      <c r="C2318" s="65">
        <f t="shared" ca="1" si="607"/>
        <v>740.17183120949994</v>
      </c>
      <c r="D2318" s="10">
        <f ca="1">IF(A2318&lt;$B$1,VLOOKUP(A2318,[1]DI!$A$4:$B$15000,2),0)</f>
        <v>0</v>
      </c>
      <c r="E2318" s="65">
        <f t="shared" ca="1" si="608"/>
        <v>1</v>
      </c>
      <c r="F2318" s="65">
        <f ca="1">(TRUNC(PRODUCT($E$12:$E2317),16))</f>
        <v>1.5886260286907401</v>
      </c>
      <c r="G2318" s="65">
        <f t="shared" ca="1" si="609"/>
        <v>1.4184430829528401</v>
      </c>
      <c r="H2318" s="65">
        <f t="shared" ca="1" si="610"/>
        <v>1.1199786899999999</v>
      </c>
      <c r="I2318" s="64">
        <f t="shared" si="620"/>
        <v>0.04</v>
      </c>
      <c r="J2318" s="66">
        <f>IF(O2317&gt;0,VLOOKUP(O2317,W$12:AF$80,2),J2317)</f>
        <v>45407</v>
      </c>
      <c r="K2318" s="67">
        <f t="shared" si="611"/>
        <v>467</v>
      </c>
      <c r="L2318" s="68">
        <f t="shared" si="612"/>
        <v>467</v>
      </c>
      <c r="M2318" s="69">
        <f t="shared" si="613"/>
        <v>1.075389401</v>
      </c>
      <c r="N2318" s="69">
        <f t="shared" ca="1" si="614"/>
        <v>1.204413213</v>
      </c>
      <c r="O2318" s="68">
        <v>0</v>
      </c>
      <c r="P2318" s="65">
        <f t="shared" ca="1" si="615"/>
        <v>151.30090218000001</v>
      </c>
      <c r="Q2318" s="143">
        <f t="shared" si="618"/>
        <v>0</v>
      </c>
      <c r="R2318" s="11">
        <f t="shared" si="616"/>
        <v>0</v>
      </c>
      <c r="S2318" s="70" t="str">
        <f>IF(O2317&gt;0,VLOOKUP(O2317,W$12:AF$60,10),S2317)</f>
        <v>A+J=</v>
      </c>
      <c r="T2318" s="66" t="e">
        <f>IF(O2317&gt;0,VLOOKUP(O2317,W$12:AF$60,11),T2317)</f>
        <v>#REF!</v>
      </c>
      <c r="U2318" s="71" t="str">
        <f t="shared" si="617"/>
        <v>-</v>
      </c>
    </row>
    <row r="2319" spans="1:21" x14ac:dyDescent="0.15">
      <c r="A2319" s="63">
        <f t="shared" si="619"/>
        <v>46084</v>
      </c>
      <c r="B2319" s="78" t="str">
        <f t="shared" ca="1" si="606"/>
        <v>n.d</v>
      </c>
      <c r="C2319" s="65">
        <f t="shared" ca="1" si="607"/>
        <v>740.17183120949994</v>
      </c>
      <c r="D2319" s="10">
        <f ca="1">IF(A2319&lt;$B$1,VLOOKUP(A2319,[1]DI!$A$4:$B$15000,2),0)</f>
        <v>0</v>
      </c>
      <c r="E2319" s="65">
        <f t="shared" ca="1" si="608"/>
        <v>1</v>
      </c>
      <c r="F2319" s="65">
        <f ca="1">(TRUNC(PRODUCT($E$12:$E2318),16))</f>
        <v>1.5886260286907401</v>
      </c>
      <c r="G2319" s="65">
        <f t="shared" ca="1" si="609"/>
        <v>1.4184430829528401</v>
      </c>
      <c r="H2319" s="65">
        <f t="shared" ca="1" si="610"/>
        <v>1.1199786899999999</v>
      </c>
      <c r="I2319" s="64">
        <f t="shared" si="620"/>
        <v>0.04</v>
      </c>
      <c r="J2319" s="66">
        <f>IF(O2318&gt;0,VLOOKUP(O2318,W$12:AF$80,2),J2318)</f>
        <v>45407</v>
      </c>
      <c r="K2319" s="67">
        <f t="shared" si="611"/>
        <v>468</v>
      </c>
      <c r="L2319" s="68">
        <f t="shared" si="612"/>
        <v>468</v>
      </c>
      <c r="M2319" s="69">
        <f t="shared" si="613"/>
        <v>1.0755567850000001</v>
      </c>
      <c r="N2319" s="69">
        <f t="shared" ca="1" si="614"/>
        <v>1.2046006789999999</v>
      </c>
      <c r="O2319" s="68">
        <v>0</v>
      </c>
      <c r="P2319" s="65">
        <f t="shared" ca="1" si="615"/>
        <v>151.43965924</v>
      </c>
      <c r="Q2319" s="143">
        <f t="shared" si="618"/>
        <v>0</v>
      </c>
      <c r="R2319" s="11">
        <f t="shared" si="616"/>
        <v>0</v>
      </c>
      <c r="S2319" s="70" t="str">
        <f>IF(O2318&gt;0,VLOOKUP(O2318,W$12:AF$60,10),S2318)</f>
        <v>A+J=</v>
      </c>
      <c r="T2319" s="66" t="e">
        <f>IF(O2318&gt;0,VLOOKUP(O2318,W$12:AF$60,11),T2318)</f>
        <v>#REF!</v>
      </c>
      <c r="U2319" s="71" t="str">
        <f t="shared" si="617"/>
        <v>-</v>
      </c>
    </row>
    <row r="2320" spans="1:21" x14ac:dyDescent="0.15">
      <c r="A2320" s="63">
        <f t="shared" si="619"/>
        <v>46085</v>
      </c>
      <c r="B2320" s="78" t="str">
        <f t="shared" ca="1" si="606"/>
        <v>n.d</v>
      </c>
      <c r="C2320" s="65">
        <f t="shared" ca="1" si="607"/>
        <v>740.17183120949994</v>
      </c>
      <c r="D2320" s="10">
        <f ca="1">IF(A2320&lt;$B$1,VLOOKUP(A2320,[1]DI!$A$4:$B$15000,2),0)</f>
        <v>0</v>
      </c>
      <c r="E2320" s="65">
        <f t="shared" ca="1" si="608"/>
        <v>1</v>
      </c>
      <c r="F2320" s="65">
        <f ca="1">(TRUNC(PRODUCT($E$12:$E2319),16))</f>
        <v>1.5886260286907401</v>
      </c>
      <c r="G2320" s="65">
        <f t="shared" ca="1" si="609"/>
        <v>1.4184430829528401</v>
      </c>
      <c r="H2320" s="65">
        <f t="shared" ca="1" si="610"/>
        <v>1.1199786899999999</v>
      </c>
      <c r="I2320" s="64">
        <f t="shared" si="620"/>
        <v>0.04</v>
      </c>
      <c r="J2320" s="66">
        <f>IF(O2319&gt;0,VLOOKUP(O2319,W$12:AF$80,2),J2319)</f>
        <v>45407</v>
      </c>
      <c r="K2320" s="67">
        <f t="shared" si="611"/>
        <v>469</v>
      </c>
      <c r="L2320" s="68">
        <f t="shared" si="612"/>
        <v>469</v>
      </c>
      <c r="M2320" s="69">
        <f t="shared" si="613"/>
        <v>1.0757241959999999</v>
      </c>
      <c r="N2320" s="69">
        <f t="shared" ca="1" si="614"/>
        <v>1.2047881760000001</v>
      </c>
      <c r="O2320" s="68">
        <v>0</v>
      </c>
      <c r="P2320" s="65">
        <f t="shared" ca="1" si="615"/>
        <v>151.57843922999999</v>
      </c>
      <c r="Q2320" s="143">
        <f t="shared" si="618"/>
        <v>0</v>
      </c>
      <c r="R2320" s="11">
        <f t="shared" si="616"/>
        <v>0</v>
      </c>
      <c r="S2320" s="70" t="str">
        <f>IF(O2319&gt;0,VLOOKUP(O2319,W$12:AF$60,10),S2319)</f>
        <v>A+J=</v>
      </c>
      <c r="T2320" s="66" t="e">
        <f>IF(O2319&gt;0,VLOOKUP(O2319,W$12:AF$60,11),T2319)</f>
        <v>#REF!</v>
      </c>
      <c r="U2320" s="71" t="str">
        <f t="shared" si="617"/>
        <v>-</v>
      </c>
    </row>
    <row r="2321" spans="1:21" x14ac:dyDescent="0.15">
      <c r="A2321" s="63">
        <f t="shared" si="619"/>
        <v>46086</v>
      </c>
      <c r="B2321" s="78" t="str">
        <f t="shared" ca="1" si="606"/>
        <v>n.d</v>
      </c>
      <c r="C2321" s="65">
        <f t="shared" ca="1" si="607"/>
        <v>740.17183120949994</v>
      </c>
      <c r="D2321" s="10">
        <f ca="1">IF(A2321&lt;$B$1,VLOOKUP(A2321,[1]DI!$A$4:$B$15000,2),0)</f>
        <v>0</v>
      </c>
      <c r="E2321" s="65">
        <f t="shared" ca="1" si="608"/>
        <v>1</v>
      </c>
      <c r="F2321" s="65">
        <f ca="1">(TRUNC(PRODUCT($E$12:$E2320),16))</f>
        <v>1.5886260286907401</v>
      </c>
      <c r="G2321" s="65">
        <f t="shared" ca="1" si="609"/>
        <v>1.4184430829528401</v>
      </c>
      <c r="H2321" s="65">
        <f t="shared" ca="1" si="610"/>
        <v>1.1199786899999999</v>
      </c>
      <c r="I2321" s="64">
        <f t="shared" si="620"/>
        <v>0.04</v>
      </c>
      <c r="J2321" s="66">
        <f>IF(O2320&gt;0,VLOOKUP(O2320,W$12:AF$80,2),J2320)</f>
        <v>45407</v>
      </c>
      <c r="K2321" s="67">
        <f t="shared" si="611"/>
        <v>470</v>
      </c>
      <c r="L2321" s="68">
        <f t="shared" si="612"/>
        <v>470</v>
      </c>
      <c r="M2321" s="69">
        <f t="shared" si="613"/>
        <v>1.075891632</v>
      </c>
      <c r="N2321" s="69">
        <f t="shared" ca="1" si="614"/>
        <v>1.204975701</v>
      </c>
      <c r="O2321" s="68">
        <v>0</v>
      </c>
      <c r="P2321" s="65">
        <f t="shared" ca="1" si="615"/>
        <v>151.71723996</v>
      </c>
      <c r="Q2321" s="143">
        <f t="shared" si="618"/>
        <v>0</v>
      </c>
      <c r="R2321" s="11">
        <f t="shared" si="616"/>
        <v>0</v>
      </c>
      <c r="S2321" s="70" t="str">
        <f>IF(O2320&gt;0,VLOOKUP(O2320,W$12:AF$60,10),S2320)</f>
        <v>A+J=</v>
      </c>
      <c r="T2321" s="66" t="e">
        <f>IF(O2320&gt;0,VLOOKUP(O2320,W$12:AF$60,11),T2320)</f>
        <v>#REF!</v>
      </c>
      <c r="U2321" s="71" t="str">
        <f t="shared" si="617"/>
        <v>-</v>
      </c>
    </row>
    <row r="2322" spans="1:21" x14ac:dyDescent="0.15">
      <c r="A2322" s="63">
        <f t="shared" si="619"/>
        <v>46087</v>
      </c>
      <c r="B2322" s="78" t="str">
        <f t="shared" ca="1" si="606"/>
        <v>n.d</v>
      </c>
      <c r="C2322" s="65">
        <f t="shared" ca="1" si="607"/>
        <v>740.17183120949994</v>
      </c>
      <c r="D2322" s="10">
        <f ca="1">IF(A2322&lt;$B$1,VLOOKUP(A2322,[1]DI!$A$4:$B$15000,2),0)</f>
        <v>0</v>
      </c>
      <c r="E2322" s="65">
        <f t="shared" ca="1" si="608"/>
        <v>1</v>
      </c>
      <c r="F2322" s="65">
        <f ca="1">(TRUNC(PRODUCT($E$12:$E2321),16))</f>
        <v>1.5886260286907401</v>
      </c>
      <c r="G2322" s="65">
        <f t="shared" ca="1" si="609"/>
        <v>1.4184430829528401</v>
      </c>
      <c r="H2322" s="65">
        <f t="shared" ca="1" si="610"/>
        <v>1.1199786899999999</v>
      </c>
      <c r="I2322" s="64">
        <f t="shared" si="620"/>
        <v>0.04</v>
      </c>
      <c r="J2322" s="66">
        <f>IF(O2321&gt;0,VLOOKUP(O2321,W$12:AF$80,2),J2321)</f>
        <v>45407</v>
      </c>
      <c r="K2322" s="67">
        <f t="shared" si="611"/>
        <v>471</v>
      </c>
      <c r="L2322" s="68">
        <f t="shared" si="612"/>
        <v>471</v>
      </c>
      <c r="M2322" s="69">
        <f t="shared" si="613"/>
        <v>1.0760590940000001</v>
      </c>
      <c r="N2322" s="69">
        <f t="shared" ca="1" si="614"/>
        <v>1.2051632539999999</v>
      </c>
      <c r="O2322" s="68">
        <v>0</v>
      </c>
      <c r="P2322" s="65">
        <f t="shared" ca="1" si="615"/>
        <v>151.85606141</v>
      </c>
      <c r="Q2322" s="143">
        <f t="shared" si="618"/>
        <v>0</v>
      </c>
      <c r="R2322" s="11">
        <f t="shared" si="616"/>
        <v>0</v>
      </c>
      <c r="S2322" s="70" t="str">
        <f>IF(O2321&gt;0,VLOOKUP(O2321,W$12:AF$60,10),S2321)</f>
        <v>A+J=</v>
      </c>
      <c r="T2322" s="66" t="e">
        <f>IF(O2321&gt;0,VLOOKUP(O2321,W$12:AF$60,11),T2321)</f>
        <v>#REF!</v>
      </c>
      <c r="U2322" s="71" t="str">
        <f t="shared" si="617"/>
        <v>-</v>
      </c>
    </row>
    <row r="2323" spans="1:21" x14ac:dyDescent="0.15">
      <c r="A2323" s="63">
        <f t="shared" si="619"/>
        <v>46088</v>
      </c>
      <c r="B2323" s="78" t="str">
        <f t="shared" ca="1" si="606"/>
        <v>n.d</v>
      </c>
      <c r="C2323" s="65">
        <f t="shared" ca="1" si="607"/>
        <v>740.17183120949994</v>
      </c>
      <c r="D2323" s="10">
        <f ca="1">IF(A2323&lt;$B$1,VLOOKUP(A2323,[1]DI!$A$4:$B$15000,2),0)</f>
        <v>0</v>
      </c>
      <c r="E2323" s="65">
        <f t="shared" ca="1" si="608"/>
        <v>1</v>
      </c>
      <c r="F2323" s="65">
        <f ca="1">(TRUNC(PRODUCT($E$12:$E2322),16))</f>
        <v>1.5886260286907401</v>
      </c>
      <c r="G2323" s="65">
        <f t="shared" ca="1" si="609"/>
        <v>1.4184430829528401</v>
      </c>
      <c r="H2323" s="65">
        <f t="shared" ca="1" si="610"/>
        <v>1.1199786899999999</v>
      </c>
      <c r="I2323" s="64">
        <f t="shared" si="620"/>
        <v>0.04</v>
      </c>
      <c r="J2323" s="66">
        <f>IF(O2322&gt;0,VLOOKUP(O2322,W$12:AF$80,2),J2322)</f>
        <v>45407</v>
      </c>
      <c r="K2323" s="67">
        <f t="shared" si="611"/>
        <v>471</v>
      </c>
      <c r="L2323" s="68">
        <f t="shared" si="612"/>
        <v>472</v>
      </c>
      <c r="M2323" s="69">
        <f t="shared" si="613"/>
        <v>1.076226583</v>
      </c>
      <c r="N2323" s="69">
        <f t="shared" ca="1" si="614"/>
        <v>1.2053508390000001</v>
      </c>
      <c r="O2323" s="68">
        <v>0</v>
      </c>
      <c r="P2323" s="65">
        <f t="shared" ca="1" si="615"/>
        <v>151.99490653999999</v>
      </c>
      <c r="Q2323" s="143">
        <f t="shared" si="618"/>
        <v>0</v>
      </c>
      <c r="R2323" s="11">
        <f t="shared" si="616"/>
        <v>0</v>
      </c>
      <c r="S2323" s="70" t="str">
        <f>IF(O2322&gt;0,VLOOKUP(O2322,W$12:AF$60,10),S2322)</f>
        <v>A+J=</v>
      </c>
      <c r="T2323" s="66" t="e">
        <f>IF(O2322&gt;0,VLOOKUP(O2322,W$12:AF$60,11),T2322)</f>
        <v>#REF!</v>
      </c>
      <c r="U2323" s="71" t="str">
        <f t="shared" si="617"/>
        <v>-</v>
      </c>
    </row>
    <row r="2324" spans="1:21" x14ac:dyDescent="0.15">
      <c r="A2324" s="63">
        <f t="shared" si="619"/>
        <v>46089</v>
      </c>
      <c r="B2324" s="78" t="str">
        <f t="shared" ca="1" si="606"/>
        <v>n.d</v>
      </c>
      <c r="C2324" s="65">
        <f t="shared" ca="1" si="607"/>
        <v>740.17183120949994</v>
      </c>
      <c r="D2324" s="10">
        <f ca="1">IF(A2324&lt;$B$1,VLOOKUP(A2324,[1]DI!$A$4:$B$15000,2),0)</f>
        <v>0</v>
      </c>
      <c r="E2324" s="65">
        <f t="shared" ca="1" si="608"/>
        <v>1</v>
      </c>
      <c r="F2324" s="65">
        <f ca="1">(TRUNC(PRODUCT($E$12:$E2323),16))</f>
        <v>1.5886260286907401</v>
      </c>
      <c r="G2324" s="65">
        <f t="shared" ca="1" si="609"/>
        <v>1.4184430829528401</v>
      </c>
      <c r="H2324" s="65">
        <f t="shared" ca="1" si="610"/>
        <v>1.1199786899999999</v>
      </c>
      <c r="I2324" s="64">
        <f t="shared" si="620"/>
        <v>0.04</v>
      </c>
      <c r="J2324" s="66">
        <f>IF(O2323&gt;0,VLOOKUP(O2323,W$12:AF$80,2),J2323)</f>
        <v>45407</v>
      </c>
      <c r="K2324" s="67">
        <f t="shared" si="611"/>
        <v>471</v>
      </c>
      <c r="L2324" s="68">
        <f t="shared" si="612"/>
        <v>472</v>
      </c>
      <c r="M2324" s="69">
        <f t="shared" si="613"/>
        <v>1.076226583</v>
      </c>
      <c r="N2324" s="69">
        <f t="shared" ca="1" si="614"/>
        <v>1.2053508390000001</v>
      </c>
      <c r="O2324" s="68">
        <v>0</v>
      </c>
      <c r="P2324" s="65">
        <f t="shared" ca="1" si="615"/>
        <v>151.99490653999999</v>
      </c>
      <c r="Q2324" s="143">
        <f t="shared" si="618"/>
        <v>0</v>
      </c>
      <c r="R2324" s="11">
        <f t="shared" si="616"/>
        <v>0</v>
      </c>
      <c r="S2324" s="70" t="str">
        <f>IF(O2323&gt;0,VLOOKUP(O2323,W$12:AF$60,10),S2323)</f>
        <v>A+J=</v>
      </c>
      <c r="T2324" s="66" t="e">
        <f>IF(O2323&gt;0,VLOOKUP(O2323,W$12:AF$60,11),T2323)</f>
        <v>#REF!</v>
      </c>
      <c r="U2324" s="71" t="str">
        <f t="shared" si="617"/>
        <v>-</v>
      </c>
    </row>
    <row r="2325" spans="1:21" x14ac:dyDescent="0.15">
      <c r="A2325" s="63">
        <f t="shared" si="619"/>
        <v>46090</v>
      </c>
      <c r="B2325" s="78" t="str">
        <f t="shared" ca="1" si="606"/>
        <v>n.d</v>
      </c>
      <c r="C2325" s="65">
        <f t="shared" ca="1" si="607"/>
        <v>740.17183120949994</v>
      </c>
      <c r="D2325" s="10">
        <f ca="1">IF(A2325&lt;$B$1,VLOOKUP(A2325,[1]DI!$A$4:$B$15000,2),0)</f>
        <v>0</v>
      </c>
      <c r="E2325" s="65">
        <f t="shared" ca="1" si="608"/>
        <v>1</v>
      </c>
      <c r="F2325" s="65">
        <f ca="1">(TRUNC(PRODUCT($E$12:$E2324),16))</f>
        <v>1.5886260286907401</v>
      </c>
      <c r="G2325" s="65">
        <f t="shared" ca="1" si="609"/>
        <v>1.4184430829528401</v>
      </c>
      <c r="H2325" s="65">
        <f t="shared" ca="1" si="610"/>
        <v>1.1199786899999999</v>
      </c>
      <c r="I2325" s="64">
        <f t="shared" si="620"/>
        <v>0.04</v>
      </c>
      <c r="J2325" s="66">
        <f>IF(O2324&gt;0,VLOOKUP(O2324,W$12:AF$80,2),J2324)</f>
        <v>45407</v>
      </c>
      <c r="K2325" s="67">
        <f t="shared" si="611"/>
        <v>472</v>
      </c>
      <c r="L2325" s="68">
        <f t="shared" si="612"/>
        <v>472</v>
      </c>
      <c r="M2325" s="69">
        <f t="shared" si="613"/>
        <v>1.076226583</v>
      </c>
      <c r="N2325" s="69">
        <f t="shared" ca="1" si="614"/>
        <v>1.2053508390000001</v>
      </c>
      <c r="O2325" s="68">
        <v>0</v>
      </c>
      <c r="P2325" s="65">
        <f t="shared" ca="1" si="615"/>
        <v>151.99490653999999</v>
      </c>
      <c r="Q2325" s="143">
        <f t="shared" si="618"/>
        <v>0</v>
      </c>
      <c r="R2325" s="11">
        <f t="shared" si="616"/>
        <v>0</v>
      </c>
      <c r="S2325" s="70" t="str">
        <f>IF(O2324&gt;0,VLOOKUP(O2324,W$12:AF$60,10),S2324)</f>
        <v>A+J=</v>
      </c>
      <c r="T2325" s="66" t="e">
        <f>IF(O2324&gt;0,VLOOKUP(O2324,W$12:AF$60,11),T2324)</f>
        <v>#REF!</v>
      </c>
      <c r="U2325" s="71" t="str">
        <f t="shared" si="617"/>
        <v>-</v>
      </c>
    </row>
    <row r="2326" spans="1:21" x14ac:dyDescent="0.15">
      <c r="A2326" s="63">
        <f t="shared" si="619"/>
        <v>46091</v>
      </c>
      <c r="B2326" s="78" t="str">
        <f t="shared" ca="1" si="606"/>
        <v>n.d</v>
      </c>
      <c r="C2326" s="65">
        <f t="shared" ca="1" si="607"/>
        <v>740.17183120949994</v>
      </c>
      <c r="D2326" s="10">
        <f ca="1">IF(A2326&lt;$B$1,VLOOKUP(A2326,[1]DI!$A$4:$B$15000,2),0)</f>
        <v>0</v>
      </c>
      <c r="E2326" s="65">
        <f t="shared" ca="1" si="608"/>
        <v>1</v>
      </c>
      <c r="F2326" s="65">
        <f ca="1">(TRUNC(PRODUCT($E$12:$E2325),16))</f>
        <v>1.5886260286907401</v>
      </c>
      <c r="G2326" s="65">
        <f t="shared" ca="1" si="609"/>
        <v>1.4184430829528401</v>
      </c>
      <c r="H2326" s="65">
        <f t="shared" ca="1" si="610"/>
        <v>1.1199786899999999</v>
      </c>
      <c r="I2326" s="64">
        <f t="shared" si="620"/>
        <v>0.04</v>
      </c>
      <c r="J2326" s="66">
        <f>IF(O2325&gt;0,VLOOKUP(O2325,W$12:AF$80,2),J2325)</f>
        <v>45407</v>
      </c>
      <c r="K2326" s="67">
        <f t="shared" si="611"/>
        <v>473</v>
      </c>
      <c r="L2326" s="68">
        <f t="shared" si="612"/>
        <v>473</v>
      </c>
      <c r="M2326" s="69">
        <f t="shared" si="613"/>
        <v>1.0763940970000001</v>
      </c>
      <c r="N2326" s="69">
        <f t="shared" ca="1" si="614"/>
        <v>1.205538451</v>
      </c>
      <c r="O2326" s="68">
        <v>0</v>
      </c>
      <c r="P2326" s="65">
        <f t="shared" ca="1" si="615"/>
        <v>152.13377166000001</v>
      </c>
      <c r="Q2326" s="143">
        <f t="shared" si="618"/>
        <v>0</v>
      </c>
      <c r="R2326" s="11">
        <f t="shared" si="616"/>
        <v>0</v>
      </c>
      <c r="S2326" s="70" t="str">
        <f>IF(O2325&gt;0,VLOOKUP(O2325,W$12:AF$60,10),S2325)</f>
        <v>A+J=</v>
      </c>
      <c r="T2326" s="66" t="e">
        <f>IF(O2325&gt;0,VLOOKUP(O2325,W$12:AF$60,11),T2325)</f>
        <v>#REF!</v>
      </c>
      <c r="U2326" s="71" t="str">
        <f t="shared" si="617"/>
        <v>-</v>
      </c>
    </row>
    <row r="2327" spans="1:21" x14ac:dyDescent="0.15">
      <c r="A2327" s="63">
        <f t="shared" si="619"/>
        <v>46092</v>
      </c>
      <c r="B2327" s="78" t="str">
        <f t="shared" ca="1" si="606"/>
        <v>n.d</v>
      </c>
      <c r="C2327" s="65">
        <f t="shared" ca="1" si="607"/>
        <v>740.17183120949994</v>
      </c>
      <c r="D2327" s="10">
        <f ca="1">IF(A2327&lt;$B$1,VLOOKUP(A2327,[1]DI!$A$4:$B$15000,2),0)</f>
        <v>0</v>
      </c>
      <c r="E2327" s="65">
        <f t="shared" ca="1" si="608"/>
        <v>1</v>
      </c>
      <c r="F2327" s="65">
        <f ca="1">(TRUNC(PRODUCT($E$12:$E2326),16))</f>
        <v>1.5886260286907401</v>
      </c>
      <c r="G2327" s="65">
        <f t="shared" ca="1" si="609"/>
        <v>1.4184430829528401</v>
      </c>
      <c r="H2327" s="65">
        <f t="shared" ca="1" si="610"/>
        <v>1.1199786899999999</v>
      </c>
      <c r="I2327" s="64">
        <f t="shared" si="620"/>
        <v>0.04</v>
      </c>
      <c r="J2327" s="66">
        <f>IF(O2326&gt;0,VLOOKUP(O2326,W$12:AF$80,2),J2326)</f>
        <v>45407</v>
      </c>
      <c r="K2327" s="67">
        <f t="shared" si="611"/>
        <v>474</v>
      </c>
      <c r="L2327" s="68">
        <f t="shared" si="612"/>
        <v>474</v>
      </c>
      <c r="M2327" s="69">
        <f t="shared" si="613"/>
        <v>1.076561638</v>
      </c>
      <c r="N2327" s="69">
        <f t="shared" ca="1" si="614"/>
        <v>1.205726093</v>
      </c>
      <c r="O2327" s="68">
        <v>0</v>
      </c>
      <c r="P2327" s="65">
        <f t="shared" ca="1" si="615"/>
        <v>152.27265897999999</v>
      </c>
      <c r="Q2327" s="143">
        <f t="shared" si="618"/>
        <v>0</v>
      </c>
      <c r="R2327" s="11">
        <f t="shared" si="616"/>
        <v>0</v>
      </c>
      <c r="S2327" s="70" t="str">
        <f>IF(O2326&gt;0,VLOOKUP(O2326,W$12:AF$60,10),S2326)</f>
        <v>A+J=</v>
      </c>
      <c r="T2327" s="66" t="e">
        <f>IF(O2326&gt;0,VLOOKUP(O2326,W$12:AF$60,11),T2326)</f>
        <v>#REF!</v>
      </c>
      <c r="U2327" s="71" t="str">
        <f t="shared" si="617"/>
        <v>-</v>
      </c>
    </row>
    <row r="2328" spans="1:21" x14ac:dyDescent="0.15">
      <c r="A2328" s="63">
        <f t="shared" si="619"/>
        <v>46093</v>
      </c>
      <c r="B2328" s="78" t="str">
        <f t="shared" ca="1" si="606"/>
        <v>n.d</v>
      </c>
      <c r="C2328" s="65">
        <f t="shared" ca="1" si="607"/>
        <v>740.17183120949994</v>
      </c>
      <c r="D2328" s="10">
        <f ca="1">IF(A2328&lt;$B$1,VLOOKUP(A2328,[1]DI!$A$4:$B$15000,2),0)</f>
        <v>0</v>
      </c>
      <c r="E2328" s="65">
        <f t="shared" ca="1" si="608"/>
        <v>1</v>
      </c>
      <c r="F2328" s="65">
        <f ca="1">(TRUNC(PRODUCT($E$12:$E2327),16))</f>
        <v>1.5886260286907401</v>
      </c>
      <c r="G2328" s="65">
        <f t="shared" ca="1" si="609"/>
        <v>1.4184430829528401</v>
      </c>
      <c r="H2328" s="65">
        <f t="shared" ca="1" si="610"/>
        <v>1.1199786899999999</v>
      </c>
      <c r="I2328" s="64">
        <f t="shared" si="620"/>
        <v>0.04</v>
      </c>
      <c r="J2328" s="66">
        <f>IF(O2327&gt;0,VLOOKUP(O2327,W$12:AF$80,2),J2327)</f>
        <v>45407</v>
      </c>
      <c r="K2328" s="67">
        <f t="shared" si="611"/>
        <v>475</v>
      </c>
      <c r="L2328" s="68">
        <f t="shared" si="612"/>
        <v>475</v>
      </c>
      <c r="M2328" s="69">
        <f t="shared" si="613"/>
        <v>1.0767292040000001</v>
      </c>
      <c r="N2328" s="69">
        <f t="shared" ca="1" si="614"/>
        <v>1.2059137630000001</v>
      </c>
      <c r="O2328" s="68">
        <v>0</v>
      </c>
      <c r="P2328" s="65">
        <f t="shared" ca="1" si="615"/>
        <v>152.41156702999999</v>
      </c>
      <c r="Q2328" s="143">
        <f t="shared" si="618"/>
        <v>0</v>
      </c>
      <c r="R2328" s="11">
        <f t="shared" si="616"/>
        <v>0</v>
      </c>
      <c r="S2328" s="70" t="str">
        <f>IF(O2327&gt;0,VLOOKUP(O2327,W$12:AF$60,10),S2327)</f>
        <v>A+J=</v>
      </c>
      <c r="T2328" s="66" t="e">
        <f>IF(O2327&gt;0,VLOOKUP(O2327,W$12:AF$60,11),T2327)</f>
        <v>#REF!</v>
      </c>
      <c r="U2328" s="71" t="str">
        <f t="shared" si="617"/>
        <v>-</v>
      </c>
    </row>
    <row r="2329" spans="1:21" x14ac:dyDescent="0.15">
      <c r="A2329" s="63">
        <f t="shared" si="619"/>
        <v>46094</v>
      </c>
      <c r="B2329" s="78" t="str">
        <f t="shared" ca="1" si="606"/>
        <v>n.d</v>
      </c>
      <c r="C2329" s="65">
        <f t="shared" ca="1" si="607"/>
        <v>740.17183120949994</v>
      </c>
      <c r="D2329" s="10">
        <f ca="1">IF(A2329&lt;$B$1,VLOOKUP(A2329,[1]DI!$A$4:$B$15000,2),0)</f>
        <v>0</v>
      </c>
      <c r="E2329" s="65">
        <f t="shared" ca="1" si="608"/>
        <v>1</v>
      </c>
      <c r="F2329" s="65">
        <f ca="1">(TRUNC(PRODUCT($E$12:$E2328),16))</f>
        <v>1.5886260286907401</v>
      </c>
      <c r="G2329" s="65">
        <f t="shared" ca="1" si="609"/>
        <v>1.4184430829528401</v>
      </c>
      <c r="H2329" s="65">
        <f t="shared" ca="1" si="610"/>
        <v>1.1199786899999999</v>
      </c>
      <c r="I2329" s="64">
        <f t="shared" si="620"/>
        <v>0.04</v>
      </c>
      <c r="J2329" s="66">
        <f>IF(O2328&gt;0,VLOOKUP(O2328,W$12:AF$80,2),J2328)</f>
        <v>45407</v>
      </c>
      <c r="K2329" s="67">
        <f t="shared" si="611"/>
        <v>476</v>
      </c>
      <c r="L2329" s="68">
        <f t="shared" si="612"/>
        <v>476</v>
      </c>
      <c r="M2329" s="69">
        <f t="shared" si="613"/>
        <v>1.0768967970000001</v>
      </c>
      <c r="N2329" s="69">
        <f t="shared" ca="1" si="614"/>
        <v>1.2061014640000001</v>
      </c>
      <c r="O2329" s="68">
        <v>0</v>
      </c>
      <c r="P2329" s="65">
        <f t="shared" ca="1" si="615"/>
        <v>152.55049801999999</v>
      </c>
      <c r="Q2329" s="143">
        <f t="shared" si="618"/>
        <v>0</v>
      </c>
      <c r="R2329" s="11">
        <f t="shared" si="616"/>
        <v>0</v>
      </c>
      <c r="S2329" s="70" t="str">
        <f>IF(O2328&gt;0,VLOOKUP(O2328,W$12:AF$60,10),S2328)</f>
        <v>A+J=</v>
      </c>
      <c r="T2329" s="66" t="e">
        <f>IF(O2328&gt;0,VLOOKUP(O2328,W$12:AF$60,11),T2328)</f>
        <v>#REF!</v>
      </c>
      <c r="U2329" s="71" t="str">
        <f t="shared" si="617"/>
        <v>-</v>
      </c>
    </row>
    <row r="2330" spans="1:21" x14ac:dyDescent="0.15">
      <c r="A2330" s="63">
        <f t="shared" si="619"/>
        <v>46095</v>
      </c>
      <c r="B2330" s="78" t="str">
        <f t="shared" ca="1" si="606"/>
        <v>n.d</v>
      </c>
      <c r="C2330" s="65">
        <f t="shared" ca="1" si="607"/>
        <v>740.17183120949994</v>
      </c>
      <c r="D2330" s="10">
        <f ca="1">IF(A2330&lt;$B$1,VLOOKUP(A2330,[1]DI!$A$4:$B$15000,2),0)</f>
        <v>0</v>
      </c>
      <c r="E2330" s="65">
        <f t="shared" ca="1" si="608"/>
        <v>1</v>
      </c>
      <c r="F2330" s="65">
        <f ca="1">(TRUNC(PRODUCT($E$12:$E2329),16))</f>
        <v>1.5886260286907401</v>
      </c>
      <c r="G2330" s="65">
        <f t="shared" ca="1" si="609"/>
        <v>1.4184430829528401</v>
      </c>
      <c r="H2330" s="65">
        <f t="shared" ca="1" si="610"/>
        <v>1.1199786899999999</v>
      </c>
      <c r="I2330" s="64">
        <f t="shared" si="620"/>
        <v>0.04</v>
      </c>
      <c r="J2330" s="66">
        <f>IF(O2329&gt;0,VLOOKUP(O2329,W$12:AF$80,2),J2329)</f>
        <v>45407</v>
      </c>
      <c r="K2330" s="67">
        <f t="shared" si="611"/>
        <v>476</v>
      </c>
      <c r="L2330" s="68">
        <f t="shared" si="612"/>
        <v>477</v>
      </c>
      <c r="M2330" s="69">
        <f t="shared" si="613"/>
        <v>1.077064416</v>
      </c>
      <c r="N2330" s="69">
        <f t="shared" ca="1" si="614"/>
        <v>1.206289194</v>
      </c>
      <c r="O2330" s="68">
        <v>0</v>
      </c>
      <c r="P2330" s="65">
        <f t="shared" ca="1" si="615"/>
        <v>152.68945048</v>
      </c>
      <c r="Q2330" s="143">
        <f t="shared" si="618"/>
        <v>0</v>
      </c>
      <c r="R2330" s="11">
        <f t="shared" si="616"/>
        <v>0</v>
      </c>
      <c r="S2330" s="70" t="str">
        <f>IF(O2329&gt;0,VLOOKUP(O2329,W$12:AF$60,10),S2329)</f>
        <v>A+J=</v>
      </c>
      <c r="T2330" s="66" t="e">
        <f>IF(O2329&gt;0,VLOOKUP(O2329,W$12:AF$60,11),T2329)</f>
        <v>#REF!</v>
      </c>
      <c r="U2330" s="71" t="str">
        <f t="shared" si="617"/>
        <v>-</v>
      </c>
    </row>
    <row r="2331" spans="1:21" x14ac:dyDescent="0.15">
      <c r="A2331" s="63">
        <f t="shared" si="619"/>
        <v>46096</v>
      </c>
      <c r="B2331" s="78" t="str">
        <f t="shared" ca="1" si="606"/>
        <v>n.d</v>
      </c>
      <c r="C2331" s="65">
        <f t="shared" ca="1" si="607"/>
        <v>740.17183120949994</v>
      </c>
      <c r="D2331" s="10">
        <f ca="1">IF(A2331&lt;$B$1,VLOOKUP(A2331,[1]DI!$A$4:$B$15000,2),0)</f>
        <v>0</v>
      </c>
      <c r="E2331" s="65">
        <f t="shared" ca="1" si="608"/>
        <v>1</v>
      </c>
      <c r="F2331" s="65">
        <f ca="1">(TRUNC(PRODUCT($E$12:$E2330),16))</f>
        <v>1.5886260286907401</v>
      </c>
      <c r="G2331" s="65">
        <f t="shared" ca="1" si="609"/>
        <v>1.4184430829528401</v>
      </c>
      <c r="H2331" s="65">
        <f t="shared" ca="1" si="610"/>
        <v>1.1199786899999999</v>
      </c>
      <c r="I2331" s="64">
        <f t="shared" si="620"/>
        <v>0.04</v>
      </c>
      <c r="J2331" s="66">
        <f>IF(O2330&gt;0,VLOOKUP(O2330,W$12:AF$80,2),J2330)</f>
        <v>45407</v>
      </c>
      <c r="K2331" s="67">
        <f t="shared" si="611"/>
        <v>476</v>
      </c>
      <c r="L2331" s="68">
        <f t="shared" si="612"/>
        <v>477</v>
      </c>
      <c r="M2331" s="69">
        <f t="shared" si="613"/>
        <v>1.077064416</v>
      </c>
      <c r="N2331" s="69">
        <f t="shared" ca="1" si="614"/>
        <v>1.206289194</v>
      </c>
      <c r="O2331" s="68">
        <v>0</v>
      </c>
      <c r="P2331" s="65">
        <f t="shared" ca="1" si="615"/>
        <v>152.68945048</v>
      </c>
      <c r="Q2331" s="143">
        <f t="shared" si="618"/>
        <v>0</v>
      </c>
      <c r="R2331" s="11">
        <f t="shared" si="616"/>
        <v>0</v>
      </c>
      <c r="S2331" s="70" t="str">
        <f>IF(O2330&gt;0,VLOOKUP(O2330,W$12:AF$60,10),S2330)</f>
        <v>A+J=</v>
      </c>
      <c r="T2331" s="66" t="e">
        <f>IF(O2330&gt;0,VLOOKUP(O2330,W$12:AF$60,11),T2330)</f>
        <v>#REF!</v>
      </c>
      <c r="U2331" s="71" t="str">
        <f t="shared" si="617"/>
        <v>-</v>
      </c>
    </row>
    <row r="2332" spans="1:21" x14ac:dyDescent="0.15">
      <c r="A2332" s="63">
        <f t="shared" si="619"/>
        <v>46097</v>
      </c>
      <c r="B2332" s="78" t="str">
        <f t="shared" ca="1" si="606"/>
        <v>n.d</v>
      </c>
      <c r="C2332" s="65">
        <f t="shared" ca="1" si="607"/>
        <v>740.17183120949994</v>
      </c>
      <c r="D2332" s="10">
        <f ca="1">IF(A2332&lt;$B$1,VLOOKUP(A2332,[1]DI!$A$4:$B$15000,2),0)</f>
        <v>0</v>
      </c>
      <c r="E2332" s="65">
        <f t="shared" ca="1" si="608"/>
        <v>1</v>
      </c>
      <c r="F2332" s="65">
        <f ca="1">(TRUNC(PRODUCT($E$12:$E2331),16))</f>
        <v>1.5886260286907401</v>
      </c>
      <c r="G2332" s="65">
        <f t="shared" ca="1" si="609"/>
        <v>1.4184430829528401</v>
      </c>
      <c r="H2332" s="65">
        <f t="shared" ca="1" si="610"/>
        <v>1.1199786899999999</v>
      </c>
      <c r="I2332" s="64">
        <f t="shared" si="620"/>
        <v>0.04</v>
      </c>
      <c r="J2332" s="66">
        <f>IF(O2331&gt;0,VLOOKUP(O2331,W$12:AF$80,2),J2331)</f>
        <v>45407</v>
      </c>
      <c r="K2332" s="67">
        <f t="shared" si="611"/>
        <v>477</v>
      </c>
      <c r="L2332" s="68">
        <f t="shared" si="612"/>
        <v>477</v>
      </c>
      <c r="M2332" s="69">
        <f t="shared" si="613"/>
        <v>1.077064416</v>
      </c>
      <c r="N2332" s="69">
        <f t="shared" ca="1" si="614"/>
        <v>1.206289194</v>
      </c>
      <c r="O2332" s="68">
        <v>0</v>
      </c>
      <c r="P2332" s="65">
        <f t="shared" ca="1" si="615"/>
        <v>152.68945048</v>
      </c>
      <c r="Q2332" s="143">
        <f t="shared" si="618"/>
        <v>0</v>
      </c>
      <c r="R2332" s="11">
        <f t="shared" si="616"/>
        <v>0</v>
      </c>
      <c r="S2332" s="70" t="str">
        <f>IF(O2331&gt;0,VLOOKUP(O2331,W$12:AF$60,10),S2331)</f>
        <v>A+J=</v>
      </c>
      <c r="T2332" s="66" t="e">
        <f>IF(O2331&gt;0,VLOOKUP(O2331,W$12:AF$60,11),T2331)</f>
        <v>#REF!</v>
      </c>
      <c r="U2332" s="71" t="str">
        <f t="shared" si="617"/>
        <v>-</v>
      </c>
    </row>
    <row r="2333" spans="1:21" x14ac:dyDescent="0.15">
      <c r="A2333" s="63">
        <f t="shared" si="619"/>
        <v>46098</v>
      </c>
      <c r="B2333" s="78" t="str">
        <f t="shared" ca="1" si="606"/>
        <v>n.d</v>
      </c>
      <c r="C2333" s="65">
        <f t="shared" ca="1" si="607"/>
        <v>740.17183120949994</v>
      </c>
      <c r="D2333" s="10">
        <f ca="1">IF(A2333&lt;$B$1,VLOOKUP(A2333,[1]DI!$A$4:$B$15000,2),0)</f>
        <v>0</v>
      </c>
      <c r="E2333" s="65">
        <f t="shared" ca="1" si="608"/>
        <v>1</v>
      </c>
      <c r="F2333" s="65">
        <f ca="1">(TRUNC(PRODUCT($E$12:$E2332),16))</f>
        <v>1.5886260286907401</v>
      </c>
      <c r="G2333" s="65">
        <f t="shared" ca="1" si="609"/>
        <v>1.4184430829528401</v>
      </c>
      <c r="H2333" s="65">
        <f t="shared" ca="1" si="610"/>
        <v>1.1199786899999999</v>
      </c>
      <c r="I2333" s="64">
        <f t="shared" si="620"/>
        <v>0.04</v>
      </c>
      <c r="J2333" s="66">
        <f>IF(O2332&gt;0,VLOOKUP(O2332,W$12:AF$80,2),J2332)</f>
        <v>45407</v>
      </c>
      <c r="K2333" s="67">
        <f t="shared" si="611"/>
        <v>478</v>
      </c>
      <c r="L2333" s="68">
        <f t="shared" si="612"/>
        <v>478</v>
      </c>
      <c r="M2333" s="69">
        <f t="shared" si="613"/>
        <v>1.0772320609999999</v>
      </c>
      <c r="N2333" s="69">
        <f t="shared" ca="1" si="614"/>
        <v>1.2064769529999999</v>
      </c>
      <c r="O2333" s="68">
        <v>0</v>
      </c>
      <c r="P2333" s="65">
        <f t="shared" ca="1" si="615"/>
        <v>152.82842439999999</v>
      </c>
      <c r="Q2333" s="143">
        <f t="shared" si="618"/>
        <v>0</v>
      </c>
      <c r="R2333" s="11">
        <f t="shared" si="616"/>
        <v>0</v>
      </c>
      <c r="S2333" s="70" t="str">
        <f>IF(O2332&gt;0,VLOOKUP(O2332,W$12:AF$60,10),S2332)</f>
        <v>A+J=</v>
      </c>
      <c r="T2333" s="66" t="e">
        <f>IF(O2332&gt;0,VLOOKUP(O2332,W$12:AF$60,11),T2332)</f>
        <v>#REF!</v>
      </c>
      <c r="U2333" s="71" t="str">
        <f t="shared" si="617"/>
        <v>-</v>
      </c>
    </row>
    <row r="2334" spans="1:21" x14ac:dyDescent="0.15">
      <c r="A2334" s="63">
        <f t="shared" si="619"/>
        <v>46099</v>
      </c>
      <c r="B2334" s="78" t="str">
        <f t="shared" ca="1" si="606"/>
        <v>n.d</v>
      </c>
      <c r="C2334" s="65">
        <f t="shared" ca="1" si="607"/>
        <v>740.17183120949994</v>
      </c>
      <c r="D2334" s="10">
        <f ca="1">IF(A2334&lt;$B$1,VLOOKUP(A2334,[1]DI!$A$4:$B$15000,2),0)</f>
        <v>0</v>
      </c>
      <c r="E2334" s="65">
        <f t="shared" ca="1" si="608"/>
        <v>1</v>
      </c>
      <c r="F2334" s="65">
        <f ca="1">(TRUNC(PRODUCT($E$12:$E2333),16))</f>
        <v>1.5886260286907401</v>
      </c>
      <c r="G2334" s="65">
        <f t="shared" ca="1" si="609"/>
        <v>1.4184430829528401</v>
      </c>
      <c r="H2334" s="65">
        <f t="shared" ca="1" si="610"/>
        <v>1.1199786899999999</v>
      </c>
      <c r="I2334" s="64">
        <f t="shared" si="620"/>
        <v>0.04</v>
      </c>
      <c r="J2334" s="66">
        <f>IF(O2333&gt;0,VLOOKUP(O2333,W$12:AF$80,2),J2333)</f>
        <v>45407</v>
      </c>
      <c r="K2334" s="67">
        <f t="shared" si="611"/>
        <v>479</v>
      </c>
      <c r="L2334" s="68">
        <f t="shared" si="612"/>
        <v>479</v>
      </c>
      <c r="M2334" s="69">
        <f t="shared" si="613"/>
        <v>1.0773997319999999</v>
      </c>
      <c r="N2334" s="69">
        <f t="shared" ca="1" si="614"/>
        <v>1.2066647399999999</v>
      </c>
      <c r="O2334" s="68">
        <v>0</v>
      </c>
      <c r="P2334" s="65">
        <f t="shared" ca="1" si="615"/>
        <v>152.96741904999999</v>
      </c>
      <c r="Q2334" s="143">
        <f t="shared" si="618"/>
        <v>0</v>
      </c>
      <c r="R2334" s="11">
        <f t="shared" si="616"/>
        <v>0</v>
      </c>
      <c r="S2334" s="70" t="str">
        <f>IF(O2333&gt;0,VLOOKUP(O2333,W$12:AF$60,10),S2333)</f>
        <v>A+J=</v>
      </c>
      <c r="T2334" s="66" t="e">
        <f>IF(O2333&gt;0,VLOOKUP(O2333,W$12:AF$60,11),T2333)</f>
        <v>#REF!</v>
      </c>
      <c r="U2334" s="71" t="str">
        <f t="shared" si="617"/>
        <v>-</v>
      </c>
    </row>
    <row r="2335" spans="1:21" x14ac:dyDescent="0.15">
      <c r="A2335" s="63">
        <f t="shared" si="619"/>
        <v>46100</v>
      </c>
      <c r="B2335" s="78" t="str">
        <f t="shared" ca="1" si="606"/>
        <v>n.d</v>
      </c>
      <c r="C2335" s="65">
        <f t="shared" ca="1" si="607"/>
        <v>740.17183120949994</v>
      </c>
      <c r="D2335" s="10">
        <f ca="1">IF(A2335&lt;$B$1,VLOOKUP(A2335,[1]DI!$A$4:$B$15000,2),0)</f>
        <v>0</v>
      </c>
      <c r="E2335" s="65">
        <f t="shared" ca="1" si="608"/>
        <v>1</v>
      </c>
      <c r="F2335" s="65">
        <f ca="1">(TRUNC(PRODUCT($E$12:$E2334),16))</f>
        <v>1.5886260286907401</v>
      </c>
      <c r="G2335" s="65">
        <f t="shared" ca="1" si="609"/>
        <v>1.4184430829528401</v>
      </c>
      <c r="H2335" s="65">
        <f t="shared" ca="1" si="610"/>
        <v>1.1199786899999999</v>
      </c>
      <c r="I2335" s="64">
        <f t="shared" si="620"/>
        <v>0.04</v>
      </c>
      <c r="J2335" s="66">
        <f>IF(O2334&gt;0,VLOOKUP(O2334,W$12:AF$80,2),J2334)</f>
        <v>45407</v>
      </c>
      <c r="K2335" s="67">
        <f t="shared" si="611"/>
        <v>480</v>
      </c>
      <c r="L2335" s="68">
        <f t="shared" si="612"/>
        <v>480</v>
      </c>
      <c r="M2335" s="69">
        <f t="shared" si="613"/>
        <v>1.0775674289999999</v>
      </c>
      <c r="N2335" s="69">
        <f t="shared" ca="1" si="614"/>
        <v>1.206852558</v>
      </c>
      <c r="O2335" s="68">
        <v>0</v>
      </c>
      <c r="P2335" s="65">
        <f t="shared" ca="1" si="615"/>
        <v>153.10643664</v>
      </c>
      <c r="Q2335" s="143">
        <f t="shared" si="618"/>
        <v>0</v>
      </c>
      <c r="R2335" s="11">
        <f t="shared" si="616"/>
        <v>0</v>
      </c>
      <c r="S2335" s="70" t="str">
        <f>IF(O2334&gt;0,VLOOKUP(O2334,W$12:AF$60,10),S2334)</f>
        <v>A+J=</v>
      </c>
      <c r="T2335" s="66" t="e">
        <f>IF(O2334&gt;0,VLOOKUP(O2334,W$12:AF$60,11),T2334)</f>
        <v>#REF!</v>
      </c>
      <c r="U2335" s="71" t="str">
        <f t="shared" si="617"/>
        <v>-</v>
      </c>
    </row>
    <row r="2336" spans="1:21" x14ac:dyDescent="0.15">
      <c r="A2336" s="63">
        <f t="shared" si="619"/>
        <v>46101</v>
      </c>
      <c r="B2336" s="78" t="str">
        <f t="shared" ca="1" si="606"/>
        <v>n.d</v>
      </c>
      <c r="C2336" s="65">
        <f t="shared" ca="1" si="607"/>
        <v>740.17183120949994</v>
      </c>
      <c r="D2336" s="10">
        <f ca="1">IF(A2336&lt;$B$1,VLOOKUP(A2336,[1]DI!$A$4:$B$15000,2),0)</f>
        <v>0</v>
      </c>
      <c r="E2336" s="65">
        <f t="shared" ca="1" si="608"/>
        <v>1</v>
      </c>
      <c r="F2336" s="65">
        <f ca="1">(TRUNC(PRODUCT($E$12:$E2335),16))</f>
        <v>1.5886260286907401</v>
      </c>
      <c r="G2336" s="65">
        <f t="shared" ca="1" si="609"/>
        <v>1.4184430829528401</v>
      </c>
      <c r="H2336" s="65">
        <f t="shared" ca="1" si="610"/>
        <v>1.1199786899999999</v>
      </c>
      <c r="I2336" s="64">
        <f t="shared" si="620"/>
        <v>0.04</v>
      </c>
      <c r="J2336" s="66">
        <f>IF(O2335&gt;0,VLOOKUP(O2335,W$12:AF$80,2),J2335)</f>
        <v>45407</v>
      </c>
      <c r="K2336" s="67">
        <f t="shared" si="611"/>
        <v>481</v>
      </c>
      <c r="L2336" s="68">
        <f t="shared" si="612"/>
        <v>481</v>
      </c>
      <c r="M2336" s="69">
        <f t="shared" si="613"/>
        <v>1.077735152</v>
      </c>
      <c r="N2336" s="69">
        <f t="shared" ca="1" si="614"/>
        <v>1.207040404</v>
      </c>
      <c r="O2336" s="68">
        <v>0</v>
      </c>
      <c r="P2336" s="65">
        <f t="shared" ca="1" si="615"/>
        <v>153.24547496</v>
      </c>
      <c r="Q2336" s="143">
        <f t="shared" si="618"/>
        <v>0</v>
      </c>
      <c r="R2336" s="11">
        <f t="shared" si="616"/>
        <v>0</v>
      </c>
      <c r="S2336" s="70" t="str">
        <f>IF(O2335&gt;0,VLOOKUP(O2335,W$12:AF$60,10),S2335)</f>
        <v>A+J=</v>
      </c>
      <c r="T2336" s="66" t="e">
        <f>IF(O2335&gt;0,VLOOKUP(O2335,W$12:AF$60,11),T2335)</f>
        <v>#REF!</v>
      </c>
      <c r="U2336" s="71" t="str">
        <f t="shared" si="617"/>
        <v>-</v>
      </c>
    </row>
    <row r="2337" spans="1:21" x14ac:dyDescent="0.15">
      <c r="A2337" s="63">
        <f t="shared" si="619"/>
        <v>46102</v>
      </c>
      <c r="B2337" s="78" t="str">
        <f t="shared" ca="1" si="606"/>
        <v>n.d</v>
      </c>
      <c r="C2337" s="65">
        <f t="shared" ca="1" si="607"/>
        <v>740.17183120949994</v>
      </c>
      <c r="D2337" s="10">
        <f ca="1">IF(A2337&lt;$B$1,VLOOKUP(A2337,[1]DI!$A$4:$B$15000,2),0)</f>
        <v>0</v>
      </c>
      <c r="E2337" s="65">
        <f t="shared" ca="1" si="608"/>
        <v>1</v>
      </c>
      <c r="F2337" s="65">
        <f ca="1">(TRUNC(PRODUCT($E$12:$E2336),16))</f>
        <v>1.5886260286907401</v>
      </c>
      <c r="G2337" s="65">
        <f t="shared" ca="1" si="609"/>
        <v>1.4184430829528401</v>
      </c>
      <c r="H2337" s="65">
        <f t="shared" ca="1" si="610"/>
        <v>1.1199786899999999</v>
      </c>
      <c r="I2337" s="64">
        <f t="shared" si="620"/>
        <v>0.04</v>
      </c>
      <c r="J2337" s="66">
        <f>IF(O2336&gt;0,VLOOKUP(O2336,W$12:AF$80,2),J2336)</f>
        <v>45407</v>
      </c>
      <c r="K2337" s="67">
        <f t="shared" si="611"/>
        <v>481</v>
      </c>
      <c r="L2337" s="68">
        <f t="shared" si="612"/>
        <v>482</v>
      </c>
      <c r="M2337" s="69">
        <f t="shared" si="613"/>
        <v>1.0779029019999999</v>
      </c>
      <c r="N2337" s="69">
        <f t="shared" ca="1" si="614"/>
        <v>1.20722828</v>
      </c>
      <c r="O2337" s="68">
        <v>0</v>
      </c>
      <c r="P2337" s="65">
        <f t="shared" ca="1" si="615"/>
        <v>153.38453548000001</v>
      </c>
      <c r="Q2337" s="143">
        <f t="shared" si="618"/>
        <v>0</v>
      </c>
      <c r="R2337" s="11">
        <f t="shared" si="616"/>
        <v>0</v>
      </c>
      <c r="S2337" s="70" t="str">
        <f>IF(O2336&gt;0,VLOOKUP(O2336,W$12:AF$60,10),S2336)</f>
        <v>A+J=</v>
      </c>
      <c r="T2337" s="66" t="e">
        <f>IF(O2336&gt;0,VLOOKUP(O2336,W$12:AF$60,11),T2336)</f>
        <v>#REF!</v>
      </c>
      <c r="U2337" s="71" t="str">
        <f t="shared" si="617"/>
        <v>-</v>
      </c>
    </row>
    <row r="2338" spans="1:21" x14ac:dyDescent="0.15">
      <c r="A2338" s="63">
        <f t="shared" si="619"/>
        <v>46103</v>
      </c>
      <c r="B2338" s="78" t="str">
        <f t="shared" ca="1" si="606"/>
        <v>n.d</v>
      </c>
      <c r="C2338" s="65">
        <f t="shared" ca="1" si="607"/>
        <v>740.17183120949994</v>
      </c>
      <c r="D2338" s="10">
        <f ca="1">IF(A2338&lt;$B$1,VLOOKUP(A2338,[1]DI!$A$4:$B$15000,2),0)</f>
        <v>0</v>
      </c>
      <c r="E2338" s="65">
        <f t="shared" ca="1" si="608"/>
        <v>1</v>
      </c>
      <c r="F2338" s="65">
        <f ca="1">(TRUNC(PRODUCT($E$12:$E2337),16))</f>
        <v>1.5886260286907401</v>
      </c>
      <c r="G2338" s="65">
        <f t="shared" ca="1" si="609"/>
        <v>1.4184430829528401</v>
      </c>
      <c r="H2338" s="65">
        <f t="shared" ca="1" si="610"/>
        <v>1.1199786899999999</v>
      </c>
      <c r="I2338" s="64">
        <f t="shared" si="620"/>
        <v>0.04</v>
      </c>
      <c r="J2338" s="66">
        <f>IF(O2337&gt;0,VLOOKUP(O2337,W$12:AF$80,2),J2337)</f>
        <v>45407</v>
      </c>
      <c r="K2338" s="67">
        <f t="shared" si="611"/>
        <v>481</v>
      </c>
      <c r="L2338" s="68">
        <f t="shared" si="612"/>
        <v>482</v>
      </c>
      <c r="M2338" s="69">
        <f t="shared" si="613"/>
        <v>1.0779029019999999</v>
      </c>
      <c r="N2338" s="69">
        <f t="shared" ca="1" si="614"/>
        <v>1.20722828</v>
      </c>
      <c r="O2338" s="68">
        <v>0</v>
      </c>
      <c r="P2338" s="65">
        <f t="shared" ca="1" si="615"/>
        <v>153.38453548000001</v>
      </c>
      <c r="Q2338" s="143">
        <f t="shared" si="618"/>
        <v>0</v>
      </c>
      <c r="R2338" s="11">
        <f t="shared" si="616"/>
        <v>0</v>
      </c>
      <c r="S2338" s="70" t="str">
        <f>IF(O2337&gt;0,VLOOKUP(O2337,W$12:AF$60,10),S2337)</f>
        <v>A+J=</v>
      </c>
      <c r="T2338" s="66" t="e">
        <f>IF(O2337&gt;0,VLOOKUP(O2337,W$12:AF$60,11),T2337)</f>
        <v>#REF!</v>
      </c>
      <c r="U2338" s="71" t="str">
        <f t="shared" si="617"/>
        <v>-</v>
      </c>
    </row>
    <row r="2339" spans="1:21" x14ac:dyDescent="0.15">
      <c r="A2339" s="63">
        <f t="shared" si="619"/>
        <v>46104</v>
      </c>
      <c r="B2339" s="78" t="str">
        <f t="shared" ca="1" si="606"/>
        <v>n.d</v>
      </c>
      <c r="C2339" s="65">
        <f t="shared" ca="1" si="607"/>
        <v>740.17183120949994</v>
      </c>
      <c r="D2339" s="10">
        <f ca="1">IF(A2339&lt;$B$1,VLOOKUP(A2339,[1]DI!$A$4:$B$15000,2),0)</f>
        <v>0</v>
      </c>
      <c r="E2339" s="65">
        <f t="shared" ca="1" si="608"/>
        <v>1</v>
      </c>
      <c r="F2339" s="65">
        <f ca="1">(TRUNC(PRODUCT($E$12:$E2338),16))</f>
        <v>1.5886260286907401</v>
      </c>
      <c r="G2339" s="65">
        <f t="shared" ca="1" si="609"/>
        <v>1.4184430829528401</v>
      </c>
      <c r="H2339" s="65">
        <f t="shared" ca="1" si="610"/>
        <v>1.1199786899999999</v>
      </c>
      <c r="I2339" s="64">
        <f t="shared" si="620"/>
        <v>0.04</v>
      </c>
      <c r="J2339" s="66">
        <f>IF(O2338&gt;0,VLOOKUP(O2338,W$12:AF$80,2),J2338)</f>
        <v>45407</v>
      </c>
      <c r="K2339" s="67">
        <f t="shared" si="611"/>
        <v>482</v>
      </c>
      <c r="L2339" s="68">
        <f t="shared" si="612"/>
        <v>482</v>
      </c>
      <c r="M2339" s="69">
        <f t="shared" si="613"/>
        <v>1.0779029019999999</v>
      </c>
      <c r="N2339" s="69">
        <f t="shared" ca="1" si="614"/>
        <v>1.20722828</v>
      </c>
      <c r="O2339" s="68">
        <v>0</v>
      </c>
      <c r="P2339" s="65">
        <f t="shared" ca="1" si="615"/>
        <v>153.38453548000001</v>
      </c>
      <c r="Q2339" s="143">
        <f t="shared" si="618"/>
        <v>0</v>
      </c>
      <c r="R2339" s="11">
        <f t="shared" si="616"/>
        <v>0</v>
      </c>
      <c r="S2339" s="70" t="str">
        <f>IF(O2338&gt;0,VLOOKUP(O2338,W$12:AF$60,10),S2338)</f>
        <v>A+J=</v>
      </c>
      <c r="T2339" s="66" t="e">
        <f>IF(O2338&gt;0,VLOOKUP(O2338,W$12:AF$60,11),T2338)</f>
        <v>#REF!</v>
      </c>
      <c r="U2339" s="71" t="str">
        <f t="shared" si="617"/>
        <v>-</v>
      </c>
    </row>
    <row r="2340" spans="1:21" x14ac:dyDescent="0.15">
      <c r="A2340" s="63">
        <f t="shared" si="619"/>
        <v>46105</v>
      </c>
      <c r="B2340" s="78" t="str">
        <f t="shared" ca="1" si="606"/>
        <v>n.d</v>
      </c>
      <c r="C2340" s="65">
        <f t="shared" ca="1" si="607"/>
        <v>740.17183120949994</v>
      </c>
      <c r="D2340" s="10">
        <f ca="1">IF(A2340&lt;$B$1,VLOOKUP(A2340,[1]DI!$A$4:$B$15000,2),0)</f>
        <v>0</v>
      </c>
      <c r="E2340" s="65">
        <f t="shared" ca="1" si="608"/>
        <v>1</v>
      </c>
      <c r="F2340" s="65">
        <f ca="1">(TRUNC(PRODUCT($E$12:$E2339),16))</f>
        <v>1.5886260286907401</v>
      </c>
      <c r="G2340" s="65">
        <f t="shared" ca="1" si="609"/>
        <v>1.4184430829528401</v>
      </c>
      <c r="H2340" s="65">
        <f t="shared" ca="1" si="610"/>
        <v>1.1199786899999999</v>
      </c>
      <c r="I2340" s="64">
        <f t="shared" si="620"/>
        <v>0.04</v>
      </c>
      <c r="J2340" s="66">
        <f>IF(O2339&gt;0,VLOOKUP(O2339,W$12:AF$80,2),J2339)</f>
        <v>45407</v>
      </c>
      <c r="K2340" s="67">
        <f t="shared" si="611"/>
        <v>483</v>
      </c>
      <c r="L2340" s="68">
        <f t="shared" si="612"/>
        <v>483</v>
      </c>
      <c r="M2340" s="69">
        <f t="shared" si="613"/>
        <v>1.0780706769999999</v>
      </c>
      <c r="N2340" s="69">
        <f t="shared" ca="1" si="614"/>
        <v>1.207416185</v>
      </c>
      <c r="O2340" s="68">
        <v>0</v>
      </c>
      <c r="P2340" s="65">
        <f t="shared" ca="1" si="615"/>
        <v>153.52361747</v>
      </c>
      <c r="Q2340" s="143">
        <f t="shared" si="618"/>
        <v>0</v>
      </c>
      <c r="R2340" s="11">
        <f t="shared" si="616"/>
        <v>0</v>
      </c>
      <c r="S2340" s="70" t="str">
        <f>IF(O2339&gt;0,VLOOKUP(O2339,W$12:AF$60,10),S2339)</f>
        <v>A+J=</v>
      </c>
      <c r="T2340" s="66" t="e">
        <f>IF(O2339&gt;0,VLOOKUP(O2339,W$12:AF$60,11),T2339)</f>
        <v>#REF!</v>
      </c>
      <c r="U2340" s="71" t="str">
        <f t="shared" si="617"/>
        <v>-</v>
      </c>
    </row>
    <row r="2341" spans="1:21" x14ac:dyDescent="0.15">
      <c r="A2341" s="63">
        <f t="shared" si="619"/>
        <v>46106</v>
      </c>
      <c r="B2341" s="78" t="str">
        <f t="shared" ca="1" si="606"/>
        <v>n.d</v>
      </c>
      <c r="C2341" s="65">
        <f t="shared" ca="1" si="607"/>
        <v>740.17183120949994</v>
      </c>
      <c r="D2341" s="10">
        <f ca="1">IF(A2341&lt;$B$1,VLOOKUP(A2341,[1]DI!$A$4:$B$15000,2),0)</f>
        <v>0</v>
      </c>
      <c r="E2341" s="65">
        <f t="shared" ca="1" si="608"/>
        <v>1</v>
      </c>
      <c r="F2341" s="65">
        <f ca="1">(TRUNC(PRODUCT($E$12:$E2340),16))</f>
        <v>1.5886260286907401</v>
      </c>
      <c r="G2341" s="65">
        <f t="shared" ca="1" si="609"/>
        <v>1.4184430829528401</v>
      </c>
      <c r="H2341" s="65">
        <f t="shared" ca="1" si="610"/>
        <v>1.1199786899999999</v>
      </c>
      <c r="I2341" s="64">
        <f t="shared" si="620"/>
        <v>0.04</v>
      </c>
      <c r="J2341" s="66">
        <f>IF(O2340&gt;0,VLOOKUP(O2340,W$12:AF$80,2),J2340)</f>
        <v>45407</v>
      </c>
      <c r="K2341" s="67">
        <f t="shared" si="611"/>
        <v>484</v>
      </c>
      <c r="L2341" s="68">
        <f t="shared" si="612"/>
        <v>484</v>
      </c>
      <c r="M2341" s="69">
        <f t="shared" si="613"/>
        <v>1.0782384789999999</v>
      </c>
      <c r="N2341" s="69">
        <f t="shared" ca="1" si="614"/>
        <v>1.207604119</v>
      </c>
      <c r="O2341" s="68">
        <v>0</v>
      </c>
      <c r="P2341" s="65">
        <f t="shared" ca="1" si="615"/>
        <v>153.66272092</v>
      </c>
      <c r="Q2341" s="143">
        <f t="shared" si="618"/>
        <v>0</v>
      </c>
      <c r="R2341" s="11">
        <f t="shared" si="616"/>
        <v>0</v>
      </c>
      <c r="S2341" s="70" t="str">
        <f>IF(O2340&gt;0,VLOOKUP(O2340,W$12:AF$60,10),S2340)</f>
        <v>A+J=</v>
      </c>
      <c r="T2341" s="66" t="e">
        <f>IF(O2340&gt;0,VLOOKUP(O2340,W$12:AF$60,11),T2340)</f>
        <v>#REF!</v>
      </c>
      <c r="U2341" s="71" t="str">
        <f t="shared" si="617"/>
        <v>-</v>
      </c>
    </row>
    <row r="2342" spans="1:21" x14ac:dyDescent="0.15">
      <c r="A2342" s="63">
        <f t="shared" si="619"/>
        <v>46107</v>
      </c>
      <c r="B2342" s="78" t="str">
        <f t="shared" ca="1" si="606"/>
        <v>n.d</v>
      </c>
      <c r="C2342" s="65">
        <f t="shared" ca="1" si="607"/>
        <v>740.17183120949994</v>
      </c>
      <c r="D2342" s="10">
        <f ca="1">IF(A2342&lt;$B$1,VLOOKUP(A2342,[1]DI!$A$4:$B$15000,2),0)</f>
        <v>0</v>
      </c>
      <c r="E2342" s="65">
        <f t="shared" ca="1" si="608"/>
        <v>1</v>
      </c>
      <c r="F2342" s="65">
        <f ca="1">(TRUNC(PRODUCT($E$12:$E2341),16))</f>
        <v>1.5886260286907401</v>
      </c>
      <c r="G2342" s="65">
        <f t="shared" ca="1" si="609"/>
        <v>1.4184430829528401</v>
      </c>
      <c r="H2342" s="65">
        <f t="shared" ca="1" si="610"/>
        <v>1.1199786899999999</v>
      </c>
      <c r="I2342" s="64">
        <f t="shared" si="620"/>
        <v>0.04</v>
      </c>
      <c r="J2342" s="66">
        <f>IF(O2341&gt;0,VLOOKUP(O2341,W$12:AF$80,2),J2341)</f>
        <v>45407</v>
      </c>
      <c r="K2342" s="67">
        <f t="shared" si="611"/>
        <v>485</v>
      </c>
      <c r="L2342" s="68">
        <f t="shared" si="612"/>
        <v>485</v>
      </c>
      <c r="M2342" s="69">
        <f t="shared" si="613"/>
        <v>1.078406306</v>
      </c>
      <c r="N2342" s="69">
        <f t="shared" ca="1" si="614"/>
        <v>1.2077920820000001</v>
      </c>
      <c r="O2342" s="68">
        <v>0</v>
      </c>
      <c r="P2342" s="65">
        <f t="shared" ca="1" si="615"/>
        <v>153.80184584</v>
      </c>
      <c r="Q2342" s="143">
        <f t="shared" si="618"/>
        <v>0</v>
      </c>
      <c r="R2342" s="11">
        <f t="shared" si="616"/>
        <v>0</v>
      </c>
      <c r="S2342" s="70" t="str">
        <f>IF(O2341&gt;0,VLOOKUP(O2341,W$12:AF$60,10),S2341)</f>
        <v>A+J=</v>
      </c>
      <c r="T2342" s="66" t="e">
        <f>IF(O2341&gt;0,VLOOKUP(O2341,W$12:AF$60,11),T2341)</f>
        <v>#REF!</v>
      </c>
      <c r="U2342" s="71" t="str">
        <f t="shared" si="617"/>
        <v>-</v>
      </c>
    </row>
    <row r="2343" spans="1:21" x14ac:dyDescent="0.15">
      <c r="A2343" s="63">
        <f t="shared" si="619"/>
        <v>46108</v>
      </c>
      <c r="B2343" s="78" t="str">
        <f t="shared" ca="1" si="606"/>
        <v>n.d</v>
      </c>
      <c r="C2343" s="65">
        <f t="shared" ca="1" si="607"/>
        <v>740.17183120949994</v>
      </c>
      <c r="D2343" s="10">
        <f ca="1">IF(A2343&lt;$B$1,VLOOKUP(A2343,[1]DI!$A$4:$B$15000,2),0)</f>
        <v>0</v>
      </c>
      <c r="E2343" s="65">
        <f t="shared" ca="1" si="608"/>
        <v>1</v>
      </c>
      <c r="F2343" s="65">
        <f ca="1">(TRUNC(PRODUCT($E$12:$E2342),16))</f>
        <v>1.5886260286907401</v>
      </c>
      <c r="G2343" s="65">
        <f t="shared" ca="1" si="609"/>
        <v>1.4184430829528401</v>
      </c>
      <c r="H2343" s="65">
        <f t="shared" ca="1" si="610"/>
        <v>1.1199786899999999</v>
      </c>
      <c r="I2343" s="64">
        <f t="shared" si="620"/>
        <v>0.04</v>
      </c>
      <c r="J2343" s="66">
        <f>IF(O2342&gt;0,VLOOKUP(O2342,W$12:AF$80,2),J2342)</f>
        <v>45407</v>
      </c>
      <c r="K2343" s="67">
        <f t="shared" si="611"/>
        <v>486</v>
      </c>
      <c r="L2343" s="68">
        <f t="shared" si="612"/>
        <v>486</v>
      </c>
      <c r="M2343" s="69">
        <f t="shared" si="613"/>
        <v>1.0785741600000001</v>
      </c>
      <c r="N2343" s="69">
        <f t="shared" ca="1" si="614"/>
        <v>1.207980075</v>
      </c>
      <c r="O2343" s="68">
        <v>0</v>
      </c>
      <c r="P2343" s="65">
        <f t="shared" ca="1" si="615"/>
        <v>153.94099295999999</v>
      </c>
      <c r="Q2343" s="143">
        <f t="shared" si="618"/>
        <v>0</v>
      </c>
      <c r="R2343" s="11">
        <f t="shared" si="616"/>
        <v>0</v>
      </c>
      <c r="S2343" s="70" t="str">
        <f>IF(O2342&gt;0,VLOOKUP(O2342,W$12:AF$60,10),S2342)</f>
        <v>A+J=</v>
      </c>
      <c r="T2343" s="66" t="e">
        <f>IF(O2342&gt;0,VLOOKUP(O2342,W$12:AF$60,11),T2342)</f>
        <v>#REF!</v>
      </c>
      <c r="U2343" s="71" t="str">
        <f t="shared" si="617"/>
        <v>-</v>
      </c>
    </row>
    <row r="2344" spans="1:21" x14ac:dyDescent="0.15">
      <c r="A2344" s="63">
        <f t="shared" si="619"/>
        <v>46109</v>
      </c>
      <c r="B2344" s="78" t="str">
        <f t="shared" ca="1" si="606"/>
        <v>n.d</v>
      </c>
      <c r="C2344" s="65">
        <f t="shared" ca="1" si="607"/>
        <v>740.17183120949994</v>
      </c>
      <c r="D2344" s="10">
        <f ca="1">IF(A2344&lt;$B$1,VLOOKUP(A2344,[1]DI!$A$4:$B$15000,2),0)</f>
        <v>0</v>
      </c>
      <c r="E2344" s="65">
        <f t="shared" ca="1" si="608"/>
        <v>1</v>
      </c>
      <c r="F2344" s="65">
        <f ca="1">(TRUNC(PRODUCT($E$12:$E2343),16))</f>
        <v>1.5886260286907401</v>
      </c>
      <c r="G2344" s="65">
        <f t="shared" ca="1" si="609"/>
        <v>1.4184430829528401</v>
      </c>
      <c r="H2344" s="65">
        <f t="shared" ca="1" si="610"/>
        <v>1.1199786899999999</v>
      </c>
      <c r="I2344" s="64">
        <f t="shared" si="620"/>
        <v>0.04</v>
      </c>
      <c r="J2344" s="66">
        <f>IF(O2343&gt;0,VLOOKUP(O2343,W$12:AF$80,2),J2343)</f>
        <v>45407</v>
      </c>
      <c r="K2344" s="67">
        <f t="shared" si="611"/>
        <v>486</v>
      </c>
      <c r="L2344" s="68">
        <f t="shared" si="612"/>
        <v>487</v>
      </c>
      <c r="M2344" s="69">
        <f t="shared" si="613"/>
        <v>1.0787420400000001</v>
      </c>
      <c r="N2344" s="69">
        <f t="shared" ca="1" si="614"/>
        <v>1.2081680969999999</v>
      </c>
      <c r="O2344" s="68">
        <v>0</v>
      </c>
      <c r="P2344" s="65">
        <f t="shared" ca="1" si="615"/>
        <v>154.08016155000001</v>
      </c>
      <c r="Q2344" s="143">
        <f t="shared" si="618"/>
        <v>0</v>
      </c>
      <c r="R2344" s="11">
        <f t="shared" si="616"/>
        <v>0</v>
      </c>
      <c r="S2344" s="70" t="str">
        <f>IF(O2343&gt;0,VLOOKUP(O2343,W$12:AF$60,10),S2343)</f>
        <v>A+J=</v>
      </c>
      <c r="T2344" s="66" t="e">
        <f>IF(O2343&gt;0,VLOOKUP(O2343,W$12:AF$60,11),T2343)</f>
        <v>#REF!</v>
      </c>
      <c r="U2344" s="71" t="str">
        <f t="shared" si="617"/>
        <v>-</v>
      </c>
    </row>
    <row r="2345" spans="1:21" x14ac:dyDescent="0.15">
      <c r="A2345" s="63">
        <f t="shared" si="619"/>
        <v>46110</v>
      </c>
      <c r="B2345" s="78" t="str">
        <f t="shared" ca="1" si="606"/>
        <v>n.d</v>
      </c>
      <c r="C2345" s="65">
        <f t="shared" ca="1" si="607"/>
        <v>740.17183120949994</v>
      </c>
      <c r="D2345" s="10">
        <f ca="1">IF(A2345&lt;$B$1,VLOOKUP(A2345,[1]DI!$A$4:$B$15000,2),0)</f>
        <v>0</v>
      </c>
      <c r="E2345" s="65">
        <f t="shared" ca="1" si="608"/>
        <v>1</v>
      </c>
      <c r="F2345" s="65">
        <f ca="1">(TRUNC(PRODUCT($E$12:$E2344),16))</f>
        <v>1.5886260286907401</v>
      </c>
      <c r="G2345" s="65">
        <f t="shared" ca="1" si="609"/>
        <v>1.4184430829528401</v>
      </c>
      <c r="H2345" s="65">
        <f t="shared" ca="1" si="610"/>
        <v>1.1199786899999999</v>
      </c>
      <c r="I2345" s="64">
        <f t="shared" si="620"/>
        <v>0.04</v>
      </c>
      <c r="J2345" s="66">
        <f>IF(O2344&gt;0,VLOOKUP(O2344,W$12:AF$80,2),J2344)</f>
        <v>45407</v>
      </c>
      <c r="K2345" s="67">
        <f t="shared" si="611"/>
        <v>486</v>
      </c>
      <c r="L2345" s="68">
        <f t="shared" si="612"/>
        <v>487</v>
      </c>
      <c r="M2345" s="69">
        <f t="shared" si="613"/>
        <v>1.0787420400000001</v>
      </c>
      <c r="N2345" s="69">
        <f t="shared" ca="1" si="614"/>
        <v>1.2081680969999999</v>
      </c>
      <c r="O2345" s="68">
        <v>0</v>
      </c>
      <c r="P2345" s="65">
        <f t="shared" ca="1" si="615"/>
        <v>154.08016155000001</v>
      </c>
      <c r="Q2345" s="143">
        <f t="shared" si="618"/>
        <v>0</v>
      </c>
      <c r="R2345" s="11">
        <f t="shared" si="616"/>
        <v>0</v>
      </c>
      <c r="S2345" s="70" t="str">
        <f>IF(O2344&gt;0,VLOOKUP(O2344,W$12:AF$60,10),S2344)</f>
        <v>A+J=</v>
      </c>
      <c r="T2345" s="66" t="e">
        <f>IF(O2344&gt;0,VLOOKUP(O2344,W$12:AF$60,11),T2344)</f>
        <v>#REF!</v>
      </c>
      <c r="U2345" s="71" t="str">
        <f t="shared" si="617"/>
        <v>-</v>
      </c>
    </row>
    <row r="2346" spans="1:21" x14ac:dyDescent="0.15">
      <c r="A2346" s="63">
        <f t="shared" si="619"/>
        <v>46111</v>
      </c>
      <c r="B2346" s="78" t="str">
        <f t="shared" ca="1" si="606"/>
        <v>n.d</v>
      </c>
      <c r="C2346" s="65">
        <f t="shared" ca="1" si="607"/>
        <v>740.17183120949994</v>
      </c>
      <c r="D2346" s="10">
        <f ca="1">IF(A2346&lt;$B$1,VLOOKUP(A2346,[1]DI!$A$4:$B$15000,2),0)</f>
        <v>0</v>
      </c>
      <c r="E2346" s="65">
        <f t="shared" ca="1" si="608"/>
        <v>1</v>
      </c>
      <c r="F2346" s="65">
        <f ca="1">(TRUNC(PRODUCT($E$12:$E2345),16))</f>
        <v>1.5886260286907401</v>
      </c>
      <c r="G2346" s="65">
        <f t="shared" ca="1" si="609"/>
        <v>1.4184430829528401</v>
      </c>
      <c r="H2346" s="65">
        <f t="shared" ca="1" si="610"/>
        <v>1.1199786899999999</v>
      </c>
      <c r="I2346" s="64">
        <f t="shared" si="620"/>
        <v>0.04</v>
      </c>
      <c r="J2346" s="66">
        <f>IF(O2345&gt;0,VLOOKUP(O2345,W$12:AF$80,2),J2345)</f>
        <v>45407</v>
      </c>
      <c r="K2346" s="67">
        <f t="shared" si="611"/>
        <v>487</v>
      </c>
      <c r="L2346" s="68">
        <f t="shared" si="612"/>
        <v>487</v>
      </c>
      <c r="M2346" s="69">
        <f t="shared" si="613"/>
        <v>1.0787420400000001</v>
      </c>
      <c r="N2346" s="69">
        <f t="shared" ca="1" si="614"/>
        <v>1.2081680969999999</v>
      </c>
      <c r="O2346" s="68">
        <v>0</v>
      </c>
      <c r="P2346" s="65">
        <f t="shared" ca="1" si="615"/>
        <v>154.08016155000001</v>
      </c>
      <c r="Q2346" s="143">
        <f t="shared" si="618"/>
        <v>0</v>
      </c>
      <c r="R2346" s="11">
        <f t="shared" si="616"/>
        <v>0</v>
      </c>
      <c r="S2346" s="70" t="str">
        <f>IF(O2345&gt;0,VLOOKUP(O2345,W$12:AF$60,10),S2345)</f>
        <v>A+J=</v>
      </c>
      <c r="T2346" s="66" t="e">
        <f>IF(O2345&gt;0,VLOOKUP(O2345,W$12:AF$60,11),T2345)</f>
        <v>#REF!</v>
      </c>
      <c r="U2346" s="71" t="str">
        <f t="shared" si="617"/>
        <v>-</v>
      </c>
    </row>
    <row r="2347" spans="1:21" x14ac:dyDescent="0.15">
      <c r="A2347" s="63">
        <f t="shared" si="619"/>
        <v>46112</v>
      </c>
      <c r="B2347" s="78" t="str">
        <f t="shared" ca="1" si="606"/>
        <v>n.d</v>
      </c>
      <c r="C2347" s="65">
        <f t="shared" ca="1" si="607"/>
        <v>740.17183120949994</v>
      </c>
      <c r="D2347" s="10">
        <f ca="1">IF(A2347&lt;$B$1,VLOOKUP(A2347,[1]DI!$A$4:$B$15000,2),0)</f>
        <v>0</v>
      </c>
      <c r="E2347" s="65">
        <f t="shared" ca="1" si="608"/>
        <v>1</v>
      </c>
      <c r="F2347" s="65">
        <f ca="1">(TRUNC(PRODUCT($E$12:$E2346),16))</f>
        <v>1.5886260286907401</v>
      </c>
      <c r="G2347" s="65">
        <f t="shared" ca="1" si="609"/>
        <v>1.4184430829528401</v>
      </c>
      <c r="H2347" s="65">
        <f t="shared" ca="1" si="610"/>
        <v>1.1199786899999999</v>
      </c>
      <c r="I2347" s="64">
        <f t="shared" si="620"/>
        <v>0.04</v>
      </c>
      <c r="J2347" s="66">
        <f>IF(O2346&gt;0,VLOOKUP(O2346,W$12:AF$80,2),J2346)</f>
        <v>45407</v>
      </c>
      <c r="K2347" s="67">
        <f t="shared" si="611"/>
        <v>488</v>
      </c>
      <c r="L2347" s="68">
        <f t="shared" si="612"/>
        <v>488</v>
      </c>
      <c r="M2347" s="69">
        <f t="shared" si="613"/>
        <v>1.078909946</v>
      </c>
      <c r="N2347" s="69">
        <f t="shared" ca="1" si="614"/>
        <v>1.208356148</v>
      </c>
      <c r="O2347" s="68">
        <v>0</v>
      </c>
      <c r="P2347" s="65">
        <f t="shared" ca="1" si="615"/>
        <v>154.21935160000001</v>
      </c>
      <c r="Q2347" s="143">
        <f t="shared" si="618"/>
        <v>0</v>
      </c>
      <c r="R2347" s="11">
        <f t="shared" si="616"/>
        <v>0</v>
      </c>
      <c r="S2347" s="70" t="str">
        <f>IF(O2346&gt;0,VLOOKUP(O2346,W$12:AF$60,10),S2346)</f>
        <v>A+J=</v>
      </c>
      <c r="T2347" s="66" t="e">
        <f>IF(O2346&gt;0,VLOOKUP(O2346,W$12:AF$60,11),T2346)</f>
        <v>#REF!</v>
      </c>
      <c r="U2347" s="71" t="str">
        <f t="shared" si="617"/>
        <v>-</v>
      </c>
    </row>
    <row r="2348" spans="1:21" x14ac:dyDescent="0.15">
      <c r="A2348" s="63">
        <f t="shared" si="619"/>
        <v>46113</v>
      </c>
      <c r="B2348" s="78" t="str">
        <f t="shared" ref="B2348:B2411" ca="1" si="621">IF(A2348&lt;=TODAY(),C2348+P2348,IF(AND(A2348&gt;TODAY(),A2348&lt;=$B$1),IF(VLOOKUP(TODAY(),$A$10:$D$10000,4,FALSE)=0,"n.d",C2348+P2348),"n.d"))</f>
        <v>n.d</v>
      </c>
      <c r="C2348" s="65">
        <f t="shared" ref="C2348:C2411" ca="1" si="622">(C2347-R2347)</f>
        <v>740.17183120949994</v>
      </c>
      <c r="D2348" s="10">
        <f ca="1">IF(A2348&lt;$B$1,VLOOKUP(A2348,[1]DI!$A$4:$B$15000,2),0)</f>
        <v>0</v>
      </c>
      <c r="E2348" s="65">
        <f t="shared" ref="E2348:E2411" ca="1" si="623">IF(A2348&lt;A$10,1,ROUND(((1+D2348)^(1/252)),8))</f>
        <v>1</v>
      </c>
      <c r="F2348" s="65">
        <f ca="1">(TRUNC(PRODUCT($E$12:$E2347),16))</f>
        <v>1.5886260286907401</v>
      </c>
      <c r="G2348" s="65">
        <f t="shared" ref="G2348:G2411" ca="1" si="624">IF(O2347&gt;0,F2347,G2347)</f>
        <v>1.4184430829528401</v>
      </c>
      <c r="H2348" s="65">
        <f t="shared" ref="H2348:H2411" ca="1" si="625">ROUND(F2348/G2348,8)</f>
        <v>1.1199786899999999</v>
      </c>
      <c r="I2348" s="64">
        <f t="shared" si="620"/>
        <v>0.04</v>
      </c>
      <c r="J2348" s="66">
        <f>IF(O2347&gt;0,VLOOKUP(O2347,W$12:AF$80,2),J2347)</f>
        <v>45407</v>
      </c>
      <c r="K2348" s="67">
        <f t="shared" ref="K2348:K2411" si="626">IF(A2348&gt;J2348,IF(NETWORKDAYS(J2348,A2348,$W$120:$W$436)-1=0,1,NETWORKDAYS(J2348,A2348,$W$120:$W$436)-1),0)</f>
        <v>489</v>
      </c>
      <c r="L2348" s="68">
        <f t="shared" ref="L2348:L2411" si="627">IF(AND(K2348=1,K2347=1),1,IF(K2348&gt;0,IF(K2348=K2347,K2348+1,K2348),0))</f>
        <v>489</v>
      </c>
      <c r="M2348" s="69">
        <f t="shared" ref="M2348:M2411" si="628">ROUND((I2348+1)^(L2348/252),9)</f>
        <v>1.0790778780000001</v>
      </c>
      <c r="N2348" s="69">
        <f t="shared" ref="N2348:N2411" ca="1" si="629">ROUND(H2348*M2348,9)</f>
        <v>1.2085442280000001</v>
      </c>
      <c r="O2348" s="68">
        <v>0</v>
      </c>
      <c r="P2348" s="65">
        <f t="shared" ref="P2348:P2411" ca="1" si="630">TRUNC(((N2348-1)*C2348),8)</f>
        <v>154.35856312000001</v>
      </c>
      <c r="Q2348" s="143">
        <f t="shared" si="618"/>
        <v>0</v>
      </c>
      <c r="R2348" s="11">
        <f t="shared" ref="R2348:R2411" si="631">IF(Q2348&gt;0,TRUNC(Q2348*C2348,8),0)</f>
        <v>0</v>
      </c>
      <c r="S2348" s="70" t="str">
        <f>IF(O2347&gt;0,VLOOKUP(O2347,W$12:AF$60,10),S2347)</f>
        <v>A+J=</v>
      </c>
      <c r="T2348" s="66" t="e">
        <f>IF(O2347&gt;0,VLOOKUP(O2347,W$12:AF$60,11),T2347)</f>
        <v>#REF!</v>
      </c>
      <c r="U2348" s="71" t="str">
        <f t="shared" ref="U2348:U2411" si="632">IF(O2348&gt;0,(P2348+R2348)*U$9,"-")</f>
        <v>-</v>
      </c>
    </row>
    <row r="2349" spans="1:21" x14ac:dyDescent="0.15">
      <c r="A2349" s="63">
        <f t="shared" si="619"/>
        <v>46114</v>
      </c>
      <c r="B2349" s="78" t="str">
        <f t="shared" ca="1" si="621"/>
        <v>n.d</v>
      </c>
      <c r="C2349" s="65">
        <f t="shared" ca="1" si="622"/>
        <v>740.17183120949994</v>
      </c>
      <c r="D2349" s="10">
        <f ca="1">IF(A2349&lt;$B$1,VLOOKUP(A2349,[1]DI!$A$4:$B$15000,2),0)</f>
        <v>0</v>
      </c>
      <c r="E2349" s="65">
        <f t="shared" ca="1" si="623"/>
        <v>1</v>
      </c>
      <c r="F2349" s="65">
        <f ca="1">(TRUNC(PRODUCT($E$12:$E2348),16))</f>
        <v>1.5886260286907401</v>
      </c>
      <c r="G2349" s="65">
        <f t="shared" ca="1" si="624"/>
        <v>1.4184430829528401</v>
      </c>
      <c r="H2349" s="65">
        <f t="shared" ca="1" si="625"/>
        <v>1.1199786899999999</v>
      </c>
      <c r="I2349" s="64">
        <f t="shared" si="620"/>
        <v>0.04</v>
      </c>
      <c r="J2349" s="66">
        <f>IF(O2348&gt;0,VLOOKUP(O2348,W$12:AF$80,2),J2348)</f>
        <v>45407</v>
      </c>
      <c r="K2349" s="67">
        <f t="shared" si="626"/>
        <v>490</v>
      </c>
      <c r="L2349" s="68">
        <f t="shared" si="627"/>
        <v>490</v>
      </c>
      <c r="M2349" s="69">
        <f t="shared" si="628"/>
        <v>1.079245837</v>
      </c>
      <c r="N2349" s="69">
        <f t="shared" ca="1" si="629"/>
        <v>1.208732339</v>
      </c>
      <c r="O2349" s="68">
        <v>0</v>
      </c>
      <c r="P2349" s="65">
        <f t="shared" ca="1" si="630"/>
        <v>154.49779759</v>
      </c>
      <c r="Q2349" s="143">
        <f t="shared" si="618"/>
        <v>0</v>
      </c>
      <c r="R2349" s="11">
        <f t="shared" si="631"/>
        <v>0</v>
      </c>
      <c r="S2349" s="70" t="str">
        <f>IF(O2348&gt;0,VLOOKUP(O2348,W$12:AF$60,10),S2348)</f>
        <v>A+J=</v>
      </c>
      <c r="T2349" s="66" t="e">
        <f>IF(O2348&gt;0,VLOOKUP(O2348,W$12:AF$60,11),T2348)</f>
        <v>#REF!</v>
      </c>
      <c r="U2349" s="71" t="str">
        <f t="shared" si="632"/>
        <v>-</v>
      </c>
    </row>
    <row r="2350" spans="1:21" x14ac:dyDescent="0.15">
      <c r="A2350" s="63">
        <f t="shared" si="619"/>
        <v>46115</v>
      </c>
      <c r="B2350" s="78" t="str">
        <f t="shared" ca="1" si="621"/>
        <v>n.d</v>
      </c>
      <c r="C2350" s="65">
        <f t="shared" ca="1" si="622"/>
        <v>740.17183120949994</v>
      </c>
      <c r="D2350" s="10">
        <f ca="1">IF(A2350&lt;$B$1,VLOOKUP(A2350,[1]DI!$A$4:$B$15000,2),0)</f>
        <v>0</v>
      </c>
      <c r="E2350" s="65">
        <f t="shared" ca="1" si="623"/>
        <v>1</v>
      </c>
      <c r="F2350" s="65">
        <f ca="1">(TRUNC(PRODUCT($E$12:$E2349),16))</f>
        <v>1.5886260286907401</v>
      </c>
      <c r="G2350" s="65">
        <f t="shared" ca="1" si="624"/>
        <v>1.4184430829528401</v>
      </c>
      <c r="H2350" s="65">
        <f t="shared" ca="1" si="625"/>
        <v>1.1199786899999999</v>
      </c>
      <c r="I2350" s="64">
        <f t="shared" si="620"/>
        <v>0.04</v>
      </c>
      <c r="J2350" s="66">
        <f>IF(O2349&gt;0,VLOOKUP(O2349,W$12:AF$80,2),J2349)</f>
        <v>45407</v>
      </c>
      <c r="K2350" s="67">
        <f t="shared" si="626"/>
        <v>490</v>
      </c>
      <c r="L2350" s="68">
        <f t="shared" si="627"/>
        <v>491</v>
      </c>
      <c r="M2350" s="69">
        <f t="shared" si="628"/>
        <v>1.0794138209999999</v>
      </c>
      <c r="N2350" s="69">
        <f t="shared" ca="1" si="629"/>
        <v>1.2089204769999999</v>
      </c>
      <c r="O2350" s="68">
        <v>0</v>
      </c>
      <c r="P2350" s="65">
        <f t="shared" ca="1" si="630"/>
        <v>154.63705203000001</v>
      </c>
      <c r="Q2350" s="143">
        <f t="shared" si="618"/>
        <v>0</v>
      </c>
      <c r="R2350" s="11">
        <f t="shared" si="631"/>
        <v>0</v>
      </c>
      <c r="S2350" s="70" t="str">
        <f>IF(O2349&gt;0,VLOOKUP(O2349,W$12:AF$60,10),S2349)</f>
        <v>A+J=</v>
      </c>
      <c r="T2350" s="66" t="e">
        <f>IF(O2349&gt;0,VLOOKUP(O2349,W$12:AF$60,11),T2349)</f>
        <v>#REF!</v>
      </c>
      <c r="U2350" s="71" t="str">
        <f t="shared" si="632"/>
        <v>-</v>
      </c>
    </row>
    <row r="2351" spans="1:21" x14ac:dyDescent="0.15">
      <c r="A2351" s="63">
        <f t="shared" si="619"/>
        <v>46116</v>
      </c>
      <c r="B2351" s="78" t="str">
        <f t="shared" ca="1" si="621"/>
        <v>n.d</v>
      </c>
      <c r="C2351" s="65">
        <f t="shared" ca="1" si="622"/>
        <v>740.17183120949994</v>
      </c>
      <c r="D2351" s="10">
        <f ca="1">IF(A2351&lt;$B$1,VLOOKUP(A2351,[1]DI!$A$4:$B$15000,2),0)</f>
        <v>0</v>
      </c>
      <c r="E2351" s="65">
        <f t="shared" ca="1" si="623"/>
        <v>1</v>
      </c>
      <c r="F2351" s="65">
        <f ca="1">(TRUNC(PRODUCT($E$12:$E2350),16))</f>
        <v>1.5886260286907401</v>
      </c>
      <c r="G2351" s="65">
        <f t="shared" ca="1" si="624"/>
        <v>1.4184430829528401</v>
      </c>
      <c r="H2351" s="65">
        <f t="shared" ca="1" si="625"/>
        <v>1.1199786899999999</v>
      </c>
      <c r="I2351" s="64">
        <f t="shared" si="620"/>
        <v>0.04</v>
      </c>
      <c r="J2351" s="66">
        <f>IF(O2350&gt;0,VLOOKUP(O2350,W$12:AF$80,2),J2350)</f>
        <v>45407</v>
      </c>
      <c r="K2351" s="67">
        <f t="shared" si="626"/>
        <v>490</v>
      </c>
      <c r="L2351" s="68">
        <f t="shared" si="627"/>
        <v>491</v>
      </c>
      <c r="M2351" s="69">
        <f t="shared" si="628"/>
        <v>1.0794138209999999</v>
      </c>
      <c r="N2351" s="69">
        <f t="shared" ca="1" si="629"/>
        <v>1.2089204769999999</v>
      </c>
      <c r="O2351" s="68">
        <v>0</v>
      </c>
      <c r="P2351" s="65">
        <f t="shared" ca="1" si="630"/>
        <v>154.63705203000001</v>
      </c>
      <c r="Q2351" s="143">
        <f t="shared" si="618"/>
        <v>0</v>
      </c>
      <c r="R2351" s="11">
        <f t="shared" si="631"/>
        <v>0</v>
      </c>
      <c r="S2351" s="70" t="str">
        <f>IF(O2350&gt;0,VLOOKUP(O2350,W$12:AF$60,10),S2350)</f>
        <v>A+J=</v>
      </c>
      <c r="T2351" s="66" t="e">
        <f>IF(O2350&gt;0,VLOOKUP(O2350,W$12:AF$60,11),T2350)</f>
        <v>#REF!</v>
      </c>
      <c r="U2351" s="71" t="str">
        <f t="shared" si="632"/>
        <v>-</v>
      </c>
    </row>
    <row r="2352" spans="1:21" x14ac:dyDescent="0.15">
      <c r="A2352" s="63">
        <f t="shared" si="619"/>
        <v>46117</v>
      </c>
      <c r="B2352" s="78" t="str">
        <f t="shared" ca="1" si="621"/>
        <v>n.d</v>
      </c>
      <c r="C2352" s="65">
        <f t="shared" ca="1" si="622"/>
        <v>740.17183120949994</v>
      </c>
      <c r="D2352" s="10">
        <f ca="1">IF(A2352&lt;$B$1,VLOOKUP(A2352,[1]DI!$A$4:$B$15000,2),0)</f>
        <v>0</v>
      </c>
      <c r="E2352" s="65">
        <f t="shared" ca="1" si="623"/>
        <v>1</v>
      </c>
      <c r="F2352" s="65">
        <f ca="1">(TRUNC(PRODUCT($E$12:$E2351),16))</f>
        <v>1.5886260286907401</v>
      </c>
      <c r="G2352" s="65">
        <f t="shared" ca="1" si="624"/>
        <v>1.4184430829528401</v>
      </c>
      <c r="H2352" s="65">
        <f t="shared" ca="1" si="625"/>
        <v>1.1199786899999999</v>
      </c>
      <c r="I2352" s="64">
        <f t="shared" si="620"/>
        <v>0.04</v>
      </c>
      <c r="J2352" s="66">
        <f>IF(O2351&gt;0,VLOOKUP(O2351,W$12:AF$80,2),J2351)</f>
        <v>45407</v>
      </c>
      <c r="K2352" s="67">
        <f t="shared" si="626"/>
        <v>490</v>
      </c>
      <c r="L2352" s="68">
        <f t="shared" si="627"/>
        <v>491</v>
      </c>
      <c r="M2352" s="69">
        <f t="shared" si="628"/>
        <v>1.0794138209999999</v>
      </c>
      <c r="N2352" s="69">
        <f t="shared" ca="1" si="629"/>
        <v>1.2089204769999999</v>
      </c>
      <c r="O2352" s="68">
        <v>0</v>
      </c>
      <c r="P2352" s="65">
        <f t="shared" ca="1" si="630"/>
        <v>154.63705203000001</v>
      </c>
      <c r="Q2352" s="143">
        <f t="shared" si="618"/>
        <v>0</v>
      </c>
      <c r="R2352" s="11">
        <f t="shared" si="631"/>
        <v>0</v>
      </c>
      <c r="S2352" s="70" t="str">
        <f>IF(O2351&gt;0,VLOOKUP(O2351,W$12:AF$60,10),S2351)</f>
        <v>A+J=</v>
      </c>
      <c r="T2352" s="66" t="e">
        <f>IF(O2351&gt;0,VLOOKUP(O2351,W$12:AF$60,11),T2351)</f>
        <v>#REF!</v>
      </c>
      <c r="U2352" s="71" t="str">
        <f t="shared" si="632"/>
        <v>-</v>
      </c>
    </row>
    <row r="2353" spans="1:21" x14ac:dyDescent="0.15">
      <c r="A2353" s="63">
        <f t="shared" si="619"/>
        <v>46118</v>
      </c>
      <c r="B2353" s="78" t="str">
        <f t="shared" ca="1" si="621"/>
        <v>n.d</v>
      </c>
      <c r="C2353" s="65">
        <f t="shared" ca="1" si="622"/>
        <v>740.17183120949994</v>
      </c>
      <c r="D2353" s="10">
        <f ca="1">IF(A2353&lt;$B$1,VLOOKUP(A2353,[1]DI!$A$4:$B$15000,2),0)</f>
        <v>0</v>
      </c>
      <c r="E2353" s="65">
        <f t="shared" ca="1" si="623"/>
        <v>1</v>
      </c>
      <c r="F2353" s="65">
        <f ca="1">(TRUNC(PRODUCT($E$12:$E2352),16))</f>
        <v>1.5886260286907401</v>
      </c>
      <c r="G2353" s="65">
        <f t="shared" ca="1" si="624"/>
        <v>1.4184430829528401</v>
      </c>
      <c r="H2353" s="65">
        <f t="shared" ca="1" si="625"/>
        <v>1.1199786899999999</v>
      </c>
      <c r="I2353" s="64">
        <f t="shared" si="620"/>
        <v>0.04</v>
      </c>
      <c r="J2353" s="66">
        <f>IF(O2352&gt;0,VLOOKUP(O2352,W$12:AF$80,2),J2352)</f>
        <v>45407</v>
      </c>
      <c r="K2353" s="67">
        <f t="shared" si="626"/>
        <v>491</v>
      </c>
      <c r="L2353" s="68">
        <f t="shared" si="627"/>
        <v>491</v>
      </c>
      <c r="M2353" s="69">
        <f t="shared" si="628"/>
        <v>1.0794138209999999</v>
      </c>
      <c r="N2353" s="69">
        <f t="shared" ca="1" si="629"/>
        <v>1.2089204769999999</v>
      </c>
      <c r="O2353" s="68">
        <v>0</v>
      </c>
      <c r="P2353" s="65">
        <f t="shared" ca="1" si="630"/>
        <v>154.63705203000001</v>
      </c>
      <c r="Q2353" s="143">
        <f t="shared" ref="Q2353:Q2416" si="633">IF(O2353&gt;0,VLOOKUP(A2353,X$12:AC$90,6),0)</f>
        <v>0</v>
      </c>
      <c r="R2353" s="11">
        <f t="shared" si="631"/>
        <v>0</v>
      </c>
      <c r="S2353" s="70" t="str">
        <f>IF(O2352&gt;0,VLOOKUP(O2352,W$12:AF$60,10),S2352)</f>
        <v>A+J=</v>
      </c>
      <c r="T2353" s="66" t="e">
        <f>IF(O2352&gt;0,VLOOKUP(O2352,W$12:AF$60,11),T2352)</f>
        <v>#REF!</v>
      </c>
      <c r="U2353" s="71" t="str">
        <f t="shared" si="632"/>
        <v>-</v>
      </c>
    </row>
    <row r="2354" spans="1:21" x14ac:dyDescent="0.15">
      <c r="A2354" s="63">
        <f t="shared" si="619"/>
        <v>46119</v>
      </c>
      <c r="B2354" s="78" t="str">
        <f t="shared" ca="1" si="621"/>
        <v>n.d</v>
      </c>
      <c r="C2354" s="65">
        <f t="shared" ca="1" si="622"/>
        <v>740.17183120949994</v>
      </c>
      <c r="D2354" s="10">
        <f ca="1">IF(A2354&lt;$B$1,VLOOKUP(A2354,[1]DI!$A$4:$B$15000,2),0)</f>
        <v>0</v>
      </c>
      <c r="E2354" s="65">
        <f t="shared" ca="1" si="623"/>
        <v>1</v>
      </c>
      <c r="F2354" s="65">
        <f ca="1">(TRUNC(PRODUCT($E$12:$E2353),16))</f>
        <v>1.5886260286907401</v>
      </c>
      <c r="G2354" s="65">
        <f t="shared" ca="1" si="624"/>
        <v>1.4184430829528401</v>
      </c>
      <c r="H2354" s="65">
        <f t="shared" ca="1" si="625"/>
        <v>1.1199786899999999</v>
      </c>
      <c r="I2354" s="64">
        <f t="shared" si="620"/>
        <v>0.04</v>
      </c>
      <c r="J2354" s="66">
        <f>IF(O2353&gt;0,VLOOKUP(O2353,W$12:AF$80,2),J2353)</f>
        <v>45407</v>
      </c>
      <c r="K2354" s="67">
        <f t="shared" si="626"/>
        <v>492</v>
      </c>
      <c r="L2354" s="68">
        <f t="shared" si="627"/>
        <v>492</v>
      </c>
      <c r="M2354" s="69">
        <f t="shared" si="628"/>
        <v>1.0795818319999999</v>
      </c>
      <c r="N2354" s="69">
        <f t="shared" ca="1" si="629"/>
        <v>1.209108646</v>
      </c>
      <c r="O2354" s="68">
        <v>0</v>
      </c>
      <c r="P2354" s="65">
        <f t="shared" ca="1" si="630"/>
        <v>154.77632943</v>
      </c>
      <c r="Q2354" s="143">
        <f t="shared" si="633"/>
        <v>0</v>
      </c>
      <c r="R2354" s="11">
        <f t="shared" si="631"/>
        <v>0</v>
      </c>
      <c r="S2354" s="70" t="str">
        <f>IF(O2353&gt;0,VLOOKUP(O2353,W$12:AF$60,10),S2353)</f>
        <v>A+J=</v>
      </c>
      <c r="T2354" s="66" t="e">
        <f>IF(O2353&gt;0,VLOOKUP(O2353,W$12:AF$60,11),T2353)</f>
        <v>#REF!</v>
      </c>
      <c r="U2354" s="71" t="str">
        <f t="shared" si="632"/>
        <v>-</v>
      </c>
    </row>
    <row r="2355" spans="1:21" x14ac:dyDescent="0.15">
      <c r="A2355" s="63">
        <f t="shared" si="619"/>
        <v>46120</v>
      </c>
      <c r="B2355" s="78" t="str">
        <f t="shared" ca="1" si="621"/>
        <v>n.d</v>
      </c>
      <c r="C2355" s="65">
        <f t="shared" ca="1" si="622"/>
        <v>740.17183120949994</v>
      </c>
      <c r="D2355" s="10">
        <f ca="1">IF(A2355&lt;$B$1,VLOOKUP(A2355,[1]DI!$A$4:$B$15000,2),0)</f>
        <v>0</v>
      </c>
      <c r="E2355" s="65">
        <f t="shared" ca="1" si="623"/>
        <v>1</v>
      </c>
      <c r="F2355" s="65">
        <f ca="1">(TRUNC(PRODUCT($E$12:$E2354),16))</f>
        <v>1.5886260286907401</v>
      </c>
      <c r="G2355" s="65">
        <f t="shared" ca="1" si="624"/>
        <v>1.4184430829528401</v>
      </c>
      <c r="H2355" s="65">
        <f t="shared" ca="1" si="625"/>
        <v>1.1199786899999999</v>
      </c>
      <c r="I2355" s="64">
        <f t="shared" si="620"/>
        <v>0.04</v>
      </c>
      <c r="J2355" s="66">
        <f>IF(O2354&gt;0,VLOOKUP(O2354,W$12:AF$80,2),J2354)</f>
        <v>45407</v>
      </c>
      <c r="K2355" s="67">
        <f t="shared" si="626"/>
        <v>493</v>
      </c>
      <c r="L2355" s="68">
        <f t="shared" si="627"/>
        <v>493</v>
      </c>
      <c r="M2355" s="69">
        <f t="shared" si="628"/>
        <v>1.0797498679999999</v>
      </c>
      <c r="N2355" s="69">
        <f t="shared" ca="1" si="629"/>
        <v>1.209296843</v>
      </c>
      <c r="O2355" s="68">
        <v>0</v>
      </c>
      <c r="P2355" s="65">
        <f t="shared" ca="1" si="630"/>
        <v>154.91562754</v>
      </c>
      <c r="Q2355" s="143">
        <f t="shared" si="633"/>
        <v>0</v>
      </c>
      <c r="R2355" s="11">
        <f t="shared" si="631"/>
        <v>0</v>
      </c>
      <c r="S2355" s="70" t="str">
        <f>IF(O2354&gt;0,VLOOKUP(O2354,W$12:AF$60,10),S2354)</f>
        <v>A+J=</v>
      </c>
      <c r="T2355" s="66" t="e">
        <f>IF(O2354&gt;0,VLOOKUP(O2354,W$12:AF$60,11),T2354)</f>
        <v>#REF!</v>
      </c>
      <c r="U2355" s="71" t="str">
        <f t="shared" si="632"/>
        <v>-</v>
      </c>
    </row>
    <row r="2356" spans="1:21" x14ac:dyDescent="0.15">
      <c r="A2356" s="63">
        <f t="shared" si="619"/>
        <v>46121</v>
      </c>
      <c r="B2356" s="78" t="str">
        <f t="shared" ca="1" si="621"/>
        <v>n.d</v>
      </c>
      <c r="C2356" s="65">
        <f t="shared" ca="1" si="622"/>
        <v>740.17183120949994</v>
      </c>
      <c r="D2356" s="10">
        <f ca="1">IF(A2356&lt;$B$1,VLOOKUP(A2356,[1]DI!$A$4:$B$15000,2),0)</f>
        <v>0</v>
      </c>
      <c r="E2356" s="65">
        <f t="shared" ca="1" si="623"/>
        <v>1</v>
      </c>
      <c r="F2356" s="65">
        <f ca="1">(TRUNC(PRODUCT($E$12:$E2355),16))</f>
        <v>1.5886260286907401</v>
      </c>
      <c r="G2356" s="65">
        <f t="shared" ca="1" si="624"/>
        <v>1.4184430829528401</v>
      </c>
      <c r="H2356" s="65">
        <f t="shared" ca="1" si="625"/>
        <v>1.1199786899999999</v>
      </c>
      <c r="I2356" s="64">
        <f t="shared" si="620"/>
        <v>0.04</v>
      </c>
      <c r="J2356" s="66">
        <f>IF(O2355&gt;0,VLOOKUP(O2355,W$12:AF$80,2),J2355)</f>
        <v>45407</v>
      </c>
      <c r="K2356" s="67">
        <f t="shared" si="626"/>
        <v>494</v>
      </c>
      <c r="L2356" s="68">
        <f t="shared" si="627"/>
        <v>494</v>
      </c>
      <c r="M2356" s="69">
        <f t="shared" si="628"/>
        <v>1.079917931</v>
      </c>
      <c r="N2356" s="69">
        <f t="shared" ca="1" si="629"/>
        <v>1.2094850699999999</v>
      </c>
      <c r="O2356" s="68">
        <v>0</v>
      </c>
      <c r="P2356" s="65">
        <f t="shared" ca="1" si="630"/>
        <v>155.05494787000001</v>
      </c>
      <c r="Q2356" s="143">
        <f t="shared" si="633"/>
        <v>0</v>
      </c>
      <c r="R2356" s="11">
        <f t="shared" si="631"/>
        <v>0</v>
      </c>
      <c r="S2356" s="70" t="str">
        <f>IF(O2355&gt;0,VLOOKUP(O2355,W$12:AF$60,10),S2355)</f>
        <v>A+J=</v>
      </c>
      <c r="T2356" s="66" t="e">
        <f>IF(O2355&gt;0,VLOOKUP(O2355,W$12:AF$60,11),T2355)</f>
        <v>#REF!</v>
      </c>
      <c r="U2356" s="71" t="str">
        <f t="shared" si="632"/>
        <v>-</v>
      </c>
    </row>
    <row r="2357" spans="1:21" x14ac:dyDescent="0.15">
      <c r="A2357" s="63">
        <f t="shared" si="619"/>
        <v>46122</v>
      </c>
      <c r="B2357" s="78" t="str">
        <f t="shared" ca="1" si="621"/>
        <v>n.d</v>
      </c>
      <c r="C2357" s="65">
        <f t="shared" ca="1" si="622"/>
        <v>740.17183120949994</v>
      </c>
      <c r="D2357" s="10">
        <f ca="1">IF(A2357&lt;$B$1,VLOOKUP(A2357,[1]DI!$A$4:$B$15000,2),0)</f>
        <v>0</v>
      </c>
      <c r="E2357" s="65">
        <f t="shared" ca="1" si="623"/>
        <v>1</v>
      </c>
      <c r="F2357" s="65">
        <f ca="1">(TRUNC(PRODUCT($E$12:$E2356),16))</f>
        <v>1.5886260286907401</v>
      </c>
      <c r="G2357" s="65">
        <f t="shared" ca="1" si="624"/>
        <v>1.4184430829528401</v>
      </c>
      <c r="H2357" s="65">
        <f t="shared" ca="1" si="625"/>
        <v>1.1199786899999999</v>
      </c>
      <c r="I2357" s="64">
        <f t="shared" si="620"/>
        <v>0.04</v>
      </c>
      <c r="J2357" s="66">
        <f>IF(O2356&gt;0,VLOOKUP(O2356,W$12:AF$80,2),J2356)</f>
        <v>45407</v>
      </c>
      <c r="K2357" s="67">
        <f t="shared" si="626"/>
        <v>495</v>
      </c>
      <c r="L2357" s="68">
        <f t="shared" si="627"/>
        <v>495</v>
      </c>
      <c r="M2357" s="69">
        <f t="shared" si="628"/>
        <v>1.08008602</v>
      </c>
      <c r="N2357" s="69">
        <f t="shared" ca="1" si="629"/>
        <v>1.2096733260000001</v>
      </c>
      <c r="O2357" s="68">
        <v>0</v>
      </c>
      <c r="P2357" s="65">
        <f t="shared" ca="1" si="630"/>
        <v>155.19428966000001</v>
      </c>
      <c r="Q2357" s="143">
        <f t="shared" si="633"/>
        <v>0</v>
      </c>
      <c r="R2357" s="11">
        <f t="shared" si="631"/>
        <v>0</v>
      </c>
      <c r="S2357" s="70" t="str">
        <f>IF(O2356&gt;0,VLOOKUP(O2356,W$12:AF$60,10),S2356)</f>
        <v>A+J=</v>
      </c>
      <c r="T2357" s="66" t="e">
        <f>IF(O2356&gt;0,VLOOKUP(O2356,W$12:AF$60,11),T2356)</f>
        <v>#REF!</v>
      </c>
      <c r="U2357" s="71" t="str">
        <f t="shared" si="632"/>
        <v>-</v>
      </c>
    </row>
    <row r="2358" spans="1:21" x14ac:dyDescent="0.15">
      <c r="A2358" s="63">
        <f t="shared" si="619"/>
        <v>46123</v>
      </c>
      <c r="B2358" s="78" t="str">
        <f t="shared" ca="1" si="621"/>
        <v>n.d</v>
      </c>
      <c r="C2358" s="65">
        <f t="shared" ca="1" si="622"/>
        <v>740.17183120949994</v>
      </c>
      <c r="D2358" s="10">
        <f ca="1">IF(A2358&lt;$B$1,VLOOKUP(A2358,[1]DI!$A$4:$B$15000,2),0)</f>
        <v>0</v>
      </c>
      <c r="E2358" s="65">
        <f t="shared" ca="1" si="623"/>
        <v>1</v>
      </c>
      <c r="F2358" s="65">
        <f ca="1">(TRUNC(PRODUCT($E$12:$E2357),16))</f>
        <v>1.5886260286907401</v>
      </c>
      <c r="G2358" s="65">
        <f t="shared" ca="1" si="624"/>
        <v>1.4184430829528401</v>
      </c>
      <c r="H2358" s="65">
        <f t="shared" ca="1" si="625"/>
        <v>1.1199786899999999</v>
      </c>
      <c r="I2358" s="64">
        <f t="shared" si="620"/>
        <v>0.04</v>
      </c>
      <c r="J2358" s="66">
        <f>IF(O2357&gt;0,VLOOKUP(O2357,W$12:AF$80,2),J2357)</f>
        <v>45407</v>
      </c>
      <c r="K2358" s="67">
        <f t="shared" si="626"/>
        <v>495</v>
      </c>
      <c r="L2358" s="68">
        <f t="shared" si="627"/>
        <v>496</v>
      </c>
      <c r="M2358" s="69">
        <f t="shared" si="628"/>
        <v>1.080254136</v>
      </c>
      <c r="N2358" s="69">
        <f t="shared" ca="1" si="629"/>
        <v>1.2098616120000001</v>
      </c>
      <c r="O2358" s="68">
        <v>0</v>
      </c>
      <c r="P2358" s="65">
        <f t="shared" ca="1" si="630"/>
        <v>155.33365365</v>
      </c>
      <c r="Q2358" s="143">
        <f t="shared" si="633"/>
        <v>0</v>
      </c>
      <c r="R2358" s="11">
        <f t="shared" si="631"/>
        <v>0</v>
      </c>
      <c r="S2358" s="70" t="str">
        <f>IF(O2357&gt;0,VLOOKUP(O2357,W$12:AF$60,10),S2357)</f>
        <v>A+J=</v>
      </c>
      <c r="T2358" s="66" t="e">
        <f>IF(O2357&gt;0,VLOOKUP(O2357,W$12:AF$60,11),T2357)</f>
        <v>#REF!</v>
      </c>
      <c r="U2358" s="71" t="str">
        <f t="shared" si="632"/>
        <v>-</v>
      </c>
    </row>
    <row r="2359" spans="1:21" x14ac:dyDescent="0.15">
      <c r="A2359" s="63">
        <f t="shared" si="619"/>
        <v>46124</v>
      </c>
      <c r="B2359" s="78" t="str">
        <f t="shared" ca="1" si="621"/>
        <v>n.d</v>
      </c>
      <c r="C2359" s="65">
        <f t="shared" ca="1" si="622"/>
        <v>740.17183120949994</v>
      </c>
      <c r="D2359" s="10">
        <f ca="1">IF(A2359&lt;$B$1,VLOOKUP(A2359,[1]DI!$A$4:$B$15000,2),0)</f>
        <v>0</v>
      </c>
      <c r="E2359" s="65">
        <f t="shared" ca="1" si="623"/>
        <v>1</v>
      </c>
      <c r="F2359" s="65">
        <f ca="1">(TRUNC(PRODUCT($E$12:$E2358),16))</f>
        <v>1.5886260286907401</v>
      </c>
      <c r="G2359" s="65">
        <f t="shared" ca="1" si="624"/>
        <v>1.4184430829528401</v>
      </c>
      <c r="H2359" s="65">
        <f t="shared" ca="1" si="625"/>
        <v>1.1199786899999999</v>
      </c>
      <c r="I2359" s="64">
        <f t="shared" si="620"/>
        <v>0.04</v>
      </c>
      <c r="J2359" s="66">
        <f>IF(O2358&gt;0,VLOOKUP(O2358,W$12:AF$80,2),J2358)</f>
        <v>45407</v>
      </c>
      <c r="K2359" s="67">
        <f t="shared" si="626"/>
        <v>495</v>
      </c>
      <c r="L2359" s="68">
        <f t="shared" si="627"/>
        <v>496</v>
      </c>
      <c r="M2359" s="69">
        <f t="shared" si="628"/>
        <v>1.080254136</v>
      </c>
      <c r="N2359" s="69">
        <f t="shared" ca="1" si="629"/>
        <v>1.2098616120000001</v>
      </c>
      <c r="O2359" s="68">
        <v>0</v>
      </c>
      <c r="P2359" s="65">
        <f t="shared" ca="1" si="630"/>
        <v>155.33365365</v>
      </c>
      <c r="Q2359" s="143">
        <f t="shared" si="633"/>
        <v>0</v>
      </c>
      <c r="R2359" s="11">
        <f t="shared" si="631"/>
        <v>0</v>
      </c>
      <c r="S2359" s="70" t="str">
        <f>IF(O2358&gt;0,VLOOKUP(O2358,W$12:AF$60,10),S2358)</f>
        <v>A+J=</v>
      </c>
      <c r="T2359" s="66" t="e">
        <f>IF(O2358&gt;0,VLOOKUP(O2358,W$12:AF$60,11),T2358)</f>
        <v>#REF!</v>
      </c>
      <c r="U2359" s="71" t="str">
        <f t="shared" si="632"/>
        <v>-</v>
      </c>
    </row>
    <row r="2360" spans="1:21" x14ac:dyDescent="0.15">
      <c r="A2360" s="63">
        <f t="shared" si="619"/>
        <v>46125</v>
      </c>
      <c r="B2360" s="78" t="str">
        <f t="shared" ca="1" si="621"/>
        <v>n.d</v>
      </c>
      <c r="C2360" s="65">
        <f t="shared" ca="1" si="622"/>
        <v>740.17183120949994</v>
      </c>
      <c r="D2360" s="10">
        <f ca="1">IF(A2360&lt;$B$1,VLOOKUP(A2360,[1]DI!$A$4:$B$15000,2),0)</f>
        <v>0</v>
      </c>
      <c r="E2360" s="65">
        <f t="shared" ca="1" si="623"/>
        <v>1</v>
      </c>
      <c r="F2360" s="65">
        <f ca="1">(TRUNC(PRODUCT($E$12:$E2359),16))</f>
        <v>1.5886260286907401</v>
      </c>
      <c r="G2360" s="65">
        <f t="shared" ca="1" si="624"/>
        <v>1.4184430829528401</v>
      </c>
      <c r="H2360" s="65">
        <f t="shared" ca="1" si="625"/>
        <v>1.1199786899999999</v>
      </c>
      <c r="I2360" s="64">
        <f t="shared" si="620"/>
        <v>0.04</v>
      </c>
      <c r="J2360" s="66">
        <f>IF(O2359&gt;0,VLOOKUP(O2359,W$12:AF$80,2),J2359)</f>
        <v>45407</v>
      </c>
      <c r="K2360" s="67">
        <f t="shared" si="626"/>
        <v>496</v>
      </c>
      <c r="L2360" s="68">
        <f t="shared" si="627"/>
        <v>496</v>
      </c>
      <c r="M2360" s="69">
        <f t="shared" si="628"/>
        <v>1.080254136</v>
      </c>
      <c r="N2360" s="69">
        <f t="shared" ca="1" si="629"/>
        <v>1.2098616120000001</v>
      </c>
      <c r="O2360" s="68">
        <v>0</v>
      </c>
      <c r="P2360" s="65">
        <f t="shared" ca="1" si="630"/>
        <v>155.33365365</v>
      </c>
      <c r="Q2360" s="143">
        <f t="shared" si="633"/>
        <v>0</v>
      </c>
      <c r="R2360" s="11">
        <f t="shared" si="631"/>
        <v>0</v>
      </c>
      <c r="S2360" s="70" t="str">
        <f>IF(O2359&gt;0,VLOOKUP(O2359,W$12:AF$60,10),S2359)</f>
        <v>A+J=</v>
      </c>
      <c r="T2360" s="66" t="e">
        <f>IF(O2359&gt;0,VLOOKUP(O2359,W$12:AF$60,11),T2359)</f>
        <v>#REF!</v>
      </c>
      <c r="U2360" s="71" t="str">
        <f t="shared" si="632"/>
        <v>-</v>
      </c>
    </row>
    <row r="2361" spans="1:21" x14ac:dyDescent="0.15">
      <c r="A2361" s="63">
        <f t="shared" si="619"/>
        <v>46126</v>
      </c>
      <c r="B2361" s="78" t="str">
        <f t="shared" ca="1" si="621"/>
        <v>n.d</v>
      </c>
      <c r="C2361" s="65">
        <f t="shared" ca="1" si="622"/>
        <v>740.17183120949994</v>
      </c>
      <c r="D2361" s="10">
        <f ca="1">IF(A2361&lt;$B$1,VLOOKUP(A2361,[1]DI!$A$4:$B$15000,2),0)</f>
        <v>0</v>
      </c>
      <c r="E2361" s="65">
        <f t="shared" ca="1" si="623"/>
        <v>1</v>
      </c>
      <c r="F2361" s="65">
        <f ca="1">(TRUNC(PRODUCT($E$12:$E2360),16))</f>
        <v>1.5886260286907401</v>
      </c>
      <c r="G2361" s="65">
        <f t="shared" ca="1" si="624"/>
        <v>1.4184430829528401</v>
      </c>
      <c r="H2361" s="65">
        <f t="shared" ca="1" si="625"/>
        <v>1.1199786899999999</v>
      </c>
      <c r="I2361" s="64">
        <f t="shared" si="620"/>
        <v>0.04</v>
      </c>
      <c r="J2361" s="66">
        <f>IF(O2360&gt;0,VLOOKUP(O2360,W$12:AF$80,2),J2360)</f>
        <v>45407</v>
      </c>
      <c r="K2361" s="67">
        <f t="shared" si="626"/>
        <v>497</v>
      </c>
      <c r="L2361" s="68">
        <f t="shared" si="627"/>
        <v>497</v>
      </c>
      <c r="M2361" s="69">
        <f t="shared" si="628"/>
        <v>1.080422277</v>
      </c>
      <c r="N2361" s="69">
        <f t="shared" ca="1" si="629"/>
        <v>1.2100499259999999</v>
      </c>
      <c r="O2361" s="68">
        <v>0</v>
      </c>
      <c r="P2361" s="65">
        <f t="shared" ca="1" si="630"/>
        <v>155.47303837000001</v>
      </c>
      <c r="Q2361" s="143">
        <f t="shared" si="633"/>
        <v>0</v>
      </c>
      <c r="R2361" s="11">
        <f t="shared" si="631"/>
        <v>0</v>
      </c>
      <c r="S2361" s="70" t="str">
        <f>IF(O2360&gt;0,VLOOKUP(O2360,W$12:AF$60,10),S2360)</f>
        <v>A+J=</v>
      </c>
      <c r="T2361" s="66" t="e">
        <f>IF(O2360&gt;0,VLOOKUP(O2360,W$12:AF$60,11),T2360)</f>
        <v>#REF!</v>
      </c>
      <c r="U2361" s="71" t="str">
        <f t="shared" si="632"/>
        <v>-</v>
      </c>
    </row>
    <row r="2362" spans="1:21" x14ac:dyDescent="0.15">
      <c r="A2362" s="63">
        <f t="shared" si="619"/>
        <v>46127</v>
      </c>
      <c r="B2362" s="78" t="str">
        <f t="shared" ca="1" si="621"/>
        <v>n.d</v>
      </c>
      <c r="C2362" s="65">
        <f t="shared" ca="1" si="622"/>
        <v>740.17183120949994</v>
      </c>
      <c r="D2362" s="10">
        <f ca="1">IF(A2362&lt;$B$1,VLOOKUP(A2362,[1]DI!$A$4:$B$15000,2),0)</f>
        <v>0</v>
      </c>
      <c r="E2362" s="65">
        <f t="shared" ca="1" si="623"/>
        <v>1</v>
      </c>
      <c r="F2362" s="65">
        <f ca="1">(TRUNC(PRODUCT($E$12:$E2361),16))</f>
        <v>1.5886260286907401</v>
      </c>
      <c r="G2362" s="65">
        <f t="shared" ca="1" si="624"/>
        <v>1.4184430829528401</v>
      </c>
      <c r="H2362" s="65">
        <f t="shared" ca="1" si="625"/>
        <v>1.1199786899999999</v>
      </c>
      <c r="I2362" s="64">
        <f t="shared" si="620"/>
        <v>0.04</v>
      </c>
      <c r="J2362" s="66">
        <f>IF(O2361&gt;0,VLOOKUP(O2361,W$12:AF$80,2),J2361)</f>
        <v>45407</v>
      </c>
      <c r="K2362" s="67">
        <f t="shared" si="626"/>
        <v>498</v>
      </c>
      <c r="L2362" s="68">
        <f t="shared" si="627"/>
        <v>498</v>
      </c>
      <c r="M2362" s="69">
        <f t="shared" si="628"/>
        <v>1.0805904449999999</v>
      </c>
      <c r="N2362" s="69">
        <f t="shared" ca="1" si="629"/>
        <v>1.2102382709999999</v>
      </c>
      <c r="O2362" s="68">
        <v>0</v>
      </c>
      <c r="P2362" s="65">
        <f t="shared" ca="1" si="630"/>
        <v>155.61244603</v>
      </c>
      <c r="Q2362" s="143">
        <f t="shared" si="633"/>
        <v>0</v>
      </c>
      <c r="R2362" s="11">
        <f t="shared" si="631"/>
        <v>0</v>
      </c>
      <c r="S2362" s="70" t="str">
        <f>IF(O2361&gt;0,VLOOKUP(O2361,W$12:AF$60,10),S2361)</f>
        <v>A+J=</v>
      </c>
      <c r="T2362" s="66" t="e">
        <f>IF(O2361&gt;0,VLOOKUP(O2361,W$12:AF$60,11),T2361)</f>
        <v>#REF!</v>
      </c>
      <c r="U2362" s="71" t="str">
        <f t="shared" si="632"/>
        <v>-</v>
      </c>
    </row>
    <row r="2363" spans="1:21" x14ac:dyDescent="0.15">
      <c r="A2363" s="63">
        <f t="shared" si="619"/>
        <v>46128</v>
      </c>
      <c r="B2363" s="78" t="str">
        <f t="shared" ca="1" si="621"/>
        <v>n.d</v>
      </c>
      <c r="C2363" s="65">
        <f t="shared" ca="1" si="622"/>
        <v>740.17183120949994</v>
      </c>
      <c r="D2363" s="10">
        <f ca="1">IF(A2363&lt;$B$1,VLOOKUP(A2363,[1]DI!$A$4:$B$15000,2),0)</f>
        <v>0</v>
      </c>
      <c r="E2363" s="65">
        <f t="shared" ca="1" si="623"/>
        <v>1</v>
      </c>
      <c r="F2363" s="65">
        <f ca="1">(TRUNC(PRODUCT($E$12:$E2362),16))</f>
        <v>1.5886260286907401</v>
      </c>
      <c r="G2363" s="65">
        <f t="shared" ca="1" si="624"/>
        <v>1.4184430829528401</v>
      </c>
      <c r="H2363" s="65">
        <f t="shared" ca="1" si="625"/>
        <v>1.1199786899999999</v>
      </c>
      <c r="I2363" s="64">
        <f t="shared" si="620"/>
        <v>0.04</v>
      </c>
      <c r="J2363" s="66">
        <f>IF(O2362&gt;0,VLOOKUP(O2362,W$12:AF$80,2),J2362)</f>
        <v>45407</v>
      </c>
      <c r="K2363" s="67">
        <f t="shared" si="626"/>
        <v>499</v>
      </c>
      <c r="L2363" s="68">
        <f t="shared" si="627"/>
        <v>499</v>
      </c>
      <c r="M2363" s="69">
        <f t="shared" si="628"/>
        <v>1.080758638</v>
      </c>
      <c r="N2363" s="69">
        <f t="shared" ca="1" si="629"/>
        <v>1.210426644</v>
      </c>
      <c r="O2363" s="68">
        <v>0</v>
      </c>
      <c r="P2363" s="65">
        <f t="shared" ca="1" si="630"/>
        <v>155.75187442000001</v>
      </c>
      <c r="Q2363" s="143">
        <f t="shared" si="633"/>
        <v>0</v>
      </c>
      <c r="R2363" s="11">
        <f t="shared" si="631"/>
        <v>0</v>
      </c>
      <c r="S2363" s="70" t="str">
        <f>IF(O2362&gt;0,VLOOKUP(O2362,W$12:AF$60,10),S2362)</f>
        <v>A+J=</v>
      </c>
      <c r="T2363" s="66" t="e">
        <f>IF(O2362&gt;0,VLOOKUP(O2362,W$12:AF$60,11),T2362)</f>
        <v>#REF!</v>
      </c>
      <c r="U2363" s="71" t="str">
        <f t="shared" si="632"/>
        <v>-</v>
      </c>
    </row>
    <row r="2364" spans="1:21" x14ac:dyDescent="0.15">
      <c r="A2364" s="63">
        <f t="shared" si="619"/>
        <v>46129</v>
      </c>
      <c r="B2364" s="78" t="str">
        <f t="shared" ca="1" si="621"/>
        <v>n.d</v>
      </c>
      <c r="C2364" s="65">
        <f t="shared" ca="1" si="622"/>
        <v>740.17183120949994</v>
      </c>
      <c r="D2364" s="10">
        <f ca="1">IF(A2364&lt;$B$1,VLOOKUP(A2364,[1]DI!$A$4:$B$15000,2),0)</f>
        <v>0</v>
      </c>
      <c r="E2364" s="65">
        <f t="shared" ca="1" si="623"/>
        <v>1</v>
      </c>
      <c r="F2364" s="65">
        <f ca="1">(TRUNC(PRODUCT($E$12:$E2363),16))</f>
        <v>1.5886260286907401</v>
      </c>
      <c r="G2364" s="65">
        <f t="shared" ca="1" si="624"/>
        <v>1.4184430829528401</v>
      </c>
      <c r="H2364" s="65">
        <f t="shared" ca="1" si="625"/>
        <v>1.1199786899999999</v>
      </c>
      <c r="I2364" s="64">
        <f t="shared" si="620"/>
        <v>0.04</v>
      </c>
      <c r="J2364" s="66">
        <f>IF(O2363&gt;0,VLOOKUP(O2363,W$12:AF$80,2),J2363)</f>
        <v>45407</v>
      </c>
      <c r="K2364" s="67">
        <f t="shared" si="626"/>
        <v>500</v>
      </c>
      <c r="L2364" s="68">
        <f t="shared" si="627"/>
        <v>500</v>
      </c>
      <c r="M2364" s="69">
        <f t="shared" si="628"/>
        <v>1.080926858</v>
      </c>
      <c r="N2364" s="69">
        <f t="shared" ca="1" si="629"/>
        <v>1.210615046</v>
      </c>
      <c r="O2364" s="68">
        <v>0</v>
      </c>
      <c r="P2364" s="65">
        <f t="shared" ca="1" si="630"/>
        <v>155.89132427000001</v>
      </c>
      <c r="Q2364" s="143">
        <f t="shared" si="633"/>
        <v>0</v>
      </c>
      <c r="R2364" s="11">
        <f t="shared" si="631"/>
        <v>0</v>
      </c>
      <c r="S2364" s="70" t="str">
        <f>IF(O2363&gt;0,VLOOKUP(O2363,W$12:AF$60,10),S2363)</f>
        <v>A+J=</v>
      </c>
      <c r="T2364" s="66" t="e">
        <f>IF(O2363&gt;0,VLOOKUP(O2363,W$12:AF$60,11),T2363)</f>
        <v>#REF!</v>
      </c>
      <c r="U2364" s="71" t="str">
        <f t="shared" si="632"/>
        <v>-</v>
      </c>
    </row>
    <row r="2365" spans="1:21" x14ac:dyDescent="0.15">
      <c r="A2365" s="63">
        <f t="shared" si="619"/>
        <v>46130</v>
      </c>
      <c r="B2365" s="78" t="str">
        <f t="shared" ca="1" si="621"/>
        <v>n.d</v>
      </c>
      <c r="C2365" s="65">
        <f t="shared" ca="1" si="622"/>
        <v>740.17183120949994</v>
      </c>
      <c r="D2365" s="10">
        <f ca="1">IF(A2365&lt;$B$1,VLOOKUP(A2365,[1]DI!$A$4:$B$15000,2),0)</f>
        <v>0</v>
      </c>
      <c r="E2365" s="65">
        <f t="shared" ca="1" si="623"/>
        <v>1</v>
      </c>
      <c r="F2365" s="65">
        <f ca="1">(TRUNC(PRODUCT($E$12:$E2364),16))</f>
        <v>1.5886260286907401</v>
      </c>
      <c r="G2365" s="65">
        <f t="shared" ca="1" si="624"/>
        <v>1.4184430829528401</v>
      </c>
      <c r="H2365" s="65">
        <f t="shared" ca="1" si="625"/>
        <v>1.1199786899999999</v>
      </c>
      <c r="I2365" s="64">
        <f t="shared" si="620"/>
        <v>0.04</v>
      </c>
      <c r="J2365" s="66">
        <f>IF(O2364&gt;0,VLOOKUP(O2364,W$12:AF$80,2),J2364)</f>
        <v>45407</v>
      </c>
      <c r="K2365" s="67">
        <f t="shared" si="626"/>
        <v>500</v>
      </c>
      <c r="L2365" s="68">
        <f t="shared" si="627"/>
        <v>501</v>
      </c>
      <c r="M2365" s="69">
        <f t="shared" si="628"/>
        <v>1.0810951049999999</v>
      </c>
      <c r="N2365" s="69">
        <f t="shared" ca="1" si="629"/>
        <v>1.210803479</v>
      </c>
      <c r="O2365" s="68">
        <v>0</v>
      </c>
      <c r="P2365" s="65">
        <f t="shared" ca="1" si="630"/>
        <v>156.03079707000001</v>
      </c>
      <c r="Q2365" s="143">
        <f t="shared" si="633"/>
        <v>0</v>
      </c>
      <c r="R2365" s="11">
        <f t="shared" si="631"/>
        <v>0</v>
      </c>
      <c r="S2365" s="70" t="str">
        <f>IF(O2364&gt;0,VLOOKUP(O2364,W$12:AF$60,10),S2364)</f>
        <v>A+J=</v>
      </c>
      <c r="T2365" s="66" t="e">
        <f>IF(O2364&gt;0,VLOOKUP(O2364,W$12:AF$60,11),T2364)</f>
        <v>#REF!</v>
      </c>
      <c r="U2365" s="71" t="str">
        <f t="shared" si="632"/>
        <v>-</v>
      </c>
    </row>
    <row r="2366" spans="1:21" x14ac:dyDescent="0.15">
      <c r="A2366" s="63">
        <f t="shared" si="619"/>
        <v>46131</v>
      </c>
      <c r="B2366" s="78" t="str">
        <f t="shared" ca="1" si="621"/>
        <v>n.d</v>
      </c>
      <c r="C2366" s="65">
        <f t="shared" ca="1" si="622"/>
        <v>740.17183120949994</v>
      </c>
      <c r="D2366" s="10">
        <f ca="1">IF(A2366&lt;$B$1,VLOOKUP(A2366,[1]DI!$A$4:$B$15000,2),0)</f>
        <v>0</v>
      </c>
      <c r="E2366" s="65">
        <f t="shared" ca="1" si="623"/>
        <v>1</v>
      </c>
      <c r="F2366" s="65">
        <f ca="1">(TRUNC(PRODUCT($E$12:$E2365),16))</f>
        <v>1.5886260286907401</v>
      </c>
      <c r="G2366" s="65">
        <f t="shared" ca="1" si="624"/>
        <v>1.4184430829528401</v>
      </c>
      <c r="H2366" s="65">
        <f t="shared" ca="1" si="625"/>
        <v>1.1199786899999999</v>
      </c>
      <c r="I2366" s="64">
        <f t="shared" si="620"/>
        <v>0.04</v>
      </c>
      <c r="J2366" s="66">
        <f>IF(O2365&gt;0,VLOOKUP(O2365,W$12:AF$80,2),J2365)</f>
        <v>45407</v>
      </c>
      <c r="K2366" s="67">
        <f t="shared" si="626"/>
        <v>500</v>
      </c>
      <c r="L2366" s="68">
        <f t="shared" si="627"/>
        <v>501</v>
      </c>
      <c r="M2366" s="69">
        <f t="shared" si="628"/>
        <v>1.0810951049999999</v>
      </c>
      <c r="N2366" s="69">
        <f t="shared" ca="1" si="629"/>
        <v>1.210803479</v>
      </c>
      <c r="O2366" s="68">
        <v>0</v>
      </c>
      <c r="P2366" s="65">
        <f t="shared" ca="1" si="630"/>
        <v>156.03079707000001</v>
      </c>
      <c r="Q2366" s="143">
        <f t="shared" si="633"/>
        <v>0</v>
      </c>
      <c r="R2366" s="11">
        <f t="shared" si="631"/>
        <v>0</v>
      </c>
      <c r="S2366" s="70" t="str">
        <f>IF(O2365&gt;0,VLOOKUP(O2365,W$12:AF$60,10),S2365)</f>
        <v>A+J=</v>
      </c>
      <c r="T2366" s="66" t="e">
        <f>IF(O2365&gt;0,VLOOKUP(O2365,W$12:AF$60,11),T2365)</f>
        <v>#REF!</v>
      </c>
      <c r="U2366" s="71" t="str">
        <f t="shared" si="632"/>
        <v>-</v>
      </c>
    </row>
    <row r="2367" spans="1:21" x14ac:dyDescent="0.15">
      <c r="A2367" s="63">
        <f t="shared" si="619"/>
        <v>46132</v>
      </c>
      <c r="B2367" s="78" t="str">
        <f t="shared" ca="1" si="621"/>
        <v>n.d</v>
      </c>
      <c r="C2367" s="65">
        <f t="shared" ca="1" si="622"/>
        <v>740.17183120949994</v>
      </c>
      <c r="D2367" s="10">
        <f ca="1">IF(A2367&lt;$B$1,VLOOKUP(A2367,[1]DI!$A$4:$B$15000,2),0)</f>
        <v>0</v>
      </c>
      <c r="E2367" s="65">
        <f t="shared" ca="1" si="623"/>
        <v>1</v>
      </c>
      <c r="F2367" s="65">
        <f ca="1">(TRUNC(PRODUCT($E$12:$E2366),16))</f>
        <v>1.5886260286907401</v>
      </c>
      <c r="G2367" s="65">
        <f t="shared" ca="1" si="624"/>
        <v>1.4184430829528401</v>
      </c>
      <c r="H2367" s="65">
        <f t="shared" ca="1" si="625"/>
        <v>1.1199786899999999</v>
      </c>
      <c r="I2367" s="64">
        <f t="shared" si="620"/>
        <v>0.04</v>
      </c>
      <c r="J2367" s="66">
        <f>IF(O2366&gt;0,VLOOKUP(O2366,W$12:AF$80,2),J2366)</f>
        <v>45407</v>
      </c>
      <c r="K2367" s="67">
        <f t="shared" si="626"/>
        <v>501</v>
      </c>
      <c r="L2367" s="68">
        <f t="shared" si="627"/>
        <v>501</v>
      </c>
      <c r="M2367" s="69">
        <f t="shared" si="628"/>
        <v>1.0810951049999999</v>
      </c>
      <c r="N2367" s="69">
        <f t="shared" ca="1" si="629"/>
        <v>1.210803479</v>
      </c>
      <c r="O2367" s="68">
        <v>0</v>
      </c>
      <c r="P2367" s="65">
        <f t="shared" ca="1" si="630"/>
        <v>156.03079707000001</v>
      </c>
      <c r="Q2367" s="143">
        <f t="shared" si="633"/>
        <v>0</v>
      </c>
      <c r="R2367" s="11">
        <f t="shared" si="631"/>
        <v>0</v>
      </c>
      <c r="S2367" s="70" t="str">
        <f>IF(O2366&gt;0,VLOOKUP(O2366,W$12:AF$60,10),S2366)</f>
        <v>A+J=</v>
      </c>
      <c r="T2367" s="66" t="e">
        <f>IF(O2366&gt;0,VLOOKUP(O2366,W$12:AF$60,11),T2366)</f>
        <v>#REF!</v>
      </c>
      <c r="U2367" s="71" t="str">
        <f t="shared" si="632"/>
        <v>-</v>
      </c>
    </row>
    <row r="2368" spans="1:21" x14ac:dyDescent="0.15">
      <c r="A2368" s="63">
        <f t="shared" si="619"/>
        <v>46133</v>
      </c>
      <c r="B2368" s="78" t="str">
        <f t="shared" ca="1" si="621"/>
        <v>n.d</v>
      </c>
      <c r="C2368" s="65">
        <f t="shared" ca="1" si="622"/>
        <v>740.17183120949994</v>
      </c>
      <c r="D2368" s="10">
        <f ca="1">IF(A2368&lt;$B$1,VLOOKUP(A2368,[1]DI!$A$4:$B$15000,2),0)</f>
        <v>0</v>
      </c>
      <c r="E2368" s="65">
        <f t="shared" ca="1" si="623"/>
        <v>1</v>
      </c>
      <c r="F2368" s="65">
        <f ca="1">(TRUNC(PRODUCT($E$12:$E2367),16))</f>
        <v>1.5886260286907401</v>
      </c>
      <c r="G2368" s="65">
        <f t="shared" ca="1" si="624"/>
        <v>1.4184430829528401</v>
      </c>
      <c r="H2368" s="65">
        <f t="shared" ca="1" si="625"/>
        <v>1.1199786899999999</v>
      </c>
      <c r="I2368" s="64">
        <f t="shared" si="620"/>
        <v>0.04</v>
      </c>
      <c r="J2368" s="66">
        <f>IF(O2367&gt;0,VLOOKUP(O2367,W$12:AF$80,2),J2367)</f>
        <v>45407</v>
      </c>
      <c r="K2368" s="67">
        <f t="shared" si="626"/>
        <v>501</v>
      </c>
      <c r="L2368" s="68">
        <f t="shared" si="627"/>
        <v>502</v>
      </c>
      <c r="M2368" s="69">
        <f t="shared" si="628"/>
        <v>1.081263377</v>
      </c>
      <c r="N2368" s="69">
        <f t="shared" ca="1" si="629"/>
        <v>1.2109919410000001</v>
      </c>
      <c r="O2368" s="68">
        <v>0</v>
      </c>
      <c r="P2368" s="65">
        <f t="shared" ca="1" si="630"/>
        <v>156.17029134000001</v>
      </c>
      <c r="Q2368" s="143">
        <f t="shared" si="633"/>
        <v>0</v>
      </c>
      <c r="R2368" s="11">
        <f t="shared" si="631"/>
        <v>0</v>
      </c>
      <c r="S2368" s="70" t="str">
        <f>IF(O2367&gt;0,VLOOKUP(O2367,W$12:AF$60,10),S2367)</f>
        <v>A+J=</v>
      </c>
      <c r="T2368" s="66" t="e">
        <f>IF(O2367&gt;0,VLOOKUP(O2367,W$12:AF$60,11),T2367)</f>
        <v>#REF!</v>
      </c>
      <c r="U2368" s="71" t="str">
        <f t="shared" si="632"/>
        <v>-</v>
      </c>
    </row>
    <row r="2369" spans="1:21" x14ac:dyDescent="0.15">
      <c r="A2369" s="63">
        <f t="shared" si="619"/>
        <v>46134</v>
      </c>
      <c r="B2369" s="78" t="str">
        <f t="shared" ca="1" si="621"/>
        <v>n.d</v>
      </c>
      <c r="C2369" s="65">
        <f t="shared" ca="1" si="622"/>
        <v>740.17183120949994</v>
      </c>
      <c r="D2369" s="10">
        <f ca="1">IF(A2369&lt;$B$1,VLOOKUP(A2369,[1]DI!$A$4:$B$15000,2),0)</f>
        <v>0</v>
      </c>
      <c r="E2369" s="65">
        <f t="shared" ca="1" si="623"/>
        <v>1</v>
      </c>
      <c r="F2369" s="65">
        <f ca="1">(TRUNC(PRODUCT($E$12:$E2368),16))</f>
        <v>1.5886260286907401</v>
      </c>
      <c r="G2369" s="65">
        <f t="shared" ca="1" si="624"/>
        <v>1.4184430829528401</v>
      </c>
      <c r="H2369" s="65">
        <f t="shared" ca="1" si="625"/>
        <v>1.1199786899999999</v>
      </c>
      <c r="I2369" s="64">
        <f t="shared" si="620"/>
        <v>0.04</v>
      </c>
      <c r="J2369" s="66">
        <f>IF(O2368&gt;0,VLOOKUP(O2368,W$12:AF$80,2),J2368)</f>
        <v>45407</v>
      </c>
      <c r="K2369" s="67">
        <f t="shared" si="626"/>
        <v>502</v>
      </c>
      <c r="L2369" s="68">
        <f t="shared" si="627"/>
        <v>502</v>
      </c>
      <c r="M2369" s="69">
        <f t="shared" si="628"/>
        <v>1.081263377</v>
      </c>
      <c r="N2369" s="69">
        <f t="shared" ca="1" si="629"/>
        <v>1.2109919410000001</v>
      </c>
      <c r="O2369" s="68">
        <v>0</v>
      </c>
      <c r="P2369" s="65">
        <f t="shared" ca="1" si="630"/>
        <v>156.17029134000001</v>
      </c>
      <c r="Q2369" s="143">
        <f t="shared" si="633"/>
        <v>0</v>
      </c>
      <c r="R2369" s="11">
        <f t="shared" si="631"/>
        <v>0</v>
      </c>
      <c r="S2369" s="70" t="str">
        <f>IF(O2368&gt;0,VLOOKUP(O2368,W$12:AF$60,10),S2368)</f>
        <v>A+J=</v>
      </c>
      <c r="T2369" s="66" t="e">
        <f>IF(O2368&gt;0,VLOOKUP(O2368,W$12:AF$60,11),T2368)</f>
        <v>#REF!</v>
      </c>
      <c r="U2369" s="71" t="str">
        <f t="shared" si="632"/>
        <v>-</v>
      </c>
    </row>
    <row r="2370" spans="1:21" x14ac:dyDescent="0.15">
      <c r="A2370" s="63">
        <f t="shared" si="619"/>
        <v>46135</v>
      </c>
      <c r="B2370" s="78" t="str">
        <f t="shared" ca="1" si="621"/>
        <v>n.d</v>
      </c>
      <c r="C2370" s="65">
        <f t="shared" ca="1" si="622"/>
        <v>740.17183120949994</v>
      </c>
      <c r="D2370" s="10">
        <f ca="1">IF(A2370&lt;$B$1,VLOOKUP(A2370,[1]DI!$A$4:$B$15000,2),0)</f>
        <v>0</v>
      </c>
      <c r="E2370" s="65">
        <f t="shared" ca="1" si="623"/>
        <v>1</v>
      </c>
      <c r="F2370" s="65">
        <f ca="1">(TRUNC(PRODUCT($E$12:$E2369),16))</f>
        <v>1.5886260286907401</v>
      </c>
      <c r="G2370" s="65">
        <f t="shared" ca="1" si="624"/>
        <v>1.4184430829528401</v>
      </c>
      <c r="H2370" s="65">
        <f t="shared" ca="1" si="625"/>
        <v>1.1199786899999999</v>
      </c>
      <c r="I2370" s="64">
        <f t="shared" si="620"/>
        <v>0.04</v>
      </c>
      <c r="J2370" s="66">
        <f>IF(O2369&gt;0,VLOOKUP(O2369,W$12:AF$80,2),J2369)</f>
        <v>45407</v>
      </c>
      <c r="K2370" s="67">
        <f t="shared" si="626"/>
        <v>503</v>
      </c>
      <c r="L2370" s="68">
        <f t="shared" si="627"/>
        <v>503</v>
      </c>
      <c r="M2370" s="69">
        <f t="shared" si="628"/>
        <v>1.0814316749999999</v>
      </c>
      <c r="N2370" s="69">
        <f t="shared" ca="1" si="629"/>
        <v>1.2111804310000001</v>
      </c>
      <c r="O2370" s="68">
        <v>0</v>
      </c>
      <c r="P2370" s="65">
        <f t="shared" ca="1" si="630"/>
        <v>156.30980632000001</v>
      </c>
      <c r="Q2370" s="143">
        <f t="shared" si="633"/>
        <v>0</v>
      </c>
      <c r="R2370" s="11">
        <f t="shared" si="631"/>
        <v>0</v>
      </c>
      <c r="S2370" s="70" t="str">
        <f>IF(O2369&gt;0,VLOOKUP(O2369,W$12:AF$60,10),S2369)</f>
        <v>A+J=</v>
      </c>
      <c r="T2370" s="66" t="e">
        <f>IF(O2369&gt;0,VLOOKUP(O2369,W$12:AF$60,11),T2369)</f>
        <v>#REF!</v>
      </c>
      <c r="U2370" s="71" t="str">
        <f t="shared" si="632"/>
        <v>-</v>
      </c>
    </row>
    <row r="2371" spans="1:21" x14ac:dyDescent="0.15">
      <c r="A2371" s="63">
        <f t="shared" si="619"/>
        <v>46136</v>
      </c>
      <c r="B2371" s="78" t="str">
        <f t="shared" ca="1" si="621"/>
        <v>n.d</v>
      </c>
      <c r="C2371" s="65">
        <f t="shared" ca="1" si="622"/>
        <v>740.17183120949994</v>
      </c>
      <c r="D2371" s="10">
        <f ca="1">IF(A2371&lt;$B$1,VLOOKUP(A2371,[1]DI!$A$4:$B$15000,2),0)</f>
        <v>0</v>
      </c>
      <c r="E2371" s="65">
        <f t="shared" ca="1" si="623"/>
        <v>1</v>
      </c>
      <c r="F2371" s="65">
        <f ca="1">(TRUNC(PRODUCT($E$12:$E2370),16))</f>
        <v>1.5886260286907401</v>
      </c>
      <c r="G2371" s="65">
        <f t="shared" ca="1" si="624"/>
        <v>1.4184430829528401</v>
      </c>
      <c r="H2371" s="65">
        <f t="shared" ca="1" si="625"/>
        <v>1.1199786899999999</v>
      </c>
      <c r="I2371" s="64">
        <f t="shared" si="620"/>
        <v>0.04</v>
      </c>
      <c r="J2371" s="66">
        <f>IF(O2370&gt;0,VLOOKUP(O2370,W$12:AF$80,2),J2370)</f>
        <v>45407</v>
      </c>
      <c r="K2371" s="67">
        <f t="shared" si="626"/>
        <v>504</v>
      </c>
      <c r="L2371" s="68">
        <f t="shared" si="627"/>
        <v>504</v>
      </c>
      <c r="M2371" s="69">
        <f t="shared" si="628"/>
        <v>1.0815999999999999</v>
      </c>
      <c r="N2371" s="69">
        <f t="shared" ca="1" si="629"/>
        <v>1.2113689510000001</v>
      </c>
      <c r="O2371" s="68">
        <v>0</v>
      </c>
      <c r="P2371" s="65">
        <f t="shared" ca="1" si="630"/>
        <v>156.44934352000001</v>
      </c>
      <c r="Q2371" s="143">
        <f t="shared" si="633"/>
        <v>0</v>
      </c>
      <c r="R2371" s="11">
        <f t="shared" si="631"/>
        <v>0</v>
      </c>
      <c r="S2371" s="70" t="str">
        <f>IF(O2370&gt;0,VLOOKUP(O2370,W$12:AF$60,10),S2370)</f>
        <v>A+J=</v>
      </c>
      <c r="T2371" s="66" t="e">
        <f>IF(O2370&gt;0,VLOOKUP(O2370,W$12:AF$60,11),T2370)</f>
        <v>#REF!</v>
      </c>
      <c r="U2371" s="71" t="str">
        <f t="shared" si="632"/>
        <v>-</v>
      </c>
    </row>
    <row r="2372" spans="1:21" x14ac:dyDescent="0.15">
      <c r="A2372" s="63">
        <f t="shared" si="619"/>
        <v>46137</v>
      </c>
      <c r="B2372" s="78" t="str">
        <f t="shared" ca="1" si="621"/>
        <v>n.d</v>
      </c>
      <c r="C2372" s="65">
        <f t="shared" ca="1" si="622"/>
        <v>740.17183120949994</v>
      </c>
      <c r="D2372" s="10">
        <f ca="1">IF(A2372&lt;$B$1,VLOOKUP(A2372,[1]DI!$A$4:$B$15000,2),0)</f>
        <v>0</v>
      </c>
      <c r="E2372" s="65">
        <f t="shared" ca="1" si="623"/>
        <v>1</v>
      </c>
      <c r="F2372" s="65">
        <f ca="1">(TRUNC(PRODUCT($E$12:$E2371),16))</f>
        <v>1.5886260286907401</v>
      </c>
      <c r="G2372" s="65">
        <f t="shared" ca="1" si="624"/>
        <v>1.4184430829528401</v>
      </c>
      <c r="H2372" s="65">
        <f t="shared" ca="1" si="625"/>
        <v>1.1199786899999999</v>
      </c>
      <c r="I2372" s="64">
        <f t="shared" si="620"/>
        <v>0.04</v>
      </c>
      <c r="J2372" s="66">
        <f>IF(O2371&gt;0,VLOOKUP(O2371,W$12:AF$80,2),J2371)</f>
        <v>45407</v>
      </c>
      <c r="K2372" s="67">
        <f t="shared" si="626"/>
        <v>504</v>
      </c>
      <c r="L2372" s="68">
        <f t="shared" si="627"/>
        <v>505</v>
      </c>
      <c r="M2372" s="69">
        <f t="shared" si="628"/>
        <v>1.081768351</v>
      </c>
      <c r="N2372" s="69">
        <f t="shared" ca="1" si="629"/>
        <v>1.2115575009999999</v>
      </c>
      <c r="O2372" s="68">
        <v>0</v>
      </c>
      <c r="P2372" s="65">
        <f t="shared" ca="1" si="630"/>
        <v>156.58890292000001</v>
      </c>
      <c r="Q2372" s="143">
        <f t="shared" si="633"/>
        <v>0</v>
      </c>
      <c r="R2372" s="11">
        <f t="shared" si="631"/>
        <v>0</v>
      </c>
      <c r="S2372" s="70" t="str">
        <f>IF(O2371&gt;0,VLOOKUP(O2371,W$12:AF$60,10),S2371)</f>
        <v>A+J=</v>
      </c>
      <c r="T2372" s="66" t="e">
        <f>IF(O2371&gt;0,VLOOKUP(O2371,W$12:AF$60,11),T2371)</f>
        <v>#REF!</v>
      </c>
      <c r="U2372" s="71" t="str">
        <f t="shared" si="632"/>
        <v>-</v>
      </c>
    </row>
    <row r="2373" spans="1:21" x14ac:dyDescent="0.15">
      <c r="A2373" s="63">
        <f t="shared" si="619"/>
        <v>46138</v>
      </c>
      <c r="B2373" s="78" t="str">
        <f t="shared" ca="1" si="621"/>
        <v>n.d</v>
      </c>
      <c r="C2373" s="65">
        <f t="shared" ca="1" si="622"/>
        <v>740.17183120949994</v>
      </c>
      <c r="D2373" s="10">
        <f ca="1">IF(A2373&lt;$B$1,VLOOKUP(A2373,[1]DI!$A$4:$B$15000,2),0)</f>
        <v>0</v>
      </c>
      <c r="E2373" s="65">
        <f t="shared" ca="1" si="623"/>
        <v>1</v>
      </c>
      <c r="F2373" s="65">
        <f ca="1">(TRUNC(PRODUCT($E$12:$E2372),16))</f>
        <v>1.5886260286907401</v>
      </c>
      <c r="G2373" s="65">
        <f t="shared" ca="1" si="624"/>
        <v>1.4184430829528401</v>
      </c>
      <c r="H2373" s="65">
        <f t="shared" ca="1" si="625"/>
        <v>1.1199786899999999</v>
      </c>
      <c r="I2373" s="64">
        <f t="shared" si="620"/>
        <v>0.04</v>
      </c>
      <c r="J2373" s="66">
        <f>IF(O2372&gt;0,VLOOKUP(O2372,W$12:AF$80,2),J2372)</f>
        <v>45407</v>
      </c>
      <c r="K2373" s="67">
        <f t="shared" si="626"/>
        <v>504</v>
      </c>
      <c r="L2373" s="68">
        <f t="shared" si="627"/>
        <v>505</v>
      </c>
      <c r="M2373" s="69">
        <f t="shared" si="628"/>
        <v>1.081768351</v>
      </c>
      <c r="N2373" s="69">
        <f t="shared" ca="1" si="629"/>
        <v>1.2115575009999999</v>
      </c>
      <c r="O2373" s="68">
        <v>0</v>
      </c>
      <c r="P2373" s="65">
        <f t="shared" ca="1" si="630"/>
        <v>156.58890292000001</v>
      </c>
      <c r="Q2373" s="143">
        <f t="shared" si="633"/>
        <v>0</v>
      </c>
      <c r="R2373" s="11">
        <f t="shared" si="631"/>
        <v>0</v>
      </c>
      <c r="S2373" s="70" t="str">
        <f>IF(O2372&gt;0,VLOOKUP(O2372,W$12:AF$60,10),S2372)</f>
        <v>A+J=</v>
      </c>
      <c r="T2373" s="66" t="e">
        <f>IF(O2372&gt;0,VLOOKUP(O2372,W$12:AF$60,11),T2372)</f>
        <v>#REF!</v>
      </c>
      <c r="U2373" s="71" t="str">
        <f t="shared" si="632"/>
        <v>-</v>
      </c>
    </row>
    <row r="2374" spans="1:21" x14ac:dyDescent="0.15">
      <c r="A2374" s="63">
        <f t="shared" si="619"/>
        <v>46139</v>
      </c>
      <c r="B2374" s="78" t="str">
        <f t="shared" ca="1" si="621"/>
        <v>n.d</v>
      </c>
      <c r="C2374" s="65">
        <f t="shared" ca="1" si="622"/>
        <v>740.17183120949994</v>
      </c>
      <c r="D2374" s="10">
        <f ca="1">IF(A2374&lt;$B$1,VLOOKUP(A2374,[1]DI!$A$4:$B$15000,2),0)</f>
        <v>0</v>
      </c>
      <c r="E2374" s="65">
        <f t="shared" ca="1" si="623"/>
        <v>1</v>
      </c>
      <c r="F2374" s="65">
        <f ca="1">(TRUNC(PRODUCT($E$12:$E2373),16))</f>
        <v>1.5886260286907401</v>
      </c>
      <c r="G2374" s="65">
        <f t="shared" ca="1" si="624"/>
        <v>1.4184430829528401</v>
      </c>
      <c r="H2374" s="65">
        <f t="shared" ca="1" si="625"/>
        <v>1.1199786899999999</v>
      </c>
      <c r="I2374" s="64">
        <f t="shared" si="620"/>
        <v>0.04</v>
      </c>
      <c r="J2374" s="66">
        <f>IF(O2373&gt;0,VLOOKUP(O2373,W$12:AF$80,2),J2373)</f>
        <v>45407</v>
      </c>
      <c r="K2374" s="67">
        <f t="shared" si="626"/>
        <v>505</v>
      </c>
      <c r="L2374" s="68">
        <f t="shared" si="627"/>
        <v>505</v>
      </c>
      <c r="M2374" s="69">
        <f t="shared" si="628"/>
        <v>1.081768351</v>
      </c>
      <c r="N2374" s="69">
        <f t="shared" ca="1" si="629"/>
        <v>1.2115575009999999</v>
      </c>
      <c r="O2374" s="68">
        <v>0</v>
      </c>
      <c r="P2374" s="65">
        <f t="shared" ca="1" si="630"/>
        <v>156.58890292000001</v>
      </c>
      <c r="Q2374" s="143">
        <f t="shared" si="633"/>
        <v>0</v>
      </c>
      <c r="R2374" s="11">
        <f t="shared" si="631"/>
        <v>0</v>
      </c>
      <c r="S2374" s="70" t="str">
        <f>IF(O2373&gt;0,VLOOKUP(O2373,W$12:AF$60,10),S2373)</f>
        <v>A+J=</v>
      </c>
      <c r="T2374" s="66" t="e">
        <f>IF(O2373&gt;0,VLOOKUP(O2373,W$12:AF$60,11),T2373)</f>
        <v>#REF!</v>
      </c>
      <c r="U2374" s="71" t="str">
        <f t="shared" si="632"/>
        <v>-</v>
      </c>
    </row>
    <row r="2375" spans="1:21" x14ac:dyDescent="0.15">
      <c r="A2375" s="63">
        <f t="shared" si="619"/>
        <v>46140</v>
      </c>
      <c r="B2375" s="78" t="str">
        <f t="shared" ca="1" si="621"/>
        <v>n.d</v>
      </c>
      <c r="C2375" s="65">
        <f t="shared" ca="1" si="622"/>
        <v>740.17183120949994</v>
      </c>
      <c r="D2375" s="10">
        <f ca="1">IF(A2375&lt;$B$1,VLOOKUP(A2375,[1]DI!$A$4:$B$15000,2),0)</f>
        <v>0</v>
      </c>
      <c r="E2375" s="65">
        <f t="shared" ca="1" si="623"/>
        <v>1</v>
      </c>
      <c r="F2375" s="65">
        <f ca="1">(TRUNC(PRODUCT($E$12:$E2374),16))</f>
        <v>1.5886260286907401</v>
      </c>
      <c r="G2375" s="65">
        <f t="shared" ca="1" si="624"/>
        <v>1.4184430829528401</v>
      </c>
      <c r="H2375" s="65">
        <f t="shared" ca="1" si="625"/>
        <v>1.1199786899999999</v>
      </c>
      <c r="I2375" s="64">
        <f t="shared" si="620"/>
        <v>0.04</v>
      </c>
      <c r="J2375" s="66">
        <f>IF(O2374&gt;0,VLOOKUP(O2374,W$12:AF$80,2),J2374)</f>
        <v>45407</v>
      </c>
      <c r="K2375" s="67">
        <f t="shared" si="626"/>
        <v>506</v>
      </c>
      <c r="L2375" s="68">
        <f t="shared" si="627"/>
        <v>506</v>
      </c>
      <c r="M2375" s="69">
        <f t="shared" si="628"/>
        <v>1.0819367280000001</v>
      </c>
      <c r="N2375" s="69">
        <f t="shared" ca="1" si="629"/>
        <v>1.2117460790000001</v>
      </c>
      <c r="O2375" s="68">
        <v>0</v>
      </c>
      <c r="P2375" s="65">
        <f t="shared" ca="1" si="630"/>
        <v>156.72848303999999</v>
      </c>
      <c r="Q2375" s="143">
        <f t="shared" si="633"/>
        <v>0</v>
      </c>
      <c r="R2375" s="11">
        <f t="shared" si="631"/>
        <v>0</v>
      </c>
      <c r="S2375" s="70" t="str">
        <f>IF(O2374&gt;0,VLOOKUP(O2374,W$12:AF$60,10),S2374)</f>
        <v>A+J=</v>
      </c>
      <c r="T2375" s="66" t="e">
        <f>IF(O2374&gt;0,VLOOKUP(O2374,W$12:AF$60,11),T2374)</f>
        <v>#REF!</v>
      </c>
      <c r="U2375" s="71" t="str">
        <f t="shared" si="632"/>
        <v>-</v>
      </c>
    </row>
    <row r="2376" spans="1:21" x14ac:dyDescent="0.15">
      <c r="A2376" s="63">
        <f t="shared" si="619"/>
        <v>46141</v>
      </c>
      <c r="B2376" s="78" t="str">
        <f t="shared" ca="1" si="621"/>
        <v>n.d</v>
      </c>
      <c r="C2376" s="65">
        <f t="shared" ca="1" si="622"/>
        <v>740.17183120949994</v>
      </c>
      <c r="D2376" s="10">
        <f ca="1">IF(A2376&lt;$B$1,VLOOKUP(A2376,[1]DI!$A$4:$B$15000,2),0)</f>
        <v>0</v>
      </c>
      <c r="E2376" s="65">
        <f t="shared" ca="1" si="623"/>
        <v>1</v>
      </c>
      <c r="F2376" s="65">
        <f ca="1">(TRUNC(PRODUCT($E$12:$E2375),16))</f>
        <v>1.5886260286907401</v>
      </c>
      <c r="G2376" s="65">
        <f t="shared" ca="1" si="624"/>
        <v>1.4184430829528401</v>
      </c>
      <c r="H2376" s="65">
        <f t="shared" ca="1" si="625"/>
        <v>1.1199786899999999</v>
      </c>
      <c r="I2376" s="64">
        <f t="shared" si="620"/>
        <v>0.04</v>
      </c>
      <c r="J2376" s="66">
        <f>IF(O2375&gt;0,VLOOKUP(O2375,W$12:AF$80,2),J2375)</f>
        <v>45407</v>
      </c>
      <c r="K2376" s="67">
        <f t="shared" si="626"/>
        <v>507</v>
      </c>
      <c r="L2376" s="68">
        <f t="shared" si="627"/>
        <v>507</v>
      </c>
      <c r="M2376" s="69">
        <f t="shared" si="628"/>
        <v>1.0821051310000001</v>
      </c>
      <c r="N2376" s="69">
        <f t="shared" ca="1" si="629"/>
        <v>1.2119346870000001</v>
      </c>
      <c r="O2376" s="68">
        <v>0</v>
      </c>
      <c r="P2376" s="65">
        <f t="shared" ca="1" si="630"/>
        <v>156.86808536999999</v>
      </c>
      <c r="Q2376" s="143">
        <f t="shared" si="633"/>
        <v>0</v>
      </c>
      <c r="R2376" s="11">
        <f t="shared" si="631"/>
        <v>0</v>
      </c>
      <c r="S2376" s="70" t="str">
        <f>IF(O2375&gt;0,VLOOKUP(O2375,W$12:AF$60,10),S2375)</f>
        <v>A+J=</v>
      </c>
      <c r="T2376" s="66" t="e">
        <f>IF(O2375&gt;0,VLOOKUP(O2375,W$12:AF$60,11),T2375)</f>
        <v>#REF!</v>
      </c>
      <c r="U2376" s="71" t="str">
        <f t="shared" si="632"/>
        <v>-</v>
      </c>
    </row>
    <row r="2377" spans="1:21" x14ac:dyDescent="0.15">
      <c r="A2377" s="63">
        <f t="shared" si="619"/>
        <v>46142</v>
      </c>
      <c r="B2377" s="78" t="str">
        <f t="shared" ca="1" si="621"/>
        <v>n.d</v>
      </c>
      <c r="C2377" s="65">
        <f t="shared" ca="1" si="622"/>
        <v>740.17183120949994</v>
      </c>
      <c r="D2377" s="10">
        <f ca="1">IF(A2377&lt;$B$1,VLOOKUP(A2377,[1]DI!$A$4:$B$15000,2),0)</f>
        <v>0</v>
      </c>
      <c r="E2377" s="65">
        <f t="shared" ca="1" si="623"/>
        <v>1</v>
      </c>
      <c r="F2377" s="65">
        <f ca="1">(TRUNC(PRODUCT($E$12:$E2376),16))</f>
        <v>1.5886260286907401</v>
      </c>
      <c r="G2377" s="65">
        <f t="shared" ca="1" si="624"/>
        <v>1.4184430829528401</v>
      </c>
      <c r="H2377" s="65">
        <f t="shared" ca="1" si="625"/>
        <v>1.1199786899999999</v>
      </c>
      <c r="I2377" s="64">
        <f t="shared" si="620"/>
        <v>0.04</v>
      </c>
      <c r="J2377" s="66">
        <f>IF(O2376&gt;0,VLOOKUP(O2376,W$12:AF$80,2),J2376)</f>
        <v>45407</v>
      </c>
      <c r="K2377" s="67">
        <f t="shared" si="626"/>
        <v>508</v>
      </c>
      <c r="L2377" s="68">
        <f t="shared" si="627"/>
        <v>508</v>
      </c>
      <c r="M2377" s="69">
        <f t="shared" si="628"/>
        <v>1.0822735610000001</v>
      </c>
      <c r="N2377" s="69">
        <f t="shared" ca="1" si="629"/>
        <v>1.2121233250000001</v>
      </c>
      <c r="O2377" s="68">
        <v>0</v>
      </c>
      <c r="P2377" s="65">
        <f t="shared" ca="1" si="630"/>
        <v>157.00770990000001</v>
      </c>
      <c r="Q2377" s="143">
        <f t="shared" si="633"/>
        <v>0</v>
      </c>
      <c r="R2377" s="11">
        <f t="shared" si="631"/>
        <v>0</v>
      </c>
      <c r="S2377" s="70" t="str">
        <f>IF(O2376&gt;0,VLOOKUP(O2376,W$12:AF$60,10),S2376)</f>
        <v>A+J=</v>
      </c>
      <c r="T2377" s="66" t="e">
        <f>IF(O2376&gt;0,VLOOKUP(O2376,W$12:AF$60,11),T2376)</f>
        <v>#REF!</v>
      </c>
      <c r="U2377" s="71" t="str">
        <f t="shared" si="632"/>
        <v>-</v>
      </c>
    </row>
    <row r="2378" spans="1:21" x14ac:dyDescent="0.15">
      <c r="A2378" s="63">
        <f t="shared" si="619"/>
        <v>46143</v>
      </c>
      <c r="B2378" s="78" t="str">
        <f t="shared" ca="1" si="621"/>
        <v>n.d</v>
      </c>
      <c r="C2378" s="65">
        <f t="shared" ca="1" si="622"/>
        <v>740.17183120949994</v>
      </c>
      <c r="D2378" s="10">
        <f ca="1">IF(A2378&lt;$B$1,VLOOKUP(A2378,[1]DI!$A$4:$B$15000,2),0)</f>
        <v>0</v>
      </c>
      <c r="E2378" s="65">
        <f t="shared" ca="1" si="623"/>
        <v>1</v>
      </c>
      <c r="F2378" s="65">
        <f ca="1">(TRUNC(PRODUCT($E$12:$E2377),16))</f>
        <v>1.5886260286907401</v>
      </c>
      <c r="G2378" s="65">
        <f t="shared" ca="1" si="624"/>
        <v>1.4184430829528401</v>
      </c>
      <c r="H2378" s="65">
        <f t="shared" ca="1" si="625"/>
        <v>1.1199786899999999</v>
      </c>
      <c r="I2378" s="64">
        <f t="shared" si="620"/>
        <v>0.04</v>
      </c>
      <c r="J2378" s="66">
        <f>IF(O2377&gt;0,VLOOKUP(O2377,W$12:AF$80,2),J2377)</f>
        <v>45407</v>
      </c>
      <c r="K2378" s="67">
        <f t="shared" si="626"/>
        <v>508</v>
      </c>
      <c r="L2378" s="68">
        <f t="shared" si="627"/>
        <v>509</v>
      </c>
      <c r="M2378" s="69">
        <f t="shared" si="628"/>
        <v>1.082442017</v>
      </c>
      <c r="N2378" s="69">
        <f t="shared" ca="1" si="629"/>
        <v>1.2123119920000001</v>
      </c>
      <c r="O2378" s="68">
        <v>0</v>
      </c>
      <c r="P2378" s="65">
        <f t="shared" ca="1" si="630"/>
        <v>157.14735590000001</v>
      </c>
      <c r="Q2378" s="143">
        <f t="shared" si="633"/>
        <v>0</v>
      </c>
      <c r="R2378" s="11">
        <f t="shared" si="631"/>
        <v>0</v>
      </c>
      <c r="S2378" s="70" t="str">
        <f>IF(O2377&gt;0,VLOOKUP(O2377,W$12:AF$60,10),S2377)</f>
        <v>A+J=</v>
      </c>
      <c r="T2378" s="66" t="e">
        <f>IF(O2377&gt;0,VLOOKUP(O2377,W$12:AF$60,11),T2377)</f>
        <v>#REF!</v>
      </c>
      <c r="U2378" s="71" t="str">
        <f t="shared" si="632"/>
        <v>-</v>
      </c>
    </row>
    <row r="2379" spans="1:21" x14ac:dyDescent="0.15">
      <c r="A2379" s="63">
        <f t="shared" si="619"/>
        <v>46144</v>
      </c>
      <c r="B2379" s="78" t="str">
        <f t="shared" ca="1" si="621"/>
        <v>n.d</v>
      </c>
      <c r="C2379" s="65">
        <f t="shared" ca="1" si="622"/>
        <v>740.17183120949994</v>
      </c>
      <c r="D2379" s="10">
        <f ca="1">IF(A2379&lt;$B$1,VLOOKUP(A2379,[1]DI!$A$4:$B$15000,2),0)</f>
        <v>0</v>
      </c>
      <c r="E2379" s="65">
        <f t="shared" ca="1" si="623"/>
        <v>1</v>
      </c>
      <c r="F2379" s="65">
        <f ca="1">(TRUNC(PRODUCT($E$12:$E2378),16))</f>
        <v>1.5886260286907401</v>
      </c>
      <c r="G2379" s="65">
        <f t="shared" ca="1" si="624"/>
        <v>1.4184430829528401</v>
      </c>
      <c r="H2379" s="65">
        <f t="shared" ca="1" si="625"/>
        <v>1.1199786899999999</v>
      </c>
      <c r="I2379" s="64">
        <f t="shared" si="620"/>
        <v>0.04</v>
      </c>
      <c r="J2379" s="66">
        <f>IF(O2378&gt;0,VLOOKUP(O2378,W$12:AF$80,2),J2378)</f>
        <v>45407</v>
      </c>
      <c r="K2379" s="67">
        <f t="shared" si="626"/>
        <v>508</v>
      </c>
      <c r="L2379" s="68">
        <f t="shared" si="627"/>
        <v>509</v>
      </c>
      <c r="M2379" s="69">
        <f t="shared" si="628"/>
        <v>1.082442017</v>
      </c>
      <c r="N2379" s="69">
        <f t="shared" ca="1" si="629"/>
        <v>1.2123119920000001</v>
      </c>
      <c r="O2379" s="68">
        <v>0</v>
      </c>
      <c r="P2379" s="65">
        <f t="shared" ca="1" si="630"/>
        <v>157.14735590000001</v>
      </c>
      <c r="Q2379" s="143">
        <f t="shared" si="633"/>
        <v>0</v>
      </c>
      <c r="R2379" s="11">
        <f t="shared" si="631"/>
        <v>0</v>
      </c>
      <c r="S2379" s="70" t="str">
        <f>IF(O2378&gt;0,VLOOKUP(O2378,W$12:AF$60,10),S2378)</f>
        <v>A+J=</v>
      </c>
      <c r="T2379" s="66" t="e">
        <f>IF(O2378&gt;0,VLOOKUP(O2378,W$12:AF$60,11),T2378)</f>
        <v>#REF!</v>
      </c>
      <c r="U2379" s="71" t="str">
        <f t="shared" si="632"/>
        <v>-</v>
      </c>
    </row>
    <row r="2380" spans="1:21" x14ac:dyDescent="0.15">
      <c r="A2380" s="63">
        <f t="shared" si="619"/>
        <v>46145</v>
      </c>
      <c r="B2380" s="78" t="str">
        <f t="shared" ca="1" si="621"/>
        <v>n.d</v>
      </c>
      <c r="C2380" s="65">
        <f t="shared" ca="1" si="622"/>
        <v>740.17183120949994</v>
      </c>
      <c r="D2380" s="10">
        <f ca="1">IF(A2380&lt;$B$1,VLOOKUP(A2380,[1]DI!$A$4:$B$15000,2),0)</f>
        <v>0</v>
      </c>
      <c r="E2380" s="65">
        <f t="shared" ca="1" si="623"/>
        <v>1</v>
      </c>
      <c r="F2380" s="65">
        <f ca="1">(TRUNC(PRODUCT($E$12:$E2379),16))</f>
        <v>1.5886260286907401</v>
      </c>
      <c r="G2380" s="65">
        <f t="shared" ca="1" si="624"/>
        <v>1.4184430829528401</v>
      </c>
      <c r="H2380" s="65">
        <f t="shared" ca="1" si="625"/>
        <v>1.1199786899999999</v>
      </c>
      <c r="I2380" s="64">
        <f t="shared" si="620"/>
        <v>0.04</v>
      </c>
      <c r="J2380" s="66">
        <f>IF(O2379&gt;0,VLOOKUP(O2379,W$12:AF$80,2),J2379)</f>
        <v>45407</v>
      </c>
      <c r="K2380" s="67">
        <f t="shared" si="626"/>
        <v>508</v>
      </c>
      <c r="L2380" s="68">
        <f t="shared" si="627"/>
        <v>509</v>
      </c>
      <c r="M2380" s="69">
        <f t="shared" si="628"/>
        <v>1.082442017</v>
      </c>
      <c r="N2380" s="69">
        <f t="shared" ca="1" si="629"/>
        <v>1.2123119920000001</v>
      </c>
      <c r="O2380" s="68">
        <v>0</v>
      </c>
      <c r="P2380" s="65">
        <f t="shared" ca="1" si="630"/>
        <v>157.14735590000001</v>
      </c>
      <c r="Q2380" s="143">
        <f t="shared" si="633"/>
        <v>0</v>
      </c>
      <c r="R2380" s="11">
        <f t="shared" si="631"/>
        <v>0</v>
      </c>
      <c r="S2380" s="70" t="str">
        <f>IF(O2379&gt;0,VLOOKUP(O2379,W$12:AF$60,10),S2379)</f>
        <v>A+J=</v>
      </c>
      <c r="T2380" s="66" t="e">
        <f>IF(O2379&gt;0,VLOOKUP(O2379,W$12:AF$60,11),T2379)</f>
        <v>#REF!</v>
      </c>
      <c r="U2380" s="71" t="str">
        <f t="shared" si="632"/>
        <v>-</v>
      </c>
    </row>
    <row r="2381" spans="1:21" x14ac:dyDescent="0.15">
      <c r="A2381" s="63">
        <f t="shared" ref="A2381:A2444" si="634">(A2380+1)</f>
        <v>46146</v>
      </c>
      <c r="B2381" s="78" t="str">
        <f t="shared" ca="1" si="621"/>
        <v>n.d</v>
      </c>
      <c r="C2381" s="65">
        <f t="shared" ca="1" si="622"/>
        <v>740.17183120949994</v>
      </c>
      <c r="D2381" s="10">
        <f ca="1">IF(A2381&lt;$B$1,VLOOKUP(A2381,[1]DI!$A$4:$B$15000,2),0)</f>
        <v>0</v>
      </c>
      <c r="E2381" s="65">
        <f t="shared" ca="1" si="623"/>
        <v>1</v>
      </c>
      <c r="F2381" s="65">
        <f ca="1">(TRUNC(PRODUCT($E$12:$E2380),16))</f>
        <v>1.5886260286907401</v>
      </c>
      <c r="G2381" s="65">
        <f t="shared" ca="1" si="624"/>
        <v>1.4184430829528401</v>
      </c>
      <c r="H2381" s="65">
        <f t="shared" ca="1" si="625"/>
        <v>1.1199786899999999</v>
      </c>
      <c r="I2381" s="64">
        <f t="shared" ref="I2381:I2444" si="635">I2380</f>
        <v>0.04</v>
      </c>
      <c r="J2381" s="66">
        <f>IF(O2380&gt;0,VLOOKUP(O2380,W$12:AF$80,2),J2380)</f>
        <v>45407</v>
      </c>
      <c r="K2381" s="67">
        <f t="shared" si="626"/>
        <v>509</v>
      </c>
      <c r="L2381" s="68">
        <f t="shared" si="627"/>
        <v>509</v>
      </c>
      <c r="M2381" s="69">
        <f t="shared" si="628"/>
        <v>1.082442017</v>
      </c>
      <c r="N2381" s="69">
        <f t="shared" ca="1" si="629"/>
        <v>1.2123119920000001</v>
      </c>
      <c r="O2381" s="68">
        <v>0</v>
      </c>
      <c r="P2381" s="65">
        <f t="shared" ca="1" si="630"/>
        <v>157.14735590000001</v>
      </c>
      <c r="Q2381" s="143">
        <f t="shared" si="633"/>
        <v>0</v>
      </c>
      <c r="R2381" s="11">
        <f t="shared" si="631"/>
        <v>0</v>
      </c>
      <c r="S2381" s="70" t="str">
        <f>IF(O2380&gt;0,VLOOKUP(O2380,W$12:AF$60,10),S2380)</f>
        <v>A+J=</v>
      </c>
      <c r="T2381" s="66" t="e">
        <f>IF(O2380&gt;0,VLOOKUP(O2380,W$12:AF$60,11),T2380)</f>
        <v>#REF!</v>
      </c>
      <c r="U2381" s="71" t="str">
        <f t="shared" si="632"/>
        <v>-</v>
      </c>
    </row>
    <row r="2382" spans="1:21" x14ac:dyDescent="0.15">
      <c r="A2382" s="63">
        <f t="shared" si="634"/>
        <v>46147</v>
      </c>
      <c r="B2382" s="78" t="str">
        <f t="shared" ca="1" si="621"/>
        <v>n.d</v>
      </c>
      <c r="C2382" s="65">
        <f t="shared" ca="1" si="622"/>
        <v>740.17183120949994</v>
      </c>
      <c r="D2382" s="10">
        <f ca="1">IF(A2382&lt;$B$1,VLOOKUP(A2382,[1]DI!$A$4:$B$15000,2),0)</f>
        <v>0</v>
      </c>
      <c r="E2382" s="65">
        <f t="shared" ca="1" si="623"/>
        <v>1</v>
      </c>
      <c r="F2382" s="65">
        <f ca="1">(TRUNC(PRODUCT($E$12:$E2381),16))</f>
        <v>1.5886260286907401</v>
      </c>
      <c r="G2382" s="65">
        <f t="shared" ca="1" si="624"/>
        <v>1.4184430829528401</v>
      </c>
      <c r="H2382" s="65">
        <f t="shared" ca="1" si="625"/>
        <v>1.1199786899999999</v>
      </c>
      <c r="I2382" s="64">
        <f t="shared" si="635"/>
        <v>0.04</v>
      </c>
      <c r="J2382" s="66">
        <f>IF(O2381&gt;0,VLOOKUP(O2381,W$12:AF$80,2),J2381)</f>
        <v>45407</v>
      </c>
      <c r="K2382" s="67">
        <f t="shared" si="626"/>
        <v>510</v>
      </c>
      <c r="L2382" s="68">
        <f t="shared" si="627"/>
        <v>510</v>
      </c>
      <c r="M2382" s="69">
        <f t="shared" si="628"/>
        <v>1.082610498</v>
      </c>
      <c r="N2382" s="69">
        <f t="shared" ca="1" si="629"/>
        <v>1.2125006869999999</v>
      </c>
      <c r="O2382" s="68">
        <v>0</v>
      </c>
      <c r="P2382" s="65">
        <f t="shared" ca="1" si="630"/>
        <v>157.28702263</v>
      </c>
      <c r="Q2382" s="143">
        <f t="shared" si="633"/>
        <v>0</v>
      </c>
      <c r="R2382" s="11">
        <f t="shared" si="631"/>
        <v>0</v>
      </c>
      <c r="S2382" s="70" t="str">
        <f>IF(O2381&gt;0,VLOOKUP(O2381,W$12:AF$60,10),S2381)</f>
        <v>A+J=</v>
      </c>
      <c r="T2382" s="66" t="e">
        <f>IF(O2381&gt;0,VLOOKUP(O2381,W$12:AF$60,11),T2381)</f>
        <v>#REF!</v>
      </c>
      <c r="U2382" s="71" t="str">
        <f t="shared" si="632"/>
        <v>-</v>
      </c>
    </row>
    <row r="2383" spans="1:21" x14ac:dyDescent="0.15">
      <c r="A2383" s="63">
        <f t="shared" si="634"/>
        <v>46148</v>
      </c>
      <c r="B2383" s="78" t="str">
        <f t="shared" ca="1" si="621"/>
        <v>n.d</v>
      </c>
      <c r="C2383" s="65">
        <f t="shared" ca="1" si="622"/>
        <v>740.17183120949994</v>
      </c>
      <c r="D2383" s="10">
        <f ca="1">IF(A2383&lt;$B$1,VLOOKUP(A2383,[1]DI!$A$4:$B$15000,2),0)</f>
        <v>0</v>
      </c>
      <c r="E2383" s="65">
        <f t="shared" ca="1" si="623"/>
        <v>1</v>
      </c>
      <c r="F2383" s="65">
        <f ca="1">(TRUNC(PRODUCT($E$12:$E2382),16))</f>
        <v>1.5886260286907401</v>
      </c>
      <c r="G2383" s="65">
        <f t="shared" ca="1" si="624"/>
        <v>1.4184430829528401</v>
      </c>
      <c r="H2383" s="65">
        <f t="shared" ca="1" si="625"/>
        <v>1.1199786899999999</v>
      </c>
      <c r="I2383" s="64">
        <f t="shared" si="635"/>
        <v>0.04</v>
      </c>
      <c r="J2383" s="66">
        <f>IF(O2382&gt;0,VLOOKUP(O2382,W$12:AF$80,2),J2382)</f>
        <v>45407</v>
      </c>
      <c r="K2383" s="67">
        <f t="shared" si="626"/>
        <v>511</v>
      </c>
      <c r="L2383" s="68">
        <f t="shared" si="627"/>
        <v>511</v>
      </c>
      <c r="M2383" s="69">
        <f t="shared" si="628"/>
        <v>1.0827790070000001</v>
      </c>
      <c r="N2383" s="69">
        <f t="shared" ca="1" si="629"/>
        <v>1.212689414</v>
      </c>
      <c r="O2383" s="68">
        <v>0</v>
      </c>
      <c r="P2383" s="65">
        <f t="shared" ca="1" si="630"/>
        <v>157.42671303</v>
      </c>
      <c r="Q2383" s="143">
        <f t="shared" si="633"/>
        <v>0</v>
      </c>
      <c r="R2383" s="11">
        <f t="shared" si="631"/>
        <v>0</v>
      </c>
      <c r="S2383" s="70" t="str">
        <f>IF(O2382&gt;0,VLOOKUP(O2382,W$12:AF$60,10),S2382)</f>
        <v>A+J=</v>
      </c>
      <c r="T2383" s="66" t="e">
        <f>IF(O2382&gt;0,VLOOKUP(O2382,W$12:AF$60,11),T2382)</f>
        <v>#REF!</v>
      </c>
      <c r="U2383" s="71" t="str">
        <f t="shared" si="632"/>
        <v>-</v>
      </c>
    </row>
    <row r="2384" spans="1:21" x14ac:dyDescent="0.15">
      <c r="A2384" s="63">
        <f t="shared" si="634"/>
        <v>46149</v>
      </c>
      <c r="B2384" s="78" t="str">
        <f t="shared" ca="1" si="621"/>
        <v>n.d</v>
      </c>
      <c r="C2384" s="65">
        <f t="shared" ca="1" si="622"/>
        <v>740.17183120949994</v>
      </c>
      <c r="D2384" s="10">
        <f ca="1">IF(A2384&lt;$B$1,VLOOKUP(A2384,[1]DI!$A$4:$B$15000,2),0)</f>
        <v>0</v>
      </c>
      <c r="E2384" s="65">
        <f t="shared" ca="1" si="623"/>
        <v>1</v>
      </c>
      <c r="F2384" s="65">
        <f ca="1">(TRUNC(PRODUCT($E$12:$E2383),16))</f>
        <v>1.5886260286907401</v>
      </c>
      <c r="G2384" s="65">
        <f t="shared" ca="1" si="624"/>
        <v>1.4184430829528401</v>
      </c>
      <c r="H2384" s="65">
        <f t="shared" ca="1" si="625"/>
        <v>1.1199786899999999</v>
      </c>
      <c r="I2384" s="64">
        <f t="shared" si="635"/>
        <v>0.04</v>
      </c>
      <c r="J2384" s="66">
        <f>IF(O2383&gt;0,VLOOKUP(O2383,W$12:AF$80,2),J2383)</f>
        <v>45407</v>
      </c>
      <c r="K2384" s="67">
        <f t="shared" si="626"/>
        <v>512</v>
      </c>
      <c r="L2384" s="68">
        <f t="shared" si="627"/>
        <v>512</v>
      </c>
      <c r="M2384" s="69">
        <f t="shared" si="628"/>
        <v>1.082947541</v>
      </c>
      <c r="N2384" s="69">
        <f t="shared" ca="1" si="629"/>
        <v>1.212878168</v>
      </c>
      <c r="O2384" s="68">
        <v>0</v>
      </c>
      <c r="P2384" s="65">
        <f t="shared" ca="1" si="630"/>
        <v>157.56642342999999</v>
      </c>
      <c r="Q2384" s="143">
        <f t="shared" si="633"/>
        <v>0</v>
      </c>
      <c r="R2384" s="11">
        <f t="shared" si="631"/>
        <v>0</v>
      </c>
      <c r="S2384" s="70" t="str">
        <f>IF(O2383&gt;0,VLOOKUP(O2383,W$12:AF$60,10),S2383)</f>
        <v>A+J=</v>
      </c>
      <c r="T2384" s="66" t="e">
        <f>IF(O2383&gt;0,VLOOKUP(O2383,W$12:AF$60,11),T2383)</f>
        <v>#REF!</v>
      </c>
      <c r="U2384" s="71" t="str">
        <f t="shared" si="632"/>
        <v>-</v>
      </c>
    </row>
    <row r="2385" spans="1:21" x14ac:dyDescent="0.15">
      <c r="A2385" s="63">
        <f t="shared" si="634"/>
        <v>46150</v>
      </c>
      <c r="B2385" s="78" t="str">
        <f t="shared" ca="1" si="621"/>
        <v>n.d</v>
      </c>
      <c r="C2385" s="65">
        <f t="shared" ca="1" si="622"/>
        <v>740.17183120949994</v>
      </c>
      <c r="D2385" s="10">
        <f ca="1">IF(A2385&lt;$B$1,VLOOKUP(A2385,[1]DI!$A$4:$B$15000,2),0)</f>
        <v>0</v>
      </c>
      <c r="E2385" s="65">
        <f t="shared" ca="1" si="623"/>
        <v>1</v>
      </c>
      <c r="F2385" s="65">
        <f ca="1">(TRUNC(PRODUCT($E$12:$E2384),16))</f>
        <v>1.5886260286907401</v>
      </c>
      <c r="G2385" s="65">
        <f t="shared" ca="1" si="624"/>
        <v>1.4184430829528401</v>
      </c>
      <c r="H2385" s="65">
        <f t="shared" ca="1" si="625"/>
        <v>1.1199786899999999</v>
      </c>
      <c r="I2385" s="64">
        <f t="shared" si="635"/>
        <v>0.04</v>
      </c>
      <c r="J2385" s="66">
        <f>IF(O2384&gt;0,VLOOKUP(O2384,W$12:AF$80,2),J2384)</f>
        <v>45407</v>
      </c>
      <c r="K2385" s="67">
        <f t="shared" si="626"/>
        <v>513</v>
      </c>
      <c r="L2385" s="68">
        <f t="shared" si="627"/>
        <v>513</v>
      </c>
      <c r="M2385" s="69">
        <f t="shared" si="628"/>
        <v>1.083116102</v>
      </c>
      <c r="N2385" s="69">
        <f t="shared" ca="1" si="629"/>
        <v>1.213066953</v>
      </c>
      <c r="O2385" s="68">
        <v>0</v>
      </c>
      <c r="P2385" s="65">
        <f t="shared" ca="1" si="630"/>
        <v>157.70615677000001</v>
      </c>
      <c r="Q2385" s="143">
        <f t="shared" si="633"/>
        <v>0</v>
      </c>
      <c r="R2385" s="11">
        <f t="shared" si="631"/>
        <v>0</v>
      </c>
      <c r="S2385" s="70" t="str">
        <f>IF(O2384&gt;0,VLOOKUP(O2384,W$12:AF$60,10),S2384)</f>
        <v>A+J=</v>
      </c>
      <c r="T2385" s="66" t="e">
        <f>IF(O2384&gt;0,VLOOKUP(O2384,W$12:AF$60,11),T2384)</f>
        <v>#REF!</v>
      </c>
      <c r="U2385" s="71" t="str">
        <f t="shared" si="632"/>
        <v>-</v>
      </c>
    </row>
    <row r="2386" spans="1:21" x14ac:dyDescent="0.15">
      <c r="A2386" s="63">
        <f t="shared" si="634"/>
        <v>46151</v>
      </c>
      <c r="B2386" s="78" t="str">
        <f t="shared" ca="1" si="621"/>
        <v>n.d</v>
      </c>
      <c r="C2386" s="65">
        <f t="shared" ca="1" si="622"/>
        <v>740.17183120949994</v>
      </c>
      <c r="D2386" s="10">
        <f ca="1">IF(A2386&lt;$B$1,VLOOKUP(A2386,[1]DI!$A$4:$B$15000,2),0)</f>
        <v>0</v>
      </c>
      <c r="E2386" s="65">
        <f t="shared" ca="1" si="623"/>
        <v>1</v>
      </c>
      <c r="F2386" s="65">
        <f ca="1">(TRUNC(PRODUCT($E$12:$E2385),16))</f>
        <v>1.5886260286907401</v>
      </c>
      <c r="G2386" s="65">
        <f t="shared" ca="1" si="624"/>
        <v>1.4184430829528401</v>
      </c>
      <c r="H2386" s="65">
        <f t="shared" ca="1" si="625"/>
        <v>1.1199786899999999</v>
      </c>
      <c r="I2386" s="64">
        <f t="shared" si="635"/>
        <v>0.04</v>
      </c>
      <c r="J2386" s="66">
        <f>IF(O2385&gt;0,VLOOKUP(O2385,W$12:AF$80,2),J2385)</f>
        <v>45407</v>
      </c>
      <c r="K2386" s="67">
        <f t="shared" si="626"/>
        <v>513</v>
      </c>
      <c r="L2386" s="68">
        <f t="shared" si="627"/>
        <v>514</v>
      </c>
      <c r="M2386" s="69">
        <f t="shared" si="628"/>
        <v>1.0832846890000001</v>
      </c>
      <c r="N2386" s="69">
        <f t="shared" ca="1" si="629"/>
        <v>1.2132557669999999</v>
      </c>
      <c r="O2386" s="68">
        <v>0</v>
      </c>
      <c r="P2386" s="65">
        <f t="shared" ca="1" si="630"/>
        <v>157.84591157</v>
      </c>
      <c r="Q2386" s="143">
        <f t="shared" si="633"/>
        <v>0</v>
      </c>
      <c r="R2386" s="11">
        <f t="shared" si="631"/>
        <v>0</v>
      </c>
      <c r="S2386" s="70" t="str">
        <f>IF(O2385&gt;0,VLOOKUP(O2385,W$12:AF$60,10),S2385)</f>
        <v>A+J=</v>
      </c>
      <c r="T2386" s="66" t="e">
        <f>IF(O2385&gt;0,VLOOKUP(O2385,W$12:AF$60,11),T2385)</f>
        <v>#REF!</v>
      </c>
      <c r="U2386" s="71" t="str">
        <f t="shared" si="632"/>
        <v>-</v>
      </c>
    </row>
    <row r="2387" spans="1:21" x14ac:dyDescent="0.15">
      <c r="A2387" s="63">
        <f t="shared" si="634"/>
        <v>46152</v>
      </c>
      <c r="B2387" s="78" t="str">
        <f t="shared" ca="1" si="621"/>
        <v>n.d</v>
      </c>
      <c r="C2387" s="65">
        <f t="shared" ca="1" si="622"/>
        <v>740.17183120949994</v>
      </c>
      <c r="D2387" s="10">
        <f ca="1">IF(A2387&lt;$B$1,VLOOKUP(A2387,[1]DI!$A$4:$B$15000,2),0)</f>
        <v>0</v>
      </c>
      <c r="E2387" s="65">
        <f t="shared" ca="1" si="623"/>
        <v>1</v>
      </c>
      <c r="F2387" s="65">
        <f ca="1">(TRUNC(PRODUCT($E$12:$E2386),16))</f>
        <v>1.5886260286907401</v>
      </c>
      <c r="G2387" s="65">
        <f t="shared" ca="1" si="624"/>
        <v>1.4184430829528401</v>
      </c>
      <c r="H2387" s="65">
        <f t="shared" ca="1" si="625"/>
        <v>1.1199786899999999</v>
      </c>
      <c r="I2387" s="64">
        <f t="shared" si="635"/>
        <v>0.04</v>
      </c>
      <c r="J2387" s="66">
        <f>IF(O2386&gt;0,VLOOKUP(O2386,W$12:AF$80,2),J2386)</f>
        <v>45407</v>
      </c>
      <c r="K2387" s="67">
        <f t="shared" si="626"/>
        <v>513</v>
      </c>
      <c r="L2387" s="68">
        <f t="shared" si="627"/>
        <v>514</v>
      </c>
      <c r="M2387" s="69">
        <f t="shared" si="628"/>
        <v>1.0832846890000001</v>
      </c>
      <c r="N2387" s="69">
        <f t="shared" ca="1" si="629"/>
        <v>1.2132557669999999</v>
      </c>
      <c r="O2387" s="68">
        <v>0</v>
      </c>
      <c r="P2387" s="65">
        <f t="shared" ca="1" si="630"/>
        <v>157.84591157</v>
      </c>
      <c r="Q2387" s="143">
        <f t="shared" si="633"/>
        <v>0</v>
      </c>
      <c r="R2387" s="11">
        <f t="shared" si="631"/>
        <v>0</v>
      </c>
      <c r="S2387" s="70" t="str">
        <f>IF(O2386&gt;0,VLOOKUP(O2386,W$12:AF$60,10),S2386)</f>
        <v>A+J=</v>
      </c>
      <c r="T2387" s="66" t="e">
        <f>IF(O2386&gt;0,VLOOKUP(O2386,W$12:AF$60,11),T2386)</f>
        <v>#REF!</v>
      </c>
      <c r="U2387" s="71" t="str">
        <f t="shared" si="632"/>
        <v>-</v>
      </c>
    </row>
    <row r="2388" spans="1:21" x14ac:dyDescent="0.15">
      <c r="A2388" s="63">
        <f t="shared" si="634"/>
        <v>46153</v>
      </c>
      <c r="B2388" s="78" t="str">
        <f t="shared" ca="1" si="621"/>
        <v>n.d</v>
      </c>
      <c r="C2388" s="65">
        <f t="shared" ca="1" si="622"/>
        <v>740.17183120949994</v>
      </c>
      <c r="D2388" s="10">
        <f ca="1">IF(A2388&lt;$B$1,VLOOKUP(A2388,[1]DI!$A$4:$B$15000,2),0)</f>
        <v>0</v>
      </c>
      <c r="E2388" s="65">
        <f t="shared" ca="1" si="623"/>
        <v>1</v>
      </c>
      <c r="F2388" s="65">
        <f ca="1">(TRUNC(PRODUCT($E$12:$E2387),16))</f>
        <v>1.5886260286907401</v>
      </c>
      <c r="G2388" s="65">
        <f t="shared" ca="1" si="624"/>
        <v>1.4184430829528401</v>
      </c>
      <c r="H2388" s="65">
        <f t="shared" ca="1" si="625"/>
        <v>1.1199786899999999</v>
      </c>
      <c r="I2388" s="64">
        <f t="shared" si="635"/>
        <v>0.04</v>
      </c>
      <c r="J2388" s="66">
        <f>IF(O2387&gt;0,VLOOKUP(O2387,W$12:AF$80,2),J2387)</f>
        <v>45407</v>
      </c>
      <c r="K2388" s="67">
        <f t="shared" si="626"/>
        <v>514</v>
      </c>
      <c r="L2388" s="68">
        <f t="shared" si="627"/>
        <v>514</v>
      </c>
      <c r="M2388" s="69">
        <f t="shared" si="628"/>
        <v>1.0832846890000001</v>
      </c>
      <c r="N2388" s="69">
        <f t="shared" ca="1" si="629"/>
        <v>1.2132557669999999</v>
      </c>
      <c r="O2388" s="68">
        <v>0</v>
      </c>
      <c r="P2388" s="65">
        <f t="shared" ca="1" si="630"/>
        <v>157.84591157</v>
      </c>
      <c r="Q2388" s="143">
        <f t="shared" si="633"/>
        <v>0</v>
      </c>
      <c r="R2388" s="11">
        <f t="shared" si="631"/>
        <v>0</v>
      </c>
      <c r="S2388" s="70" t="str">
        <f>IF(O2387&gt;0,VLOOKUP(O2387,W$12:AF$60,10),S2387)</f>
        <v>A+J=</v>
      </c>
      <c r="T2388" s="66" t="e">
        <f>IF(O2387&gt;0,VLOOKUP(O2387,W$12:AF$60,11),T2387)</f>
        <v>#REF!</v>
      </c>
      <c r="U2388" s="71" t="str">
        <f t="shared" si="632"/>
        <v>-</v>
      </c>
    </row>
    <row r="2389" spans="1:21" x14ac:dyDescent="0.15">
      <c r="A2389" s="63">
        <f t="shared" si="634"/>
        <v>46154</v>
      </c>
      <c r="B2389" s="78" t="str">
        <f t="shared" ca="1" si="621"/>
        <v>n.d</v>
      </c>
      <c r="C2389" s="65">
        <f t="shared" ca="1" si="622"/>
        <v>740.17183120949994</v>
      </c>
      <c r="D2389" s="10">
        <f ca="1">IF(A2389&lt;$B$1,VLOOKUP(A2389,[1]DI!$A$4:$B$15000,2),0)</f>
        <v>0</v>
      </c>
      <c r="E2389" s="65">
        <f t="shared" ca="1" si="623"/>
        <v>1</v>
      </c>
      <c r="F2389" s="65">
        <f ca="1">(TRUNC(PRODUCT($E$12:$E2388),16))</f>
        <v>1.5886260286907401</v>
      </c>
      <c r="G2389" s="65">
        <f t="shared" ca="1" si="624"/>
        <v>1.4184430829528401</v>
      </c>
      <c r="H2389" s="65">
        <f t="shared" ca="1" si="625"/>
        <v>1.1199786899999999</v>
      </c>
      <c r="I2389" s="64">
        <f t="shared" si="635"/>
        <v>0.04</v>
      </c>
      <c r="J2389" s="66">
        <f>IF(O2388&gt;0,VLOOKUP(O2388,W$12:AF$80,2),J2388)</f>
        <v>45407</v>
      </c>
      <c r="K2389" s="67">
        <f t="shared" si="626"/>
        <v>515</v>
      </c>
      <c r="L2389" s="68">
        <f t="shared" si="627"/>
        <v>515</v>
      </c>
      <c r="M2389" s="69">
        <f t="shared" si="628"/>
        <v>1.0834533019999999</v>
      </c>
      <c r="N2389" s="69">
        <f t="shared" ca="1" si="629"/>
        <v>1.21344461</v>
      </c>
      <c r="O2389" s="68">
        <v>0</v>
      </c>
      <c r="P2389" s="65">
        <f t="shared" ca="1" si="630"/>
        <v>157.98568784</v>
      </c>
      <c r="Q2389" s="143">
        <f t="shared" si="633"/>
        <v>0</v>
      </c>
      <c r="R2389" s="11">
        <f t="shared" si="631"/>
        <v>0</v>
      </c>
      <c r="S2389" s="70" t="str">
        <f>IF(O2388&gt;0,VLOOKUP(O2388,W$12:AF$60,10),S2388)</f>
        <v>A+J=</v>
      </c>
      <c r="T2389" s="66" t="e">
        <f>IF(O2388&gt;0,VLOOKUP(O2388,W$12:AF$60,11),T2388)</f>
        <v>#REF!</v>
      </c>
      <c r="U2389" s="71" t="str">
        <f t="shared" si="632"/>
        <v>-</v>
      </c>
    </row>
    <row r="2390" spans="1:21" x14ac:dyDescent="0.15">
      <c r="A2390" s="63">
        <f t="shared" si="634"/>
        <v>46155</v>
      </c>
      <c r="B2390" s="78" t="str">
        <f t="shared" ca="1" si="621"/>
        <v>n.d</v>
      </c>
      <c r="C2390" s="65">
        <f t="shared" ca="1" si="622"/>
        <v>740.17183120949994</v>
      </c>
      <c r="D2390" s="10">
        <f ca="1">IF(A2390&lt;$B$1,VLOOKUP(A2390,[1]DI!$A$4:$B$15000,2),0)</f>
        <v>0</v>
      </c>
      <c r="E2390" s="65">
        <f t="shared" ca="1" si="623"/>
        <v>1</v>
      </c>
      <c r="F2390" s="65">
        <f ca="1">(TRUNC(PRODUCT($E$12:$E2389),16))</f>
        <v>1.5886260286907401</v>
      </c>
      <c r="G2390" s="65">
        <f t="shared" ca="1" si="624"/>
        <v>1.4184430829528401</v>
      </c>
      <c r="H2390" s="65">
        <f t="shared" ca="1" si="625"/>
        <v>1.1199786899999999</v>
      </c>
      <c r="I2390" s="64">
        <f t="shared" si="635"/>
        <v>0.04</v>
      </c>
      <c r="J2390" s="66">
        <f>IF(O2389&gt;0,VLOOKUP(O2389,W$12:AF$80,2),J2389)</f>
        <v>45407</v>
      </c>
      <c r="K2390" s="67">
        <f t="shared" si="626"/>
        <v>516</v>
      </c>
      <c r="L2390" s="68">
        <f t="shared" si="627"/>
        <v>516</v>
      </c>
      <c r="M2390" s="69">
        <f t="shared" si="628"/>
        <v>1.0836219410000001</v>
      </c>
      <c r="N2390" s="69">
        <f t="shared" ca="1" si="629"/>
        <v>1.2136334820000001</v>
      </c>
      <c r="O2390" s="68">
        <v>0</v>
      </c>
      <c r="P2390" s="65">
        <f t="shared" ca="1" si="630"/>
        <v>158.12548557</v>
      </c>
      <c r="Q2390" s="143">
        <f t="shared" si="633"/>
        <v>0</v>
      </c>
      <c r="R2390" s="11">
        <f t="shared" si="631"/>
        <v>0</v>
      </c>
      <c r="S2390" s="70" t="str">
        <f>IF(O2389&gt;0,VLOOKUP(O2389,W$12:AF$60,10),S2389)</f>
        <v>A+J=</v>
      </c>
      <c r="T2390" s="66" t="e">
        <f>IF(O2389&gt;0,VLOOKUP(O2389,W$12:AF$60,11),T2389)</f>
        <v>#REF!</v>
      </c>
      <c r="U2390" s="71" t="str">
        <f t="shared" si="632"/>
        <v>-</v>
      </c>
    </row>
    <row r="2391" spans="1:21" x14ac:dyDescent="0.15">
      <c r="A2391" s="63">
        <f t="shared" si="634"/>
        <v>46156</v>
      </c>
      <c r="B2391" s="78" t="str">
        <f t="shared" ca="1" si="621"/>
        <v>n.d</v>
      </c>
      <c r="C2391" s="65">
        <f t="shared" ca="1" si="622"/>
        <v>740.17183120949994</v>
      </c>
      <c r="D2391" s="10">
        <f ca="1">IF(A2391&lt;$B$1,VLOOKUP(A2391,[1]DI!$A$4:$B$15000,2),0)</f>
        <v>0</v>
      </c>
      <c r="E2391" s="65">
        <f t="shared" ca="1" si="623"/>
        <v>1</v>
      </c>
      <c r="F2391" s="65">
        <f ca="1">(TRUNC(PRODUCT($E$12:$E2390),16))</f>
        <v>1.5886260286907401</v>
      </c>
      <c r="G2391" s="65">
        <f t="shared" ca="1" si="624"/>
        <v>1.4184430829528401</v>
      </c>
      <c r="H2391" s="65">
        <f t="shared" ca="1" si="625"/>
        <v>1.1199786899999999</v>
      </c>
      <c r="I2391" s="64">
        <f t="shared" si="635"/>
        <v>0.04</v>
      </c>
      <c r="J2391" s="66">
        <f>IF(O2390&gt;0,VLOOKUP(O2390,W$12:AF$80,2),J2390)</f>
        <v>45407</v>
      </c>
      <c r="K2391" s="67">
        <f t="shared" si="626"/>
        <v>517</v>
      </c>
      <c r="L2391" s="68">
        <f t="shared" si="627"/>
        <v>517</v>
      </c>
      <c r="M2391" s="69">
        <f t="shared" si="628"/>
        <v>1.0837906070000001</v>
      </c>
      <c r="N2391" s="69">
        <f t="shared" ca="1" si="629"/>
        <v>1.213822384</v>
      </c>
      <c r="O2391" s="68">
        <v>0</v>
      </c>
      <c r="P2391" s="65">
        <f t="shared" ca="1" si="630"/>
        <v>158.26530550999999</v>
      </c>
      <c r="Q2391" s="143">
        <f t="shared" si="633"/>
        <v>0</v>
      </c>
      <c r="R2391" s="11">
        <f t="shared" si="631"/>
        <v>0</v>
      </c>
      <c r="S2391" s="70" t="str">
        <f>IF(O2390&gt;0,VLOOKUP(O2390,W$12:AF$60,10),S2390)</f>
        <v>A+J=</v>
      </c>
      <c r="T2391" s="66" t="e">
        <f>IF(O2390&gt;0,VLOOKUP(O2390,W$12:AF$60,11),T2390)</f>
        <v>#REF!</v>
      </c>
      <c r="U2391" s="71" t="str">
        <f t="shared" si="632"/>
        <v>-</v>
      </c>
    </row>
    <row r="2392" spans="1:21" x14ac:dyDescent="0.15">
      <c r="A2392" s="63">
        <f t="shared" si="634"/>
        <v>46157</v>
      </c>
      <c r="B2392" s="78" t="str">
        <f t="shared" ca="1" si="621"/>
        <v>n.d</v>
      </c>
      <c r="C2392" s="65">
        <f t="shared" ca="1" si="622"/>
        <v>740.17183120949994</v>
      </c>
      <c r="D2392" s="10">
        <f ca="1">IF(A2392&lt;$B$1,VLOOKUP(A2392,[1]DI!$A$4:$B$15000,2),0)</f>
        <v>0</v>
      </c>
      <c r="E2392" s="65">
        <f t="shared" ca="1" si="623"/>
        <v>1</v>
      </c>
      <c r="F2392" s="65">
        <f ca="1">(TRUNC(PRODUCT($E$12:$E2391),16))</f>
        <v>1.5886260286907401</v>
      </c>
      <c r="G2392" s="65">
        <f t="shared" ca="1" si="624"/>
        <v>1.4184430829528401</v>
      </c>
      <c r="H2392" s="65">
        <f t="shared" ca="1" si="625"/>
        <v>1.1199786899999999</v>
      </c>
      <c r="I2392" s="64">
        <f t="shared" si="635"/>
        <v>0.04</v>
      </c>
      <c r="J2392" s="66">
        <f>IF(O2391&gt;0,VLOOKUP(O2391,W$12:AF$80,2),J2391)</f>
        <v>45407</v>
      </c>
      <c r="K2392" s="67">
        <f t="shared" si="626"/>
        <v>518</v>
      </c>
      <c r="L2392" s="68">
        <f t="shared" si="627"/>
        <v>518</v>
      </c>
      <c r="M2392" s="69">
        <f t="shared" si="628"/>
        <v>1.083959299</v>
      </c>
      <c r="N2392" s="69">
        <f t="shared" ca="1" si="629"/>
        <v>1.2140113159999999</v>
      </c>
      <c r="O2392" s="68">
        <v>0</v>
      </c>
      <c r="P2392" s="65">
        <f t="shared" ca="1" si="630"/>
        <v>158.40514766000001</v>
      </c>
      <c r="Q2392" s="143">
        <f t="shared" si="633"/>
        <v>0</v>
      </c>
      <c r="R2392" s="11">
        <f t="shared" si="631"/>
        <v>0</v>
      </c>
      <c r="S2392" s="70" t="str">
        <f>IF(O2391&gt;0,VLOOKUP(O2391,W$12:AF$60,10),S2391)</f>
        <v>A+J=</v>
      </c>
      <c r="T2392" s="66" t="e">
        <f>IF(O2391&gt;0,VLOOKUP(O2391,W$12:AF$60,11),T2391)</f>
        <v>#REF!</v>
      </c>
      <c r="U2392" s="71" t="str">
        <f t="shared" si="632"/>
        <v>-</v>
      </c>
    </row>
    <row r="2393" spans="1:21" x14ac:dyDescent="0.15">
      <c r="A2393" s="63">
        <f t="shared" si="634"/>
        <v>46158</v>
      </c>
      <c r="B2393" s="78" t="str">
        <f t="shared" ca="1" si="621"/>
        <v>n.d</v>
      </c>
      <c r="C2393" s="65">
        <f t="shared" ca="1" si="622"/>
        <v>740.17183120949994</v>
      </c>
      <c r="D2393" s="10">
        <f ca="1">IF(A2393&lt;$B$1,VLOOKUP(A2393,[1]DI!$A$4:$B$15000,2),0)</f>
        <v>0</v>
      </c>
      <c r="E2393" s="65">
        <f t="shared" ca="1" si="623"/>
        <v>1</v>
      </c>
      <c r="F2393" s="65">
        <f ca="1">(TRUNC(PRODUCT($E$12:$E2392),16))</f>
        <v>1.5886260286907401</v>
      </c>
      <c r="G2393" s="65">
        <f t="shared" ca="1" si="624"/>
        <v>1.4184430829528401</v>
      </c>
      <c r="H2393" s="65">
        <f t="shared" ca="1" si="625"/>
        <v>1.1199786899999999</v>
      </c>
      <c r="I2393" s="64">
        <f t="shared" si="635"/>
        <v>0.04</v>
      </c>
      <c r="J2393" s="66">
        <f>IF(O2392&gt;0,VLOOKUP(O2392,W$12:AF$80,2),J2392)</f>
        <v>45407</v>
      </c>
      <c r="K2393" s="67">
        <f t="shared" si="626"/>
        <v>518</v>
      </c>
      <c r="L2393" s="68">
        <f t="shared" si="627"/>
        <v>519</v>
      </c>
      <c r="M2393" s="69">
        <f t="shared" si="628"/>
        <v>1.0841280170000001</v>
      </c>
      <c r="N2393" s="69">
        <f t="shared" ca="1" si="629"/>
        <v>1.2142002759999999</v>
      </c>
      <c r="O2393" s="68">
        <v>0</v>
      </c>
      <c r="P2393" s="65">
        <f t="shared" ca="1" si="630"/>
        <v>158.54501053000001</v>
      </c>
      <c r="Q2393" s="143">
        <f t="shared" si="633"/>
        <v>0</v>
      </c>
      <c r="R2393" s="11">
        <f t="shared" si="631"/>
        <v>0</v>
      </c>
      <c r="S2393" s="70" t="str">
        <f>IF(O2392&gt;0,VLOOKUP(O2392,W$12:AF$60,10),S2392)</f>
        <v>A+J=</v>
      </c>
      <c r="T2393" s="66" t="e">
        <f>IF(O2392&gt;0,VLOOKUP(O2392,W$12:AF$60,11),T2392)</f>
        <v>#REF!</v>
      </c>
      <c r="U2393" s="71" t="str">
        <f t="shared" si="632"/>
        <v>-</v>
      </c>
    </row>
    <row r="2394" spans="1:21" x14ac:dyDescent="0.15">
      <c r="A2394" s="63">
        <f t="shared" si="634"/>
        <v>46159</v>
      </c>
      <c r="B2394" s="78" t="str">
        <f t="shared" ca="1" si="621"/>
        <v>n.d</v>
      </c>
      <c r="C2394" s="65">
        <f t="shared" ca="1" si="622"/>
        <v>740.17183120949994</v>
      </c>
      <c r="D2394" s="10">
        <f ca="1">IF(A2394&lt;$B$1,VLOOKUP(A2394,[1]DI!$A$4:$B$15000,2),0)</f>
        <v>0</v>
      </c>
      <c r="E2394" s="65">
        <f t="shared" ca="1" si="623"/>
        <v>1</v>
      </c>
      <c r="F2394" s="65">
        <f ca="1">(TRUNC(PRODUCT($E$12:$E2393),16))</f>
        <v>1.5886260286907401</v>
      </c>
      <c r="G2394" s="65">
        <f t="shared" ca="1" si="624"/>
        <v>1.4184430829528401</v>
      </c>
      <c r="H2394" s="65">
        <f t="shared" ca="1" si="625"/>
        <v>1.1199786899999999</v>
      </c>
      <c r="I2394" s="64">
        <f t="shared" si="635"/>
        <v>0.04</v>
      </c>
      <c r="J2394" s="66">
        <f>IF(O2393&gt;0,VLOOKUP(O2393,W$12:AF$80,2),J2393)</f>
        <v>45407</v>
      </c>
      <c r="K2394" s="67">
        <f t="shared" si="626"/>
        <v>518</v>
      </c>
      <c r="L2394" s="68">
        <f t="shared" si="627"/>
        <v>519</v>
      </c>
      <c r="M2394" s="69">
        <f t="shared" si="628"/>
        <v>1.0841280170000001</v>
      </c>
      <c r="N2394" s="69">
        <f t="shared" ca="1" si="629"/>
        <v>1.2142002759999999</v>
      </c>
      <c r="O2394" s="68">
        <v>0</v>
      </c>
      <c r="P2394" s="65">
        <f t="shared" ca="1" si="630"/>
        <v>158.54501053000001</v>
      </c>
      <c r="Q2394" s="143">
        <f t="shared" si="633"/>
        <v>0</v>
      </c>
      <c r="R2394" s="11">
        <f t="shared" si="631"/>
        <v>0</v>
      </c>
      <c r="S2394" s="70" t="str">
        <f>IF(O2393&gt;0,VLOOKUP(O2393,W$12:AF$60,10),S2393)</f>
        <v>A+J=</v>
      </c>
      <c r="T2394" s="66" t="e">
        <f>IF(O2393&gt;0,VLOOKUP(O2393,W$12:AF$60,11),T2393)</f>
        <v>#REF!</v>
      </c>
      <c r="U2394" s="71" t="str">
        <f t="shared" si="632"/>
        <v>-</v>
      </c>
    </row>
    <row r="2395" spans="1:21" x14ac:dyDescent="0.15">
      <c r="A2395" s="63">
        <f t="shared" si="634"/>
        <v>46160</v>
      </c>
      <c r="B2395" s="78" t="str">
        <f t="shared" ca="1" si="621"/>
        <v>n.d</v>
      </c>
      <c r="C2395" s="65">
        <f t="shared" ca="1" si="622"/>
        <v>740.17183120949994</v>
      </c>
      <c r="D2395" s="10">
        <f ca="1">IF(A2395&lt;$B$1,VLOOKUP(A2395,[1]DI!$A$4:$B$15000,2),0)</f>
        <v>0</v>
      </c>
      <c r="E2395" s="65">
        <f t="shared" ca="1" si="623"/>
        <v>1</v>
      </c>
      <c r="F2395" s="65">
        <f ca="1">(TRUNC(PRODUCT($E$12:$E2394),16))</f>
        <v>1.5886260286907401</v>
      </c>
      <c r="G2395" s="65">
        <f t="shared" ca="1" si="624"/>
        <v>1.4184430829528401</v>
      </c>
      <c r="H2395" s="65">
        <f t="shared" ca="1" si="625"/>
        <v>1.1199786899999999</v>
      </c>
      <c r="I2395" s="64">
        <f t="shared" si="635"/>
        <v>0.04</v>
      </c>
      <c r="J2395" s="66">
        <f>IF(O2394&gt;0,VLOOKUP(O2394,W$12:AF$80,2),J2394)</f>
        <v>45407</v>
      </c>
      <c r="K2395" s="67">
        <f t="shared" si="626"/>
        <v>519</v>
      </c>
      <c r="L2395" s="68">
        <f t="shared" si="627"/>
        <v>519</v>
      </c>
      <c r="M2395" s="69">
        <f t="shared" si="628"/>
        <v>1.0841280170000001</v>
      </c>
      <c r="N2395" s="69">
        <f t="shared" ca="1" si="629"/>
        <v>1.2142002759999999</v>
      </c>
      <c r="O2395" s="68">
        <v>0</v>
      </c>
      <c r="P2395" s="65">
        <f t="shared" ca="1" si="630"/>
        <v>158.54501053000001</v>
      </c>
      <c r="Q2395" s="143">
        <f t="shared" si="633"/>
        <v>0</v>
      </c>
      <c r="R2395" s="11">
        <f t="shared" si="631"/>
        <v>0</v>
      </c>
      <c r="S2395" s="70" t="str">
        <f>IF(O2394&gt;0,VLOOKUP(O2394,W$12:AF$60,10),S2394)</f>
        <v>A+J=</v>
      </c>
      <c r="T2395" s="66" t="e">
        <f>IF(O2394&gt;0,VLOOKUP(O2394,W$12:AF$60,11),T2394)</f>
        <v>#REF!</v>
      </c>
      <c r="U2395" s="71" t="str">
        <f t="shared" si="632"/>
        <v>-</v>
      </c>
    </row>
    <row r="2396" spans="1:21" x14ac:dyDescent="0.15">
      <c r="A2396" s="63">
        <f t="shared" si="634"/>
        <v>46161</v>
      </c>
      <c r="B2396" s="78" t="str">
        <f t="shared" ca="1" si="621"/>
        <v>n.d</v>
      </c>
      <c r="C2396" s="65">
        <f t="shared" ca="1" si="622"/>
        <v>740.17183120949994</v>
      </c>
      <c r="D2396" s="10">
        <f ca="1">IF(A2396&lt;$B$1,VLOOKUP(A2396,[1]DI!$A$4:$B$15000,2),0)</f>
        <v>0</v>
      </c>
      <c r="E2396" s="65">
        <f t="shared" ca="1" si="623"/>
        <v>1</v>
      </c>
      <c r="F2396" s="65">
        <f ca="1">(TRUNC(PRODUCT($E$12:$E2395),16))</f>
        <v>1.5886260286907401</v>
      </c>
      <c r="G2396" s="65">
        <f t="shared" ca="1" si="624"/>
        <v>1.4184430829528401</v>
      </c>
      <c r="H2396" s="65">
        <f t="shared" ca="1" si="625"/>
        <v>1.1199786899999999</v>
      </c>
      <c r="I2396" s="64">
        <f t="shared" si="635"/>
        <v>0.04</v>
      </c>
      <c r="J2396" s="66">
        <f>IF(O2395&gt;0,VLOOKUP(O2395,W$12:AF$80,2),J2395)</f>
        <v>45407</v>
      </c>
      <c r="K2396" s="67">
        <f t="shared" si="626"/>
        <v>520</v>
      </c>
      <c r="L2396" s="68">
        <f t="shared" si="627"/>
        <v>520</v>
      </c>
      <c r="M2396" s="69">
        <f t="shared" si="628"/>
        <v>1.0842967610000001</v>
      </c>
      <c r="N2396" s="69">
        <f t="shared" ca="1" si="629"/>
        <v>1.214389266</v>
      </c>
      <c r="O2396" s="68">
        <v>0</v>
      </c>
      <c r="P2396" s="65">
        <f t="shared" ca="1" si="630"/>
        <v>158.6848956</v>
      </c>
      <c r="Q2396" s="143">
        <f t="shared" si="633"/>
        <v>0</v>
      </c>
      <c r="R2396" s="11">
        <f t="shared" si="631"/>
        <v>0</v>
      </c>
      <c r="S2396" s="70" t="str">
        <f>IF(O2395&gt;0,VLOOKUP(O2395,W$12:AF$60,10),S2395)</f>
        <v>A+J=</v>
      </c>
      <c r="T2396" s="66" t="e">
        <f>IF(O2395&gt;0,VLOOKUP(O2395,W$12:AF$60,11),T2395)</f>
        <v>#REF!</v>
      </c>
      <c r="U2396" s="71" t="str">
        <f t="shared" si="632"/>
        <v>-</v>
      </c>
    </row>
    <row r="2397" spans="1:21" x14ac:dyDescent="0.15">
      <c r="A2397" s="63">
        <f t="shared" si="634"/>
        <v>46162</v>
      </c>
      <c r="B2397" s="78" t="str">
        <f t="shared" ca="1" si="621"/>
        <v>n.d</v>
      </c>
      <c r="C2397" s="65">
        <f t="shared" ca="1" si="622"/>
        <v>740.17183120949994</v>
      </c>
      <c r="D2397" s="10">
        <f ca="1">IF(A2397&lt;$B$1,VLOOKUP(A2397,[1]DI!$A$4:$B$15000,2),0)</f>
        <v>0</v>
      </c>
      <c r="E2397" s="65">
        <f t="shared" ca="1" si="623"/>
        <v>1</v>
      </c>
      <c r="F2397" s="65">
        <f ca="1">(TRUNC(PRODUCT($E$12:$E2396),16))</f>
        <v>1.5886260286907401</v>
      </c>
      <c r="G2397" s="65">
        <f t="shared" ca="1" si="624"/>
        <v>1.4184430829528401</v>
      </c>
      <c r="H2397" s="65">
        <f t="shared" ca="1" si="625"/>
        <v>1.1199786899999999</v>
      </c>
      <c r="I2397" s="64">
        <f t="shared" si="635"/>
        <v>0.04</v>
      </c>
      <c r="J2397" s="66">
        <f>IF(O2396&gt;0,VLOOKUP(O2396,W$12:AF$80,2),J2396)</f>
        <v>45407</v>
      </c>
      <c r="K2397" s="67">
        <f t="shared" si="626"/>
        <v>521</v>
      </c>
      <c r="L2397" s="68">
        <f t="shared" si="627"/>
        <v>521</v>
      </c>
      <c r="M2397" s="69">
        <f t="shared" si="628"/>
        <v>1.0844655320000001</v>
      </c>
      <c r="N2397" s="69">
        <f t="shared" ca="1" si="629"/>
        <v>1.2145782860000001</v>
      </c>
      <c r="O2397" s="68">
        <v>0</v>
      </c>
      <c r="P2397" s="65">
        <f t="shared" ca="1" si="630"/>
        <v>158.82480287999999</v>
      </c>
      <c r="Q2397" s="143">
        <f t="shared" si="633"/>
        <v>0</v>
      </c>
      <c r="R2397" s="11">
        <f t="shared" si="631"/>
        <v>0</v>
      </c>
      <c r="S2397" s="70" t="str">
        <f>IF(O2396&gt;0,VLOOKUP(O2396,W$12:AF$60,10),S2396)</f>
        <v>A+J=</v>
      </c>
      <c r="T2397" s="66" t="e">
        <f>IF(O2396&gt;0,VLOOKUP(O2396,W$12:AF$60,11),T2396)</f>
        <v>#REF!</v>
      </c>
      <c r="U2397" s="71" t="str">
        <f t="shared" si="632"/>
        <v>-</v>
      </c>
    </row>
    <row r="2398" spans="1:21" x14ac:dyDescent="0.15">
      <c r="A2398" s="63">
        <f t="shared" si="634"/>
        <v>46163</v>
      </c>
      <c r="B2398" s="78" t="str">
        <f t="shared" ca="1" si="621"/>
        <v>n.d</v>
      </c>
      <c r="C2398" s="65">
        <f t="shared" ca="1" si="622"/>
        <v>740.17183120949994</v>
      </c>
      <c r="D2398" s="10">
        <f ca="1">IF(A2398&lt;$B$1,VLOOKUP(A2398,[1]DI!$A$4:$B$15000,2),0)</f>
        <v>0</v>
      </c>
      <c r="E2398" s="65">
        <f t="shared" ca="1" si="623"/>
        <v>1</v>
      </c>
      <c r="F2398" s="65">
        <f ca="1">(TRUNC(PRODUCT($E$12:$E2397),16))</f>
        <v>1.5886260286907401</v>
      </c>
      <c r="G2398" s="65">
        <f t="shared" ca="1" si="624"/>
        <v>1.4184430829528401</v>
      </c>
      <c r="H2398" s="65">
        <f t="shared" ca="1" si="625"/>
        <v>1.1199786899999999</v>
      </c>
      <c r="I2398" s="64">
        <f t="shared" si="635"/>
        <v>0.04</v>
      </c>
      <c r="J2398" s="66">
        <f>IF(O2397&gt;0,VLOOKUP(O2397,W$12:AF$80,2),J2397)</f>
        <v>45407</v>
      </c>
      <c r="K2398" s="67">
        <f t="shared" si="626"/>
        <v>522</v>
      </c>
      <c r="L2398" s="68">
        <f t="shared" si="627"/>
        <v>522</v>
      </c>
      <c r="M2398" s="69">
        <f t="shared" si="628"/>
        <v>1.084634329</v>
      </c>
      <c r="N2398" s="69">
        <f t="shared" ca="1" si="629"/>
        <v>1.2147673349999999</v>
      </c>
      <c r="O2398" s="68">
        <v>0</v>
      </c>
      <c r="P2398" s="65">
        <f t="shared" ca="1" si="630"/>
        <v>158.96473162999999</v>
      </c>
      <c r="Q2398" s="143">
        <f t="shared" si="633"/>
        <v>0</v>
      </c>
      <c r="R2398" s="11">
        <f t="shared" si="631"/>
        <v>0</v>
      </c>
      <c r="S2398" s="70" t="str">
        <f>IF(O2397&gt;0,VLOOKUP(O2397,W$12:AF$60,10),S2397)</f>
        <v>A+J=</v>
      </c>
      <c r="T2398" s="66" t="e">
        <f>IF(O2397&gt;0,VLOOKUP(O2397,W$12:AF$60,11),T2397)</f>
        <v>#REF!</v>
      </c>
      <c r="U2398" s="71" t="str">
        <f t="shared" si="632"/>
        <v>-</v>
      </c>
    </row>
    <row r="2399" spans="1:21" x14ac:dyDescent="0.15">
      <c r="A2399" s="63">
        <f t="shared" si="634"/>
        <v>46164</v>
      </c>
      <c r="B2399" s="78" t="str">
        <f t="shared" ca="1" si="621"/>
        <v>n.d</v>
      </c>
      <c r="C2399" s="65">
        <f t="shared" ca="1" si="622"/>
        <v>740.17183120949994</v>
      </c>
      <c r="D2399" s="10">
        <f ca="1">IF(A2399&lt;$B$1,VLOOKUP(A2399,[1]DI!$A$4:$B$15000,2),0)</f>
        <v>0</v>
      </c>
      <c r="E2399" s="65">
        <f t="shared" ca="1" si="623"/>
        <v>1</v>
      </c>
      <c r="F2399" s="65">
        <f ca="1">(TRUNC(PRODUCT($E$12:$E2398),16))</f>
        <v>1.5886260286907401</v>
      </c>
      <c r="G2399" s="65">
        <f t="shared" ca="1" si="624"/>
        <v>1.4184430829528401</v>
      </c>
      <c r="H2399" s="65">
        <f t="shared" ca="1" si="625"/>
        <v>1.1199786899999999</v>
      </c>
      <c r="I2399" s="64">
        <f t="shared" si="635"/>
        <v>0.04</v>
      </c>
      <c r="J2399" s="66">
        <f>IF(O2398&gt;0,VLOOKUP(O2398,W$12:AF$80,2),J2398)</f>
        <v>45407</v>
      </c>
      <c r="K2399" s="67">
        <f t="shared" si="626"/>
        <v>523</v>
      </c>
      <c r="L2399" s="68">
        <f t="shared" si="627"/>
        <v>523</v>
      </c>
      <c r="M2399" s="69">
        <f t="shared" si="628"/>
        <v>1.0848031520000001</v>
      </c>
      <c r="N2399" s="69">
        <f t="shared" ca="1" si="629"/>
        <v>1.2149564129999999</v>
      </c>
      <c r="O2399" s="68">
        <v>0</v>
      </c>
      <c r="P2399" s="65">
        <f t="shared" ca="1" si="630"/>
        <v>159.10468184000001</v>
      </c>
      <c r="Q2399" s="143">
        <f t="shared" si="633"/>
        <v>0</v>
      </c>
      <c r="R2399" s="11">
        <f t="shared" si="631"/>
        <v>0</v>
      </c>
      <c r="S2399" s="70" t="str">
        <f>IF(O2398&gt;0,VLOOKUP(O2398,W$12:AF$60,10),S2398)</f>
        <v>A+J=</v>
      </c>
      <c r="T2399" s="66" t="e">
        <f>IF(O2398&gt;0,VLOOKUP(O2398,W$12:AF$60,11),T2398)</f>
        <v>#REF!</v>
      </c>
      <c r="U2399" s="71" t="str">
        <f t="shared" si="632"/>
        <v>-</v>
      </c>
    </row>
    <row r="2400" spans="1:21" x14ac:dyDescent="0.15">
      <c r="A2400" s="63">
        <f t="shared" si="634"/>
        <v>46165</v>
      </c>
      <c r="B2400" s="78" t="str">
        <f t="shared" ca="1" si="621"/>
        <v>n.d</v>
      </c>
      <c r="C2400" s="65">
        <f t="shared" ca="1" si="622"/>
        <v>740.17183120949994</v>
      </c>
      <c r="D2400" s="10">
        <f ca="1">IF(A2400&lt;$B$1,VLOOKUP(A2400,[1]DI!$A$4:$B$15000,2),0)</f>
        <v>0</v>
      </c>
      <c r="E2400" s="65">
        <f t="shared" ca="1" si="623"/>
        <v>1</v>
      </c>
      <c r="F2400" s="65">
        <f ca="1">(TRUNC(PRODUCT($E$12:$E2399),16))</f>
        <v>1.5886260286907401</v>
      </c>
      <c r="G2400" s="65">
        <f t="shared" ca="1" si="624"/>
        <v>1.4184430829528401</v>
      </c>
      <c r="H2400" s="65">
        <f t="shared" ca="1" si="625"/>
        <v>1.1199786899999999</v>
      </c>
      <c r="I2400" s="64">
        <f t="shared" si="635"/>
        <v>0.04</v>
      </c>
      <c r="J2400" s="66">
        <f>IF(O2399&gt;0,VLOOKUP(O2399,W$12:AF$80,2),J2399)</f>
        <v>45407</v>
      </c>
      <c r="K2400" s="67">
        <f t="shared" si="626"/>
        <v>523</v>
      </c>
      <c r="L2400" s="68">
        <f t="shared" si="627"/>
        <v>524</v>
      </c>
      <c r="M2400" s="69">
        <f t="shared" si="628"/>
        <v>1.0849720009999999</v>
      </c>
      <c r="N2400" s="69">
        <f t="shared" ca="1" si="629"/>
        <v>1.2151455200000001</v>
      </c>
      <c r="O2400" s="68">
        <v>0</v>
      </c>
      <c r="P2400" s="65">
        <f t="shared" ca="1" si="630"/>
        <v>159.24465351000001</v>
      </c>
      <c r="Q2400" s="143">
        <f t="shared" si="633"/>
        <v>0</v>
      </c>
      <c r="R2400" s="11">
        <f t="shared" si="631"/>
        <v>0</v>
      </c>
      <c r="S2400" s="70" t="str">
        <f>IF(O2399&gt;0,VLOOKUP(O2399,W$12:AF$60,10),S2399)</f>
        <v>A+J=</v>
      </c>
      <c r="T2400" s="66" t="e">
        <f>IF(O2399&gt;0,VLOOKUP(O2399,W$12:AF$60,11),T2399)</f>
        <v>#REF!</v>
      </c>
      <c r="U2400" s="71" t="str">
        <f t="shared" si="632"/>
        <v>-</v>
      </c>
    </row>
    <row r="2401" spans="1:21" x14ac:dyDescent="0.15">
      <c r="A2401" s="63">
        <f t="shared" si="634"/>
        <v>46166</v>
      </c>
      <c r="B2401" s="78" t="str">
        <f t="shared" ca="1" si="621"/>
        <v>n.d</v>
      </c>
      <c r="C2401" s="65">
        <f t="shared" ca="1" si="622"/>
        <v>740.17183120949994</v>
      </c>
      <c r="D2401" s="10">
        <f ca="1">IF(A2401&lt;$B$1,VLOOKUP(A2401,[1]DI!$A$4:$B$15000,2),0)</f>
        <v>0</v>
      </c>
      <c r="E2401" s="65">
        <f t="shared" ca="1" si="623"/>
        <v>1</v>
      </c>
      <c r="F2401" s="65">
        <f ca="1">(TRUNC(PRODUCT($E$12:$E2400),16))</f>
        <v>1.5886260286907401</v>
      </c>
      <c r="G2401" s="65">
        <f t="shared" ca="1" si="624"/>
        <v>1.4184430829528401</v>
      </c>
      <c r="H2401" s="65">
        <f t="shared" ca="1" si="625"/>
        <v>1.1199786899999999</v>
      </c>
      <c r="I2401" s="64">
        <f t="shared" si="635"/>
        <v>0.04</v>
      </c>
      <c r="J2401" s="66">
        <f>IF(O2400&gt;0,VLOOKUP(O2400,W$12:AF$80,2),J2400)</f>
        <v>45407</v>
      </c>
      <c r="K2401" s="67">
        <f t="shared" si="626"/>
        <v>523</v>
      </c>
      <c r="L2401" s="68">
        <f t="shared" si="627"/>
        <v>524</v>
      </c>
      <c r="M2401" s="69">
        <f t="shared" si="628"/>
        <v>1.0849720009999999</v>
      </c>
      <c r="N2401" s="69">
        <f t="shared" ca="1" si="629"/>
        <v>1.2151455200000001</v>
      </c>
      <c r="O2401" s="68">
        <v>0</v>
      </c>
      <c r="P2401" s="65">
        <f t="shared" ca="1" si="630"/>
        <v>159.24465351000001</v>
      </c>
      <c r="Q2401" s="143">
        <f t="shared" si="633"/>
        <v>0</v>
      </c>
      <c r="R2401" s="11">
        <f t="shared" si="631"/>
        <v>0</v>
      </c>
      <c r="S2401" s="70" t="str">
        <f>IF(O2400&gt;0,VLOOKUP(O2400,W$12:AF$60,10),S2400)</f>
        <v>A+J=</v>
      </c>
      <c r="T2401" s="66" t="e">
        <f>IF(O2400&gt;0,VLOOKUP(O2400,W$12:AF$60,11),T2400)</f>
        <v>#REF!</v>
      </c>
      <c r="U2401" s="71" t="str">
        <f t="shared" si="632"/>
        <v>-</v>
      </c>
    </row>
    <row r="2402" spans="1:21" x14ac:dyDescent="0.15">
      <c r="A2402" s="63">
        <f t="shared" si="634"/>
        <v>46167</v>
      </c>
      <c r="B2402" s="78" t="str">
        <f t="shared" ca="1" si="621"/>
        <v>n.d</v>
      </c>
      <c r="C2402" s="65">
        <f t="shared" ca="1" si="622"/>
        <v>740.17183120949994</v>
      </c>
      <c r="D2402" s="10">
        <f ca="1">IF(A2402&lt;$B$1,VLOOKUP(A2402,[1]DI!$A$4:$B$15000,2),0)</f>
        <v>0</v>
      </c>
      <c r="E2402" s="65">
        <f t="shared" ca="1" si="623"/>
        <v>1</v>
      </c>
      <c r="F2402" s="65">
        <f ca="1">(TRUNC(PRODUCT($E$12:$E2401),16))</f>
        <v>1.5886260286907401</v>
      </c>
      <c r="G2402" s="65">
        <f t="shared" ca="1" si="624"/>
        <v>1.4184430829528401</v>
      </c>
      <c r="H2402" s="65">
        <f t="shared" ca="1" si="625"/>
        <v>1.1199786899999999</v>
      </c>
      <c r="I2402" s="64">
        <f t="shared" si="635"/>
        <v>0.04</v>
      </c>
      <c r="J2402" s="66">
        <f>IF(O2401&gt;0,VLOOKUP(O2401,W$12:AF$80,2),J2401)</f>
        <v>45407</v>
      </c>
      <c r="K2402" s="67">
        <f t="shared" si="626"/>
        <v>524</v>
      </c>
      <c r="L2402" s="68">
        <f t="shared" si="627"/>
        <v>524</v>
      </c>
      <c r="M2402" s="69">
        <f t="shared" si="628"/>
        <v>1.0849720009999999</v>
      </c>
      <c r="N2402" s="69">
        <f t="shared" ca="1" si="629"/>
        <v>1.2151455200000001</v>
      </c>
      <c r="O2402" s="68">
        <v>0</v>
      </c>
      <c r="P2402" s="65">
        <f t="shared" ca="1" si="630"/>
        <v>159.24465351000001</v>
      </c>
      <c r="Q2402" s="143">
        <f t="shared" si="633"/>
        <v>0</v>
      </c>
      <c r="R2402" s="11">
        <f t="shared" si="631"/>
        <v>0</v>
      </c>
      <c r="S2402" s="70" t="str">
        <f>IF(O2401&gt;0,VLOOKUP(O2401,W$12:AF$60,10),S2401)</f>
        <v>A+J=</v>
      </c>
      <c r="T2402" s="66" t="e">
        <f>IF(O2401&gt;0,VLOOKUP(O2401,W$12:AF$60,11),T2401)</f>
        <v>#REF!</v>
      </c>
      <c r="U2402" s="71" t="str">
        <f t="shared" si="632"/>
        <v>-</v>
      </c>
    </row>
    <row r="2403" spans="1:21" x14ac:dyDescent="0.15">
      <c r="A2403" s="63">
        <f t="shared" si="634"/>
        <v>46168</v>
      </c>
      <c r="B2403" s="78" t="str">
        <f t="shared" ca="1" si="621"/>
        <v>n.d</v>
      </c>
      <c r="C2403" s="65">
        <f t="shared" ca="1" si="622"/>
        <v>740.17183120949994</v>
      </c>
      <c r="D2403" s="10">
        <f ca="1">IF(A2403&lt;$B$1,VLOOKUP(A2403,[1]DI!$A$4:$B$15000,2),0)</f>
        <v>0</v>
      </c>
      <c r="E2403" s="65">
        <f t="shared" ca="1" si="623"/>
        <v>1</v>
      </c>
      <c r="F2403" s="65">
        <f ca="1">(TRUNC(PRODUCT($E$12:$E2402),16))</f>
        <v>1.5886260286907401</v>
      </c>
      <c r="G2403" s="65">
        <f t="shared" ca="1" si="624"/>
        <v>1.4184430829528401</v>
      </c>
      <c r="H2403" s="65">
        <f t="shared" ca="1" si="625"/>
        <v>1.1199786899999999</v>
      </c>
      <c r="I2403" s="64">
        <f t="shared" si="635"/>
        <v>0.04</v>
      </c>
      <c r="J2403" s="66">
        <f>IF(O2402&gt;0,VLOOKUP(O2402,W$12:AF$80,2),J2402)</f>
        <v>45407</v>
      </c>
      <c r="K2403" s="67">
        <f t="shared" si="626"/>
        <v>525</v>
      </c>
      <c r="L2403" s="68">
        <f t="shared" si="627"/>
        <v>525</v>
      </c>
      <c r="M2403" s="69">
        <f t="shared" si="628"/>
        <v>1.0851408769999999</v>
      </c>
      <c r="N2403" s="69">
        <f t="shared" ca="1" si="629"/>
        <v>1.215334658</v>
      </c>
      <c r="O2403" s="68">
        <v>0</v>
      </c>
      <c r="P2403" s="65">
        <f t="shared" ca="1" si="630"/>
        <v>159.38464812999999</v>
      </c>
      <c r="Q2403" s="143">
        <f t="shared" si="633"/>
        <v>0</v>
      </c>
      <c r="R2403" s="11">
        <f t="shared" si="631"/>
        <v>0</v>
      </c>
      <c r="S2403" s="70" t="str">
        <f>IF(O2402&gt;0,VLOOKUP(O2402,W$12:AF$60,10),S2402)</f>
        <v>A+J=</v>
      </c>
      <c r="T2403" s="66" t="e">
        <f>IF(O2402&gt;0,VLOOKUP(O2402,W$12:AF$60,11),T2402)</f>
        <v>#REF!</v>
      </c>
      <c r="U2403" s="71" t="str">
        <f t="shared" si="632"/>
        <v>-</v>
      </c>
    </row>
    <row r="2404" spans="1:21" x14ac:dyDescent="0.15">
      <c r="A2404" s="63">
        <f t="shared" si="634"/>
        <v>46169</v>
      </c>
      <c r="B2404" s="78" t="str">
        <f t="shared" ca="1" si="621"/>
        <v>n.d</v>
      </c>
      <c r="C2404" s="65">
        <f t="shared" ca="1" si="622"/>
        <v>740.17183120949994</v>
      </c>
      <c r="D2404" s="10">
        <f ca="1">IF(A2404&lt;$B$1,VLOOKUP(A2404,[1]DI!$A$4:$B$15000,2),0)</f>
        <v>0</v>
      </c>
      <c r="E2404" s="65">
        <f t="shared" ca="1" si="623"/>
        <v>1</v>
      </c>
      <c r="F2404" s="65">
        <f ca="1">(TRUNC(PRODUCT($E$12:$E2403),16))</f>
        <v>1.5886260286907401</v>
      </c>
      <c r="G2404" s="65">
        <f t="shared" ca="1" si="624"/>
        <v>1.4184430829528401</v>
      </c>
      <c r="H2404" s="65">
        <f t="shared" ca="1" si="625"/>
        <v>1.1199786899999999</v>
      </c>
      <c r="I2404" s="64">
        <f t="shared" si="635"/>
        <v>0.04</v>
      </c>
      <c r="J2404" s="66">
        <f>IF(O2403&gt;0,VLOOKUP(O2403,W$12:AF$80,2),J2403)</f>
        <v>45407</v>
      </c>
      <c r="K2404" s="67">
        <f t="shared" si="626"/>
        <v>526</v>
      </c>
      <c r="L2404" s="68">
        <f t="shared" si="627"/>
        <v>526</v>
      </c>
      <c r="M2404" s="69">
        <f t="shared" si="628"/>
        <v>1.0853097789999999</v>
      </c>
      <c r="N2404" s="69">
        <f t="shared" ca="1" si="629"/>
        <v>1.215523825</v>
      </c>
      <c r="O2404" s="68">
        <v>0</v>
      </c>
      <c r="P2404" s="65">
        <f t="shared" ca="1" si="630"/>
        <v>159.52466421</v>
      </c>
      <c r="Q2404" s="143">
        <f t="shared" si="633"/>
        <v>0</v>
      </c>
      <c r="R2404" s="11">
        <f t="shared" si="631"/>
        <v>0</v>
      </c>
      <c r="S2404" s="70" t="str">
        <f>IF(O2403&gt;0,VLOOKUP(O2403,W$12:AF$60,10),S2403)</f>
        <v>A+J=</v>
      </c>
      <c r="T2404" s="66" t="e">
        <f>IF(O2403&gt;0,VLOOKUP(O2403,W$12:AF$60,11),T2403)</f>
        <v>#REF!</v>
      </c>
      <c r="U2404" s="71" t="str">
        <f t="shared" si="632"/>
        <v>-</v>
      </c>
    </row>
    <row r="2405" spans="1:21" x14ac:dyDescent="0.15">
      <c r="A2405" s="63">
        <f t="shared" si="634"/>
        <v>46170</v>
      </c>
      <c r="B2405" s="78" t="str">
        <f t="shared" ca="1" si="621"/>
        <v>n.d</v>
      </c>
      <c r="C2405" s="65">
        <f t="shared" ca="1" si="622"/>
        <v>740.17183120949994</v>
      </c>
      <c r="D2405" s="10">
        <f ca="1">IF(A2405&lt;$B$1,VLOOKUP(A2405,[1]DI!$A$4:$B$15000,2),0)</f>
        <v>0</v>
      </c>
      <c r="E2405" s="65">
        <f t="shared" ca="1" si="623"/>
        <v>1</v>
      </c>
      <c r="F2405" s="65">
        <f ca="1">(TRUNC(PRODUCT($E$12:$E2404),16))</f>
        <v>1.5886260286907401</v>
      </c>
      <c r="G2405" s="65">
        <f t="shared" ca="1" si="624"/>
        <v>1.4184430829528401</v>
      </c>
      <c r="H2405" s="65">
        <f t="shared" ca="1" si="625"/>
        <v>1.1199786899999999</v>
      </c>
      <c r="I2405" s="64">
        <f t="shared" si="635"/>
        <v>0.04</v>
      </c>
      <c r="J2405" s="66">
        <f>IF(O2404&gt;0,VLOOKUP(O2404,W$12:AF$80,2),J2404)</f>
        <v>45407</v>
      </c>
      <c r="K2405" s="67">
        <f t="shared" si="626"/>
        <v>527</v>
      </c>
      <c r="L2405" s="68">
        <f t="shared" si="627"/>
        <v>527</v>
      </c>
      <c r="M2405" s="69">
        <f t="shared" si="628"/>
        <v>1.085478707</v>
      </c>
      <c r="N2405" s="69">
        <f t="shared" ca="1" si="629"/>
        <v>1.2157130199999999</v>
      </c>
      <c r="O2405" s="68">
        <v>0</v>
      </c>
      <c r="P2405" s="65">
        <f t="shared" ca="1" si="630"/>
        <v>159.66470102</v>
      </c>
      <c r="Q2405" s="143">
        <f t="shared" si="633"/>
        <v>0</v>
      </c>
      <c r="R2405" s="11">
        <f t="shared" si="631"/>
        <v>0</v>
      </c>
      <c r="S2405" s="70" t="str">
        <f>IF(O2404&gt;0,VLOOKUP(O2404,W$12:AF$60,10),S2404)</f>
        <v>A+J=</v>
      </c>
      <c r="T2405" s="66" t="e">
        <f>IF(O2404&gt;0,VLOOKUP(O2404,W$12:AF$60,11),T2404)</f>
        <v>#REF!</v>
      </c>
      <c r="U2405" s="71" t="str">
        <f t="shared" si="632"/>
        <v>-</v>
      </c>
    </row>
    <row r="2406" spans="1:21" x14ac:dyDescent="0.15">
      <c r="A2406" s="63">
        <f t="shared" si="634"/>
        <v>46171</v>
      </c>
      <c r="B2406" s="78" t="str">
        <f t="shared" ca="1" si="621"/>
        <v>n.d</v>
      </c>
      <c r="C2406" s="65">
        <f t="shared" ca="1" si="622"/>
        <v>740.17183120949994</v>
      </c>
      <c r="D2406" s="10">
        <f ca="1">IF(A2406&lt;$B$1,VLOOKUP(A2406,[1]DI!$A$4:$B$15000,2),0)</f>
        <v>0</v>
      </c>
      <c r="E2406" s="65">
        <f t="shared" ca="1" si="623"/>
        <v>1</v>
      </c>
      <c r="F2406" s="65">
        <f ca="1">(TRUNC(PRODUCT($E$12:$E2405),16))</f>
        <v>1.5886260286907401</v>
      </c>
      <c r="G2406" s="65">
        <f t="shared" ca="1" si="624"/>
        <v>1.4184430829528401</v>
      </c>
      <c r="H2406" s="65">
        <f t="shared" ca="1" si="625"/>
        <v>1.1199786899999999</v>
      </c>
      <c r="I2406" s="64">
        <f t="shared" si="635"/>
        <v>0.04</v>
      </c>
      <c r="J2406" s="66">
        <f>IF(O2405&gt;0,VLOOKUP(O2405,W$12:AF$80,2),J2405)</f>
        <v>45407</v>
      </c>
      <c r="K2406" s="67">
        <f t="shared" si="626"/>
        <v>528</v>
      </c>
      <c r="L2406" s="68">
        <f t="shared" si="627"/>
        <v>528</v>
      </c>
      <c r="M2406" s="69">
        <f t="shared" si="628"/>
        <v>1.085647662</v>
      </c>
      <c r="N2406" s="69">
        <f t="shared" ca="1" si="629"/>
        <v>1.215902246</v>
      </c>
      <c r="O2406" s="68">
        <v>0</v>
      </c>
      <c r="P2406" s="65">
        <f t="shared" ca="1" si="630"/>
        <v>159.80476078000001</v>
      </c>
      <c r="Q2406" s="143">
        <f t="shared" si="633"/>
        <v>0</v>
      </c>
      <c r="R2406" s="11">
        <f t="shared" si="631"/>
        <v>0</v>
      </c>
      <c r="S2406" s="70" t="str">
        <f>IF(O2405&gt;0,VLOOKUP(O2405,W$12:AF$60,10),S2405)</f>
        <v>A+J=</v>
      </c>
      <c r="T2406" s="66" t="e">
        <f>IF(O2405&gt;0,VLOOKUP(O2405,W$12:AF$60,11),T2405)</f>
        <v>#REF!</v>
      </c>
      <c r="U2406" s="71" t="str">
        <f t="shared" si="632"/>
        <v>-</v>
      </c>
    </row>
    <row r="2407" spans="1:21" x14ac:dyDescent="0.15">
      <c r="A2407" s="63">
        <f t="shared" si="634"/>
        <v>46172</v>
      </c>
      <c r="B2407" s="78" t="str">
        <f t="shared" ca="1" si="621"/>
        <v>n.d</v>
      </c>
      <c r="C2407" s="65">
        <f t="shared" ca="1" si="622"/>
        <v>740.17183120949994</v>
      </c>
      <c r="D2407" s="10">
        <f ca="1">IF(A2407&lt;$B$1,VLOOKUP(A2407,[1]DI!$A$4:$B$15000,2),0)</f>
        <v>0</v>
      </c>
      <c r="E2407" s="65">
        <f t="shared" ca="1" si="623"/>
        <v>1</v>
      </c>
      <c r="F2407" s="65">
        <f ca="1">(TRUNC(PRODUCT($E$12:$E2406),16))</f>
        <v>1.5886260286907401</v>
      </c>
      <c r="G2407" s="65">
        <f t="shared" ca="1" si="624"/>
        <v>1.4184430829528401</v>
      </c>
      <c r="H2407" s="65">
        <f t="shared" ca="1" si="625"/>
        <v>1.1199786899999999</v>
      </c>
      <c r="I2407" s="64">
        <f t="shared" si="635"/>
        <v>0.04</v>
      </c>
      <c r="J2407" s="66">
        <f>IF(O2406&gt;0,VLOOKUP(O2406,W$12:AF$80,2),J2406)</f>
        <v>45407</v>
      </c>
      <c r="K2407" s="67">
        <f t="shared" si="626"/>
        <v>528</v>
      </c>
      <c r="L2407" s="68">
        <f t="shared" si="627"/>
        <v>529</v>
      </c>
      <c r="M2407" s="69">
        <f t="shared" si="628"/>
        <v>1.085816643</v>
      </c>
      <c r="N2407" s="69">
        <f t="shared" ca="1" si="629"/>
        <v>1.216091501</v>
      </c>
      <c r="O2407" s="68">
        <v>0</v>
      </c>
      <c r="P2407" s="65">
        <f t="shared" ca="1" si="630"/>
        <v>159.94484199999999</v>
      </c>
      <c r="Q2407" s="143">
        <f t="shared" si="633"/>
        <v>0</v>
      </c>
      <c r="R2407" s="11">
        <f t="shared" si="631"/>
        <v>0</v>
      </c>
      <c r="S2407" s="70" t="str">
        <f>IF(O2406&gt;0,VLOOKUP(O2406,W$12:AF$60,10),S2406)</f>
        <v>A+J=</v>
      </c>
      <c r="T2407" s="66" t="e">
        <f>IF(O2406&gt;0,VLOOKUP(O2406,W$12:AF$60,11),T2406)</f>
        <v>#REF!</v>
      </c>
      <c r="U2407" s="71" t="str">
        <f t="shared" si="632"/>
        <v>-</v>
      </c>
    </row>
    <row r="2408" spans="1:21" x14ac:dyDescent="0.15">
      <c r="A2408" s="63">
        <f t="shared" si="634"/>
        <v>46173</v>
      </c>
      <c r="B2408" s="78" t="str">
        <f t="shared" ca="1" si="621"/>
        <v>n.d</v>
      </c>
      <c r="C2408" s="65">
        <f t="shared" ca="1" si="622"/>
        <v>740.17183120949994</v>
      </c>
      <c r="D2408" s="10">
        <f ca="1">IF(A2408&lt;$B$1,VLOOKUP(A2408,[1]DI!$A$4:$B$15000,2),0)</f>
        <v>0</v>
      </c>
      <c r="E2408" s="65">
        <f t="shared" ca="1" si="623"/>
        <v>1</v>
      </c>
      <c r="F2408" s="65">
        <f ca="1">(TRUNC(PRODUCT($E$12:$E2407),16))</f>
        <v>1.5886260286907401</v>
      </c>
      <c r="G2408" s="65">
        <f t="shared" ca="1" si="624"/>
        <v>1.4184430829528401</v>
      </c>
      <c r="H2408" s="65">
        <f t="shared" ca="1" si="625"/>
        <v>1.1199786899999999</v>
      </c>
      <c r="I2408" s="64">
        <f t="shared" si="635"/>
        <v>0.04</v>
      </c>
      <c r="J2408" s="66">
        <f>IF(O2407&gt;0,VLOOKUP(O2407,W$12:AF$80,2),J2407)</f>
        <v>45407</v>
      </c>
      <c r="K2408" s="67">
        <f t="shared" si="626"/>
        <v>528</v>
      </c>
      <c r="L2408" s="68">
        <f t="shared" si="627"/>
        <v>529</v>
      </c>
      <c r="M2408" s="69">
        <f t="shared" si="628"/>
        <v>1.085816643</v>
      </c>
      <c r="N2408" s="69">
        <f t="shared" ca="1" si="629"/>
        <v>1.216091501</v>
      </c>
      <c r="O2408" s="68">
        <v>0</v>
      </c>
      <c r="P2408" s="65">
        <f t="shared" ca="1" si="630"/>
        <v>159.94484199999999</v>
      </c>
      <c r="Q2408" s="143">
        <f t="shared" si="633"/>
        <v>0</v>
      </c>
      <c r="R2408" s="11">
        <f t="shared" si="631"/>
        <v>0</v>
      </c>
      <c r="S2408" s="70" t="str">
        <f>IF(O2407&gt;0,VLOOKUP(O2407,W$12:AF$60,10),S2407)</f>
        <v>A+J=</v>
      </c>
      <c r="T2408" s="66" t="e">
        <f>IF(O2407&gt;0,VLOOKUP(O2407,W$12:AF$60,11),T2407)</f>
        <v>#REF!</v>
      </c>
      <c r="U2408" s="71" t="str">
        <f t="shared" si="632"/>
        <v>-</v>
      </c>
    </row>
    <row r="2409" spans="1:21" x14ac:dyDescent="0.15">
      <c r="A2409" s="63">
        <f t="shared" si="634"/>
        <v>46174</v>
      </c>
      <c r="B2409" s="78" t="str">
        <f t="shared" ca="1" si="621"/>
        <v>n.d</v>
      </c>
      <c r="C2409" s="65">
        <f t="shared" ca="1" si="622"/>
        <v>740.17183120949994</v>
      </c>
      <c r="D2409" s="10">
        <f ca="1">IF(A2409&lt;$B$1,VLOOKUP(A2409,[1]DI!$A$4:$B$15000,2),0)</f>
        <v>0</v>
      </c>
      <c r="E2409" s="65">
        <f t="shared" ca="1" si="623"/>
        <v>1</v>
      </c>
      <c r="F2409" s="65">
        <f ca="1">(TRUNC(PRODUCT($E$12:$E2408),16))</f>
        <v>1.5886260286907401</v>
      </c>
      <c r="G2409" s="65">
        <f t="shared" ca="1" si="624"/>
        <v>1.4184430829528401</v>
      </c>
      <c r="H2409" s="65">
        <f t="shared" ca="1" si="625"/>
        <v>1.1199786899999999</v>
      </c>
      <c r="I2409" s="64">
        <f t="shared" si="635"/>
        <v>0.04</v>
      </c>
      <c r="J2409" s="66">
        <f>IF(O2408&gt;0,VLOOKUP(O2408,W$12:AF$80,2),J2408)</f>
        <v>45407</v>
      </c>
      <c r="K2409" s="67">
        <f t="shared" si="626"/>
        <v>529</v>
      </c>
      <c r="L2409" s="68">
        <f t="shared" si="627"/>
        <v>529</v>
      </c>
      <c r="M2409" s="69">
        <f t="shared" si="628"/>
        <v>1.085816643</v>
      </c>
      <c r="N2409" s="69">
        <f t="shared" ca="1" si="629"/>
        <v>1.216091501</v>
      </c>
      <c r="O2409" s="68">
        <v>0</v>
      </c>
      <c r="P2409" s="65">
        <f t="shared" ca="1" si="630"/>
        <v>159.94484199999999</v>
      </c>
      <c r="Q2409" s="143">
        <f t="shared" si="633"/>
        <v>0</v>
      </c>
      <c r="R2409" s="11">
        <f t="shared" si="631"/>
        <v>0</v>
      </c>
      <c r="S2409" s="70" t="str">
        <f>IF(O2408&gt;0,VLOOKUP(O2408,W$12:AF$60,10),S2408)</f>
        <v>A+J=</v>
      </c>
      <c r="T2409" s="66" t="e">
        <f>IF(O2408&gt;0,VLOOKUP(O2408,W$12:AF$60,11),T2408)</f>
        <v>#REF!</v>
      </c>
      <c r="U2409" s="71" t="str">
        <f t="shared" si="632"/>
        <v>-</v>
      </c>
    </row>
    <row r="2410" spans="1:21" x14ac:dyDescent="0.15">
      <c r="A2410" s="63">
        <f t="shared" si="634"/>
        <v>46175</v>
      </c>
      <c r="B2410" s="78" t="str">
        <f t="shared" ca="1" si="621"/>
        <v>n.d</v>
      </c>
      <c r="C2410" s="65">
        <f t="shared" ca="1" si="622"/>
        <v>740.17183120949994</v>
      </c>
      <c r="D2410" s="10">
        <f ca="1">IF(A2410&lt;$B$1,VLOOKUP(A2410,[1]DI!$A$4:$B$15000,2),0)</f>
        <v>0</v>
      </c>
      <c r="E2410" s="65">
        <f t="shared" ca="1" si="623"/>
        <v>1</v>
      </c>
      <c r="F2410" s="65">
        <f ca="1">(TRUNC(PRODUCT($E$12:$E2409),16))</f>
        <v>1.5886260286907401</v>
      </c>
      <c r="G2410" s="65">
        <f t="shared" ca="1" si="624"/>
        <v>1.4184430829528401</v>
      </c>
      <c r="H2410" s="65">
        <f t="shared" ca="1" si="625"/>
        <v>1.1199786899999999</v>
      </c>
      <c r="I2410" s="64">
        <f t="shared" si="635"/>
        <v>0.04</v>
      </c>
      <c r="J2410" s="66">
        <f>IF(O2409&gt;0,VLOOKUP(O2409,W$12:AF$80,2),J2409)</f>
        <v>45407</v>
      </c>
      <c r="K2410" s="67">
        <f t="shared" si="626"/>
        <v>530</v>
      </c>
      <c r="L2410" s="68">
        <f t="shared" si="627"/>
        <v>530</v>
      </c>
      <c r="M2410" s="69">
        <f t="shared" si="628"/>
        <v>1.08598565</v>
      </c>
      <c r="N2410" s="69">
        <f t="shared" ca="1" si="629"/>
        <v>1.216280786</v>
      </c>
      <c r="O2410" s="68">
        <v>0</v>
      </c>
      <c r="P2410" s="65">
        <f t="shared" ca="1" si="630"/>
        <v>160.08494542</v>
      </c>
      <c r="Q2410" s="143">
        <f t="shared" si="633"/>
        <v>0</v>
      </c>
      <c r="R2410" s="11">
        <f t="shared" si="631"/>
        <v>0</v>
      </c>
      <c r="S2410" s="70" t="str">
        <f>IF(O2409&gt;0,VLOOKUP(O2409,W$12:AF$60,10),S2409)</f>
        <v>A+J=</v>
      </c>
      <c r="T2410" s="66" t="e">
        <f>IF(O2409&gt;0,VLOOKUP(O2409,W$12:AF$60,11),T2409)</f>
        <v>#REF!</v>
      </c>
      <c r="U2410" s="71" t="str">
        <f t="shared" si="632"/>
        <v>-</v>
      </c>
    </row>
    <row r="2411" spans="1:21" x14ac:dyDescent="0.15">
      <c r="A2411" s="63">
        <f t="shared" si="634"/>
        <v>46176</v>
      </c>
      <c r="B2411" s="78" t="str">
        <f t="shared" ca="1" si="621"/>
        <v>n.d</v>
      </c>
      <c r="C2411" s="65">
        <f t="shared" ca="1" si="622"/>
        <v>740.17183120949994</v>
      </c>
      <c r="D2411" s="10">
        <f ca="1">IF(A2411&lt;$B$1,VLOOKUP(A2411,[1]DI!$A$4:$B$15000,2),0)</f>
        <v>0</v>
      </c>
      <c r="E2411" s="65">
        <f t="shared" ca="1" si="623"/>
        <v>1</v>
      </c>
      <c r="F2411" s="65">
        <f ca="1">(TRUNC(PRODUCT($E$12:$E2410),16))</f>
        <v>1.5886260286907401</v>
      </c>
      <c r="G2411" s="65">
        <f t="shared" ca="1" si="624"/>
        <v>1.4184430829528401</v>
      </c>
      <c r="H2411" s="65">
        <f t="shared" ca="1" si="625"/>
        <v>1.1199786899999999</v>
      </c>
      <c r="I2411" s="64">
        <f t="shared" si="635"/>
        <v>0.04</v>
      </c>
      <c r="J2411" s="66">
        <f>IF(O2410&gt;0,VLOOKUP(O2410,W$12:AF$80,2),J2410)</f>
        <v>45407</v>
      </c>
      <c r="K2411" s="67">
        <f t="shared" si="626"/>
        <v>531</v>
      </c>
      <c r="L2411" s="68">
        <f t="shared" si="627"/>
        <v>531</v>
      </c>
      <c r="M2411" s="69">
        <f t="shared" si="628"/>
        <v>1.086154684</v>
      </c>
      <c r="N2411" s="69">
        <f t="shared" ca="1" si="629"/>
        <v>1.2164701</v>
      </c>
      <c r="O2411" s="68">
        <v>0</v>
      </c>
      <c r="P2411" s="65">
        <f t="shared" ca="1" si="630"/>
        <v>160.22507031000001</v>
      </c>
      <c r="Q2411" s="143">
        <f t="shared" si="633"/>
        <v>0</v>
      </c>
      <c r="R2411" s="11">
        <f t="shared" si="631"/>
        <v>0</v>
      </c>
      <c r="S2411" s="70" t="str">
        <f>IF(O2410&gt;0,VLOOKUP(O2410,W$12:AF$60,10),S2410)</f>
        <v>A+J=</v>
      </c>
      <c r="T2411" s="66" t="e">
        <f>IF(O2410&gt;0,VLOOKUP(O2410,W$12:AF$60,11),T2410)</f>
        <v>#REF!</v>
      </c>
      <c r="U2411" s="71" t="str">
        <f t="shared" si="632"/>
        <v>-</v>
      </c>
    </row>
    <row r="2412" spans="1:21" x14ac:dyDescent="0.15">
      <c r="A2412" s="63">
        <f t="shared" si="634"/>
        <v>46177</v>
      </c>
      <c r="B2412" s="78" t="str">
        <f t="shared" ref="B2412:B2475" ca="1" si="636">IF(A2412&lt;=TODAY(),C2412+P2412,IF(AND(A2412&gt;TODAY(),A2412&lt;=$B$1),IF(VLOOKUP(TODAY(),$A$10:$D$10000,4,FALSE)=0,"n.d",C2412+P2412),"n.d"))</f>
        <v>n.d</v>
      </c>
      <c r="C2412" s="65">
        <f t="shared" ref="C2412:C2475" ca="1" si="637">(C2411-R2411)</f>
        <v>740.17183120949994</v>
      </c>
      <c r="D2412" s="10">
        <f ca="1">IF(A2412&lt;$B$1,VLOOKUP(A2412,[1]DI!$A$4:$B$15000,2),0)</f>
        <v>0</v>
      </c>
      <c r="E2412" s="65">
        <f t="shared" ref="E2412:E2475" ca="1" si="638">IF(A2412&lt;A$10,1,ROUND(((1+D2412)^(1/252)),8))</f>
        <v>1</v>
      </c>
      <c r="F2412" s="65">
        <f ca="1">(TRUNC(PRODUCT($E$12:$E2411),16))</f>
        <v>1.5886260286907401</v>
      </c>
      <c r="G2412" s="65">
        <f t="shared" ref="G2412:G2475" ca="1" si="639">IF(O2411&gt;0,F2411,G2411)</f>
        <v>1.4184430829528401</v>
      </c>
      <c r="H2412" s="65">
        <f t="shared" ref="H2412:H2475" ca="1" si="640">ROUND(F2412/G2412,8)</f>
        <v>1.1199786899999999</v>
      </c>
      <c r="I2412" s="64">
        <f t="shared" si="635"/>
        <v>0.04</v>
      </c>
      <c r="J2412" s="66">
        <f>IF(O2411&gt;0,VLOOKUP(O2411,W$12:AF$80,2),J2411)</f>
        <v>45407</v>
      </c>
      <c r="K2412" s="67">
        <f t="shared" ref="K2412:K2475" si="641">IF(A2412&gt;J2412,IF(NETWORKDAYS(J2412,A2412,$W$120:$W$436)-1=0,1,NETWORKDAYS(J2412,A2412,$W$120:$W$436)-1),0)</f>
        <v>531</v>
      </c>
      <c r="L2412" s="68">
        <f t="shared" ref="L2412:L2475" si="642">IF(AND(K2412=1,K2411=1),1,IF(K2412&gt;0,IF(K2412=K2411,K2412+1,K2412),0))</f>
        <v>532</v>
      </c>
      <c r="M2412" s="69">
        <f t="shared" ref="M2412:M2475" si="643">ROUND((I2412+1)^(L2412/252),9)</f>
        <v>1.0863237429999999</v>
      </c>
      <c r="N2412" s="69">
        <f t="shared" ref="N2412:N2475" ca="1" si="644">ROUND(H2412*M2412,9)</f>
        <v>1.216659443</v>
      </c>
      <c r="O2412" s="68">
        <v>0</v>
      </c>
      <c r="P2412" s="65">
        <f t="shared" ref="P2412:P2475" ca="1" si="645">TRUNC(((N2412-1)*C2412),8)</f>
        <v>160.36521667</v>
      </c>
      <c r="Q2412" s="143">
        <f t="shared" si="633"/>
        <v>0</v>
      </c>
      <c r="R2412" s="11">
        <f t="shared" ref="R2412:R2475" si="646">IF(Q2412&gt;0,TRUNC(Q2412*C2412,8),0)</f>
        <v>0</v>
      </c>
      <c r="S2412" s="70" t="str">
        <f>IF(O2411&gt;0,VLOOKUP(O2411,W$12:AF$60,10),S2411)</f>
        <v>A+J=</v>
      </c>
      <c r="T2412" s="66" t="e">
        <f>IF(O2411&gt;0,VLOOKUP(O2411,W$12:AF$60,11),T2411)</f>
        <v>#REF!</v>
      </c>
      <c r="U2412" s="71" t="str">
        <f t="shared" ref="U2412:U2475" si="647">IF(O2412&gt;0,(P2412+R2412)*U$9,"-")</f>
        <v>-</v>
      </c>
    </row>
    <row r="2413" spans="1:21" x14ac:dyDescent="0.15">
      <c r="A2413" s="63">
        <f t="shared" si="634"/>
        <v>46178</v>
      </c>
      <c r="B2413" s="78" t="str">
        <f t="shared" ca="1" si="636"/>
        <v>n.d</v>
      </c>
      <c r="C2413" s="65">
        <f t="shared" ca="1" si="637"/>
        <v>740.17183120949994</v>
      </c>
      <c r="D2413" s="10">
        <f ca="1">IF(A2413&lt;$B$1,VLOOKUP(A2413,[1]DI!$A$4:$B$15000,2),0)</f>
        <v>0</v>
      </c>
      <c r="E2413" s="65">
        <f t="shared" ca="1" si="638"/>
        <v>1</v>
      </c>
      <c r="F2413" s="65">
        <f ca="1">(TRUNC(PRODUCT($E$12:$E2412),16))</f>
        <v>1.5886260286907401</v>
      </c>
      <c r="G2413" s="65">
        <f t="shared" ca="1" si="639"/>
        <v>1.4184430829528401</v>
      </c>
      <c r="H2413" s="65">
        <f t="shared" ca="1" si="640"/>
        <v>1.1199786899999999</v>
      </c>
      <c r="I2413" s="64">
        <f t="shared" si="635"/>
        <v>0.04</v>
      </c>
      <c r="J2413" s="66">
        <f>IF(O2412&gt;0,VLOOKUP(O2412,W$12:AF$80,2),J2412)</f>
        <v>45407</v>
      </c>
      <c r="K2413" s="67">
        <f t="shared" si="641"/>
        <v>532</v>
      </c>
      <c r="L2413" s="68">
        <f t="shared" si="642"/>
        <v>532</v>
      </c>
      <c r="M2413" s="69">
        <f t="shared" si="643"/>
        <v>1.0863237429999999</v>
      </c>
      <c r="N2413" s="69">
        <f t="shared" ca="1" si="644"/>
        <v>1.216659443</v>
      </c>
      <c r="O2413" s="68">
        <v>0</v>
      </c>
      <c r="P2413" s="65">
        <f t="shared" ca="1" si="645"/>
        <v>160.36521667</v>
      </c>
      <c r="Q2413" s="143">
        <f t="shared" si="633"/>
        <v>0</v>
      </c>
      <c r="R2413" s="11">
        <f t="shared" si="646"/>
        <v>0</v>
      </c>
      <c r="S2413" s="70" t="str">
        <f>IF(O2412&gt;0,VLOOKUP(O2412,W$12:AF$60,10),S2412)</f>
        <v>A+J=</v>
      </c>
      <c r="T2413" s="66" t="e">
        <f>IF(O2412&gt;0,VLOOKUP(O2412,W$12:AF$60,11),T2412)</f>
        <v>#REF!</v>
      </c>
      <c r="U2413" s="71" t="str">
        <f t="shared" si="647"/>
        <v>-</v>
      </c>
    </row>
    <row r="2414" spans="1:21" x14ac:dyDescent="0.15">
      <c r="A2414" s="63">
        <f t="shared" si="634"/>
        <v>46179</v>
      </c>
      <c r="B2414" s="78" t="str">
        <f t="shared" ca="1" si="636"/>
        <v>n.d</v>
      </c>
      <c r="C2414" s="65">
        <f t="shared" ca="1" si="637"/>
        <v>740.17183120949994</v>
      </c>
      <c r="D2414" s="10">
        <f ca="1">IF(A2414&lt;$B$1,VLOOKUP(A2414,[1]DI!$A$4:$B$15000,2),0)</f>
        <v>0</v>
      </c>
      <c r="E2414" s="65">
        <f t="shared" ca="1" si="638"/>
        <v>1</v>
      </c>
      <c r="F2414" s="65">
        <f ca="1">(TRUNC(PRODUCT($E$12:$E2413),16))</f>
        <v>1.5886260286907401</v>
      </c>
      <c r="G2414" s="65">
        <f t="shared" ca="1" si="639"/>
        <v>1.4184430829528401</v>
      </c>
      <c r="H2414" s="65">
        <f t="shared" ca="1" si="640"/>
        <v>1.1199786899999999</v>
      </c>
      <c r="I2414" s="64">
        <f t="shared" si="635"/>
        <v>0.04</v>
      </c>
      <c r="J2414" s="66">
        <f>IF(O2413&gt;0,VLOOKUP(O2413,W$12:AF$80,2),J2413)</f>
        <v>45407</v>
      </c>
      <c r="K2414" s="67">
        <f t="shared" si="641"/>
        <v>532</v>
      </c>
      <c r="L2414" s="68">
        <f t="shared" si="642"/>
        <v>533</v>
      </c>
      <c r="M2414" s="69">
        <f t="shared" si="643"/>
        <v>1.0864928300000001</v>
      </c>
      <c r="N2414" s="69">
        <f t="shared" ca="1" si="644"/>
        <v>1.2168488159999999</v>
      </c>
      <c r="O2414" s="68">
        <v>0</v>
      </c>
      <c r="P2414" s="65">
        <f t="shared" ca="1" si="645"/>
        <v>160.50538523</v>
      </c>
      <c r="Q2414" s="143">
        <f t="shared" si="633"/>
        <v>0</v>
      </c>
      <c r="R2414" s="11">
        <f t="shared" si="646"/>
        <v>0</v>
      </c>
      <c r="S2414" s="70" t="str">
        <f>IF(O2413&gt;0,VLOOKUP(O2413,W$12:AF$60,10),S2413)</f>
        <v>A+J=</v>
      </c>
      <c r="T2414" s="66" t="e">
        <f>IF(O2413&gt;0,VLOOKUP(O2413,W$12:AF$60,11),T2413)</f>
        <v>#REF!</v>
      </c>
      <c r="U2414" s="71" t="str">
        <f t="shared" si="647"/>
        <v>-</v>
      </c>
    </row>
    <row r="2415" spans="1:21" x14ac:dyDescent="0.15">
      <c r="A2415" s="63">
        <f t="shared" si="634"/>
        <v>46180</v>
      </c>
      <c r="B2415" s="78" t="str">
        <f t="shared" ca="1" si="636"/>
        <v>n.d</v>
      </c>
      <c r="C2415" s="65">
        <f t="shared" ca="1" si="637"/>
        <v>740.17183120949994</v>
      </c>
      <c r="D2415" s="10">
        <f ca="1">IF(A2415&lt;$B$1,VLOOKUP(A2415,[1]DI!$A$4:$B$15000,2),0)</f>
        <v>0</v>
      </c>
      <c r="E2415" s="65">
        <f t="shared" ca="1" si="638"/>
        <v>1</v>
      </c>
      <c r="F2415" s="65">
        <f ca="1">(TRUNC(PRODUCT($E$12:$E2414),16))</f>
        <v>1.5886260286907401</v>
      </c>
      <c r="G2415" s="65">
        <f t="shared" ca="1" si="639"/>
        <v>1.4184430829528401</v>
      </c>
      <c r="H2415" s="65">
        <f t="shared" ca="1" si="640"/>
        <v>1.1199786899999999</v>
      </c>
      <c r="I2415" s="64">
        <f t="shared" si="635"/>
        <v>0.04</v>
      </c>
      <c r="J2415" s="66">
        <f>IF(O2414&gt;0,VLOOKUP(O2414,W$12:AF$80,2),J2414)</f>
        <v>45407</v>
      </c>
      <c r="K2415" s="67">
        <f t="shared" si="641"/>
        <v>532</v>
      </c>
      <c r="L2415" s="68">
        <f t="shared" si="642"/>
        <v>533</v>
      </c>
      <c r="M2415" s="69">
        <f t="shared" si="643"/>
        <v>1.0864928300000001</v>
      </c>
      <c r="N2415" s="69">
        <f t="shared" ca="1" si="644"/>
        <v>1.2168488159999999</v>
      </c>
      <c r="O2415" s="68">
        <v>0</v>
      </c>
      <c r="P2415" s="65">
        <f t="shared" ca="1" si="645"/>
        <v>160.50538523</v>
      </c>
      <c r="Q2415" s="143">
        <f t="shared" si="633"/>
        <v>0</v>
      </c>
      <c r="R2415" s="11">
        <f t="shared" si="646"/>
        <v>0</v>
      </c>
      <c r="S2415" s="70" t="str">
        <f>IF(O2414&gt;0,VLOOKUP(O2414,W$12:AF$60,10),S2414)</f>
        <v>A+J=</v>
      </c>
      <c r="T2415" s="66" t="e">
        <f>IF(O2414&gt;0,VLOOKUP(O2414,W$12:AF$60,11),T2414)</f>
        <v>#REF!</v>
      </c>
      <c r="U2415" s="71" t="str">
        <f t="shared" si="647"/>
        <v>-</v>
      </c>
    </row>
    <row r="2416" spans="1:21" x14ac:dyDescent="0.15">
      <c r="A2416" s="63">
        <f t="shared" si="634"/>
        <v>46181</v>
      </c>
      <c r="B2416" s="78" t="str">
        <f t="shared" ca="1" si="636"/>
        <v>n.d</v>
      </c>
      <c r="C2416" s="65">
        <f t="shared" ca="1" si="637"/>
        <v>740.17183120949994</v>
      </c>
      <c r="D2416" s="10">
        <f ca="1">IF(A2416&lt;$B$1,VLOOKUP(A2416,[1]DI!$A$4:$B$15000,2),0)</f>
        <v>0</v>
      </c>
      <c r="E2416" s="65">
        <f t="shared" ca="1" si="638"/>
        <v>1</v>
      </c>
      <c r="F2416" s="65">
        <f ca="1">(TRUNC(PRODUCT($E$12:$E2415),16))</f>
        <v>1.5886260286907401</v>
      </c>
      <c r="G2416" s="65">
        <f t="shared" ca="1" si="639"/>
        <v>1.4184430829528401</v>
      </c>
      <c r="H2416" s="65">
        <f t="shared" ca="1" si="640"/>
        <v>1.1199786899999999</v>
      </c>
      <c r="I2416" s="64">
        <f t="shared" si="635"/>
        <v>0.04</v>
      </c>
      <c r="J2416" s="66">
        <f>IF(O2415&gt;0,VLOOKUP(O2415,W$12:AF$80,2),J2415)</f>
        <v>45407</v>
      </c>
      <c r="K2416" s="67">
        <f t="shared" si="641"/>
        <v>533</v>
      </c>
      <c r="L2416" s="68">
        <f t="shared" si="642"/>
        <v>533</v>
      </c>
      <c r="M2416" s="69">
        <f t="shared" si="643"/>
        <v>1.0864928300000001</v>
      </c>
      <c r="N2416" s="69">
        <f t="shared" ca="1" si="644"/>
        <v>1.2168488159999999</v>
      </c>
      <c r="O2416" s="68">
        <v>0</v>
      </c>
      <c r="P2416" s="65">
        <f t="shared" ca="1" si="645"/>
        <v>160.50538523</v>
      </c>
      <c r="Q2416" s="143">
        <f t="shared" si="633"/>
        <v>0</v>
      </c>
      <c r="R2416" s="11">
        <f t="shared" si="646"/>
        <v>0</v>
      </c>
      <c r="S2416" s="70" t="str">
        <f>IF(O2415&gt;0,VLOOKUP(O2415,W$12:AF$60,10),S2415)</f>
        <v>A+J=</v>
      </c>
      <c r="T2416" s="66" t="e">
        <f>IF(O2415&gt;0,VLOOKUP(O2415,W$12:AF$60,11),T2415)</f>
        <v>#REF!</v>
      </c>
      <c r="U2416" s="71" t="str">
        <f t="shared" si="647"/>
        <v>-</v>
      </c>
    </row>
    <row r="2417" spans="1:21" x14ac:dyDescent="0.15">
      <c r="A2417" s="63">
        <f t="shared" si="634"/>
        <v>46182</v>
      </c>
      <c r="B2417" s="78" t="str">
        <f t="shared" ca="1" si="636"/>
        <v>n.d</v>
      </c>
      <c r="C2417" s="65">
        <f t="shared" ca="1" si="637"/>
        <v>740.17183120949994</v>
      </c>
      <c r="D2417" s="10">
        <f ca="1">IF(A2417&lt;$B$1,VLOOKUP(A2417,[1]DI!$A$4:$B$15000,2),0)</f>
        <v>0</v>
      </c>
      <c r="E2417" s="65">
        <f t="shared" ca="1" si="638"/>
        <v>1</v>
      </c>
      <c r="F2417" s="65">
        <f ca="1">(TRUNC(PRODUCT($E$12:$E2416),16))</f>
        <v>1.5886260286907401</v>
      </c>
      <c r="G2417" s="65">
        <f t="shared" ca="1" si="639"/>
        <v>1.4184430829528401</v>
      </c>
      <c r="H2417" s="65">
        <f t="shared" ca="1" si="640"/>
        <v>1.1199786899999999</v>
      </c>
      <c r="I2417" s="64">
        <f t="shared" si="635"/>
        <v>0.04</v>
      </c>
      <c r="J2417" s="66">
        <f>IF(O2416&gt;0,VLOOKUP(O2416,W$12:AF$80,2),J2416)</f>
        <v>45407</v>
      </c>
      <c r="K2417" s="67">
        <f t="shared" si="641"/>
        <v>534</v>
      </c>
      <c r="L2417" s="68">
        <f t="shared" si="642"/>
        <v>534</v>
      </c>
      <c r="M2417" s="69">
        <f t="shared" si="643"/>
        <v>1.0866619420000001</v>
      </c>
      <c r="N2417" s="69">
        <f t="shared" ca="1" si="644"/>
        <v>1.2170382179999999</v>
      </c>
      <c r="O2417" s="68">
        <v>0</v>
      </c>
      <c r="P2417" s="65">
        <f t="shared" ca="1" si="645"/>
        <v>160.64557525000001</v>
      </c>
      <c r="Q2417" s="143">
        <f t="shared" ref="Q2417:Q2480" si="648">IF(O2417&gt;0,VLOOKUP(A2417,X$12:AC$90,6),0)</f>
        <v>0</v>
      </c>
      <c r="R2417" s="11">
        <f t="shared" si="646"/>
        <v>0</v>
      </c>
      <c r="S2417" s="70" t="str">
        <f>IF(O2416&gt;0,VLOOKUP(O2416,W$12:AF$60,10),S2416)</f>
        <v>A+J=</v>
      </c>
      <c r="T2417" s="66" t="e">
        <f>IF(O2416&gt;0,VLOOKUP(O2416,W$12:AF$60,11),T2416)</f>
        <v>#REF!</v>
      </c>
      <c r="U2417" s="71" t="str">
        <f t="shared" si="647"/>
        <v>-</v>
      </c>
    </row>
    <row r="2418" spans="1:21" x14ac:dyDescent="0.15">
      <c r="A2418" s="63">
        <f t="shared" si="634"/>
        <v>46183</v>
      </c>
      <c r="B2418" s="78" t="str">
        <f t="shared" ca="1" si="636"/>
        <v>n.d</v>
      </c>
      <c r="C2418" s="65">
        <f t="shared" ca="1" si="637"/>
        <v>740.17183120949994</v>
      </c>
      <c r="D2418" s="10">
        <f ca="1">IF(A2418&lt;$B$1,VLOOKUP(A2418,[1]DI!$A$4:$B$15000,2),0)</f>
        <v>0</v>
      </c>
      <c r="E2418" s="65">
        <f t="shared" ca="1" si="638"/>
        <v>1</v>
      </c>
      <c r="F2418" s="65">
        <f ca="1">(TRUNC(PRODUCT($E$12:$E2417),16))</f>
        <v>1.5886260286907401</v>
      </c>
      <c r="G2418" s="65">
        <f t="shared" ca="1" si="639"/>
        <v>1.4184430829528401</v>
      </c>
      <c r="H2418" s="65">
        <f t="shared" ca="1" si="640"/>
        <v>1.1199786899999999</v>
      </c>
      <c r="I2418" s="64">
        <f t="shared" si="635"/>
        <v>0.04</v>
      </c>
      <c r="J2418" s="66">
        <f>IF(O2417&gt;0,VLOOKUP(O2417,W$12:AF$80,2),J2417)</f>
        <v>45407</v>
      </c>
      <c r="K2418" s="67">
        <f t="shared" si="641"/>
        <v>535</v>
      </c>
      <c r="L2418" s="68">
        <f t="shared" si="642"/>
        <v>535</v>
      </c>
      <c r="M2418" s="69">
        <f t="shared" si="643"/>
        <v>1.0868310809999999</v>
      </c>
      <c r="N2418" s="69">
        <f t="shared" ca="1" si="644"/>
        <v>1.2172276500000001</v>
      </c>
      <c r="O2418" s="68">
        <v>0</v>
      </c>
      <c r="P2418" s="65">
        <f t="shared" ca="1" si="645"/>
        <v>160.78578748000001</v>
      </c>
      <c r="Q2418" s="143">
        <f t="shared" si="648"/>
        <v>0</v>
      </c>
      <c r="R2418" s="11">
        <f t="shared" si="646"/>
        <v>0</v>
      </c>
      <c r="S2418" s="70" t="str">
        <f>IF(O2417&gt;0,VLOOKUP(O2417,W$12:AF$60,10),S2417)</f>
        <v>A+J=</v>
      </c>
      <c r="T2418" s="66" t="e">
        <f>IF(O2417&gt;0,VLOOKUP(O2417,W$12:AF$60,11),T2417)</f>
        <v>#REF!</v>
      </c>
      <c r="U2418" s="71" t="str">
        <f t="shared" si="647"/>
        <v>-</v>
      </c>
    </row>
    <row r="2419" spans="1:21" x14ac:dyDescent="0.15">
      <c r="A2419" s="63">
        <f t="shared" si="634"/>
        <v>46184</v>
      </c>
      <c r="B2419" s="78" t="str">
        <f t="shared" ca="1" si="636"/>
        <v>n.d</v>
      </c>
      <c r="C2419" s="65">
        <f t="shared" ca="1" si="637"/>
        <v>740.17183120949994</v>
      </c>
      <c r="D2419" s="10">
        <f ca="1">IF(A2419&lt;$B$1,VLOOKUP(A2419,[1]DI!$A$4:$B$15000,2),0)</f>
        <v>0</v>
      </c>
      <c r="E2419" s="65">
        <f t="shared" ca="1" si="638"/>
        <v>1</v>
      </c>
      <c r="F2419" s="65">
        <f ca="1">(TRUNC(PRODUCT($E$12:$E2418),16))</f>
        <v>1.5886260286907401</v>
      </c>
      <c r="G2419" s="65">
        <f t="shared" ca="1" si="639"/>
        <v>1.4184430829528401</v>
      </c>
      <c r="H2419" s="65">
        <f t="shared" ca="1" si="640"/>
        <v>1.1199786899999999</v>
      </c>
      <c r="I2419" s="64">
        <f t="shared" si="635"/>
        <v>0.04</v>
      </c>
      <c r="J2419" s="66">
        <f>IF(O2418&gt;0,VLOOKUP(O2418,W$12:AF$80,2),J2418)</f>
        <v>45407</v>
      </c>
      <c r="K2419" s="67">
        <f t="shared" si="641"/>
        <v>536</v>
      </c>
      <c r="L2419" s="68">
        <f t="shared" si="642"/>
        <v>536</v>
      </c>
      <c r="M2419" s="69">
        <f t="shared" si="643"/>
        <v>1.0870002459999999</v>
      </c>
      <c r="N2419" s="69">
        <f t="shared" ca="1" si="644"/>
        <v>1.2174171119999999</v>
      </c>
      <c r="O2419" s="68">
        <v>0</v>
      </c>
      <c r="P2419" s="65">
        <f t="shared" ca="1" si="645"/>
        <v>160.92602192000001</v>
      </c>
      <c r="Q2419" s="143">
        <f t="shared" si="648"/>
        <v>0</v>
      </c>
      <c r="R2419" s="11">
        <f t="shared" si="646"/>
        <v>0</v>
      </c>
      <c r="S2419" s="70" t="str">
        <f>IF(O2418&gt;0,VLOOKUP(O2418,W$12:AF$60,10),S2418)</f>
        <v>A+J=</v>
      </c>
      <c r="T2419" s="66" t="e">
        <f>IF(O2418&gt;0,VLOOKUP(O2418,W$12:AF$60,11),T2418)</f>
        <v>#REF!</v>
      </c>
      <c r="U2419" s="71" t="str">
        <f t="shared" si="647"/>
        <v>-</v>
      </c>
    </row>
    <row r="2420" spans="1:21" x14ac:dyDescent="0.15">
      <c r="A2420" s="63">
        <f t="shared" si="634"/>
        <v>46185</v>
      </c>
      <c r="B2420" s="78" t="str">
        <f t="shared" ca="1" si="636"/>
        <v>n.d</v>
      </c>
      <c r="C2420" s="65">
        <f t="shared" ca="1" si="637"/>
        <v>740.17183120949994</v>
      </c>
      <c r="D2420" s="10">
        <f ca="1">IF(A2420&lt;$B$1,VLOOKUP(A2420,[1]DI!$A$4:$B$15000,2),0)</f>
        <v>0</v>
      </c>
      <c r="E2420" s="65">
        <f t="shared" ca="1" si="638"/>
        <v>1</v>
      </c>
      <c r="F2420" s="65">
        <f ca="1">(TRUNC(PRODUCT($E$12:$E2419),16))</f>
        <v>1.5886260286907401</v>
      </c>
      <c r="G2420" s="65">
        <f t="shared" ca="1" si="639"/>
        <v>1.4184430829528401</v>
      </c>
      <c r="H2420" s="65">
        <f t="shared" ca="1" si="640"/>
        <v>1.1199786899999999</v>
      </c>
      <c r="I2420" s="64">
        <f t="shared" si="635"/>
        <v>0.04</v>
      </c>
      <c r="J2420" s="66">
        <f>IF(O2419&gt;0,VLOOKUP(O2419,W$12:AF$80,2),J2419)</f>
        <v>45407</v>
      </c>
      <c r="K2420" s="67">
        <f t="shared" si="641"/>
        <v>537</v>
      </c>
      <c r="L2420" s="68">
        <f t="shared" si="642"/>
        <v>537</v>
      </c>
      <c r="M2420" s="69">
        <f t="shared" si="643"/>
        <v>1.087169437</v>
      </c>
      <c r="N2420" s="69">
        <f t="shared" ca="1" si="644"/>
        <v>1.217606602</v>
      </c>
      <c r="O2420" s="68">
        <v>0</v>
      </c>
      <c r="P2420" s="65">
        <f t="shared" ca="1" si="645"/>
        <v>161.06627707999999</v>
      </c>
      <c r="Q2420" s="143">
        <f t="shared" si="648"/>
        <v>0</v>
      </c>
      <c r="R2420" s="11">
        <f t="shared" si="646"/>
        <v>0</v>
      </c>
      <c r="S2420" s="70" t="str">
        <f>IF(O2419&gt;0,VLOOKUP(O2419,W$12:AF$60,10),S2419)</f>
        <v>A+J=</v>
      </c>
      <c r="T2420" s="66" t="e">
        <f>IF(O2419&gt;0,VLOOKUP(O2419,W$12:AF$60,11),T2419)</f>
        <v>#REF!</v>
      </c>
      <c r="U2420" s="71" t="str">
        <f t="shared" si="647"/>
        <v>-</v>
      </c>
    </row>
    <row r="2421" spans="1:21" x14ac:dyDescent="0.15">
      <c r="A2421" s="63">
        <f t="shared" si="634"/>
        <v>46186</v>
      </c>
      <c r="B2421" s="78" t="str">
        <f t="shared" ca="1" si="636"/>
        <v>n.d</v>
      </c>
      <c r="C2421" s="65">
        <f t="shared" ca="1" si="637"/>
        <v>740.17183120949994</v>
      </c>
      <c r="D2421" s="10">
        <f ca="1">IF(A2421&lt;$B$1,VLOOKUP(A2421,[1]DI!$A$4:$B$15000,2),0)</f>
        <v>0</v>
      </c>
      <c r="E2421" s="65">
        <f t="shared" ca="1" si="638"/>
        <v>1</v>
      </c>
      <c r="F2421" s="65">
        <f ca="1">(TRUNC(PRODUCT($E$12:$E2420),16))</f>
        <v>1.5886260286907401</v>
      </c>
      <c r="G2421" s="65">
        <f t="shared" ca="1" si="639"/>
        <v>1.4184430829528401</v>
      </c>
      <c r="H2421" s="65">
        <f t="shared" ca="1" si="640"/>
        <v>1.1199786899999999</v>
      </c>
      <c r="I2421" s="64">
        <f t="shared" si="635"/>
        <v>0.04</v>
      </c>
      <c r="J2421" s="66">
        <f>IF(O2420&gt;0,VLOOKUP(O2420,W$12:AF$80,2),J2420)</f>
        <v>45407</v>
      </c>
      <c r="K2421" s="67">
        <f t="shared" si="641"/>
        <v>537</v>
      </c>
      <c r="L2421" s="68">
        <f t="shared" si="642"/>
        <v>538</v>
      </c>
      <c r="M2421" s="69">
        <f t="shared" si="643"/>
        <v>1.0873386549999999</v>
      </c>
      <c r="N2421" s="69">
        <f t="shared" ca="1" si="644"/>
        <v>1.217796122</v>
      </c>
      <c r="O2421" s="68">
        <v>0</v>
      </c>
      <c r="P2421" s="65">
        <f t="shared" ca="1" si="645"/>
        <v>161.20655445</v>
      </c>
      <c r="Q2421" s="143">
        <f t="shared" si="648"/>
        <v>0</v>
      </c>
      <c r="R2421" s="11">
        <f t="shared" si="646"/>
        <v>0</v>
      </c>
      <c r="S2421" s="70" t="str">
        <f>IF(O2420&gt;0,VLOOKUP(O2420,W$12:AF$60,10),S2420)</f>
        <v>A+J=</v>
      </c>
      <c r="T2421" s="66" t="e">
        <f>IF(O2420&gt;0,VLOOKUP(O2420,W$12:AF$60,11),T2420)</f>
        <v>#REF!</v>
      </c>
      <c r="U2421" s="71" t="str">
        <f t="shared" si="647"/>
        <v>-</v>
      </c>
    </row>
    <row r="2422" spans="1:21" x14ac:dyDescent="0.15">
      <c r="A2422" s="63">
        <f t="shared" si="634"/>
        <v>46187</v>
      </c>
      <c r="B2422" s="78" t="str">
        <f t="shared" ca="1" si="636"/>
        <v>n.d</v>
      </c>
      <c r="C2422" s="65">
        <f t="shared" ca="1" si="637"/>
        <v>740.17183120949994</v>
      </c>
      <c r="D2422" s="10">
        <f ca="1">IF(A2422&lt;$B$1,VLOOKUP(A2422,[1]DI!$A$4:$B$15000,2),0)</f>
        <v>0</v>
      </c>
      <c r="E2422" s="65">
        <f t="shared" ca="1" si="638"/>
        <v>1</v>
      </c>
      <c r="F2422" s="65">
        <f ca="1">(TRUNC(PRODUCT($E$12:$E2421),16))</f>
        <v>1.5886260286907401</v>
      </c>
      <c r="G2422" s="65">
        <f t="shared" ca="1" si="639"/>
        <v>1.4184430829528401</v>
      </c>
      <c r="H2422" s="65">
        <f t="shared" ca="1" si="640"/>
        <v>1.1199786899999999</v>
      </c>
      <c r="I2422" s="64">
        <f t="shared" si="635"/>
        <v>0.04</v>
      </c>
      <c r="J2422" s="66">
        <f>IF(O2421&gt;0,VLOOKUP(O2421,W$12:AF$80,2),J2421)</f>
        <v>45407</v>
      </c>
      <c r="K2422" s="67">
        <f t="shared" si="641"/>
        <v>537</v>
      </c>
      <c r="L2422" s="68">
        <f t="shared" si="642"/>
        <v>538</v>
      </c>
      <c r="M2422" s="69">
        <f t="shared" si="643"/>
        <v>1.0873386549999999</v>
      </c>
      <c r="N2422" s="69">
        <f t="shared" ca="1" si="644"/>
        <v>1.217796122</v>
      </c>
      <c r="O2422" s="68">
        <v>0</v>
      </c>
      <c r="P2422" s="65">
        <f t="shared" ca="1" si="645"/>
        <v>161.20655445</v>
      </c>
      <c r="Q2422" s="143">
        <f t="shared" si="648"/>
        <v>0</v>
      </c>
      <c r="R2422" s="11">
        <f t="shared" si="646"/>
        <v>0</v>
      </c>
      <c r="S2422" s="70" t="str">
        <f>IF(O2421&gt;0,VLOOKUP(O2421,W$12:AF$60,10),S2421)</f>
        <v>A+J=</v>
      </c>
      <c r="T2422" s="66" t="e">
        <f>IF(O2421&gt;0,VLOOKUP(O2421,W$12:AF$60,11),T2421)</f>
        <v>#REF!</v>
      </c>
      <c r="U2422" s="71" t="str">
        <f t="shared" si="647"/>
        <v>-</v>
      </c>
    </row>
    <row r="2423" spans="1:21" x14ac:dyDescent="0.15">
      <c r="A2423" s="63">
        <f t="shared" si="634"/>
        <v>46188</v>
      </c>
      <c r="B2423" s="78" t="str">
        <f t="shared" ca="1" si="636"/>
        <v>n.d</v>
      </c>
      <c r="C2423" s="65">
        <f t="shared" ca="1" si="637"/>
        <v>740.17183120949994</v>
      </c>
      <c r="D2423" s="10">
        <f ca="1">IF(A2423&lt;$B$1,VLOOKUP(A2423,[1]DI!$A$4:$B$15000,2),0)</f>
        <v>0</v>
      </c>
      <c r="E2423" s="65">
        <f t="shared" ca="1" si="638"/>
        <v>1</v>
      </c>
      <c r="F2423" s="65">
        <f ca="1">(TRUNC(PRODUCT($E$12:$E2422),16))</f>
        <v>1.5886260286907401</v>
      </c>
      <c r="G2423" s="65">
        <f t="shared" ca="1" si="639"/>
        <v>1.4184430829528401</v>
      </c>
      <c r="H2423" s="65">
        <f t="shared" ca="1" si="640"/>
        <v>1.1199786899999999</v>
      </c>
      <c r="I2423" s="64">
        <f t="shared" si="635"/>
        <v>0.04</v>
      </c>
      <c r="J2423" s="66">
        <f>IF(O2422&gt;0,VLOOKUP(O2422,W$12:AF$80,2),J2422)</f>
        <v>45407</v>
      </c>
      <c r="K2423" s="67">
        <f t="shared" si="641"/>
        <v>538</v>
      </c>
      <c r="L2423" s="68">
        <f t="shared" si="642"/>
        <v>538</v>
      </c>
      <c r="M2423" s="69">
        <f t="shared" si="643"/>
        <v>1.0873386549999999</v>
      </c>
      <c r="N2423" s="69">
        <f t="shared" ca="1" si="644"/>
        <v>1.217796122</v>
      </c>
      <c r="O2423" s="68">
        <v>0</v>
      </c>
      <c r="P2423" s="65">
        <f t="shared" ca="1" si="645"/>
        <v>161.20655445</v>
      </c>
      <c r="Q2423" s="143">
        <f t="shared" si="648"/>
        <v>0</v>
      </c>
      <c r="R2423" s="11">
        <f t="shared" si="646"/>
        <v>0</v>
      </c>
      <c r="S2423" s="70" t="str">
        <f>IF(O2422&gt;0,VLOOKUP(O2422,W$12:AF$60,10),S2422)</f>
        <v>A+J=</v>
      </c>
      <c r="T2423" s="66" t="e">
        <f>IF(O2422&gt;0,VLOOKUP(O2422,W$12:AF$60,11),T2422)</f>
        <v>#REF!</v>
      </c>
      <c r="U2423" s="71" t="str">
        <f t="shared" si="647"/>
        <v>-</v>
      </c>
    </row>
    <row r="2424" spans="1:21" x14ac:dyDescent="0.15">
      <c r="A2424" s="63">
        <f t="shared" si="634"/>
        <v>46189</v>
      </c>
      <c r="B2424" s="78" t="str">
        <f t="shared" ca="1" si="636"/>
        <v>n.d</v>
      </c>
      <c r="C2424" s="65">
        <f t="shared" ca="1" si="637"/>
        <v>740.17183120949994</v>
      </c>
      <c r="D2424" s="10">
        <f ca="1">IF(A2424&lt;$B$1,VLOOKUP(A2424,[1]DI!$A$4:$B$15000,2),0)</f>
        <v>0</v>
      </c>
      <c r="E2424" s="65">
        <f t="shared" ca="1" si="638"/>
        <v>1</v>
      </c>
      <c r="F2424" s="65">
        <f ca="1">(TRUNC(PRODUCT($E$12:$E2423),16))</f>
        <v>1.5886260286907401</v>
      </c>
      <c r="G2424" s="65">
        <f t="shared" ca="1" si="639"/>
        <v>1.4184430829528401</v>
      </c>
      <c r="H2424" s="65">
        <f t="shared" ca="1" si="640"/>
        <v>1.1199786899999999</v>
      </c>
      <c r="I2424" s="64">
        <f t="shared" si="635"/>
        <v>0.04</v>
      </c>
      <c r="J2424" s="66">
        <f>IF(O2423&gt;0,VLOOKUP(O2423,W$12:AF$80,2),J2423)</f>
        <v>45407</v>
      </c>
      <c r="K2424" s="67">
        <f t="shared" si="641"/>
        <v>539</v>
      </c>
      <c r="L2424" s="68">
        <f t="shared" si="642"/>
        <v>539</v>
      </c>
      <c r="M2424" s="69">
        <f t="shared" si="643"/>
        <v>1.087507899</v>
      </c>
      <c r="N2424" s="69">
        <f t="shared" ca="1" si="644"/>
        <v>1.217985672</v>
      </c>
      <c r="O2424" s="68">
        <v>0</v>
      </c>
      <c r="P2424" s="65">
        <f t="shared" ca="1" si="645"/>
        <v>161.34685401999999</v>
      </c>
      <c r="Q2424" s="143">
        <f t="shared" si="648"/>
        <v>0</v>
      </c>
      <c r="R2424" s="11">
        <f t="shared" si="646"/>
        <v>0</v>
      </c>
      <c r="S2424" s="70" t="str">
        <f>IF(O2423&gt;0,VLOOKUP(O2423,W$12:AF$60,10),S2423)</f>
        <v>A+J=</v>
      </c>
      <c r="T2424" s="66" t="e">
        <f>IF(O2423&gt;0,VLOOKUP(O2423,W$12:AF$60,11),T2423)</f>
        <v>#REF!</v>
      </c>
      <c r="U2424" s="71" t="str">
        <f t="shared" si="647"/>
        <v>-</v>
      </c>
    </row>
    <row r="2425" spans="1:21" x14ac:dyDescent="0.15">
      <c r="A2425" s="63">
        <f t="shared" si="634"/>
        <v>46190</v>
      </c>
      <c r="B2425" s="78" t="str">
        <f t="shared" ca="1" si="636"/>
        <v>n.d</v>
      </c>
      <c r="C2425" s="65">
        <f t="shared" ca="1" si="637"/>
        <v>740.17183120949994</v>
      </c>
      <c r="D2425" s="10">
        <f ca="1">IF(A2425&lt;$B$1,VLOOKUP(A2425,[1]DI!$A$4:$B$15000,2),0)</f>
        <v>0</v>
      </c>
      <c r="E2425" s="65">
        <f t="shared" ca="1" si="638"/>
        <v>1</v>
      </c>
      <c r="F2425" s="65">
        <f ca="1">(TRUNC(PRODUCT($E$12:$E2424),16))</f>
        <v>1.5886260286907401</v>
      </c>
      <c r="G2425" s="65">
        <f t="shared" ca="1" si="639"/>
        <v>1.4184430829528401</v>
      </c>
      <c r="H2425" s="65">
        <f t="shared" ca="1" si="640"/>
        <v>1.1199786899999999</v>
      </c>
      <c r="I2425" s="64">
        <f t="shared" si="635"/>
        <v>0.04</v>
      </c>
      <c r="J2425" s="66">
        <f>IF(O2424&gt;0,VLOOKUP(O2424,W$12:AF$80,2),J2424)</f>
        <v>45407</v>
      </c>
      <c r="K2425" s="67">
        <f t="shared" si="641"/>
        <v>540</v>
      </c>
      <c r="L2425" s="68">
        <f t="shared" si="642"/>
        <v>540</v>
      </c>
      <c r="M2425" s="69">
        <f t="shared" si="643"/>
        <v>1.0876771700000001</v>
      </c>
      <c r="N2425" s="69">
        <f t="shared" ca="1" si="644"/>
        <v>1.218175252</v>
      </c>
      <c r="O2425" s="68">
        <v>0</v>
      </c>
      <c r="P2425" s="65">
        <f t="shared" ca="1" si="645"/>
        <v>161.48717579000001</v>
      </c>
      <c r="Q2425" s="143">
        <f t="shared" si="648"/>
        <v>0</v>
      </c>
      <c r="R2425" s="11">
        <f t="shared" si="646"/>
        <v>0</v>
      </c>
      <c r="S2425" s="70" t="str">
        <f>IF(O2424&gt;0,VLOOKUP(O2424,W$12:AF$60,10),S2424)</f>
        <v>A+J=</v>
      </c>
      <c r="T2425" s="66" t="e">
        <f>IF(O2424&gt;0,VLOOKUP(O2424,W$12:AF$60,11),T2424)</f>
        <v>#REF!</v>
      </c>
      <c r="U2425" s="71" t="str">
        <f t="shared" si="647"/>
        <v>-</v>
      </c>
    </row>
    <row r="2426" spans="1:21" x14ac:dyDescent="0.15">
      <c r="A2426" s="63">
        <f t="shared" si="634"/>
        <v>46191</v>
      </c>
      <c r="B2426" s="78" t="str">
        <f t="shared" ca="1" si="636"/>
        <v>n.d</v>
      </c>
      <c r="C2426" s="65">
        <f t="shared" ca="1" si="637"/>
        <v>740.17183120949994</v>
      </c>
      <c r="D2426" s="10">
        <f ca="1">IF(A2426&lt;$B$1,VLOOKUP(A2426,[1]DI!$A$4:$B$15000,2),0)</f>
        <v>0</v>
      </c>
      <c r="E2426" s="65">
        <f t="shared" ca="1" si="638"/>
        <v>1</v>
      </c>
      <c r="F2426" s="65">
        <f ca="1">(TRUNC(PRODUCT($E$12:$E2425),16))</f>
        <v>1.5886260286907401</v>
      </c>
      <c r="G2426" s="65">
        <f t="shared" ca="1" si="639"/>
        <v>1.4184430829528401</v>
      </c>
      <c r="H2426" s="65">
        <f t="shared" ca="1" si="640"/>
        <v>1.1199786899999999</v>
      </c>
      <c r="I2426" s="64">
        <f t="shared" si="635"/>
        <v>0.04</v>
      </c>
      <c r="J2426" s="66">
        <f>IF(O2425&gt;0,VLOOKUP(O2425,W$12:AF$80,2),J2425)</f>
        <v>45407</v>
      </c>
      <c r="K2426" s="67">
        <f t="shared" si="641"/>
        <v>541</v>
      </c>
      <c r="L2426" s="68">
        <f t="shared" si="642"/>
        <v>541</v>
      </c>
      <c r="M2426" s="69">
        <f t="shared" si="643"/>
        <v>1.087846466</v>
      </c>
      <c r="N2426" s="69">
        <f t="shared" ca="1" si="644"/>
        <v>1.2183648600000001</v>
      </c>
      <c r="O2426" s="68">
        <v>0</v>
      </c>
      <c r="P2426" s="65">
        <f t="shared" ca="1" si="645"/>
        <v>161.62751829000001</v>
      </c>
      <c r="Q2426" s="143">
        <f t="shared" si="648"/>
        <v>0</v>
      </c>
      <c r="R2426" s="11">
        <f t="shared" si="646"/>
        <v>0</v>
      </c>
      <c r="S2426" s="70" t="str">
        <f>IF(O2425&gt;0,VLOOKUP(O2425,W$12:AF$60,10),S2425)</f>
        <v>A+J=</v>
      </c>
      <c r="T2426" s="66" t="e">
        <f>IF(O2425&gt;0,VLOOKUP(O2425,W$12:AF$60,11),T2425)</f>
        <v>#REF!</v>
      </c>
      <c r="U2426" s="71" t="str">
        <f t="shared" si="647"/>
        <v>-</v>
      </c>
    </row>
    <row r="2427" spans="1:21" x14ac:dyDescent="0.15">
      <c r="A2427" s="63">
        <f t="shared" si="634"/>
        <v>46192</v>
      </c>
      <c r="B2427" s="78" t="str">
        <f t="shared" ca="1" si="636"/>
        <v>n.d</v>
      </c>
      <c r="C2427" s="65">
        <f t="shared" ca="1" si="637"/>
        <v>740.17183120949994</v>
      </c>
      <c r="D2427" s="10">
        <f ca="1">IF(A2427&lt;$B$1,VLOOKUP(A2427,[1]DI!$A$4:$B$15000,2),0)</f>
        <v>0</v>
      </c>
      <c r="E2427" s="65">
        <f t="shared" ca="1" si="638"/>
        <v>1</v>
      </c>
      <c r="F2427" s="65">
        <f ca="1">(TRUNC(PRODUCT($E$12:$E2426),16))</f>
        <v>1.5886260286907401</v>
      </c>
      <c r="G2427" s="65">
        <f t="shared" ca="1" si="639"/>
        <v>1.4184430829528401</v>
      </c>
      <c r="H2427" s="65">
        <f t="shared" ca="1" si="640"/>
        <v>1.1199786899999999</v>
      </c>
      <c r="I2427" s="64">
        <f t="shared" si="635"/>
        <v>0.04</v>
      </c>
      <c r="J2427" s="66">
        <f>IF(O2426&gt;0,VLOOKUP(O2426,W$12:AF$80,2),J2426)</f>
        <v>45407</v>
      </c>
      <c r="K2427" s="67">
        <f t="shared" si="641"/>
        <v>542</v>
      </c>
      <c r="L2427" s="68">
        <f t="shared" si="642"/>
        <v>542</v>
      </c>
      <c r="M2427" s="69">
        <f t="shared" si="643"/>
        <v>1.08801579</v>
      </c>
      <c r="N2427" s="69">
        <f t="shared" ca="1" si="644"/>
        <v>1.2185544989999999</v>
      </c>
      <c r="O2427" s="68">
        <v>0</v>
      </c>
      <c r="P2427" s="65">
        <f t="shared" ca="1" si="645"/>
        <v>161.76788374</v>
      </c>
      <c r="Q2427" s="143">
        <f t="shared" si="648"/>
        <v>0</v>
      </c>
      <c r="R2427" s="11">
        <f t="shared" si="646"/>
        <v>0</v>
      </c>
      <c r="S2427" s="70" t="str">
        <f>IF(O2426&gt;0,VLOOKUP(O2426,W$12:AF$60,10),S2426)</f>
        <v>A+J=</v>
      </c>
      <c r="T2427" s="66" t="e">
        <f>IF(O2426&gt;0,VLOOKUP(O2426,W$12:AF$60,11),T2426)</f>
        <v>#REF!</v>
      </c>
      <c r="U2427" s="71" t="str">
        <f t="shared" si="647"/>
        <v>-</v>
      </c>
    </row>
    <row r="2428" spans="1:21" x14ac:dyDescent="0.15">
      <c r="A2428" s="63">
        <f t="shared" si="634"/>
        <v>46193</v>
      </c>
      <c r="B2428" s="78" t="str">
        <f t="shared" ca="1" si="636"/>
        <v>n.d</v>
      </c>
      <c r="C2428" s="65">
        <f t="shared" ca="1" si="637"/>
        <v>740.17183120949994</v>
      </c>
      <c r="D2428" s="10">
        <f ca="1">IF(A2428&lt;$B$1,VLOOKUP(A2428,[1]DI!$A$4:$B$15000,2),0)</f>
        <v>0</v>
      </c>
      <c r="E2428" s="65">
        <f t="shared" ca="1" si="638"/>
        <v>1</v>
      </c>
      <c r="F2428" s="65">
        <f ca="1">(TRUNC(PRODUCT($E$12:$E2427),16))</f>
        <v>1.5886260286907401</v>
      </c>
      <c r="G2428" s="65">
        <f t="shared" ca="1" si="639"/>
        <v>1.4184430829528401</v>
      </c>
      <c r="H2428" s="65">
        <f t="shared" ca="1" si="640"/>
        <v>1.1199786899999999</v>
      </c>
      <c r="I2428" s="64">
        <f t="shared" si="635"/>
        <v>0.04</v>
      </c>
      <c r="J2428" s="66">
        <f>IF(O2427&gt;0,VLOOKUP(O2427,W$12:AF$80,2),J2427)</f>
        <v>45407</v>
      </c>
      <c r="K2428" s="67">
        <f t="shared" si="641"/>
        <v>542</v>
      </c>
      <c r="L2428" s="68">
        <f t="shared" si="642"/>
        <v>543</v>
      </c>
      <c r="M2428" s="69">
        <f t="shared" si="643"/>
        <v>1.0881851389999999</v>
      </c>
      <c r="N2428" s="69">
        <f t="shared" ca="1" si="644"/>
        <v>1.218744166</v>
      </c>
      <c r="O2428" s="68">
        <v>0</v>
      </c>
      <c r="P2428" s="65">
        <f t="shared" ca="1" si="645"/>
        <v>161.90826991</v>
      </c>
      <c r="Q2428" s="143">
        <f t="shared" si="648"/>
        <v>0</v>
      </c>
      <c r="R2428" s="11">
        <f t="shared" si="646"/>
        <v>0</v>
      </c>
      <c r="S2428" s="70" t="str">
        <f>IF(O2427&gt;0,VLOOKUP(O2427,W$12:AF$60,10),S2427)</f>
        <v>A+J=</v>
      </c>
      <c r="T2428" s="66" t="e">
        <f>IF(O2427&gt;0,VLOOKUP(O2427,W$12:AF$60,11),T2427)</f>
        <v>#REF!</v>
      </c>
      <c r="U2428" s="71" t="str">
        <f t="shared" si="647"/>
        <v>-</v>
      </c>
    </row>
    <row r="2429" spans="1:21" x14ac:dyDescent="0.15">
      <c r="A2429" s="63">
        <f t="shared" si="634"/>
        <v>46194</v>
      </c>
      <c r="B2429" s="78" t="str">
        <f t="shared" ca="1" si="636"/>
        <v>n.d</v>
      </c>
      <c r="C2429" s="65">
        <f t="shared" ca="1" si="637"/>
        <v>740.17183120949994</v>
      </c>
      <c r="D2429" s="10">
        <f ca="1">IF(A2429&lt;$B$1,VLOOKUP(A2429,[1]DI!$A$4:$B$15000,2),0)</f>
        <v>0</v>
      </c>
      <c r="E2429" s="65">
        <f t="shared" ca="1" si="638"/>
        <v>1</v>
      </c>
      <c r="F2429" s="65">
        <f ca="1">(TRUNC(PRODUCT($E$12:$E2428),16))</f>
        <v>1.5886260286907401</v>
      </c>
      <c r="G2429" s="65">
        <f t="shared" ca="1" si="639"/>
        <v>1.4184430829528401</v>
      </c>
      <c r="H2429" s="65">
        <f t="shared" ca="1" si="640"/>
        <v>1.1199786899999999</v>
      </c>
      <c r="I2429" s="64">
        <f t="shared" si="635"/>
        <v>0.04</v>
      </c>
      <c r="J2429" s="66">
        <f>IF(O2428&gt;0,VLOOKUP(O2428,W$12:AF$80,2),J2428)</f>
        <v>45407</v>
      </c>
      <c r="K2429" s="67">
        <f t="shared" si="641"/>
        <v>542</v>
      </c>
      <c r="L2429" s="68">
        <f t="shared" si="642"/>
        <v>543</v>
      </c>
      <c r="M2429" s="69">
        <f t="shared" si="643"/>
        <v>1.0881851389999999</v>
      </c>
      <c r="N2429" s="69">
        <f t="shared" ca="1" si="644"/>
        <v>1.218744166</v>
      </c>
      <c r="O2429" s="68">
        <v>0</v>
      </c>
      <c r="P2429" s="65">
        <f t="shared" ca="1" si="645"/>
        <v>161.90826991</v>
      </c>
      <c r="Q2429" s="143">
        <f t="shared" si="648"/>
        <v>0</v>
      </c>
      <c r="R2429" s="11">
        <f t="shared" si="646"/>
        <v>0</v>
      </c>
      <c r="S2429" s="70" t="str">
        <f>IF(O2428&gt;0,VLOOKUP(O2428,W$12:AF$60,10),S2428)</f>
        <v>A+J=</v>
      </c>
      <c r="T2429" s="66" t="e">
        <f>IF(O2428&gt;0,VLOOKUP(O2428,W$12:AF$60,11),T2428)</f>
        <v>#REF!</v>
      </c>
      <c r="U2429" s="71" t="str">
        <f t="shared" si="647"/>
        <v>-</v>
      </c>
    </row>
    <row r="2430" spans="1:21" x14ac:dyDescent="0.15">
      <c r="A2430" s="63">
        <f t="shared" si="634"/>
        <v>46195</v>
      </c>
      <c r="B2430" s="78" t="str">
        <f t="shared" ca="1" si="636"/>
        <v>n.d</v>
      </c>
      <c r="C2430" s="65">
        <f t="shared" ca="1" si="637"/>
        <v>740.17183120949994</v>
      </c>
      <c r="D2430" s="10">
        <f ca="1">IF(A2430&lt;$B$1,VLOOKUP(A2430,[1]DI!$A$4:$B$15000,2),0)</f>
        <v>0</v>
      </c>
      <c r="E2430" s="65">
        <f t="shared" ca="1" si="638"/>
        <v>1</v>
      </c>
      <c r="F2430" s="65">
        <f ca="1">(TRUNC(PRODUCT($E$12:$E2429),16))</f>
        <v>1.5886260286907401</v>
      </c>
      <c r="G2430" s="65">
        <f t="shared" ca="1" si="639"/>
        <v>1.4184430829528401</v>
      </c>
      <c r="H2430" s="65">
        <f t="shared" ca="1" si="640"/>
        <v>1.1199786899999999</v>
      </c>
      <c r="I2430" s="64">
        <f t="shared" si="635"/>
        <v>0.04</v>
      </c>
      <c r="J2430" s="66">
        <f>IF(O2429&gt;0,VLOOKUP(O2429,W$12:AF$80,2),J2429)</f>
        <v>45407</v>
      </c>
      <c r="K2430" s="67">
        <f t="shared" si="641"/>
        <v>543</v>
      </c>
      <c r="L2430" s="68">
        <f t="shared" si="642"/>
        <v>543</v>
      </c>
      <c r="M2430" s="69">
        <f t="shared" si="643"/>
        <v>1.0881851389999999</v>
      </c>
      <c r="N2430" s="69">
        <f t="shared" ca="1" si="644"/>
        <v>1.218744166</v>
      </c>
      <c r="O2430" s="68">
        <v>0</v>
      </c>
      <c r="P2430" s="65">
        <f t="shared" ca="1" si="645"/>
        <v>161.90826991</v>
      </c>
      <c r="Q2430" s="143">
        <f t="shared" si="648"/>
        <v>0</v>
      </c>
      <c r="R2430" s="11">
        <f t="shared" si="646"/>
        <v>0</v>
      </c>
      <c r="S2430" s="70" t="str">
        <f>IF(O2429&gt;0,VLOOKUP(O2429,W$12:AF$60,10),S2429)</f>
        <v>A+J=</v>
      </c>
      <c r="T2430" s="66" t="e">
        <f>IF(O2429&gt;0,VLOOKUP(O2429,W$12:AF$60,11),T2429)</f>
        <v>#REF!</v>
      </c>
      <c r="U2430" s="71" t="str">
        <f t="shared" si="647"/>
        <v>-</v>
      </c>
    </row>
    <row r="2431" spans="1:21" x14ac:dyDescent="0.15">
      <c r="A2431" s="63">
        <f t="shared" si="634"/>
        <v>46196</v>
      </c>
      <c r="B2431" s="78" t="str">
        <f t="shared" ca="1" si="636"/>
        <v>n.d</v>
      </c>
      <c r="C2431" s="65">
        <f t="shared" ca="1" si="637"/>
        <v>740.17183120949994</v>
      </c>
      <c r="D2431" s="10">
        <f ca="1">IF(A2431&lt;$B$1,VLOOKUP(A2431,[1]DI!$A$4:$B$15000,2),0)</f>
        <v>0</v>
      </c>
      <c r="E2431" s="65">
        <f t="shared" ca="1" si="638"/>
        <v>1</v>
      </c>
      <c r="F2431" s="65">
        <f ca="1">(TRUNC(PRODUCT($E$12:$E2430),16))</f>
        <v>1.5886260286907401</v>
      </c>
      <c r="G2431" s="65">
        <f t="shared" ca="1" si="639"/>
        <v>1.4184430829528401</v>
      </c>
      <c r="H2431" s="65">
        <f t="shared" ca="1" si="640"/>
        <v>1.1199786899999999</v>
      </c>
      <c r="I2431" s="64">
        <f t="shared" si="635"/>
        <v>0.04</v>
      </c>
      <c r="J2431" s="66">
        <f>IF(O2430&gt;0,VLOOKUP(O2430,W$12:AF$80,2),J2430)</f>
        <v>45407</v>
      </c>
      <c r="K2431" s="67">
        <f t="shared" si="641"/>
        <v>544</v>
      </c>
      <c r="L2431" s="68">
        <f t="shared" si="642"/>
        <v>544</v>
      </c>
      <c r="M2431" s="69">
        <f t="shared" si="643"/>
        <v>1.088354515</v>
      </c>
      <c r="N2431" s="69">
        <f t="shared" ca="1" si="644"/>
        <v>1.218933864</v>
      </c>
      <c r="O2431" s="68">
        <v>0</v>
      </c>
      <c r="P2431" s="65">
        <f t="shared" ca="1" si="645"/>
        <v>162.04867902999999</v>
      </c>
      <c r="Q2431" s="143">
        <f t="shared" si="648"/>
        <v>0</v>
      </c>
      <c r="R2431" s="11">
        <f t="shared" si="646"/>
        <v>0</v>
      </c>
      <c r="S2431" s="70" t="str">
        <f>IF(O2430&gt;0,VLOOKUP(O2430,W$12:AF$60,10),S2430)</f>
        <v>A+J=</v>
      </c>
      <c r="T2431" s="66" t="e">
        <f>IF(O2430&gt;0,VLOOKUP(O2430,W$12:AF$60,11),T2430)</f>
        <v>#REF!</v>
      </c>
      <c r="U2431" s="71" t="str">
        <f t="shared" si="647"/>
        <v>-</v>
      </c>
    </row>
    <row r="2432" spans="1:21" x14ac:dyDescent="0.15">
      <c r="A2432" s="63">
        <f t="shared" si="634"/>
        <v>46197</v>
      </c>
      <c r="B2432" s="78" t="str">
        <f t="shared" ca="1" si="636"/>
        <v>n.d</v>
      </c>
      <c r="C2432" s="65">
        <f t="shared" ca="1" si="637"/>
        <v>740.17183120949994</v>
      </c>
      <c r="D2432" s="10">
        <f ca="1">IF(A2432&lt;$B$1,VLOOKUP(A2432,[1]DI!$A$4:$B$15000,2),0)</f>
        <v>0</v>
      </c>
      <c r="E2432" s="65">
        <f t="shared" ca="1" si="638"/>
        <v>1</v>
      </c>
      <c r="F2432" s="65">
        <f ca="1">(TRUNC(PRODUCT($E$12:$E2431),16))</f>
        <v>1.5886260286907401</v>
      </c>
      <c r="G2432" s="65">
        <f t="shared" ca="1" si="639"/>
        <v>1.4184430829528401</v>
      </c>
      <c r="H2432" s="65">
        <f t="shared" ca="1" si="640"/>
        <v>1.1199786899999999</v>
      </c>
      <c r="I2432" s="64">
        <f t="shared" si="635"/>
        <v>0.04</v>
      </c>
      <c r="J2432" s="66">
        <f>IF(O2431&gt;0,VLOOKUP(O2431,W$12:AF$80,2),J2431)</f>
        <v>45407</v>
      </c>
      <c r="K2432" s="67">
        <f t="shared" si="641"/>
        <v>545</v>
      </c>
      <c r="L2432" s="68">
        <f t="shared" si="642"/>
        <v>545</v>
      </c>
      <c r="M2432" s="69">
        <f t="shared" si="643"/>
        <v>1.0885239170000001</v>
      </c>
      <c r="N2432" s="69">
        <f t="shared" ca="1" si="644"/>
        <v>1.219123591</v>
      </c>
      <c r="O2432" s="68">
        <v>0</v>
      </c>
      <c r="P2432" s="65">
        <f t="shared" ca="1" si="645"/>
        <v>162.18910961</v>
      </c>
      <c r="Q2432" s="143">
        <f t="shared" si="648"/>
        <v>0</v>
      </c>
      <c r="R2432" s="11">
        <f t="shared" si="646"/>
        <v>0</v>
      </c>
      <c r="S2432" s="70" t="str">
        <f>IF(O2431&gt;0,VLOOKUP(O2431,W$12:AF$60,10),S2431)</f>
        <v>A+J=</v>
      </c>
      <c r="T2432" s="66" t="e">
        <f>IF(O2431&gt;0,VLOOKUP(O2431,W$12:AF$60,11),T2431)</f>
        <v>#REF!</v>
      </c>
      <c r="U2432" s="71" t="str">
        <f t="shared" si="647"/>
        <v>-</v>
      </c>
    </row>
    <row r="2433" spans="1:21" x14ac:dyDescent="0.15">
      <c r="A2433" s="63">
        <f t="shared" si="634"/>
        <v>46198</v>
      </c>
      <c r="B2433" s="78" t="str">
        <f t="shared" ca="1" si="636"/>
        <v>n.d</v>
      </c>
      <c r="C2433" s="65">
        <f t="shared" ca="1" si="637"/>
        <v>740.17183120949994</v>
      </c>
      <c r="D2433" s="10">
        <f ca="1">IF(A2433&lt;$B$1,VLOOKUP(A2433,[1]DI!$A$4:$B$15000,2),0)</f>
        <v>0</v>
      </c>
      <c r="E2433" s="65">
        <f t="shared" ca="1" si="638"/>
        <v>1</v>
      </c>
      <c r="F2433" s="65">
        <f ca="1">(TRUNC(PRODUCT($E$12:$E2432),16))</f>
        <v>1.5886260286907401</v>
      </c>
      <c r="G2433" s="65">
        <f t="shared" ca="1" si="639"/>
        <v>1.4184430829528401</v>
      </c>
      <c r="H2433" s="65">
        <f t="shared" ca="1" si="640"/>
        <v>1.1199786899999999</v>
      </c>
      <c r="I2433" s="64">
        <f t="shared" si="635"/>
        <v>0.04</v>
      </c>
      <c r="J2433" s="66">
        <f>IF(O2432&gt;0,VLOOKUP(O2432,W$12:AF$80,2),J2432)</f>
        <v>45407</v>
      </c>
      <c r="K2433" s="67">
        <f t="shared" si="641"/>
        <v>546</v>
      </c>
      <c r="L2433" s="68">
        <f t="shared" si="642"/>
        <v>546</v>
      </c>
      <c r="M2433" s="69">
        <f t="shared" si="643"/>
        <v>1.0886933459999999</v>
      </c>
      <c r="N2433" s="69">
        <f t="shared" ca="1" si="644"/>
        <v>1.2193133469999999</v>
      </c>
      <c r="O2433" s="68">
        <v>0</v>
      </c>
      <c r="P2433" s="65">
        <f t="shared" ca="1" si="645"/>
        <v>162.32956164999999</v>
      </c>
      <c r="Q2433" s="143">
        <f t="shared" si="648"/>
        <v>0</v>
      </c>
      <c r="R2433" s="11">
        <f t="shared" si="646"/>
        <v>0</v>
      </c>
      <c r="S2433" s="70" t="str">
        <f>IF(O2432&gt;0,VLOOKUP(O2432,W$12:AF$60,10),S2432)</f>
        <v>A+J=</v>
      </c>
      <c r="T2433" s="66" t="e">
        <f>IF(O2432&gt;0,VLOOKUP(O2432,W$12:AF$60,11),T2432)</f>
        <v>#REF!</v>
      </c>
      <c r="U2433" s="71" t="str">
        <f t="shared" si="647"/>
        <v>-</v>
      </c>
    </row>
    <row r="2434" spans="1:21" x14ac:dyDescent="0.15">
      <c r="A2434" s="63">
        <f t="shared" si="634"/>
        <v>46199</v>
      </c>
      <c r="B2434" s="78" t="str">
        <f t="shared" ca="1" si="636"/>
        <v>n.d</v>
      </c>
      <c r="C2434" s="65">
        <f t="shared" ca="1" si="637"/>
        <v>740.17183120949994</v>
      </c>
      <c r="D2434" s="10">
        <f ca="1">IF(A2434&lt;$B$1,VLOOKUP(A2434,[1]DI!$A$4:$B$15000,2),0)</f>
        <v>0</v>
      </c>
      <c r="E2434" s="65">
        <f t="shared" ca="1" si="638"/>
        <v>1</v>
      </c>
      <c r="F2434" s="65">
        <f ca="1">(TRUNC(PRODUCT($E$12:$E2433),16))</f>
        <v>1.5886260286907401</v>
      </c>
      <c r="G2434" s="65">
        <f t="shared" ca="1" si="639"/>
        <v>1.4184430829528401</v>
      </c>
      <c r="H2434" s="65">
        <f t="shared" ca="1" si="640"/>
        <v>1.1199786899999999</v>
      </c>
      <c r="I2434" s="64">
        <f t="shared" si="635"/>
        <v>0.04</v>
      </c>
      <c r="J2434" s="66">
        <f>IF(O2433&gt;0,VLOOKUP(O2433,W$12:AF$80,2),J2433)</f>
        <v>45407</v>
      </c>
      <c r="K2434" s="67">
        <f t="shared" si="641"/>
        <v>547</v>
      </c>
      <c r="L2434" s="68">
        <f t="shared" si="642"/>
        <v>547</v>
      </c>
      <c r="M2434" s="69">
        <f t="shared" si="643"/>
        <v>1.0888628010000001</v>
      </c>
      <c r="N2434" s="69">
        <f t="shared" ca="1" si="644"/>
        <v>1.2195031329999999</v>
      </c>
      <c r="O2434" s="68">
        <v>0</v>
      </c>
      <c r="P2434" s="65">
        <f t="shared" ca="1" si="645"/>
        <v>162.4700359</v>
      </c>
      <c r="Q2434" s="143">
        <f t="shared" si="648"/>
        <v>0</v>
      </c>
      <c r="R2434" s="11">
        <f t="shared" si="646"/>
        <v>0</v>
      </c>
      <c r="S2434" s="70" t="str">
        <f>IF(O2433&gt;0,VLOOKUP(O2433,W$12:AF$60,10),S2433)</f>
        <v>A+J=</v>
      </c>
      <c r="T2434" s="66" t="e">
        <f>IF(O2433&gt;0,VLOOKUP(O2433,W$12:AF$60,11),T2433)</f>
        <v>#REF!</v>
      </c>
      <c r="U2434" s="71" t="str">
        <f t="shared" si="647"/>
        <v>-</v>
      </c>
    </row>
    <row r="2435" spans="1:21" x14ac:dyDescent="0.15">
      <c r="A2435" s="63">
        <f t="shared" si="634"/>
        <v>46200</v>
      </c>
      <c r="B2435" s="78" t="str">
        <f t="shared" ca="1" si="636"/>
        <v>n.d</v>
      </c>
      <c r="C2435" s="65">
        <f t="shared" ca="1" si="637"/>
        <v>740.17183120949994</v>
      </c>
      <c r="D2435" s="10">
        <f ca="1">IF(A2435&lt;$B$1,VLOOKUP(A2435,[1]DI!$A$4:$B$15000,2),0)</f>
        <v>0</v>
      </c>
      <c r="E2435" s="65">
        <f t="shared" ca="1" si="638"/>
        <v>1</v>
      </c>
      <c r="F2435" s="65">
        <f ca="1">(TRUNC(PRODUCT($E$12:$E2434),16))</f>
        <v>1.5886260286907401</v>
      </c>
      <c r="G2435" s="65">
        <f t="shared" ca="1" si="639"/>
        <v>1.4184430829528401</v>
      </c>
      <c r="H2435" s="65">
        <f t="shared" ca="1" si="640"/>
        <v>1.1199786899999999</v>
      </c>
      <c r="I2435" s="64">
        <f t="shared" si="635"/>
        <v>0.04</v>
      </c>
      <c r="J2435" s="66">
        <f>IF(O2434&gt;0,VLOOKUP(O2434,W$12:AF$80,2),J2434)</f>
        <v>45407</v>
      </c>
      <c r="K2435" s="67">
        <f t="shared" si="641"/>
        <v>547</v>
      </c>
      <c r="L2435" s="68">
        <f t="shared" si="642"/>
        <v>548</v>
      </c>
      <c r="M2435" s="69">
        <f t="shared" si="643"/>
        <v>1.089032282</v>
      </c>
      <c r="N2435" s="69">
        <f t="shared" ca="1" si="644"/>
        <v>1.2196929489999999</v>
      </c>
      <c r="O2435" s="68">
        <v>0</v>
      </c>
      <c r="P2435" s="65">
        <f t="shared" ca="1" si="645"/>
        <v>162.61053236000001</v>
      </c>
      <c r="Q2435" s="143">
        <f t="shared" si="648"/>
        <v>0</v>
      </c>
      <c r="R2435" s="11">
        <f t="shared" si="646"/>
        <v>0</v>
      </c>
      <c r="S2435" s="70" t="str">
        <f>IF(O2434&gt;0,VLOOKUP(O2434,W$12:AF$60,10),S2434)</f>
        <v>A+J=</v>
      </c>
      <c r="T2435" s="66" t="e">
        <f>IF(O2434&gt;0,VLOOKUP(O2434,W$12:AF$60,11),T2434)</f>
        <v>#REF!</v>
      </c>
      <c r="U2435" s="71" t="str">
        <f t="shared" si="647"/>
        <v>-</v>
      </c>
    </row>
    <row r="2436" spans="1:21" x14ac:dyDescent="0.15">
      <c r="A2436" s="63">
        <f t="shared" si="634"/>
        <v>46201</v>
      </c>
      <c r="B2436" s="78" t="str">
        <f t="shared" ca="1" si="636"/>
        <v>n.d</v>
      </c>
      <c r="C2436" s="65">
        <f t="shared" ca="1" si="637"/>
        <v>740.17183120949994</v>
      </c>
      <c r="D2436" s="10">
        <f ca="1">IF(A2436&lt;$B$1,VLOOKUP(A2436,[1]DI!$A$4:$B$15000,2),0)</f>
        <v>0</v>
      </c>
      <c r="E2436" s="65">
        <f t="shared" ca="1" si="638"/>
        <v>1</v>
      </c>
      <c r="F2436" s="65">
        <f ca="1">(TRUNC(PRODUCT($E$12:$E2435),16))</f>
        <v>1.5886260286907401</v>
      </c>
      <c r="G2436" s="65">
        <f t="shared" ca="1" si="639"/>
        <v>1.4184430829528401</v>
      </c>
      <c r="H2436" s="65">
        <f t="shared" ca="1" si="640"/>
        <v>1.1199786899999999</v>
      </c>
      <c r="I2436" s="64">
        <f t="shared" si="635"/>
        <v>0.04</v>
      </c>
      <c r="J2436" s="66">
        <f>IF(O2435&gt;0,VLOOKUP(O2435,W$12:AF$80,2),J2435)</f>
        <v>45407</v>
      </c>
      <c r="K2436" s="67">
        <f t="shared" si="641"/>
        <v>547</v>
      </c>
      <c r="L2436" s="68">
        <f t="shared" si="642"/>
        <v>548</v>
      </c>
      <c r="M2436" s="69">
        <f t="shared" si="643"/>
        <v>1.089032282</v>
      </c>
      <c r="N2436" s="69">
        <f t="shared" ca="1" si="644"/>
        <v>1.2196929489999999</v>
      </c>
      <c r="O2436" s="68">
        <v>0</v>
      </c>
      <c r="P2436" s="65">
        <f t="shared" ca="1" si="645"/>
        <v>162.61053236000001</v>
      </c>
      <c r="Q2436" s="143">
        <f t="shared" si="648"/>
        <v>0</v>
      </c>
      <c r="R2436" s="11">
        <f t="shared" si="646"/>
        <v>0</v>
      </c>
      <c r="S2436" s="70" t="str">
        <f>IF(O2435&gt;0,VLOOKUP(O2435,W$12:AF$60,10),S2435)</f>
        <v>A+J=</v>
      </c>
      <c r="T2436" s="66" t="e">
        <f>IF(O2435&gt;0,VLOOKUP(O2435,W$12:AF$60,11),T2435)</f>
        <v>#REF!</v>
      </c>
      <c r="U2436" s="71" t="str">
        <f t="shared" si="647"/>
        <v>-</v>
      </c>
    </row>
    <row r="2437" spans="1:21" x14ac:dyDescent="0.15">
      <c r="A2437" s="63">
        <f t="shared" si="634"/>
        <v>46202</v>
      </c>
      <c r="B2437" s="78" t="str">
        <f t="shared" ca="1" si="636"/>
        <v>n.d</v>
      </c>
      <c r="C2437" s="65">
        <f t="shared" ca="1" si="637"/>
        <v>740.17183120949994</v>
      </c>
      <c r="D2437" s="10">
        <f ca="1">IF(A2437&lt;$B$1,VLOOKUP(A2437,[1]DI!$A$4:$B$15000,2),0)</f>
        <v>0</v>
      </c>
      <c r="E2437" s="65">
        <f t="shared" ca="1" si="638"/>
        <v>1</v>
      </c>
      <c r="F2437" s="65">
        <f ca="1">(TRUNC(PRODUCT($E$12:$E2436),16))</f>
        <v>1.5886260286907401</v>
      </c>
      <c r="G2437" s="65">
        <f t="shared" ca="1" si="639"/>
        <v>1.4184430829528401</v>
      </c>
      <c r="H2437" s="65">
        <f t="shared" ca="1" si="640"/>
        <v>1.1199786899999999</v>
      </c>
      <c r="I2437" s="64">
        <f t="shared" si="635"/>
        <v>0.04</v>
      </c>
      <c r="J2437" s="66">
        <f>IF(O2436&gt;0,VLOOKUP(O2436,W$12:AF$80,2),J2436)</f>
        <v>45407</v>
      </c>
      <c r="K2437" s="67">
        <f t="shared" si="641"/>
        <v>548</v>
      </c>
      <c r="L2437" s="68">
        <f t="shared" si="642"/>
        <v>548</v>
      </c>
      <c r="M2437" s="69">
        <f t="shared" si="643"/>
        <v>1.089032282</v>
      </c>
      <c r="N2437" s="69">
        <f t="shared" ca="1" si="644"/>
        <v>1.2196929489999999</v>
      </c>
      <c r="O2437" s="68">
        <v>0</v>
      </c>
      <c r="P2437" s="65">
        <f t="shared" ca="1" si="645"/>
        <v>162.61053236000001</v>
      </c>
      <c r="Q2437" s="143">
        <f t="shared" si="648"/>
        <v>0</v>
      </c>
      <c r="R2437" s="11">
        <f t="shared" si="646"/>
        <v>0</v>
      </c>
      <c r="S2437" s="70" t="str">
        <f>IF(O2436&gt;0,VLOOKUP(O2436,W$12:AF$60,10),S2436)</f>
        <v>A+J=</v>
      </c>
      <c r="T2437" s="66" t="e">
        <f>IF(O2436&gt;0,VLOOKUP(O2436,W$12:AF$60,11),T2436)</f>
        <v>#REF!</v>
      </c>
      <c r="U2437" s="71" t="str">
        <f t="shared" si="647"/>
        <v>-</v>
      </c>
    </row>
    <row r="2438" spans="1:21" x14ac:dyDescent="0.15">
      <c r="A2438" s="63">
        <f t="shared" si="634"/>
        <v>46203</v>
      </c>
      <c r="B2438" s="78" t="str">
        <f t="shared" ca="1" si="636"/>
        <v>n.d</v>
      </c>
      <c r="C2438" s="65">
        <f t="shared" ca="1" si="637"/>
        <v>740.17183120949994</v>
      </c>
      <c r="D2438" s="10">
        <f ca="1">IF(A2438&lt;$B$1,VLOOKUP(A2438,[1]DI!$A$4:$B$15000,2),0)</f>
        <v>0</v>
      </c>
      <c r="E2438" s="65">
        <f t="shared" ca="1" si="638"/>
        <v>1</v>
      </c>
      <c r="F2438" s="65">
        <f ca="1">(TRUNC(PRODUCT($E$12:$E2437),16))</f>
        <v>1.5886260286907401</v>
      </c>
      <c r="G2438" s="65">
        <f t="shared" ca="1" si="639"/>
        <v>1.4184430829528401</v>
      </c>
      <c r="H2438" s="65">
        <f t="shared" ca="1" si="640"/>
        <v>1.1199786899999999</v>
      </c>
      <c r="I2438" s="64">
        <f t="shared" si="635"/>
        <v>0.04</v>
      </c>
      <c r="J2438" s="66">
        <f>IF(O2437&gt;0,VLOOKUP(O2437,W$12:AF$80,2),J2437)</f>
        <v>45407</v>
      </c>
      <c r="K2438" s="67">
        <f t="shared" si="641"/>
        <v>549</v>
      </c>
      <c r="L2438" s="68">
        <f t="shared" si="642"/>
        <v>549</v>
      </c>
      <c r="M2438" s="69">
        <f t="shared" si="643"/>
        <v>1.0892017899999999</v>
      </c>
      <c r="N2438" s="69">
        <f t="shared" ca="1" si="644"/>
        <v>1.2198827940000001</v>
      </c>
      <c r="O2438" s="68">
        <v>0</v>
      </c>
      <c r="P2438" s="65">
        <f t="shared" ca="1" si="645"/>
        <v>162.75105027999999</v>
      </c>
      <c r="Q2438" s="143">
        <f t="shared" si="648"/>
        <v>0</v>
      </c>
      <c r="R2438" s="11">
        <f t="shared" si="646"/>
        <v>0</v>
      </c>
      <c r="S2438" s="70" t="str">
        <f>IF(O2437&gt;0,VLOOKUP(O2437,W$12:AF$60,10),S2437)</f>
        <v>A+J=</v>
      </c>
      <c r="T2438" s="66" t="e">
        <f>IF(O2437&gt;0,VLOOKUP(O2437,W$12:AF$60,11),T2437)</f>
        <v>#REF!</v>
      </c>
      <c r="U2438" s="71" t="str">
        <f t="shared" si="647"/>
        <v>-</v>
      </c>
    </row>
    <row r="2439" spans="1:21" x14ac:dyDescent="0.15">
      <c r="A2439" s="63">
        <f t="shared" si="634"/>
        <v>46204</v>
      </c>
      <c r="B2439" s="78" t="str">
        <f t="shared" ca="1" si="636"/>
        <v>n.d</v>
      </c>
      <c r="C2439" s="65">
        <f t="shared" ca="1" si="637"/>
        <v>740.17183120949994</v>
      </c>
      <c r="D2439" s="10">
        <f ca="1">IF(A2439&lt;$B$1,VLOOKUP(A2439,[1]DI!$A$4:$B$15000,2),0)</f>
        <v>0</v>
      </c>
      <c r="E2439" s="65">
        <f t="shared" ca="1" si="638"/>
        <v>1</v>
      </c>
      <c r="F2439" s="65">
        <f ca="1">(TRUNC(PRODUCT($E$12:$E2438),16))</f>
        <v>1.5886260286907401</v>
      </c>
      <c r="G2439" s="65">
        <f t="shared" ca="1" si="639"/>
        <v>1.4184430829528401</v>
      </c>
      <c r="H2439" s="65">
        <f t="shared" ca="1" si="640"/>
        <v>1.1199786899999999</v>
      </c>
      <c r="I2439" s="64">
        <f t="shared" si="635"/>
        <v>0.04</v>
      </c>
      <c r="J2439" s="66">
        <f>IF(O2438&gt;0,VLOOKUP(O2438,W$12:AF$80,2),J2438)</f>
        <v>45407</v>
      </c>
      <c r="K2439" s="67">
        <f t="shared" si="641"/>
        <v>550</v>
      </c>
      <c r="L2439" s="68">
        <f t="shared" si="642"/>
        <v>550</v>
      </c>
      <c r="M2439" s="69">
        <f t="shared" si="643"/>
        <v>1.089371324</v>
      </c>
      <c r="N2439" s="69">
        <f t="shared" ca="1" si="644"/>
        <v>1.220072668</v>
      </c>
      <c r="O2439" s="68">
        <v>0</v>
      </c>
      <c r="P2439" s="65">
        <f t="shared" ca="1" si="645"/>
        <v>162.89158967</v>
      </c>
      <c r="Q2439" s="143">
        <f t="shared" si="648"/>
        <v>0</v>
      </c>
      <c r="R2439" s="11">
        <f t="shared" si="646"/>
        <v>0</v>
      </c>
      <c r="S2439" s="70" t="str">
        <f>IF(O2438&gt;0,VLOOKUP(O2438,W$12:AF$60,10),S2438)</f>
        <v>A+J=</v>
      </c>
      <c r="T2439" s="66" t="e">
        <f>IF(O2438&gt;0,VLOOKUP(O2438,W$12:AF$60,11),T2438)</f>
        <v>#REF!</v>
      </c>
      <c r="U2439" s="71" t="str">
        <f t="shared" si="647"/>
        <v>-</v>
      </c>
    </row>
    <row r="2440" spans="1:21" x14ac:dyDescent="0.15">
      <c r="A2440" s="63">
        <f t="shared" si="634"/>
        <v>46205</v>
      </c>
      <c r="B2440" s="78" t="str">
        <f t="shared" ca="1" si="636"/>
        <v>n.d</v>
      </c>
      <c r="C2440" s="65">
        <f t="shared" ca="1" si="637"/>
        <v>740.17183120949994</v>
      </c>
      <c r="D2440" s="10">
        <f ca="1">IF(A2440&lt;$B$1,VLOOKUP(A2440,[1]DI!$A$4:$B$15000,2),0)</f>
        <v>0</v>
      </c>
      <c r="E2440" s="65">
        <f t="shared" ca="1" si="638"/>
        <v>1</v>
      </c>
      <c r="F2440" s="65">
        <f ca="1">(TRUNC(PRODUCT($E$12:$E2439),16))</f>
        <v>1.5886260286907401</v>
      </c>
      <c r="G2440" s="65">
        <f t="shared" ca="1" si="639"/>
        <v>1.4184430829528401</v>
      </c>
      <c r="H2440" s="65">
        <f t="shared" ca="1" si="640"/>
        <v>1.1199786899999999</v>
      </c>
      <c r="I2440" s="64">
        <f t="shared" si="635"/>
        <v>0.04</v>
      </c>
      <c r="J2440" s="66">
        <f>IF(O2439&gt;0,VLOOKUP(O2439,W$12:AF$80,2),J2439)</f>
        <v>45407</v>
      </c>
      <c r="K2440" s="67">
        <f t="shared" si="641"/>
        <v>551</v>
      </c>
      <c r="L2440" s="68">
        <f t="shared" si="642"/>
        <v>551</v>
      </c>
      <c r="M2440" s="69">
        <f t="shared" si="643"/>
        <v>1.089540884</v>
      </c>
      <c r="N2440" s="69">
        <f t="shared" ca="1" si="644"/>
        <v>1.220262572</v>
      </c>
      <c r="O2440" s="68">
        <v>0</v>
      </c>
      <c r="P2440" s="65">
        <f t="shared" ca="1" si="645"/>
        <v>163.03215126000001</v>
      </c>
      <c r="Q2440" s="143">
        <f t="shared" si="648"/>
        <v>0</v>
      </c>
      <c r="R2440" s="11">
        <f t="shared" si="646"/>
        <v>0</v>
      </c>
      <c r="S2440" s="70" t="str">
        <f>IF(O2439&gt;0,VLOOKUP(O2439,W$12:AF$60,10),S2439)</f>
        <v>A+J=</v>
      </c>
      <c r="T2440" s="66" t="e">
        <f>IF(O2439&gt;0,VLOOKUP(O2439,W$12:AF$60,11),T2439)</f>
        <v>#REF!</v>
      </c>
      <c r="U2440" s="71" t="str">
        <f t="shared" si="647"/>
        <v>-</v>
      </c>
    </row>
    <row r="2441" spans="1:21" x14ac:dyDescent="0.15">
      <c r="A2441" s="63">
        <f t="shared" si="634"/>
        <v>46206</v>
      </c>
      <c r="B2441" s="78" t="str">
        <f t="shared" ca="1" si="636"/>
        <v>n.d</v>
      </c>
      <c r="C2441" s="65">
        <f t="shared" ca="1" si="637"/>
        <v>740.17183120949994</v>
      </c>
      <c r="D2441" s="10">
        <f ca="1">IF(A2441&lt;$B$1,VLOOKUP(A2441,[1]DI!$A$4:$B$15000,2),0)</f>
        <v>0</v>
      </c>
      <c r="E2441" s="65">
        <f t="shared" ca="1" si="638"/>
        <v>1</v>
      </c>
      <c r="F2441" s="65">
        <f ca="1">(TRUNC(PRODUCT($E$12:$E2440),16))</f>
        <v>1.5886260286907401</v>
      </c>
      <c r="G2441" s="65">
        <f t="shared" ca="1" si="639"/>
        <v>1.4184430829528401</v>
      </c>
      <c r="H2441" s="65">
        <f t="shared" ca="1" si="640"/>
        <v>1.1199786899999999</v>
      </c>
      <c r="I2441" s="64">
        <f t="shared" si="635"/>
        <v>0.04</v>
      </c>
      <c r="J2441" s="66">
        <f>IF(O2440&gt;0,VLOOKUP(O2440,W$12:AF$80,2),J2440)</f>
        <v>45407</v>
      </c>
      <c r="K2441" s="67">
        <f t="shared" si="641"/>
        <v>552</v>
      </c>
      <c r="L2441" s="68">
        <f t="shared" si="642"/>
        <v>552</v>
      </c>
      <c r="M2441" s="69">
        <f t="shared" si="643"/>
        <v>1.0897104710000001</v>
      </c>
      <c r="N2441" s="69">
        <f t="shared" ca="1" si="644"/>
        <v>1.220452506</v>
      </c>
      <c r="O2441" s="68">
        <v>0</v>
      </c>
      <c r="P2441" s="65">
        <f t="shared" ca="1" si="645"/>
        <v>163.17273506000001</v>
      </c>
      <c r="Q2441" s="143">
        <f t="shared" si="648"/>
        <v>0</v>
      </c>
      <c r="R2441" s="11">
        <f t="shared" si="646"/>
        <v>0</v>
      </c>
      <c r="S2441" s="70" t="str">
        <f>IF(O2440&gt;0,VLOOKUP(O2440,W$12:AF$60,10),S2440)</f>
        <v>A+J=</v>
      </c>
      <c r="T2441" s="66" t="e">
        <f>IF(O2440&gt;0,VLOOKUP(O2440,W$12:AF$60,11),T2440)</f>
        <v>#REF!</v>
      </c>
      <c r="U2441" s="71" t="str">
        <f t="shared" si="647"/>
        <v>-</v>
      </c>
    </row>
    <row r="2442" spans="1:21" x14ac:dyDescent="0.15">
      <c r="A2442" s="63">
        <f t="shared" si="634"/>
        <v>46207</v>
      </c>
      <c r="B2442" s="78" t="str">
        <f t="shared" ca="1" si="636"/>
        <v>n.d</v>
      </c>
      <c r="C2442" s="65">
        <f t="shared" ca="1" si="637"/>
        <v>740.17183120949994</v>
      </c>
      <c r="D2442" s="10">
        <f ca="1">IF(A2442&lt;$B$1,VLOOKUP(A2442,[1]DI!$A$4:$B$15000,2),0)</f>
        <v>0</v>
      </c>
      <c r="E2442" s="65">
        <f t="shared" ca="1" si="638"/>
        <v>1</v>
      </c>
      <c r="F2442" s="65">
        <f ca="1">(TRUNC(PRODUCT($E$12:$E2441),16))</f>
        <v>1.5886260286907401</v>
      </c>
      <c r="G2442" s="65">
        <f t="shared" ca="1" si="639"/>
        <v>1.4184430829528401</v>
      </c>
      <c r="H2442" s="65">
        <f t="shared" ca="1" si="640"/>
        <v>1.1199786899999999</v>
      </c>
      <c r="I2442" s="64">
        <f t="shared" si="635"/>
        <v>0.04</v>
      </c>
      <c r="J2442" s="66">
        <f>IF(O2441&gt;0,VLOOKUP(O2441,W$12:AF$80,2),J2441)</f>
        <v>45407</v>
      </c>
      <c r="K2442" s="67">
        <f t="shared" si="641"/>
        <v>552</v>
      </c>
      <c r="L2442" s="68">
        <f t="shared" si="642"/>
        <v>553</v>
      </c>
      <c r="M2442" s="69">
        <f t="shared" si="643"/>
        <v>1.0898800850000001</v>
      </c>
      <c r="N2442" s="69">
        <f t="shared" ca="1" si="644"/>
        <v>1.22064247</v>
      </c>
      <c r="O2442" s="68">
        <v>0</v>
      </c>
      <c r="P2442" s="65">
        <f t="shared" ca="1" si="645"/>
        <v>163.31334106</v>
      </c>
      <c r="Q2442" s="143">
        <f t="shared" si="648"/>
        <v>0</v>
      </c>
      <c r="R2442" s="11">
        <f t="shared" si="646"/>
        <v>0</v>
      </c>
      <c r="S2442" s="70" t="str">
        <f>IF(O2441&gt;0,VLOOKUP(O2441,W$12:AF$60,10),S2441)</f>
        <v>A+J=</v>
      </c>
      <c r="T2442" s="66" t="e">
        <f>IF(O2441&gt;0,VLOOKUP(O2441,W$12:AF$60,11),T2441)</f>
        <v>#REF!</v>
      </c>
      <c r="U2442" s="71" t="str">
        <f t="shared" si="647"/>
        <v>-</v>
      </c>
    </row>
    <row r="2443" spans="1:21" x14ac:dyDescent="0.15">
      <c r="A2443" s="63">
        <f t="shared" si="634"/>
        <v>46208</v>
      </c>
      <c r="B2443" s="78" t="str">
        <f t="shared" ca="1" si="636"/>
        <v>n.d</v>
      </c>
      <c r="C2443" s="65">
        <f t="shared" ca="1" si="637"/>
        <v>740.17183120949994</v>
      </c>
      <c r="D2443" s="10">
        <f ca="1">IF(A2443&lt;$B$1,VLOOKUP(A2443,[1]DI!$A$4:$B$15000,2),0)</f>
        <v>0</v>
      </c>
      <c r="E2443" s="65">
        <f t="shared" ca="1" si="638"/>
        <v>1</v>
      </c>
      <c r="F2443" s="65">
        <f ca="1">(TRUNC(PRODUCT($E$12:$E2442),16))</f>
        <v>1.5886260286907401</v>
      </c>
      <c r="G2443" s="65">
        <f t="shared" ca="1" si="639"/>
        <v>1.4184430829528401</v>
      </c>
      <c r="H2443" s="65">
        <f t="shared" ca="1" si="640"/>
        <v>1.1199786899999999</v>
      </c>
      <c r="I2443" s="64">
        <f t="shared" si="635"/>
        <v>0.04</v>
      </c>
      <c r="J2443" s="66">
        <f>IF(O2442&gt;0,VLOOKUP(O2442,W$12:AF$80,2),J2442)</f>
        <v>45407</v>
      </c>
      <c r="K2443" s="67">
        <f t="shared" si="641"/>
        <v>552</v>
      </c>
      <c r="L2443" s="68">
        <f t="shared" si="642"/>
        <v>553</v>
      </c>
      <c r="M2443" s="69">
        <f t="shared" si="643"/>
        <v>1.0898800850000001</v>
      </c>
      <c r="N2443" s="69">
        <f t="shared" ca="1" si="644"/>
        <v>1.22064247</v>
      </c>
      <c r="O2443" s="68">
        <v>0</v>
      </c>
      <c r="P2443" s="65">
        <f t="shared" ca="1" si="645"/>
        <v>163.31334106</v>
      </c>
      <c r="Q2443" s="143">
        <f t="shared" si="648"/>
        <v>0</v>
      </c>
      <c r="R2443" s="11">
        <f t="shared" si="646"/>
        <v>0</v>
      </c>
      <c r="S2443" s="70" t="str">
        <f>IF(O2442&gt;0,VLOOKUP(O2442,W$12:AF$60,10),S2442)</f>
        <v>A+J=</v>
      </c>
      <c r="T2443" s="66" t="e">
        <f>IF(O2442&gt;0,VLOOKUP(O2442,W$12:AF$60,11),T2442)</f>
        <v>#REF!</v>
      </c>
      <c r="U2443" s="71" t="str">
        <f t="shared" si="647"/>
        <v>-</v>
      </c>
    </row>
    <row r="2444" spans="1:21" x14ac:dyDescent="0.15">
      <c r="A2444" s="63">
        <f t="shared" si="634"/>
        <v>46209</v>
      </c>
      <c r="B2444" s="78" t="str">
        <f t="shared" ca="1" si="636"/>
        <v>n.d</v>
      </c>
      <c r="C2444" s="65">
        <f t="shared" ca="1" si="637"/>
        <v>740.17183120949994</v>
      </c>
      <c r="D2444" s="10">
        <f ca="1">IF(A2444&lt;$B$1,VLOOKUP(A2444,[1]DI!$A$4:$B$15000,2),0)</f>
        <v>0</v>
      </c>
      <c r="E2444" s="65">
        <f t="shared" ca="1" si="638"/>
        <v>1</v>
      </c>
      <c r="F2444" s="65">
        <f ca="1">(TRUNC(PRODUCT($E$12:$E2443),16))</f>
        <v>1.5886260286907401</v>
      </c>
      <c r="G2444" s="65">
        <f t="shared" ca="1" si="639"/>
        <v>1.4184430829528401</v>
      </c>
      <c r="H2444" s="65">
        <f t="shared" ca="1" si="640"/>
        <v>1.1199786899999999</v>
      </c>
      <c r="I2444" s="64">
        <f t="shared" si="635"/>
        <v>0.04</v>
      </c>
      <c r="J2444" s="66">
        <f>IF(O2443&gt;0,VLOOKUP(O2443,W$12:AF$80,2),J2443)</f>
        <v>45407</v>
      </c>
      <c r="K2444" s="67">
        <f t="shared" si="641"/>
        <v>553</v>
      </c>
      <c r="L2444" s="68">
        <f t="shared" si="642"/>
        <v>553</v>
      </c>
      <c r="M2444" s="69">
        <f t="shared" si="643"/>
        <v>1.0898800850000001</v>
      </c>
      <c r="N2444" s="69">
        <f t="shared" ca="1" si="644"/>
        <v>1.22064247</v>
      </c>
      <c r="O2444" s="68">
        <v>0</v>
      </c>
      <c r="P2444" s="65">
        <f t="shared" ca="1" si="645"/>
        <v>163.31334106</v>
      </c>
      <c r="Q2444" s="143">
        <f t="shared" si="648"/>
        <v>0</v>
      </c>
      <c r="R2444" s="11">
        <f t="shared" si="646"/>
        <v>0</v>
      </c>
      <c r="S2444" s="70" t="str">
        <f>IF(O2443&gt;0,VLOOKUP(O2443,W$12:AF$60,10),S2443)</f>
        <v>A+J=</v>
      </c>
      <c r="T2444" s="66" t="e">
        <f>IF(O2443&gt;0,VLOOKUP(O2443,W$12:AF$60,11),T2443)</f>
        <v>#REF!</v>
      </c>
      <c r="U2444" s="71" t="str">
        <f t="shared" si="647"/>
        <v>-</v>
      </c>
    </row>
    <row r="2445" spans="1:21" x14ac:dyDescent="0.15">
      <c r="A2445" s="63">
        <f t="shared" ref="A2445:A2508" si="649">(A2444+1)</f>
        <v>46210</v>
      </c>
      <c r="B2445" s="78" t="str">
        <f t="shared" ca="1" si="636"/>
        <v>n.d</v>
      </c>
      <c r="C2445" s="65">
        <f t="shared" ca="1" si="637"/>
        <v>740.17183120949994</v>
      </c>
      <c r="D2445" s="10">
        <f ca="1">IF(A2445&lt;$B$1,VLOOKUP(A2445,[1]DI!$A$4:$B$15000,2),0)</f>
        <v>0</v>
      </c>
      <c r="E2445" s="65">
        <f t="shared" ca="1" si="638"/>
        <v>1</v>
      </c>
      <c r="F2445" s="65">
        <f ca="1">(TRUNC(PRODUCT($E$12:$E2444),16))</f>
        <v>1.5886260286907401</v>
      </c>
      <c r="G2445" s="65">
        <f t="shared" ca="1" si="639"/>
        <v>1.4184430829528401</v>
      </c>
      <c r="H2445" s="65">
        <f t="shared" ca="1" si="640"/>
        <v>1.1199786899999999</v>
      </c>
      <c r="I2445" s="64">
        <f t="shared" ref="I2445:I2508" si="650">I2444</f>
        <v>0.04</v>
      </c>
      <c r="J2445" s="66">
        <f>IF(O2444&gt;0,VLOOKUP(O2444,W$12:AF$80,2),J2444)</f>
        <v>45407</v>
      </c>
      <c r="K2445" s="67">
        <f t="shared" si="641"/>
        <v>554</v>
      </c>
      <c r="L2445" s="68">
        <f t="shared" si="642"/>
        <v>554</v>
      </c>
      <c r="M2445" s="69">
        <f t="shared" si="643"/>
        <v>1.090049724</v>
      </c>
      <c r="N2445" s="69">
        <f t="shared" ca="1" si="644"/>
        <v>1.220832462</v>
      </c>
      <c r="O2445" s="68">
        <v>0</v>
      </c>
      <c r="P2445" s="65">
        <f t="shared" ca="1" si="645"/>
        <v>163.45396778</v>
      </c>
      <c r="Q2445" s="143">
        <f t="shared" si="648"/>
        <v>0</v>
      </c>
      <c r="R2445" s="11">
        <f t="shared" si="646"/>
        <v>0</v>
      </c>
      <c r="S2445" s="70" t="str">
        <f>IF(O2444&gt;0,VLOOKUP(O2444,W$12:AF$60,10),S2444)</f>
        <v>A+J=</v>
      </c>
      <c r="T2445" s="66" t="e">
        <f>IF(O2444&gt;0,VLOOKUP(O2444,W$12:AF$60,11),T2444)</f>
        <v>#REF!</v>
      </c>
      <c r="U2445" s="71" t="str">
        <f t="shared" si="647"/>
        <v>-</v>
      </c>
    </row>
    <row r="2446" spans="1:21" x14ac:dyDescent="0.15">
      <c r="A2446" s="63">
        <f t="shared" si="649"/>
        <v>46211</v>
      </c>
      <c r="B2446" s="78" t="str">
        <f t="shared" ca="1" si="636"/>
        <v>n.d</v>
      </c>
      <c r="C2446" s="65">
        <f t="shared" ca="1" si="637"/>
        <v>740.17183120949994</v>
      </c>
      <c r="D2446" s="10">
        <f ca="1">IF(A2446&lt;$B$1,VLOOKUP(A2446,[1]DI!$A$4:$B$15000,2),0)</f>
        <v>0</v>
      </c>
      <c r="E2446" s="65">
        <f t="shared" ca="1" si="638"/>
        <v>1</v>
      </c>
      <c r="F2446" s="65">
        <f ca="1">(TRUNC(PRODUCT($E$12:$E2445),16))</f>
        <v>1.5886260286907401</v>
      </c>
      <c r="G2446" s="65">
        <f t="shared" ca="1" si="639"/>
        <v>1.4184430829528401</v>
      </c>
      <c r="H2446" s="65">
        <f t="shared" ca="1" si="640"/>
        <v>1.1199786899999999</v>
      </c>
      <c r="I2446" s="64">
        <f t="shared" si="650"/>
        <v>0.04</v>
      </c>
      <c r="J2446" s="66">
        <f>IF(O2445&gt;0,VLOOKUP(O2445,W$12:AF$80,2),J2445)</f>
        <v>45407</v>
      </c>
      <c r="K2446" s="67">
        <f t="shared" si="641"/>
        <v>555</v>
      </c>
      <c r="L2446" s="68">
        <f t="shared" si="642"/>
        <v>555</v>
      </c>
      <c r="M2446" s="69">
        <f t="shared" si="643"/>
        <v>1.0902193899999999</v>
      </c>
      <c r="N2446" s="69">
        <f t="shared" ca="1" si="644"/>
        <v>1.2210224839999999</v>
      </c>
      <c r="O2446" s="68">
        <v>0</v>
      </c>
      <c r="P2446" s="65">
        <f t="shared" ca="1" si="645"/>
        <v>163.59461672</v>
      </c>
      <c r="Q2446" s="143">
        <f t="shared" si="648"/>
        <v>0</v>
      </c>
      <c r="R2446" s="11">
        <f t="shared" si="646"/>
        <v>0</v>
      </c>
      <c r="S2446" s="70" t="str">
        <f>IF(O2445&gt;0,VLOOKUP(O2445,W$12:AF$60,10),S2445)</f>
        <v>A+J=</v>
      </c>
      <c r="T2446" s="66" t="e">
        <f>IF(O2445&gt;0,VLOOKUP(O2445,W$12:AF$60,11),T2445)</f>
        <v>#REF!</v>
      </c>
      <c r="U2446" s="71" t="str">
        <f t="shared" si="647"/>
        <v>-</v>
      </c>
    </row>
    <row r="2447" spans="1:21" x14ac:dyDescent="0.15">
      <c r="A2447" s="63">
        <f t="shared" si="649"/>
        <v>46212</v>
      </c>
      <c r="B2447" s="78" t="str">
        <f t="shared" ca="1" si="636"/>
        <v>n.d</v>
      </c>
      <c r="C2447" s="65">
        <f t="shared" ca="1" si="637"/>
        <v>740.17183120949994</v>
      </c>
      <c r="D2447" s="10">
        <f ca="1">IF(A2447&lt;$B$1,VLOOKUP(A2447,[1]DI!$A$4:$B$15000,2),0)</f>
        <v>0</v>
      </c>
      <c r="E2447" s="65">
        <f t="shared" ca="1" si="638"/>
        <v>1</v>
      </c>
      <c r="F2447" s="65">
        <f ca="1">(TRUNC(PRODUCT($E$12:$E2446),16))</f>
        <v>1.5886260286907401</v>
      </c>
      <c r="G2447" s="65">
        <f t="shared" ca="1" si="639"/>
        <v>1.4184430829528401</v>
      </c>
      <c r="H2447" s="65">
        <f t="shared" ca="1" si="640"/>
        <v>1.1199786899999999</v>
      </c>
      <c r="I2447" s="64">
        <f t="shared" si="650"/>
        <v>0.04</v>
      </c>
      <c r="J2447" s="66">
        <f>IF(O2446&gt;0,VLOOKUP(O2446,W$12:AF$80,2),J2446)</f>
        <v>45407</v>
      </c>
      <c r="K2447" s="67">
        <f t="shared" si="641"/>
        <v>556</v>
      </c>
      <c r="L2447" s="68">
        <f t="shared" si="642"/>
        <v>556</v>
      </c>
      <c r="M2447" s="69">
        <f t="shared" si="643"/>
        <v>1.090389083</v>
      </c>
      <c r="N2447" s="69">
        <f t="shared" ca="1" si="644"/>
        <v>1.221212537</v>
      </c>
      <c r="O2447" s="68">
        <v>0</v>
      </c>
      <c r="P2447" s="65">
        <f t="shared" ca="1" si="645"/>
        <v>163.73528859000001</v>
      </c>
      <c r="Q2447" s="143">
        <f t="shared" si="648"/>
        <v>0</v>
      </c>
      <c r="R2447" s="11">
        <f t="shared" si="646"/>
        <v>0</v>
      </c>
      <c r="S2447" s="70" t="str">
        <f>IF(O2446&gt;0,VLOOKUP(O2446,W$12:AF$60,10),S2446)</f>
        <v>A+J=</v>
      </c>
      <c r="T2447" s="66" t="e">
        <f>IF(O2446&gt;0,VLOOKUP(O2446,W$12:AF$60,11),T2446)</f>
        <v>#REF!</v>
      </c>
      <c r="U2447" s="71" t="str">
        <f t="shared" si="647"/>
        <v>-</v>
      </c>
    </row>
    <row r="2448" spans="1:21" x14ac:dyDescent="0.15">
      <c r="A2448" s="63">
        <f t="shared" si="649"/>
        <v>46213</v>
      </c>
      <c r="B2448" s="78" t="str">
        <f t="shared" ca="1" si="636"/>
        <v>n.d</v>
      </c>
      <c r="C2448" s="65">
        <f t="shared" ca="1" si="637"/>
        <v>740.17183120949994</v>
      </c>
      <c r="D2448" s="10">
        <f ca="1">IF(A2448&lt;$B$1,VLOOKUP(A2448,[1]DI!$A$4:$B$15000,2),0)</f>
        <v>0</v>
      </c>
      <c r="E2448" s="65">
        <f t="shared" ca="1" si="638"/>
        <v>1</v>
      </c>
      <c r="F2448" s="65">
        <f ca="1">(TRUNC(PRODUCT($E$12:$E2447),16))</f>
        <v>1.5886260286907401</v>
      </c>
      <c r="G2448" s="65">
        <f t="shared" ca="1" si="639"/>
        <v>1.4184430829528401</v>
      </c>
      <c r="H2448" s="65">
        <f t="shared" ca="1" si="640"/>
        <v>1.1199786899999999</v>
      </c>
      <c r="I2448" s="64">
        <f t="shared" si="650"/>
        <v>0.04</v>
      </c>
      <c r="J2448" s="66">
        <f>IF(O2447&gt;0,VLOOKUP(O2447,W$12:AF$80,2),J2447)</f>
        <v>45407</v>
      </c>
      <c r="K2448" s="67">
        <f t="shared" si="641"/>
        <v>557</v>
      </c>
      <c r="L2448" s="68">
        <f t="shared" si="642"/>
        <v>557</v>
      </c>
      <c r="M2448" s="69">
        <f t="shared" si="643"/>
        <v>1.0905588020000001</v>
      </c>
      <c r="N2448" s="69">
        <f t="shared" ca="1" si="644"/>
        <v>1.2214026179999999</v>
      </c>
      <c r="O2448" s="68">
        <v>0</v>
      </c>
      <c r="P2448" s="65">
        <f t="shared" ca="1" si="645"/>
        <v>163.87598119</v>
      </c>
      <c r="Q2448" s="143">
        <f t="shared" si="648"/>
        <v>0</v>
      </c>
      <c r="R2448" s="11">
        <f t="shared" si="646"/>
        <v>0</v>
      </c>
      <c r="S2448" s="70" t="str">
        <f>IF(O2447&gt;0,VLOOKUP(O2447,W$12:AF$60,10),S2447)</f>
        <v>A+J=</v>
      </c>
      <c r="T2448" s="66" t="e">
        <f>IF(O2447&gt;0,VLOOKUP(O2447,W$12:AF$60,11),T2447)</f>
        <v>#REF!</v>
      </c>
      <c r="U2448" s="71" t="str">
        <f t="shared" si="647"/>
        <v>-</v>
      </c>
    </row>
    <row r="2449" spans="1:21" x14ac:dyDescent="0.15">
      <c r="A2449" s="63">
        <f t="shared" si="649"/>
        <v>46214</v>
      </c>
      <c r="B2449" s="78" t="str">
        <f t="shared" ca="1" si="636"/>
        <v>n.d</v>
      </c>
      <c r="C2449" s="65">
        <f t="shared" ca="1" si="637"/>
        <v>740.17183120949994</v>
      </c>
      <c r="D2449" s="10">
        <f ca="1">IF(A2449&lt;$B$1,VLOOKUP(A2449,[1]DI!$A$4:$B$15000,2),0)</f>
        <v>0</v>
      </c>
      <c r="E2449" s="65">
        <f t="shared" ca="1" si="638"/>
        <v>1</v>
      </c>
      <c r="F2449" s="65">
        <f ca="1">(TRUNC(PRODUCT($E$12:$E2448),16))</f>
        <v>1.5886260286907401</v>
      </c>
      <c r="G2449" s="65">
        <f t="shared" ca="1" si="639"/>
        <v>1.4184430829528401</v>
      </c>
      <c r="H2449" s="65">
        <f t="shared" ca="1" si="640"/>
        <v>1.1199786899999999</v>
      </c>
      <c r="I2449" s="64">
        <f t="shared" si="650"/>
        <v>0.04</v>
      </c>
      <c r="J2449" s="66">
        <f>IF(O2448&gt;0,VLOOKUP(O2448,W$12:AF$80,2),J2448)</f>
        <v>45407</v>
      </c>
      <c r="K2449" s="67">
        <f t="shared" si="641"/>
        <v>557</v>
      </c>
      <c r="L2449" s="68">
        <f t="shared" si="642"/>
        <v>558</v>
      </c>
      <c r="M2449" s="69">
        <f t="shared" si="643"/>
        <v>1.0907285470000001</v>
      </c>
      <c r="N2449" s="69">
        <f t="shared" ca="1" si="644"/>
        <v>1.2215927289999999</v>
      </c>
      <c r="O2449" s="68">
        <v>0</v>
      </c>
      <c r="P2449" s="65">
        <f t="shared" ca="1" si="645"/>
        <v>164.016696</v>
      </c>
      <c r="Q2449" s="143">
        <f t="shared" si="648"/>
        <v>0</v>
      </c>
      <c r="R2449" s="11">
        <f t="shared" si="646"/>
        <v>0</v>
      </c>
      <c r="S2449" s="70" t="str">
        <f>IF(O2448&gt;0,VLOOKUP(O2448,W$12:AF$60,10),S2448)</f>
        <v>A+J=</v>
      </c>
      <c r="T2449" s="66" t="e">
        <f>IF(O2448&gt;0,VLOOKUP(O2448,W$12:AF$60,11),T2448)</f>
        <v>#REF!</v>
      </c>
      <c r="U2449" s="71" t="str">
        <f t="shared" si="647"/>
        <v>-</v>
      </c>
    </row>
    <row r="2450" spans="1:21" x14ac:dyDescent="0.15">
      <c r="A2450" s="63">
        <f t="shared" si="649"/>
        <v>46215</v>
      </c>
      <c r="B2450" s="78" t="str">
        <f t="shared" ca="1" si="636"/>
        <v>n.d</v>
      </c>
      <c r="C2450" s="65">
        <f t="shared" ca="1" si="637"/>
        <v>740.17183120949994</v>
      </c>
      <c r="D2450" s="10">
        <f ca="1">IF(A2450&lt;$B$1,VLOOKUP(A2450,[1]DI!$A$4:$B$15000,2),0)</f>
        <v>0</v>
      </c>
      <c r="E2450" s="65">
        <f t="shared" ca="1" si="638"/>
        <v>1</v>
      </c>
      <c r="F2450" s="65">
        <f ca="1">(TRUNC(PRODUCT($E$12:$E2449),16))</f>
        <v>1.5886260286907401</v>
      </c>
      <c r="G2450" s="65">
        <f t="shared" ca="1" si="639"/>
        <v>1.4184430829528401</v>
      </c>
      <c r="H2450" s="65">
        <f t="shared" ca="1" si="640"/>
        <v>1.1199786899999999</v>
      </c>
      <c r="I2450" s="64">
        <f t="shared" si="650"/>
        <v>0.04</v>
      </c>
      <c r="J2450" s="66">
        <f>IF(O2449&gt;0,VLOOKUP(O2449,W$12:AF$80,2),J2449)</f>
        <v>45407</v>
      </c>
      <c r="K2450" s="67">
        <f t="shared" si="641"/>
        <v>557</v>
      </c>
      <c r="L2450" s="68">
        <f t="shared" si="642"/>
        <v>558</v>
      </c>
      <c r="M2450" s="69">
        <f t="shared" si="643"/>
        <v>1.0907285470000001</v>
      </c>
      <c r="N2450" s="69">
        <f t="shared" ca="1" si="644"/>
        <v>1.2215927289999999</v>
      </c>
      <c r="O2450" s="68">
        <v>0</v>
      </c>
      <c r="P2450" s="65">
        <f t="shared" ca="1" si="645"/>
        <v>164.016696</v>
      </c>
      <c r="Q2450" s="143">
        <f t="shared" si="648"/>
        <v>0</v>
      </c>
      <c r="R2450" s="11">
        <f t="shared" si="646"/>
        <v>0</v>
      </c>
      <c r="S2450" s="70" t="str">
        <f>IF(O2449&gt;0,VLOOKUP(O2449,W$12:AF$60,10),S2449)</f>
        <v>A+J=</v>
      </c>
      <c r="T2450" s="66" t="e">
        <f>IF(O2449&gt;0,VLOOKUP(O2449,W$12:AF$60,11),T2449)</f>
        <v>#REF!</v>
      </c>
      <c r="U2450" s="71" t="str">
        <f t="shared" si="647"/>
        <v>-</v>
      </c>
    </row>
    <row r="2451" spans="1:21" x14ac:dyDescent="0.15">
      <c r="A2451" s="63">
        <f t="shared" si="649"/>
        <v>46216</v>
      </c>
      <c r="B2451" s="78" t="str">
        <f t="shared" ca="1" si="636"/>
        <v>n.d</v>
      </c>
      <c r="C2451" s="65">
        <f t="shared" ca="1" si="637"/>
        <v>740.17183120949994</v>
      </c>
      <c r="D2451" s="10">
        <f ca="1">IF(A2451&lt;$B$1,VLOOKUP(A2451,[1]DI!$A$4:$B$15000,2),0)</f>
        <v>0</v>
      </c>
      <c r="E2451" s="65">
        <f t="shared" ca="1" si="638"/>
        <v>1</v>
      </c>
      <c r="F2451" s="65">
        <f ca="1">(TRUNC(PRODUCT($E$12:$E2450),16))</f>
        <v>1.5886260286907401</v>
      </c>
      <c r="G2451" s="65">
        <f t="shared" ca="1" si="639"/>
        <v>1.4184430829528401</v>
      </c>
      <c r="H2451" s="65">
        <f t="shared" ca="1" si="640"/>
        <v>1.1199786899999999</v>
      </c>
      <c r="I2451" s="64">
        <f t="shared" si="650"/>
        <v>0.04</v>
      </c>
      <c r="J2451" s="66">
        <f>IF(O2450&gt;0,VLOOKUP(O2450,W$12:AF$80,2),J2450)</f>
        <v>45407</v>
      </c>
      <c r="K2451" s="67">
        <f t="shared" si="641"/>
        <v>558</v>
      </c>
      <c r="L2451" s="68">
        <f t="shared" si="642"/>
        <v>558</v>
      </c>
      <c r="M2451" s="69">
        <f t="shared" si="643"/>
        <v>1.0907285470000001</v>
      </c>
      <c r="N2451" s="69">
        <f t="shared" ca="1" si="644"/>
        <v>1.2215927289999999</v>
      </c>
      <c r="O2451" s="68">
        <v>0</v>
      </c>
      <c r="P2451" s="65">
        <f t="shared" ca="1" si="645"/>
        <v>164.016696</v>
      </c>
      <c r="Q2451" s="143">
        <f t="shared" si="648"/>
        <v>0</v>
      </c>
      <c r="R2451" s="11">
        <f t="shared" si="646"/>
        <v>0</v>
      </c>
      <c r="S2451" s="70" t="str">
        <f>IF(O2450&gt;0,VLOOKUP(O2450,W$12:AF$60,10),S2450)</f>
        <v>A+J=</v>
      </c>
      <c r="T2451" s="66" t="e">
        <f>IF(O2450&gt;0,VLOOKUP(O2450,W$12:AF$60,11),T2450)</f>
        <v>#REF!</v>
      </c>
      <c r="U2451" s="71" t="str">
        <f t="shared" si="647"/>
        <v>-</v>
      </c>
    </row>
    <row r="2452" spans="1:21" x14ac:dyDescent="0.15">
      <c r="A2452" s="63">
        <f t="shared" si="649"/>
        <v>46217</v>
      </c>
      <c r="B2452" s="78" t="str">
        <f t="shared" ca="1" si="636"/>
        <v>n.d</v>
      </c>
      <c r="C2452" s="65">
        <f t="shared" ca="1" si="637"/>
        <v>740.17183120949994</v>
      </c>
      <c r="D2452" s="10">
        <f ca="1">IF(A2452&lt;$B$1,VLOOKUP(A2452,[1]DI!$A$4:$B$15000,2),0)</f>
        <v>0</v>
      </c>
      <c r="E2452" s="65">
        <f t="shared" ca="1" si="638"/>
        <v>1</v>
      </c>
      <c r="F2452" s="65">
        <f ca="1">(TRUNC(PRODUCT($E$12:$E2451),16))</f>
        <v>1.5886260286907401</v>
      </c>
      <c r="G2452" s="65">
        <f t="shared" ca="1" si="639"/>
        <v>1.4184430829528401</v>
      </c>
      <c r="H2452" s="65">
        <f t="shared" ca="1" si="640"/>
        <v>1.1199786899999999</v>
      </c>
      <c r="I2452" s="64">
        <f t="shared" si="650"/>
        <v>0.04</v>
      </c>
      <c r="J2452" s="66">
        <f>IF(O2451&gt;0,VLOOKUP(O2451,W$12:AF$80,2),J2451)</f>
        <v>45407</v>
      </c>
      <c r="K2452" s="67">
        <f t="shared" si="641"/>
        <v>559</v>
      </c>
      <c r="L2452" s="68">
        <f t="shared" si="642"/>
        <v>559</v>
      </c>
      <c r="M2452" s="69">
        <f t="shared" si="643"/>
        <v>1.0908983189999999</v>
      </c>
      <c r="N2452" s="69">
        <f t="shared" ca="1" si="644"/>
        <v>1.22178287</v>
      </c>
      <c r="O2452" s="68">
        <v>0</v>
      </c>
      <c r="P2452" s="65">
        <f t="shared" ca="1" si="645"/>
        <v>164.15743301000001</v>
      </c>
      <c r="Q2452" s="143">
        <f t="shared" si="648"/>
        <v>0</v>
      </c>
      <c r="R2452" s="11">
        <f t="shared" si="646"/>
        <v>0</v>
      </c>
      <c r="S2452" s="70" t="str">
        <f>IF(O2451&gt;0,VLOOKUP(O2451,W$12:AF$60,10),S2451)</f>
        <v>A+J=</v>
      </c>
      <c r="T2452" s="66" t="e">
        <f>IF(O2451&gt;0,VLOOKUP(O2451,W$12:AF$60,11),T2451)</f>
        <v>#REF!</v>
      </c>
      <c r="U2452" s="71" t="str">
        <f t="shared" si="647"/>
        <v>-</v>
      </c>
    </row>
    <row r="2453" spans="1:21" x14ac:dyDescent="0.15">
      <c r="A2453" s="63">
        <f t="shared" si="649"/>
        <v>46218</v>
      </c>
      <c r="B2453" s="78" t="str">
        <f t="shared" ca="1" si="636"/>
        <v>n.d</v>
      </c>
      <c r="C2453" s="65">
        <f t="shared" ca="1" si="637"/>
        <v>740.17183120949994</v>
      </c>
      <c r="D2453" s="10">
        <f ca="1">IF(A2453&lt;$B$1,VLOOKUP(A2453,[1]DI!$A$4:$B$15000,2),0)</f>
        <v>0</v>
      </c>
      <c r="E2453" s="65">
        <f t="shared" ca="1" si="638"/>
        <v>1</v>
      </c>
      <c r="F2453" s="65">
        <f ca="1">(TRUNC(PRODUCT($E$12:$E2452),16))</f>
        <v>1.5886260286907401</v>
      </c>
      <c r="G2453" s="65">
        <f t="shared" ca="1" si="639"/>
        <v>1.4184430829528401</v>
      </c>
      <c r="H2453" s="65">
        <f t="shared" ca="1" si="640"/>
        <v>1.1199786899999999</v>
      </c>
      <c r="I2453" s="64">
        <f t="shared" si="650"/>
        <v>0.04</v>
      </c>
      <c r="J2453" s="66">
        <f>IF(O2452&gt;0,VLOOKUP(O2452,W$12:AF$80,2),J2452)</f>
        <v>45407</v>
      </c>
      <c r="K2453" s="67">
        <f t="shared" si="641"/>
        <v>560</v>
      </c>
      <c r="L2453" s="68">
        <f t="shared" si="642"/>
        <v>560</v>
      </c>
      <c r="M2453" s="69">
        <f t="shared" si="643"/>
        <v>1.0910681170000001</v>
      </c>
      <c r="N2453" s="69">
        <f t="shared" ca="1" si="644"/>
        <v>1.22197304</v>
      </c>
      <c r="O2453" s="68">
        <v>0</v>
      </c>
      <c r="P2453" s="65">
        <f t="shared" ca="1" si="645"/>
        <v>164.29819148999999</v>
      </c>
      <c r="Q2453" s="143">
        <f t="shared" si="648"/>
        <v>0</v>
      </c>
      <c r="R2453" s="11">
        <f t="shared" si="646"/>
        <v>0</v>
      </c>
      <c r="S2453" s="70" t="str">
        <f>IF(O2452&gt;0,VLOOKUP(O2452,W$12:AF$60,10),S2452)</f>
        <v>A+J=</v>
      </c>
      <c r="T2453" s="66" t="e">
        <f>IF(O2452&gt;0,VLOOKUP(O2452,W$12:AF$60,11),T2452)</f>
        <v>#REF!</v>
      </c>
      <c r="U2453" s="71" t="str">
        <f t="shared" si="647"/>
        <v>-</v>
      </c>
    </row>
    <row r="2454" spans="1:21" x14ac:dyDescent="0.15">
      <c r="A2454" s="63">
        <f t="shared" si="649"/>
        <v>46219</v>
      </c>
      <c r="B2454" s="78" t="str">
        <f t="shared" ca="1" si="636"/>
        <v>n.d</v>
      </c>
      <c r="C2454" s="65">
        <f t="shared" ca="1" si="637"/>
        <v>740.17183120949994</v>
      </c>
      <c r="D2454" s="10">
        <f ca="1">IF(A2454&lt;$B$1,VLOOKUP(A2454,[1]DI!$A$4:$B$15000,2),0)</f>
        <v>0</v>
      </c>
      <c r="E2454" s="65">
        <f t="shared" ca="1" si="638"/>
        <v>1</v>
      </c>
      <c r="F2454" s="65">
        <f ca="1">(TRUNC(PRODUCT($E$12:$E2453),16))</f>
        <v>1.5886260286907401</v>
      </c>
      <c r="G2454" s="65">
        <f t="shared" ca="1" si="639"/>
        <v>1.4184430829528401</v>
      </c>
      <c r="H2454" s="65">
        <f t="shared" ca="1" si="640"/>
        <v>1.1199786899999999</v>
      </c>
      <c r="I2454" s="64">
        <f t="shared" si="650"/>
        <v>0.04</v>
      </c>
      <c r="J2454" s="66">
        <f>IF(O2453&gt;0,VLOOKUP(O2453,W$12:AF$80,2),J2453)</f>
        <v>45407</v>
      </c>
      <c r="K2454" s="67">
        <f t="shared" si="641"/>
        <v>561</v>
      </c>
      <c r="L2454" s="68">
        <f t="shared" si="642"/>
        <v>561</v>
      </c>
      <c r="M2454" s="69">
        <f t="shared" si="643"/>
        <v>1.091237942</v>
      </c>
      <c r="N2454" s="69">
        <f t="shared" ca="1" si="644"/>
        <v>1.2221632410000001</v>
      </c>
      <c r="O2454" s="68">
        <v>0</v>
      </c>
      <c r="P2454" s="65">
        <f t="shared" ca="1" si="645"/>
        <v>164.43897290999999</v>
      </c>
      <c r="Q2454" s="143">
        <f t="shared" si="648"/>
        <v>0</v>
      </c>
      <c r="R2454" s="11">
        <f t="shared" si="646"/>
        <v>0</v>
      </c>
      <c r="S2454" s="70" t="str">
        <f>IF(O2453&gt;0,VLOOKUP(O2453,W$12:AF$60,10),S2453)</f>
        <v>A+J=</v>
      </c>
      <c r="T2454" s="66" t="e">
        <f>IF(O2453&gt;0,VLOOKUP(O2453,W$12:AF$60,11),T2453)</f>
        <v>#REF!</v>
      </c>
      <c r="U2454" s="71" t="str">
        <f t="shared" si="647"/>
        <v>-</v>
      </c>
    </row>
    <row r="2455" spans="1:21" x14ac:dyDescent="0.15">
      <c r="A2455" s="63">
        <f t="shared" si="649"/>
        <v>46220</v>
      </c>
      <c r="B2455" s="78" t="str">
        <f t="shared" ca="1" si="636"/>
        <v>n.d</v>
      </c>
      <c r="C2455" s="65">
        <f t="shared" ca="1" si="637"/>
        <v>740.17183120949994</v>
      </c>
      <c r="D2455" s="10">
        <f ca="1">IF(A2455&lt;$B$1,VLOOKUP(A2455,[1]DI!$A$4:$B$15000,2),0)</f>
        <v>0</v>
      </c>
      <c r="E2455" s="65">
        <f t="shared" ca="1" si="638"/>
        <v>1</v>
      </c>
      <c r="F2455" s="65">
        <f ca="1">(TRUNC(PRODUCT($E$12:$E2454),16))</f>
        <v>1.5886260286907401</v>
      </c>
      <c r="G2455" s="65">
        <f t="shared" ca="1" si="639"/>
        <v>1.4184430829528401</v>
      </c>
      <c r="H2455" s="65">
        <f t="shared" ca="1" si="640"/>
        <v>1.1199786899999999</v>
      </c>
      <c r="I2455" s="64">
        <f t="shared" si="650"/>
        <v>0.04</v>
      </c>
      <c r="J2455" s="66">
        <f>IF(O2454&gt;0,VLOOKUP(O2454,W$12:AF$80,2),J2454)</f>
        <v>45407</v>
      </c>
      <c r="K2455" s="67">
        <f t="shared" si="641"/>
        <v>562</v>
      </c>
      <c r="L2455" s="68">
        <f t="shared" si="642"/>
        <v>562</v>
      </c>
      <c r="M2455" s="69">
        <f t="shared" si="643"/>
        <v>1.0914077929999999</v>
      </c>
      <c r="N2455" s="69">
        <f t="shared" ca="1" si="644"/>
        <v>1.2223534700000001</v>
      </c>
      <c r="O2455" s="68">
        <v>0</v>
      </c>
      <c r="P2455" s="65">
        <f t="shared" ca="1" si="645"/>
        <v>164.57977506</v>
      </c>
      <c r="Q2455" s="143">
        <f t="shared" si="648"/>
        <v>0</v>
      </c>
      <c r="R2455" s="11">
        <f t="shared" si="646"/>
        <v>0</v>
      </c>
      <c r="S2455" s="70" t="str">
        <f>IF(O2454&gt;0,VLOOKUP(O2454,W$12:AF$60,10),S2454)</f>
        <v>A+J=</v>
      </c>
      <c r="T2455" s="66" t="e">
        <f>IF(O2454&gt;0,VLOOKUP(O2454,W$12:AF$60,11),T2454)</f>
        <v>#REF!</v>
      </c>
      <c r="U2455" s="71" t="str">
        <f t="shared" si="647"/>
        <v>-</v>
      </c>
    </row>
    <row r="2456" spans="1:21" x14ac:dyDescent="0.15">
      <c r="A2456" s="63">
        <f t="shared" si="649"/>
        <v>46221</v>
      </c>
      <c r="B2456" s="78" t="str">
        <f t="shared" ca="1" si="636"/>
        <v>n.d</v>
      </c>
      <c r="C2456" s="65">
        <f t="shared" ca="1" si="637"/>
        <v>740.17183120949994</v>
      </c>
      <c r="D2456" s="10">
        <f ca="1">IF(A2456&lt;$B$1,VLOOKUP(A2456,[1]DI!$A$4:$B$15000,2),0)</f>
        <v>0</v>
      </c>
      <c r="E2456" s="65">
        <f t="shared" ca="1" si="638"/>
        <v>1</v>
      </c>
      <c r="F2456" s="65">
        <f ca="1">(TRUNC(PRODUCT($E$12:$E2455),16))</f>
        <v>1.5886260286907401</v>
      </c>
      <c r="G2456" s="65">
        <f t="shared" ca="1" si="639"/>
        <v>1.4184430829528401</v>
      </c>
      <c r="H2456" s="65">
        <f t="shared" ca="1" si="640"/>
        <v>1.1199786899999999</v>
      </c>
      <c r="I2456" s="64">
        <f t="shared" si="650"/>
        <v>0.04</v>
      </c>
      <c r="J2456" s="66">
        <f>IF(O2455&gt;0,VLOOKUP(O2455,W$12:AF$80,2),J2455)</f>
        <v>45407</v>
      </c>
      <c r="K2456" s="67">
        <f t="shared" si="641"/>
        <v>562</v>
      </c>
      <c r="L2456" s="68">
        <f t="shared" si="642"/>
        <v>563</v>
      </c>
      <c r="M2456" s="69">
        <f t="shared" si="643"/>
        <v>1.0915776699999999</v>
      </c>
      <c r="N2456" s="69">
        <f t="shared" ca="1" si="644"/>
        <v>1.2225437290000001</v>
      </c>
      <c r="O2456" s="68">
        <v>0</v>
      </c>
      <c r="P2456" s="65">
        <f t="shared" ca="1" si="645"/>
        <v>164.72059941000001</v>
      </c>
      <c r="Q2456" s="143">
        <f t="shared" si="648"/>
        <v>0</v>
      </c>
      <c r="R2456" s="11">
        <f t="shared" si="646"/>
        <v>0</v>
      </c>
      <c r="S2456" s="70" t="str">
        <f>IF(O2455&gt;0,VLOOKUP(O2455,W$12:AF$60,10),S2455)</f>
        <v>A+J=</v>
      </c>
      <c r="T2456" s="66" t="e">
        <f>IF(O2455&gt;0,VLOOKUP(O2455,W$12:AF$60,11),T2455)</f>
        <v>#REF!</v>
      </c>
      <c r="U2456" s="71" t="str">
        <f t="shared" si="647"/>
        <v>-</v>
      </c>
    </row>
    <row r="2457" spans="1:21" x14ac:dyDescent="0.15">
      <c r="A2457" s="63">
        <f t="shared" si="649"/>
        <v>46222</v>
      </c>
      <c r="B2457" s="78" t="str">
        <f t="shared" ca="1" si="636"/>
        <v>n.d</v>
      </c>
      <c r="C2457" s="65">
        <f t="shared" ca="1" si="637"/>
        <v>740.17183120949994</v>
      </c>
      <c r="D2457" s="10">
        <f ca="1">IF(A2457&lt;$B$1,VLOOKUP(A2457,[1]DI!$A$4:$B$15000,2),0)</f>
        <v>0</v>
      </c>
      <c r="E2457" s="65">
        <f t="shared" ca="1" si="638"/>
        <v>1</v>
      </c>
      <c r="F2457" s="65">
        <f ca="1">(TRUNC(PRODUCT($E$12:$E2456),16))</f>
        <v>1.5886260286907401</v>
      </c>
      <c r="G2457" s="65">
        <f t="shared" ca="1" si="639"/>
        <v>1.4184430829528401</v>
      </c>
      <c r="H2457" s="65">
        <f t="shared" ca="1" si="640"/>
        <v>1.1199786899999999</v>
      </c>
      <c r="I2457" s="64">
        <f t="shared" si="650"/>
        <v>0.04</v>
      </c>
      <c r="J2457" s="66">
        <f>IF(O2456&gt;0,VLOOKUP(O2456,W$12:AF$80,2),J2456)</f>
        <v>45407</v>
      </c>
      <c r="K2457" s="67">
        <f t="shared" si="641"/>
        <v>562</v>
      </c>
      <c r="L2457" s="68">
        <f t="shared" si="642"/>
        <v>563</v>
      </c>
      <c r="M2457" s="69">
        <f t="shared" si="643"/>
        <v>1.0915776699999999</v>
      </c>
      <c r="N2457" s="69">
        <f t="shared" ca="1" si="644"/>
        <v>1.2225437290000001</v>
      </c>
      <c r="O2457" s="68">
        <v>0</v>
      </c>
      <c r="P2457" s="65">
        <f t="shared" ca="1" si="645"/>
        <v>164.72059941000001</v>
      </c>
      <c r="Q2457" s="143">
        <f t="shared" si="648"/>
        <v>0</v>
      </c>
      <c r="R2457" s="11">
        <f t="shared" si="646"/>
        <v>0</v>
      </c>
      <c r="S2457" s="70" t="str">
        <f>IF(O2456&gt;0,VLOOKUP(O2456,W$12:AF$60,10),S2456)</f>
        <v>A+J=</v>
      </c>
      <c r="T2457" s="66" t="e">
        <f>IF(O2456&gt;0,VLOOKUP(O2456,W$12:AF$60,11),T2456)</f>
        <v>#REF!</v>
      </c>
      <c r="U2457" s="71" t="str">
        <f t="shared" si="647"/>
        <v>-</v>
      </c>
    </row>
    <row r="2458" spans="1:21" x14ac:dyDescent="0.15">
      <c r="A2458" s="63">
        <f t="shared" si="649"/>
        <v>46223</v>
      </c>
      <c r="B2458" s="78" t="str">
        <f t="shared" ca="1" si="636"/>
        <v>n.d</v>
      </c>
      <c r="C2458" s="65">
        <f t="shared" ca="1" si="637"/>
        <v>740.17183120949994</v>
      </c>
      <c r="D2458" s="10">
        <f ca="1">IF(A2458&lt;$B$1,VLOOKUP(A2458,[1]DI!$A$4:$B$15000,2),0)</f>
        <v>0</v>
      </c>
      <c r="E2458" s="65">
        <f t="shared" ca="1" si="638"/>
        <v>1</v>
      </c>
      <c r="F2458" s="65">
        <f ca="1">(TRUNC(PRODUCT($E$12:$E2457),16))</f>
        <v>1.5886260286907401</v>
      </c>
      <c r="G2458" s="65">
        <f t="shared" ca="1" si="639"/>
        <v>1.4184430829528401</v>
      </c>
      <c r="H2458" s="65">
        <f t="shared" ca="1" si="640"/>
        <v>1.1199786899999999</v>
      </c>
      <c r="I2458" s="64">
        <f t="shared" si="650"/>
        <v>0.04</v>
      </c>
      <c r="J2458" s="66">
        <f>IF(O2457&gt;0,VLOOKUP(O2457,W$12:AF$80,2),J2457)</f>
        <v>45407</v>
      </c>
      <c r="K2458" s="67">
        <f t="shared" si="641"/>
        <v>563</v>
      </c>
      <c r="L2458" s="68">
        <f t="shared" si="642"/>
        <v>563</v>
      </c>
      <c r="M2458" s="69">
        <f t="shared" si="643"/>
        <v>1.0915776699999999</v>
      </c>
      <c r="N2458" s="69">
        <f t="shared" ca="1" si="644"/>
        <v>1.2225437290000001</v>
      </c>
      <c r="O2458" s="68">
        <v>0</v>
      </c>
      <c r="P2458" s="65">
        <f t="shared" ca="1" si="645"/>
        <v>164.72059941000001</v>
      </c>
      <c r="Q2458" s="143">
        <f t="shared" si="648"/>
        <v>0</v>
      </c>
      <c r="R2458" s="11">
        <f t="shared" si="646"/>
        <v>0</v>
      </c>
      <c r="S2458" s="70" t="str">
        <f>IF(O2457&gt;0,VLOOKUP(O2457,W$12:AF$60,10),S2457)</f>
        <v>A+J=</v>
      </c>
      <c r="T2458" s="66" t="e">
        <f>IF(O2457&gt;0,VLOOKUP(O2457,W$12:AF$60,11),T2457)</f>
        <v>#REF!</v>
      </c>
      <c r="U2458" s="71" t="str">
        <f t="shared" si="647"/>
        <v>-</v>
      </c>
    </row>
    <row r="2459" spans="1:21" x14ac:dyDescent="0.15">
      <c r="A2459" s="63">
        <f t="shared" si="649"/>
        <v>46224</v>
      </c>
      <c r="B2459" s="78" t="str">
        <f t="shared" ca="1" si="636"/>
        <v>n.d</v>
      </c>
      <c r="C2459" s="65">
        <f t="shared" ca="1" si="637"/>
        <v>740.17183120949994</v>
      </c>
      <c r="D2459" s="10">
        <f ca="1">IF(A2459&lt;$B$1,VLOOKUP(A2459,[1]DI!$A$4:$B$15000,2),0)</f>
        <v>0</v>
      </c>
      <c r="E2459" s="65">
        <f t="shared" ca="1" si="638"/>
        <v>1</v>
      </c>
      <c r="F2459" s="65">
        <f ca="1">(TRUNC(PRODUCT($E$12:$E2458),16))</f>
        <v>1.5886260286907401</v>
      </c>
      <c r="G2459" s="65">
        <f t="shared" ca="1" si="639"/>
        <v>1.4184430829528401</v>
      </c>
      <c r="H2459" s="65">
        <f t="shared" ca="1" si="640"/>
        <v>1.1199786899999999</v>
      </c>
      <c r="I2459" s="64">
        <f t="shared" si="650"/>
        <v>0.04</v>
      </c>
      <c r="J2459" s="66">
        <f>IF(O2458&gt;0,VLOOKUP(O2458,W$12:AF$80,2),J2458)</f>
        <v>45407</v>
      </c>
      <c r="K2459" s="67">
        <f t="shared" si="641"/>
        <v>564</v>
      </c>
      <c r="L2459" s="68">
        <f t="shared" si="642"/>
        <v>564</v>
      </c>
      <c r="M2459" s="69">
        <f t="shared" si="643"/>
        <v>1.091747574</v>
      </c>
      <c r="N2459" s="69">
        <f t="shared" ca="1" si="644"/>
        <v>1.2227340179999999</v>
      </c>
      <c r="O2459" s="68">
        <v>0</v>
      </c>
      <c r="P2459" s="65">
        <f t="shared" ca="1" si="645"/>
        <v>164.86144597000001</v>
      </c>
      <c r="Q2459" s="143">
        <f t="shared" si="648"/>
        <v>0</v>
      </c>
      <c r="R2459" s="11">
        <f t="shared" si="646"/>
        <v>0</v>
      </c>
      <c r="S2459" s="70" t="str">
        <f>IF(O2458&gt;0,VLOOKUP(O2458,W$12:AF$60,10),S2458)</f>
        <v>A+J=</v>
      </c>
      <c r="T2459" s="66" t="e">
        <f>IF(O2458&gt;0,VLOOKUP(O2458,W$12:AF$60,11),T2458)</f>
        <v>#REF!</v>
      </c>
      <c r="U2459" s="71" t="str">
        <f t="shared" si="647"/>
        <v>-</v>
      </c>
    </row>
    <row r="2460" spans="1:21" x14ac:dyDescent="0.15">
      <c r="A2460" s="63">
        <f t="shared" si="649"/>
        <v>46225</v>
      </c>
      <c r="B2460" s="78" t="str">
        <f t="shared" ca="1" si="636"/>
        <v>n.d</v>
      </c>
      <c r="C2460" s="65">
        <f t="shared" ca="1" si="637"/>
        <v>740.17183120949994</v>
      </c>
      <c r="D2460" s="10">
        <f ca="1">IF(A2460&lt;$B$1,VLOOKUP(A2460,[1]DI!$A$4:$B$15000,2),0)</f>
        <v>0</v>
      </c>
      <c r="E2460" s="65">
        <f t="shared" ca="1" si="638"/>
        <v>1</v>
      </c>
      <c r="F2460" s="65">
        <f ca="1">(TRUNC(PRODUCT($E$12:$E2459),16))</f>
        <v>1.5886260286907401</v>
      </c>
      <c r="G2460" s="65">
        <f t="shared" ca="1" si="639"/>
        <v>1.4184430829528401</v>
      </c>
      <c r="H2460" s="65">
        <f t="shared" ca="1" si="640"/>
        <v>1.1199786899999999</v>
      </c>
      <c r="I2460" s="64">
        <f t="shared" si="650"/>
        <v>0.04</v>
      </c>
      <c r="J2460" s="66">
        <f>IF(O2459&gt;0,VLOOKUP(O2459,W$12:AF$80,2),J2459)</f>
        <v>45407</v>
      </c>
      <c r="K2460" s="67">
        <f t="shared" si="641"/>
        <v>565</v>
      </c>
      <c r="L2460" s="68">
        <f t="shared" si="642"/>
        <v>565</v>
      </c>
      <c r="M2460" s="69">
        <f t="shared" si="643"/>
        <v>1.091917504</v>
      </c>
      <c r="N2460" s="69">
        <f t="shared" ca="1" si="644"/>
        <v>1.2229243359999999</v>
      </c>
      <c r="O2460" s="68">
        <v>0</v>
      </c>
      <c r="P2460" s="65">
        <f t="shared" ca="1" si="645"/>
        <v>165.00231399</v>
      </c>
      <c r="Q2460" s="143">
        <f t="shared" si="648"/>
        <v>0</v>
      </c>
      <c r="R2460" s="11">
        <f t="shared" si="646"/>
        <v>0</v>
      </c>
      <c r="S2460" s="70" t="str">
        <f>IF(O2459&gt;0,VLOOKUP(O2459,W$12:AF$60,10),S2459)</f>
        <v>A+J=</v>
      </c>
      <c r="T2460" s="66" t="e">
        <f>IF(O2459&gt;0,VLOOKUP(O2459,W$12:AF$60,11),T2459)</f>
        <v>#REF!</v>
      </c>
      <c r="U2460" s="71" t="str">
        <f t="shared" si="647"/>
        <v>-</v>
      </c>
    </row>
    <row r="2461" spans="1:21" x14ac:dyDescent="0.15">
      <c r="A2461" s="63">
        <f t="shared" si="649"/>
        <v>46226</v>
      </c>
      <c r="B2461" s="78" t="str">
        <f t="shared" ca="1" si="636"/>
        <v>n.d</v>
      </c>
      <c r="C2461" s="65">
        <f t="shared" ca="1" si="637"/>
        <v>740.17183120949994</v>
      </c>
      <c r="D2461" s="10">
        <f ca="1">IF(A2461&lt;$B$1,VLOOKUP(A2461,[1]DI!$A$4:$B$15000,2),0)</f>
        <v>0</v>
      </c>
      <c r="E2461" s="65">
        <f t="shared" ca="1" si="638"/>
        <v>1</v>
      </c>
      <c r="F2461" s="65">
        <f ca="1">(TRUNC(PRODUCT($E$12:$E2460),16))</f>
        <v>1.5886260286907401</v>
      </c>
      <c r="G2461" s="65">
        <f t="shared" ca="1" si="639"/>
        <v>1.4184430829528401</v>
      </c>
      <c r="H2461" s="65">
        <f t="shared" ca="1" si="640"/>
        <v>1.1199786899999999</v>
      </c>
      <c r="I2461" s="64">
        <f t="shared" si="650"/>
        <v>0.04</v>
      </c>
      <c r="J2461" s="66">
        <f>IF(O2460&gt;0,VLOOKUP(O2460,W$12:AF$80,2),J2460)</f>
        <v>45407</v>
      </c>
      <c r="K2461" s="67">
        <f t="shared" si="641"/>
        <v>566</v>
      </c>
      <c r="L2461" s="68">
        <f t="shared" si="642"/>
        <v>566</v>
      </c>
      <c r="M2461" s="69">
        <f t="shared" si="643"/>
        <v>1.092087461</v>
      </c>
      <c r="N2461" s="69">
        <f t="shared" ca="1" si="644"/>
        <v>1.223114684</v>
      </c>
      <c r="O2461" s="68">
        <v>0</v>
      </c>
      <c r="P2461" s="65">
        <f t="shared" ca="1" si="645"/>
        <v>165.14320422</v>
      </c>
      <c r="Q2461" s="143">
        <f t="shared" si="648"/>
        <v>0</v>
      </c>
      <c r="R2461" s="11">
        <f t="shared" si="646"/>
        <v>0</v>
      </c>
      <c r="S2461" s="70" t="str">
        <f>IF(O2460&gt;0,VLOOKUP(O2460,W$12:AF$60,10),S2460)</f>
        <v>A+J=</v>
      </c>
      <c r="T2461" s="66" t="e">
        <f>IF(O2460&gt;0,VLOOKUP(O2460,W$12:AF$60,11),T2460)</f>
        <v>#REF!</v>
      </c>
      <c r="U2461" s="71" t="str">
        <f t="shared" si="647"/>
        <v>-</v>
      </c>
    </row>
    <row r="2462" spans="1:21" x14ac:dyDescent="0.15">
      <c r="A2462" s="63">
        <f t="shared" si="649"/>
        <v>46227</v>
      </c>
      <c r="B2462" s="78" t="str">
        <f t="shared" ca="1" si="636"/>
        <v>n.d</v>
      </c>
      <c r="C2462" s="65">
        <f t="shared" ca="1" si="637"/>
        <v>740.17183120949994</v>
      </c>
      <c r="D2462" s="10">
        <f ca="1">IF(A2462&lt;$B$1,VLOOKUP(A2462,[1]DI!$A$4:$B$15000,2),0)</f>
        <v>0</v>
      </c>
      <c r="E2462" s="65">
        <f t="shared" ca="1" si="638"/>
        <v>1</v>
      </c>
      <c r="F2462" s="65">
        <f ca="1">(TRUNC(PRODUCT($E$12:$E2461),16))</f>
        <v>1.5886260286907401</v>
      </c>
      <c r="G2462" s="65">
        <f t="shared" ca="1" si="639"/>
        <v>1.4184430829528401</v>
      </c>
      <c r="H2462" s="65">
        <f t="shared" ca="1" si="640"/>
        <v>1.1199786899999999</v>
      </c>
      <c r="I2462" s="64">
        <f t="shared" si="650"/>
        <v>0.04</v>
      </c>
      <c r="J2462" s="66">
        <f>IF(O2461&gt;0,VLOOKUP(O2461,W$12:AF$80,2),J2461)</f>
        <v>45407</v>
      </c>
      <c r="K2462" s="67">
        <f t="shared" si="641"/>
        <v>567</v>
      </c>
      <c r="L2462" s="68">
        <f t="shared" si="642"/>
        <v>567</v>
      </c>
      <c r="M2462" s="69">
        <f t="shared" si="643"/>
        <v>1.092257445</v>
      </c>
      <c r="N2462" s="69">
        <f t="shared" ca="1" si="644"/>
        <v>1.2233050620000001</v>
      </c>
      <c r="O2462" s="68">
        <v>0</v>
      </c>
      <c r="P2462" s="65">
        <f t="shared" ca="1" si="645"/>
        <v>165.28411664999999</v>
      </c>
      <c r="Q2462" s="143">
        <f t="shared" si="648"/>
        <v>0</v>
      </c>
      <c r="R2462" s="11">
        <f t="shared" si="646"/>
        <v>0</v>
      </c>
      <c r="S2462" s="70" t="str">
        <f>IF(O2461&gt;0,VLOOKUP(O2461,W$12:AF$60,10),S2461)</f>
        <v>A+J=</v>
      </c>
      <c r="T2462" s="66" t="e">
        <f>IF(O2461&gt;0,VLOOKUP(O2461,W$12:AF$60,11),T2461)</f>
        <v>#REF!</v>
      </c>
      <c r="U2462" s="71" t="str">
        <f t="shared" si="647"/>
        <v>-</v>
      </c>
    </row>
    <row r="2463" spans="1:21" x14ac:dyDescent="0.15">
      <c r="A2463" s="63">
        <f t="shared" si="649"/>
        <v>46228</v>
      </c>
      <c r="B2463" s="78" t="str">
        <f t="shared" ca="1" si="636"/>
        <v>n.d</v>
      </c>
      <c r="C2463" s="65">
        <f t="shared" ca="1" si="637"/>
        <v>740.17183120949994</v>
      </c>
      <c r="D2463" s="10">
        <f ca="1">IF(A2463&lt;$B$1,VLOOKUP(A2463,[1]DI!$A$4:$B$15000,2),0)</f>
        <v>0</v>
      </c>
      <c r="E2463" s="65">
        <f t="shared" ca="1" si="638"/>
        <v>1</v>
      </c>
      <c r="F2463" s="65">
        <f ca="1">(TRUNC(PRODUCT($E$12:$E2462),16))</f>
        <v>1.5886260286907401</v>
      </c>
      <c r="G2463" s="65">
        <f t="shared" ca="1" si="639"/>
        <v>1.4184430829528401</v>
      </c>
      <c r="H2463" s="65">
        <f t="shared" ca="1" si="640"/>
        <v>1.1199786899999999</v>
      </c>
      <c r="I2463" s="64">
        <f t="shared" si="650"/>
        <v>0.04</v>
      </c>
      <c r="J2463" s="66">
        <f>IF(O2462&gt;0,VLOOKUP(O2462,W$12:AF$80,2),J2462)</f>
        <v>45407</v>
      </c>
      <c r="K2463" s="67">
        <f t="shared" si="641"/>
        <v>567</v>
      </c>
      <c r="L2463" s="68">
        <f t="shared" si="642"/>
        <v>568</v>
      </c>
      <c r="M2463" s="69">
        <f t="shared" si="643"/>
        <v>1.0924274540000001</v>
      </c>
      <c r="N2463" s="69">
        <f t="shared" ca="1" si="644"/>
        <v>1.2234954689999999</v>
      </c>
      <c r="O2463" s="68">
        <v>0</v>
      </c>
      <c r="P2463" s="65">
        <f t="shared" ca="1" si="645"/>
        <v>165.42505055000001</v>
      </c>
      <c r="Q2463" s="143">
        <f t="shared" si="648"/>
        <v>0</v>
      </c>
      <c r="R2463" s="11">
        <f t="shared" si="646"/>
        <v>0</v>
      </c>
      <c r="S2463" s="70" t="str">
        <f>IF(O2462&gt;0,VLOOKUP(O2462,W$12:AF$60,10),S2462)</f>
        <v>A+J=</v>
      </c>
      <c r="T2463" s="66" t="e">
        <f>IF(O2462&gt;0,VLOOKUP(O2462,W$12:AF$60,11),T2462)</f>
        <v>#REF!</v>
      </c>
      <c r="U2463" s="71" t="str">
        <f t="shared" si="647"/>
        <v>-</v>
      </c>
    </row>
    <row r="2464" spans="1:21" x14ac:dyDescent="0.15">
      <c r="A2464" s="63">
        <f t="shared" si="649"/>
        <v>46229</v>
      </c>
      <c r="B2464" s="78" t="str">
        <f t="shared" ca="1" si="636"/>
        <v>n.d</v>
      </c>
      <c r="C2464" s="65">
        <f t="shared" ca="1" si="637"/>
        <v>740.17183120949994</v>
      </c>
      <c r="D2464" s="10">
        <f ca="1">IF(A2464&lt;$B$1,VLOOKUP(A2464,[1]DI!$A$4:$B$15000,2),0)</f>
        <v>0</v>
      </c>
      <c r="E2464" s="65">
        <f t="shared" ca="1" si="638"/>
        <v>1</v>
      </c>
      <c r="F2464" s="65">
        <f ca="1">(TRUNC(PRODUCT($E$12:$E2463),16))</f>
        <v>1.5886260286907401</v>
      </c>
      <c r="G2464" s="65">
        <f t="shared" ca="1" si="639"/>
        <v>1.4184430829528401</v>
      </c>
      <c r="H2464" s="65">
        <f t="shared" ca="1" si="640"/>
        <v>1.1199786899999999</v>
      </c>
      <c r="I2464" s="64">
        <f t="shared" si="650"/>
        <v>0.04</v>
      </c>
      <c r="J2464" s="66">
        <f>IF(O2463&gt;0,VLOOKUP(O2463,W$12:AF$80,2),J2463)</f>
        <v>45407</v>
      </c>
      <c r="K2464" s="67">
        <f t="shared" si="641"/>
        <v>567</v>
      </c>
      <c r="L2464" s="68">
        <f t="shared" si="642"/>
        <v>568</v>
      </c>
      <c r="M2464" s="69">
        <f t="shared" si="643"/>
        <v>1.0924274540000001</v>
      </c>
      <c r="N2464" s="69">
        <f t="shared" ca="1" si="644"/>
        <v>1.2234954689999999</v>
      </c>
      <c r="O2464" s="68">
        <v>0</v>
      </c>
      <c r="P2464" s="65">
        <f t="shared" ca="1" si="645"/>
        <v>165.42505055000001</v>
      </c>
      <c r="Q2464" s="143">
        <f t="shared" si="648"/>
        <v>0</v>
      </c>
      <c r="R2464" s="11">
        <f t="shared" si="646"/>
        <v>0</v>
      </c>
      <c r="S2464" s="70" t="str">
        <f>IF(O2463&gt;0,VLOOKUP(O2463,W$12:AF$60,10),S2463)</f>
        <v>A+J=</v>
      </c>
      <c r="T2464" s="66" t="e">
        <f>IF(O2463&gt;0,VLOOKUP(O2463,W$12:AF$60,11),T2463)</f>
        <v>#REF!</v>
      </c>
      <c r="U2464" s="71" t="str">
        <f t="shared" si="647"/>
        <v>-</v>
      </c>
    </row>
    <row r="2465" spans="1:21" x14ac:dyDescent="0.15">
      <c r="A2465" s="63">
        <f t="shared" si="649"/>
        <v>46230</v>
      </c>
      <c r="B2465" s="78" t="str">
        <f t="shared" ca="1" si="636"/>
        <v>n.d</v>
      </c>
      <c r="C2465" s="65">
        <f t="shared" ca="1" si="637"/>
        <v>740.17183120949994</v>
      </c>
      <c r="D2465" s="10">
        <f ca="1">IF(A2465&lt;$B$1,VLOOKUP(A2465,[1]DI!$A$4:$B$15000,2),0)</f>
        <v>0</v>
      </c>
      <c r="E2465" s="65">
        <f t="shared" ca="1" si="638"/>
        <v>1</v>
      </c>
      <c r="F2465" s="65">
        <f ca="1">(TRUNC(PRODUCT($E$12:$E2464),16))</f>
        <v>1.5886260286907401</v>
      </c>
      <c r="G2465" s="65">
        <f t="shared" ca="1" si="639"/>
        <v>1.4184430829528401</v>
      </c>
      <c r="H2465" s="65">
        <f t="shared" ca="1" si="640"/>
        <v>1.1199786899999999</v>
      </c>
      <c r="I2465" s="64">
        <f t="shared" si="650"/>
        <v>0.04</v>
      </c>
      <c r="J2465" s="66">
        <f>IF(O2464&gt;0,VLOOKUP(O2464,W$12:AF$80,2),J2464)</f>
        <v>45407</v>
      </c>
      <c r="K2465" s="67">
        <f t="shared" si="641"/>
        <v>568</v>
      </c>
      <c r="L2465" s="68">
        <f t="shared" si="642"/>
        <v>568</v>
      </c>
      <c r="M2465" s="69">
        <f t="shared" si="643"/>
        <v>1.0924274540000001</v>
      </c>
      <c r="N2465" s="69">
        <f t="shared" ca="1" si="644"/>
        <v>1.2234954689999999</v>
      </c>
      <c r="O2465" s="68">
        <v>0</v>
      </c>
      <c r="P2465" s="65">
        <f t="shared" ca="1" si="645"/>
        <v>165.42505055000001</v>
      </c>
      <c r="Q2465" s="143">
        <f t="shared" si="648"/>
        <v>0</v>
      </c>
      <c r="R2465" s="11">
        <f t="shared" si="646"/>
        <v>0</v>
      </c>
      <c r="S2465" s="70" t="str">
        <f>IF(O2464&gt;0,VLOOKUP(O2464,W$12:AF$60,10),S2464)</f>
        <v>A+J=</v>
      </c>
      <c r="T2465" s="66" t="e">
        <f>IF(O2464&gt;0,VLOOKUP(O2464,W$12:AF$60,11),T2464)</f>
        <v>#REF!</v>
      </c>
      <c r="U2465" s="71" t="str">
        <f t="shared" si="647"/>
        <v>-</v>
      </c>
    </row>
    <row r="2466" spans="1:21" x14ac:dyDescent="0.15">
      <c r="A2466" s="63">
        <f t="shared" si="649"/>
        <v>46231</v>
      </c>
      <c r="B2466" s="78" t="str">
        <f t="shared" ca="1" si="636"/>
        <v>n.d</v>
      </c>
      <c r="C2466" s="65">
        <f t="shared" ca="1" si="637"/>
        <v>740.17183120949994</v>
      </c>
      <c r="D2466" s="10">
        <f ca="1">IF(A2466&lt;$B$1,VLOOKUP(A2466,[1]DI!$A$4:$B$15000,2),0)</f>
        <v>0</v>
      </c>
      <c r="E2466" s="65">
        <f t="shared" ca="1" si="638"/>
        <v>1</v>
      </c>
      <c r="F2466" s="65">
        <f ca="1">(TRUNC(PRODUCT($E$12:$E2465),16))</f>
        <v>1.5886260286907401</v>
      </c>
      <c r="G2466" s="65">
        <f t="shared" ca="1" si="639"/>
        <v>1.4184430829528401</v>
      </c>
      <c r="H2466" s="65">
        <f t="shared" ca="1" si="640"/>
        <v>1.1199786899999999</v>
      </c>
      <c r="I2466" s="64">
        <f t="shared" si="650"/>
        <v>0.04</v>
      </c>
      <c r="J2466" s="66">
        <f>IF(O2465&gt;0,VLOOKUP(O2465,W$12:AF$80,2),J2465)</f>
        <v>45407</v>
      </c>
      <c r="K2466" s="67">
        <f t="shared" si="641"/>
        <v>569</v>
      </c>
      <c r="L2466" s="68">
        <f t="shared" si="642"/>
        <v>569</v>
      </c>
      <c r="M2466" s="69">
        <f t="shared" si="643"/>
        <v>1.0925974899999999</v>
      </c>
      <c r="N2466" s="69">
        <f t="shared" ca="1" si="644"/>
        <v>1.223685906</v>
      </c>
      <c r="O2466" s="68">
        <v>0</v>
      </c>
      <c r="P2466" s="65">
        <f t="shared" ca="1" si="645"/>
        <v>165.56600664999999</v>
      </c>
      <c r="Q2466" s="143">
        <f t="shared" si="648"/>
        <v>0</v>
      </c>
      <c r="R2466" s="11">
        <f t="shared" si="646"/>
        <v>0</v>
      </c>
      <c r="S2466" s="70" t="str">
        <f>IF(O2465&gt;0,VLOOKUP(O2465,W$12:AF$60,10),S2465)</f>
        <v>A+J=</v>
      </c>
      <c r="T2466" s="66" t="e">
        <f>IF(O2465&gt;0,VLOOKUP(O2465,W$12:AF$60,11),T2465)</f>
        <v>#REF!</v>
      </c>
      <c r="U2466" s="71" t="str">
        <f t="shared" si="647"/>
        <v>-</v>
      </c>
    </row>
    <row r="2467" spans="1:21" x14ac:dyDescent="0.15">
      <c r="A2467" s="63">
        <f t="shared" si="649"/>
        <v>46232</v>
      </c>
      <c r="B2467" s="78" t="str">
        <f t="shared" ca="1" si="636"/>
        <v>n.d</v>
      </c>
      <c r="C2467" s="65">
        <f t="shared" ca="1" si="637"/>
        <v>740.17183120949994</v>
      </c>
      <c r="D2467" s="10">
        <f ca="1">IF(A2467&lt;$B$1,VLOOKUP(A2467,[1]DI!$A$4:$B$15000,2),0)</f>
        <v>0</v>
      </c>
      <c r="E2467" s="65">
        <f t="shared" ca="1" si="638"/>
        <v>1</v>
      </c>
      <c r="F2467" s="65">
        <f ca="1">(TRUNC(PRODUCT($E$12:$E2466),16))</f>
        <v>1.5886260286907401</v>
      </c>
      <c r="G2467" s="65">
        <f t="shared" ca="1" si="639"/>
        <v>1.4184430829528401</v>
      </c>
      <c r="H2467" s="65">
        <f t="shared" ca="1" si="640"/>
        <v>1.1199786899999999</v>
      </c>
      <c r="I2467" s="64">
        <f t="shared" si="650"/>
        <v>0.04</v>
      </c>
      <c r="J2467" s="66">
        <f>IF(O2466&gt;0,VLOOKUP(O2466,W$12:AF$80,2),J2466)</f>
        <v>45407</v>
      </c>
      <c r="K2467" s="67">
        <f t="shared" si="641"/>
        <v>570</v>
      </c>
      <c r="L2467" s="68">
        <f t="shared" si="642"/>
        <v>570</v>
      </c>
      <c r="M2467" s="69">
        <f t="shared" si="643"/>
        <v>1.0927675530000001</v>
      </c>
      <c r="N2467" s="69">
        <f t="shared" ca="1" si="644"/>
        <v>1.2238763720000001</v>
      </c>
      <c r="O2467" s="68">
        <v>0</v>
      </c>
      <c r="P2467" s="65">
        <f t="shared" ca="1" si="645"/>
        <v>165.70698422000001</v>
      </c>
      <c r="Q2467" s="143">
        <f t="shared" si="648"/>
        <v>0</v>
      </c>
      <c r="R2467" s="11">
        <f t="shared" si="646"/>
        <v>0</v>
      </c>
      <c r="S2467" s="70" t="str">
        <f>IF(O2466&gt;0,VLOOKUP(O2466,W$12:AF$60,10),S2466)</f>
        <v>A+J=</v>
      </c>
      <c r="T2467" s="66" t="e">
        <f>IF(O2466&gt;0,VLOOKUP(O2466,W$12:AF$60,11),T2466)</f>
        <v>#REF!</v>
      </c>
      <c r="U2467" s="71" t="str">
        <f t="shared" si="647"/>
        <v>-</v>
      </c>
    </row>
    <row r="2468" spans="1:21" x14ac:dyDescent="0.15">
      <c r="A2468" s="63">
        <f t="shared" si="649"/>
        <v>46233</v>
      </c>
      <c r="B2468" s="78" t="str">
        <f t="shared" ca="1" si="636"/>
        <v>n.d</v>
      </c>
      <c r="C2468" s="65">
        <f t="shared" ca="1" si="637"/>
        <v>740.17183120949994</v>
      </c>
      <c r="D2468" s="10">
        <f ca="1">IF(A2468&lt;$B$1,VLOOKUP(A2468,[1]DI!$A$4:$B$15000,2),0)</f>
        <v>0</v>
      </c>
      <c r="E2468" s="65">
        <f t="shared" ca="1" si="638"/>
        <v>1</v>
      </c>
      <c r="F2468" s="65">
        <f ca="1">(TRUNC(PRODUCT($E$12:$E2467),16))</f>
        <v>1.5886260286907401</v>
      </c>
      <c r="G2468" s="65">
        <f t="shared" ca="1" si="639"/>
        <v>1.4184430829528401</v>
      </c>
      <c r="H2468" s="65">
        <f t="shared" ca="1" si="640"/>
        <v>1.1199786899999999</v>
      </c>
      <c r="I2468" s="64">
        <f t="shared" si="650"/>
        <v>0.04</v>
      </c>
      <c r="J2468" s="66">
        <f>IF(O2467&gt;0,VLOOKUP(O2467,W$12:AF$80,2),J2467)</f>
        <v>45407</v>
      </c>
      <c r="K2468" s="67">
        <f t="shared" si="641"/>
        <v>571</v>
      </c>
      <c r="L2468" s="68">
        <f t="shared" si="642"/>
        <v>571</v>
      </c>
      <c r="M2468" s="69">
        <f t="shared" si="643"/>
        <v>1.0929376420000001</v>
      </c>
      <c r="N2468" s="69">
        <f t="shared" ca="1" si="644"/>
        <v>1.2240668690000001</v>
      </c>
      <c r="O2468" s="68">
        <v>0</v>
      </c>
      <c r="P2468" s="65">
        <f t="shared" ca="1" si="645"/>
        <v>165.84798473999999</v>
      </c>
      <c r="Q2468" s="143">
        <f t="shared" si="648"/>
        <v>0</v>
      </c>
      <c r="R2468" s="11">
        <f t="shared" si="646"/>
        <v>0</v>
      </c>
      <c r="S2468" s="70" t="str">
        <f>IF(O2467&gt;0,VLOOKUP(O2467,W$12:AF$60,10),S2467)</f>
        <v>A+J=</v>
      </c>
      <c r="T2468" s="66" t="e">
        <f>IF(O2467&gt;0,VLOOKUP(O2467,W$12:AF$60,11),T2467)</f>
        <v>#REF!</v>
      </c>
      <c r="U2468" s="71" t="str">
        <f t="shared" si="647"/>
        <v>-</v>
      </c>
    </row>
    <row r="2469" spans="1:21" x14ac:dyDescent="0.15">
      <c r="A2469" s="63">
        <f t="shared" si="649"/>
        <v>46234</v>
      </c>
      <c r="B2469" s="78" t="str">
        <f t="shared" ca="1" si="636"/>
        <v>n.d</v>
      </c>
      <c r="C2469" s="65">
        <f t="shared" ca="1" si="637"/>
        <v>740.17183120949994</v>
      </c>
      <c r="D2469" s="10">
        <f ca="1">IF(A2469&lt;$B$1,VLOOKUP(A2469,[1]DI!$A$4:$B$15000,2),0)</f>
        <v>0</v>
      </c>
      <c r="E2469" s="65">
        <f t="shared" ca="1" si="638"/>
        <v>1</v>
      </c>
      <c r="F2469" s="65">
        <f ca="1">(TRUNC(PRODUCT($E$12:$E2468),16))</f>
        <v>1.5886260286907401</v>
      </c>
      <c r="G2469" s="65">
        <f t="shared" ca="1" si="639"/>
        <v>1.4184430829528401</v>
      </c>
      <c r="H2469" s="65">
        <f t="shared" ca="1" si="640"/>
        <v>1.1199786899999999</v>
      </c>
      <c r="I2469" s="64">
        <f t="shared" si="650"/>
        <v>0.04</v>
      </c>
      <c r="J2469" s="66">
        <f>IF(O2468&gt;0,VLOOKUP(O2468,W$12:AF$80,2),J2468)</f>
        <v>45407</v>
      </c>
      <c r="K2469" s="67">
        <f t="shared" si="641"/>
        <v>572</v>
      </c>
      <c r="L2469" s="68">
        <f t="shared" si="642"/>
        <v>572</v>
      </c>
      <c r="M2469" s="69">
        <f t="shared" si="643"/>
        <v>1.0931077579999999</v>
      </c>
      <c r="N2469" s="69">
        <f t="shared" ca="1" si="644"/>
        <v>1.224257395</v>
      </c>
      <c r="O2469" s="68">
        <v>0</v>
      </c>
      <c r="P2469" s="65">
        <f t="shared" ca="1" si="645"/>
        <v>165.98900671000001</v>
      </c>
      <c r="Q2469" s="143">
        <f t="shared" si="648"/>
        <v>0</v>
      </c>
      <c r="R2469" s="11">
        <f t="shared" si="646"/>
        <v>0</v>
      </c>
      <c r="S2469" s="70" t="str">
        <f>IF(O2468&gt;0,VLOOKUP(O2468,W$12:AF$60,10),S2468)</f>
        <v>A+J=</v>
      </c>
      <c r="T2469" s="66" t="e">
        <f>IF(O2468&gt;0,VLOOKUP(O2468,W$12:AF$60,11),T2468)</f>
        <v>#REF!</v>
      </c>
      <c r="U2469" s="71" t="str">
        <f t="shared" si="647"/>
        <v>-</v>
      </c>
    </row>
    <row r="2470" spans="1:21" x14ac:dyDescent="0.15">
      <c r="A2470" s="63">
        <f t="shared" si="649"/>
        <v>46235</v>
      </c>
      <c r="B2470" s="78" t="str">
        <f t="shared" ca="1" si="636"/>
        <v>n.d</v>
      </c>
      <c r="C2470" s="65">
        <f t="shared" ca="1" si="637"/>
        <v>740.17183120949994</v>
      </c>
      <c r="D2470" s="10">
        <f ca="1">IF(A2470&lt;$B$1,VLOOKUP(A2470,[1]DI!$A$4:$B$15000,2),0)</f>
        <v>0</v>
      </c>
      <c r="E2470" s="65">
        <f t="shared" ca="1" si="638"/>
        <v>1</v>
      </c>
      <c r="F2470" s="65">
        <f ca="1">(TRUNC(PRODUCT($E$12:$E2469),16))</f>
        <v>1.5886260286907401</v>
      </c>
      <c r="G2470" s="65">
        <f t="shared" ca="1" si="639"/>
        <v>1.4184430829528401</v>
      </c>
      <c r="H2470" s="65">
        <f t="shared" ca="1" si="640"/>
        <v>1.1199786899999999</v>
      </c>
      <c r="I2470" s="64">
        <f t="shared" si="650"/>
        <v>0.04</v>
      </c>
      <c r="J2470" s="66">
        <f>IF(O2469&gt;0,VLOOKUP(O2469,W$12:AF$80,2),J2469)</f>
        <v>45407</v>
      </c>
      <c r="K2470" s="67">
        <f t="shared" si="641"/>
        <v>572</v>
      </c>
      <c r="L2470" s="68">
        <f t="shared" si="642"/>
        <v>573</v>
      </c>
      <c r="M2470" s="69">
        <f t="shared" si="643"/>
        <v>1.0932778999999999</v>
      </c>
      <c r="N2470" s="69">
        <f t="shared" ca="1" si="644"/>
        <v>1.2244479500000001</v>
      </c>
      <c r="O2470" s="68">
        <v>0</v>
      </c>
      <c r="P2470" s="65">
        <f t="shared" ca="1" si="645"/>
        <v>166.13005016</v>
      </c>
      <c r="Q2470" s="143">
        <f t="shared" si="648"/>
        <v>0</v>
      </c>
      <c r="R2470" s="11">
        <f t="shared" si="646"/>
        <v>0</v>
      </c>
      <c r="S2470" s="70" t="str">
        <f>IF(O2469&gt;0,VLOOKUP(O2469,W$12:AF$60,10),S2469)</f>
        <v>A+J=</v>
      </c>
      <c r="T2470" s="66" t="e">
        <f>IF(O2469&gt;0,VLOOKUP(O2469,W$12:AF$60,11),T2469)</f>
        <v>#REF!</v>
      </c>
      <c r="U2470" s="71" t="str">
        <f t="shared" si="647"/>
        <v>-</v>
      </c>
    </row>
    <row r="2471" spans="1:21" x14ac:dyDescent="0.15">
      <c r="A2471" s="63">
        <f t="shared" si="649"/>
        <v>46236</v>
      </c>
      <c r="B2471" s="78" t="str">
        <f t="shared" ca="1" si="636"/>
        <v>n.d</v>
      </c>
      <c r="C2471" s="65">
        <f t="shared" ca="1" si="637"/>
        <v>740.17183120949994</v>
      </c>
      <c r="D2471" s="10">
        <f ca="1">IF(A2471&lt;$B$1,VLOOKUP(A2471,[1]DI!$A$4:$B$15000,2),0)</f>
        <v>0</v>
      </c>
      <c r="E2471" s="65">
        <f t="shared" ca="1" si="638"/>
        <v>1</v>
      </c>
      <c r="F2471" s="65">
        <f ca="1">(TRUNC(PRODUCT($E$12:$E2470),16))</f>
        <v>1.5886260286907401</v>
      </c>
      <c r="G2471" s="65">
        <f t="shared" ca="1" si="639"/>
        <v>1.4184430829528401</v>
      </c>
      <c r="H2471" s="65">
        <f t="shared" ca="1" si="640"/>
        <v>1.1199786899999999</v>
      </c>
      <c r="I2471" s="64">
        <f t="shared" si="650"/>
        <v>0.04</v>
      </c>
      <c r="J2471" s="66">
        <f>IF(O2470&gt;0,VLOOKUP(O2470,W$12:AF$80,2),J2470)</f>
        <v>45407</v>
      </c>
      <c r="K2471" s="67">
        <f t="shared" si="641"/>
        <v>572</v>
      </c>
      <c r="L2471" s="68">
        <f t="shared" si="642"/>
        <v>573</v>
      </c>
      <c r="M2471" s="69">
        <f t="shared" si="643"/>
        <v>1.0932778999999999</v>
      </c>
      <c r="N2471" s="69">
        <f t="shared" ca="1" si="644"/>
        <v>1.2244479500000001</v>
      </c>
      <c r="O2471" s="68">
        <v>0</v>
      </c>
      <c r="P2471" s="65">
        <f t="shared" ca="1" si="645"/>
        <v>166.13005016</v>
      </c>
      <c r="Q2471" s="143">
        <f t="shared" si="648"/>
        <v>0</v>
      </c>
      <c r="R2471" s="11">
        <f t="shared" si="646"/>
        <v>0</v>
      </c>
      <c r="S2471" s="70" t="str">
        <f>IF(O2470&gt;0,VLOOKUP(O2470,W$12:AF$60,10),S2470)</f>
        <v>A+J=</v>
      </c>
      <c r="T2471" s="66" t="e">
        <f>IF(O2470&gt;0,VLOOKUP(O2470,W$12:AF$60,11),T2470)</f>
        <v>#REF!</v>
      </c>
      <c r="U2471" s="71" t="str">
        <f t="shared" si="647"/>
        <v>-</v>
      </c>
    </row>
    <row r="2472" spans="1:21" x14ac:dyDescent="0.15">
      <c r="A2472" s="63">
        <f t="shared" si="649"/>
        <v>46237</v>
      </c>
      <c r="B2472" s="78" t="str">
        <f t="shared" ca="1" si="636"/>
        <v>n.d</v>
      </c>
      <c r="C2472" s="65">
        <f t="shared" ca="1" si="637"/>
        <v>740.17183120949994</v>
      </c>
      <c r="D2472" s="10">
        <f ca="1">IF(A2472&lt;$B$1,VLOOKUP(A2472,[1]DI!$A$4:$B$15000,2),0)</f>
        <v>0</v>
      </c>
      <c r="E2472" s="65">
        <f t="shared" ca="1" si="638"/>
        <v>1</v>
      </c>
      <c r="F2472" s="65">
        <f ca="1">(TRUNC(PRODUCT($E$12:$E2471),16))</f>
        <v>1.5886260286907401</v>
      </c>
      <c r="G2472" s="65">
        <f t="shared" ca="1" si="639"/>
        <v>1.4184430829528401</v>
      </c>
      <c r="H2472" s="65">
        <f t="shared" ca="1" si="640"/>
        <v>1.1199786899999999</v>
      </c>
      <c r="I2472" s="64">
        <f t="shared" si="650"/>
        <v>0.04</v>
      </c>
      <c r="J2472" s="66">
        <f>IF(O2471&gt;0,VLOOKUP(O2471,W$12:AF$80,2),J2471)</f>
        <v>45407</v>
      </c>
      <c r="K2472" s="67">
        <f t="shared" si="641"/>
        <v>573</v>
      </c>
      <c r="L2472" s="68">
        <f t="shared" si="642"/>
        <v>573</v>
      </c>
      <c r="M2472" s="69">
        <f t="shared" si="643"/>
        <v>1.0932778999999999</v>
      </c>
      <c r="N2472" s="69">
        <f t="shared" ca="1" si="644"/>
        <v>1.2244479500000001</v>
      </c>
      <c r="O2472" s="68">
        <v>0</v>
      </c>
      <c r="P2472" s="65">
        <f t="shared" ca="1" si="645"/>
        <v>166.13005016</v>
      </c>
      <c r="Q2472" s="143">
        <f t="shared" si="648"/>
        <v>0</v>
      </c>
      <c r="R2472" s="11">
        <f t="shared" si="646"/>
        <v>0</v>
      </c>
      <c r="S2472" s="70" t="str">
        <f>IF(O2471&gt;0,VLOOKUP(O2471,W$12:AF$60,10),S2471)</f>
        <v>A+J=</v>
      </c>
      <c r="T2472" s="66" t="e">
        <f>IF(O2471&gt;0,VLOOKUP(O2471,W$12:AF$60,11),T2471)</f>
        <v>#REF!</v>
      </c>
      <c r="U2472" s="71" t="str">
        <f t="shared" si="647"/>
        <v>-</v>
      </c>
    </row>
    <row r="2473" spans="1:21" x14ac:dyDescent="0.15">
      <c r="A2473" s="63">
        <f t="shared" si="649"/>
        <v>46238</v>
      </c>
      <c r="B2473" s="78" t="str">
        <f t="shared" ca="1" si="636"/>
        <v>n.d</v>
      </c>
      <c r="C2473" s="65">
        <f t="shared" ca="1" si="637"/>
        <v>740.17183120949994</v>
      </c>
      <c r="D2473" s="10">
        <f ca="1">IF(A2473&lt;$B$1,VLOOKUP(A2473,[1]DI!$A$4:$B$15000,2),0)</f>
        <v>0</v>
      </c>
      <c r="E2473" s="65">
        <f t="shared" ca="1" si="638"/>
        <v>1</v>
      </c>
      <c r="F2473" s="65">
        <f ca="1">(TRUNC(PRODUCT($E$12:$E2472),16))</f>
        <v>1.5886260286907401</v>
      </c>
      <c r="G2473" s="65">
        <f t="shared" ca="1" si="639"/>
        <v>1.4184430829528401</v>
      </c>
      <c r="H2473" s="65">
        <f t="shared" ca="1" si="640"/>
        <v>1.1199786899999999</v>
      </c>
      <c r="I2473" s="64">
        <f t="shared" si="650"/>
        <v>0.04</v>
      </c>
      <c r="J2473" s="66">
        <f>IF(O2472&gt;0,VLOOKUP(O2472,W$12:AF$80,2),J2472)</f>
        <v>45407</v>
      </c>
      <c r="K2473" s="67">
        <f t="shared" si="641"/>
        <v>574</v>
      </c>
      <c r="L2473" s="68">
        <f t="shared" si="642"/>
        <v>574</v>
      </c>
      <c r="M2473" s="69">
        <f t="shared" si="643"/>
        <v>1.0934480680000001</v>
      </c>
      <c r="N2473" s="69">
        <f t="shared" ca="1" si="644"/>
        <v>1.224638535</v>
      </c>
      <c r="O2473" s="68">
        <v>0</v>
      </c>
      <c r="P2473" s="65">
        <f t="shared" ca="1" si="645"/>
        <v>166.27111581</v>
      </c>
      <c r="Q2473" s="143">
        <f t="shared" si="648"/>
        <v>0</v>
      </c>
      <c r="R2473" s="11">
        <f t="shared" si="646"/>
        <v>0</v>
      </c>
      <c r="S2473" s="70" t="str">
        <f>IF(O2472&gt;0,VLOOKUP(O2472,W$12:AF$60,10),S2472)</f>
        <v>A+J=</v>
      </c>
      <c r="T2473" s="66" t="e">
        <f>IF(O2472&gt;0,VLOOKUP(O2472,W$12:AF$60,11),T2472)</f>
        <v>#REF!</v>
      </c>
      <c r="U2473" s="71" t="str">
        <f t="shared" si="647"/>
        <v>-</v>
      </c>
    </row>
    <row r="2474" spans="1:21" x14ac:dyDescent="0.15">
      <c r="A2474" s="63">
        <f t="shared" si="649"/>
        <v>46239</v>
      </c>
      <c r="B2474" s="78" t="str">
        <f t="shared" ca="1" si="636"/>
        <v>n.d</v>
      </c>
      <c r="C2474" s="65">
        <f t="shared" ca="1" si="637"/>
        <v>740.17183120949994</v>
      </c>
      <c r="D2474" s="10">
        <f ca="1">IF(A2474&lt;$B$1,VLOOKUP(A2474,[1]DI!$A$4:$B$15000,2),0)</f>
        <v>0</v>
      </c>
      <c r="E2474" s="65">
        <f t="shared" ca="1" si="638"/>
        <v>1</v>
      </c>
      <c r="F2474" s="65">
        <f ca="1">(TRUNC(PRODUCT($E$12:$E2473),16))</f>
        <v>1.5886260286907401</v>
      </c>
      <c r="G2474" s="65">
        <f t="shared" ca="1" si="639"/>
        <v>1.4184430829528401</v>
      </c>
      <c r="H2474" s="65">
        <f t="shared" ca="1" si="640"/>
        <v>1.1199786899999999</v>
      </c>
      <c r="I2474" s="64">
        <f t="shared" si="650"/>
        <v>0.04</v>
      </c>
      <c r="J2474" s="66">
        <f>IF(O2473&gt;0,VLOOKUP(O2473,W$12:AF$80,2),J2473)</f>
        <v>45407</v>
      </c>
      <c r="K2474" s="67">
        <f t="shared" si="641"/>
        <v>575</v>
      </c>
      <c r="L2474" s="68">
        <f t="shared" si="642"/>
        <v>575</v>
      </c>
      <c r="M2474" s="69">
        <f t="shared" si="643"/>
        <v>1.093618263</v>
      </c>
      <c r="N2474" s="69">
        <f t="shared" ca="1" si="644"/>
        <v>1.2248291499999999</v>
      </c>
      <c r="O2474" s="68">
        <v>0</v>
      </c>
      <c r="P2474" s="65">
        <f t="shared" ca="1" si="645"/>
        <v>166.41220365999999</v>
      </c>
      <c r="Q2474" s="143">
        <f t="shared" si="648"/>
        <v>0</v>
      </c>
      <c r="R2474" s="11">
        <f t="shared" si="646"/>
        <v>0</v>
      </c>
      <c r="S2474" s="70" t="str">
        <f>IF(O2473&gt;0,VLOOKUP(O2473,W$12:AF$60,10),S2473)</f>
        <v>A+J=</v>
      </c>
      <c r="T2474" s="66" t="e">
        <f>IF(O2473&gt;0,VLOOKUP(O2473,W$12:AF$60,11),T2473)</f>
        <v>#REF!</v>
      </c>
      <c r="U2474" s="71" t="str">
        <f t="shared" si="647"/>
        <v>-</v>
      </c>
    </row>
    <row r="2475" spans="1:21" x14ac:dyDescent="0.15">
      <c r="A2475" s="63">
        <f t="shared" si="649"/>
        <v>46240</v>
      </c>
      <c r="B2475" s="78" t="str">
        <f t="shared" ca="1" si="636"/>
        <v>n.d</v>
      </c>
      <c r="C2475" s="65">
        <f t="shared" ca="1" si="637"/>
        <v>740.17183120949994</v>
      </c>
      <c r="D2475" s="10">
        <f ca="1">IF(A2475&lt;$B$1,VLOOKUP(A2475,[1]DI!$A$4:$B$15000,2),0)</f>
        <v>0</v>
      </c>
      <c r="E2475" s="65">
        <f t="shared" ca="1" si="638"/>
        <v>1</v>
      </c>
      <c r="F2475" s="65">
        <f ca="1">(TRUNC(PRODUCT($E$12:$E2474),16))</f>
        <v>1.5886260286907401</v>
      </c>
      <c r="G2475" s="65">
        <f t="shared" ca="1" si="639"/>
        <v>1.4184430829528401</v>
      </c>
      <c r="H2475" s="65">
        <f t="shared" ca="1" si="640"/>
        <v>1.1199786899999999</v>
      </c>
      <c r="I2475" s="64">
        <f t="shared" si="650"/>
        <v>0.04</v>
      </c>
      <c r="J2475" s="66">
        <f>IF(O2474&gt;0,VLOOKUP(O2474,W$12:AF$80,2),J2474)</f>
        <v>45407</v>
      </c>
      <c r="K2475" s="67">
        <f t="shared" si="641"/>
        <v>576</v>
      </c>
      <c r="L2475" s="68">
        <f t="shared" si="642"/>
        <v>576</v>
      </c>
      <c r="M2475" s="69">
        <f t="shared" si="643"/>
        <v>1.0937884849999999</v>
      </c>
      <c r="N2475" s="69">
        <f t="shared" ca="1" si="644"/>
        <v>1.2250197949999999</v>
      </c>
      <c r="O2475" s="68">
        <v>0</v>
      </c>
      <c r="P2475" s="65">
        <f t="shared" ca="1" si="645"/>
        <v>166.55331372000001</v>
      </c>
      <c r="Q2475" s="143">
        <f t="shared" si="648"/>
        <v>0</v>
      </c>
      <c r="R2475" s="11">
        <f t="shared" si="646"/>
        <v>0</v>
      </c>
      <c r="S2475" s="70" t="str">
        <f>IF(O2474&gt;0,VLOOKUP(O2474,W$12:AF$60,10),S2474)</f>
        <v>A+J=</v>
      </c>
      <c r="T2475" s="66" t="e">
        <f>IF(O2474&gt;0,VLOOKUP(O2474,W$12:AF$60,11),T2474)</f>
        <v>#REF!</v>
      </c>
      <c r="U2475" s="71" t="str">
        <f t="shared" si="647"/>
        <v>-</v>
      </c>
    </row>
    <row r="2476" spans="1:21" x14ac:dyDescent="0.15">
      <c r="A2476" s="63">
        <f t="shared" si="649"/>
        <v>46241</v>
      </c>
      <c r="B2476" s="78" t="str">
        <f t="shared" ref="B2476:B2539" ca="1" si="651">IF(A2476&lt;=TODAY(),C2476+P2476,IF(AND(A2476&gt;TODAY(),A2476&lt;=$B$1),IF(VLOOKUP(TODAY(),$A$10:$D$10000,4,FALSE)=0,"n.d",C2476+P2476),"n.d"))</f>
        <v>n.d</v>
      </c>
      <c r="C2476" s="65">
        <f t="shared" ref="C2476:C2539" ca="1" si="652">(C2475-R2475)</f>
        <v>740.17183120949994</v>
      </c>
      <c r="D2476" s="10">
        <f ca="1">IF(A2476&lt;$B$1,VLOOKUP(A2476,[1]DI!$A$4:$B$15000,2),0)</f>
        <v>0</v>
      </c>
      <c r="E2476" s="65">
        <f t="shared" ref="E2476:E2539" ca="1" si="653">IF(A2476&lt;A$10,1,ROUND(((1+D2476)^(1/252)),8))</f>
        <v>1</v>
      </c>
      <c r="F2476" s="65">
        <f ca="1">(TRUNC(PRODUCT($E$12:$E2475),16))</f>
        <v>1.5886260286907401</v>
      </c>
      <c r="G2476" s="65">
        <f t="shared" ref="G2476:G2539" ca="1" si="654">IF(O2475&gt;0,F2475,G2475)</f>
        <v>1.4184430829528401</v>
      </c>
      <c r="H2476" s="65">
        <f t="shared" ref="H2476:H2539" ca="1" si="655">ROUND(F2476/G2476,8)</f>
        <v>1.1199786899999999</v>
      </c>
      <c r="I2476" s="64">
        <f t="shared" si="650"/>
        <v>0.04</v>
      </c>
      <c r="J2476" s="66">
        <f>IF(O2475&gt;0,VLOOKUP(O2475,W$12:AF$80,2),J2475)</f>
        <v>45407</v>
      </c>
      <c r="K2476" s="67">
        <f t="shared" ref="K2476:K2539" si="656">IF(A2476&gt;J2476,IF(NETWORKDAYS(J2476,A2476,$W$120:$W$436)-1=0,1,NETWORKDAYS(J2476,A2476,$W$120:$W$436)-1),0)</f>
        <v>577</v>
      </c>
      <c r="L2476" s="68">
        <f t="shared" ref="L2476:L2539" si="657">IF(AND(K2476=1,K2475=1),1,IF(K2476&gt;0,IF(K2476=K2475,K2476+1,K2476),0))</f>
        <v>577</v>
      </c>
      <c r="M2476" s="69">
        <f t="shared" ref="M2476:M2539" si="658">ROUND((I2476+1)^(L2476/252),9)</f>
        <v>1.093958733</v>
      </c>
      <c r="N2476" s="69">
        <f t="shared" ref="N2476:N2539" ca="1" si="659">ROUND(H2476*M2476,9)</f>
        <v>1.2252104690000001</v>
      </c>
      <c r="O2476" s="68">
        <v>0</v>
      </c>
      <c r="P2476" s="65">
        <f t="shared" ref="P2476:P2539" ca="1" si="660">TRUNC(((N2476-1)*C2476),8)</f>
        <v>166.69444523999999</v>
      </c>
      <c r="Q2476" s="143">
        <f t="shared" si="648"/>
        <v>0</v>
      </c>
      <c r="R2476" s="11">
        <f t="shared" ref="R2476:R2539" si="661">IF(Q2476&gt;0,TRUNC(Q2476*C2476,8),0)</f>
        <v>0</v>
      </c>
      <c r="S2476" s="70" t="str">
        <f>IF(O2475&gt;0,VLOOKUP(O2475,W$12:AF$60,10),S2475)</f>
        <v>A+J=</v>
      </c>
      <c r="T2476" s="66" t="e">
        <f>IF(O2475&gt;0,VLOOKUP(O2475,W$12:AF$60,11),T2475)</f>
        <v>#REF!</v>
      </c>
      <c r="U2476" s="71" t="str">
        <f t="shared" ref="U2476:U2539" si="662">IF(O2476&gt;0,(P2476+R2476)*U$9,"-")</f>
        <v>-</v>
      </c>
    </row>
    <row r="2477" spans="1:21" x14ac:dyDescent="0.15">
      <c r="A2477" s="63">
        <f t="shared" si="649"/>
        <v>46242</v>
      </c>
      <c r="B2477" s="78" t="str">
        <f t="shared" ca="1" si="651"/>
        <v>n.d</v>
      </c>
      <c r="C2477" s="65">
        <f t="shared" ca="1" si="652"/>
        <v>740.17183120949994</v>
      </c>
      <c r="D2477" s="10">
        <f ca="1">IF(A2477&lt;$B$1,VLOOKUP(A2477,[1]DI!$A$4:$B$15000,2),0)</f>
        <v>0</v>
      </c>
      <c r="E2477" s="65">
        <f t="shared" ca="1" si="653"/>
        <v>1</v>
      </c>
      <c r="F2477" s="65">
        <f ca="1">(TRUNC(PRODUCT($E$12:$E2476),16))</f>
        <v>1.5886260286907401</v>
      </c>
      <c r="G2477" s="65">
        <f t="shared" ca="1" si="654"/>
        <v>1.4184430829528401</v>
      </c>
      <c r="H2477" s="65">
        <f t="shared" ca="1" si="655"/>
        <v>1.1199786899999999</v>
      </c>
      <c r="I2477" s="64">
        <f t="shared" si="650"/>
        <v>0.04</v>
      </c>
      <c r="J2477" s="66">
        <f>IF(O2476&gt;0,VLOOKUP(O2476,W$12:AF$80,2),J2476)</f>
        <v>45407</v>
      </c>
      <c r="K2477" s="67">
        <f t="shared" si="656"/>
        <v>577</v>
      </c>
      <c r="L2477" s="68">
        <f t="shared" si="657"/>
        <v>578</v>
      </c>
      <c r="M2477" s="69">
        <f t="shared" si="658"/>
        <v>1.0941290079999999</v>
      </c>
      <c r="N2477" s="69">
        <f t="shared" ca="1" si="659"/>
        <v>1.2254011730000001</v>
      </c>
      <c r="O2477" s="68">
        <v>0</v>
      </c>
      <c r="P2477" s="65">
        <f t="shared" ca="1" si="660"/>
        <v>166.83559897000001</v>
      </c>
      <c r="Q2477" s="143">
        <f t="shared" si="648"/>
        <v>0</v>
      </c>
      <c r="R2477" s="11">
        <f t="shared" si="661"/>
        <v>0</v>
      </c>
      <c r="S2477" s="70" t="str">
        <f>IF(O2476&gt;0,VLOOKUP(O2476,W$12:AF$60,10),S2476)</f>
        <v>A+J=</v>
      </c>
      <c r="T2477" s="66" t="e">
        <f>IF(O2476&gt;0,VLOOKUP(O2476,W$12:AF$60,11),T2476)</f>
        <v>#REF!</v>
      </c>
      <c r="U2477" s="71" t="str">
        <f t="shared" si="662"/>
        <v>-</v>
      </c>
    </row>
    <row r="2478" spans="1:21" x14ac:dyDescent="0.15">
      <c r="A2478" s="63">
        <f t="shared" si="649"/>
        <v>46243</v>
      </c>
      <c r="B2478" s="78" t="str">
        <f t="shared" ca="1" si="651"/>
        <v>n.d</v>
      </c>
      <c r="C2478" s="65">
        <f t="shared" ca="1" si="652"/>
        <v>740.17183120949994</v>
      </c>
      <c r="D2478" s="10">
        <f ca="1">IF(A2478&lt;$B$1,VLOOKUP(A2478,[1]DI!$A$4:$B$15000,2),0)</f>
        <v>0</v>
      </c>
      <c r="E2478" s="65">
        <f t="shared" ca="1" si="653"/>
        <v>1</v>
      </c>
      <c r="F2478" s="65">
        <f ca="1">(TRUNC(PRODUCT($E$12:$E2477),16))</f>
        <v>1.5886260286907401</v>
      </c>
      <c r="G2478" s="65">
        <f t="shared" ca="1" si="654"/>
        <v>1.4184430829528401</v>
      </c>
      <c r="H2478" s="65">
        <f t="shared" ca="1" si="655"/>
        <v>1.1199786899999999</v>
      </c>
      <c r="I2478" s="64">
        <f t="shared" si="650"/>
        <v>0.04</v>
      </c>
      <c r="J2478" s="66">
        <f>IF(O2477&gt;0,VLOOKUP(O2477,W$12:AF$80,2),J2477)</f>
        <v>45407</v>
      </c>
      <c r="K2478" s="67">
        <f t="shared" si="656"/>
        <v>577</v>
      </c>
      <c r="L2478" s="68">
        <f t="shared" si="657"/>
        <v>578</v>
      </c>
      <c r="M2478" s="69">
        <f t="shared" si="658"/>
        <v>1.0941290079999999</v>
      </c>
      <c r="N2478" s="69">
        <f t="shared" ca="1" si="659"/>
        <v>1.2254011730000001</v>
      </c>
      <c r="O2478" s="68">
        <v>0</v>
      </c>
      <c r="P2478" s="65">
        <f t="shared" ca="1" si="660"/>
        <v>166.83559897000001</v>
      </c>
      <c r="Q2478" s="143">
        <f t="shared" si="648"/>
        <v>0</v>
      </c>
      <c r="R2478" s="11">
        <f t="shared" si="661"/>
        <v>0</v>
      </c>
      <c r="S2478" s="70" t="str">
        <f>IF(O2477&gt;0,VLOOKUP(O2477,W$12:AF$60,10),S2477)</f>
        <v>A+J=</v>
      </c>
      <c r="T2478" s="66" t="e">
        <f>IF(O2477&gt;0,VLOOKUP(O2477,W$12:AF$60,11),T2477)</f>
        <v>#REF!</v>
      </c>
      <c r="U2478" s="71" t="str">
        <f t="shared" si="662"/>
        <v>-</v>
      </c>
    </row>
    <row r="2479" spans="1:21" x14ac:dyDescent="0.15">
      <c r="A2479" s="63">
        <f t="shared" si="649"/>
        <v>46244</v>
      </c>
      <c r="B2479" s="78" t="str">
        <f t="shared" ca="1" si="651"/>
        <v>n.d</v>
      </c>
      <c r="C2479" s="65">
        <f t="shared" ca="1" si="652"/>
        <v>740.17183120949994</v>
      </c>
      <c r="D2479" s="10">
        <f ca="1">IF(A2479&lt;$B$1,VLOOKUP(A2479,[1]DI!$A$4:$B$15000,2),0)</f>
        <v>0</v>
      </c>
      <c r="E2479" s="65">
        <f t="shared" ca="1" si="653"/>
        <v>1</v>
      </c>
      <c r="F2479" s="65">
        <f ca="1">(TRUNC(PRODUCT($E$12:$E2478),16))</f>
        <v>1.5886260286907401</v>
      </c>
      <c r="G2479" s="65">
        <f t="shared" ca="1" si="654"/>
        <v>1.4184430829528401</v>
      </c>
      <c r="H2479" s="65">
        <f t="shared" ca="1" si="655"/>
        <v>1.1199786899999999</v>
      </c>
      <c r="I2479" s="64">
        <f t="shared" si="650"/>
        <v>0.04</v>
      </c>
      <c r="J2479" s="66">
        <f>IF(O2478&gt;0,VLOOKUP(O2478,W$12:AF$80,2),J2478)</f>
        <v>45407</v>
      </c>
      <c r="K2479" s="67">
        <f t="shared" si="656"/>
        <v>578</v>
      </c>
      <c r="L2479" s="68">
        <f t="shared" si="657"/>
        <v>578</v>
      </c>
      <c r="M2479" s="69">
        <f t="shared" si="658"/>
        <v>1.0941290079999999</v>
      </c>
      <c r="N2479" s="69">
        <f t="shared" ca="1" si="659"/>
        <v>1.2254011730000001</v>
      </c>
      <c r="O2479" s="68">
        <v>0</v>
      </c>
      <c r="P2479" s="65">
        <f t="shared" ca="1" si="660"/>
        <v>166.83559897000001</v>
      </c>
      <c r="Q2479" s="143">
        <f t="shared" si="648"/>
        <v>0</v>
      </c>
      <c r="R2479" s="11">
        <f t="shared" si="661"/>
        <v>0</v>
      </c>
      <c r="S2479" s="70" t="str">
        <f>IF(O2478&gt;0,VLOOKUP(O2478,W$12:AF$60,10),S2478)</f>
        <v>A+J=</v>
      </c>
      <c r="T2479" s="66" t="e">
        <f>IF(O2478&gt;0,VLOOKUP(O2478,W$12:AF$60,11),T2478)</f>
        <v>#REF!</v>
      </c>
      <c r="U2479" s="71" t="str">
        <f t="shared" si="662"/>
        <v>-</v>
      </c>
    </row>
    <row r="2480" spans="1:21" x14ac:dyDescent="0.15">
      <c r="A2480" s="63">
        <f t="shared" si="649"/>
        <v>46245</v>
      </c>
      <c r="B2480" s="78" t="str">
        <f t="shared" ca="1" si="651"/>
        <v>n.d</v>
      </c>
      <c r="C2480" s="65">
        <f t="shared" ca="1" si="652"/>
        <v>740.17183120949994</v>
      </c>
      <c r="D2480" s="10">
        <f ca="1">IF(A2480&lt;$B$1,VLOOKUP(A2480,[1]DI!$A$4:$B$15000,2),0)</f>
        <v>0</v>
      </c>
      <c r="E2480" s="65">
        <f t="shared" ca="1" si="653"/>
        <v>1</v>
      </c>
      <c r="F2480" s="65">
        <f ca="1">(TRUNC(PRODUCT($E$12:$E2479),16))</f>
        <v>1.5886260286907401</v>
      </c>
      <c r="G2480" s="65">
        <f t="shared" ca="1" si="654"/>
        <v>1.4184430829528401</v>
      </c>
      <c r="H2480" s="65">
        <f t="shared" ca="1" si="655"/>
        <v>1.1199786899999999</v>
      </c>
      <c r="I2480" s="64">
        <f t="shared" si="650"/>
        <v>0.04</v>
      </c>
      <c r="J2480" s="66">
        <f>IF(O2479&gt;0,VLOOKUP(O2479,W$12:AF$80,2),J2479)</f>
        <v>45407</v>
      </c>
      <c r="K2480" s="67">
        <f t="shared" si="656"/>
        <v>579</v>
      </c>
      <c r="L2480" s="68">
        <f t="shared" si="657"/>
        <v>579</v>
      </c>
      <c r="M2480" s="69">
        <f t="shared" si="658"/>
        <v>1.0942993089999999</v>
      </c>
      <c r="N2480" s="69">
        <f t="shared" ca="1" si="659"/>
        <v>1.2255919070000001</v>
      </c>
      <c r="O2480" s="68">
        <v>0</v>
      </c>
      <c r="P2480" s="65">
        <f t="shared" ca="1" si="660"/>
        <v>166.97677490999999</v>
      </c>
      <c r="Q2480" s="143">
        <f t="shared" si="648"/>
        <v>0</v>
      </c>
      <c r="R2480" s="11">
        <f t="shared" si="661"/>
        <v>0</v>
      </c>
      <c r="S2480" s="70" t="str">
        <f>IF(O2479&gt;0,VLOOKUP(O2479,W$12:AF$60,10),S2479)</f>
        <v>A+J=</v>
      </c>
      <c r="T2480" s="66" t="e">
        <f>IF(O2479&gt;0,VLOOKUP(O2479,W$12:AF$60,11),T2479)</f>
        <v>#REF!</v>
      </c>
      <c r="U2480" s="71" t="str">
        <f t="shared" si="662"/>
        <v>-</v>
      </c>
    </row>
    <row r="2481" spans="1:21" x14ac:dyDescent="0.15">
      <c r="A2481" s="63">
        <f t="shared" si="649"/>
        <v>46246</v>
      </c>
      <c r="B2481" s="78" t="str">
        <f t="shared" ca="1" si="651"/>
        <v>n.d</v>
      </c>
      <c r="C2481" s="65">
        <f t="shared" ca="1" si="652"/>
        <v>740.17183120949994</v>
      </c>
      <c r="D2481" s="10">
        <f ca="1">IF(A2481&lt;$B$1,VLOOKUP(A2481,[1]DI!$A$4:$B$15000,2),0)</f>
        <v>0</v>
      </c>
      <c r="E2481" s="65">
        <f t="shared" ca="1" si="653"/>
        <v>1</v>
      </c>
      <c r="F2481" s="65">
        <f ca="1">(TRUNC(PRODUCT($E$12:$E2480),16))</f>
        <v>1.5886260286907401</v>
      </c>
      <c r="G2481" s="65">
        <f t="shared" ca="1" si="654"/>
        <v>1.4184430829528401</v>
      </c>
      <c r="H2481" s="65">
        <f t="shared" ca="1" si="655"/>
        <v>1.1199786899999999</v>
      </c>
      <c r="I2481" s="64">
        <f t="shared" si="650"/>
        <v>0.04</v>
      </c>
      <c r="J2481" s="66">
        <f>IF(O2480&gt;0,VLOOKUP(O2480,W$12:AF$80,2),J2480)</f>
        <v>45407</v>
      </c>
      <c r="K2481" s="67">
        <f t="shared" si="656"/>
        <v>580</v>
      </c>
      <c r="L2481" s="68">
        <f t="shared" si="657"/>
        <v>580</v>
      </c>
      <c r="M2481" s="69">
        <f t="shared" si="658"/>
        <v>1.0944696359999999</v>
      </c>
      <c r="N2481" s="69">
        <f t="shared" ca="1" si="659"/>
        <v>1.225782669</v>
      </c>
      <c r="O2481" s="68">
        <v>0</v>
      </c>
      <c r="P2481" s="65">
        <f t="shared" ca="1" si="660"/>
        <v>167.11797156</v>
      </c>
      <c r="Q2481" s="143">
        <f t="shared" ref="Q2481:Q2544" si="663">IF(O2481&gt;0,VLOOKUP(A2481,X$12:AC$90,6),0)</f>
        <v>0</v>
      </c>
      <c r="R2481" s="11">
        <f t="shared" si="661"/>
        <v>0</v>
      </c>
      <c r="S2481" s="70" t="str">
        <f>IF(O2480&gt;0,VLOOKUP(O2480,W$12:AF$60,10),S2480)</f>
        <v>A+J=</v>
      </c>
      <c r="T2481" s="66" t="e">
        <f>IF(O2480&gt;0,VLOOKUP(O2480,W$12:AF$60,11),T2480)</f>
        <v>#REF!</v>
      </c>
      <c r="U2481" s="71" t="str">
        <f t="shared" si="662"/>
        <v>-</v>
      </c>
    </row>
    <row r="2482" spans="1:21" x14ac:dyDescent="0.15">
      <c r="A2482" s="63">
        <f t="shared" si="649"/>
        <v>46247</v>
      </c>
      <c r="B2482" s="78" t="str">
        <f t="shared" ca="1" si="651"/>
        <v>n.d</v>
      </c>
      <c r="C2482" s="65">
        <f t="shared" ca="1" si="652"/>
        <v>740.17183120949994</v>
      </c>
      <c r="D2482" s="10">
        <f ca="1">IF(A2482&lt;$B$1,VLOOKUP(A2482,[1]DI!$A$4:$B$15000,2),0)</f>
        <v>0</v>
      </c>
      <c r="E2482" s="65">
        <f t="shared" ca="1" si="653"/>
        <v>1</v>
      </c>
      <c r="F2482" s="65">
        <f ca="1">(TRUNC(PRODUCT($E$12:$E2481),16))</f>
        <v>1.5886260286907401</v>
      </c>
      <c r="G2482" s="65">
        <f t="shared" ca="1" si="654"/>
        <v>1.4184430829528401</v>
      </c>
      <c r="H2482" s="65">
        <f t="shared" ca="1" si="655"/>
        <v>1.1199786899999999</v>
      </c>
      <c r="I2482" s="64">
        <f t="shared" si="650"/>
        <v>0.04</v>
      </c>
      <c r="J2482" s="66">
        <f>IF(O2481&gt;0,VLOOKUP(O2481,W$12:AF$80,2),J2481)</f>
        <v>45407</v>
      </c>
      <c r="K2482" s="67">
        <f t="shared" si="656"/>
        <v>581</v>
      </c>
      <c r="L2482" s="68">
        <f t="shared" si="657"/>
        <v>581</v>
      </c>
      <c r="M2482" s="69">
        <f t="shared" si="658"/>
        <v>1.0946399899999999</v>
      </c>
      <c r="N2482" s="69">
        <f t="shared" ca="1" si="659"/>
        <v>1.225973462</v>
      </c>
      <c r="O2482" s="68">
        <v>0</v>
      </c>
      <c r="P2482" s="65">
        <f t="shared" ca="1" si="660"/>
        <v>167.25919117000001</v>
      </c>
      <c r="Q2482" s="143">
        <f t="shared" si="663"/>
        <v>0</v>
      </c>
      <c r="R2482" s="11">
        <f t="shared" si="661"/>
        <v>0</v>
      </c>
      <c r="S2482" s="70" t="str">
        <f>IF(O2481&gt;0,VLOOKUP(O2481,W$12:AF$60,10),S2481)</f>
        <v>A+J=</v>
      </c>
      <c r="T2482" s="66" t="e">
        <f>IF(O2481&gt;0,VLOOKUP(O2481,W$12:AF$60,11),T2481)</f>
        <v>#REF!</v>
      </c>
      <c r="U2482" s="71" t="str">
        <f t="shared" si="662"/>
        <v>-</v>
      </c>
    </row>
    <row r="2483" spans="1:21" x14ac:dyDescent="0.15">
      <c r="A2483" s="63">
        <f t="shared" si="649"/>
        <v>46248</v>
      </c>
      <c r="B2483" s="78" t="str">
        <f t="shared" ca="1" si="651"/>
        <v>n.d</v>
      </c>
      <c r="C2483" s="65">
        <f t="shared" ca="1" si="652"/>
        <v>740.17183120949994</v>
      </c>
      <c r="D2483" s="10">
        <f ca="1">IF(A2483&lt;$B$1,VLOOKUP(A2483,[1]DI!$A$4:$B$15000,2),0)</f>
        <v>0</v>
      </c>
      <c r="E2483" s="65">
        <f t="shared" ca="1" si="653"/>
        <v>1</v>
      </c>
      <c r="F2483" s="65">
        <f ca="1">(TRUNC(PRODUCT($E$12:$E2482),16))</f>
        <v>1.5886260286907401</v>
      </c>
      <c r="G2483" s="65">
        <f t="shared" ca="1" si="654"/>
        <v>1.4184430829528401</v>
      </c>
      <c r="H2483" s="65">
        <f t="shared" ca="1" si="655"/>
        <v>1.1199786899999999</v>
      </c>
      <c r="I2483" s="64">
        <f t="shared" si="650"/>
        <v>0.04</v>
      </c>
      <c r="J2483" s="66">
        <f>IF(O2482&gt;0,VLOOKUP(O2482,W$12:AF$80,2),J2482)</f>
        <v>45407</v>
      </c>
      <c r="K2483" s="67">
        <f t="shared" si="656"/>
        <v>582</v>
      </c>
      <c r="L2483" s="68">
        <f t="shared" si="657"/>
        <v>582</v>
      </c>
      <c r="M2483" s="69">
        <f t="shared" si="658"/>
        <v>1.0948103709999999</v>
      </c>
      <c r="N2483" s="69">
        <f t="shared" ca="1" si="659"/>
        <v>1.2261642850000001</v>
      </c>
      <c r="O2483" s="68">
        <v>0</v>
      </c>
      <c r="P2483" s="65">
        <f t="shared" ca="1" si="660"/>
        <v>167.40043298000001</v>
      </c>
      <c r="Q2483" s="143">
        <f t="shared" si="663"/>
        <v>0</v>
      </c>
      <c r="R2483" s="11">
        <f t="shared" si="661"/>
        <v>0</v>
      </c>
      <c r="S2483" s="70" t="str">
        <f>IF(O2482&gt;0,VLOOKUP(O2482,W$12:AF$60,10),S2482)</f>
        <v>A+J=</v>
      </c>
      <c r="T2483" s="66" t="e">
        <f>IF(O2482&gt;0,VLOOKUP(O2482,W$12:AF$60,11),T2482)</f>
        <v>#REF!</v>
      </c>
      <c r="U2483" s="71" t="str">
        <f t="shared" si="662"/>
        <v>-</v>
      </c>
    </row>
    <row r="2484" spans="1:21" x14ac:dyDescent="0.15">
      <c r="A2484" s="63">
        <f t="shared" si="649"/>
        <v>46249</v>
      </c>
      <c r="B2484" s="78" t="str">
        <f t="shared" ca="1" si="651"/>
        <v>n.d</v>
      </c>
      <c r="C2484" s="65">
        <f t="shared" ca="1" si="652"/>
        <v>740.17183120949994</v>
      </c>
      <c r="D2484" s="10">
        <f ca="1">IF(A2484&lt;$B$1,VLOOKUP(A2484,[1]DI!$A$4:$B$15000,2),0)</f>
        <v>0</v>
      </c>
      <c r="E2484" s="65">
        <f t="shared" ca="1" si="653"/>
        <v>1</v>
      </c>
      <c r="F2484" s="65">
        <f ca="1">(TRUNC(PRODUCT($E$12:$E2483),16))</f>
        <v>1.5886260286907401</v>
      </c>
      <c r="G2484" s="65">
        <f t="shared" ca="1" si="654"/>
        <v>1.4184430829528401</v>
      </c>
      <c r="H2484" s="65">
        <f t="shared" ca="1" si="655"/>
        <v>1.1199786899999999</v>
      </c>
      <c r="I2484" s="64">
        <f t="shared" si="650"/>
        <v>0.04</v>
      </c>
      <c r="J2484" s="66">
        <f>IF(O2483&gt;0,VLOOKUP(O2483,W$12:AF$80,2),J2483)</f>
        <v>45407</v>
      </c>
      <c r="K2484" s="67">
        <f t="shared" si="656"/>
        <v>582</v>
      </c>
      <c r="L2484" s="68">
        <f t="shared" si="657"/>
        <v>583</v>
      </c>
      <c r="M2484" s="69">
        <f t="shared" si="658"/>
        <v>1.094980778</v>
      </c>
      <c r="N2484" s="69">
        <f t="shared" ca="1" si="659"/>
        <v>1.2263551370000001</v>
      </c>
      <c r="O2484" s="68">
        <v>0</v>
      </c>
      <c r="P2484" s="65">
        <f t="shared" ca="1" si="660"/>
        <v>167.54169625</v>
      </c>
      <c r="Q2484" s="143">
        <f t="shared" si="663"/>
        <v>0</v>
      </c>
      <c r="R2484" s="11">
        <f t="shared" si="661"/>
        <v>0</v>
      </c>
      <c r="S2484" s="70" t="str">
        <f>IF(O2483&gt;0,VLOOKUP(O2483,W$12:AF$60,10),S2483)</f>
        <v>A+J=</v>
      </c>
      <c r="T2484" s="66" t="e">
        <f>IF(O2483&gt;0,VLOOKUP(O2483,W$12:AF$60,11),T2483)</f>
        <v>#REF!</v>
      </c>
      <c r="U2484" s="71" t="str">
        <f t="shared" si="662"/>
        <v>-</v>
      </c>
    </row>
    <row r="2485" spans="1:21" x14ac:dyDescent="0.15">
      <c r="A2485" s="63">
        <f t="shared" si="649"/>
        <v>46250</v>
      </c>
      <c r="B2485" s="78" t="str">
        <f t="shared" ca="1" si="651"/>
        <v>n.d</v>
      </c>
      <c r="C2485" s="65">
        <f t="shared" ca="1" si="652"/>
        <v>740.17183120949994</v>
      </c>
      <c r="D2485" s="10">
        <f ca="1">IF(A2485&lt;$B$1,VLOOKUP(A2485,[1]DI!$A$4:$B$15000,2),0)</f>
        <v>0</v>
      </c>
      <c r="E2485" s="65">
        <f t="shared" ca="1" si="653"/>
        <v>1</v>
      </c>
      <c r="F2485" s="65">
        <f ca="1">(TRUNC(PRODUCT($E$12:$E2484),16))</f>
        <v>1.5886260286907401</v>
      </c>
      <c r="G2485" s="65">
        <f t="shared" ca="1" si="654"/>
        <v>1.4184430829528401</v>
      </c>
      <c r="H2485" s="65">
        <f t="shared" ca="1" si="655"/>
        <v>1.1199786899999999</v>
      </c>
      <c r="I2485" s="64">
        <f t="shared" si="650"/>
        <v>0.04</v>
      </c>
      <c r="J2485" s="66">
        <f>IF(O2484&gt;0,VLOOKUP(O2484,W$12:AF$80,2),J2484)</f>
        <v>45407</v>
      </c>
      <c r="K2485" s="67">
        <f t="shared" si="656"/>
        <v>582</v>
      </c>
      <c r="L2485" s="68">
        <f t="shared" si="657"/>
        <v>583</v>
      </c>
      <c r="M2485" s="69">
        <f t="shared" si="658"/>
        <v>1.094980778</v>
      </c>
      <c r="N2485" s="69">
        <f t="shared" ca="1" si="659"/>
        <v>1.2263551370000001</v>
      </c>
      <c r="O2485" s="68">
        <v>0</v>
      </c>
      <c r="P2485" s="65">
        <f t="shared" ca="1" si="660"/>
        <v>167.54169625</v>
      </c>
      <c r="Q2485" s="143">
        <f t="shared" si="663"/>
        <v>0</v>
      </c>
      <c r="R2485" s="11">
        <f t="shared" si="661"/>
        <v>0</v>
      </c>
      <c r="S2485" s="70" t="str">
        <f>IF(O2484&gt;0,VLOOKUP(O2484,W$12:AF$60,10),S2484)</f>
        <v>A+J=</v>
      </c>
      <c r="T2485" s="66" t="e">
        <f>IF(O2484&gt;0,VLOOKUP(O2484,W$12:AF$60,11),T2484)</f>
        <v>#REF!</v>
      </c>
      <c r="U2485" s="71" t="str">
        <f t="shared" si="662"/>
        <v>-</v>
      </c>
    </row>
    <row r="2486" spans="1:21" x14ac:dyDescent="0.15">
      <c r="A2486" s="63">
        <f t="shared" si="649"/>
        <v>46251</v>
      </c>
      <c r="B2486" s="78" t="str">
        <f t="shared" ca="1" si="651"/>
        <v>n.d</v>
      </c>
      <c r="C2486" s="65">
        <f t="shared" ca="1" si="652"/>
        <v>740.17183120949994</v>
      </c>
      <c r="D2486" s="10">
        <f ca="1">IF(A2486&lt;$B$1,VLOOKUP(A2486,[1]DI!$A$4:$B$15000,2),0)</f>
        <v>0</v>
      </c>
      <c r="E2486" s="65">
        <f t="shared" ca="1" si="653"/>
        <v>1</v>
      </c>
      <c r="F2486" s="65">
        <f ca="1">(TRUNC(PRODUCT($E$12:$E2485),16))</f>
        <v>1.5886260286907401</v>
      </c>
      <c r="G2486" s="65">
        <f t="shared" ca="1" si="654"/>
        <v>1.4184430829528401</v>
      </c>
      <c r="H2486" s="65">
        <f t="shared" ca="1" si="655"/>
        <v>1.1199786899999999</v>
      </c>
      <c r="I2486" s="64">
        <f t="shared" si="650"/>
        <v>0.04</v>
      </c>
      <c r="J2486" s="66">
        <f>IF(O2485&gt;0,VLOOKUP(O2485,W$12:AF$80,2),J2485)</f>
        <v>45407</v>
      </c>
      <c r="K2486" s="67">
        <f t="shared" si="656"/>
        <v>583</v>
      </c>
      <c r="L2486" s="68">
        <f t="shared" si="657"/>
        <v>583</v>
      </c>
      <c r="M2486" s="69">
        <f t="shared" si="658"/>
        <v>1.094980778</v>
      </c>
      <c r="N2486" s="69">
        <f t="shared" ca="1" si="659"/>
        <v>1.2263551370000001</v>
      </c>
      <c r="O2486" s="68">
        <v>0</v>
      </c>
      <c r="P2486" s="65">
        <f t="shared" ca="1" si="660"/>
        <v>167.54169625</v>
      </c>
      <c r="Q2486" s="143">
        <f t="shared" si="663"/>
        <v>0</v>
      </c>
      <c r="R2486" s="11">
        <f t="shared" si="661"/>
        <v>0</v>
      </c>
      <c r="S2486" s="70" t="str">
        <f>IF(O2485&gt;0,VLOOKUP(O2485,W$12:AF$60,10),S2485)</f>
        <v>A+J=</v>
      </c>
      <c r="T2486" s="66" t="e">
        <f>IF(O2485&gt;0,VLOOKUP(O2485,W$12:AF$60,11),T2485)</f>
        <v>#REF!</v>
      </c>
      <c r="U2486" s="71" t="str">
        <f t="shared" si="662"/>
        <v>-</v>
      </c>
    </row>
    <row r="2487" spans="1:21" x14ac:dyDescent="0.15">
      <c r="A2487" s="63">
        <f t="shared" si="649"/>
        <v>46252</v>
      </c>
      <c r="B2487" s="78" t="str">
        <f t="shared" ca="1" si="651"/>
        <v>n.d</v>
      </c>
      <c r="C2487" s="65">
        <f t="shared" ca="1" si="652"/>
        <v>740.17183120949994</v>
      </c>
      <c r="D2487" s="10">
        <f ca="1">IF(A2487&lt;$B$1,VLOOKUP(A2487,[1]DI!$A$4:$B$15000,2),0)</f>
        <v>0</v>
      </c>
      <c r="E2487" s="65">
        <f t="shared" ca="1" si="653"/>
        <v>1</v>
      </c>
      <c r="F2487" s="65">
        <f ca="1">(TRUNC(PRODUCT($E$12:$E2486),16))</f>
        <v>1.5886260286907401</v>
      </c>
      <c r="G2487" s="65">
        <f t="shared" ca="1" si="654"/>
        <v>1.4184430829528401</v>
      </c>
      <c r="H2487" s="65">
        <f t="shared" ca="1" si="655"/>
        <v>1.1199786899999999</v>
      </c>
      <c r="I2487" s="64">
        <f t="shared" si="650"/>
        <v>0.04</v>
      </c>
      <c r="J2487" s="66">
        <f>IF(O2486&gt;0,VLOOKUP(O2486,W$12:AF$80,2),J2486)</f>
        <v>45407</v>
      </c>
      <c r="K2487" s="67">
        <f t="shared" si="656"/>
        <v>584</v>
      </c>
      <c r="L2487" s="68">
        <f t="shared" si="657"/>
        <v>584</v>
      </c>
      <c r="M2487" s="69">
        <f t="shared" si="658"/>
        <v>1.0951512109999999</v>
      </c>
      <c r="N2487" s="69">
        <f t="shared" ca="1" si="659"/>
        <v>1.2265460189999999</v>
      </c>
      <c r="O2487" s="68">
        <v>0</v>
      </c>
      <c r="P2487" s="65">
        <f t="shared" ca="1" si="660"/>
        <v>167.68298172999999</v>
      </c>
      <c r="Q2487" s="143">
        <f t="shared" si="663"/>
        <v>0</v>
      </c>
      <c r="R2487" s="11">
        <f t="shared" si="661"/>
        <v>0</v>
      </c>
      <c r="S2487" s="70" t="str">
        <f>IF(O2486&gt;0,VLOOKUP(O2486,W$12:AF$60,10),S2486)</f>
        <v>A+J=</v>
      </c>
      <c r="T2487" s="66" t="e">
        <f>IF(O2486&gt;0,VLOOKUP(O2486,W$12:AF$60,11),T2486)</f>
        <v>#REF!</v>
      </c>
      <c r="U2487" s="71" t="str">
        <f t="shared" si="662"/>
        <v>-</v>
      </c>
    </row>
    <row r="2488" spans="1:21" x14ac:dyDescent="0.15">
      <c r="A2488" s="63">
        <f t="shared" si="649"/>
        <v>46253</v>
      </c>
      <c r="B2488" s="78" t="str">
        <f t="shared" ca="1" si="651"/>
        <v>n.d</v>
      </c>
      <c r="C2488" s="65">
        <f t="shared" ca="1" si="652"/>
        <v>740.17183120949994</v>
      </c>
      <c r="D2488" s="10">
        <f ca="1">IF(A2488&lt;$B$1,VLOOKUP(A2488,[1]DI!$A$4:$B$15000,2),0)</f>
        <v>0</v>
      </c>
      <c r="E2488" s="65">
        <f t="shared" ca="1" si="653"/>
        <v>1</v>
      </c>
      <c r="F2488" s="65">
        <f ca="1">(TRUNC(PRODUCT($E$12:$E2487),16))</f>
        <v>1.5886260286907401</v>
      </c>
      <c r="G2488" s="65">
        <f t="shared" ca="1" si="654"/>
        <v>1.4184430829528401</v>
      </c>
      <c r="H2488" s="65">
        <f t="shared" ca="1" si="655"/>
        <v>1.1199786899999999</v>
      </c>
      <c r="I2488" s="64">
        <f t="shared" si="650"/>
        <v>0.04</v>
      </c>
      <c r="J2488" s="66">
        <f>IF(O2487&gt;0,VLOOKUP(O2487,W$12:AF$80,2),J2487)</f>
        <v>45407</v>
      </c>
      <c r="K2488" s="67">
        <f t="shared" si="656"/>
        <v>585</v>
      </c>
      <c r="L2488" s="68">
        <f t="shared" si="657"/>
        <v>585</v>
      </c>
      <c r="M2488" s="69">
        <f t="shared" si="658"/>
        <v>1.0953216720000001</v>
      </c>
      <c r="N2488" s="69">
        <f t="shared" ca="1" si="659"/>
        <v>1.226736931</v>
      </c>
      <c r="O2488" s="68">
        <v>0</v>
      </c>
      <c r="P2488" s="65">
        <f t="shared" ca="1" si="660"/>
        <v>167.82428942000001</v>
      </c>
      <c r="Q2488" s="143">
        <f t="shared" si="663"/>
        <v>0</v>
      </c>
      <c r="R2488" s="11">
        <f t="shared" si="661"/>
        <v>0</v>
      </c>
      <c r="S2488" s="70" t="str">
        <f>IF(O2487&gt;0,VLOOKUP(O2487,W$12:AF$60,10),S2487)</f>
        <v>A+J=</v>
      </c>
      <c r="T2488" s="66" t="e">
        <f>IF(O2487&gt;0,VLOOKUP(O2487,W$12:AF$60,11),T2487)</f>
        <v>#REF!</v>
      </c>
      <c r="U2488" s="71" t="str">
        <f t="shared" si="662"/>
        <v>-</v>
      </c>
    </row>
    <row r="2489" spans="1:21" x14ac:dyDescent="0.15">
      <c r="A2489" s="63">
        <f t="shared" si="649"/>
        <v>46254</v>
      </c>
      <c r="B2489" s="78" t="str">
        <f t="shared" ca="1" si="651"/>
        <v>n.d</v>
      </c>
      <c r="C2489" s="65">
        <f t="shared" ca="1" si="652"/>
        <v>740.17183120949994</v>
      </c>
      <c r="D2489" s="10">
        <f ca="1">IF(A2489&lt;$B$1,VLOOKUP(A2489,[1]DI!$A$4:$B$15000,2),0)</f>
        <v>0</v>
      </c>
      <c r="E2489" s="65">
        <f t="shared" ca="1" si="653"/>
        <v>1</v>
      </c>
      <c r="F2489" s="65">
        <f ca="1">(TRUNC(PRODUCT($E$12:$E2488),16))</f>
        <v>1.5886260286907401</v>
      </c>
      <c r="G2489" s="65">
        <f t="shared" ca="1" si="654"/>
        <v>1.4184430829528401</v>
      </c>
      <c r="H2489" s="65">
        <f t="shared" ca="1" si="655"/>
        <v>1.1199786899999999</v>
      </c>
      <c r="I2489" s="64">
        <f t="shared" si="650"/>
        <v>0.04</v>
      </c>
      <c r="J2489" s="66">
        <f>IF(O2488&gt;0,VLOOKUP(O2488,W$12:AF$80,2),J2488)</f>
        <v>45407</v>
      </c>
      <c r="K2489" s="67">
        <f t="shared" si="656"/>
        <v>586</v>
      </c>
      <c r="L2489" s="68">
        <f t="shared" si="657"/>
        <v>586</v>
      </c>
      <c r="M2489" s="69">
        <f t="shared" si="658"/>
        <v>1.0954921580000001</v>
      </c>
      <c r="N2489" s="69">
        <f t="shared" ca="1" si="659"/>
        <v>1.2269278720000001</v>
      </c>
      <c r="O2489" s="68">
        <v>0</v>
      </c>
      <c r="P2489" s="65">
        <f t="shared" ca="1" si="660"/>
        <v>167.96561857</v>
      </c>
      <c r="Q2489" s="143">
        <f t="shared" si="663"/>
        <v>0</v>
      </c>
      <c r="R2489" s="11">
        <f t="shared" si="661"/>
        <v>0</v>
      </c>
      <c r="S2489" s="70" t="str">
        <f>IF(O2488&gt;0,VLOOKUP(O2488,W$12:AF$60,10),S2488)</f>
        <v>A+J=</v>
      </c>
      <c r="T2489" s="66" t="e">
        <f>IF(O2488&gt;0,VLOOKUP(O2488,W$12:AF$60,11),T2488)</f>
        <v>#REF!</v>
      </c>
      <c r="U2489" s="71" t="str">
        <f t="shared" si="662"/>
        <v>-</v>
      </c>
    </row>
    <row r="2490" spans="1:21" x14ac:dyDescent="0.15">
      <c r="A2490" s="63">
        <f t="shared" si="649"/>
        <v>46255</v>
      </c>
      <c r="B2490" s="78" t="str">
        <f t="shared" ca="1" si="651"/>
        <v>n.d</v>
      </c>
      <c r="C2490" s="65">
        <f t="shared" ca="1" si="652"/>
        <v>740.17183120949994</v>
      </c>
      <c r="D2490" s="10">
        <f ca="1">IF(A2490&lt;$B$1,VLOOKUP(A2490,[1]DI!$A$4:$B$15000,2),0)</f>
        <v>0</v>
      </c>
      <c r="E2490" s="65">
        <f t="shared" ca="1" si="653"/>
        <v>1</v>
      </c>
      <c r="F2490" s="65">
        <f ca="1">(TRUNC(PRODUCT($E$12:$E2489),16))</f>
        <v>1.5886260286907401</v>
      </c>
      <c r="G2490" s="65">
        <f t="shared" ca="1" si="654"/>
        <v>1.4184430829528401</v>
      </c>
      <c r="H2490" s="65">
        <f t="shared" ca="1" si="655"/>
        <v>1.1199786899999999</v>
      </c>
      <c r="I2490" s="64">
        <f t="shared" si="650"/>
        <v>0.04</v>
      </c>
      <c r="J2490" s="66">
        <f>IF(O2489&gt;0,VLOOKUP(O2489,W$12:AF$80,2),J2489)</f>
        <v>45407</v>
      </c>
      <c r="K2490" s="67">
        <f t="shared" si="656"/>
        <v>587</v>
      </c>
      <c r="L2490" s="68">
        <f t="shared" si="657"/>
        <v>587</v>
      </c>
      <c r="M2490" s="69">
        <f t="shared" si="658"/>
        <v>1.0956626709999999</v>
      </c>
      <c r="N2490" s="69">
        <f t="shared" ca="1" si="659"/>
        <v>1.227118843</v>
      </c>
      <c r="O2490" s="68">
        <v>0</v>
      </c>
      <c r="P2490" s="65">
        <f t="shared" ca="1" si="660"/>
        <v>168.10696992000001</v>
      </c>
      <c r="Q2490" s="143">
        <f t="shared" si="663"/>
        <v>0</v>
      </c>
      <c r="R2490" s="11">
        <f t="shared" si="661"/>
        <v>0</v>
      </c>
      <c r="S2490" s="70" t="str">
        <f>IF(O2489&gt;0,VLOOKUP(O2489,W$12:AF$60,10),S2489)</f>
        <v>A+J=</v>
      </c>
      <c r="T2490" s="66" t="e">
        <f>IF(O2489&gt;0,VLOOKUP(O2489,W$12:AF$60,11),T2489)</f>
        <v>#REF!</v>
      </c>
      <c r="U2490" s="71" t="str">
        <f t="shared" si="662"/>
        <v>-</v>
      </c>
    </row>
    <row r="2491" spans="1:21" x14ac:dyDescent="0.15">
      <c r="A2491" s="63">
        <f t="shared" si="649"/>
        <v>46256</v>
      </c>
      <c r="B2491" s="78" t="str">
        <f t="shared" ca="1" si="651"/>
        <v>n.d</v>
      </c>
      <c r="C2491" s="65">
        <f t="shared" ca="1" si="652"/>
        <v>740.17183120949994</v>
      </c>
      <c r="D2491" s="10">
        <f ca="1">IF(A2491&lt;$B$1,VLOOKUP(A2491,[1]DI!$A$4:$B$15000,2),0)</f>
        <v>0</v>
      </c>
      <c r="E2491" s="65">
        <f t="shared" ca="1" si="653"/>
        <v>1</v>
      </c>
      <c r="F2491" s="65">
        <f ca="1">(TRUNC(PRODUCT($E$12:$E2490),16))</f>
        <v>1.5886260286907401</v>
      </c>
      <c r="G2491" s="65">
        <f t="shared" ca="1" si="654"/>
        <v>1.4184430829528401</v>
      </c>
      <c r="H2491" s="65">
        <f t="shared" ca="1" si="655"/>
        <v>1.1199786899999999</v>
      </c>
      <c r="I2491" s="64">
        <f t="shared" si="650"/>
        <v>0.04</v>
      </c>
      <c r="J2491" s="66">
        <f>IF(O2490&gt;0,VLOOKUP(O2490,W$12:AF$80,2),J2490)</f>
        <v>45407</v>
      </c>
      <c r="K2491" s="67">
        <f t="shared" si="656"/>
        <v>587</v>
      </c>
      <c r="L2491" s="68">
        <f t="shared" si="657"/>
        <v>588</v>
      </c>
      <c r="M2491" s="69">
        <f t="shared" si="658"/>
        <v>1.095833211</v>
      </c>
      <c r="N2491" s="69">
        <f t="shared" ca="1" si="659"/>
        <v>1.2273098440000001</v>
      </c>
      <c r="O2491" s="68">
        <v>0</v>
      </c>
      <c r="P2491" s="65">
        <f t="shared" ca="1" si="660"/>
        <v>168.24834347999999</v>
      </c>
      <c r="Q2491" s="143">
        <f t="shared" si="663"/>
        <v>0</v>
      </c>
      <c r="R2491" s="11">
        <f t="shared" si="661"/>
        <v>0</v>
      </c>
      <c r="S2491" s="70" t="str">
        <f>IF(O2490&gt;0,VLOOKUP(O2490,W$12:AF$60,10),S2490)</f>
        <v>A+J=</v>
      </c>
      <c r="T2491" s="66" t="e">
        <f>IF(O2490&gt;0,VLOOKUP(O2490,W$12:AF$60,11),T2490)</f>
        <v>#REF!</v>
      </c>
      <c r="U2491" s="71" t="str">
        <f t="shared" si="662"/>
        <v>-</v>
      </c>
    </row>
    <row r="2492" spans="1:21" x14ac:dyDescent="0.15">
      <c r="A2492" s="63">
        <f t="shared" si="649"/>
        <v>46257</v>
      </c>
      <c r="B2492" s="78" t="str">
        <f t="shared" ca="1" si="651"/>
        <v>n.d</v>
      </c>
      <c r="C2492" s="65">
        <f t="shared" ca="1" si="652"/>
        <v>740.17183120949994</v>
      </c>
      <c r="D2492" s="10">
        <f ca="1">IF(A2492&lt;$B$1,VLOOKUP(A2492,[1]DI!$A$4:$B$15000,2),0)</f>
        <v>0</v>
      </c>
      <c r="E2492" s="65">
        <f t="shared" ca="1" si="653"/>
        <v>1</v>
      </c>
      <c r="F2492" s="65">
        <f ca="1">(TRUNC(PRODUCT($E$12:$E2491),16))</f>
        <v>1.5886260286907401</v>
      </c>
      <c r="G2492" s="65">
        <f t="shared" ca="1" si="654"/>
        <v>1.4184430829528401</v>
      </c>
      <c r="H2492" s="65">
        <f t="shared" ca="1" si="655"/>
        <v>1.1199786899999999</v>
      </c>
      <c r="I2492" s="64">
        <f t="shared" si="650"/>
        <v>0.04</v>
      </c>
      <c r="J2492" s="66">
        <f>IF(O2491&gt;0,VLOOKUP(O2491,W$12:AF$80,2),J2491)</f>
        <v>45407</v>
      </c>
      <c r="K2492" s="67">
        <f t="shared" si="656"/>
        <v>587</v>
      </c>
      <c r="L2492" s="68">
        <f t="shared" si="657"/>
        <v>588</v>
      </c>
      <c r="M2492" s="69">
        <f t="shared" si="658"/>
        <v>1.095833211</v>
      </c>
      <c r="N2492" s="69">
        <f t="shared" ca="1" si="659"/>
        <v>1.2273098440000001</v>
      </c>
      <c r="O2492" s="68">
        <v>0</v>
      </c>
      <c r="P2492" s="65">
        <f t="shared" ca="1" si="660"/>
        <v>168.24834347999999</v>
      </c>
      <c r="Q2492" s="143">
        <f t="shared" si="663"/>
        <v>0</v>
      </c>
      <c r="R2492" s="11">
        <f t="shared" si="661"/>
        <v>0</v>
      </c>
      <c r="S2492" s="70" t="str">
        <f>IF(O2491&gt;0,VLOOKUP(O2491,W$12:AF$60,10),S2491)</f>
        <v>A+J=</v>
      </c>
      <c r="T2492" s="66" t="e">
        <f>IF(O2491&gt;0,VLOOKUP(O2491,W$12:AF$60,11),T2491)</f>
        <v>#REF!</v>
      </c>
      <c r="U2492" s="71" t="str">
        <f t="shared" si="662"/>
        <v>-</v>
      </c>
    </row>
    <row r="2493" spans="1:21" x14ac:dyDescent="0.15">
      <c r="A2493" s="63">
        <f t="shared" si="649"/>
        <v>46258</v>
      </c>
      <c r="B2493" s="78" t="str">
        <f t="shared" ca="1" si="651"/>
        <v>n.d</v>
      </c>
      <c r="C2493" s="65">
        <f t="shared" ca="1" si="652"/>
        <v>740.17183120949994</v>
      </c>
      <c r="D2493" s="10">
        <f ca="1">IF(A2493&lt;$B$1,VLOOKUP(A2493,[1]DI!$A$4:$B$15000,2),0)</f>
        <v>0</v>
      </c>
      <c r="E2493" s="65">
        <f t="shared" ca="1" si="653"/>
        <v>1</v>
      </c>
      <c r="F2493" s="65">
        <f ca="1">(TRUNC(PRODUCT($E$12:$E2492),16))</f>
        <v>1.5886260286907401</v>
      </c>
      <c r="G2493" s="65">
        <f t="shared" ca="1" si="654"/>
        <v>1.4184430829528401</v>
      </c>
      <c r="H2493" s="65">
        <f t="shared" ca="1" si="655"/>
        <v>1.1199786899999999</v>
      </c>
      <c r="I2493" s="64">
        <f t="shared" si="650"/>
        <v>0.04</v>
      </c>
      <c r="J2493" s="66">
        <f>IF(O2492&gt;0,VLOOKUP(O2492,W$12:AF$80,2),J2492)</f>
        <v>45407</v>
      </c>
      <c r="K2493" s="67">
        <f t="shared" si="656"/>
        <v>588</v>
      </c>
      <c r="L2493" s="68">
        <f t="shared" si="657"/>
        <v>588</v>
      </c>
      <c r="M2493" s="69">
        <f t="shared" si="658"/>
        <v>1.095833211</v>
      </c>
      <c r="N2493" s="69">
        <f t="shared" ca="1" si="659"/>
        <v>1.2273098440000001</v>
      </c>
      <c r="O2493" s="68">
        <v>0</v>
      </c>
      <c r="P2493" s="65">
        <f t="shared" ca="1" si="660"/>
        <v>168.24834347999999</v>
      </c>
      <c r="Q2493" s="143">
        <f t="shared" si="663"/>
        <v>0</v>
      </c>
      <c r="R2493" s="11">
        <f t="shared" si="661"/>
        <v>0</v>
      </c>
      <c r="S2493" s="70" t="str">
        <f>IF(O2492&gt;0,VLOOKUP(O2492,W$12:AF$60,10),S2492)</f>
        <v>A+J=</v>
      </c>
      <c r="T2493" s="66" t="e">
        <f>IF(O2492&gt;0,VLOOKUP(O2492,W$12:AF$60,11),T2492)</f>
        <v>#REF!</v>
      </c>
      <c r="U2493" s="71" t="str">
        <f t="shared" si="662"/>
        <v>-</v>
      </c>
    </row>
    <row r="2494" spans="1:21" x14ac:dyDescent="0.15">
      <c r="A2494" s="63">
        <f t="shared" si="649"/>
        <v>46259</v>
      </c>
      <c r="B2494" s="78" t="str">
        <f t="shared" ca="1" si="651"/>
        <v>n.d</v>
      </c>
      <c r="C2494" s="65">
        <f t="shared" ca="1" si="652"/>
        <v>740.17183120949994</v>
      </c>
      <c r="D2494" s="10">
        <f ca="1">IF(A2494&lt;$B$1,VLOOKUP(A2494,[1]DI!$A$4:$B$15000,2),0)</f>
        <v>0</v>
      </c>
      <c r="E2494" s="65">
        <f t="shared" ca="1" si="653"/>
        <v>1</v>
      </c>
      <c r="F2494" s="65">
        <f ca="1">(TRUNC(PRODUCT($E$12:$E2493),16))</f>
        <v>1.5886260286907401</v>
      </c>
      <c r="G2494" s="65">
        <f t="shared" ca="1" si="654"/>
        <v>1.4184430829528401</v>
      </c>
      <c r="H2494" s="65">
        <f t="shared" ca="1" si="655"/>
        <v>1.1199786899999999</v>
      </c>
      <c r="I2494" s="64">
        <f t="shared" si="650"/>
        <v>0.04</v>
      </c>
      <c r="J2494" s="66">
        <f>IF(O2493&gt;0,VLOOKUP(O2493,W$12:AF$80,2),J2493)</f>
        <v>45407</v>
      </c>
      <c r="K2494" s="67">
        <f t="shared" si="656"/>
        <v>589</v>
      </c>
      <c r="L2494" s="68">
        <f t="shared" si="657"/>
        <v>589</v>
      </c>
      <c r="M2494" s="69">
        <f t="shared" si="658"/>
        <v>1.096003777</v>
      </c>
      <c r="N2494" s="69">
        <f t="shared" ca="1" si="659"/>
        <v>1.227500874</v>
      </c>
      <c r="O2494" s="68">
        <v>0</v>
      </c>
      <c r="P2494" s="65">
        <f t="shared" ca="1" si="660"/>
        <v>168.38973851</v>
      </c>
      <c r="Q2494" s="143">
        <f t="shared" si="663"/>
        <v>0</v>
      </c>
      <c r="R2494" s="11">
        <f t="shared" si="661"/>
        <v>0</v>
      </c>
      <c r="S2494" s="70" t="str">
        <f>IF(O2493&gt;0,VLOOKUP(O2493,W$12:AF$60,10),S2493)</f>
        <v>A+J=</v>
      </c>
      <c r="T2494" s="66" t="e">
        <f>IF(O2493&gt;0,VLOOKUP(O2493,W$12:AF$60,11),T2493)</f>
        <v>#REF!</v>
      </c>
      <c r="U2494" s="71" t="str">
        <f t="shared" si="662"/>
        <v>-</v>
      </c>
    </row>
    <row r="2495" spans="1:21" x14ac:dyDescent="0.15">
      <c r="A2495" s="63">
        <f t="shared" si="649"/>
        <v>46260</v>
      </c>
      <c r="B2495" s="78" t="str">
        <f t="shared" ca="1" si="651"/>
        <v>n.d</v>
      </c>
      <c r="C2495" s="65">
        <f t="shared" ca="1" si="652"/>
        <v>740.17183120949994</v>
      </c>
      <c r="D2495" s="10">
        <f ca="1">IF(A2495&lt;$B$1,VLOOKUP(A2495,[1]DI!$A$4:$B$15000,2),0)</f>
        <v>0</v>
      </c>
      <c r="E2495" s="65">
        <f t="shared" ca="1" si="653"/>
        <v>1</v>
      </c>
      <c r="F2495" s="65">
        <f ca="1">(TRUNC(PRODUCT($E$12:$E2494),16))</f>
        <v>1.5886260286907401</v>
      </c>
      <c r="G2495" s="65">
        <f t="shared" ca="1" si="654"/>
        <v>1.4184430829528401</v>
      </c>
      <c r="H2495" s="65">
        <f t="shared" ca="1" si="655"/>
        <v>1.1199786899999999</v>
      </c>
      <c r="I2495" s="64">
        <f t="shared" si="650"/>
        <v>0.04</v>
      </c>
      <c r="J2495" s="66">
        <f>IF(O2494&gt;0,VLOOKUP(O2494,W$12:AF$80,2),J2494)</f>
        <v>45407</v>
      </c>
      <c r="K2495" s="67">
        <f t="shared" si="656"/>
        <v>590</v>
      </c>
      <c r="L2495" s="68">
        <f t="shared" si="657"/>
        <v>590</v>
      </c>
      <c r="M2495" s="69">
        <f t="shared" si="658"/>
        <v>1.09617437</v>
      </c>
      <c r="N2495" s="69">
        <f t="shared" ca="1" si="659"/>
        <v>1.227691935</v>
      </c>
      <c r="O2495" s="68">
        <v>0</v>
      </c>
      <c r="P2495" s="65">
        <f t="shared" ca="1" si="660"/>
        <v>168.53115647999999</v>
      </c>
      <c r="Q2495" s="143">
        <f t="shared" si="663"/>
        <v>0</v>
      </c>
      <c r="R2495" s="11">
        <f t="shared" si="661"/>
        <v>0</v>
      </c>
      <c r="S2495" s="70" t="str">
        <f>IF(O2494&gt;0,VLOOKUP(O2494,W$12:AF$60,10),S2494)</f>
        <v>A+J=</v>
      </c>
      <c r="T2495" s="66" t="e">
        <f>IF(O2494&gt;0,VLOOKUP(O2494,W$12:AF$60,11),T2494)</f>
        <v>#REF!</v>
      </c>
      <c r="U2495" s="71" t="str">
        <f t="shared" si="662"/>
        <v>-</v>
      </c>
    </row>
    <row r="2496" spans="1:21" x14ac:dyDescent="0.15">
      <c r="A2496" s="63">
        <f t="shared" si="649"/>
        <v>46261</v>
      </c>
      <c r="B2496" s="78" t="str">
        <f t="shared" ca="1" si="651"/>
        <v>n.d</v>
      </c>
      <c r="C2496" s="65">
        <f t="shared" ca="1" si="652"/>
        <v>740.17183120949994</v>
      </c>
      <c r="D2496" s="10">
        <f ca="1">IF(A2496&lt;$B$1,VLOOKUP(A2496,[1]DI!$A$4:$B$15000,2),0)</f>
        <v>0</v>
      </c>
      <c r="E2496" s="65">
        <f t="shared" ca="1" si="653"/>
        <v>1</v>
      </c>
      <c r="F2496" s="65">
        <f ca="1">(TRUNC(PRODUCT($E$12:$E2495),16))</f>
        <v>1.5886260286907401</v>
      </c>
      <c r="G2496" s="65">
        <f t="shared" ca="1" si="654"/>
        <v>1.4184430829528401</v>
      </c>
      <c r="H2496" s="65">
        <f t="shared" ca="1" si="655"/>
        <v>1.1199786899999999</v>
      </c>
      <c r="I2496" s="64">
        <f t="shared" si="650"/>
        <v>0.04</v>
      </c>
      <c r="J2496" s="66">
        <f>IF(O2495&gt;0,VLOOKUP(O2495,W$12:AF$80,2),J2495)</f>
        <v>45407</v>
      </c>
      <c r="K2496" s="67">
        <f t="shared" si="656"/>
        <v>591</v>
      </c>
      <c r="L2496" s="68">
        <f t="shared" si="657"/>
        <v>591</v>
      </c>
      <c r="M2496" s="69">
        <f t="shared" si="658"/>
        <v>1.09634499</v>
      </c>
      <c r="N2496" s="69">
        <f t="shared" ca="1" si="659"/>
        <v>1.227883026</v>
      </c>
      <c r="O2496" s="68">
        <v>0</v>
      </c>
      <c r="P2496" s="65">
        <f t="shared" ca="1" si="660"/>
        <v>168.67259665</v>
      </c>
      <c r="Q2496" s="143">
        <f t="shared" si="663"/>
        <v>0</v>
      </c>
      <c r="R2496" s="11">
        <f t="shared" si="661"/>
        <v>0</v>
      </c>
      <c r="S2496" s="70" t="str">
        <f>IF(O2495&gt;0,VLOOKUP(O2495,W$12:AF$60,10),S2495)</f>
        <v>A+J=</v>
      </c>
      <c r="T2496" s="66" t="e">
        <f>IF(O2495&gt;0,VLOOKUP(O2495,W$12:AF$60,11),T2495)</f>
        <v>#REF!</v>
      </c>
      <c r="U2496" s="71" t="str">
        <f t="shared" si="662"/>
        <v>-</v>
      </c>
    </row>
    <row r="2497" spans="1:21" x14ac:dyDescent="0.15">
      <c r="A2497" s="63">
        <f t="shared" si="649"/>
        <v>46262</v>
      </c>
      <c r="B2497" s="78" t="str">
        <f t="shared" ca="1" si="651"/>
        <v>n.d</v>
      </c>
      <c r="C2497" s="65">
        <f t="shared" ca="1" si="652"/>
        <v>740.17183120949994</v>
      </c>
      <c r="D2497" s="10">
        <f ca="1">IF(A2497&lt;$B$1,VLOOKUP(A2497,[1]DI!$A$4:$B$15000,2),0)</f>
        <v>0</v>
      </c>
      <c r="E2497" s="65">
        <f t="shared" ca="1" si="653"/>
        <v>1</v>
      </c>
      <c r="F2497" s="65">
        <f ca="1">(TRUNC(PRODUCT($E$12:$E2496),16))</f>
        <v>1.5886260286907401</v>
      </c>
      <c r="G2497" s="65">
        <f t="shared" ca="1" si="654"/>
        <v>1.4184430829528401</v>
      </c>
      <c r="H2497" s="65">
        <f t="shared" ca="1" si="655"/>
        <v>1.1199786899999999</v>
      </c>
      <c r="I2497" s="64">
        <f t="shared" si="650"/>
        <v>0.04</v>
      </c>
      <c r="J2497" s="66">
        <f>IF(O2496&gt;0,VLOOKUP(O2496,W$12:AF$80,2),J2496)</f>
        <v>45407</v>
      </c>
      <c r="K2497" s="67">
        <f t="shared" si="656"/>
        <v>592</v>
      </c>
      <c r="L2497" s="68">
        <f t="shared" si="657"/>
        <v>592</v>
      </c>
      <c r="M2497" s="69">
        <f t="shared" si="658"/>
        <v>1.0965156359999999</v>
      </c>
      <c r="N2497" s="69">
        <f t="shared" ca="1" si="659"/>
        <v>1.228074146</v>
      </c>
      <c r="O2497" s="68">
        <v>0</v>
      </c>
      <c r="P2497" s="65">
        <f t="shared" ca="1" si="660"/>
        <v>168.81405828999999</v>
      </c>
      <c r="Q2497" s="143">
        <f t="shared" si="663"/>
        <v>0</v>
      </c>
      <c r="R2497" s="11">
        <f t="shared" si="661"/>
        <v>0</v>
      </c>
      <c r="S2497" s="70" t="str">
        <f>IF(O2496&gt;0,VLOOKUP(O2496,W$12:AF$60,10),S2496)</f>
        <v>A+J=</v>
      </c>
      <c r="T2497" s="66" t="e">
        <f>IF(O2496&gt;0,VLOOKUP(O2496,W$12:AF$60,11),T2496)</f>
        <v>#REF!</v>
      </c>
      <c r="U2497" s="71" t="str">
        <f t="shared" si="662"/>
        <v>-</v>
      </c>
    </row>
    <row r="2498" spans="1:21" x14ac:dyDescent="0.15">
      <c r="A2498" s="63">
        <f t="shared" si="649"/>
        <v>46263</v>
      </c>
      <c r="B2498" s="78" t="str">
        <f t="shared" ca="1" si="651"/>
        <v>n.d</v>
      </c>
      <c r="C2498" s="65">
        <f t="shared" ca="1" si="652"/>
        <v>740.17183120949994</v>
      </c>
      <c r="D2498" s="10">
        <f ca="1">IF(A2498&lt;$B$1,VLOOKUP(A2498,[1]DI!$A$4:$B$15000,2),0)</f>
        <v>0</v>
      </c>
      <c r="E2498" s="65">
        <f t="shared" ca="1" si="653"/>
        <v>1</v>
      </c>
      <c r="F2498" s="65">
        <f ca="1">(TRUNC(PRODUCT($E$12:$E2497),16))</f>
        <v>1.5886260286907401</v>
      </c>
      <c r="G2498" s="65">
        <f t="shared" ca="1" si="654"/>
        <v>1.4184430829528401</v>
      </c>
      <c r="H2498" s="65">
        <f t="shared" ca="1" si="655"/>
        <v>1.1199786899999999</v>
      </c>
      <c r="I2498" s="64">
        <f t="shared" si="650"/>
        <v>0.04</v>
      </c>
      <c r="J2498" s="66">
        <f>IF(O2497&gt;0,VLOOKUP(O2497,W$12:AF$80,2),J2497)</f>
        <v>45407</v>
      </c>
      <c r="K2498" s="67">
        <f t="shared" si="656"/>
        <v>592</v>
      </c>
      <c r="L2498" s="68">
        <f t="shared" si="657"/>
        <v>593</v>
      </c>
      <c r="M2498" s="69">
        <f t="shared" si="658"/>
        <v>1.096686308</v>
      </c>
      <c r="N2498" s="69">
        <f t="shared" ca="1" si="659"/>
        <v>1.2282652949999999</v>
      </c>
      <c r="O2498" s="68">
        <v>0</v>
      </c>
      <c r="P2498" s="65">
        <f t="shared" ca="1" si="660"/>
        <v>168.95554139999999</v>
      </c>
      <c r="Q2498" s="143">
        <f t="shared" si="663"/>
        <v>0</v>
      </c>
      <c r="R2498" s="11">
        <f t="shared" si="661"/>
        <v>0</v>
      </c>
      <c r="S2498" s="70" t="str">
        <f>IF(O2497&gt;0,VLOOKUP(O2497,W$12:AF$60,10),S2497)</f>
        <v>A+J=</v>
      </c>
      <c r="T2498" s="66" t="e">
        <f>IF(O2497&gt;0,VLOOKUP(O2497,W$12:AF$60,11),T2497)</f>
        <v>#REF!</v>
      </c>
      <c r="U2498" s="71" t="str">
        <f t="shared" si="662"/>
        <v>-</v>
      </c>
    </row>
    <row r="2499" spans="1:21" x14ac:dyDescent="0.15">
      <c r="A2499" s="63">
        <f t="shared" si="649"/>
        <v>46264</v>
      </c>
      <c r="B2499" s="78" t="str">
        <f t="shared" ca="1" si="651"/>
        <v>n.d</v>
      </c>
      <c r="C2499" s="65">
        <f t="shared" ca="1" si="652"/>
        <v>740.17183120949994</v>
      </c>
      <c r="D2499" s="10">
        <f ca="1">IF(A2499&lt;$B$1,VLOOKUP(A2499,[1]DI!$A$4:$B$15000,2),0)</f>
        <v>0</v>
      </c>
      <c r="E2499" s="65">
        <f t="shared" ca="1" si="653"/>
        <v>1</v>
      </c>
      <c r="F2499" s="65">
        <f ca="1">(TRUNC(PRODUCT($E$12:$E2498),16))</f>
        <v>1.5886260286907401</v>
      </c>
      <c r="G2499" s="65">
        <f t="shared" ca="1" si="654"/>
        <v>1.4184430829528401</v>
      </c>
      <c r="H2499" s="65">
        <f t="shared" ca="1" si="655"/>
        <v>1.1199786899999999</v>
      </c>
      <c r="I2499" s="64">
        <f t="shared" si="650"/>
        <v>0.04</v>
      </c>
      <c r="J2499" s="66">
        <f>IF(O2498&gt;0,VLOOKUP(O2498,W$12:AF$80,2),J2498)</f>
        <v>45407</v>
      </c>
      <c r="K2499" s="67">
        <f t="shared" si="656"/>
        <v>592</v>
      </c>
      <c r="L2499" s="68">
        <f t="shared" si="657"/>
        <v>593</v>
      </c>
      <c r="M2499" s="69">
        <f t="shared" si="658"/>
        <v>1.096686308</v>
      </c>
      <c r="N2499" s="69">
        <f t="shared" ca="1" si="659"/>
        <v>1.2282652949999999</v>
      </c>
      <c r="O2499" s="68">
        <v>0</v>
      </c>
      <c r="P2499" s="65">
        <f t="shared" ca="1" si="660"/>
        <v>168.95554139999999</v>
      </c>
      <c r="Q2499" s="143">
        <f t="shared" si="663"/>
        <v>0</v>
      </c>
      <c r="R2499" s="11">
        <f t="shared" si="661"/>
        <v>0</v>
      </c>
      <c r="S2499" s="70" t="str">
        <f>IF(O2498&gt;0,VLOOKUP(O2498,W$12:AF$60,10),S2498)</f>
        <v>A+J=</v>
      </c>
      <c r="T2499" s="66" t="e">
        <f>IF(O2498&gt;0,VLOOKUP(O2498,W$12:AF$60,11),T2498)</f>
        <v>#REF!</v>
      </c>
      <c r="U2499" s="71" t="str">
        <f t="shared" si="662"/>
        <v>-</v>
      </c>
    </row>
    <row r="2500" spans="1:21" x14ac:dyDescent="0.15">
      <c r="A2500" s="63">
        <f t="shared" si="649"/>
        <v>46265</v>
      </c>
      <c r="B2500" s="78" t="str">
        <f t="shared" ca="1" si="651"/>
        <v>n.d</v>
      </c>
      <c r="C2500" s="65">
        <f t="shared" ca="1" si="652"/>
        <v>740.17183120949994</v>
      </c>
      <c r="D2500" s="10">
        <f ca="1">IF(A2500&lt;$B$1,VLOOKUP(A2500,[1]DI!$A$4:$B$15000,2),0)</f>
        <v>0</v>
      </c>
      <c r="E2500" s="65">
        <f t="shared" ca="1" si="653"/>
        <v>1</v>
      </c>
      <c r="F2500" s="65">
        <f ca="1">(TRUNC(PRODUCT($E$12:$E2499),16))</f>
        <v>1.5886260286907401</v>
      </c>
      <c r="G2500" s="65">
        <f t="shared" ca="1" si="654"/>
        <v>1.4184430829528401</v>
      </c>
      <c r="H2500" s="65">
        <f t="shared" ca="1" si="655"/>
        <v>1.1199786899999999</v>
      </c>
      <c r="I2500" s="64">
        <f t="shared" si="650"/>
        <v>0.04</v>
      </c>
      <c r="J2500" s="66">
        <f>IF(O2499&gt;0,VLOOKUP(O2499,W$12:AF$80,2),J2499)</f>
        <v>45407</v>
      </c>
      <c r="K2500" s="67">
        <f t="shared" si="656"/>
        <v>593</v>
      </c>
      <c r="L2500" s="68">
        <f t="shared" si="657"/>
        <v>593</v>
      </c>
      <c r="M2500" s="69">
        <f t="shared" si="658"/>
        <v>1.096686308</v>
      </c>
      <c r="N2500" s="69">
        <f t="shared" ca="1" si="659"/>
        <v>1.2282652949999999</v>
      </c>
      <c r="O2500" s="68">
        <v>0</v>
      </c>
      <c r="P2500" s="65">
        <f t="shared" ca="1" si="660"/>
        <v>168.95554139999999</v>
      </c>
      <c r="Q2500" s="143">
        <f t="shared" si="663"/>
        <v>0</v>
      </c>
      <c r="R2500" s="11">
        <f t="shared" si="661"/>
        <v>0</v>
      </c>
      <c r="S2500" s="70" t="str">
        <f>IF(O2499&gt;0,VLOOKUP(O2499,W$12:AF$60,10),S2499)</f>
        <v>A+J=</v>
      </c>
      <c r="T2500" s="66" t="e">
        <f>IF(O2499&gt;0,VLOOKUP(O2499,W$12:AF$60,11),T2499)</f>
        <v>#REF!</v>
      </c>
      <c r="U2500" s="71" t="str">
        <f t="shared" si="662"/>
        <v>-</v>
      </c>
    </row>
    <row r="2501" spans="1:21" x14ac:dyDescent="0.15">
      <c r="A2501" s="63">
        <f t="shared" si="649"/>
        <v>46266</v>
      </c>
      <c r="B2501" s="78" t="str">
        <f t="shared" ca="1" si="651"/>
        <v>n.d</v>
      </c>
      <c r="C2501" s="65">
        <f t="shared" ca="1" si="652"/>
        <v>740.17183120949994</v>
      </c>
      <c r="D2501" s="10">
        <f ca="1">IF(A2501&lt;$B$1,VLOOKUP(A2501,[1]DI!$A$4:$B$15000,2),0)</f>
        <v>0</v>
      </c>
      <c r="E2501" s="65">
        <f t="shared" ca="1" si="653"/>
        <v>1</v>
      </c>
      <c r="F2501" s="65">
        <f ca="1">(TRUNC(PRODUCT($E$12:$E2500),16))</f>
        <v>1.5886260286907401</v>
      </c>
      <c r="G2501" s="65">
        <f t="shared" ca="1" si="654"/>
        <v>1.4184430829528401</v>
      </c>
      <c r="H2501" s="65">
        <f t="shared" ca="1" si="655"/>
        <v>1.1199786899999999</v>
      </c>
      <c r="I2501" s="64">
        <f t="shared" si="650"/>
        <v>0.04</v>
      </c>
      <c r="J2501" s="66">
        <f>IF(O2500&gt;0,VLOOKUP(O2500,W$12:AF$80,2),J2500)</f>
        <v>45407</v>
      </c>
      <c r="K2501" s="67">
        <f t="shared" si="656"/>
        <v>594</v>
      </c>
      <c r="L2501" s="68">
        <f t="shared" si="657"/>
        <v>594</v>
      </c>
      <c r="M2501" s="69">
        <f t="shared" si="658"/>
        <v>1.0968570070000001</v>
      </c>
      <c r="N2501" s="69">
        <f t="shared" ca="1" si="659"/>
        <v>1.2284564739999999</v>
      </c>
      <c r="O2501" s="68">
        <v>0</v>
      </c>
      <c r="P2501" s="65">
        <f t="shared" ca="1" si="660"/>
        <v>169.09704671</v>
      </c>
      <c r="Q2501" s="143">
        <f t="shared" si="663"/>
        <v>0</v>
      </c>
      <c r="R2501" s="11">
        <f t="shared" si="661"/>
        <v>0</v>
      </c>
      <c r="S2501" s="70" t="str">
        <f>IF(O2500&gt;0,VLOOKUP(O2500,W$12:AF$60,10),S2500)</f>
        <v>A+J=</v>
      </c>
      <c r="T2501" s="66" t="e">
        <f>IF(O2500&gt;0,VLOOKUP(O2500,W$12:AF$60,11),T2500)</f>
        <v>#REF!</v>
      </c>
      <c r="U2501" s="71" t="str">
        <f t="shared" si="662"/>
        <v>-</v>
      </c>
    </row>
    <row r="2502" spans="1:21" x14ac:dyDescent="0.15">
      <c r="A2502" s="63">
        <f t="shared" si="649"/>
        <v>46267</v>
      </c>
      <c r="B2502" s="78" t="str">
        <f t="shared" ca="1" si="651"/>
        <v>n.d</v>
      </c>
      <c r="C2502" s="65">
        <f t="shared" ca="1" si="652"/>
        <v>740.17183120949994</v>
      </c>
      <c r="D2502" s="10">
        <f ca="1">IF(A2502&lt;$B$1,VLOOKUP(A2502,[1]DI!$A$4:$B$15000,2),0)</f>
        <v>0</v>
      </c>
      <c r="E2502" s="65">
        <f t="shared" ca="1" si="653"/>
        <v>1</v>
      </c>
      <c r="F2502" s="65">
        <f ca="1">(TRUNC(PRODUCT($E$12:$E2501),16))</f>
        <v>1.5886260286907401</v>
      </c>
      <c r="G2502" s="65">
        <f t="shared" ca="1" si="654"/>
        <v>1.4184430829528401</v>
      </c>
      <c r="H2502" s="65">
        <f t="shared" ca="1" si="655"/>
        <v>1.1199786899999999</v>
      </c>
      <c r="I2502" s="64">
        <f t="shared" si="650"/>
        <v>0.04</v>
      </c>
      <c r="J2502" s="66">
        <f>IF(O2501&gt;0,VLOOKUP(O2501,W$12:AF$80,2),J2501)</f>
        <v>45407</v>
      </c>
      <c r="K2502" s="67">
        <f t="shared" si="656"/>
        <v>595</v>
      </c>
      <c r="L2502" s="68">
        <f t="shared" si="657"/>
        <v>595</v>
      </c>
      <c r="M2502" s="69">
        <f t="shared" si="658"/>
        <v>1.097027733</v>
      </c>
      <c r="N2502" s="69">
        <f t="shared" ca="1" si="659"/>
        <v>1.2286476829999999</v>
      </c>
      <c r="O2502" s="68">
        <v>0</v>
      </c>
      <c r="P2502" s="65">
        <f t="shared" ca="1" si="660"/>
        <v>169.23857422</v>
      </c>
      <c r="Q2502" s="143">
        <f t="shared" si="663"/>
        <v>0</v>
      </c>
      <c r="R2502" s="11">
        <f t="shared" si="661"/>
        <v>0</v>
      </c>
      <c r="S2502" s="70" t="str">
        <f>IF(O2501&gt;0,VLOOKUP(O2501,W$12:AF$60,10),S2501)</f>
        <v>A+J=</v>
      </c>
      <c r="T2502" s="66" t="e">
        <f>IF(O2501&gt;0,VLOOKUP(O2501,W$12:AF$60,11),T2501)</f>
        <v>#REF!</v>
      </c>
      <c r="U2502" s="71" t="str">
        <f t="shared" si="662"/>
        <v>-</v>
      </c>
    </row>
    <row r="2503" spans="1:21" x14ac:dyDescent="0.15">
      <c r="A2503" s="63">
        <f t="shared" si="649"/>
        <v>46268</v>
      </c>
      <c r="B2503" s="78" t="str">
        <f t="shared" ca="1" si="651"/>
        <v>n.d</v>
      </c>
      <c r="C2503" s="65">
        <f t="shared" ca="1" si="652"/>
        <v>740.17183120949994</v>
      </c>
      <c r="D2503" s="10">
        <f ca="1">IF(A2503&lt;$B$1,VLOOKUP(A2503,[1]DI!$A$4:$B$15000,2),0)</f>
        <v>0</v>
      </c>
      <c r="E2503" s="65">
        <f t="shared" ca="1" si="653"/>
        <v>1</v>
      </c>
      <c r="F2503" s="65">
        <f ca="1">(TRUNC(PRODUCT($E$12:$E2502),16))</f>
        <v>1.5886260286907401</v>
      </c>
      <c r="G2503" s="65">
        <f t="shared" ca="1" si="654"/>
        <v>1.4184430829528401</v>
      </c>
      <c r="H2503" s="65">
        <f t="shared" ca="1" si="655"/>
        <v>1.1199786899999999</v>
      </c>
      <c r="I2503" s="64">
        <f t="shared" si="650"/>
        <v>0.04</v>
      </c>
      <c r="J2503" s="66">
        <f>IF(O2502&gt;0,VLOOKUP(O2502,W$12:AF$80,2),J2502)</f>
        <v>45407</v>
      </c>
      <c r="K2503" s="67">
        <f t="shared" si="656"/>
        <v>596</v>
      </c>
      <c r="L2503" s="68">
        <f t="shared" si="657"/>
        <v>596</v>
      </c>
      <c r="M2503" s="69">
        <f t="shared" si="658"/>
        <v>1.0971984850000001</v>
      </c>
      <c r="N2503" s="69">
        <f t="shared" ca="1" si="659"/>
        <v>1.228838922</v>
      </c>
      <c r="O2503" s="68">
        <v>0</v>
      </c>
      <c r="P2503" s="65">
        <f t="shared" ca="1" si="660"/>
        <v>169.38012394</v>
      </c>
      <c r="Q2503" s="143">
        <f t="shared" si="663"/>
        <v>0</v>
      </c>
      <c r="R2503" s="11">
        <f t="shared" si="661"/>
        <v>0</v>
      </c>
      <c r="S2503" s="70" t="str">
        <f>IF(O2502&gt;0,VLOOKUP(O2502,W$12:AF$60,10),S2502)</f>
        <v>A+J=</v>
      </c>
      <c r="T2503" s="66" t="e">
        <f>IF(O2502&gt;0,VLOOKUP(O2502,W$12:AF$60,11),T2502)</f>
        <v>#REF!</v>
      </c>
      <c r="U2503" s="71" t="str">
        <f t="shared" si="662"/>
        <v>-</v>
      </c>
    </row>
    <row r="2504" spans="1:21" x14ac:dyDescent="0.15">
      <c r="A2504" s="63">
        <f t="shared" si="649"/>
        <v>46269</v>
      </c>
      <c r="B2504" s="78" t="str">
        <f t="shared" ca="1" si="651"/>
        <v>n.d</v>
      </c>
      <c r="C2504" s="65">
        <f t="shared" ca="1" si="652"/>
        <v>740.17183120949994</v>
      </c>
      <c r="D2504" s="10">
        <f ca="1">IF(A2504&lt;$B$1,VLOOKUP(A2504,[1]DI!$A$4:$B$15000,2),0)</f>
        <v>0</v>
      </c>
      <c r="E2504" s="65">
        <f t="shared" ca="1" si="653"/>
        <v>1</v>
      </c>
      <c r="F2504" s="65">
        <f ca="1">(TRUNC(PRODUCT($E$12:$E2503),16))</f>
        <v>1.5886260286907401</v>
      </c>
      <c r="G2504" s="65">
        <f t="shared" ca="1" si="654"/>
        <v>1.4184430829528401</v>
      </c>
      <c r="H2504" s="65">
        <f t="shared" ca="1" si="655"/>
        <v>1.1199786899999999</v>
      </c>
      <c r="I2504" s="64">
        <f t="shared" si="650"/>
        <v>0.04</v>
      </c>
      <c r="J2504" s="66">
        <f>IF(O2503&gt;0,VLOOKUP(O2503,W$12:AF$80,2),J2503)</f>
        <v>45407</v>
      </c>
      <c r="K2504" s="67">
        <f t="shared" si="656"/>
        <v>597</v>
      </c>
      <c r="L2504" s="68">
        <f t="shared" si="657"/>
        <v>597</v>
      </c>
      <c r="M2504" s="69">
        <f t="shared" si="658"/>
        <v>1.0973692639999999</v>
      </c>
      <c r="N2504" s="69">
        <f t="shared" ca="1" si="659"/>
        <v>1.2290301910000001</v>
      </c>
      <c r="O2504" s="68">
        <v>0</v>
      </c>
      <c r="P2504" s="65">
        <f t="shared" ca="1" si="660"/>
        <v>169.52169587</v>
      </c>
      <c r="Q2504" s="143">
        <f t="shared" si="663"/>
        <v>0</v>
      </c>
      <c r="R2504" s="11">
        <f t="shared" si="661"/>
        <v>0</v>
      </c>
      <c r="S2504" s="70" t="str">
        <f>IF(O2503&gt;0,VLOOKUP(O2503,W$12:AF$60,10),S2503)</f>
        <v>A+J=</v>
      </c>
      <c r="T2504" s="66" t="e">
        <f>IF(O2503&gt;0,VLOOKUP(O2503,W$12:AF$60,11),T2503)</f>
        <v>#REF!</v>
      </c>
      <c r="U2504" s="71" t="str">
        <f t="shared" si="662"/>
        <v>-</v>
      </c>
    </row>
    <row r="2505" spans="1:21" x14ac:dyDescent="0.15">
      <c r="A2505" s="63">
        <f t="shared" si="649"/>
        <v>46270</v>
      </c>
      <c r="B2505" s="78" t="str">
        <f t="shared" ca="1" si="651"/>
        <v>n.d</v>
      </c>
      <c r="C2505" s="65">
        <f t="shared" ca="1" si="652"/>
        <v>740.17183120949994</v>
      </c>
      <c r="D2505" s="10">
        <f ca="1">IF(A2505&lt;$B$1,VLOOKUP(A2505,[1]DI!$A$4:$B$15000,2),0)</f>
        <v>0</v>
      </c>
      <c r="E2505" s="65">
        <f t="shared" ca="1" si="653"/>
        <v>1</v>
      </c>
      <c r="F2505" s="65">
        <f ca="1">(TRUNC(PRODUCT($E$12:$E2504),16))</f>
        <v>1.5886260286907401</v>
      </c>
      <c r="G2505" s="65">
        <f t="shared" ca="1" si="654"/>
        <v>1.4184430829528401</v>
      </c>
      <c r="H2505" s="65">
        <f t="shared" ca="1" si="655"/>
        <v>1.1199786899999999</v>
      </c>
      <c r="I2505" s="64">
        <f t="shared" si="650"/>
        <v>0.04</v>
      </c>
      <c r="J2505" s="66">
        <f>IF(O2504&gt;0,VLOOKUP(O2504,W$12:AF$80,2),J2504)</f>
        <v>45407</v>
      </c>
      <c r="K2505" s="67">
        <f t="shared" si="656"/>
        <v>597</v>
      </c>
      <c r="L2505" s="68">
        <f t="shared" si="657"/>
        <v>598</v>
      </c>
      <c r="M2505" s="69">
        <f t="shared" si="658"/>
        <v>1.0975400689999999</v>
      </c>
      <c r="N2505" s="69">
        <f t="shared" ca="1" si="659"/>
        <v>1.2292214889999999</v>
      </c>
      <c r="O2505" s="68">
        <v>0</v>
      </c>
      <c r="P2505" s="65">
        <f t="shared" ca="1" si="660"/>
        <v>169.66328926</v>
      </c>
      <c r="Q2505" s="143">
        <f t="shared" si="663"/>
        <v>0</v>
      </c>
      <c r="R2505" s="11">
        <f t="shared" si="661"/>
        <v>0</v>
      </c>
      <c r="S2505" s="70" t="str">
        <f>IF(O2504&gt;0,VLOOKUP(O2504,W$12:AF$60,10),S2504)</f>
        <v>A+J=</v>
      </c>
      <c r="T2505" s="66" t="e">
        <f>IF(O2504&gt;0,VLOOKUP(O2504,W$12:AF$60,11),T2504)</f>
        <v>#REF!</v>
      </c>
      <c r="U2505" s="71" t="str">
        <f t="shared" si="662"/>
        <v>-</v>
      </c>
    </row>
    <row r="2506" spans="1:21" x14ac:dyDescent="0.15">
      <c r="A2506" s="63">
        <f t="shared" si="649"/>
        <v>46271</v>
      </c>
      <c r="B2506" s="78" t="str">
        <f t="shared" ca="1" si="651"/>
        <v>n.d</v>
      </c>
      <c r="C2506" s="65">
        <f t="shared" ca="1" si="652"/>
        <v>740.17183120949994</v>
      </c>
      <c r="D2506" s="10">
        <f ca="1">IF(A2506&lt;$B$1,VLOOKUP(A2506,[1]DI!$A$4:$B$15000,2),0)</f>
        <v>0</v>
      </c>
      <c r="E2506" s="65">
        <f t="shared" ca="1" si="653"/>
        <v>1</v>
      </c>
      <c r="F2506" s="65">
        <f ca="1">(TRUNC(PRODUCT($E$12:$E2505),16))</f>
        <v>1.5886260286907401</v>
      </c>
      <c r="G2506" s="65">
        <f t="shared" ca="1" si="654"/>
        <v>1.4184430829528401</v>
      </c>
      <c r="H2506" s="65">
        <f t="shared" ca="1" si="655"/>
        <v>1.1199786899999999</v>
      </c>
      <c r="I2506" s="64">
        <f t="shared" si="650"/>
        <v>0.04</v>
      </c>
      <c r="J2506" s="66">
        <f>IF(O2505&gt;0,VLOOKUP(O2505,W$12:AF$80,2),J2505)</f>
        <v>45407</v>
      </c>
      <c r="K2506" s="67">
        <f t="shared" si="656"/>
        <v>597</v>
      </c>
      <c r="L2506" s="68">
        <f t="shared" si="657"/>
        <v>598</v>
      </c>
      <c r="M2506" s="69">
        <f t="shared" si="658"/>
        <v>1.0975400689999999</v>
      </c>
      <c r="N2506" s="69">
        <f t="shared" ca="1" si="659"/>
        <v>1.2292214889999999</v>
      </c>
      <c r="O2506" s="68">
        <v>0</v>
      </c>
      <c r="P2506" s="65">
        <f t="shared" ca="1" si="660"/>
        <v>169.66328926</v>
      </c>
      <c r="Q2506" s="143">
        <f t="shared" si="663"/>
        <v>0</v>
      </c>
      <c r="R2506" s="11">
        <f t="shared" si="661"/>
        <v>0</v>
      </c>
      <c r="S2506" s="70" t="str">
        <f>IF(O2505&gt;0,VLOOKUP(O2505,W$12:AF$60,10),S2505)</f>
        <v>A+J=</v>
      </c>
      <c r="T2506" s="66" t="e">
        <f>IF(O2505&gt;0,VLOOKUP(O2505,W$12:AF$60,11),T2505)</f>
        <v>#REF!</v>
      </c>
      <c r="U2506" s="71" t="str">
        <f t="shared" si="662"/>
        <v>-</v>
      </c>
    </row>
    <row r="2507" spans="1:21" x14ac:dyDescent="0.15">
      <c r="A2507" s="63">
        <f t="shared" si="649"/>
        <v>46272</v>
      </c>
      <c r="B2507" s="78" t="str">
        <f t="shared" ca="1" si="651"/>
        <v>n.d</v>
      </c>
      <c r="C2507" s="65">
        <f t="shared" ca="1" si="652"/>
        <v>740.17183120949994</v>
      </c>
      <c r="D2507" s="10">
        <f ca="1">IF(A2507&lt;$B$1,VLOOKUP(A2507,[1]DI!$A$4:$B$15000,2),0)</f>
        <v>0</v>
      </c>
      <c r="E2507" s="65">
        <f t="shared" ca="1" si="653"/>
        <v>1</v>
      </c>
      <c r="F2507" s="65">
        <f ca="1">(TRUNC(PRODUCT($E$12:$E2506),16))</f>
        <v>1.5886260286907401</v>
      </c>
      <c r="G2507" s="65">
        <f t="shared" ca="1" si="654"/>
        <v>1.4184430829528401</v>
      </c>
      <c r="H2507" s="65">
        <f t="shared" ca="1" si="655"/>
        <v>1.1199786899999999</v>
      </c>
      <c r="I2507" s="64">
        <f t="shared" si="650"/>
        <v>0.04</v>
      </c>
      <c r="J2507" s="66">
        <f>IF(O2506&gt;0,VLOOKUP(O2506,W$12:AF$80,2),J2506)</f>
        <v>45407</v>
      </c>
      <c r="K2507" s="67">
        <f t="shared" si="656"/>
        <v>597</v>
      </c>
      <c r="L2507" s="68">
        <f t="shared" si="657"/>
        <v>598</v>
      </c>
      <c r="M2507" s="69">
        <f t="shared" si="658"/>
        <v>1.0975400689999999</v>
      </c>
      <c r="N2507" s="69">
        <f t="shared" ca="1" si="659"/>
        <v>1.2292214889999999</v>
      </c>
      <c r="O2507" s="68">
        <v>0</v>
      </c>
      <c r="P2507" s="65">
        <f t="shared" ca="1" si="660"/>
        <v>169.66328926</v>
      </c>
      <c r="Q2507" s="143">
        <f t="shared" si="663"/>
        <v>0</v>
      </c>
      <c r="R2507" s="11">
        <f t="shared" si="661"/>
        <v>0</v>
      </c>
      <c r="S2507" s="70" t="str">
        <f>IF(O2506&gt;0,VLOOKUP(O2506,W$12:AF$60,10),S2506)</f>
        <v>A+J=</v>
      </c>
      <c r="T2507" s="66" t="e">
        <f>IF(O2506&gt;0,VLOOKUP(O2506,W$12:AF$60,11),T2506)</f>
        <v>#REF!</v>
      </c>
      <c r="U2507" s="71" t="str">
        <f t="shared" si="662"/>
        <v>-</v>
      </c>
    </row>
    <row r="2508" spans="1:21" x14ac:dyDescent="0.15">
      <c r="A2508" s="63">
        <f t="shared" si="649"/>
        <v>46273</v>
      </c>
      <c r="B2508" s="78" t="str">
        <f t="shared" ca="1" si="651"/>
        <v>n.d</v>
      </c>
      <c r="C2508" s="65">
        <f t="shared" ca="1" si="652"/>
        <v>740.17183120949994</v>
      </c>
      <c r="D2508" s="10">
        <f ca="1">IF(A2508&lt;$B$1,VLOOKUP(A2508,[1]DI!$A$4:$B$15000,2),0)</f>
        <v>0</v>
      </c>
      <c r="E2508" s="65">
        <f t="shared" ca="1" si="653"/>
        <v>1</v>
      </c>
      <c r="F2508" s="65">
        <f ca="1">(TRUNC(PRODUCT($E$12:$E2507),16))</f>
        <v>1.5886260286907401</v>
      </c>
      <c r="G2508" s="65">
        <f t="shared" ca="1" si="654"/>
        <v>1.4184430829528401</v>
      </c>
      <c r="H2508" s="65">
        <f t="shared" ca="1" si="655"/>
        <v>1.1199786899999999</v>
      </c>
      <c r="I2508" s="64">
        <f t="shared" si="650"/>
        <v>0.04</v>
      </c>
      <c r="J2508" s="66">
        <f>IF(O2507&gt;0,VLOOKUP(O2507,W$12:AF$80,2),J2507)</f>
        <v>45407</v>
      </c>
      <c r="K2508" s="67">
        <f t="shared" si="656"/>
        <v>598</v>
      </c>
      <c r="L2508" s="68">
        <f t="shared" si="657"/>
        <v>598</v>
      </c>
      <c r="M2508" s="69">
        <f t="shared" si="658"/>
        <v>1.0975400689999999</v>
      </c>
      <c r="N2508" s="69">
        <f t="shared" ca="1" si="659"/>
        <v>1.2292214889999999</v>
      </c>
      <c r="O2508" s="68">
        <v>0</v>
      </c>
      <c r="P2508" s="65">
        <f t="shared" ca="1" si="660"/>
        <v>169.66328926</v>
      </c>
      <c r="Q2508" s="143">
        <f t="shared" si="663"/>
        <v>0</v>
      </c>
      <c r="R2508" s="11">
        <f t="shared" si="661"/>
        <v>0</v>
      </c>
      <c r="S2508" s="70" t="str">
        <f>IF(O2507&gt;0,VLOOKUP(O2507,W$12:AF$60,10),S2507)</f>
        <v>A+J=</v>
      </c>
      <c r="T2508" s="66" t="e">
        <f>IF(O2507&gt;0,VLOOKUP(O2507,W$12:AF$60,11),T2507)</f>
        <v>#REF!</v>
      </c>
      <c r="U2508" s="71" t="str">
        <f t="shared" si="662"/>
        <v>-</v>
      </c>
    </row>
    <row r="2509" spans="1:21" x14ac:dyDescent="0.15">
      <c r="A2509" s="63">
        <f t="shared" ref="A2509:A2572" si="664">(A2508+1)</f>
        <v>46274</v>
      </c>
      <c r="B2509" s="78" t="str">
        <f t="shared" ca="1" si="651"/>
        <v>n.d</v>
      </c>
      <c r="C2509" s="65">
        <f t="shared" ca="1" si="652"/>
        <v>740.17183120949994</v>
      </c>
      <c r="D2509" s="10">
        <f ca="1">IF(A2509&lt;$B$1,VLOOKUP(A2509,[1]DI!$A$4:$B$15000,2),0)</f>
        <v>0</v>
      </c>
      <c r="E2509" s="65">
        <f t="shared" ca="1" si="653"/>
        <v>1</v>
      </c>
      <c r="F2509" s="65">
        <f ca="1">(TRUNC(PRODUCT($E$12:$E2508),16))</f>
        <v>1.5886260286907401</v>
      </c>
      <c r="G2509" s="65">
        <f t="shared" ca="1" si="654"/>
        <v>1.4184430829528401</v>
      </c>
      <c r="H2509" s="65">
        <f t="shared" ca="1" si="655"/>
        <v>1.1199786899999999</v>
      </c>
      <c r="I2509" s="64">
        <f t="shared" ref="I2509:I2572" si="665">I2508</f>
        <v>0.04</v>
      </c>
      <c r="J2509" s="66">
        <f>IF(O2508&gt;0,VLOOKUP(O2508,W$12:AF$80,2),J2508)</f>
        <v>45407</v>
      </c>
      <c r="K2509" s="67">
        <f t="shared" si="656"/>
        <v>599</v>
      </c>
      <c r="L2509" s="68">
        <f t="shared" si="657"/>
        <v>599</v>
      </c>
      <c r="M2509" s="69">
        <f t="shared" si="658"/>
        <v>1.0977109009999999</v>
      </c>
      <c r="N2509" s="69">
        <f t="shared" ca="1" si="659"/>
        <v>1.229412817</v>
      </c>
      <c r="O2509" s="68">
        <v>0</v>
      </c>
      <c r="P2509" s="65">
        <f t="shared" ca="1" si="660"/>
        <v>169.80490485999999</v>
      </c>
      <c r="Q2509" s="143">
        <f t="shared" si="663"/>
        <v>0</v>
      </c>
      <c r="R2509" s="11">
        <f t="shared" si="661"/>
        <v>0</v>
      </c>
      <c r="S2509" s="70" t="str">
        <f>IF(O2508&gt;0,VLOOKUP(O2508,W$12:AF$60,10),S2508)</f>
        <v>A+J=</v>
      </c>
      <c r="T2509" s="66" t="e">
        <f>IF(O2508&gt;0,VLOOKUP(O2508,W$12:AF$60,11),T2508)</f>
        <v>#REF!</v>
      </c>
      <c r="U2509" s="71" t="str">
        <f t="shared" si="662"/>
        <v>-</v>
      </c>
    </row>
    <row r="2510" spans="1:21" x14ac:dyDescent="0.15">
      <c r="A2510" s="63">
        <f t="shared" si="664"/>
        <v>46275</v>
      </c>
      <c r="B2510" s="78" t="str">
        <f t="shared" ca="1" si="651"/>
        <v>n.d</v>
      </c>
      <c r="C2510" s="65">
        <f t="shared" ca="1" si="652"/>
        <v>740.17183120949994</v>
      </c>
      <c r="D2510" s="10">
        <f ca="1">IF(A2510&lt;$B$1,VLOOKUP(A2510,[1]DI!$A$4:$B$15000,2),0)</f>
        <v>0</v>
      </c>
      <c r="E2510" s="65">
        <f t="shared" ca="1" si="653"/>
        <v>1</v>
      </c>
      <c r="F2510" s="65">
        <f ca="1">(TRUNC(PRODUCT($E$12:$E2509),16))</f>
        <v>1.5886260286907401</v>
      </c>
      <c r="G2510" s="65">
        <f t="shared" ca="1" si="654"/>
        <v>1.4184430829528401</v>
      </c>
      <c r="H2510" s="65">
        <f t="shared" ca="1" si="655"/>
        <v>1.1199786899999999</v>
      </c>
      <c r="I2510" s="64">
        <f t="shared" si="665"/>
        <v>0.04</v>
      </c>
      <c r="J2510" s="66">
        <f>IF(O2509&gt;0,VLOOKUP(O2509,W$12:AF$80,2),J2509)</f>
        <v>45407</v>
      </c>
      <c r="K2510" s="67">
        <f t="shared" si="656"/>
        <v>600</v>
      </c>
      <c r="L2510" s="68">
        <f t="shared" si="657"/>
        <v>600</v>
      </c>
      <c r="M2510" s="69">
        <f t="shared" si="658"/>
        <v>1.0978817599999999</v>
      </c>
      <c r="N2510" s="69">
        <f t="shared" ca="1" si="659"/>
        <v>1.229604175</v>
      </c>
      <c r="O2510" s="68">
        <v>0</v>
      </c>
      <c r="P2510" s="65">
        <f t="shared" ca="1" si="660"/>
        <v>169.94654266000001</v>
      </c>
      <c r="Q2510" s="143">
        <f t="shared" si="663"/>
        <v>0</v>
      </c>
      <c r="R2510" s="11">
        <f t="shared" si="661"/>
        <v>0</v>
      </c>
      <c r="S2510" s="70" t="str">
        <f>IF(O2509&gt;0,VLOOKUP(O2509,W$12:AF$60,10),S2509)</f>
        <v>A+J=</v>
      </c>
      <c r="T2510" s="66" t="e">
        <f>IF(O2509&gt;0,VLOOKUP(O2509,W$12:AF$60,11),T2509)</f>
        <v>#REF!</v>
      </c>
      <c r="U2510" s="71" t="str">
        <f t="shared" si="662"/>
        <v>-</v>
      </c>
    </row>
    <row r="2511" spans="1:21" x14ac:dyDescent="0.15">
      <c r="A2511" s="63">
        <f t="shared" si="664"/>
        <v>46276</v>
      </c>
      <c r="B2511" s="78" t="str">
        <f t="shared" ca="1" si="651"/>
        <v>n.d</v>
      </c>
      <c r="C2511" s="65">
        <f t="shared" ca="1" si="652"/>
        <v>740.17183120949994</v>
      </c>
      <c r="D2511" s="10">
        <f ca="1">IF(A2511&lt;$B$1,VLOOKUP(A2511,[1]DI!$A$4:$B$15000,2),0)</f>
        <v>0</v>
      </c>
      <c r="E2511" s="65">
        <f t="shared" ca="1" si="653"/>
        <v>1</v>
      </c>
      <c r="F2511" s="65">
        <f ca="1">(TRUNC(PRODUCT($E$12:$E2510),16))</f>
        <v>1.5886260286907401</v>
      </c>
      <c r="G2511" s="65">
        <f t="shared" ca="1" si="654"/>
        <v>1.4184430829528401</v>
      </c>
      <c r="H2511" s="65">
        <f t="shared" ca="1" si="655"/>
        <v>1.1199786899999999</v>
      </c>
      <c r="I2511" s="64">
        <f t="shared" si="665"/>
        <v>0.04</v>
      </c>
      <c r="J2511" s="66">
        <f>IF(O2510&gt;0,VLOOKUP(O2510,W$12:AF$80,2),J2510)</f>
        <v>45407</v>
      </c>
      <c r="K2511" s="67">
        <f t="shared" si="656"/>
        <v>601</v>
      </c>
      <c r="L2511" s="68">
        <f t="shared" si="657"/>
        <v>601</v>
      </c>
      <c r="M2511" s="69">
        <f t="shared" si="658"/>
        <v>1.0980526450000001</v>
      </c>
      <c r="N2511" s="69">
        <f t="shared" ca="1" si="659"/>
        <v>1.2297955629999999</v>
      </c>
      <c r="O2511" s="68">
        <v>0</v>
      </c>
      <c r="P2511" s="65">
        <f t="shared" ca="1" si="660"/>
        <v>170.08820266000001</v>
      </c>
      <c r="Q2511" s="143">
        <f t="shared" si="663"/>
        <v>0</v>
      </c>
      <c r="R2511" s="11">
        <f t="shared" si="661"/>
        <v>0</v>
      </c>
      <c r="S2511" s="70" t="str">
        <f>IF(O2510&gt;0,VLOOKUP(O2510,W$12:AF$60,10),S2510)</f>
        <v>A+J=</v>
      </c>
      <c r="T2511" s="66" t="e">
        <f>IF(O2510&gt;0,VLOOKUP(O2510,W$12:AF$60,11),T2510)</f>
        <v>#REF!</v>
      </c>
      <c r="U2511" s="71" t="str">
        <f t="shared" si="662"/>
        <v>-</v>
      </c>
    </row>
    <row r="2512" spans="1:21" x14ac:dyDescent="0.15">
      <c r="A2512" s="63">
        <f t="shared" si="664"/>
        <v>46277</v>
      </c>
      <c r="B2512" s="78" t="str">
        <f t="shared" ca="1" si="651"/>
        <v>n.d</v>
      </c>
      <c r="C2512" s="65">
        <f t="shared" ca="1" si="652"/>
        <v>740.17183120949994</v>
      </c>
      <c r="D2512" s="10">
        <f ca="1">IF(A2512&lt;$B$1,VLOOKUP(A2512,[1]DI!$A$4:$B$15000,2),0)</f>
        <v>0</v>
      </c>
      <c r="E2512" s="65">
        <f t="shared" ca="1" si="653"/>
        <v>1</v>
      </c>
      <c r="F2512" s="65">
        <f ca="1">(TRUNC(PRODUCT($E$12:$E2511),16))</f>
        <v>1.5886260286907401</v>
      </c>
      <c r="G2512" s="65">
        <f t="shared" ca="1" si="654"/>
        <v>1.4184430829528401</v>
      </c>
      <c r="H2512" s="65">
        <f t="shared" ca="1" si="655"/>
        <v>1.1199786899999999</v>
      </c>
      <c r="I2512" s="64">
        <f t="shared" si="665"/>
        <v>0.04</v>
      </c>
      <c r="J2512" s="66">
        <f>IF(O2511&gt;0,VLOOKUP(O2511,W$12:AF$80,2),J2511)</f>
        <v>45407</v>
      </c>
      <c r="K2512" s="67">
        <f t="shared" si="656"/>
        <v>601</v>
      </c>
      <c r="L2512" s="68">
        <f t="shared" si="657"/>
        <v>602</v>
      </c>
      <c r="M2512" s="69">
        <f t="shared" si="658"/>
        <v>1.0982235570000001</v>
      </c>
      <c r="N2512" s="69">
        <f t="shared" ca="1" si="659"/>
        <v>1.2299869809999999</v>
      </c>
      <c r="O2512" s="68">
        <v>0</v>
      </c>
      <c r="P2512" s="65">
        <f t="shared" ca="1" si="660"/>
        <v>170.22988487999999</v>
      </c>
      <c r="Q2512" s="143">
        <f t="shared" si="663"/>
        <v>0</v>
      </c>
      <c r="R2512" s="11">
        <f t="shared" si="661"/>
        <v>0</v>
      </c>
      <c r="S2512" s="70" t="str">
        <f>IF(O2511&gt;0,VLOOKUP(O2511,W$12:AF$60,10),S2511)</f>
        <v>A+J=</v>
      </c>
      <c r="T2512" s="66" t="e">
        <f>IF(O2511&gt;0,VLOOKUP(O2511,W$12:AF$60,11),T2511)</f>
        <v>#REF!</v>
      </c>
      <c r="U2512" s="71" t="str">
        <f t="shared" si="662"/>
        <v>-</v>
      </c>
    </row>
    <row r="2513" spans="1:21" x14ac:dyDescent="0.15">
      <c r="A2513" s="63">
        <f t="shared" si="664"/>
        <v>46278</v>
      </c>
      <c r="B2513" s="78" t="str">
        <f t="shared" ca="1" si="651"/>
        <v>n.d</v>
      </c>
      <c r="C2513" s="65">
        <f t="shared" ca="1" si="652"/>
        <v>740.17183120949994</v>
      </c>
      <c r="D2513" s="10">
        <f ca="1">IF(A2513&lt;$B$1,VLOOKUP(A2513,[1]DI!$A$4:$B$15000,2),0)</f>
        <v>0</v>
      </c>
      <c r="E2513" s="65">
        <f t="shared" ca="1" si="653"/>
        <v>1</v>
      </c>
      <c r="F2513" s="65">
        <f ca="1">(TRUNC(PRODUCT($E$12:$E2512),16))</f>
        <v>1.5886260286907401</v>
      </c>
      <c r="G2513" s="65">
        <f t="shared" ca="1" si="654"/>
        <v>1.4184430829528401</v>
      </c>
      <c r="H2513" s="65">
        <f t="shared" ca="1" si="655"/>
        <v>1.1199786899999999</v>
      </c>
      <c r="I2513" s="64">
        <f t="shared" si="665"/>
        <v>0.04</v>
      </c>
      <c r="J2513" s="66">
        <f>IF(O2512&gt;0,VLOOKUP(O2512,W$12:AF$80,2),J2512)</f>
        <v>45407</v>
      </c>
      <c r="K2513" s="67">
        <f t="shared" si="656"/>
        <v>601</v>
      </c>
      <c r="L2513" s="68">
        <f t="shared" si="657"/>
        <v>602</v>
      </c>
      <c r="M2513" s="69">
        <f t="shared" si="658"/>
        <v>1.0982235570000001</v>
      </c>
      <c r="N2513" s="69">
        <f t="shared" ca="1" si="659"/>
        <v>1.2299869809999999</v>
      </c>
      <c r="O2513" s="68">
        <v>0</v>
      </c>
      <c r="P2513" s="65">
        <f t="shared" ca="1" si="660"/>
        <v>170.22988487999999</v>
      </c>
      <c r="Q2513" s="143">
        <f t="shared" si="663"/>
        <v>0</v>
      </c>
      <c r="R2513" s="11">
        <f t="shared" si="661"/>
        <v>0</v>
      </c>
      <c r="S2513" s="70" t="str">
        <f>IF(O2512&gt;0,VLOOKUP(O2512,W$12:AF$60,10),S2512)</f>
        <v>A+J=</v>
      </c>
      <c r="T2513" s="66" t="e">
        <f>IF(O2512&gt;0,VLOOKUP(O2512,W$12:AF$60,11),T2512)</f>
        <v>#REF!</v>
      </c>
      <c r="U2513" s="71" t="str">
        <f t="shared" si="662"/>
        <v>-</v>
      </c>
    </row>
    <row r="2514" spans="1:21" x14ac:dyDescent="0.15">
      <c r="A2514" s="63">
        <f t="shared" si="664"/>
        <v>46279</v>
      </c>
      <c r="B2514" s="78" t="str">
        <f t="shared" ca="1" si="651"/>
        <v>n.d</v>
      </c>
      <c r="C2514" s="65">
        <f t="shared" ca="1" si="652"/>
        <v>740.17183120949994</v>
      </c>
      <c r="D2514" s="10">
        <f ca="1">IF(A2514&lt;$B$1,VLOOKUP(A2514,[1]DI!$A$4:$B$15000,2),0)</f>
        <v>0</v>
      </c>
      <c r="E2514" s="65">
        <f t="shared" ca="1" si="653"/>
        <v>1</v>
      </c>
      <c r="F2514" s="65">
        <f ca="1">(TRUNC(PRODUCT($E$12:$E2513),16))</f>
        <v>1.5886260286907401</v>
      </c>
      <c r="G2514" s="65">
        <f t="shared" ca="1" si="654"/>
        <v>1.4184430829528401</v>
      </c>
      <c r="H2514" s="65">
        <f t="shared" ca="1" si="655"/>
        <v>1.1199786899999999</v>
      </c>
      <c r="I2514" s="64">
        <f t="shared" si="665"/>
        <v>0.04</v>
      </c>
      <c r="J2514" s="66">
        <f>IF(O2513&gt;0,VLOOKUP(O2513,W$12:AF$80,2),J2513)</f>
        <v>45407</v>
      </c>
      <c r="K2514" s="67">
        <f t="shared" si="656"/>
        <v>602</v>
      </c>
      <c r="L2514" s="68">
        <f t="shared" si="657"/>
        <v>602</v>
      </c>
      <c r="M2514" s="69">
        <f t="shared" si="658"/>
        <v>1.0982235570000001</v>
      </c>
      <c r="N2514" s="69">
        <f t="shared" ca="1" si="659"/>
        <v>1.2299869809999999</v>
      </c>
      <c r="O2514" s="68">
        <v>0</v>
      </c>
      <c r="P2514" s="65">
        <f t="shared" ca="1" si="660"/>
        <v>170.22988487999999</v>
      </c>
      <c r="Q2514" s="143">
        <f t="shared" si="663"/>
        <v>0</v>
      </c>
      <c r="R2514" s="11">
        <f t="shared" si="661"/>
        <v>0</v>
      </c>
      <c r="S2514" s="70" t="str">
        <f>IF(O2513&gt;0,VLOOKUP(O2513,W$12:AF$60,10),S2513)</f>
        <v>A+J=</v>
      </c>
      <c r="T2514" s="66" t="e">
        <f>IF(O2513&gt;0,VLOOKUP(O2513,W$12:AF$60,11),T2513)</f>
        <v>#REF!</v>
      </c>
      <c r="U2514" s="71" t="str">
        <f t="shared" si="662"/>
        <v>-</v>
      </c>
    </row>
    <row r="2515" spans="1:21" x14ac:dyDescent="0.15">
      <c r="A2515" s="63">
        <f t="shared" si="664"/>
        <v>46280</v>
      </c>
      <c r="B2515" s="78" t="str">
        <f t="shared" ca="1" si="651"/>
        <v>n.d</v>
      </c>
      <c r="C2515" s="65">
        <f t="shared" ca="1" si="652"/>
        <v>740.17183120949994</v>
      </c>
      <c r="D2515" s="10">
        <f ca="1">IF(A2515&lt;$B$1,VLOOKUP(A2515,[1]DI!$A$4:$B$15000,2),0)</f>
        <v>0</v>
      </c>
      <c r="E2515" s="65">
        <f t="shared" ca="1" si="653"/>
        <v>1</v>
      </c>
      <c r="F2515" s="65">
        <f ca="1">(TRUNC(PRODUCT($E$12:$E2514),16))</f>
        <v>1.5886260286907401</v>
      </c>
      <c r="G2515" s="65">
        <f t="shared" ca="1" si="654"/>
        <v>1.4184430829528401</v>
      </c>
      <c r="H2515" s="65">
        <f t="shared" ca="1" si="655"/>
        <v>1.1199786899999999</v>
      </c>
      <c r="I2515" s="64">
        <f t="shared" si="665"/>
        <v>0.04</v>
      </c>
      <c r="J2515" s="66">
        <f>IF(O2514&gt;0,VLOOKUP(O2514,W$12:AF$80,2),J2514)</f>
        <v>45407</v>
      </c>
      <c r="K2515" s="67">
        <f t="shared" si="656"/>
        <v>603</v>
      </c>
      <c r="L2515" s="68">
        <f t="shared" si="657"/>
        <v>603</v>
      </c>
      <c r="M2515" s="69">
        <f t="shared" si="658"/>
        <v>1.098394495</v>
      </c>
      <c r="N2515" s="69">
        <f t="shared" ca="1" si="659"/>
        <v>1.2301784280000001</v>
      </c>
      <c r="O2515" s="68">
        <v>0</v>
      </c>
      <c r="P2515" s="65">
        <f t="shared" ca="1" si="660"/>
        <v>170.37158855000001</v>
      </c>
      <c r="Q2515" s="143">
        <f t="shared" si="663"/>
        <v>0</v>
      </c>
      <c r="R2515" s="11">
        <f t="shared" si="661"/>
        <v>0</v>
      </c>
      <c r="S2515" s="70" t="str">
        <f>IF(O2514&gt;0,VLOOKUP(O2514,W$12:AF$60,10),S2514)</f>
        <v>A+J=</v>
      </c>
      <c r="T2515" s="66" t="e">
        <f>IF(O2514&gt;0,VLOOKUP(O2514,W$12:AF$60,11),T2514)</f>
        <v>#REF!</v>
      </c>
      <c r="U2515" s="71" t="str">
        <f t="shared" si="662"/>
        <v>-</v>
      </c>
    </row>
    <row r="2516" spans="1:21" x14ac:dyDescent="0.15">
      <c r="A2516" s="63">
        <f t="shared" si="664"/>
        <v>46281</v>
      </c>
      <c r="B2516" s="78" t="str">
        <f t="shared" ca="1" si="651"/>
        <v>n.d</v>
      </c>
      <c r="C2516" s="65">
        <f t="shared" ca="1" si="652"/>
        <v>740.17183120949994</v>
      </c>
      <c r="D2516" s="10">
        <f ca="1">IF(A2516&lt;$B$1,VLOOKUP(A2516,[1]DI!$A$4:$B$15000,2),0)</f>
        <v>0</v>
      </c>
      <c r="E2516" s="65">
        <f t="shared" ca="1" si="653"/>
        <v>1</v>
      </c>
      <c r="F2516" s="65">
        <f ca="1">(TRUNC(PRODUCT($E$12:$E2515),16))</f>
        <v>1.5886260286907401</v>
      </c>
      <c r="G2516" s="65">
        <f t="shared" ca="1" si="654"/>
        <v>1.4184430829528401</v>
      </c>
      <c r="H2516" s="65">
        <f t="shared" ca="1" si="655"/>
        <v>1.1199786899999999</v>
      </c>
      <c r="I2516" s="64">
        <f t="shared" si="665"/>
        <v>0.04</v>
      </c>
      <c r="J2516" s="66">
        <f>IF(O2515&gt;0,VLOOKUP(O2515,W$12:AF$80,2),J2515)</f>
        <v>45407</v>
      </c>
      <c r="K2516" s="67">
        <f t="shared" si="656"/>
        <v>604</v>
      </c>
      <c r="L2516" s="68">
        <f t="shared" si="657"/>
        <v>604</v>
      </c>
      <c r="M2516" s="69">
        <f t="shared" si="658"/>
        <v>1.0985654600000001</v>
      </c>
      <c r="N2516" s="69">
        <f t="shared" ca="1" si="659"/>
        <v>1.2303699050000001</v>
      </c>
      <c r="O2516" s="68">
        <v>0</v>
      </c>
      <c r="P2516" s="65">
        <f t="shared" ca="1" si="660"/>
        <v>170.51331443000001</v>
      </c>
      <c r="Q2516" s="143">
        <f t="shared" si="663"/>
        <v>0</v>
      </c>
      <c r="R2516" s="11">
        <f t="shared" si="661"/>
        <v>0</v>
      </c>
      <c r="S2516" s="70" t="str">
        <f>IF(O2515&gt;0,VLOOKUP(O2515,W$12:AF$60,10),S2515)</f>
        <v>A+J=</v>
      </c>
      <c r="T2516" s="66" t="e">
        <f>IF(O2515&gt;0,VLOOKUP(O2515,W$12:AF$60,11),T2515)</f>
        <v>#REF!</v>
      </c>
      <c r="U2516" s="71" t="str">
        <f t="shared" si="662"/>
        <v>-</v>
      </c>
    </row>
    <row r="2517" spans="1:21" x14ac:dyDescent="0.15">
      <c r="A2517" s="63">
        <f t="shared" si="664"/>
        <v>46282</v>
      </c>
      <c r="B2517" s="78" t="str">
        <f t="shared" ca="1" si="651"/>
        <v>n.d</v>
      </c>
      <c r="C2517" s="65">
        <f t="shared" ca="1" si="652"/>
        <v>740.17183120949994</v>
      </c>
      <c r="D2517" s="10">
        <f ca="1">IF(A2517&lt;$B$1,VLOOKUP(A2517,[1]DI!$A$4:$B$15000,2),0)</f>
        <v>0</v>
      </c>
      <c r="E2517" s="65">
        <f t="shared" ca="1" si="653"/>
        <v>1</v>
      </c>
      <c r="F2517" s="65">
        <f ca="1">(TRUNC(PRODUCT($E$12:$E2516),16))</f>
        <v>1.5886260286907401</v>
      </c>
      <c r="G2517" s="65">
        <f t="shared" ca="1" si="654"/>
        <v>1.4184430829528401</v>
      </c>
      <c r="H2517" s="65">
        <f t="shared" ca="1" si="655"/>
        <v>1.1199786899999999</v>
      </c>
      <c r="I2517" s="64">
        <f t="shared" si="665"/>
        <v>0.04</v>
      </c>
      <c r="J2517" s="66">
        <f>IF(O2516&gt;0,VLOOKUP(O2516,W$12:AF$80,2),J2516)</f>
        <v>45407</v>
      </c>
      <c r="K2517" s="67">
        <f t="shared" si="656"/>
        <v>605</v>
      </c>
      <c r="L2517" s="68">
        <f t="shared" si="657"/>
        <v>605</v>
      </c>
      <c r="M2517" s="69">
        <f t="shared" si="658"/>
        <v>1.098736452</v>
      </c>
      <c r="N2517" s="69">
        <f t="shared" ca="1" si="659"/>
        <v>1.2305614119999999</v>
      </c>
      <c r="O2517" s="68">
        <v>0</v>
      </c>
      <c r="P2517" s="65">
        <f t="shared" ca="1" si="660"/>
        <v>170.65506252</v>
      </c>
      <c r="Q2517" s="143">
        <f t="shared" si="663"/>
        <v>0</v>
      </c>
      <c r="R2517" s="11">
        <f t="shared" si="661"/>
        <v>0</v>
      </c>
      <c r="S2517" s="70" t="str">
        <f>IF(O2516&gt;0,VLOOKUP(O2516,W$12:AF$60,10),S2516)</f>
        <v>A+J=</v>
      </c>
      <c r="T2517" s="66" t="e">
        <f>IF(O2516&gt;0,VLOOKUP(O2516,W$12:AF$60,11),T2516)</f>
        <v>#REF!</v>
      </c>
      <c r="U2517" s="71" t="str">
        <f t="shared" si="662"/>
        <v>-</v>
      </c>
    </row>
    <row r="2518" spans="1:21" x14ac:dyDescent="0.15">
      <c r="A2518" s="63">
        <f t="shared" si="664"/>
        <v>46283</v>
      </c>
      <c r="B2518" s="78" t="str">
        <f t="shared" ca="1" si="651"/>
        <v>n.d</v>
      </c>
      <c r="C2518" s="65">
        <f t="shared" ca="1" si="652"/>
        <v>740.17183120949994</v>
      </c>
      <c r="D2518" s="10">
        <f ca="1">IF(A2518&lt;$B$1,VLOOKUP(A2518,[1]DI!$A$4:$B$15000,2),0)</f>
        <v>0</v>
      </c>
      <c r="E2518" s="65">
        <f t="shared" ca="1" si="653"/>
        <v>1</v>
      </c>
      <c r="F2518" s="65">
        <f ca="1">(TRUNC(PRODUCT($E$12:$E2517),16))</f>
        <v>1.5886260286907401</v>
      </c>
      <c r="G2518" s="65">
        <f t="shared" ca="1" si="654"/>
        <v>1.4184430829528401</v>
      </c>
      <c r="H2518" s="65">
        <f t="shared" ca="1" si="655"/>
        <v>1.1199786899999999</v>
      </c>
      <c r="I2518" s="64">
        <f t="shared" si="665"/>
        <v>0.04</v>
      </c>
      <c r="J2518" s="66">
        <f>IF(O2517&gt;0,VLOOKUP(O2517,W$12:AF$80,2),J2517)</f>
        <v>45407</v>
      </c>
      <c r="K2518" s="67">
        <f t="shared" si="656"/>
        <v>606</v>
      </c>
      <c r="L2518" s="68">
        <f t="shared" si="657"/>
        <v>606</v>
      </c>
      <c r="M2518" s="69">
        <f t="shared" si="658"/>
        <v>1.0989074700000001</v>
      </c>
      <c r="N2518" s="69">
        <f t="shared" ca="1" si="659"/>
        <v>1.230752949</v>
      </c>
      <c r="O2518" s="68">
        <v>0</v>
      </c>
      <c r="P2518" s="65">
        <f t="shared" ca="1" si="660"/>
        <v>170.79683281000001</v>
      </c>
      <c r="Q2518" s="143">
        <f t="shared" si="663"/>
        <v>0</v>
      </c>
      <c r="R2518" s="11">
        <f t="shared" si="661"/>
        <v>0</v>
      </c>
      <c r="S2518" s="70" t="str">
        <f>IF(O2517&gt;0,VLOOKUP(O2517,W$12:AF$60,10),S2517)</f>
        <v>A+J=</v>
      </c>
      <c r="T2518" s="66" t="e">
        <f>IF(O2517&gt;0,VLOOKUP(O2517,W$12:AF$60,11),T2517)</f>
        <v>#REF!</v>
      </c>
      <c r="U2518" s="71" t="str">
        <f t="shared" si="662"/>
        <v>-</v>
      </c>
    </row>
    <row r="2519" spans="1:21" x14ac:dyDescent="0.15">
      <c r="A2519" s="63">
        <f t="shared" si="664"/>
        <v>46284</v>
      </c>
      <c r="B2519" s="78" t="str">
        <f t="shared" ca="1" si="651"/>
        <v>n.d</v>
      </c>
      <c r="C2519" s="65">
        <f t="shared" ca="1" si="652"/>
        <v>740.17183120949994</v>
      </c>
      <c r="D2519" s="10">
        <f ca="1">IF(A2519&lt;$B$1,VLOOKUP(A2519,[1]DI!$A$4:$B$15000,2),0)</f>
        <v>0</v>
      </c>
      <c r="E2519" s="65">
        <f t="shared" ca="1" si="653"/>
        <v>1</v>
      </c>
      <c r="F2519" s="65">
        <f ca="1">(TRUNC(PRODUCT($E$12:$E2518),16))</f>
        <v>1.5886260286907401</v>
      </c>
      <c r="G2519" s="65">
        <f t="shared" ca="1" si="654"/>
        <v>1.4184430829528401</v>
      </c>
      <c r="H2519" s="65">
        <f t="shared" ca="1" si="655"/>
        <v>1.1199786899999999</v>
      </c>
      <c r="I2519" s="64">
        <f t="shared" si="665"/>
        <v>0.04</v>
      </c>
      <c r="J2519" s="66">
        <f>IF(O2518&gt;0,VLOOKUP(O2518,W$12:AF$80,2),J2518)</f>
        <v>45407</v>
      </c>
      <c r="K2519" s="67">
        <f t="shared" si="656"/>
        <v>606</v>
      </c>
      <c r="L2519" s="68">
        <f t="shared" si="657"/>
        <v>607</v>
      </c>
      <c r="M2519" s="69">
        <f t="shared" si="658"/>
        <v>1.0990785139999999</v>
      </c>
      <c r="N2519" s="69">
        <f t="shared" ca="1" si="659"/>
        <v>1.2309445139999999</v>
      </c>
      <c r="O2519" s="68">
        <v>0</v>
      </c>
      <c r="P2519" s="65">
        <f t="shared" ca="1" si="660"/>
        <v>170.93862383000001</v>
      </c>
      <c r="Q2519" s="143">
        <f t="shared" si="663"/>
        <v>0</v>
      </c>
      <c r="R2519" s="11">
        <f t="shared" si="661"/>
        <v>0</v>
      </c>
      <c r="S2519" s="70" t="str">
        <f>IF(O2518&gt;0,VLOOKUP(O2518,W$12:AF$60,10),S2518)</f>
        <v>A+J=</v>
      </c>
      <c r="T2519" s="66" t="e">
        <f>IF(O2518&gt;0,VLOOKUP(O2518,W$12:AF$60,11),T2518)</f>
        <v>#REF!</v>
      </c>
      <c r="U2519" s="71" t="str">
        <f t="shared" si="662"/>
        <v>-</v>
      </c>
    </row>
    <row r="2520" spans="1:21" x14ac:dyDescent="0.15">
      <c r="A2520" s="63">
        <f t="shared" si="664"/>
        <v>46285</v>
      </c>
      <c r="B2520" s="78" t="str">
        <f t="shared" ca="1" si="651"/>
        <v>n.d</v>
      </c>
      <c r="C2520" s="65">
        <f t="shared" ca="1" si="652"/>
        <v>740.17183120949994</v>
      </c>
      <c r="D2520" s="10">
        <f ca="1">IF(A2520&lt;$B$1,VLOOKUP(A2520,[1]DI!$A$4:$B$15000,2),0)</f>
        <v>0</v>
      </c>
      <c r="E2520" s="65">
        <f t="shared" ca="1" si="653"/>
        <v>1</v>
      </c>
      <c r="F2520" s="65">
        <f ca="1">(TRUNC(PRODUCT($E$12:$E2519),16))</f>
        <v>1.5886260286907401</v>
      </c>
      <c r="G2520" s="65">
        <f t="shared" ca="1" si="654"/>
        <v>1.4184430829528401</v>
      </c>
      <c r="H2520" s="65">
        <f t="shared" ca="1" si="655"/>
        <v>1.1199786899999999</v>
      </c>
      <c r="I2520" s="64">
        <f t="shared" si="665"/>
        <v>0.04</v>
      </c>
      <c r="J2520" s="66">
        <f>IF(O2519&gt;0,VLOOKUP(O2519,W$12:AF$80,2),J2519)</f>
        <v>45407</v>
      </c>
      <c r="K2520" s="67">
        <f t="shared" si="656"/>
        <v>606</v>
      </c>
      <c r="L2520" s="68">
        <f t="shared" si="657"/>
        <v>607</v>
      </c>
      <c r="M2520" s="69">
        <f t="shared" si="658"/>
        <v>1.0990785139999999</v>
      </c>
      <c r="N2520" s="69">
        <f t="shared" ca="1" si="659"/>
        <v>1.2309445139999999</v>
      </c>
      <c r="O2520" s="68">
        <v>0</v>
      </c>
      <c r="P2520" s="65">
        <f t="shared" ca="1" si="660"/>
        <v>170.93862383000001</v>
      </c>
      <c r="Q2520" s="143">
        <f t="shared" si="663"/>
        <v>0</v>
      </c>
      <c r="R2520" s="11">
        <f t="shared" si="661"/>
        <v>0</v>
      </c>
      <c r="S2520" s="70" t="str">
        <f>IF(O2519&gt;0,VLOOKUP(O2519,W$12:AF$60,10),S2519)</f>
        <v>A+J=</v>
      </c>
      <c r="T2520" s="66" t="e">
        <f>IF(O2519&gt;0,VLOOKUP(O2519,W$12:AF$60,11),T2519)</f>
        <v>#REF!</v>
      </c>
      <c r="U2520" s="71" t="str">
        <f t="shared" si="662"/>
        <v>-</v>
      </c>
    </row>
    <row r="2521" spans="1:21" x14ac:dyDescent="0.15">
      <c r="A2521" s="63">
        <f t="shared" si="664"/>
        <v>46286</v>
      </c>
      <c r="B2521" s="78" t="str">
        <f t="shared" ca="1" si="651"/>
        <v>n.d</v>
      </c>
      <c r="C2521" s="65">
        <f t="shared" ca="1" si="652"/>
        <v>740.17183120949994</v>
      </c>
      <c r="D2521" s="10">
        <f ca="1">IF(A2521&lt;$B$1,VLOOKUP(A2521,[1]DI!$A$4:$B$15000,2),0)</f>
        <v>0</v>
      </c>
      <c r="E2521" s="65">
        <f t="shared" ca="1" si="653"/>
        <v>1</v>
      </c>
      <c r="F2521" s="65">
        <f ca="1">(TRUNC(PRODUCT($E$12:$E2520),16))</f>
        <v>1.5886260286907401</v>
      </c>
      <c r="G2521" s="65">
        <f t="shared" ca="1" si="654"/>
        <v>1.4184430829528401</v>
      </c>
      <c r="H2521" s="65">
        <f t="shared" ca="1" si="655"/>
        <v>1.1199786899999999</v>
      </c>
      <c r="I2521" s="64">
        <f t="shared" si="665"/>
        <v>0.04</v>
      </c>
      <c r="J2521" s="66">
        <f>IF(O2520&gt;0,VLOOKUP(O2520,W$12:AF$80,2),J2520)</f>
        <v>45407</v>
      </c>
      <c r="K2521" s="67">
        <f t="shared" si="656"/>
        <v>607</v>
      </c>
      <c r="L2521" s="68">
        <f t="shared" si="657"/>
        <v>607</v>
      </c>
      <c r="M2521" s="69">
        <f t="shared" si="658"/>
        <v>1.0990785139999999</v>
      </c>
      <c r="N2521" s="69">
        <f t="shared" ca="1" si="659"/>
        <v>1.2309445139999999</v>
      </c>
      <c r="O2521" s="68">
        <v>0</v>
      </c>
      <c r="P2521" s="65">
        <f t="shared" ca="1" si="660"/>
        <v>170.93862383000001</v>
      </c>
      <c r="Q2521" s="143">
        <f t="shared" si="663"/>
        <v>0</v>
      </c>
      <c r="R2521" s="11">
        <f t="shared" si="661"/>
        <v>0</v>
      </c>
      <c r="S2521" s="70" t="str">
        <f>IF(O2520&gt;0,VLOOKUP(O2520,W$12:AF$60,10),S2520)</f>
        <v>A+J=</v>
      </c>
      <c r="T2521" s="66" t="e">
        <f>IF(O2520&gt;0,VLOOKUP(O2520,W$12:AF$60,11),T2520)</f>
        <v>#REF!</v>
      </c>
      <c r="U2521" s="71" t="str">
        <f t="shared" si="662"/>
        <v>-</v>
      </c>
    </row>
    <row r="2522" spans="1:21" x14ac:dyDescent="0.15">
      <c r="A2522" s="63">
        <f t="shared" si="664"/>
        <v>46287</v>
      </c>
      <c r="B2522" s="78" t="str">
        <f t="shared" ca="1" si="651"/>
        <v>n.d</v>
      </c>
      <c r="C2522" s="65">
        <f t="shared" ca="1" si="652"/>
        <v>740.17183120949994</v>
      </c>
      <c r="D2522" s="10">
        <f ca="1">IF(A2522&lt;$B$1,VLOOKUP(A2522,[1]DI!$A$4:$B$15000,2),0)</f>
        <v>0</v>
      </c>
      <c r="E2522" s="65">
        <f t="shared" ca="1" si="653"/>
        <v>1</v>
      </c>
      <c r="F2522" s="65">
        <f ca="1">(TRUNC(PRODUCT($E$12:$E2521),16))</f>
        <v>1.5886260286907401</v>
      </c>
      <c r="G2522" s="65">
        <f t="shared" ca="1" si="654"/>
        <v>1.4184430829528401</v>
      </c>
      <c r="H2522" s="65">
        <f t="shared" ca="1" si="655"/>
        <v>1.1199786899999999</v>
      </c>
      <c r="I2522" s="64">
        <f t="shared" si="665"/>
        <v>0.04</v>
      </c>
      <c r="J2522" s="66">
        <f>IF(O2521&gt;0,VLOOKUP(O2521,W$12:AF$80,2),J2521)</f>
        <v>45407</v>
      </c>
      <c r="K2522" s="67">
        <f t="shared" si="656"/>
        <v>608</v>
      </c>
      <c r="L2522" s="68">
        <f t="shared" si="657"/>
        <v>608</v>
      </c>
      <c r="M2522" s="69">
        <f t="shared" si="658"/>
        <v>1.099249586</v>
      </c>
      <c r="N2522" s="69">
        <f t="shared" ca="1" si="659"/>
        <v>1.2311361110000001</v>
      </c>
      <c r="O2522" s="68">
        <v>0</v>
      </c>
      <c r="P2522" s="65">
        <f t="shared" ca="1" si="660"/>
        <v>171.08043853000001</v>
      </c>
      <c r="Q2522" s="143">
        <f t="shared" si="663"/>
        <v>0</v>
      </c>
      <c r="R2522" s="11">
        <f t="shared" si="661"/>
        <v>0</v>
      </c>
      <c r="S2522" s="70" t="str">
        <f>IF(O2521&gt;0,VLOOKUP(O2521,W$12:AF$60,10),S2521)</f>
        <v>A+J=</v>
      </c>
      <c r="T2522" s="66" t="e">
        <f>IF(O2521&gt;0,VLOOKUP(O2521,W$12:AF$60,11),T2521)</f>
        <v>#REF!</v>
      </c>
      <c r="U2522" s="71" t="str">
        <f t="shared" si="662"/>
        <v>-</v>
      </c>
    </row>
    <row r="2523" spans="1:21" x14ac:dyDescent="0.15">
      <c r="A2523" s="63">
        <f t="shared" si="664"/>
        <v>46288</v>
      </c>
      <c r="B2523" s="78" t="str">
        <f t="shared" ca="1" si="651"/>
        <v>n.d</v>
      </c>
      <c r="C2523" s="65">
        <f t="shared" ca="1" si="652"/>
        <v>740.17183120949994</v>
      </c>
      <c r="D2523" s="10">
        <f ca="1">IF(A2523&lt;$B$1,VLOOKUP(A2523,[1]DI!$A$4:$B$15000,2),0)</f>
        <v>0</v>
      </c>
      <c r="E2523" s="65">
        <f t="shared" ca="1" si="653"/>
        <v>1</v>
      </c>
      <c r="F2523" s="65">
        <f ca="1">(TRUNC(PRODUCT($E$12:$E2522),16))</f>
        <v>1.5886260286907401</v>
      </c>
      <c r="G2523" s="65">
        <f t="shared" ca="1" si="654"/>
        <v>1.4184430829528401</v>
      </c>
      <c r="H2523" s="65">
        <f t="shared" ca="1" si="655"/>
        <v>1.1199786899999999</v>
      </c>
      <c r="I2523" s="64">
        <f t="shared" si="665"/>
        <v>0.04</v>
      </c>
      <c r="J2523" s="66">
        <f>IF(O2522&gt;0,VLOOKUP(O2522,W$12:AF$80,2),J2522)</f>
        <v>45407</v>
      </c>
      <c r="K2523" s="67">
        <f t="shared" si="656"/>
        <v>609</v>
      </c>
      <c r="L2523" s="68">
        <f t="shared" si="657"/>
        <v>609</v>
      </c>
      <c r="M2523" s="69">
        <f t="shared" si="658"/>
        <v>1.099420684</v>
      </c>
      <c r="N2523" s="69">
        <f t="shared" ca="1" si="659"/>
        <v>1.231327737</v>
      </c>
      <c r="O2523" s="68">
        <v>0</v>
      </c>
      <c r="P2523" s="65">
        <f t="shared" ca="1" si="660"/>
        <v>171.22227470000001</v>
      </c>
      <c r="Q2523" s="143">
        <f t="shared" si="663"/>
        <v>0</v>
      </c>
      <c r="R2523" s="11">
        <f t="shared" si="661"/>
        <v>0</v>
      </c>
      <c r="S2523" s="70" t="str">
        <f>IF(O2522&gt;0,VLOOKUP(O2522,W$12:AF$60,10),S2522)</f>
        <v>A+J=</v>
      </c>
      <c r="T2523" s="66" t="e">
        <f>IF(O2522&gt;0,VLOOKUP(O2522,W$12:AF$60,11),T2522)</f>
        <v>#REF!</v>
      </c>
      <c r="U2523" s="71" t="str">
        <f t="shared" si="662"/>
        <v>-</v>
      </c>
    </row>
    <row r="2524" spans="1:21" x14ac:dyDescent="0.15">
      <c r="A2524" s="63">
        <f t="shared" si="664"/>
        <v>46289</v>
      </c>
      <c r="B2524" s="78" t="str">
        <f t="shared" ca="1" si="651"/>
        <v>n.d</v>
      </c>
      <c r="C2524" s="65">
        <f t="shared" ca="1" si="652"/>
        <v>740.17183120949994</v>
      </c>
      <c r="D2524" s="10">
        <f ca="1">IF(A2524&lt;$B$1,VLOOKUP(A2524,[1]DI!$A$4:$B$15000,2),0)</f>
        <v>0</v>
      </c>
      <c r="E2524" s="65">
        <f t="shared" ca="1" si="653"/>
        <v>1</v>
      </c>
      <c r="F2524" s="65">
        <f ca="1">(TRUNC(PRODUCT($E$12:$E2523),16))</f>
        <v>1.5886260286907401</v>
      </c>
      <c r="G2524" s="65">
        <f t="shared" ca="1" si="654"/>
        <v>1.4184430829528401</v>
      </c>
      <c r="H2524" s="65">
        <f t="shared" ca="1" si="655"/>
        <v>1.1199786899999999</v>
      </c>
      <c r="I2524" s="64">
        <f t="shared" si="665"/>
        <v>0.04</v>
      </c>
      <c r="J2524" s="66">
        <f>IF(O2523&gt;0,VLOOKUP(O2523,W$12:AF$80,2),J2523)</f>
        <v>45407</v>
      </c>
      <c r="K2524" s="67">
        <f t="shared" si="656"/>
        <v>610</v>
      </c>
      <c r="L2524" s="68">
        <f t="shared" si="657"/>
        <v>610</v>
      </c>
      <c r="M2524" s="69">
        <f t="shared" si="658"/>
        <v>1.0995918090000001</v>
      </c>
      <c r="N2524" s="69">
        <f t="shared" ca="1" si="659"/>
        <v>1.231519394</v>
      </c>
      <c r="O2524" s="68">
        <v>0</v>
      </c>
      <c r="P2524" s="65">
        <f t="shared" ca="1" si="660"/>
        <v>171.36413381</v>
      </c>
      <c r="Q2524" s="143">
        <f t="shared" si="663"/>
        <v>0</v>
      </c>
      <c r="R2524" s="11">
        <f t="shared" si="661"/>
        <v>0</v>
      </c>
      <c r="S2524" s="70" t="str">
        <f>IF(O2523&gt;0,VLOOKUP(O2523,W$12:AF$60,10),S2523)</f>
        <v>A+J=</v>
      </c>
      <c r="T2524" s="66" t="e">
        <f>IF(O2523&gt;0,VLOOKUP(O2523,W$12:AF$60,11),T2523)</f>
        <v>#REF!</v>
      </c>
      <c r="U2524" s="71" t="str">
        <f t="shared" si="662"/>
        <v>-</v>
      </c>
    </row>
    <row r="2525" spans="1:21" x14ac:dyDescent="0.15">
      <c r="A2525" s="63">
        <f t="shared" si="664"/>
        <v>46290</v>
      </c>
      <c r="B2525" s="78" t="str">
        <f t="shared" ca="1" si="651"/>
        <v>n.d</v>
      </c>
      <c r="C2525" s="65">
        <f t="shared" ca="1" si="652"/>
        <v>740.17183120949994</v>
      </c>
      <c r="D2525" s="10">
        <f ca="1">IF(A2525&lt;$B$1,VLOOKUP(A2525,[1]DI!$A$4:$B$15000,2),0)</f>
        <v>0</v>
      </c>
      <c r="E2525" s="65">
        <f t="shared" ca="1" si="653"/>
        <v>1</v>
      </c>
      <c r="F2525" s="65">
        <f ca="1">(TRUNC(PRODUCT($E$12:$E2524),16))</f>
        <v>1.5886260286907401</v>
      </c>
      <c r="G2525" s="65">
        <f t="shared" ca="1" si="654"/>
        <v>1.4184430829528401</v>
      </c>
      <c r="H2525" s="65">
        <f t="shared" ca="1" si="655"/>
        <v>1.1199786899999999</v>
      </c>
      <c r="I2525" s="64">
        <f t="shared" si="665"/>
        <v>0.04</v>
      </c>
      <c r="J2525" s="66">
        <f>IF(O2524&gt;0,VLOOKUP(O2524,W$12:AF$80,2),J2524)</f>
        <v>45407</v>
      </c>
      <c r="K2525" s="67">
        <f t="shared" si="656"/>
        <v>611</v>
      </c>
      <c r="L2525" s="68">
        <f t="shared" si="657"/>
        <v>611</v>
      </c>
      <c r="M2525" s="69">
        <f t="shared" si="658"/>
        <v>1.0997629600000001</v>
      </c>
      <c r="N2525" s="69">
        <f t="shared" ca="1" si="659"/>
        <v>1.2317110790000001</v>
      </c>
      <c r="O2525" s="68">
        <v>0</v>
      </c>
      <c r="P2525" s="65">
        <f t="shared" ca="1" si="660"/>
        <v>171.50601365</v>
      </c>
      <c r="Q2525" s="143">
        <f t="shared" si="663"/>
        <v>0</v>
      </c>
      <c r="R2525" s="11">
        <f t="shared" si="661"/>
        <v>0</v>
      </c>
      <c r="S2525" s="70" t="str">
        <f>IF(O2524&gt;0,VLOOKUP(O2524,W$12:AF$60,10),S2524)</f>
        <v>A+J=</v>
      </c>
      <c r="T2525" s="66" t="e">
        <f>IF(O2524&gt;0,VLOOKUP(O2524,W$12:AF$60,11),T2524)</f>
        <v>#REF!</v>
      </c>
      <c r="U2525" s="71" t="str">
        <f t="shared" si="662"/>
        <v>-</v>
      </c>
    </row>
    <row r="2526" spans="1:21" x14ac:dyDescent="0.15">
      <c r="A2526" s="63">
        <f t="shared" si="664"/>
        <v>46291</v>
      </c>
      <c r="B2526" s="78" t="str">
        <f t="shared" ca="1" si="651"/>
        <v>n.d</v>
      </c>
      <c r="C2526" s="65">
        <f t="shared" ca="1" si="652"/>
        <v>740.17183120949994</v>
      </c>
      <c r="D2526" s="10">
        <f ca="1">IF(A2526&lt;$B$1,VLOOKUP(A2526,[1]DI!$A$4:$B$15000,2),0)</f>
        <v>0</v>
      </c>
      <c r="E2526" s="65">
        <f t="shared" ca="1" si="653"/>
        <v>1</v>
      </c>
      <c r="F2526" s="65">
        <f ca="1">(TRUNC(PRODUCT($E$12:$E2525),16))</f>
        <v>1.5886260286907401</v>
      </c>
      <c r="G2526" s="65">
        <f t="shared" ca="1" si="654"/>
        <v>1.4184430829528401</v>
      </c>
      <c r="H2526" s="65">
        <f t="shared" ca="1" si="655"/>
        <v>1.1199786899999999</v>
      </c>
      <c r="I2526" s="64">
        <f t="shared" si="665"/>
        <v>0.04</v>
      </c>
      <c r="J2526" s="66">
        <f>IF(O2525&gt;0,VLOOKUP(O2525,W$12:AF$80,2),J2525)</f>
        <v>45407</v>
      </c>
      <c r="K2526" s="67">
        <f t="shared" si="656"/>
        <v>611</v>
      </c>
      <c r="L2526" s="68">
        <f t="shared" si="657"/>
        <v>612</v>
      </c>
      <c r="M2526" s="69">
        <f t="shared" si="658"/>
        <v>1.0999341380000001</v>
      </c>
      <c r="N2526" s="69">
        <f t="shared" ca="1" si="659"/>
        <v>1.2319027950000001</v>
      </c>
      <c r="O2526" s="68">
        <v>0</v>
      </c>
      <c r="P2526" s="65">
        <f t="shared" ca="1" si="660"/>
        <v>171.64791643000001</v>
      </c>
      <c r="Q2526" s="143">
        <f t="shared" si="663"/>
        <v>0</v>
      </c>
      <c r="R2526" s="11">
        <f t="shared" si="661"/>
        <v>0</v>
      </c>
      <c r="S2526" s="70" t="str">
        <f>IF(O2525&gt;0,VLOOKUP(O2525,W$12:AF$60,10),S2525)</f>
        <v>A+J=</v>
      </c>
      <c r="T2526" s="66" t="e">
        <f>IF(O2525&gt;0,VLOOKUP(O2525,W$12:AF$60,11),T2525)</f>
        <v>#REF!</v>
      </c>
      <c r="U2526" s="71" t="str">
        <f t="shared" si="662"/>
        <v>-</v>
      </c>
    </row>
    <row r="2527" spans="1:21" x14ac:dyDescent="0.15">
      <c r="A2527" s="63">
        <f t="shared" si="664"/>
        <v>46292</v>
      </c>
      <c r="B2527" s="78" t="str">
        <f t="shared" ca="1" si="651"/>
        <v>n.d</v>
      </c>
      <c r="C2527" s="65">
        <f t="shared" ca="1" si="652"/>
        <v>740.17183120949994</v>
      </c>
      <c r="D2527" s="10">
        <f ca="1">IF(A2527&lt;$B$1,VLOOKUP(A2527,[1]DI!$A$4:$B$15000,2),0)</f>
        <v>0</v>
      </c>
      <c r="E2527" s="65">
        <f t="shared" ca="1" si="653"/>
        <v>1</v>
      </c>
      <c r="F2527" s="65">
        <f ca="1">(TRUNC(PRODUCT($E$12:$E2526),16))</f>
        <v>1.5886260286907401</v>
      </c>
      <c r="G2527" s="65">
        <f t="shared" ca="1" si="654"/>
        <v>1.4184430829528401</v>
      </c>
      <c r="H2527" s="65">
        <f t="shared" ca="1" si="655"/>
        <v>1.1199786899999999</v>
      </c>
      <c r="I2527" s="64">
        <f t="shared" si="665"/>
        <v>0.04</v>
      </c>
      <c r="J2527" s="66">
        <f>IF(O2526&gt;0,VLOOKUP(O2526,W$12:AF$80,2),J2526)</f>
        <v>45407</v>
      </c>
      <c r="K2527" s="67">
        <f t="shared" si="656"/>
        <v>611</v>
      </c>
      <c r="L2527" s="68">
        <f t="shared" si="657"/>
        <v>612</v>
      </c>
      <c r="M2527" s="69">
        <f t="shared" si="658"/>
        <v>1.0999341380000001</v>
      </c>
      <c r="N2527" s="69">
        <f t="shared" ca="1" si="659"/>
        <v>1.2319027950000001</v>
      </c>
      <c r="O2527" s="68">
        <v>0</v>
      </c>
      <c r="P2527" s="65">
        <f t="shared" ca="1" si="660"/>
        <v>171.64791643000001</v>
      </c>
      <c r="Q2527" s="143">
        <f t="shared" si="663"/>
        <v>0</v>
      </c>
      <c r="R2527" s="11">
        <f t="shared" si="661"/>
        <v>0</v>
      </c>
      <c r="S2527" s="70" t="str">
        <f>IF(O2526&gt;0,VLOOKUP(O2526,W$12:AF$60,10),S2526)</f>
        <v>A+J=</v>
      </c>
      <c r="T2527" s="66" t="e">
        <f>IF(O2526&gt;0,VLOOKUP(O2526,W$12:AF$60,11),T2526)</f>
        <v>#REF!</v>
      </c>
      <c r="U2527" s="71" t="str">
        <f t="shared" si="662"/>
        <v>-</v>
      </c>
    </row>
    <row r="2528" spans="1:21" x14ac:dyDescent="0.15">
      <c r="A2528" s="63">
        <f t="shared" si="664"/>
        <v>46293</v>
      </c>
      <c r="B2528" s="78" t="str">
        <f t="shared" ca="1" si="651"/>
        <v>n.d</v>
      </c>
      <c r="C2528" s="65">
        <f t="shared" ca="1" si="652"/>
        <v>740.17183120949994</v>
      </c>
      <c r="D2528" s="10">
        <f ca="1">IF(A2528&lt;$B$1,VLOOKUP(A2528,[1]DI!$A$4:$B$15000,2),0)</f>
        <v>0</v>
      </c>
      <c r="E2528" s="65">
        <f t="shared" ca="1" si="653"/>
        <v>1</v>
      </c>
      <c r="F2528" s="65">
        <f ca="1">(TRUNC(PRODUCT($E$12:$E2527),16))</f>
        <v>1.5886260286907401</v>
      </c>
      <c r="G2528" s="65">
        <f t="shared" ca="1" si="654"/>
        <v>1.4184430829528401</v>
      </c>
      <c r="H2528" s="65">
        <f t="shared" ca="1" si="655"/>
        <v>1.1199786899999999</v>
      </c>
      <c r="I2528" s="64">
        <f t="shared" si="665"/>
        <v>0.04</v>
      </c>
      <c r="J2528" s="66">
        <f>IF(O2527&gt;0,VLOOKUP(O2527,W$12:AF$80,2),J2527)</f>
        <v>45407</v>
      </c>
      <c r="K2528" s="67">
        <f t="shared" si="656"/>
        <v>612</v>
      </c>
      <c r="L2528" s="68">
        <f t="shared" si="657"/>
        <v>612</v>
      </c>
      <c r="M2528" s="69">
        <f t="shared" si="658"/>
        <v>1.0999341380000001</v>
      </c>
      <c r="N2528" s="69">
        <f t="shared" ca="1" si="659"/>
        <v>1.2319027950000001</v>
      </c>
      <c r="O2528" s="68">
        <v>0</v>
      </c>
      <c r="P2528" s="65">
        <f t="shared" ca="1" si="660"/>
        <v>171.64791643000001</v>
      </c>
      <c r="Q2528" s="143">
        <f t="shared" si="663"/>
        <v>0</v>
      </c>
      <c r="R2528" s="11">
        <f t="shared" si="661"/>
        <v>0</v>
      </c>
      <c r="S2528" s="70" t="str">
        <f>IF(O2527&gt;0,VLOOKUP(O2527,W$12:AF$60,10),S2527)</f>
        <v>A+J=</v>
      </c>
      <c r="T2528" s="66" t="e">
        <f>IF(O2527&gt;0,VLOOKUP(O2527,W$12:AF$60,11),T2527)</f>
        <v>#REF!</v>
      </c>
      <c r="U2528" s="71" t="str">
        <f t="shared" si="662"/>
        <v>-</v>
      </c>
    </row>
    <row r="2529" spans="1:21" x14ac:dyDescent="0.15">
      <c r="A2529" s="63">
        <f t="shared" si="664"/>
        <v>46294</v>
      </c>
      <c r="B2529" s="78" t="str">
        <f t="shared" ca="1" si="651"/>
        <v>n.d</v>
      </c>
      <c r="C2529" s="65">
        <f t="shared" ca="1" si="652"/>
        <v>740.17183120949994</v>
      </c>
      <c r="D2529" s="10">
        <f ca="1">IF(A2529&lt;$B$1,VLOOKUP(A2529,[1]DI!$A$4:$B$15000,2),0)</f>
        <v>0</v>
      </c>
      <c r="E2529" s="65">
        <f t="shared" ca="1" si="653"/>
        <v>1</v>
      </c>
      <c r="F2529" s="65">
        <f ca="1">(TRUNC(PRODUCT($E$12:$E2528),16))</f>
        <v>1.5886260286907401</v>
      </c>
      <c r="G2529" s="65">
        <f t="shared" ca="1" si="654"/>
        <v>1.4184430829528401</v>
      </c>
      <c r="H2529" s="65">
        <f t="shared" ca="1" si="655"/>
        <v>1.1199786899999999</v>
      </c>
      <c r="I2529" s="64">
        <f t="shared" si="665"/>
        <v>0.04</v>
      </c>
      <c r="J2529" s="66">
        <f>IF(O2528&gt;0,VLOOKUP(O2528,W$12:AF$80,2),J2528)</f>
        <v>45407</v>
      </c>
      <c r="K2529" s="67">
        <f t="shared" si="656"/>
        <v>613</v>
      </c>
      <c r="L2529" s="68">
        <f t="shared" si="657"/>
        <v>613</v>
      </c>
      <c r="M2529" s="69">
        <f t="shared" si="658"/>
        <v>1.100105342</v>
      </c>
      <c r="N2529" s="69">
        <f t="shared" ca="1" si="659"/>
        <v>1.2320945400000001</v>
      </c>
      <c r="O2529" s="68">
        <v>0</v>
      </c>
      <c r="P2529" s="65">
        <f t="shared" ca="1" si="660"/>
        <v>171.78984068</v>
      </c>
      <c r="Q2529" s="143">
        <f t="shared" si="663"/>
        <v>0</v>
      </c>
      <c r="R2529" s="11">
        <f t="shared" si="661"/>
        <v>0</v>
      </c>
      <c r="S2529" s="70" t="str">
        <f>IF(O2528&gt;0,VLOOKUP(O2528,W$12:AF$60,10),S2528)</f>
        <v>A+J=</v>
      </c>
      <c r="T2529" s="66" t="e">
        <f>IF(O2528&gt;0,VLOOKUP(O2528,W$12:AF$60,11),T2528)</f>
        <v>#REF!</v>
      </c>
      <c r="U2529" s="71" t="str">
        <f t="shared" si="662"/>
        <v>-</v>
      </c>
    </row>
    <row r="2530" spans="1:21" x14ac:dyDescent="0.15">
      <c r="A2530" s="63">
        <f t="shared" si="664"/>
        <v>46295</v>
      </c>
      <c r="B2530" s="78" t="str">
        <f t="shared" ca="1" si="651"/>
        <v>n.d</v>
      </c>
      <c r="C2530" s="65">
        <f t="shared" ca="1" si="652"/>
        <v>740.17183120949994</v>
      </c>
      <c r="D2530" s="10">
        <f ca="1">IF(A2530&lt;$B$1,VLOOKUP(A2530,[1]DI!$A$4:$B$15000,2),0)</f>
        <v>0</v>
      </c>
      <c r="E2530" s="65">
        <f t="shared" ca="1" si="653"/>
        <v>1</v>
      </c>
      <c r="F2530" s="65">
        <f ca="1">(TRUNC(PRODUCT($E$12:$E2529),16))</f>
        <v>1.5886260286907401</v>
      </c>
      <c r="G2530" s="65">
        <f t="shared" ca="1" si="654"/>
        <v>1.4184430829528401</v>
      </c>
      <c r="H2530" s="65">
        <f t="shared" ca="1" si="655"/>
        <v>1.1199786899999999</v>
      </c>
      <c r="I2530" s="64">
        <f t="shared" si="665"/>
        <v>0.04</v>
      </c>
      <c r="J2530" s="66">
        <f>IF(O2529&gt;0,VLOOKUP(O2529,W$12:AF$80,2),J2529)</f>
        <v>45407</v>
      </c>
      <c r="K2530" s="67">
        <f t="shared" si="656"/>
        <v>614</v>
      </c>
      <c r="L2530" s="68">
        <f t="shared" si="657"/>
        <v>614</v>
      </c>
      <c r="M2530" s="69">
        <f t="shared" si="658"/>
        <v>1.100276574</v>
      </c>
      <c r="N2530" s="69">
        <f t="shared" ca="1" si="659"/>
        <v>1.2322863159999999</v>
      </c>
      <c r="O2530" s="68">
        <v>0</v>
      </c>
      <c r="P2530" s="65">
        <f t="shared" ca="1" si="660"/>
        <v>171.93178786999999</v>
      </c>
      <c r="Q2530" s="143">
        <f t="shared" si="663"/>
        <v>0</v>
      </c>
      <c r="R2530" s="11">
        <f t="shared" si="661"/>
        <v>0</v>
      </c>
      <c r="S2530" s="70" t="str">
        <f>IF(O2529&gt;0,VLOOKUP(O2529,W$12:AF$60,10),S2529)</f>
        <v>A+J=</v>
      </c>
      <c r="T2530" s="66" t="e">
        <f>IF(O2529&gt;0,VLOOKUP(O2529,W$12:AF$60,11),T2529)</f>
        <v>#REF!</v>
      </c>
      <c r="U2530" s="71" t="str">
        <f t="shared" si="662"/>
        <v>-</v>
      </c>
    </row>
    <row r="2531" spans="1:21" x14ac:dyDescent="0.15">
      <c r="A2531" s="63">
        <f t="shared" si="664"/>
        <v>46296</v>
      </c>
      <c r="B2531" s="78" t="str">
        <f t="shared" ca="1" si="651"/>
        <v>n.d</v>
      </c>
      <c r="C2531" s="65">
        <f t="shared" ca="1" si="652"/>
        <v>740.17183120949994</v>
      </c>
      <c r="D2531" s="10">
        <f ca="1">IF(A2531&lt;$B$1,VLOOKUP(A2531,[1]DI!$A$4:$B$15000,2),0)</f>
        <v>0</v>
      </c>
      <c r="E2531" s="65">
        <f t="shared" ca="1" si="653"/>
        <v>1</v>
      </c>
      <c r="F2531" s="65">
        <f ca="1">(TRUNC(PRODUCT($E$12:$E2530),16))</f>
        <v>1.5886260286907401</v>
      </c>
      <c r="G2531" s="65">
        <f t="shared" ca="1" si="654"/>
        <v>1.4184430829528401</v>
      </c>
      <c r="H2531" s="65">
        <f t="shared" ca="1" si="655"/>
        <v>1.1199786899999999</v>
      </c>
      <c r="I2531" s="64">
        <f t="shared" si="665"/>
        <v>0.04</v>
      </c>
      <c r="J2531" s="66">
        <f>IF(O2530&gt;0,VLOOKUP(O2530,W$12:AF$80,2),J2530)</f>
        <v>45407</v>
      </c>
      <c r="K2531" s="67">
        <f t="shared" si="656"/>
        <v>615</v>
      </c>
      <c r="L2531" s="68">
        <f t="shared" si="657"/>
        <v>615</v>
      </c>
      <c r="M2531" s="69">
        <f t="shared" si="658"/>
        <v>1.100447832</v>
      </c>
      <c r="N2531" s="69">
        <f t="shared" ca="1" si="659"/>
        <v>1.232478121</v>
      </c>
      <c r="O2531" s="68">
        <v>0</v>
      </c>
      <c r="P2531" s="65">
        <f t="shared" ca="1" si="660"/>
        <v>172.07375653</v>
      </c>
      <c r="Q2531" s="143">
        <f t="shared" si="663"/>
        <v>0</v>
      </c>
      <c r="R2531" s="11">
        <f t="shared" si="661"/>
        <v>0</v>
      </c>
      <c r="S2531" s="70" t="str">
        <f>IF(O2530&gt;0,VLOOKUP(O2530,W$12:AF$60,10),S2530)</f>
        <v>A+J=</v>
      </c>
      <c r="T2531" s="66" t="e">
        <f>IF(O2530&gt;0,VLOOKUP(O2530,W$12:AF$60,11),T2530)</f>
        <v>#REF!</v>
      </c>
      <c r="U2531" s="71" t="str">
        <f t="shared" si="662"/>
        <v>-</v>
      </c>
    </row>
    <row r="2532" spans="1:21" x14ac:dyDescent="0.15">
      <c r="A2532" s="63">
        <f t="shared" si="664"/>
        <v>46297</v>
      </c>
      <c r="B2532" s="78" t="str">
        <f t="shared" ca="1" si="651"/>
        <v>n.d</v>
      </c>
      <c r="C2532" s="65">
        <f t="shared" ca="1" si="652"/>
        <v>740.17183120949994</v>
      </c>
      <c r="D2532" s="10">
        <f ca="1">IF(A2532&lt;$B$1,VLOOKUP(A2532,[1]DI!$A$4:$B$15000,2),0)</f>
        <v>0</v>
      </c>
      <c r="E2532" s="65">
        <f t="shared" ca="1" si="653"/>
        <v>1</v>
      </c>
      <c r="F2532" s="65">
        <f ca="1">(TRUNC(PRODUCT($E$12:$E2531),16))</f>
        <v>1.5886260286907401</v>
      </c>
      <c r="G2532" s="65">
        <f t="shared" ca="1" si="654"/>
        <v>1.4184430829528401</v>
      </c>
      <c r="H2532" s="65">
        <f t="shared" ca="1" si="655"/>
        <v>1.1199786899999999</v>
      </c>
      <c r="I2532" s="64">
        <f t="shared" si="665"/>
        <v>0.04</v>
      </c>
      <c r="J2532" s="66">
        <f>IF(O2531&gt;0,VLOOKUP(O2531,W$12:AF$80,2),J2531)</f>
        <v>45407</v>
      </c>
      <c r="K2532" s="67">
        <f t="shared" si="656"/>
        <v>616</v>
      </c>
      <c r="L2532" s="68">
        <f t="shared" si="657"/>
        <v>616</v>
      </c>
      <c r="M2532" s="69">
        <f t="shared" si="658"/>
        <v>1.1006191160000001</v>
      </c>
      <c r="N2532" s="69">
        <f t="shared" ca="1" si="659"/>
        <v>1.2326699560000001</v>
      </c>
      <c r="O2532" s="68">
        <v>0</v>
      </c>
      <c r="P2532" s="65">
        <f t="shared" ca="1" si="660"/>
        <v>172.21574738999999</v>
      </c>
      <c r="Q2532" s="143">
        <f t="shared" si="663"/>
        <v>0</v>
      </c>
      <c r="R2532" s="11">
        <f t="shared" si="661"/>
        <v>0</v>
      </c>
      <c r="S2532" s="70" t="str">
        <f>IF(O2531&gt;0,VLOOKUP(O2531,W$12:AF$60,10),S2531)</f>
        <v>A+J=</v>
      </c>
      <c r="T2532" s="66" t="e">
        <f>IF(O2531&gt;0,VLOOKUP(O2531,W$12:AF$60,11),T2531)</f>
        <v>#REF!</v>
      </c>
      <c r="U2532" s="71" t="str">
        <f t="shared" si="662"/>
        <v>-</v>
      </c>
    </row>
    <row r="2533" spans="1:21" x14ac:dyDescent="0.15">
      <c r="A2533" s="63">
        <f t="shared" si="664"/>
        <v>46298</v>
      </c>
      <c r="B2533" s="78" t="str">
        <f t="shared" ca="1" si="651"/>
        <v>n.d</v>
      </c>
      <c r="C2533" s="65">
        <f t="shared" ca="1" si="652"/>
        <v>740.17183120949994</v>
      </c>
      <c r="D2533" s="10">
        <f ca="1">IF(A2533&lt;$B$1,VLOOKUP(A2533,[1]DI!$A$4:$B$15000,2),0)</f>
        <v>0</v>
      </c>
      <c r="E2533" s="65">
        <f t="shared" ca="1" si="653"/>
        <v>1</v>
      </c>
      <c r="F2533" s="65">
        <f ca="1">(TRUNC(PRODUCT($E$12:$E2532),16))</f>
        <v>1.5886260286907401</v>
      </c>
      <c r="G2533" s="65">
        <f t="shared" ca="1" si="654"/>
        <v>1.4184430829528401</v>
      </c>
      <c r="H2533" s="65">
        <f t="shared" ca="1" si="655"/>
        <v>1.1199786899999999</v>
      </c>
      <c r="I2533" s="64">
        <f t="shared" si="665"/>
        <v>0.04</v>
      </c>
      <c r="J2533" s="66">
        <f>IF(O2532&gt;0,VLOOKUP(O2532,W$12:AF$80,2),J2532)</f>
        <v>45407</v>
      </c>
      <c r="K2533" s="67">
        <f t="shared" si="656"/>
        <v>616</v>
      </c>
      <c r="L2533" s="68">
        <f t="shared" si="657"/>
        <v>617</v>
      </c>
      <c r="M2533" s="69">
        <f t="shared" si="658"/>
        <v>1.100790427</v>
      </c>
      <c r="N2533" s="69">
        <f t="shared" ca="1" si="659"/>
        <v>1.2328618200000001</v>
      </c>
      <c r="O2533" s="68">
        <v>0</v>
      </c>
      <c r="P2533" s="65">
        <f t="shared" ca="1" si="660"/>
        <v>172.35775971999999</v>
      </c>
      <c r="Q2533" s="143">
        <f t="shared" si="663"/>
        <v>0</v>
      </c>
      <c r="R2533" s="11">
        <f t="shared" si="661"/>
        <v>0</v>
      </c>
      <c r="S2533" s="70" t="str">
        <f>IF(O2532&gt;0,VLOOKUP(O2532,W$12:AF$60,10),S2532)</f>
        <v>A+J=</v>
      </c>
      <c r="T2533" s="66" t="e">
        <f>IF(O2532&gt;0,VLOOKUP(O2532,W$12:AF$60,11),T2532)</f>
        <v>#REF!</v>
      </c>
      <c r="U2533" s="71" t="str">
        <f t="shared" si="662"/>
        <v>-</v>
      </c>
    </row>
    <row r="2534" spans="1:21" x14ac:dyDescent="0.15">
      <c r="A2534" s="63">
        <f t="shared" si="664"/>
        <v>46299</v>
      </c>
      <c r="B2534" s="78" t="str">
        <f t="shared" ca="1" si="651"/>
        <v>n.d</v>
      </c>
      <c r="C2534" s="65">
        <f t="shared" ca="1" si="652"/>
        <v>740.17183120949994</v>
      </c>
      <c r="D2534" s="10">
        <f ca="1">IF(A2534&lt;$B$1,VLOOKUP(A2534,[1]DI!$A$4:$B$15000,2),0)</f>
        <v>0</v>
      </c>
      <c r="E2534" s="65">
        <f t="shared" ca="1" si="653"/>
        <v>1</v>
      </c>
      <c r="F2534" s="65">
        <f ca="1">(TRUNC(PRODUCT($E$12:$E2533),16))</f>
        <v>1.5886260286907401</v>
      </c>
      <c r="G2534" s="65">
        <f t="shared" ca="1" si="654"/>
        <v>1.4184430829528401</v>
      </c>
      <c r="H2534" s="65">
        <f t="shared" ca="1" si="655"/>
        <v>1.1199786899999999</v>
      </c>
      <c r="I2534" s="64">
        <f t="shared" si="665"/>
        <v>0.04</v>
      </c>
      <c r="J2534" s="66">
        <f>IF(O2533&gt;0,VLOOKUP(O2533,W$12:AF$80,2),J2533)</f>
        <v>45407</v>
      </c>
      <c r="K2534" s="67">
        <f t="shared" si="656"/>
        <v>616</v>
      </c>
      <c r="L2534" s="68">
        <f t="shared" si="657"/>
        <v>617</v>
      </c>
      <c r="M2534" s="69">
        <f t="shared" si="658"/>
        <v>1.100790427</v>
      </c>
      <c r="N2534" s="69">
        <f t="shared" ca="1" si="659"/>
        <v>1.2328618200000001</v>
      </c>
      <c r="O2534" s="68">
        <v>0</v>
      </c>
      <c r="P2534" s="65">
        <f t="shared" ca="1" si="660"/>
        <v>172.35775971999999</v>
      </c>
      <c r="Q2534" s="143">
        <f t="shared" si="663"/>
        <v>0</v>
      </c>
      <c r="R2534" s="11">
        <f t="shared" si="661"/>
        <v>0</v>
      </c>
      <c r="S2534" s="70" t="str">
        <f>IF(O2533&gt;0,VLOOKUP(O2533,W$12:AF$60,10),S2533)</f>
        <v>A+J=</v>
      </c>
      <c r="T2534" s="66" t="e">
        <f>IF(O2533&gt;0,VLOOKUP(O2533,W$12:AF$60,11),T2533)</f>
        <v>#REF!</v>
      </c>
      <c r="U2534" s="71" t="str">
        <f t="shared" si="662"/>
        <v>-</v>
      </c>
    </row>
    <row r="2535" spans="1:21" x14ac:dyDescent="0.15">
      <c r="A2535" s="63">
        <f t="shared" si="664"/>
        <v>46300</v>
      </c>
      <c r="B2535" s="78" t="str">
        <f t="shared" ca="1" si="651"/>
        <v>n.d</v>
      </c>
      <c r="C2535" s="65">
        <f t="shared" ca="1" si="652"/>
        <v>740.17183120949994</v>
      </c>
      <c r="D2535" s="10">
        <f ca="1">IF(A2535&lt;$B$1,VLOOKUP(A2535,[1]DI!$A$4:$B$15000,2),0)</f>
        <v>0</v>
      </c>
      <c r="E2535" s="65">
        <f t="shared" ca="1" si="653"/>
        <v>1</v>
      </c>
      <c r="F2535" s="65">
        <f ca="1">(TRUNC(PRODUCT($E$12:$E2534),16))</f>
        <v>1.5886260286907401</v>
      </c>
      <c r="G2535" s="65">
        <f t="shared" ca="1" si="654"/>
        <v>1.4184430829528401</v>
      </c>
      <c r="H2535" s="65">
        <f t="shared" ca="1" si="655"/>
        <v>1.1199786899999999</v>
      </c>
      <c r="I2535" s="64">
        <f t="shared" si="665"/>
        <v>0.04</v>
      </c>
      <c r="J2535" s="66">
        <f>IF(O2534&gt;0,VLOOKUP(O2534,W$12:AF$80,2),J2534)</f>
        <v>45407</v>
      </c>
      <c r="K2535" s="67">
        <f t="shared" si="656"/>
        <v>617</v>
      </c>
      <c r="L2535" s="68">
        <f t="shared" si="657"/>
        <v>617</v>
      </c>
      <c r="M2535" s="69">
        <f t="shared" si="658"/>
        <v>1.100790427</v>
      </c>
      <c r="N2535" s="69">
        <f t="shared" ca="1" si="659"/>
        <v>1.2328618200000001</v>
      </c>
      <c r="O2535" s="68">
        <v>0</v>
      </c>
      <c r="P2535" s="65">
        <f t="shared" ca="1" si="660"/>
        <v>172.35775971999999</v>
      </c>
      <c r="Q2535" s="143">
        <f t="shared" si="663"/>
        <v>0</v>
      </c>
      <c r="R2535" s="11">
        <f t="shared" si="661"/>
        <v>0</v>
      </c>
      <c r="S2535" s="70" t="str">
        <f>IF(O2534&gt;0,VLOOKUP(O2534,W$12:AF$60,10),S2534)</f>
        <v>A+J=</v>
      </c>
      <c r="T2535" s="66" t="e">
        <f>IF(O2534&gt;0,VLOOKUP(O2534,W$12:AF$60,11),T2534)</f>
        <v>#REF!</v>
      </c>
      <c r="U2535" s="71" t="str">
        <f t="shared" si="662"/>
        <v>-</v>
      </c>
    </row>
    <row r="2536" spans="1:21" x14ac:dyDescent="0.15">
      <c r="A2536" s="63">
        <f t="shared" si="664"/>
        <v>46301</v>
      </c>
      <c r="B2536" s="78" t="str">
        <f t="shared" ca="1" si="651"/>
        <v>n.d</v>
      </c>
      <c r="C2536" s="65">
        <f t="shared" ca="1" si="652"/>
        <v>740.17183120949994</v>
      </c>
      <c r="D2536" s="10">
        <f ca="1">IF(A2536&lt;$B$1,VLOOKUP(A2536,[1]DI!$A$4:$B$15000,2),0)</f>
        <v>0</v>
      </c>
      <c r="E2536" s="65">
        <f t="shared" ca="1" si="653"/>
        <v>1</v>
      </c>
      <c r="F2536" s="65">
        <f ca="1">(TRUNC(PRODUCT($E$12:$E2535),16))</f>
        <v>1.5886260286907401</v>
      </c>
      <c r="G2536" s="65">
        <f t="shared" ca="1" si="654"/>
        <v>1.4184430829528401</v>
      </c>
      <c r="H2536" s="65">
        <f t="shared" ca="1" si="655"/>
        <v>1.1199786899999999</v>
      </c>
      <c r="I2536" s="64">
        <f t="shared" si="665"/>
        <v>0.04</v>
      </c>
      <c r="J2536" s="66">
        <f>IF(O2535&gt;0,VLOOKUP(O2535,W$12:AF$80,2),J2535)</f>
        <v>45407</v>
      </c>
      <c r="K2536" s="67">
        <f t="shared" si="656"/>
        <v>618</v>
      </c>
      <c r="L2536" s="68">
        <f t="shared" si="657"/>
        <v>618</v>
      </c>
      <c r="M2536" s="69">
        <f t="shared" si="658"/>
        <v>1.1009617650000001</v>
      </c>
      <c r="N2536" s="69">
        <f t="shared" ca="1" si="659"/>
        <v>1.2330537150000001</v>
      </c>
      <c r="O2536" s="68">
        <v>0</v>
      </c>
      <c r="P2536" s="65">
        <f t="shared" ca="1" si="660"/>
        <v>172.49979500000001</v>
      </c>
      <c r="Q2536" s="143">
        <f t="shared" si="663"/>
        <v>0</v>
      </c>
      <c r="R2536" s="11">
        <f t="shared" si="661"/>
        <v>0</v>
      </c>
      <c r="S2536" s="70" t="str">
        <f>IF(O2535&gt;0,VLOOKUP(O2535,W$12:AF$60,10),S2535)</f>
        <v>A+J=</v>
      </c>
      <c r="T2536" s="66" t="e">
        <f>IF(O2535&gt;0,VLOOKUP(O2535,W$12:AF$60,11),T2535)</f>
        <v>#REF!</v>
      </c>
      <c r="U2536" s="71" t="str">
        <f t="shared" si="662"/>
        <v>-</v>
      </c>
    </row>
    <row r="2537" spans="1:21" x14ac:dyDescent="0.15">
      <c r="A2537" s="63">
        <f t="shared" si="664"/>
        <v>46302</v>
      </c>
      <c r="B2537" s="78" t="str">
        <f t="shared" ca="1" si="651"/>
        <v>n.d</v>
      </c>
      <c r="C2537" s="65">
        <f t="shared" ca="1" si="652"/>
        <v>740.17183120949994</v>
      </c>
      <c r="D2537" s="10">
        <f ca="1">IF(A2537&lt;$B$1,VLOOKUP(A2537,[1]DI!$A$4:$B$15000,2),0)</f>
        <v>0</v>
      </c>
      <c r="E2537" s="65">
        <f t="shared" ca="1" si="653"/>
        <v>1</v>
      </c>
      <c r="F2537" s="65">
        <f ca="1">(TRUNC(PRODUCT($E$12:$E2536),16))</f>
        <v>1.5886260286907401</v>
      </c>
      <c r="G2537" s="65">
        <f t="shared" ca="1" si="654"/>
        <v>1.4184430829528401</v>
      </c>
      <c r="H2537" s="65">
        <f t="shared" ca="1" si="655"/>
        <v>1.1199786899999999</v>
      </c>
      <c r="I2537" s="64">
        <f t="shared" si="665"/>
        <v>0.04</v>
      </c>
      <c r="J2537" s="66">
        <f>IF(O2536&gt;0,VLOOKUP(O2536,W$12:AF$80,2),J2536)</f>
        <v>45407</v>
      </c>
      <c r="K2537" s="67">
        <f t="shared" si="656"/>
        <v>619</v>
      </c>
      <c r="L2537" s="68">
        <f t="shared" si="657"/>
        <v>619</v>
      </c>
      <c r="M2537" s="69">
        <f t="shared" si="658"/>
        <v>1.10113313</v>
      </c>
      <c r="N2537" s="69">
        <f t="shared" ca="1" si="659"/>
        <v>1.23324564</v>
      </c>
      <c r="O2537" s="68">
        <v>0</v>
      </c>
      <c r="P2537" s="65">
        <f t="shared" ca="1" si="660"/>
        <v>172.64185248000001</v>
      </c>
      <c r="Q2537" s="143">
        <f t="shared" si="663"/>
        <v>0</v>
      </c>
      <c r="R2537" s="11">
        <f t="shared" si="661"/>
        <v>0</v>
      </c>
      <c r="S2537" s="70" t="str">
        <f>IF(O2536&gt;0,VLOOKUP(O2536,W$12:AF$60,10),S2536)</f>
        <v>A+J=</v>
      </c>
      <c r="T2537" s="66" t="e">
        <f>IF(O2536&gt;0,VLOOKUP(O2536,W$12:AF$60,11),T2536)</f>
        <v>#REF!</v>
      </c>
      <c r="U2537" s="71" t="str">
        <f t="shared" si="662"/>
        <v>-</v>
      </c>
    </row>
    <row r="2538" spans="1:21" x14ac:dyDescent="0.15">
      <c r="A2538" s="63">
        <f t="shared" si="664"/>
        <v>46303</v>
      </c>
      <c r="B2538" s="78" t="str">
        <f t="shared" ca="1" si="651"/>
        <v>n.d</v>
      </c>
      <c r="C2538" s="65">
        <f t="shared" ca="1" si="652"/>
        <v>740.17183120949994</v>
      </c>
      <c r="D2538" s="10">
        <f ca="1">IF(A2538&lt;$B$1,VLOOKUP(A2538,[1]DI!$A$4:$B$15000,2),0)</f>
        <v>0</v>
      </c>
      <c r="E2538" s="65">
        <f t="shared" ca="1" si="653"/>
        <v>1</v>
      </c>
      <c r="F2538" s="65">
        <f ca="1">(TRUNC(PRODUCT($E$12:$E2537),16))</f>
        <v>1.5886260286907401</v>
      </c>
      <c r="G2538" s="65">
        <f t="shared" ca="1" si="654"/>
        <v>1.4184430829528401</v>
      </c>
      <c r="H2538" s="65">
        <f t="shared" ca="1" si="655"/>
        <v>1.1199786899999999</v>
      </c>
      <c r="I2538" s="64">
        <f t="shared" si="665"/>
        <v>0.04</v>
      </c>
      <c r="J2538" s="66">
        <f>IF(O2537&gt;0,VLOOKUP(O2537,W$12:AF$80,2),J2537)</f>
        <v>45407</v>
      </c>
      <c r="K2538" s="67">
        <f t="shared" si="656"/>
        <v>620</v>
      </c>
      <c r="L2538" s="68">
        <f t="shared" si="657"/>
        <v>620</v>
      </c>
      <c r="M2538" s="69">
        <f t="shared" si="658"/>
        <v>1.1013045210000001</v>
      </c>
      <c r="N2538" s="69">
        <f t="shared" ca="1" si="659"/>
        <v>1.2334375950000001</v>
      </c>
      <c r="O2538" s="68">
        <v>0</v>
      </c>
      <c r="P2538" s="65">
        <f t="shared" ca="1" si="660"/>
        <v>172.78393216000001</v>
      </c>
      <c r="Q2538" s="143">
        <f t="shared" si="663"/>
        <v>0</v>
      </c>
      <c r="R2538" s="11">
        <f t="shared" si="661"/>
        <v>0</v>
      </c>
      <c r="S2538" s="70" t="str">
        <f>IF(O2537&gt;0,VLOOKUP(O2537,W$12:AF$60,10),S2537)</f>
        <v>A+J=</v>
      </c>
      <c r="T2538" s="66" t="e">
        <f>IF(O2537&gt;0,VLOOKUP(O2537,W$12:AF$60,11),T2537)</f>
        <v>#REF!</v>
      </c>
      <c r="U2538" s="71" t="str">
        <f t="shared" si="662"/>
        <v>-</v>
      </c>
    </row>
    <row r="2539" spans="1:21" x14ac:dyDescent="0.15">
      <c r="A2539" s="63">
        <f t="shared" si="664"/>
        <v>46304</v>
      </c>
      <c r="B2539" s="78" t="str">
        <f t="shared" ca="1" si="651"/>
        <v>n.d</v>
      </c>
      <c r="C2539" s="65">
        <f t="shared" ca="1" si="652"/>
        <v>740.17183120949994</v>
      </c>
      <c r="D2539" s="10">
        <f ca="1">IF(A2539&lt;$B$1,VLOOKUP(A2539,[1]DI!$A$4:$B$15000,2),0)</f>
        <v>0</v>
      </c>
      <c r="E2539" s="65">
        <f t="shared" ca="1" si="653"/>
        <v>1</v>
      </c>
      <c r="F2539" s="65">
        <f ca="1">(TRUNC(PRODUCT($E$12:$E2538),16))</f>
        <v>1.5886260286907401</v>
      </c>
      <c r="G2539" s="65">
        <f t="shared" ca="1" si="654"/>
        <v>1.4184430829528401</v>
      </c>
      <c r="H2539" s="65">
        <f t="shared" ca="1" si="655"/>
        <v>1.1199786899999999</v>
      </c>
      <c r="I2539" s="64">
        <f t="shared" si="665"/>
        <v>0.04</v>
      </c>
      <c r="J2539" s="66">
        <f>IF(O2538&gt;0,VLOOKUP(O2538,W$12:AF$80,2),J2538)</f>
        <v>45407</v>
      </c>
      <c r="K2539" s="67">
        <f t="shared" si="656"/>
        <v>621</v>
      </c>
      <c r="L2539" s="68">
        <f t="shared" si="657"/>
        <v>621</v>
      </c>
      <c r="M2539" s="69">
        <f t="shared" si="658"/>
        <v>1.101475939</v>
      </c>
      <c r="N2539" s="69">
        <f t="shared" ca="1" si="659"/>
        <v>1.233629579</v>
      </c>
      <c r="O2539" s="68">
        <v>0</v>
      </c>
      <c r="P2539" s="65">
        <f t="shared" ca="1" si="660"/>
        <v>172.92603331000001</v>
      </c>
      <c r="Q2539" s="143">
        <f t="shared" si="663"/>
        <v>0</v>
      </c>
      <c r="R2539" s="11">
        <f t="shared" si="661"/>
        <v>0</v>
      </c>
      <c r="S2539" s="70" t="str">
        <f>IF(O2538&gt;0,VLOOKUP(O2538,W$12:AF$60,10),S2538)</f>
        <v>A+J=</v>
      </c>
      <c r="T2539" s="66" t="e">
        <f>IF(O2538&gt;0,VLOOKUP(O2538,W$12:AF$60,11),T2538)</f>
        <v>#REF!</v>
      </c>
      <c r="U2539" s="71" t="str">
        <f t="shared" si="662"/>
        <v>-</v>
      </c>
    </row>
    <row r="2540" spans="1:21" x14ac:dyDescent="0.15">
      <c r="A2540" s="63">
        <f t="shared" si="664"/>
        <v>46305</v>
      </c>
      <c r="B2540" s="78" t="str">
        <f t="shared" ref="B2540:B2603" ca="1" si="666">IF(A2540&lt;=TODAY(),C2540+P2540,IF(AND(A2540&gt;TODAY(),A2540&lt;=$B$1),IF(VLOOKUP(TODAY(),$A$10:$D$10000,4,FALSE)=0,"n.d",C2540+P2540),"n.d"))</f>
        <v>n.d</v>
      </c>
      <c r="C2540" s="65">
        <f t="shared" ref="C2540:C2603" ca="1" si="667">(C2539-R2539)</f>
        <v>740.17183120949994</v>
      </c>
      <c r="D2540" s="10">
        <f ca="1">IF(A2540&lt;$B$1,VLOOKUP(A2540,[1]DI!$A$4:$B$15000,2),0)</f>
        <v>0</v>
      </c>
      <c r="E2540" s="65">
        <f t="shared" ref="E2540:E2603" ca="1" si="668">IF(A2540&lt;A$10,1,ROUND(((1+D2540)^(1/252)),8))</f>
        <v>1</v>
      </c>
      <c r="F2540" s="65">
        <f ca="1">(TRUNC(PRODUCT($E$12:$E2539),16))</f>
        <v>1.5886260286907401</v>
      </c>
      <c r="G2540" s="65">
        <f t="shared" ref="G2540:G2603" ca="1" si="669">IF(O2539&gt;0,F2539,G2539)</f>
        <v>1.4184430829528401</v>
      </c>
      <c r="H2540" s="65">
        <f t="shared" ref="H2540:H2603" ca="1" si="670">ROUND(F2540/G2540,8)</f>
        <v>1.1199786899999999</v>
      </c>
      <c r="I2540" s="64">
        <f t="shared" si="665"/>
        <v>0.04</v>
      </c>
      <c r="J2540" s="66">
        <f>IF(O2539&gt;0,VLOOKUP(O2539,W$12:AF$80,2),J2539)</f>
        <v>45407</v>
      </c>
      <c r="K2540" s="67">
        <f t="shared" ref="K2540:K2603" si="671">IF(A2540&gt;J2540,IF(NETWORKDAYS(J2540,A2540,$W$120:$W$436)-1=0,1,NETWORKDAYS(J2540,A2540,$W$120:$W$436)-1),0)</f>
        <v>621</v>
      </c>
      <c r="L2540" s="68">
        <f t="shared" ref="L2540:L2603" si="672">IF(AND(K2540=1,K2539=1),1,IF(K2540&gt;0,IF(K2540=K2539,K2540+1,K2540),0))</f>
        <v>622</v>
      </c>
      <c r="M2540" s="69">
        <f t="shared" ref="M2540:M2603" si="673">ROUND((I2540+1)^(L2540/252),9)</f>
        <v>1.1016473840000001</v>
      </c>
      <c r="N2540" s="69">
        <f t="shared" ref="N2540:N2603" ca="1" si="674">ROUND(H2540*M2540,9)</f>
        <v>1.2338215939999999</v>
      </c>
      <c r="O2540" s="68">
        <v>0</v>
      </c>
      <c r="P2540" s="65">
        <f t="shared" ref="P2540:P2603" ca="1" si="675">TRUNC(((N2540-1)*C2540),8)</f>
        <v>173.06815739999999</v>
      </c>
      <c r="Q2540" s="143">
        <f t="shared" si="663"/>
        <v>0</v>
      </c>
      <c r="R2540" s="11">
        <f t="shared" ref="R2540:R2603" si="676">IF(Q2540&gt;0,TRUNC(Q2540*C2540,8),0)</f>
        <v>0</v>
      </c>
      <c r="S2540" s="70" t="str">
        <f>IF(O2539&gt;0,VLOOKUP(O2539,W$12:AF$60,10),S2539)</f>
        <v>A+J=</v>
      </c>
      <c r="T2540" s="66" t="e">
        <f>IF(O2539&gt;0,VLOOKUP(O2539,W$12:AF$60,11),T2539)</f>
        <v>#REF!</v>
      </c>
      <c r="U2540" s="71" t="str">
        <f t="shared" ref="U2540:U2603" si="677">IF(O2540&gt;0,(P2540+R2540)*U$9,"-")</f>
        <v>-</v>
      </c>
    </row>
    <row r="2541" spans="1:21" x14ac:dyDescent="0.15">
      <c r="A2541" s="63">
        <f t="shared" si="664"/>
        <v>46306</v>
      </c>
      <c r="B2541" s="78" t="str">
        <f t="shared" ca="1" si="666"/>
        <v>n.d</v>
      </c>
      <c r="C2541" s="65">
        <f t="shared" ca="1" si="667"/>
        <v>740.17183120949994</v>
      </c>
      <c r="D2541" s="10">
        <f ca="1">IF(A2541&lt;$B$1,VLOOKUP(A2541,[1]DI!$A$4:$B$15000,2),0)</f>
        <v>0</v>
      </c>
      <c r="E2541" s="65">
        <f t="shared" ca="1" si="668"/>
        <v>1</v>
      </c>
      <c r="F2541" s="65">
        <f ca="1">(TRUNC(PRODUCT($E$12:$E2540),16))</f>
        <v>1.5886260286907401</v>
      </c>
      <c r="G2541" s="65">
        <f t="shared" ca="1" si="669"/>
        <v>1.4184430829528401</v>
      </c>
      <c r="H2541" s="65">
        <f t="shared" ca="1" si="670"/>
        <v>1.1199786899999999</v>
      </c>
      <c r="I2541" s="64">
        <f t="shared" si="665"/>
        <v>0.04</v>
      </c>
      <c r="J2541" s="66">
        <f>IF(O2540&gt;0,VLOOKUP(O2540,W$12:AF$80,2),J2540)</f>
        <v>45407</v>
      </c>
      <c r="K2541" s="67">
        <f t="shared" si="671"/>
        <v>621</v>
      </c>
      <c r="L2541" s="68">
        <f t="shared" si="672"/>
        <v>622</v>
      </c>
      <c r="M2541" s="69">
        <f t="shared" si="673"/>
        <v>1.1016473840000001</v>
      </c>
      <c r="N2541" s="69">
        <f t="shared" ca="1" si="674"/>
        <v>1.2338215939999999</v>
      </c>
      <c r="O2541" s="68">
        <v>0</v>
      </c>
      <c r="P2541" s="65">
        <f t="shared" ca="1" si="675"/>
        <v>173.06815739999999</v>
      </c>
      <c r="Q2541" s="143">
        <f t="shared" si="663"/>
        <v>0</v>
      </c>
      <c r="R2541" s="11">
        <f t="shared" si="676"/>
        <v>0</v>
      </c>
      <c r="S2541" s="70" t="str">
        <f>IF(O2540&gt;0,VLOOKUP(O2540,W$12:AF$60,10),S2540)</f>
        <v>A+J=</v>
      </c>
      <c r="T2541" s="66" t="e">
        <f>IF(O2540&gt;0,VLOOKUP(O2540,W$12:AF$60,11),T2540)</f>
        <v>#REF!</v>
      </c>
      <c r="U2541" s="71" t="str">
        <f t="shared" si="677"/>
        <v>-</v>
      </c>
    </row>
    <row r="2542" spans="1:21" x14ac:dyDescent="0.15">
      <c r="A2542" s="63">
        <f t="shared" si="664"/>
        <v>46307</v>
      </c>
      <c r="B2542" s="78" t="str">
        <f t="shared" ca="1" si="666"/>
        <v>n.d</v>
      </c>
      <c r="C2542" s="65">
        <f t="shared" ca="1" si="667"/>
        <v>740.17183120949994</v>
      </c>
      <c r="D2542" s="10">
        <f ca="1">IF(A2542&lt;$B$1,VLOOKUP(A2542,[1]DI!$A$4:$B$15000,2),0)</f>
        <v>0</v>
      </c>
      <c r="E2542" s="65">
        <f t="shared" ca="1" si="668"/>
        <v>1</v>
      </c>
      <c r="F2542" s="65">
        <f ca="1">(TRUNC(PRODUCT($E$12:$E2541),16))</f>
        <v>1.5886260286907401</v>
      </c>
      <c r="G2542" s="65">
        <f t="shared" ca="1" si="669"/>
        <v>1.4184430829528401</v>
      </c>
      <c r="H2542" s="65">
        <f t="shared" ca="1" si="670"/>
        <v>1.1199786899999999</v>
      </c>
      <c r="I2542" s="64">
        <f t="shared" si="665"/>
        <v>0.04</v>
      </c>
      <c r="J2542" s="66">
        <f>IF(O2541&gt;0,VLOOKUP(O2541,W$12:AF$80,2),J2541)</f>
        <v>45407</v>
      </c>
      <c r="K2542" s="67">
        <f t="shared" si="671"/>
        <v>621</v>
      </c>
      <c r="L2542" s="68">
        <f t="shared" si="672"/>
        <v>622</v>
      </c>
      <c r="M2542" s="69">
        <f t="shared" si="673"/>
        <v>1.1016473840000001</v>
      </c>
      <c r="N2542" s="69">
        <f t="shared" ca="1" si="674"/>
        <v>1.2338215939999999</v>
      </c>
      <c r="O2542" s="68">
        <v>0</v>
      </c>
      <c r="P2542" s="65">
        <f t="shared" ca="1" si="675"/>
        <v>173.06815739999999</v>
      </c>
      <c r="Q2542" s="143">
        <f t="shared" si="663"/>
        <v>0</v>
      </c>
      <c r="R2542" s="11">
        <f t="shared" si="676"/>
        <v>0</v>
      </c>
      <c r="S2542" s="70" t="str">
        <f>IF(O2541&gt;0,VLOOKUP(O2541,W$12:AF$60,10),S2541)</f>
        <v>A+J=</v>
      </c>
      <c r="T2542" s="66" t="e">
        <f>IF(O2541&gt;0,VLOOKUP(O2541,W$12:AF$60,11),T2541)</f>
        <v>#REF!</v>
      </c>
      <c r="U2542" s="71" t="str">
        <f t="shared" si="677"/>
        <v>-</v>
      </c>
    </row>
    <row r="2543" spans="1:21" x14ac:dyDescent="0.15">
      <c r="A2543" s="63">
        <f t="shared" si="664"/>
        <v>46308</v>
      </c>
      <c r="B2543" s="78" t="str">
        <f t="shared" ca="1" si="666"/>
        <v>n.d</v>
      </c>
      <c r="C2543" s="65">
        <f t="shared" ca="1" si="667"/>
        <v>740.17183120949994</v>
      </c>
      <c r="D2543" s="10">
        <f ca="1">IF(A2543&lt;$B$1,VLOOKUP(A2543,[1]DI!$A$4:$B$15000,2),0)</f>
        <v>0</v>
      </c>
      <c r="E2543" s="65">
        <f t="shared" ca="1" si="668"/>
        <v>1</v>
      </c>
      <c r="F2543" s="65">
        <f ca="1">(TRUNC(PRODUCT($E$12:$E2542),16))</f>
        <v>1.5886260286907401</v>
      </c>
      <c r="G2543" s="65">
        <f t="shared" ca="1" si="669"/>
        <v>1.4184430829528401</v>
      </c>
      <c r="H2543" s="65">
        <f t="shared" ca="1" si="670"/>
        <v>1.1199786899999999</v>
      </c>
      <c r="I2543" s="64">
        <f t="shared" si="665"/>
        <v>0.04</v>
      </c>
      <c r="J2543" s="66">
        <f>IF(O2542&gt;0,VLOOKUP(O2542,W$12:AF$80,2),J2542)</f>
        <v>45407</v>
      </c>
      <c r="K2543" s="67">
        <f t="shared" si="671"/>
        <v>622</v>
      </c>
      <c r="L2543" s="68">
        <f t="shared" si="672"/>
        <v>622</v>
      </c>
      <c r="M2543" s="69">
        <f t="shared" si="673"/>
        <v>1.1016473840000001</v>
      </c>
      <c r="N2543" s="69">
        <f t="shared" ca="1" si="674"/>
        <v>1.2338215939999999</v>
      </c>
      <c r="O2543" s="68">
        <v>0</v>
      </c>
      <c r="P2543" s="65">
        <f t="shared" ca="1" si="675"/>
        <v>173.06815739999999</v>
      </c>
      <c r="Q2543" s="143">
        <f t="shared" si="663"/>
        <v>0</v>
      </c>
      <c r="R2543" s="11">
        <f t="shared" si="676"/>
        <v>0</v>
      </c>
      <c r="S2543" s="70" t="str">
        <f>IF(O2542&gt;0,VLOOKUP(O2542,W$12:AF$60,10),S2542)</f>
        <v>A+J=</v>
      </c>
      <c r="T2543" s="66" t="e">
        <f>IF(O2542&gt;0,VLOOKUP(O2542,W$12:AF$60,11),T2542)</f>
        <v>#REF!</v>
      </c>
      <c r="U2543" s="71" t="str">
        <f t="shared" si="677"/>
        <v>-</v>
      </c>
    </row>
    <row r="2544" spans="1:21" x14ac:dyDescent="0.15">
      <c r="A2544" s="63">
        <f t="shared" si="664"/>
        <v>46309</v>
      </c>
      <c r="B2544" s="78" t="str">
        <f t="shared" ca="1" si="666"/>
        <v>n.d</v>
      </c>
      <c r="C2544" s="65">
        <f t="shared" ca="1" si="667"/>
        <v>740.17183120949994</v>
      </c>
      <c r="D2544" s="10">
        <f ca="1">IF(A2544&lt;$B$1,VLOOKUP(A2544,[1]DI!$A$4:$B$15000,2),0)</f>
        <v>0</v>
      </c>
      <c r="E2544" s="65">
        <f t="shared" ca="1" si="668"/>
        <v>1</v>
      </c>
      <c r="F2544" s="65">
        <f ca="1">(TRUNC(PRODUCT($E$12:$E2543),16))</f>
        <v>1.5886260286907401</v>
      </c>
      <c r="G2544" s="65">
        <f t="shared" ca="1" si="669"/>
        <v>1.4184430829528401</v>
      </c>
      <c r="H2544" s="65">
        <f t="shared" ca="1" si="670"/>
        <v>1.1199786899999999</v>
      </c>
      <c r="I2544" s="64">
        <f t="shared" si="665"/>
        <v>0.04</v>
      </c>
      <c r="J2544" s="66">
        <f>IF(O2543&gt;0,VLOOKUP(O2543,W$12:AF$80,2),J2543)</f>
        <v>45407</v>
      </c>
      <c r="K2544" s="67">
        <f t="shared" si="671"/>
        <v>623</v>
      </c>
      <c r="L2544" s="68">
        <f t="shared" si="672"/>
        <v>623</v>
      </c>
      <c r="M2544" s="69">
        <f t="shared" si="673"/>
        <v>1.1018188550000001</v>
      </c>
      <c r="N2544" s="69">
        <f t="shared" ca="1" si="674"/>
        <v>1.234013638</v>
      </c>
      <c r="O2544" s="68">
        <v>0</v>
      </c>
      <c r="P2544" s="65">
        <f t="shared" ca="1" si="675"/>
        <v>173.21030296000001</v>
      </c>
      <c r="Q2544" s="143">
        <f t="shared" si="663"/>
        <v>0</v>
      </c>
      <c r="R2544" s="11">
        <f t="shared" si="676"/>
        <v>0</v>
      </c>
      <c r="S2544" s="70" t="str">
        <f>IF(O2543&gt;0,VLOOKUP(O2543,W$12:AF$60,10),S2543)</f>
        <v>A+J=</v>
      </c>
      <c r="T2544" s="66" t="e">
        <f>IF(O2543&gt;0,VLOOKUP(O2543,W$12:AF$60,11),T2543)</f>
        <v>#REF!</v>
      </c>
      <c r="U2544" s="71" t="str">
        <f t="shared" si="677"/>
        <v>-</v>
      </c>
    </row>
    <row r="2545" spans="1:21" x14ac:dyDescent="0.15">
      <c r="A2545" s="63">
        <f t="shared" si="664"/>
        <v>46310</v>
      </c>
      <c r="B2545" s="78" t="str">
        <f t="shared" ca="1" si="666"/>
        <v>n.d</v>
      </c>
      <c r="C2545" s="65">
        <f t="shared" ca="1" si="667"/>
        <v>740.17183120949994</v>
      </c>
      <c r="D2545" s="10">
        <f ca="1">IF(A2545&lt;$B$1,VLOOKUP(A2545,[1]DI!$A$4:$B$15000,2),0)</f>
        <v>0</v>
      </c>
      <c r="E2545" s="65">
        <f t="shared" ca="1" si="668"/>
        <v>1</v>
      </c>
      <c r="F2545" s="65">
        <f ca="1">(TRUNC(PRODUCT($E$12:$E2544),16))</f>
        <v>1.5886260286907401</v>
      </c>
      <c r="G2545" s="65">
        <f t="shared" ca="1" si="669"/>
        <v>1.4184430829528401</v>
      </c>
      <c r="H2545" s="65">
        <f t="shared" ca="1" si="670"/>
        <v>1.1199786899999999</v>
      </c>
      <c r="I2545" s="64">
        <f t="shared" si="665"/>
        <v>0.04</v>
      </c>
      <c r="J2545" s="66">
        <f>IF(O2544&gt;0,VLOOKUP(O2544,W$12:AF$80,2),J2544)</f>
        <v>45407</v>
      </c>
      <c r="K2545" s="67">
        <f t="shared" si="671"/>
        <v>624</v>
      </c>
      <c r="L2545" s="68">
        <f t="shared" si="672"/>
        <v>624</v>
      </c>
      <c r="M2545" s="69">
        <f t="shared" si="673"/>
        <v>1.1019903529999999</v>
      </c>
      <c r="N2545" s="69">
        <f t="shared" ca="1" si="674"/>
        <v>1.2342057120000001</v>
      </c>
      <c r="O2545" s="68">
        <v>0</v>
      </c>
      <c r="P2545" s="65">
        <f t="shared" ca="1" si="675"/>
        <v>173.35247072999999</v>
      </c>
      <c r="Q2545" s="143">
        <f t="shared" ref="Q2545:Q2608" si="678">IF(O2545&gt;0,VLOOKUP(A2545,X$12:AC$90,6),0)</f>
        <v>0</v>
      </c>
      <c r="R2545" s="11">
        <f t="shared" si="676"/>
        <v>0</v>
      </c>
      <c r="S2545" s="70" t="str">
        <f>IF(O2544&gt;0,VLOOKUP(O2544,W$12:AF$60,10),S2544)</f>
        <v>A+J=</v>
      </c>
      <c r="T2545" s="66" t="e">
        <f>IF(O2544&gt;0,VLOOKUP(O2544,W$12:AF$60,11),T2544)</f>
        <v>#REF!</v>
      </c>
      <c r="U2545" s="71" t="str">
        <f t="shared" si="677"/>
        <v>-</v>
      </c>
    </row>
    <row r="2546" spans="1:21" x14ac:dyDescent="0.15">
      <c r="A2546" s="63">
        <f t="shared" si="664"/>
        <v>46311</v>
      </c>
      <c r="B2546" s="78" t="str">
        <f t="shared" ca="1" si="666"/>
        <v>n.d</v>
      </c>
      <c r="C2546" s="65">
        <f t="shared" ca="1" si="667"/>
        <v>740.17183120949994</v>
      </c>
      <c r="D2546" s="10">
        <f ca="1">IF(A2546&lt;$B$1,VLOOKUP(A2546,[1]DI!$A$4:$B$15000,2),0)</f>
        <v>0</v>
      </c>
      <c r="E2546" s="65">
        <f t="shared" ca="1" si="668"/>
        <v>1</v>
      </c>
      <c r="F2546" s="65">
        <f ca="1">(TRUNC(PRODUCT($E$12:$E2545),16))</f>
        <v>1.5886260286907401</v>
      </c>
      <c r="G2546" s="65">
        <f t="shared" ca="1" si="669"/>
        <v>1.4184430829528401</v>
      </c>
      <c r="H2546" s="65">
        <f t="shared" ca="1" si="670"/>
        <v>1.1199786899999999</v>
      </c>
      <c r="I2546" s="64">
        <f t="shared" si="665"/>
        <v>0.04</v>
      </c>
      <c r="J2546" s="66">
        <f>IF(O2545&gt;0,VLOOKUP(O2545,W$12:AF$80,2),J2545)</f>
        <v>45407</v>
      </c>
      <c r="K2546" s="67">
        <f t="shared" si="671"/>
        <v>625</v>
      </c>
      <c r="L2546" s="68">
        <f t="shared" si="672"/>
        <v>625</v>
      </c>
      <c r="M2546" s="69">
        <f t="shared" si="673"/>
        <v>1.1021618769999999</v>
      </c>
      <c r="N2546" s="69">
        <f t="shared" ca="1" si="674"/>
        <v>1.2343978149999999</v>
      </c>
      <c r="O2546" s="68">
        <v>0</v>
      </c>
      <c r="P2546" s="65">
        <f t="shared" ca="1" si="675"/>
        <v>173.49465996000001</v>
      </c>
      <c r="Q2546" s="143">
        <f t="shared" si="678"/>
        <v>0</v>
      </c>
      <c r="R2546" s="11">
        <f t="shared" si="676"/>
        <v>0</v>
      </c>
      <c r="S2546" s="70" t="str">
        <f>IF(O2545&gt;0,VLOOKUP(O2545,W$12:AF$60,10),S2545)</f>
        <v>A+J=</v>
      </c>
      <c r="T2546" s="66" t="e">
        <f>IF(O2545&gt;0,VLOOKUP(O2545,W$12:AF$60,11),T2545)</f>
        <v>#REF!</v>
      </c>
      <c r="U2546" s="71" t="str">
        <f t="shared" si="677"/>
        <v>-</v>
      </c>
    </row>
    <row r="2547" spans="1:21" x14ac:dyDescent="0.15">
      <c r="A2547" s="63">
        <f t="shared" si="664"/>
        <v>46312</v>
      </c>
      <c r="B2547" s="78" t="str">
        <f t="shared" ca="1" si="666"/>
        <v>n.d</v>
      </c>
      <c r="C2547" s="65">
        <f t="shared" ca="1" si="667"/>
        <v>740.17183120949994</v>
      </c>
      <c r="D2547" s="10">
        <f ca="1">IF(A2547&lt;$B$1,VLOOKUP(A2547,[1]DI!$A$4:$B$15000,2),0)</f>
        <v>0</v>
      </c>
      <c r="E2547" s="65">
        <f t="shared" ca="1" si="668"/>
        <v>1</v>
      </c>
      <c r="F2547" s="65">
        <f ca="1">(TRUNC(PRODUCT($E$12:$E2546),16))</f>
        <v>1.5886260286907401</v>
      </c>
      <c r="G2547" s="65">
        <f t="shared" ca="1" si="669"/>
        <v>1.4184430829528401</v>
      </c>
      <c r="H2547" s="65">
        <f t="shared" ca="1" si="670"/>
        <v>1.1199786899999999</v>
      </c>
      <c r="I2547" s="64">
        <f t="shared" si="665"/>
        <v>0.04</v>
      </c>
      <c r="J2547" s="66">
        <f>IF(O2546&gt;0,VLOOKUP(O2546,W$12:AF$80,2),J2546)</f>
        <v>45407</v>
      </c>
      <c r="K2547" s="67">
        <f t="shared" si="671"/>
        <v>625</v>
      </c>
      <c r="L2547" s="68">
        <f t="shared" si="672"/>
        <v>626</v>
      </c>
      <c r="M2547" s="69">
        <f t="shared" si="673"/>
        <v>1.102333429</v>
      </c>
      <c r="N2547" s="69">
        <f t="shared" ca="1" si="674"/>
        <v>1.2345899499999999</v>
      </c>
      <c r="O2547" s="68">
        <v>0</v>
      </c>
      <c r="P2547" s="65">
        <f t="shared" ca="1" si="675"/>
        <v>173.63687286999999</v>
      </c>
      <c r="Q2547" s="143">
        <f t="shared" si="678"/>
        <v>0</v>
      </c>
      <c r="R2547" s="11">
        <f t="shared" si="676"/>
        <v>0</v>
      </c>
      <c r="S2547" s="70" t="str">
        <f>IF(O2546&gt;0,VLOOKUP(O2546,W$12:AF$60,10),S2546)</f>
        <v>A+J=</v>
      </c>
      <c r="T2547" s="66" t="e">
        <f>IF(O2546&gt;0,VLOOKUP(O2546,W$12:AF$60,11),T2546)</f>
        <v>#REF!</v>
      </c>
      <c r="U2547" s="71" t="str">
        <f t="shared" si="677"/>
        <v>-</v>
      </c>
    </row>
    <row r="2548" spans="1:21" x14ac:dyDescent="0.15">
      <c r="A2548" s="63">
        <f t="shared" si="664"/>
        <v>46313</v>
      </c>
      <c r="B2548" s="78" t="str">
        <f t="shared" ca="1" si="666"/>
        <v>n.d</v>
      </c>
      <c r="C2548" s="65">
        <f t="shared" ca="1" si="667"/>
        <v>740.17183120949994</v>
      </c>
      <c r="D2548" s="10">
        <f ca="1">IF(A2548&lt;$B$1,VLOOKUP(A2548,[1]DI!$A$4:$B$15000,2),0)</f>
        <v>0</v>
      </c>
      <c r="E2548" s="65">
        <f t="shared" ca="1" si="668"/>
        <v>1</v>
      </c>
      <c r="F2548" s="65">
        <f ca="1">(TRUNC(PRODUCT($E$12:$E2547),16))</f>
        <v>1.5886260286907401</v>
      </c>
      <c r="G2548" s="65">
        <f t="shared" ca="1" si="669"/>
        <v>1.4184430829528401</v>
      </c>
      <c r="H2548" s="65">
        <f t="shared" ca="1" si="670"/>
        <v>1.1199786899999999</v>
      </c>
      <c r="I2548" s="64">
        <f t="shared" si="665"/>
        <v>0.04</v>
      </c>
      <c r="J2548" s="66">
        <f>IF(O2547&gt;0,VLOOKUP(O2547,W$12:AF$80,2),J2547)</f>
        <v>45407</v>
      </c>
      <c r="K2548" s="67">
        <f t="shared" si="671"/>
        <v>625</v>
      </c>
      <c r="L2548" s="68">
        <f t="shared" si="672"/>
        <v>626</v>
      </c>
      <c r="M2548" s="69">
        <f t="shared" si="673"/>
        <v>1.102333429</v>
      </c>
      <c r="N2548" s="69">
        <f t="shared" ca="1" si="674"/>
        <v>1.2345899499999999</v>
      </c>
      <c r="O2548" s="68">
        <v>0</v>
      </c>
      <c r="P2548" s="65">
        <f t="shared" ca="1" si="675"/>
        <v>173.63687286999999</v>
      </c>
      <c r="Q2548" s="143">
        <f t="shared" si="678"/>
        <v>0</v>
      </c>
      <c r="R2548" s="11">
        <f t="shared" si="676"/>
        <v>0</v>
      </c>
      <c r="S2548" s="70" t="str">
        <f>IF(O2547&gt;0,VLOOKUP(O2547,W$12:AF$60,10),S2547)</f>
        <v>A+J=</v>
      </c>
      <c r="T2548" s="66" t="e">
        <f>IF(O2547&gt;0,VLOOKUP(O2547,W$12:AF$60,11),T2547)</f>
        <v>#REF!</v>
      </c>
      <c r="U2548" s="71" t="str">
        <f t="shared" si="677"/>
        <v>-</v>
      </c>
    </row>
    <row r="2549" spans="1:21" x14ac:dyDescent="0.15">
      <c r="A2549" s="63">
        <f t="shared" si="664"/>
        <v>46314</v>
      </c>
      <c r="B2549" s="78" t="str">
        <f t="shared" ca="1" si="666"/>
        <v>n.d</v>
      </c>
      <c r="C2549" s="65">
        <f t="shared" ca="1" si="667"/>
        <v>740.17183120949994</v>
      </c>
      <c r="D2549" s="10">
        <f ca="1">IF(A2549&lt;$B$1,VLOOKUP(A2549,[1]DI!$A$4:$B$15000,2),0)</f>
        <v>0</v>
      </c>
      <c r="E2549" s="65">
        <f t="shared" ca="1" si="668"/>
        <v>1</v>
      </c>
      <c r="F2549" s="65">
        <f ca="1">(TRUNC(PRODUCT($E$12:$E2548),16))</f>
        <v>1.5886260286907401</v>
      </c>
      <c r="G2549" s="65">
        <f t="shared" ca="1" si="669"/>
        <v>1.4184430829528401</v>
      </c>
      <c r="H2549" s="65">
        <f t="shared" ca="1" si="670"/>
        <v>1.1199786899999999</v>
      </c>
      <c r="I2549" s="64">
        <f t="shared" si="665"/>
        <v>0.04</v>
      </c>
      <c r="J2549" s="66">
        <f>IF(O2548&gt;0,VLOOKUP(O2548,W$12:AF$80,2),J2548)</f>
        <v>45407</v>
      </c>
      <c r="K2549" s="67">
        <f t="shared" si="671"/>
        <v>626</v>
      </c>
      <c r="L2549" s="68">
        <f t="shared" si="672"/>
        <v>626</v>
      </c>
      <c r="M2549" s="69">
        <f t="shared" si="673"/>
        <v>1.102333429</v>
      </c>
      <c r="N2549" s="69">
        <f t="shared" ca="1" si="674"/>
        <v>1.2345899499999999</v>
      </c>
      <c r="O2549" s="68">
        <v>0</v>
      </c>
      <c r="P2549" s="65">
        <f t="shared" ca="1" si="675"/>
        <v>173.63687286999999</v>
      </c>
      <c r="Q2549" s="143">
        <f t="shared" si="678"/>
        <v>0</v>
      </c>
      <c r="R2549" s="11">
        <f t="shared" si="676"/>
        <v>0</v>
      </c>
      <c r="S2549" s="70" t="str">
        <f>IF(O2548&gt;0,VLOOKUP(O2548,W$12:AF$60,10),S2548)</f>
        <v>A+J=</v>
      </c>
      <c r="T2549" s="66" t="e">
        <f>IF(O2548&gt;0,VLOOKUP(O2548,W$12:AF$60,11),T2548)</f>
        <v>#REF!</v>
      </c>
      <c r="U2549" s="71" t="str">
        <f t="shared" si="677"/>
        <v>-</v>
      </c>
    </row>
    <row r="2550" spans="1:21" x14ac:dyDescent="0.15">
      <c r="A2550" s="63">
        <f t="shared" si="664"/>
        <v>46315</v>
      </c>
      <c r="B2550" s="78" t="str">
        <f t="shared" ca="1" si="666"/>
        <v>n.d</v>
      </c>
      <c r="C2550" s="65">
        <f t="shared" ca="1" si="667"/>
        <v>740.17183120949994</v>
      </c>
      <c r="D2550" s="10">
        <f ca="1">IF(A2550&lt;$B$1,VLOOKUP(A2550,[1]DI!$A$4:$B$15000,2),0)</f>
        <v>0</v>
      </c>
      <c r="E2550" s="65">
        <f t="shared" ca="1" si="668"/>
        <v>1</v>
      </c>
      <c r="F2550" s="65">
        <f ca="1">(TRUNC(PRODUCT($E$12:$E2549),16))</f>
        <v>1.5886260286907401</v>
      </c>
      <c r="G2550" s="65">
        <f t="shared" ca="1" si="669"/>
        <v>1.4184430829528401</v>
      </c>
      <c r="H2550" s="65">
        <f t="shared" ca="1" si="670"/>
        <v>1.1199786899999999</v>
      </c>
      <c r="I2550" s="64">
        <f t="shared" si="665"/>
        <v>0.04</v>
      </c>
      <c r="J2550" s="66">
        <f>IF(O2549&gt;0,VLOOKUP(O2549,W$12:AF$80,2),J2549)</f>
        <v>45407</v>
      </c>
      <c r="K2550" s="67">
        <f t="shared" si="671"/>
        <v>627</v>
      </c>
      <c r="L2550" s="68">
        <f t="shared" si="672"/>
        <v>627</v>
      </c>
      <c r="M2550" s="69">
        <f t="shared" si="673"/>
        <v>1.102505007</v>
      </c>
      <c r="N2550" s="69">
        <f t="shared" ca="1" si="674"/>
        <v>1.2347821130000001</v>
      </c>
      <c r="O2550" s="68">
        <v>0</v>
      </c>
      <c r="P2550" s="65">
        <f t="shared" ca="1" si="675"/>
        <v>173.77910650999999</v>
      </c>
      <c r="Q2550" s="143">
        <f t="shared" si="678"/>
        <v>0</v>
      </c>
      <c r="R2550" s="11">
        <f t="shared" si="676"/>
        <v>0</v>
      </c>
      <c r="S2550" s="70" t="str">
        <f>IF(O2549&gt;0,VLOOKUP(O2549,W$12:AF$60,10),S2549)</f>
        <v>A+J=</v>
      </c>
      <c r="T2550" s="66" t="e">
        <f>IF(O2549&gt;0,VLOOKUP(O2549,W$12:AF$60,11),T2549)</f>
        <v>#REF!</v>
      </c>
      <c r="U2550" s="71" t="str">
        <f t="shared" si="677"/>
        <v>-</v>
      </c>
    </row>
    <row r="2551" spans="1:21" x14ac:dyDescent="0.15">
      <c r="A2551" s="63">
        <f t="shared" si="664"/>
        <v>46316</v>
      </c>
      <c r="B2551" s="78" t="str">
        <f t="shared" ca="1" si="666"/>
        <v>n.d</v>
      </c>
      <c r="C2551" s="65">
        <f t="shared" ca="1" si="667"/>
        <v>740.17183120949994</v>
      </c>
      <c r="D2551" s="10">
        <f ca="1">IF(A2551&lt;$B$1,VLOOKUP(A2551,[1]DI!$A$4:$B$15000,2),0)</f>
        <v>0</v>
      </c>
      <c r="E2551" s="65">
        <f t="shared" ca="1" si="668"/>
        <v>1</v>
      </c>
      <c r="F2551" s="65">
        <f ca="1">(TRUNC(PRODUCT($E$12:$E2550),16))</f>
        <v>1.5886260286907401</v>
      </c>
      <c r="G2551" s="65">
        <f t="shared" ca="1" si="669"/>
        <v>1.4184430829528401</v>
      </c>
      <c r="H2551" s="65">
        <f t="shared" ca="1" si="670"/>
        <v>1.1199786899999999</v>
      </c>
      <c r="I2551" s="64">
        <f t="shared" si="665"/>
        <v>0.04</v>
      </c>
      <c r="J2551" s="66">
        <f>IF(O2550&gt;0,VLOOKUP(O2550,W$12:AF$80,2),J2550)</f>
        <v>45407</v>
      </c>
      <c r="K2551" s="67">
        <f t="shared" si="671"/>
        <v>628</v>
      </c>
      <c r="L2551" s="68">
        <f t="shared" si="672"/>
        <v>628</v>
      </c>
      <c r="M2551" s="69">
        <f t="shared" si="673"/>
        <v>1.102676612</v>
      </c>
      <c r="N2551" s="69">
        <f t="shared" ca="1" si="674"/>
        <v>1.2349743070000001</v>
      </c>
      <c r="O2551" s="68">
        <v>0</v>
      </c>
      <c r="P2551" s="65">
        <f t="shared" ca="1" si="675"/>
        <v>173.92136309</v>
      </c>
      <c r="Q2551" s="143">
        <f t="shared" si="678"/>
        <v>0</v>
      </c>
      <c r="R2551" s="11">
        <f t="shared" si="676"/>
        <v>0</v>
      </c>
      <c r="S2551" s="70" t="str">
        <f>IF(O2550&gt;0,VLOOKUP(O2550,W$12:AF$60,10),S2550)</f>
        <v>A+J=</v>
      </c>
      <c r="T2551" s="66" t="e">
        <f>IF(O2550&gt;0,VLOOKUP(O2550,W$12:AF$60,11),T2550)</f>
        <v>#REF!</v>
      </c>
      <c r="U2551" s="71" t="str">
        <f t="shared" si="677"/>
        <v>-</v>
      </c>
    </row>
    <row r="2552" spans="1:21" x14ac:dyDescent="0.15">
      <c r="A2552" s="63">
        <f t="shared" si="664"/>
        <v>46317</v>
      </c>
      <c r="B2552" s="78" t="str">
        <f t="shared" ca="1" si="666"/>
        <v>n.d</v>
      </c>
      <c r="C2552" s="65">
        <f t="shared" ca="1" si="667"/>
        <v>740.17183120949994</v>
      </c>
      <c r="D2552" s="10">
        <f ca="1">IF(A2552&lt;$B$1,VLOOKUP(A2552,[1]DI!$A$4:$B$15000,2),0)</f>
        <v>0</v>
      </c>
      <c r="E2552" s="65">
        <f t="shared" ca="1" si="668"/>
        <v>1</v>
      </c>
      <c r="F2552" s="65">
        <f ca="1">(TRUNC(PRODUCT($E$12:$E2551),16))</f>
        <v>1.5886260286907401</v>
      </c>
      <c r="G2552" s="65">
        <f t="shared" ca="1" si="669"/>
        <v>1.4184430829528401</v>
      </c>
      <c r="H2552" s="65">
        <f t="shared" ca="1" si="670"/>
        <v>1.1199786899999999</v>
      </c>
      <c r="I2552" s="64">
        <f t="shared" si="665"/>
        <v>0.04</v>
      </c>
      <c r="J2552" s="66">
        <f>IF(O2551&gt;0,VLOOKUP(O2551,W$12:AF$80,2),J2551)</f>
        <v>45407</v>
      </c>
      <c r="K2552" s="67">
        <f t="shared" si="671"/>
        <v>629</v>
      </c>
      <c r="L2552" s="68">
        <f t="shared" si="672"/>
        <v>629</v>
      </c>
      <c r="M2552" s="69">
        <f t="shared" si="673"/>
        <v>1.102848243</v>
      </c>
      <c r="N2552" s="69">
        <f t="shared" ca="1" si="674"/>
        <v>1.2351665300000001</v>
      </c>
      <c r="O2552" s="68">
        <v>0</v>
      </c>
      <c r="P2552" s="65">
        <f t="shared" ca="1" si="675"/>
        <v>174.06364113999999</v>
      </c>
      <c r="Q2552" s="143">
        <f t="shared" si="678"/>
        <v>0</v>
      </c>
      <c r="R2552" s="11">
        <f t="shared" si="676"/>
        <v>0</v>
      </c>
      <c r="S2552" s="70" t="str">
        <f>IF(O2551&gt;0,VLOOKUP(O2551,W$12:AF$60,10),S2551)</f>
        <v>A+J=</v>
      </c>
      <c r="T2552" s="66" t="e">
        <f>IF(O2551&gt;0,VLOOKUP(O2551,W$12:AF$60,11),T2551)</f>
        <v>#REF!</v>
      </c>
      <c r="U2552" s="71" t="str">
        <f t="shared" si="677"/>
        <v>-</v>
      </c>
    </row>
    <row r="2553" spans="1:21" x14ac:dyDescent="0.15">
      <c r="A2553" s="63">
        <f t="shared" si="664"/>
        <v>46318</v>
      </c>
      <c r="B2553" s="78" t="str">
        <f t="shared" ca="1" si="666"/>
        <v>n.d</v>
      </c>
      <c r="C2553" s="65">
        <f t="shared" ca="1" si="667"/>
        <v>740.17183120949994</v>
      </c>
      <c r="D2553" s="10">
        <f ca="1">IF(A2553&lt;$B$1,VLOOKUP(A2553,[1]DI!$A$4:$B$15000,2),0)</f>
        <v>0</v>
      </c>
      <c r="E2553" s="65">
        <f t="shared" ca="1" si="668"/>
        <v>1</v>
      </c>
      <c r="F2553" s="65">
        <f ca="1">(TRUNC(PRODUCT($E$12:$E2552),16))</f>
        <v>1.5886260286907401</v>
      </c>
      <c r="G2553" s="65">
        <f t="shared" ca="1" si="669"/>
        <v>1.4184430829528401</v>
      </c>
      <c r="H2553" s="65">
        <f t="shared" ca="1" si="670"/>
        <v>1.1199786899999999</v>
      </c>
      <c r="I2553" s="64">
        <f t="shared" si="665"/>
        <v>0.04</v>
      </c>
      <c r="J2553" s="66">
        <f>IF(O2552&gt;0,VLOOKUP(O2552,W$12:AF$80,2),J2552)</f>
        <v>45407</v>
      </c>
      <c r="K2553" s="67">
        <f t="shared" si="671"/>
        <v>630</v>
      </c>
      <c r="L2553" s="68">
        <f t="shared" si="672"/>
        <v>630</v>
      </c>
      <c r="M2553" s="69">
        <f t="shared" si="673"/>
        <v>1.1030199009999999</v>
      </c>
      <c r="N2553" s="69">
        <f t="shared" ca="1" si="674"/>
        <v>1.235358784</v>
      </c>
      <c r="O2553" s="68">
        <v>0</v>
      </c>
      <c r="P2553" s="65">
        <f t="shared" ca="1" si="675"/>
        <v>174.20594213999999</v>
      </c>
      <c r="Q2553" s="143">
        <f t="shared" si="678"/>
        <v>0</v>
      </c>
      <c r="R2553" s="11">
        <f t="shared" si="676"/>
        <v>0</v>
      </c>
      <c r="S2553" s="70" t="str">
        <f>IF(O2552&gt;0,VLOOKUP(O2552,W$12:AF$60,10),S2552)</f>
        <v>A+J=</v>
      </c>
      <c r="T2553" s="66" t="e">
        <f>IF(O2552&gt;0,VLOOKUP(O2552,W$12:AF$60,11),T2552)</f>
        <v>#REF!</v>
      </c>
      <c r="U2553" s="71" t="str">
        <f t="shared" si="677"/>
        <v>-</v>
      </c>
    </row>
    <row r="2554" spans="1:21" x14ac:dyDescent="0.15">
      <c r="A2554" s="63">
        <f t="shared" si="664"/>
        <v>46319</v>
      </c>
      <c r="B2554" s="78" t="str">
        <f t="shared" ca="1" si="666"/>
        <v>n.d</v>
      </c>
      <c r="C2554" s="65">
        <f t="shared" ca="1" si="667"/>
        <v>740.17183120949994</v>
      </c>
      <c r="D2554" s="10">
        <f ca="1">IF(A2554&lt;$B$1,VLOOKUP(A2554,[1]DI!$A$4:$B$15000,2),0)</f>
        <v>0</v>
      </c>
      <c r="E2554" s="65">
        <f t="shared" ca="1" si="668"/>
        <v>1</v>
      </c>
      <c r="F2554" s="65">
        <f ca="1">(TRUNC(PRODUCT($E$12:$E2553),16))</f>
        <v>1.5886260286907401</v>
      </c>
      <c r="G2554" s="65">
        <f t="shared" ca="1" si="669"/>
        <v>1.4184430829528401</v>
      </c>
      <c r="H2554" s="65">
        <f t="shared" ca="1" si="670"/>
        <v>1.1199786899999999</v>
      </c>
      <c r="I2554" s="64">
        <f t="shared" si="665"/>
        <v>0.04</v>
      </c>
      <c r="J2554" s="66">
        <f>IF(O2553&gt;0,VLOOKUP(O2553,W$12:AF$80,2),J2553)</f>
        <v>45407</v>
      </c>
      <c r="K2554" s="67">
        <f t="shared" si="671"/>
        <v>630</v>
      </c>
      <c r="L2554" s="68">
        <f t="shared" si="672"/>
        <v>631</v>
      </c>
      <c r="M2554" s="69">
        <f t="shared" si="673"/>
        <v>1.1031915859999999</v>
      </c>
      <c r="N2554" s="69">
        <f t="shared" ca="1" si="674"/>
        <v>1.2355510670000001</v>
      </c>
      <c r="O2554" s="68">
        <v>0</v>
      </c>
      <c r="P2554" s="65">
        <f t="shared" ca="1" si="675"/>
        <v>174.34826459999999</v>
      </c>
      <c r="Q2554" s="143">
        <f t="shared" si="678"/>
        <v>0</v>
      </c>
      <c r="R2554" s="11">
        <f t="shared" si="676"/>
        <v>0</v>
      </c>
      <c r="S2554" s="70" t="str">
        <f>IF(O2553&gt;0,VLOOKUP(O2553,W$12:AF$60,10),S2553)</f>
        <v>A+J=</v>
      </c>
      <c r="T2554" s="66" t="e">
        <f>IF(O2553&gt;0,VLOOKUP(O2553,W$12:AF$60,11),T2553)</f>
        <v>#REF!</v>
      </c>
      <c r="U2554" s="71" t="str">
        <f t="shared" si="677"/>
        <v>-</v>
      </c>
    </row>
    <row r="2555" spans="1:21" x14ac:dyDescent="0.15">
      <c r="A2555" s="63">
        <f t="shared" si="664"/>
        <v>46320</v>
      </c>
      <c r="B2555" s="78" t="str">
        <f t="shared" ca="1" si="666"/>
        <v>n.d</v>
      </c>
      <c r="C2555" s="65">
        <f t="shared" ca="1" si="667"/>
        <v>740.17183120949994</v>
      </c>
      <c r="D2555" s="10">
        <f ca="1">IF(A2555&lt;$B$1,VLOOKUP(A2555,[1]DI!$A$4:$B$15000,2),0)</f>
        <v>0</v>
      </c>
      <c r="E2555" s="65">
        <f t="shared" ca="1" si="668"/>
        <v>1</v>
      </c>
      <c r="F2555" s="65">
        <f ca="1">(TRUNC(PRODUCT($E$12:$E2554),16))</f>
        <v>1.5886260286907401</v>
      </c>
      <c r="G2555" s="65">
        <f t="shared" ca="1" si="669"/>
        <v>1.4184430829528401</v>
      </c>
      <c r="H2555" s="65">
        <f t="shared" ca="1" si="670"/>
        <v>1.1199786899999999</v>
      </c>
      <c r="I2555" s="64">
        <f t="shared" si="665"/>
        <v>0.04</v>
      </c>
      <c r="J2555" s="66">
        <f>IF(O2554&gt;0,VLOOKUP(O2554,W$12:AF$80,2),J2554)</f>
        <v>45407</v>
      </c>
      <c r="K2555" s="67">
        <f t="shared" si="671"/>
        <v>630</v>
      </c>
      <c r="L2555" s="68">
        <f t="shared" si="672"/>
        <v>631</v>
      </c>
      <c r="M2555" s="69">
        <f t="shared" si="673"/>
        <v>1.1031915859999999</v>
      </c>
      <c r="N2555" s="69">
        <f t="shared" ca="1" si="674"/>
        <v>1.2355510670000001</v>
      </c>
      <c r="O2555" s="68">
        <v>0</v>
      </c>
      <c r="P2555" s="65">
        <f t="shared" ca="1" si="675"/>
        <v>174.34826459999999</v>
      </c>
      <c r="Q2555" s="143">
        <f t="shared" si="678"/>
        <v>0</v>
      </c>
      <c r="R2555" s="11">
        <f t="shared" si="676"/>
        <v>0</v>
      </c>
      <c r="S2555" s="70" t="str">
        <f>IF(O2554&gt;0,VLOOKUP(O2554,W$12:AF$60,10),S2554)</f>
        <v>A+J=</v>
      </c>
      <c r="T2555" s="66" t="e">
        <f>IF(O2554&gt;0,VLOOKUP(O2554,W$12:AF$60,11),T2554)</f>
        <v>#REF!</v>
      </c>
      <c r="U2555" s="71" t="str">
        <f t="shared" si="677"/>
        <v>-</v>
      </c>
    </row>
    <row r="2556" spans="1:21" x14ac:dyDescent="0.15">
      <c r="A2556" s="63">
        <f t="shared" si="664"/>
        <v>46321</v>
      </c>
      <c r="B2556" s="78" t="str">
        <f t="shared" ca="1" si="666"/>
        <v>n.d</v>
      </c>
      <c r="C2556" s="65">
        <f t="shared" ca="1" si="667"/>
        <v>740.17183120949994</v>
      </c>
      <c r="D2556" s="10">
        <f ca="1">IF(A2556&lt;$B$1,VLOOKUP(A2556,[1]DI!$A$4:$B$15000,2),0)</f>
        <v>0</v>
      </c>
      <c r="E2556" s="65">
        <f t="shared" ca="1" si="668"/>
        <v>1</v>
      </c>
      <c r="F2556" s="65">
        <f ca="1">(TRUNC(PRODUCT($E$12:$E2555),16))</f>
        <v>1.5886260286907401</v>
      </c>
      <c r="G2556" s="65">
        <f t="shared" ca="1" si="669"/>
        <v>1.4184430829528401</v>
      </c>
      <c r="H2556" s="65">
        <f t="shared" ca="1" si="670"/>
        <v>1.1199786899999999</v>
      </c>
      <c r="I2556" s="64">
        <f t="shared" si="665"/>
        <v>0.04</v>
      </c>
      <c r="J2556" s="66">
        <f>IF(O2555&gt;0,VLOOKUP(O2555,W$12:AF$80,2),J2555)</f>
        <v>45407</v>
      </c>
      <c r="K2556" s="67">
        <f t="shared" si="671"/>
        <v>631</v>
      </c>
      <c r="L2556" s="68">
        <f t="shared" si="672"/>
        <v>631</v>
      </c>
      <c r="M2556" s="69">
        <f t="shared" si="673"/>
        <v>1.1031915859999999</v>
      </c>
      <c r="N2556" s="69">
        <f t="shared" ca="1" si="674"/>
        <v>1.2355510670000001</v>
      </c>
      <c r="O2556" s="68">
        <v>0</v>
      </c>
      <c r="P2556" s="65">
        <f t="shared" ca="1" si="675"/>
        <v>174.34826459999999</v>
      </c>
      <c r="Q2556" s="143">
        <f t="shared" si="678"/>
        <v>0</v>
      </c>
      <c r="R2556" s="11">
        <f t="shared" si="676"/>
        <v>0</v>
      </c>
      <c r="S2556" s="70" t="str">
        <f>IF(O2555&gt;0,VLOOKUP(O2555,W$12:AF$60,10),S2555)</f>
        <v>A+J=</v>
      </c>
      <c r="T2556" s="66" t="e">
        <f>IF(O2555&gt;0,VLOOKUP(O2555,W$12:AF$60,11),T2555)</f>
        <v>#REF!</v>
      </c>
      <c r="U2556" s="71" t="str">
        <f t="shared" si="677"/>
        <v>-</v>
      </c>
    </row>
    <row r="2557" spans="1:21" x14ac:dyDescent="0.15">
      <c r="A2557" s="63">
        <f t="shared" si="664"/>
        <v>46322</v>
      </c>
      <c r="B2557" s="78" t="str">
        <f t="shared" ca="1" si="666"/>
        <v>n.d</v>
      </c>
      <c r="C2557" s="65">
        <f t="shared" ca="1" si="667"/>
        <v>740.17183120949994</v>
      </c>
      <c r="D2557" s="10">
        <f ca="1">IF(A2557&lt;$B$1,VLOOKUP(A2557,[1]DI!$A$4:$B$15000,2),0)</f>
        <v>0</v>
      </c>
      <c r="E2557" s="65">
        <f t="shared" ca="1" si="668"/>
        <v>1</v>
      </c>
      <c r="F2557" s="65">
        <f ca="1">(TRUNC(PRODUCT($E$12:$E2556),16))</f>
        <v>1.5886260286907401</v>
      </c>
      <c r="G2557" s="65">
        <f t="shared" ca="1" si="669"/>
        <v>1.4184430829528401</v>
      </c>
      <c r="H2557" s="65">
        <f t="shared" ca="1" si="670"/>
        <v>1.1199786899999999</v>
      </c>
      <c r="I2557" s="64">
        <f t="shared" si="665"/>
        <v>0.04</v>
      </c>
      <c r="J2557" s="66">
        <f>IF(O2556&gt;0,VLOOKUP(O2556,W$12:AF$80,2),J2556)</f>
        <v>45407</v>
      </c>
      <c r="K2557" s="67">
        <f t="shared" si="671"/>
        <v>632</v>
      </c>
      <c r="L2557" s="68">
        <f t="shared" si="672"/>
        <v>632</v>
      </c>
      <c r="M2557" s="69">
        <f t="shared" si="673"/>
        <v>1.1033632980000001</v>
      </c>
      <c r="N2557" s="69">
        <f t="shared" ca="1" si="674"/>
        <v>1.235743381</v>
      </c>
      <c r="O2557" s="68">
        <v>0</v>
      </c>
      <c r="P2557" s="65">
        <f t="shared" ca="1" si="675"/>
        <v>174.49061001000001</v>
      </c>
      <c r="Q2557" s="143">
        <f t="shared" si="678"/>
        <v>0</v>
      </c>
      <c r="R2557" s="11">
        <f t="shared" si="676"/>
        <v>0</v>
      </c>
      <c r="S2557" s="70" t="str">
        <f>IF(O2556&gt;0,VLOOKUP(O2556,W$12:AF$60,10),S2556)</f>
        <v>A+J=</v>
      </c>
      <c r="T2557" s="66" t="e">
        <f>IF(O2556&gt;0,VLOOKUP(O2556,W$12:AF$60,11),T2556)</f>
        <v>#REF!</v>
      </c>
      <c r="U2557" s="71" t="str">
        <f t="shared" si="677"/>
        <v>-</v>
      </c>
    </row>
    <row r="2558" spans="1:21" x14ac:dyDescent="0.15">
      <c r="A2558" s="63">
        <f t="shared" si="664"/>
        <v>46323</v>
      </c>
      <c r="B2558" s="78" t="str">
        <f t="shared" ca="1" si="666"/>
        <v>n.d</v>
      </c>
      <c r="C2558" s="65">
        <f t="shared" ca="1" si="667"/>
        <v>740.17183120949994</v>
      </c>
      <c r="D2558" s="10">
        <f ca="1">IF(A2558&lt;$B$1,VLOOKUP(A2558,[1]DI!$A$4:$B$15000,2),0)</f>
        <v>0</v>
      </c>
      <c r="E2558" s="65">
        <f t="shared" ca="1" si="668"/>
        <v>1</v>
      </c>
      <c r="F2558" s="65">
        <f ca="1">(TRUNC(PRODUCT($E$12:$E2557),16))</f>
        <v>1.5886260286907401</v>
      </c>
      <c r="G2558" s="65">
        <f t="shared" ca="1" si="669"/>
        <v>1.4184430829528401</v>
      </c>
      <c r="H2558" s="65">
        <f t="shared" ca="1" si="670"/>
        <v>1.1199786899999999</v>
      </c>
      <c r="I2558" s="64">
        <f t="shared" si="665"/>
        <v>0.04</v>
      </c>
      <c r="J2558" s="66">
        <f>IF(O2557&gt;0,VLOOKUP(O2557,W$12:AF$80,2),J2557)</f>
        <v>45407</v>
      </c>
      <c r="K2558" s="67">
        <f t="shared" si="671"/>
        <v>633</v>
      </c>
      <c r="L2558" s="68">
        <f t="shared" si="672"/>
        <v>633</v>
      </c>
      <c r="M2558" s="69">
        <f t="shared" si="673"/>
        <v>1.103535036</v>
      </c>
      <c r="N2558" s="69">
        <f t="shared" ca="1" si="674"/>
        <v>1.235935724</v>
      </c>
      <c r="O2558" s="68">
        <v>0</v>
      </c>
      <c r="P2558" s="65">
        <f t="shared" ca="1" si="675"/>
        <v>174.63297688</v>
      </c>
      <c r="Q2558" s="143">
        <f t="shared" si="678"/>
        <v>0</v>
      </c>
      <c r="R2558" s="11">
        <f t="shared" si="676"/>
        <v>0</v>
      </c>
      <c r="S2558" s="70" t="str">
        <f>IF(O2557&gt;0,VLOOKUP(O2557,W$12:AF$60,10),S2557)</f>
        <v>A+J=</v>
      </c>
      <c r="T2558" s="66" t="e">
        <f>IF(O2557&gt;0,VLOOKUP(O2557,W$12:AF$60,11),T2557)</f>
        <v>#REF!</v>
      </c>
      <c r="U2558" s="71" t="str">
        <f t="shared" si="677"/>
        <v>-</v>
      </c>
    </row>
    <row r="2559" spans="1:21" x14ac:dyDescent="0.15">
      <c r="A2559" s="63">
        <f t="shared" si="664"/>
        <v>46324</v>
      </c>
      <c r="B2559" s="78" t="str">
        <f t="shared" ca="1" si="666"/>
        <v>n.d</v>
      </c>
      <c r="C2559" s="65">
        <f t="shared" ca="1" si="667"/>
        <v>740.17183120949994</v>
      </c>
      <c r="D2559" s="10">
        <f ca="1">IF(A2559&lt;$B$1,VLOOKUP(A2559,[1]DI!$A$4:$B$15000,2),0)</f>
        <v>0</v>
      </c>
      <c r="E2559" s="65">
        <f t="shared" ca="1" si="668"/>
        <v>1</v>
      </c>
      <c r="F2559" s="65">
        <f ca="1">(TRUNC(PRODUCT($E$12:$E2558),16))</f>
        <v>1.5886260286907401</v>
      </c>
      <c r="G2559" s="65">
        <f t="shared" ca="1" si="669"/>
        <v>1.4184430829528401</v>
      </c>
      <c r="H2559" s="65">
        <f t="shared" ca="1" si="670"/>
        <v>1.1199786899999999</v>
      </c>
      <c r="I2559" s="64">
        <f t="shared" si="665"/>
        <v>0.04</v>
      </c>
      <c r="J2559" s="66">
        <f>IF(O2558&gt;0,VLOOKUP(O2558,W$12:AF$80,2),J2558)</f>
        <v>45407</v>
      </c>
      <c r="K2559" s="67">
        <f t="shared" si="671"/>
        <v>634</v>
      </c>
      <c r="L2559" s="68">
        <f t="shared" si="672"/>
        <v>634</v>
      </c>
      <c r="M2559" s="69">
        <f t="shared" si="673"/>
        <v>1.103706801</v>
      </c>
      <c r="N2559" s="69">
        <f t="shared" ca="1" si="674"/>
        <v>1.2361280969999999</v>
      </c>
      <c r="O2559" s="68">
        <v>0</v>
      </c>
      <c r="P2559" s="65">
        <f t="shared" ca="1" si="675"/>
        <v>174.77536595000001</v>
      </c>
      <c r="Q2559" s="143">
        <f t="shared" si="678"/>
        <v>0</v>
      </c>
      <c r="R2559" s="11">
        <f t="shared" si="676"/>
        <v>0</v>
      </c>
      <c r="S2559" s="70" t="str">
        <f>IF(O2558&gt;0,VLOOKUP(O2558,W$12:AF$60,10),S2558)</f>
        <v>A+J=</v>
      </c>
      <c r="T2559" s="66" t="e">
        <f>IF(O2558&gt;0,VLOOKUP(O2558,W$12:AF$60,11),T2558)</f>
        <v>#REF!</v>
      </c>
      <c r="U2559" s="71" t="str">
        <f t="shared" si="677"/>
        <v>-</v>
      </c>
    </row>
    <row r="2560" spans="1:21" x14ac:dyDescent="0.15">
      <c r="A2560" s="63">
        <f t="shared" si="664"/>
        <v>46325</v>
      </c>
      <c r="B2560" s="78" t="str">
        <f t="shared" ca="1" si="666"/>
        <v>n.d</v>
      </c>
      <c r="C2560" s="65">
        <f t="shared" ca="1" si="667"/>
        <v>740.17183120949994</v>
      </c>
      <c r="D2560" s="10">
        <f ca="1">IF(A2560&lt;$B$1,VLOOKUP(A2560,[1]DI!$A$4:$B$15000,2),0)</f>
        <v>0</v>
      </c>
      <c r="E2560" s="65">
        <f t="shared" ca="1" si="668"/>
        <v>1</v>
      </c>
      <c r="F2560" s="65">
        <f ca="1">(TRUNC(PRODUCT($E$12:$E2559),16))</f>
        <v>1.5886260286907401</v>
      </c>
      <c r="G2560" s="65">
        <f t="shared" ca="1" si="669"/>
        <v>1.4184430829528401</v>
      </c>
      <c r="H2560" s="65">
        <f t="shared" ca="1" si="670"/>
        <v>1.1199786899999999</v>
      </c>
      <c r="I2560" s="64">
        <f t="shared" si="665"/>
        <v>0.04</v>
      </c>
      <c r="J2560" s="66">
        <f>IF(O2559&gt;0,VLOOKUP(O2559,W$12:AF$80,2),J2559)</f>
        <v>45407</v>
      </c>
      <c r="K2560" s="67">
        <f t="shared" si="671"/>
        <v>635</v>
      </c>
      <c r="L2560" s="68">
        <f t="shared" si="672"/>
        <v>635</v>
      </c>
      <c r="M2560" s="69">
        <f t="shared" si="673"/>
        <v>1.1038785929999999</v>
      </c>
      <c r="N2560" s="69">
        <f t="shared" ca="1" si="674"/>
        <v>1.236320501</v>
      </c>
      <c r="O2560" s="68">
        <v>0</v>
      </c>
      <c r="P2560" s="65">
        <f t="shared" ca="1" si="675"/>
        <v>174.91777797</v>
      </c>
      <c r="Q2560" s="143">
        <f t="shared" si="678"/>
        <v>0</v>
      </c>
      <c r="R2560" s="11">
        <f t="shared" si="676"/>
        <v>0</v>
      </c>
      <c r="S2560" s="70" t="str">
        <f>IF(O2559&gt;0,VLOOKUP(O2559,W$12:AF$60,10),S2559)</f>
        <v>A+J=</v>
      </c>
      <c r="T2560" s="66" t="e">
        <f>IF(O2559&gt;0,VLOOKUP(O2559,W$12:AF$60,11),T2559)</f>
        <v>#REF!</v>
      </c>
      <c r="U2560" s="71" t="str">
        <f t="shared" si="677"/>
        <v>-</v>
      </c>
    </row>
    <row r="2561" spans="1:21" x14ac:dyDescent="0.15">
      <c r="A2561" s="63">
        <f t="shared" si="664"/>
        <v>46326</v>
      </c>
      <c r="B2561" s="78" t="str">
        <f t="shared" ca="1" si="666"/>
        <v>n.d</v>
      </c>
      <c r="C2561" s="65">
        <f t="shared" ca="1" si="667"/>
        <v>740.17183120949994</v>
      </c>
      <c r="D2561" s="10">
        <f ca="1">IF(A2561&lt;$B$1,VLOOKUP(A2561,[1]DI!$A$4:$B$15000,2),0)</f>
        <v>0</v>
      </c>
      <c r="E2561" s="65">
        <f t="shared" ca="1" si="668"/>
        <v>1</v>
      </c>
      <c r="F2561" s="65">
        <f ca="1">(TRUNC(PRODUCT($E$12:$E2560),16))</f>
        <v>1.5886260286907401</v>
      </c>
      <c r="G2561" s="65">
        <f t="shared" ca="1" si="669"/>
        <v>1.4184430829528401</v>
      </c>
      <c r="H2561" s="65">
        <f t="shared" ca="1" si="670"/>
        <v>1.1199786899999999</v>
      </c>
      <c r="I2561" s="64">
        <f t="shared" si="665"/>
        <v>0.04</v>
      </c>
      <c r="J2561" s="66">
        <f>IF(O2560&gt;0,VLOOKUP(O2560,W$12:AF$80,2),J2560)</f>
        <v>45407</v>
      </c>
      <c r="K2561" s="67">
        <f t="shared" si="671"/>
        <v>635</v>
      </c>
      <c r="L2561" s="68">
        <f t="shared" si="672"/>
        <v>636</v>
      </c>
      <c r="M2561" s="69">
        <f t="shared" si="673"/>
        <v>1.104050411</v>
      </c>
      <c r="N2561" s="69">
        <f t="shared" ca="1" si="674"/>
        <v>1.236512933</v>
      </c>
      <c r="O2561" s="68">
        <v>0</v>
      </c>
      <c r="P2561" s="65">
        <f t="shared" ca="1" si="675"/>
        <v>175.06021071999999</v>
      </c>
      <c r="Q2561" s="143">
        <f t="shared" si="678"/>
        <v>0</v>
      </c>
      <c r="R2561" s="11">
        <f t="shared" si="676"/>
        <v>0</v>
      </c>
      <c r="S2561" s="70" t="str">
        <f>IF(O2560&gt;0,VLOOKUP(O2560,W$12:AF$60,10),S2560)</f>
        <v>A+J=</v>
      </c>
      <c r="T2561" s="66" t="e">
        <f>IF(O2560&gt;0,VLOOKUP(O2560,W$12:AF$60,11),T2560)</f>
        <v>#REF!</v>
      </c>
      <c r="U2561" s="71" t="str">
        <f t="shared" si="677"/>
        <v>-</v>
      </c>
    </row>
    <row r="2562" spans="1:21" x14ac:dyDescent="0.15">
      <c r="A2562" s="63">
        <f t="shared" si="664"/>
        <v>46327</v>
      </c>
      <c r="B2562" s="78" t="str">
        <f t="shared" ca="1" si="666"/>
        <v>n.d</v>
      </c>
      <c r="C2562" s="65">
        <f t="shared" ca="1" si="667"/>
        <v>740.17183120949994</v>
      </c>
      <c r="D2562" s="10">
        <f ca="1">IF(A2562&lt;$B$1,VLOOKUP(A2562,[1]DI!$A$4:$B$15000,2),0)</f>
        <v>0</v>
      </c>
      <c r="E2562" s="65">
        <f t="shared" ca="1" si="668"/>
        <v>1</v>
      </c>
      <c r="F2562" s="65">
        <f ca="1">(TRUNC(PRODUCT($E$12:$E2561),16))</f>
        <v>1.5886260286907401</v>
      </c>
      <c r="G2562" s="65">
        <f t="shared" ca="1" si="669"/>
        <v>1.4184430829528401</v>
      </c>
      <c r="H2562" s="65">
        <f t="shared" ca="1" si="670"/>
        <v>1.1199786899999999</v>
      </c>
      <c r="I2562" s="64">
        <f t="shared" si="665"/>
        <v>0.04</v>
      </c>
      <c r="J2562" s="66">
        <f>IF(O2561&gt;0,VLOOKUP(O2561,W$12:AF$80,2),J2561)</f>
        <v>45407</v>
      </c>
      <c r="K2562" s="67">
        <f t="shared" si="671"/>
        <v>635</v>
      </c>
      <c r="L2562" s="68">
        <f t="shared" si="672"/>
        <v>636</v>
      </c>
      <c r="M2562" s="69">
        <f t="shared" si="673"/>
        <v>1.104050411</v>
      </c>
      <c r="N2562" s="69">
        <f t="shared" ca="1" si="674"/>
        <v>1.236512933</v>
      </c>
      <c r="O2562" s="68">
        <v>0</v>
      </c>
      <c r="P2562" s="65">
        <f t="shared" ca="1" si="675"/>
        <v>175.06021071999999</v>
      </c>
      <c r="Q2562" s="143">
        <f t="shared" si="678"/>
        <v>0</v>
      </c>
      <c r="R2562" s="11">
        <f t="shared" si="676"/>
        <v>0</v>
      </c>
      <c r="S2562" s="70" t="str">
        <f>IF(O2561&gt;0,VLOOKUP(O2561,W$12:AF$60,10),S2561)</f>
        <v>A+J=</v>
      </c>
      <c r="T2562" s="66" t="e">
        <f>IF(O2561&gt;0,VLOOKUP(O2561,W$12:AF$60,11),T2561)</f>
        <v>#REF!</v>
      </c>
      <c r="U2562" s="71" t="str">
        <f t="shared" si="677"/>
        <v>-</v>
      </c>
    </row>
    <row r="2563" spans="1:21" x14ac:dyDescent="0.15">
      <c r="A2563" s="63">
        <f t="shared" si="664"/>
        <v>46328</v>
      </c>
      <c r="B2563" s="78" t="str">
        <f t="shared" ca="1" si="666"/>
        <v>n.d</v>
      </c>
      <c r="C2563" s="65">
        <f t="shared" ca="1" si="667"/>
        <v>740.17183120949994</v>
      </c>
      <c r="D2563" s="10">
        <f ca="1">IF(A2563&lt;$B$1,VLOOKUP(A2563,[1]DI!$A$4:$B$15000,2),0)</f>
        <v>0</v>
      </c>
      <c r="E2563" s="65">
        <f t="shared" ca="1" si="668"/>
        <v>1</v>
      </c>
      <c r="F2563" s="65">
        <f ca="1">(TRUNC(PRODUCT($E$12:$E2562),16))</f>
        <v>1.5886260286907401</v>
      </c>
      <c r="G2563" s="65">
        <f t="shared" ca="1" si="669"/>
        <v>1.4184430829528401</v>
      </c>
      <c r="H2563" s="65">
        <f t="shared" ca="1" si="670"/>
        <v>1.1199786899999999</v>
      </c>
      <c r="I2563" s="64">
        <f t="shared" si="665"/>
        <v>0.04</v>
      </c>
      <c r="J2563" s="66">
        <f>IF(O2562&gt;0,VLOOKUP(O2562,W$12:AF$80,2),J2562)</f>
        <v>45407</v>
      </c>
      <c r="K2563" s="67">
        <f t="shared" si="671"/>
        <v>635</v>
      </c>
      <c r="L2563" s="68">
        <f t="shared" si="672"/>
        <v>636</v>
      </c>
      <c r="M2563" s="69">
        <f t="shared" si="673"/>
        <v>1.104050411</v>
      </c>
      <c r="N2563" s="69">
        <f t="shared" ca="1" si="674"/>
        <v>1.236512933</v>
      </c>
      <c r="O2563" s="68">
        <v>0</v>
      </c>
      <c r="P2563" s="65">
        <f t="shared" ca="1" si="675"/>
        <v>175.06021071999999</v>
      </c>
      <c r="Q2563" s="143">
        <f t="shared" si="678"/>
        <v>0</v>
      </c>
      <c r="R2563" s="11">
        <f t="shared" si="676"/>
        <v>0</v>
      </c>
      <c r="S2563" s="70" t="str">
        <f>IF(O2562&gt;0,VLOOKUP(O2562,W$12:AF$60,10),S2562)</f>
        <v>A+J=</v>
      </c>
      <c r="T2563" s="66" t="e">
        <f>IF(O2562&gt;0,VLOOKUP(O2562,W$12:AF$60,11),T2562)</f>
        <v>#REF!</v>
      </c>
      <c r="U2563" s="71" t="str">
        <f t="shared" si="677"/>
        <v>-</v>
      </c>
    </row>
    <row r="2564" spans="1:21" x14ac:dyDescent="0.15">
      <c r="A2564" s="63">
        <f t="shared" si="664"/>
        <v>46329</v>
      </c>
      <c r="B2564" s="78" t="str">
        <f t="shared" ca="1" si="666"/>
        <v>n.d</v>
      </c>
      <c r="C2564" s="65">
        <f t="shared" ca="1" si="667"/>
        <v>740.17183120949994</v>
      </c>
      <c r="D2564" s="10">
        <f ca="1">IF(A2564&lt;$B$1,VLOOKUP(A2564,[1]DI!$A$4:$B$15000,2),0)</f>
        <v>0</v>
      </c>
      <c r="E2564" s="65">
        <f t="shared" ca="1" si="668"/>
        <v>1</v>
      </c>
      <c r="F2564" s="65">
        <f ca="1">(TRUNC(PRODUCT($E$12:$E2563),16))</f>
        <v>1.5886260286907401</v>
      </c>
      <c r="G2564" s="65">
        <f t="shared" ca="1" si="669"/>
        <v>1.4184430829528401</v>
      </c>
      <c r="H2564" s="65">
        <f t="shared" ca="1" si="670"/>
        <v>1.1199786899999999</v>
      </c>
      <c r="I2564" s="64">
        <f t="shared" si="665"/>
        <v>0.04</v>
      </c>
      <c r="J2564" s="66">
        <f>IF(O2563&gt;0,VLOOKUP(O2563,W$12:AF$80,2),J2563)</f>
        <v>45407</v>
      </c>
      <c r="K2564" s="67">
        <f t="shared" si="671"/>
        <v>636</v>
      </c>
      <c r="L2564" s="68">
        <f t="shared" si="672"/>
        <v>636</v>
      </c>
      <c r="M2564" s="69">
        <f t="shared" si="673"/>
        <v>1.104050411</v>
      </c>
      <c r="N2564" s="69">
        <f t="shared" ca="1" si="674"/>
        <v>1.236512933</v>
      </c>
      <c r="O2564" s="68">
        <v>0</v>
      </c>
      <c r="P2564" s="65">
        <f t="shared" ca="1" si="675"/>
        <v>175.06021071999999</v>
      </c>
      <c r="Q2564" s="143">
        <f t="shared" si="678"/>
        <v>0</v>
      </c>
      <c r="R2564" s="11">
        <f t="shared" si="676"/>
        <v>0</v>
      </c>
      <c r="S2564" s="70" t="str">
        <f>IF(O2563&gt;0,VLOOKUP(O2563,W$12:AF$60,10),S2563)</f>
        <v>A+J=</v>
      </c>
      <c r="T2564" s="66" t="e">
        <f>IF(O2563&gt;0,VLOOKUP(O2563,W$12:AF$60,11),T2563)</f>
        <v>#REF!</v>
      </c>
      <c r="U2564" s="71" t="str">
        <f t="shared" si="677"/>
        <v>-</v>
      </c>
    </row>
    <row r="2565" spans="1:21" x14ac:dyDescent="0.15">
      <c r="A2565" s="63">
        <f t="shared" si="664"/>
        <v>46330</v>
      </c>
      <c r="B2565" s="78" t="str">
        <f t="shared" ca="1" si="666"/>
        <v>n.d</v>
      </c>
      <c r="C2565" s="65">
        <f t="shared" ca="1" si="667"/>
        <v>740.17183120949994</v>
      </c>
      <c r="D2565" s="10">
        <f ca="1">IF(A2565&lt;$B$1,VLOOKUP(A2565,[1]DI!$A$4:$B$15000,2),0)</f>
        <v>0</v>
      </c>
      <c r="E2565" s="65">
        <f t="shared" ca="1" si="668"/>
        <v>1</v>
      </c>
      <c r="F2565" s="65">
        <f ca="1">(TRUNC(PRODUCT($E$12:$E2564),16))</f>
        <v>1.5886260286907401</v>
      </c>
      <c r="G2565" s="65">
        <f t="shared" ca="1" si="669"/>
        <v>1.4184430829528401</v>
      </c>
      <c r="H2565" s="65">
        <f t="shared" ca="1" si="670"/>
        <v>1.1199786899999999</v>
      </c>
      <c r="I2565" s="64">
        <f t="shared" si="665"/>
        <v>0.04</v>
      </c>
      <c r="J2565" s="66">
        <f>IF(O2564&gt;0,VLOOKUP(O2564,W$12:AF$80,2),J2564)</f>
        <v>45407</v>
      </c>
      <c r="K2565" s="67">
        <f t="shared" si="671"/>
        <v>637</v>
      </c>
      <c r="L2565" s="68">
        <f t="shared" si="672"/>
        <v>637</v>
      </c>
      <c r="M2565" s="69">
        <f t="shared" si="673"/>
        <v>1.104222257</v>
      </c>
      <c r="N2565" s="69">
        <f t="shared" ca="1" si="674"/>
        <v>1.2367053969999999</v>
      </c>
      <c r="O2565" s="68">
        <v>0</v>
      </c>
      <c r="P2565" s="65">
        <f t="shared" ca="1" si="675"/>
        <v>175.20266715</v>
      </c>
      <c r="Q2565" s="143">
        <f t="shared" si="678"/>
        <v>0</v>
      </c>
      <c r="R2565" s="11">
        <f t="shared" si="676"/>
        <v>0</v>
      </c>
      <c r="S2565" s="70" t="str">
        <f>IF(O2564&gt;0,VLOOKUP(O2564,W$12:AF$60,10),S2564)</f>
        <v>A+J=</v>
      </c>
      <c r="T2565" s="66" t="e">
        <f>IF(O2564&gt;0,VLOOKUP(O2564,W$12:AF$60,11),T2564)</f>
        <v>#REF!</v>
      </c>
      <c r="U2565" s="71" t="str">
        <f t="shared" si="677"/>
        <v>-</v>
      </c>
    </row>
    <row r="2566" spans="1:21" x14ac:dyDescent="0.15">
      <c r="A2566" s="63">
        <f t="shared" si="664"/>
        <v>46331</v>
      </c>
      <c r="B2566" s="78" t="str">
        <f t="shared" ca="1" si="666"/>
        <v>n.d</v>
      </c>
      <c r="C2566" s="65">
        <f t="shared" ca="1" si="667"/>
        <v>740.17183120949994</v>
      </c>
      <c r="D2566" s="10">
        <f ca="1">IF(A2566&lt;$B$1,VLOOKUP(A2566,[1]DI!$A$4:$B$15000,2),0)</f>
        <v>0</v>
      </c>
      <c r="E2566" s="65">
        <f t="shared" ca="1" si="668"/>
        <v>1</v>
      </c>
      <c r="F2566" s="65">
        <f ca="1">(TRUNC(PRODUCT($E$12:$E2565),16))</f>
        <v>1.5886260286907401</v>
      </c>
      <c r="G2566" s="65">
        <f t="shared" ca="1" si="669"/>
        <v>1.4184430829528401</v>
      </c>
      <c r="H2566" s="65">
        <f t="shared" ca="1" si="670"/>
        <v>1.1199786899999999</v>
      </c>
      <c r="I2566" s="64">
        <f t="shared" si="665"/>
        <v>0.04</v>
      </c>
      <c r="J2566" s="66">
        <f>IF(O2565&gt;0,VLOOKUP(O2565,W$12:AF$80,2),J2565)</f>
        <v>45407</v>
      </c>
      <c r="K2566" s="67">
        <f t="shared" si="671"/>
        <v>638</v>
      </c>
      <c r="L2566" s="68">
        <f t="shared" si="672"/>
        <v>638</v>
      </c>
      <c r="M2566" s="69">
        <f t="shared" si="673"/>
        <v>1.1043941289999999</v>
      </c>
      <c r="N2566" s="69">
        <f t="shared" ca="1" si="674"/>
        <v>1.2368978900000001</v>
      </c>
      <c r="O2566" s="68">
        <v>0</v>
      </c>
      <c r="P2566" s="65">
        <f t="shared" ca="1" si="675"/>
        <v>175.34514505000001</v>
      </c>
      <c r="Q2566" s="143">
        <f t="shared" si="678"/>
        <v>0</v>
      </c>
      <c r="R2566" s="11">
        <f t="shared" si="676"/>
        <v>0</v>
      </c>
      <c r="S2566" s="70" t="str">
        <f>IF(O2565&gt;0,VLOOKUP(O2565,W$12:AF$60,10),S2565)</f>
        <v>A+J=</v>
      </c>
      <c r="T2566" s="66" t="e">
        <f>IF(O2565&gt;0,VLOOKUP(O2565,W$12:AF$60,11),T2565)</f>
        <v>#REF!</v>
      </c>
      <c r="U2566" s="71" t="str">
        <f t="shared" si="677"/>
        <v>-</v>
      </c>
    </row>
    <row r="2567" spans="1:21" x14ac:dyDescent="0.15">
      <c r="A2567" s="63">
        <f t="shared" si="664"/>
        <v>46332</v>
      </c>
      <c r="B2567" s="78" t="str">
        <f t="shared" ca="1" si="666"/>
        <v>n.d</v>
      </c>
      <c r="C2567" s="65">
        <f t="shared" ca="1" si="667"/>
        <v>740.17183120949994</v>
      </c>
      <c r="D2567" s="10">
        <f ca="1">IF(A2567&lt;$B$1,VLOOKUP(A2567,[1]DI!$A$4:$B$15000,2),0)</f>
        <v>0</v>
      </c>
      <c r="E2567" s="65">
        <f t="shared" ca="1" si="668"/>
        <v>1</v>
      </c>
      <c r="F2567" s="65">
        <f ca="1">(TRUNC(PRODUCT($E$12:$E2566),16))</f>
        <v>1.5886260286907401</v>
      </c>
      <c r="G2567" s="65">
        <f t="shared" ca="1" si="669"/>
        <v>1.4184430829528401</v>
      </c>
      <c r="H2567" s="65">
        <f t="shared" ca="1" si="670"/>
        <v>1.1199786899999999</v>
      </c>
      <c r="I2567" s="64">
        <f t="shared" si="665"/>
        <v>0.04</v>
      </c>
      <c r="J2567" s="66">
        <f>IF(O2566&gt;0,VLOOKUP(O2566,W$12:AF$80,2),J2566)</f>
        <v>45407</v>
      </c>
      <c r="K2567" s="67">
        <f t="shared" si="671"/>
        <v>639</v>
      </c>
      <c r="L2567" s="68">
        <f t="shared" si="672"/>
        <v>639</v>
      </c>
      <c r="M2567" s="69">
        <f t="shared" si="673"/>
        <v>1.104566028</v>
      </c>
      <c r="N2567" s="69">
        <f t="shared" ca="1" si="674"/>
        <v>1.237090413</v>
      </c>
      <c r="O2567" s="68">
        <v>0</v>
      </c>
      <c r="P2567" s="65">
        <f t="shared" ca="1" si="675"/>
        <v>175.48764514999999</v>
      </c>
      <c r="Q2567" s="143">
        <f t="shared" si="678"/>
        <v>0</v>
      </c>
      <c r="R2567" s="11">
        <f t="shared" si="676"/>
        <v>0</v>
      </c>
      <c r="S2567" s="70" t="str">
        <f>IF(O2566&gt;0,VLOOKUP(O2566,W$12:AF$60,10),S2566)</f>
        <v>A+J=</v>
      </c>
      <c r="T2567" s="66" t="e">
        <f>IF(O2566&gt;0,VLOOKUP(O2566,W$12:AF$60,11),T2566)</f>
        <v>#REF!</v>
      </c>
      <c r="U2567" s="71" t="str">
        <f t="shared" si="677"/>
        <v>-</v>
      </c>
    </row>
    <row r="2568" spans="1:21" x14ac:dyDescent="0.15">
      <c r="A2568" s="63">
        <f t="shared" si="664"/>
        <v>46333</v>
      </c>
      <c r="B2568" s="78" t="str">
        <f t="shared" ca="1" si="666"/>
        <v>n.d</v>
      </c>
      <c r="C2568" s="65">
        <f t="shared" ca="1" si="667"/>
        <v>740.17183120949994</v>
      </c>
      <c r="D2568" s="10">
        <f ca="1">IF(A2568&lt;$B$1,VLOOKUP(A2568,[1]DI!$A$4:$B$15000,2),0)</f>
        <v>0</v>
      </c>
      <c r="E2568" s="65">
        <f t="shared" ca="1" si="668"/>
        <v>1</v>
      </c>
      <c r="F2568" s="65">
        <f ca="1">(TRUNC(PRODUCT($E$12:$E2567),16))</f>
        <v>1.5886260286907401</v>
      </c>
      <c r="G2568" s="65">
        <f t="shared" ca="1" si="669"/>
        <v>1.4184430829528401</v>
      </c>
      <c r="H2568" s="65">
        <f t="shared" ca="1" si="670"/>
        <v>1.1199786899999999</v>
      </c>
      <c r="I2568" s="64">
        <f t="shared" si="665"/>
        <v>0.04</v>
      </c>
      <c r="J2568" s="66">
        <f>IF(O2567&gt;0,VLOOKUP(O2567,W$12:AF$80,2),J2567)</f>
        <v>45407</v>
      </c>
      <c r="K2568" s="67">
        <f t="shared" si="671"/>
        <v>639</v>
      </c>
      <c r="L2568" s="68">
        <f t="shared" si="672"/>
        <v>640</v>
      </c>
      <c r="M2568" s="69">
        <f t="shared" si="673"/>
        <v>1.1047379530000001</v>
      </c>
      <c r="N2568" s="69">
        <f t="shared" ca="1" si="674"/>
        <v>1.2372829649999999</v>
      </c>
      <c r="O2568" s="68">
        <v>0</v>
      </c>
      <c r="P2568" s="65">
        <f t="shared" ca="1" si="675"/>
        <v>175.63016671</v>
      </c>
      <c r="Q2568" s="143">
        <f t="shared" si="678"/>
        <v>0</v>
      </c>
      <c r="R2568" s="11">
        <f t="shared" si="676"/>
        <v>0</v>
      </c>
      <c r="S2568" s="70" t="str">
        <f>IF(O2567&gt;0,VLOOKUP(O2567,W$12:AF$60,10),S2567)</f>
        <v>A+J=</v>
      </c>
      <c r="T2568" s="66" t="e">
        <f>IF(O2567&gt;0,VLOOKUP(O2567,W$12:AF$60,11),T2567)</f>
        <v>#REF!</v>
      </c>
      <c r="U2568" s="71" t="str">
        <f t="shared" si="677"/>
        <v>-</v>
      </c>
    </row>
    <row r="2569" spans="1:21" x14ac:dyDescent="0.15">
      <c r="A2569" s="63">
        <f t="shared" si="664"/>
        <v>46334</v>
      </c>
      <c r="B2569" s="78" t="str">
        <f t="shared" ca="1" si="666"/>
        <v>n.d</v>
      </c>
      <c r="C2569" s="65">
        <f t="shared" ca="1" si="667"/>
        <v>740.17183120949994</v>
      </c>
      <c r="D2569" s="10">
        <f ca="1">IF(A2569&lt;$B$1,VLOOKUP(A2569,[1]DI!$A$4:$B$15000,2),0)</f>
        <v>0</v>
      </c>
      <c r="E2569" s="65">
        <f t="shared" ca="1" si="668"/>
        <v>1</v>
      </c>
      <c r="F2569" s="65">
        <f ca="1">(TRUNC(PRODUCT($E$12:$E2568),16))</f>
        <v>1.5886260286907401</v>
      </c>
      <c r="G2569" s="65">
        <f t="shared" ca="1" si="669"/>
        <v>1.4184430829528401</v>
      </c>
      <c r="H2569" s="65">
        <f t="shared" ca="1" si="670"/>
        <v>1.1199786899999999</v>
      </c>
      <c r="I2569" s="64">
        <f t="shared" si="665"/>
        <v>0.04</v>
      </c>
      <c r="J2569" s="66">
        <f>IF(O2568&gt;0,VLOOKUP(O2568,W$12:AF$80,2),J2568)</f>
        <v>45407</v>
      </c>
      <c r="K2569" s="67">
        <f t="shared" si="671"/>
        <v>639</v>
      </c>
      <c r="L2569" s="68">
        <f t="shared" si="672"/>
        <v>640</v>
      </c>
      <c r="M2569" s="69">
        <f t="shared" si="673"/>
        <v>1.1047379530000001</v>
      </c>
      <c r="N2569" s="69">
        <f t="shared" ca="1" si="674"/>
        <v>1.2372829649999999</v>
      </c>
      <c r="O2569" s="68">
        <v>0</v>
      </c>
      <c r="P2569" s="65">
        <f t="shared" ca="1" si="675"/>
        <v>175.63016671</v>
      </c>
      <c r="Q2569" s="143">
        <f t="shared" si="678"/>
        <v>0</v>
      </c>
      <c r="R2569" s="11">
        <f t="shared" si="676"/>
        <v>0</v>
      </c>
      <c r="S2569" s="70" t="str">
        <f>IF(O2568&gt;0,VLOOKUP(O2568,W$12:AF$60,10),S2568)</f>
        <v>A+J=</v>
      </c>
      <c r="T2569" s="66" t="e">
        <f>IF(O2568&gt;0,VLOOKUP(O2568,W$12:AF$60,11),T2568)</f>
        <v>#REF!</v>
      </c>
      <c r="U2569" s="71" t="str">
        <f t="shared" si="677"/>
        <v>-</v>
      </c>
    </row>
    <row r="2570" spans="1:21" x14ac:dyDescent="0.15">
      <c r="A2570" s="63">
        <f t="shared" si="664"/>
        <v>46335</v>
      </c>
      <c r="B2570" s="78" t="str">
        <f t="shared" ca="1" si="666"/>
        <v>n.d</v>
      </c>
      <c r="C2570" s="65">
        <f t="shared" ca="1" si="667"/>
        <v>740.17183120949994</v>
      </c>
      <c r="D2570" s="10">
        <f ca="1">IF(A2570&lt;$B$1,VLOOKUP(A2570,[1]DI!$A$4:$B$15000,2),0)</f>
        <v>0</v>
      </c>
      <c r="E2570" s="65">
        <f t="shared" ca="1" si="668"/>
        <v>1</v>
      </c>
      <c r="F2570" s="65">
        <f ca="1">(TRUNC(PRODUCT($E$12:$E2569),16))</f>
        <v>1.5886260286907401</v>
      </c>
      <c r="G2570" s="65">
        <f t="shared" ca="1" si="669"/>
        <v>1.4184430829528401</v>
      </c>
      <c r="H2570" s="65">
        <f t="shared" ca="1" si="670"/>
        <v>1.1199786899999999</v>
      </c>
      <c r="I2570" s="64">
        <f t="shared" si="665"/>
        <v>0.04</v>
      </c>
      <c r="J2570" s="66">
        <f>IF(O2569&gt;0,VLOOKUP(O2569,W$12:AF$80,2),J2569)</f>
        <v>45407</v>
      </c>
      <c r="K2570" s="67">
        <f t="shared" si="671"/>
        <v>640</v>
      </c>
      <c r="L2570" s="68">
        <f t="shared" si="672"/>
        <v>640</v>
      </c>
      <c r="M2570" s="69">
        <f t="shared" si="673"/>
        <v>1.1047379530000001</v>
      </c>
      <c r="N2570" s="69">
        <f t="shared" ca="1" si="674"/>
        <v>1.2372829649999999</v>
      </c>
      <c r="O2570" s="68">
        <v>0</v>
      </c>
      <c r="P2570" s="65">
        <f t="shared" ca="1" si="675"/>
        <v>175.63016671</v>
      </c>
      <c r="Q2570" s="143">
        <f t="shared" si="678"/>
        <v>0</v>
      </c>
      <c r="R2570" s="11">
        <f t="shared" si="676"/>
        <v>0</v>
      </c>
      <c r="S2570" s="70" t="str">
        <f>IF(O2569&gt;0,VLOOKUP(O2569,W$12:AF$60,10),S2569)</f>
        <v>A+J=</v>
      </c>
      <c r="T2570" s="66" t="e">
        <f>IF(O2569&gt;0,VLOOKUP(O2569,W$12:AF$60,11),T2569)</f>
        <v>#REF!</v>
      </c>
      <c r="U2570" s="71" t="str">
        <f t="shared" si="677"/>
        <v>-</v>
      </c>
    </row>
    <row r="2571" spans="1:21" x14ac:dyDescent="0.15">
      <c r="A2571" s="63">
        <f t="shared" si="664"/>
        <v>46336</v>
      </c>
      <c r="B2571" s="78" t="str">
        <f t="shared" ca="1" si="666"/>
        <v>n.d</v>
      </c>
      <c r="C2571" s="65">
        <f t="shared" ca="1" si="667"/>
        <v>740.17183120949994</v>
      </c>
      <c r="D2571" s="10">
        <f ca="1">IF(A2571&lt;$B$1,VLOOKUP(A2571,[1]DI!$A$4:$B$15000,2),0)</f>
        <v>0</v>
      </c>
      <c r="E2571" s="65">
        <f t="shared" ca="1" si="668"/>
        <v>1</v>
      </c>
      <c r="F2571" s="65">
        <f ca="1">(TRUNC(PRODUCT($E$12:$E2570),16))</f>
        <v>1.5886260286907401</v>
      </c>
      <c r="G2571" s="65">
        <f t="shared" ca="1" si="669"/>
        <v>1.4184430829528401</v>
      </c>
      <c r="H2571" s="65">
        <f t="shared" ca="1" si="670"/>
        <v>1.1199786899999999</v>
      </c>
      <c r="I2571" s="64">
        <f t="shared" si="665"/>
        <v>0.04</v>
      </c>
      <c r="J2571" s="66">
        <f>IF(O2570&gt;0,VLOOKUP(O2570,W$12:AF$80,2),J2570)</f>
        <v>45407</v>
      </c>
      <c r="K2571" s="67">
        <f t="shared" si="671"/>
        <v>641</v>
      </c>
      <c r="L2571" s="68">
        <f t="shared" si="672"/>
        <v>641</v>
      </c>
      <c r="M2571" s="69">
        <f t="shared" si="673"/>
        <v>1.104909905</v>
      </c>
      <c r="N2571" s="69">
        <f t="shared" ca="1" si="674"/>
        <v>1.2374755479999999</v>
      </c>
      <c r="O2571" s="68">
        <v>0</v>
      </c>
      <c r="P2571" s="65">
        <f t="shared" ca="1" si="675"/>
        <v>175.77271123</v>
      </c>
      <c r="Q2571" s="143">
        <f t="shared" si="678"/>
        <v>0</v>
      </c>
      <c r="R2571" s="11">
        <f t="shared" si="676"/>
        <v>0</v>
      </c>
      <c r="S2571" s="70" t="str">
        <f>IF(O2570&gt;0,VLOOKUP(O2570,W$12:AF$60,10),S2570)</f>
        <v>A+J=</v>
      </c>
      <c r="T2571" s="66" t="e">
        <f>IF(O2570&gt;0,VLOOKUP(O2570,W$12:AF$60,11),T2570)</f>
        <v>#REF!</v>
      </c>
      <c r="U2571" s="71" t="str">
        <f t="shared" si="677"/>
        <v>-</v>
      </c>
    </row>
    <row r="2572" spans="1:21" x14ac:dyDescent="0.15">
      <c r="A2572" s="63">
        <f t="shared" si="664"/>
        <v>46337</v>
      </c>
      <c r="B2572" s="78" t="str">
        <f t="shared" ca="1" si="666"/>
        <v>n.d</v>
      </c>
      <c r="C2572" s="65">
        <f t="shared" ca="1" si="667"/>
        <v>740.17183120949994</v>
      </c>
      <c r="D2572" s="10">
        <f ca="1">IF(A2572&lt;$B$1,VLOOKUP(A2572,[1]DI!$A$4:$B$15000,2),0)</f>
        <v>0</v>
      </c>
      <c r="E2572" s="65">
        <f t="shared" ca="1" si="668"/>
        <v>1</v>
      </c>
      <c r="F2572" s="65">
        <f ca="1">(TRUNC(PRODUCT($E$12:$E2571),16))</f>
        <v>1.5886260286907401</v>
      </c>
      <c r="G2572" s="65">
        <f t="shared" ca="1" si="669"/>
        <v>1.4184430829528401</v>
      </c>
      <c r="H2572" s="65">
        <f t="shared" ca="1" si="670"/>
        <v>1.1199786899999999</v>
      </c>
      <c r="I2572" s="64">
        <f t="shared" si="665"/>
        <v>0.04</v>
      </c>
      <c r="J2572" s="66">
        <f>IF(O2571&gt;0,VLOOKUP(O2571,W$12:AF$80,2),J2571)</f>
        <v>45407</v>
      </c>
      <c r="K2572" s="67">
        <f t="shared" si="671"/>
        <v>642</v>
      </c>
      <c r="L2572" s="68">
        <f t="shared" si="672"/>
        <v>642</v>
      </c>
      <c r="M2572" s="69">
        <f t="shared" si="673"/>
        <v>1.1050818849999999</v>
      </c>
      <c r="N2572" s="69">
        <f t="shared" ca="1" si="674"/>
        <v>1.2376681620000001</v>
      </c>
      <c r="O2572" s="68">
        <v>0</v>
      </c>
      <c r="P2572" s="65">
        <f t="shared" ca="1" si="675"/>
        <v>175.91527868</v>
      </c>
      <c r="Q2572" s="143">
        <f t="shared" si="678"/>
        <v>0</v>
      </c>
      <c r="R2572" s="11">
        <f t="shared" si="676"/>
        <v>0</v>
      </c>
      <c r="S2572" s="70" t="str">
        <f>IF(O2571&gt;0,VLOOKUP(O2571,W$12:AF$60,10),S2571)</f>
        <v>A+J=</v>
      </c>
      <c r="T2572" s="66" t="e">
        <f>IF(O2571&gt;0,VLOOKUP(O2571,W$12:AF$60,11),T2571)</f>
        <v>#REF!</v>
      </c>
      <c r="U2572" s="71" t="str">
        <f t="shared" si="677"/>
        <v>-</v>
      </c>
    </row>
    <row r="2573" spans="1:21" x14ac:dyDescent="0.15">
      <c r="A2573" s="63">
        <f t="shared" ref="A2573:A2619" si="679">(A2572+1)</f>
        <v>46338</v>
      </c>
      <c r="B2573" s="78" t="str">
        <f t="shared" ca="1" si="666"/>
        <v>n.d</v>
      </c>
      <c r="C2573" s="65">
        <f t="shared" ca="1" si="667"/>
        <v>740.17183120949994</v>
      </c>
      <c r="D2573" s="10">
        <f ca="1">IF(A2573&lt;$B$1,VLOOKUP(A2573,[1]DI!$A$4:$B$15000,2),0)</f>
        <v>0</v>
      </c>
      <c r="E2573" s="65">
        <f t="shared" ca="1" si="668"/>
        <v>1</v>
      </c>
      <c r="F2573" s="65">
        <f ca="1">(TRUNC(PRODUCT($E$12:$E2572),16))</f>
        <v>1.5886260286907401</v>
      </c>
      <c r="G2573" s="65">
        <f t="shared" ca="1" si="669"/>
        <v>1.4184430829528401</v>
      </c>
      <c r="H2573" s="65">
        <f t="shared" ca="1" si="670"/>
        <v>1.1199786899999999</v>
      </c>
      <c r="I2573" s="64">
        <f t="shared" ref="I2573:I2619" si="680">I2572</f>
        <v>0.04</v>
      </c>
      <c r="J2573" s="66">
        <f>IF(O2572&gt;0,VLOOKUP(O2572,W$12:AF$80,2),J2572)</f>
        <v>45407</v>
      </c>
      <c r="K2573" s="67">
        <f t="shared" si="671"/>
        <v>643</v>
      </c>
      <c r="L2573" s="68">
        <f t="shared" si="672"/>
        <v>643</v>
      </c>
      <c r="M2573" s="69">
        <f t="shared" si="673"/>
        <v>1.10525389</v>
      </c>
      <c r="N2573" s="69">
        <f t="shared" ca="1" si="674"/>
        <v>1.2378608040000001</v>
      </c>
      <c r="O2573" s="68">
        <v>0</v>
      </c>
      <c r="P2573" s="65">
        <f t="shared" ca="1" si="675"/>
        <v>176.05786685999999</v>
      </c>
      <c r="Q2573" s="143">
        <f t="shared" si="678"/>
        <v>0</v>
      </c>
      <c r="R2573" s="11">
        <f t="shared" si="676"/>
        <v>0</v>
      </c>
      <c r="S2573" s="70" t="str">
        <f>IF(O2572&gt;0,VLOOKUP(O2572,W$12:AF$60,10),S2572)</f>
        <v>A+J=</v>
      </c>
      <c r="T2573" s="66" t="e">
        <f>IF(O2572&gt;0,VLOOKUP(O2572,W$12:AF$60,11),T2572)</f>
        <v>#REF!</v>
      </c>
      <c r="U2573" s="71" t="str">
        <f t="shared" si="677"/>
        <v>-</v>
      </c>
    </row>
    <row r="2574" spans="1:21" x14ac:dyDescent="0.15">
      <c r="A2574" s="63">
        <f t="shared" si="679"/>
        <v>46339</v>
      </c>
      <c r="B2574" s="78" t="str">
        <f t="shared" ca="1" si="666"/>
        <v>n.d</v>
      </c>
      <c r="C2574" s="65">
        <f t="shared" ca="1" si="667"/>
        <v>740.17183120949994</v>
      </c>
      <c r="D2574" s="10">
        <f ca="1">IF(A2574&lt;$B$1,VLOOKUP(A2574,[1]DI!$A$4:$B$15000,2),0)</f>
        <v>0</v>
      </c>
      <c r="E2574" s="65">
        <f t="shared" ca="1" si="668"/>
        <v>1</v>
      </c>
      <c r="F2574" s="65">
        <f ca="1">(TRUNC(PRODUCT($E$12:$E2573),16))</f>
        <v>1.5886260286907401</v>
      </c>
      <c r="G2574" s="65">
        <f t="shared" ca="1" si="669"/>
        <v>1.4184430829528401</v>
      </c>
      <c r="H2574" s="65">
        <f t="shared" ca="1" si="670"/>
        <v>1.1199786899999999</v>
      </c>
      <c r="I2574" s="64">
        <f t="shared" si="680"/>
        <v>0.04</v>
      </c>
      <c r="J2574" s="66">
        <f>IF(O2573&gt;0,VLOOKUP(O2573,W$12:AF$80,2),J2573)</f>
        <v>45407</v>
      </c>
      <c r="K2574" s="67">
        <f t="shared" si="671"/>
        <v>644</v>
      </c>
      <c r="L2574" s="68">
        <f t="shared" si="672"/>
        <v>644</v>
      </c>
      <c r="M2574" s="69">
        <f t="shared" si="673"/>
        <v>1.1054259230000001</v>
      </c>
      <c r="N2574" s="69">
        <f t="shared" ca="1" si="674"/>
        <v>1.238053477</v>
      </c>
      <c r="O2574" s="68">
        <v>0</v>
      </c>
      <c r="P2574" s="65">
        <f t="shared" ca="1" si="675"/>
        <v>176.20047799</v>
      </c>
      <c r="Q2574" s="143">
        <f t="shared" si="678"/>
        <v>0</v>
      </c>
      <c r="R2574" s="11">
        <f t="shared" si="676"/>
        <v>0</v>
      </c>
      <c r="S2574" s="70" t="str">
        <f>IF(O2573&gt;0,VLOOKUP(O2573,W$12:AF$60,10),S2573)</f>
        <v>A+J=</v>
      </c>
      <c r="T2574" s="66" t="e">
        <f>IF(O2573&gt;0,VLOOKUP(O2573,W$12:AF$60,11),T2573)</f>
        <v>#REF!</v>
      </c>
      <c r="U2574" s="71" t="str">
        <f t="shared" si="677"/>
        <v>-</v>
      </c>
    </row>
    <row r="2575" spans="1:21" x14ac:dyDescent="0.15">
      <c r="A2575" s="63">
        <f t="shared" si="679"/>
        <v>46340</v>
      </c>
      <c r="B2575" s="78" t="str">
        <f t="shared" ca="1" si="666"/>
        <v>n.d</v>
      </c>
      <c r="C2575" s="65">
        <f t="shared" ca="1" si="667"/>
        <v>740.17183120949994</v>
      </c>
      <c r="D2575" s="10">
        <f ca="1">IF(A2575&lt;$B$1,VLOOKUP(A2575,[1]DI!$A$4:$B$15000,2),0)</f>
        <v>0</v>
      </c>
      <c r="E2575" s="65">
        <f t="shared" ca="1" si="668"/>
        <v>1</v>
      </c>
      <c r="F2575" s="65">
        <f ca="1">(TRUNC(PRODUCT($E$12:$E2574),16))</f>
        <v>1.5886260286907401</v>
      </c>
      <c r="G2575" s="65">
        <f t="shared" ca="1" si="669"/>
        <v>1.4184430829528401</v>
      </c>
      <c r="H2575" s="65">
        <f t="shared" ca="1" si="670"/>
        <v>1.1199786899999999</v>
      </c>
      <c r="I2575" s="64">
        <f t="shared" si="680"/>
        <v>0.04</v>
      </c>
      <c r="J2575" s="66">
        <f>IF(O2574&gt;0,VLOOKUP(O2574,W$12:AF$80,2),J2574)</f>
        <v>45407</v>
      </c>
      <c r="K2575" s="67">
        <f t="shared" si="671"/>
        <v>644</v>
      </c>
      <c r="L2575" s="68">
        <f t="shared" si="672"/>
        <v>645</v>
      </c>
      <c r="M2575" s="69">
        <f t="shared" si="673"/>
        <v>1.1055979819999999</v>
      </c>
      <c r="N2575" s="69">
        <f t="shared" ca="1" si="674"/>
        <v>1.23824618</v>
      </c>
      <c r="O2575" s="68">
        <v>0</v>
      </c>
      <c r="P2575" s="65">
        <f t="shared" ca="1" si="675"/>
        <v>176.34311131999999</v>
      </c>
      <c r="Q2575" s="143">
        <f t="shared" si="678"/>
        <v>0</v>
      </c>
      <c r="R2575" s="11">
        <f t="shared" si="676"/>
        <v>0</v>
      </c>
      <c r="S2575" s="70" t="str">
        <f>IF(O2574&gt;0,VLOOKUP(O2574,W$12:AF$60,10),S2574)</f>
        <v>A+J=</v>
      </c>
      <c r="T2575" s="66" t="e">
        <f>IF(O2574&gt;0,VLOOKUP(O2574,W$12:AF$60,11),T2574)</f>
        <v>#REF!</v>
      </c>
      <c r="U2575" s="71" t="str">
        <f t="shared" si="677"/>
        <v>-</v>
      </c>
    </row>
    <row r="2576" spans="1:21" x14ac:dyDescent="0.15">
      <c r="A2576" s="63">
        <f t="shared" si="679"/>
        <v>46341</v>
      </c>
      <c r="B2576" s="78" t="str">
        <f t="shared" ca="1" si="666"/>
        <v>n.d</v>
      </c>
      <c r="C2576" s="65">
        <f t="shared" ca="1" si="667"/>
        <v>740.17183120949994</v>
      </c>
      <c r="D2576" s="10">
        <f ca="1">IF(A2576&lt;$B$1,VLOOKUP(A2576,[1]DI!$A$4:$B$15000,2),0)</f>
        <v>0</v>
      </c>
      <c r="E2576" s="65">
        <f t="shared" ca="1" si="668"/>
        <v>1</v>
      </c>
      <c r="F2576" s="65">
        <f ca="1">(TRUNC(PRODUCT($E$12:$E2575),16))</f>
        <v>1.5886260286907401</v>
      </c>
      <c r="G2576" s="65">
        <f t="shared" ca="1" si="669"/>
        <v>1.4184430829528401</v>
      </c>
      <c r="H2576" s="65">
        <f t="shared" ca="1" si="670"/>
        <v>1.1199786899999999</v>
      </c>
      <c r="I2576" s="64">
        <f t="shared" si="680"/>
        <v>0.04</v>
      </c>
      <c r="J2576" s="66">
        <f>IF(O2575&gt;0,VLOOKUP(O2575,W$12:AF$80,2),J2575)</f>
        <v>45407</v>
      </c>
      <c r="K2576" s="67">
        <f t="shared" si="671"/>
        <v>644</v>
      </c>
      <c r="L2576" s="68">
        <f t="shared" si="672"/>
        <v>645</v>
      </c>
      <c r="M2576" s="69">
        <f t="shared" si="673"/>
        <v>1.1055979819999999</v>
      </c>
      <c r="N2576" s="69">
        <f t="shared" ca="1" si="674"/>
        <v>1.23824618</v>
      </c>
      <c r="O2576" s="68">
        <v>0</v>
      </c>
      <c r="P2576" s="65">
        <f t="shared" ca="1" si="675"/>
        <v>176.34311131999999</v>
      </c>
      <c r="Q2576" s="143">
        <f t="shared" si="678"/>
        <v>0</v>
      </c>
      <c r="R2576" s="11">
        <f t="shared" si="676"/>
        <v>0</v>
      </c>
      <c r="S2576" s="70" t="str">
        <f>IF(O2575&gt;0,VLOOKUP(O2575,W$12:AF$60,10),S2575)</f>
        <v>A+J=</v>
      </c>
      <c r="T2576" s="66" t="e">
        <f>IF(O2575&gt;0,VLOOKUP(O2575,W$12:AF$60,11),T2575)</f>
        <v>#REF!</v>
      </c>
      <c r="U2576" s="71" t="str">
        <f t="shared" si="677"/>
        <v>-</v>
      </c>
    </row>
    <row r="2577" spans="1:21" x14ac:dyDescent="0.15">
      <c r="A2577" s="63">
        <f t="shared" si="679"/>
        <v>46342</v>
      </c>
      <c r="B2577" s="78" t="str">
        <f t="shared" ca="1" si="666"/>
        <v>n.d</v>
      </c>
      <c r="C2577" s="65">
        <f t="shared" ca="1" si="667"/>
        <v>740.17183120949994</v>
      </c>
      <c r="D2577" s="10">
        <f ca="1">IF(A2577&lt;$B$1,VLOOKUP(A2577,[1]DI!$A$4:$B$15000,2),0)</f>
        <v>0</v>
      </c>
      <c r="E2577" s="65">
        <f t="shared" ca="1" si="668"/>
        <v>1</v>
      </c>
      <c r="F2577" s="65">
        <f ca="1">(TRUNC(PRODUCT($E$12:$E2576),16))</f>
        <v>1.5886260286907401</v>
      </c>
      <c r="G2577" s="65">
        <f t="shared" ca="1" si="669"/>
        <v>1.4184430829528401</v>
      </c>
      <c r="H2577" s="65">
        <f t="shared" ca="1" si="670"/>
        <v>1.1199786899999999</v>
      </c>
      <c r="I2577" s="64">
        <f t="shared" si="680"/>
        <v>0.04</v>
      </c>
      <c r="J2577" s="66">
        <f>IF(O2576&gt;0,VLOOKUP(O2576,W$12:AF$80,2),J2576)</f>
        <v>45407</v>
      </c>
      <c r="K2577" s="67">
        <f t="shared" si="671"/>
        <v>645</v>
      </c>
      <c r="L2577" s="68">
        <f t="shared" si="672"/>
        <v>645</v>
      </c>
      <c r="M2577" s="69">
        <f t="shared" si="673"/>
        <v>1.1055979819999999</v>
      </c>
      <c r="N2577" s="69">
        <f t="shared" ca="1" si="674"/>
        <v>1.23824618</v>
      </c>
      <c r="O2577" s="68">
        <v>0</v>
      </c>
      <c r="P2577" s="65">
        <f t="shared" ca="1" si="675"/>
        <v>176.34311131999999</v>
      </c>
      <c r="Q2577" s="143">
        <f t="shared" si="678"/>
        <v>0</v>
      </c>
      <c r="R2577" s="11">
        <f t="shared" si="676"/>
        <v>0</v>
      </c>
      <c r="S2577" s="70" t="str">
        <f>IF(O2576&gt;0,VLOOKUP(O2576,W$12:AF$60,10),S2576)</f>
        <v>A+J=</v>
      </c>
      <c r="T2577" s="66" t="e">
        <f>IF(O2576&gt;0,VLOOKUP(O2576,W$12:AF$60,11),T2576)</f>
        <v>#REF!</v>
      </c>
      <c r="U2577" s="71" t="str">
        <f t="shared" si="677"/>
        <v>-</v>
      </c>
    </row>
    <row r="2578" spans="1:21" x14ac:dyDescent="0.15">
      <c r="A2578" s="63">
        <f t="shared" si="679"/>
        <v>46343</v>
      </c>
      <c r="B2578" s="78" t="str">
        <f t="shared" ca="1" si="666"/>
        <v>n.d</v>
      </c>
      <c r="C2578" s="65">
        <f t="shared" ca="1" si="667"/>
        <v>740.17183120949994</v>
      </c>
      <c r="D2578" s="10">
        <f ca="1">IF(A2578&lt;$B$1,VLOOKUP(A2578,[1]DI!$A$4:$B$15000,2),0)</f>
        <v>0</v>
      </c>
      <c r="E2578" s="65">
        <f t="shared" ca="1" si="668"/>
        <v>1</v>
      </c>
      <c r="F2578" s="65">
        <f ca="1">(TRUNC(PRODUCT($E$12:$E2577),16))</f>
        <v>1.5886260286907401</v>
      </c>
      <c r="G2578" s="65">
        <f t="shared" ca="1" si="669"/>
        <v>1.4184430829528401</v>
      </c>
      <c r="H2578" s="65">
        <f t="shared" ca="1" si="670"/>
        <v>1.1199786899999999</v>
      </c>
      <c r="I2578" s="64">
        <f t="shared" si="680"/>
        <v>0.04</v>
      </c>
      <c r="J2578" s="66">
        <f>IF(O2577&gt;0,VLOOKUP(O2577,W$12:AF$80,2),J2577)</f>
        <v>45407</v>
      </c>
      <c r="K2578" s="67">
        <f t="shared" si="671"/>
        <v>646</v>
      </c>
      <c r="L2578" s="68">
        <f t="shared" si="672"/>
        <v>646</v>
      </c>
      <c r="M2578" s="69">
        <f t="shared" si="673"/>
        <v>1.1057700690000001</v>
      </c>
      <c r="N2578" s="69">
        <f t="shared" ca="1" si="674"/>
        <v>1.238438913</v>
      </c>
      <c r="O2578" s="68">
        <v>0</v>
      </c>
      <c r="P2578" s="65">
        <f t="shared" ca="1" si="675"/>
        <v>176.48576686000001</v>
      </c>
      <c r="Q2578" s="143">
        <f t="shared" si="678"/>
        <v>0</v>
      </c>
      <c r="R2578" s="11">
        <f t="shared" si="676"/>
        <v>0</v>
      </c>
      <c r="S2578" s="70" t="str">
        <f>IF(O2577&gt;0,VLOOKUP(O2577,W$12:AF$60,10),S2577)</f>
        <v>A+J=</v>
      </c>
      <c r="T2578" s="66" t="e">
        <f>IF(O2577&gt;0,VLOOKUP(O2577,W$12:AF$60,11),T2577)</f>
        <v>#REF!</v>
      </c>
      <c r="U2578" s="71" t="str">
        <f t="shared" si="677"/>
        <v>-</v>
      </c>
    </row>
    <row r="2579" spans="1:21" x14ac:dyDescent="0.15">
      <c r="A2579" s="63">
        <f t="shared" si="679"/>
        <v>46344</v>
      </c>
      <c r="B2579" s="78" t="str">
        <f t="shared" ca="1" si="666"/>
        <v>n.d</v>
      </c>
      <c r="C2579" s="65">
        <f t="shared" ca="1" si="667"/>
        <v>740.17183120949994</v>
      </c>
      <c r="D2579" s="10">
        <f ca="1">IF(A2579&lt;$B$1,VLOOKUP(A2579,[1]DI!$A$4:$B$15000,2),0)</f>
        <v>0</v>
      </c>
      <c r="E2579" s="65">
        <f t="shared" ca="1" si="668"/>
        <v>1</v>
      </c>
      <c r="F2579" s="65">
        <f ca="1">(TRUNC(PRODUCT($E$12:$E2578),16))</f>
        <v>1.5886260286907401</v>
      </c>
      <c r="G2579" s="65">
        <f t="shared" ca="1" si="669"/>
        <v>1.4184430829528401</v>
      </c>
      <c r="H2579" s="65">
        <f t="shared" ca="1" si="670"/>
        <v>1.1199786899999999</v>
      </c>
      <c r="I2579" s="64">
        <f t="shared" si="680"/>
        <v>0.04</v>
      </c>
      <c r="J2579" s="66">
        <f>IF(O2578&gt;0,VLOOKUP(O2578,W$12:AF$80,2),J2578)</f>
        <v>45407</v>
      </c>
      <c r="K2579" s="67">
        <f t="shared" si="671"/>
        <v>647</v>
      </c>
      <c r="L2579" s="68">
        <f t="shared" si="672"/>
        <v>647</v>
      </c>
      <c r="M2579" s="69">
        <f t="shared" si="673"/>
        <v>1.1059421819999999</v>
      </c>
      <c r="N2579" s="69">
        <f t="shared" ca="1" si="674"/>
        <v>1.238631676</v>
      </c>
      <c r="O2579" s="68">
        <v>0</v>
      </c>
      <c r="P2579" s="65">
        <f t="shared" ca="1" si="675"/>
        <v>176.62844459999999</v>
      </c>
      <c r="Q2579" s="143">
        <f t="shared" si="678"/>
        <v>0</v>
      </c>
      <c r="R2579" s="11">
        <f t="shared" si="676"/>
        <v>0</v>
      </c>
      <c r="S2579" s="70" t="str">
        <f>IF(O2578&gt;0,VLOOKUP(O2578,W$12:AF$60,10),S2578)</f>
        <v>A+J=</v>
      </c>
      <c r="T2579" s="66" t="e">
        <f>IF(O2578&gt;0,VLOOKUP(O2578,W$12:AF$60,11),T2578)</f>
        <v>#REF!</v>
      </c>
      <c r="U2579" s="71" t="str">
        <f t="shared" si="677"/>
        <v>-</v>
      </c>
    </row>
    <row r="2580" spans="1:21" x14ac:dyDescent="0.15">
      <c r="A2580" s="63">
        <f t="shared" si="679"/>
        <v>46345</v>
      </c>
      <c r="B2580" s="78" t="str">
        <f t="shared" ca="1" si="666"/>
        <v>n.d</v>
      </c>
      <c r="C2580" s="65">
        <f t="shared" ca="1" si="667"/>
        <v>740.17183120949994</v>
      </c>
      <c r="D2580" s="10">
        <f ca="1">IF(A2580&lt;$B$1,VLOOKUP(A2580,[1]DI!$A$4:$B$15000,2),0)</f>
        <v>0</v>
      </c>
      <c r="E2580" s="65">
        <f t="shared" ca="1" si="668"/>
        <v>1</v>
      </c>
      <c r="F2580" s="65">
        <f ca="1">(TRUNC(PRODUCT($E$12:$E2579),16))</f>
        <v>1.5886260286907401</v>
      </c>
      <c r="G2580" s="65">
        <f t="shared" ca="1" si="669"/>
        <v>1.4184430829528401</v>
      </c>
      <c r="H2580" s="65">
        <f t="shared" ca="1" si="670"/>
        <v>1.1199786899999999</v>
      </c>
      <c r="I2580" s="64">
        <f t="shared" si="680"/>
        <v>0.04</v>
      </c>
      <c r="J2580" s="66">
        <f>IF(O2579&gt;0,VLOOKUP(O2579,W$12:AF$80,2),J2579)</f>
        <v>45407</v>
      </c>
      <c r="K2580" s="67">
        <f t="shared" si="671"/>
        <v>648</v>
      </c>
      <c r="L2580" s="68">
        <f t="shared" si="672"/>
        <v>648</v>
      </c>
      <c r="M2580" s="69">
        <f t="shared" si="673"/>
        <v>1.106114321</v>
      </c>
      <c r="N2580" s="69">
        <f t="shared" ca="1" si="674"/>
        <v>1.238824468</v>
      </c>
      <c r="O2580" s="68">
        <v>0</v>
      </c>
      <c r="P2580" s="65">
        <f t="shared" ca="1" si="675"/>
        <v>176.77114381000001</v>
      </c>
      <c r="Q2580" s="143">
        <f t="shared" si="678"/>
        <v>0</v>
      </c>
      <c r="R2580" s="11">
        <f t="shared" si="676"/>
        <v>0</v>
      </c>
      <c r="S2580" s="70" t="str">
        <f>IF(O2579&gt;0,VLOOKUP(O2579,W$12:AF$60,10),S2579)</f>
        <v>A+J=</v>
      </c>
      <c r="T2580" s="66" t="e">
        <f>IF(O2579&gt;0,VLOOKUP(O2579,W$12:AF$60,11),T2579)</f>
        <v>#REF!</v>
      </c>
      <c r="U2580" s="71" t="str">
        <f t="shared" si="677"/>
        <v>-</v>
      </c>
    </row>
    <row r="2581" spans="1:21" x14ac:dyDescent="0.15">
      <c r="A2581" s="63">
        <f t="shared" si="679"/>
        <v>46346</v>
      </c>
      <c r="B2581" s="78" t="str">
        <f t="shared" ca="1" si="666"/>
        <v>n.d</v>
      </c>
      <c r="C2581" s="65">
        <f t="shared" ca="1" si="667"/>
        <v>740.17183120949994</v>
      </c>
      <c r="D2581" s="10">
        <f ca="1">IF(A2581&lt;$B$1,VLOOKUP(A2581,[1]DI!$A$4:$B$15000,2),0)</f>
        <v>0</v>
      </c>
      <c r="E2581" s="65">
        <f t="shared" ca="1" si="668"/>
        <v>1</v>
      </c>
      <c r="F2581" s="65">
        <f ca="1">(TRUNC(PRODUCT($E$12:$E2580),16))</f>
        <v>1.5886260286907401</v>
      </c>
      <c r="G2581" s="65">
        <f t="shared" ca="1" si="669"/>
        <v>1.4184430829528401</v>
      </c>
      <c r="H2581" s="65">
        <f t="shared" ca="1" si="670"/>
        <v>1.1199786899999999</v>
      </c>
      <c r="I2581" s="64">
        <f t="shared" si="680"/>
        <v>0.04</v>
      </c>
      <c r="J2581" s="66">
        <f>IF(O2580&gt;0,VLOOKUP(O2580,W$12:AF$80,2),J2580)</f>
        <v>45407</v>
      </c>
      <c r="K2581" s="67">
        <f t="shared" si="671"/>
        <v>649</v>
      </c>
      <c r="L2581" s="68">
        <f t="shared" si="672"/>
        <v>649</v>
      </c>
      <c r="M2581" s="69">
        <f t="shared" si="673"/>
        <v>1.1062864880000001</v>
      </c>
      <c r="N2581" s="69">
        <f t="shared" ca="1" si="674"/>
        <v>1.239017292</v>
      </c>
      <c r="O2581" s="68">
        <v>0</v>
      </c>
      <c r="P2581" s="65">
        <f t="shared" ca="1" si="675"/>
        <v>176.91386671000001</v>
      </c>
      <c r="Q2581" s="143">
        <f t="shared" si="678"/>
        <v>0</v>
      </c>
      <c r="R2581" s="11">
        <f t="shared" si="676"/>
        <v>0</v>
      </c>
      <c r="S2581" s="70" t="str">
        <f>IF(O2580&gt;0,VLOOKUP(O2580,W$12:AF$60,10),S2580)</f>
        <v>A+J=</v>
      </c>
      <c r="T2581" s="66" t="e">
        <f>IF(O2580&gt;0,VLOOKUP(O2580,W$12:AF$60,11),T2580)</f>
        <v>#REF!</v>
      </c>
      <c r="U2581" s="71" t="str">
        <f t="shared" si="677"/>
        <v>-</v>
      </c>
    </row>
    <row r="2582" spans="1:21" x14ac:dyDescent="0.15">
      <c r="A2582" s="63">
        <f t="shared" si="679"/>
        <v>46347</v>
      </c>
      <c r="B2582" s="78" t="str">
        <f t="shared" ca="1" si="666"/>
        <v>n.d</v>
      </c>
      <c r="C2582" s="65">
        <f t="shared" ca="1" si="667"/>
        <v>740.17183120949994</v>
      </c>
      <c r="D2582" s="10">
        <f ca="1">IF(A2582&lt;$B$1,VLOOKUP(A2582,[1]DI!$A$4:$B$15000,2),0)</f>
        <v>0</v>
      </c>
      <c r="E2582" s="65">
        <f t="shared" ca="1" si="668"/>
        <v>1</v>
      </c>
      <c r="F2582" s="65">
        <f ca="1">(TRUNC(PRODUCT($E$12:$E2581),16))</f>
        <v>1.5886260286907401</v>
      </c>
      <c r="G2582" s="65">
        <f t="shared" ca="1" si="669"/>
        <v>1.4184430829528401</v>
      </c>
      <c r="H2582" s="65">
        <f t="shared" ca="1" si="670"/>
        <v>1.1199786899999999</v>
      </c>
      <c r="I2582" s="64">
        <f t="shared" si="680"/>
        <v>0.04</v>
      </c>
      <c r="J2582" s="66">
        <f>IF(O2581&gt;0,VLOOKUP(O2581,W$12:AF$80,2),J2581)</f>
        <v>45407</v>
      </c>
      <c r="K2582" s="67">
        <f t="shared" si="671"/>
        <v>649</v>
      </c>
      <c r="L2582" s="68">
        <f t="shared" si="672"/>
        <v>650</v>
      </c>
      <c r="M2582" s="69">
        <f t="shared" si="673"/>
        <v>1.1064586810000001</v>
      </c>
      <c r="N2582" s="69">
        <f t="shared" ca="1" si="674"/>
        <v>1.2392101440000001</v>
      </c>
      <c r="O2582" s="68">
        <v>0</v>
      </c>
      <c r="P2582" s="65">
        <f t="shared" ca="1" si="675"/>
        <v>177.05661032</v>
      </c>
      <c r="Q2582" s="143">
        <f t="shared" si="678"/>
        <v>0</v>
      </c>
      <c r="R2582" s="11">
        <f t="shared" si="676"/>
        <v>0</v>
      </c>
      <c r="S2582" s="70" t="str">
        <f>IF(O2581&gt;0,VLOOKUP(O2581,W$12:AF$60,10),S2581)</f>
        <v>A+J=</v>
      </c>
      <c r="T2582" s="66" t="e">
        <f>IF(O2581&gt;0,VLOOKUP(O2581,W$12:AF$60,11),T2581)</f>
        <v>#REF!</v>
      </c>
      <c r="U2582" s="71" t="str">
        <f t="shared" si="677"/>
        <v>-</v>
      </c>
    </row>
    <row r="2583" spans="1:21" x14ac:dyDescent="0.15">
      <c r="A2583" s="63">
        <f t="shared" si="679"/>
        <v>46348</v>
      </c>
      <c r="B2583" s="78" t="str">
        <f t="shared" ca="1" si="666"/>
        <v>n.d</v>
      </c>
      <c r="C2583" s="65">
        <f t="shared" ca="1" si="667"/>
        <v>740.17183120949994</v>
      </c>
      <c r="D2583" s="10">
        <f ca="1">IF(A2583&lt;$B$1,VLOOKUP(A2583,[1]DI!$A$4:$B$15000,2),0)</f>
        <v>0</v>
      </c>
      <c r="E2583" s="65">
        <f t="shared" ca="1" si="668"/>
        <v>1</v>
      </c>
      <c r="F2583" s="65">
        <f ca="1">(TRUNC(PRODUCT($E$12:$E2582),16))</f>
        <v>1.5886260286907401</v>
      </c>
      <c r="G2583" s="65">
        <f t="shared" ca="1" si="669"/>
        <v>1.4184430829528401</v>
      </c>
      <c r="H2583" s="65">
        <f t="shared" ca="1" si="670"/>
        <v>1.1199786899999999</v>
      </c>
      <c r="I2583" s="64">
        <f t="shared" si="680"/>
        <v>0.04</v>
      </c>
      <c r="J2583" s="66">
        <f>IF(O2582&gt;0,VLOOKUP(O2582,W$12:AF$80,2),J2582)</f>
        <v>45407</v>
      </c>
      <c r="K2583" s="67">
        <f t="shared" si="671"/>
        <v>649</v>
      </c>
      <c r="L2583" s="68">
        <f t="shared" si="672"/>
        <v>650</v>
      </c>
      <c r="M2583" s="69">
        <f t="shared" si="673"/>
        <v>1.1064586810000001</v>
      </c>
      <c r="N2583" s="69">
        <f t="shared" ca="1" si="674"/>
        <v>1.2392101440000001</v>
      </c>
      <c r="O2583" s="68">
        <v>0</v>
      </c>
      <c r="P2583" s="65">
        <f t="shared" ca="1" si="675"/>
        <v>177.05661032</v>
      </c>
      <c r="Q2583" s="143">
        <f t="shared" si="678"/>
        <v>0</v>
      </c>
      <c r="R2583" s="11">
        <f t="shared" si="676"/>
        <v>0</v>
      </c>
      <c r="S2583" s="70" t="str">
        <f>IF(O2582&gt;0,VLOOKUP(O2582,W$12:AF$60,10),S2582)</f>
        <v>A+J=</v>
      </c>
      <c r="T2583" s="66" t="e">
        <f>IF(O2582&gt;0,VLOOKUP(O2582,W$12:AF$60,11),T2582)</f>
        <v>#REF!</v>
      </c>
      <c r="U2583" s="71" t="str">
        <f t="shared" si="677"/>
        <v>-</v>
      </c>
    </row>
    <row r="2584" spans="1:21" x14ac:dyDescent="0.15">
      <c r="A2584" s="63">
        <f t="shared" si="679"/>
        <v>46349</v>
      </c>
      <c r="B2584" s="78" t="str">
        <f t="shared" ca="1" si="666"/>
        <v>n.d</v>
      </c>
      <c r="C2584" s="65">
        <f t="shared" ca="1" si="667"/>
        <v>740.17183120949994</v>
      </c>
      <c r="D2584" s="10">
        <f ca="1">IF(A2584&lt;$B$1,VLOOKUP(A2584,[1]DI!$A$4:$B$15000,2),0)</f>
        <v>0</v>
      </c>
      <c r="E2584" s="65">
        <f t="shared" ca="1" si="668"/>
        <v>1</v>
      </c>
      <c r="F2584" s="65">
        <f ca="1">(TRUNC(PRODUCT($E$12:$E2583),16))</f>
        <v>1.5886260286907401</v>
      </c>
      <c r="G2584" s="65">
        <f t="shared" ca="1" si="669"/>
        <v>1.4184430829528401</v>
      </c>
      <c r="H2584" s="65">
        <f t="shared" ca="1" si="670"/>
        <v>1.1199786899999999</v>
      </c>
      <c r="I2584" s="64">
        <f t="shared" si="680"/>
        <v>0.04</v>
      </c>
      <c r="J2584" s="66">
        <f>IF(O2583&gt;0,VLOOKUP(O2583,W$12:AF$80,2),J2583)</f>
        <v>45407</v>
      </c>
      <c r="K2584" s="67">
        <f t="shared" si="671"/>
        <v>650</v>
      </c>
      <c r="L2584" s="68">
        <f t="shared" si="672"/>
        <v>650</v>
      </c>
      <c r="M2584" s="69">
        <f t="shared" si="673"/>
        <v>1.1064586810000001</v>
      </c>
      <c r="N2584" s="69">
        <f t="shared" ca="1" si="674"/>
        <v>1.2392101440000001</v>
      </c>
      <c r="O2584" s="68">
        <v>0</v>
      </c>
      <c r="P2584" s="65">
        <f t="shared" ca="1" si="675"/>
        <v>177.05661032</v>
      </c>
      <c r="Q2584" s="143">
        <f t="shared" si="678"/>
        <v>0</v>
      </c>
      <c r="R2584" s="11">
        <f t="shared" si="676"/>
        <v>0</v>
      </c>
      <c r="S2584" s="70" t="str">
        <f>IF(O2583&gt;0,VLOOKUP(O2583,W$12:AF$60,10),S2583)</f>
        <v>A+J=</v>
      </c>
      <c r="T2584" s="66" t="e">
        <f>IF(O2583&gt;0,VLOOKUP(O2583,W$12:AF$60,11),T2583)</f>
        <v>#REF!</v>
      </c>
      <c r="U2584" s="71" t="str">
        <f t="shared" si="677"/>
        <v>-</v>
      </c>
    </row>
    <row r="2585" spans="1:21" x14ac:dyDescent="0.15">
      <c r="A2585" s="63">
        <f t="shared" si="679"/>
        <v>46350</v>
      </c>
      <c r="B2585" s="78" t="str">
        <f t="shared" ca="1" si="666"/>
        <v>n.d</v>
      </c>
      <c r="C2585" s="65">
        <f t="shared" ca="1" si="667"/>
        <v>740.17183120949994</v>
      </c>
      <c r="D2585" s="10">
        <f ca="1">IF(A2585&lt;$B$1,VLOOKUP(A2585,[1]DI!$A$4:$B$15000,2),0)</f>
        <v>0</v>
      </c>
      <c r="E2585" s="65">
        <f t="shared" ca="1" si="668"/>
        <v>1</v>
      </c>
      <c r="F2585" s="65">
        <f ca="1">(TRUNC(PRODUCT($E$12:$E2584),16))</f>
        <v>1.5886260286907401</v>
      </c>
      <c r="G2585" s="65">
        <f t="shared" ca="1" si="669"/>
        <v>1.4184430829528401</v>
      </c>
      <c r="H2585" s="65">
        <f t="shared" ca="1" si="670"/>
        <v>1.1199786899999999</v>
      </c>
      <c r="I2585" s="64">
        <f t="shared" si="680"/>
        <v>0.04</v>
      </c>
      <c r="J2585" s="66">
        <f>IF(O2584&gt;0,VLOOKUP(O2584,W$12:AF$80,2),J2584)</f>
        <v>45407</v>
      </c>
      <c r="K2585" s="67">
        <f t="shared" si="671"/>
        <v>651</v>
      </c>
      <c r="L2585" s="68">
        <f t="shared" si="672"/>
        <v>651</v>
      </c>
      <c r="M2585" s="69">
        <f t="shared" si="673"/>
        <v>1.1066309009999999</v>
      </c>
      <c r="N2585" s="69">
        <f t="shared" ca="1" si="674"/>
        <v>1.239403027</v>
      </c>
      <c r="O2585" s="68">
        <v>0</v>
      </c>
      <c r="P2585" s="65">
        <f t="shared" ca="1" si="675"/>
        <v>177.19937689</v>
      </c>
      <c r="Q2585" s="143">
        <f t="shared" si="678"/>
        <v>0</v>
      </c>
      <c r="R2585" s="11">
        <f t="shared" si="676"/>
        <v>0</v>
      </c>
      <c r="S2585" s="70" t="str">
        <f>IF(O2584&gt;0,VLOOKUP(O2584,W$12:AF$60,10),S2584)</f>
        <v>A+J=</v>
      </c>
      <c r="T2585" s="66" t="e">
        <f>IF(O2584&gt;0,VLOOKUP(O2584,W$12:AF$60,11),T2584)</f>
        <v>#REF!</v>
      </c>
      <c r="U2585" s="71" t="str">
        <f t="shared" si="677"/>
        <v>-</v>
      </c>
    </row>
    <row r="2586" spans="1:21" x14ac:dyDescent="0.15">
      <c r="A2586" s="63">
        <f t="shared" si="679"/>
        <v>46351</v>
      </c>
      <c r="B2586" s="78" t="str">
        <f t="shared" ca="1" si="666"/>
        <v>n.d</v>
      </c>
      <c r="C2586" s="65">
        <f t="shared" ca="1" si="667"/>
        <v>740.17183120949994</v>
      </c>
      <c r="D2586" s="10">
        <f ca="1">IF(A2586&lt;$B$1,VLOOKUP(A2586,[1]DI!$A$4:$B$15000,2),0)</f>
        <v>0</v>
      </c>
      <c r="E2586" s="65">
        <f t="shared" ca="1" si="668"/>
        <v>1</v>
      </c>
      <c r="F2586" s="65">
        <f ca="1">(TRUNC(PRODUCT($E$12:$E2585),16))</f>
        <v>1.5886260286907401</v>
      </c>
      <c r="G2586" s="65">
        <f t="shared" ca="1" si="669"/>
        <v>1.4184430829528401</v>
      </c>
      <c r="H2586" s="65">
        <f t="shared" ca="1" si="670"/>
        <v>1.1199786899999999</v>
      </c>
      <c r="I2586" s="64">
        <f t="shared" si="680"/>
        <v>0.04</v>
      </c>
      <c r="J2586" s="66">
        <f>IF(O2585&gt;0,VLOOKUP(O2585,W$12:AF$80,2),J2585)</f>
        <v>45407</v>
      </c>
      <c r="K2586" s="67">
        <f t="shared" si="671"/>
        <v>652</v>
      </c>
      <c r="L2586" s="68">
        <f t="shared" si="672"/>
        <v>652</v>
      </c>
      <c r="M2586" s="69">
        <f t="shared" si="673"/>
        <v>1.106803148</v>
      </c>
      <c r="N2586" s="69">
        <f t="shared" ca="1" si="674"/>
        <v>1.2395959400000001</v>
      </c>
      <c r="O2586" s="68">
        <v>0</v>
      </c>
      <c r="P2586" s="65">
        <f t="shared" ca="1" si="675"/>
        <v>177.34216566000001</v>
      </c>
      <c r="Q2586" s="143">
        <f t="shared" si="678"/>
        <v>0</v>
      </c>
      <c r="R2586" s="11">
        <f t="shared" si="676"/>
        <v>0</v>
      </c>
      <c r="S2586" s="70" t="str">
        <f>IF(O2585&gt;0,VLOOKUP(O2585,W$12:AF$60,10),S2585)</f>
        <v>A+J=</v>
      </c>
      <c r="T2586" s="66" t="e">
        <f>IF(O2585&gt;0,VLOOKUP(O2585,W$12:AF$60,11),T2585)</f>
        <v>#REF!</v>
      </c>
      <c r="U2586" s="71" t="str">
        <f t="shared" si="677"/>
        <v>-</v>
      </c>
    </row>
    <row r="2587" spans="1:21" x14ac:dyDescent="0.15">
      <c r="A2587" s="63">
        <f t="shared" si="679"/>
        <v>46352</v>
      </c>
      <c r="B2587" s="78" t="str">
        <f t="shared" ca="1" si="666"/>
        <v>n.d</v>
      </c>
      <c r="C2587" s="65">
        <f t="shared" ca="1" si="667"/>
        <v>740.17183120949994</v>
      </c>
      <c r="D2587" s="10">
        <f ca="1">IF(A2587&lt;$B$1,VLOOKUP(A2587,[1]DI!$A$4:$B$15000,2),0)</f>
        <v>0</v>
      </c>
      <c r="E2587" s="65">
        <f t="shared" ca="1" si="668"/>
        <v>1</v>
      </c>
      <c r="F2587" s="65">
        <f ca="1">(TRUNC(PRODUCT($E$12:$E2586),16))</f>
        <v>1.5886260286907401</v>
      </c>
      <c r="G2587" s="65">
        <f t="shared" ca="1" si="669"/>
        <v>1.4184430829528401</v>
      </c>
      <c r="H2587" s="65">
        <f t="shared" ca="1" si="670"/>
        <v>1.1199786899999999</v>
      </c>
      <c r="I2587" s="64">
        <f t="shared" si="680"/>
        <v>0.04</v>
      </c>
      <c r="J2587" s="66">
        <f>IF(O2586&gt;0,VLOOKUP(O2586,W$12:AF$80,2),J2586)</f>
        <v>45407</v>
      </c>
      <c r="K2587" s="67">
        <f t="shared" si="671"/>
        <v>653</v>
      </c>
      <c r="L2587" s="68">
        <f t="shared" si="672"/>
        <v>653</v>
      </c>
      <c r="M2587" s="69">
        <f t="shared" si="673"/>
        <v>1.1069754220000001</v>
      </c>
      <c r="N2587" s="69">
        <f t="shared" ca="1" si="674"/>
        <v>1.2397888829999999</v>
      </c>
      <c r="O2587" s="68">
        <v>0</v>
      </c>
      <c r="P2587" s="65">
        <f t="shared" ca="1" si="675"/>
        <v>177.48497663000001</v>
      </c>
      <c r="Q2587" s="143">
        <f t="shared" si="678"/>
        <v>0</v>
      </c>
      <c r="R2587" s="11">
        <f t="shared" si="676"/>
        <v>0</v>
      </c>
      <c r="S2587" s="70" t="str">
        <f>IF(O2586&gt;0,VLOOKUP(O2586,W$12:AF$60,10),S2586)</f>
        <v>A+J=</v>
      </c>
      <c r="T2587" s="66" t="e">
        <f>IF(O2586&gt;0,VLOOKUP(O2586,W$12:AF$60,11),T2586)</f>
        <v>#REF!</v>
      </c>
      <c r="U2587" s="71" t="str">
        <f t="shared" si="677"/>
        <v>-</v>
      </c>
    </row>
    <row r="2588" spans="1:21" x14ac:dyDescent="0.15">
      <c r="A2588" s="63">
        <f t="shared" si="679"/>
        <v>46353</v>
      </c>
      <c r="B2588" s="78" t="str">
        <f t="shared" ca="1" si="666"/>
        <v>n.d</v>
      </c>
      <c r="C2588" s="65">
        <f t="shared" ca="1" si="667"/>
        <v>740.17183120949994</v>
      </c>
      <c r="D2588" s="10">
        <f ca="1">IF(A2588&lt;$B$1,VLOOKUP(A2588,[1]DI!$A$4:$B$15000,2),0)</f>
        <v>0</v>
      </c>
      <c r="E2588" s="65">
        <f t="shared" ca="1" si="668"/>
        <v>1</v>
      </c>
      <c r="F2588" s="65">
        <f ca="1">(TRUNC(PRODUCT($E$12:$E2587),16))</f>
        <v>1.5886260286907401</v>
      </c>
      <c r="G2588" s="65">
        <f t="shared" ca="1" si="669"/>
        <v>1.4184430829528401</v>
      </c>
      <c r="H2588" s="65">
        <f t="shared" ca="1" si="670"/>
        <v>1.1199786899999999</v>
      </c>
      <c r="I2588" s="64">
        <f t="shared" si="680"/>
        <v>0.04</v>
      </c>
      <c r="J2588" s="66">
        <f>IF(O2587&gt;0,VLOOKUP(O2587,W$12:AF$80,2),J2587)</f>
        <v>45407</v>
      </c>
      <c r="K2588" s="67">
        <f t="shared" si="671"/>
        <v>654</v>
      </c>
      <c r="L2588" s="68">
        <f t="shared" si="672"/>
        <v>654</v>
      </c>
      <c r="M2588" s="69">
        <f t="shared" si="673"/>
        <v>1.107147723</v>
      </c>
      <c r="N2588" s="69">
        <f t="shared" ca="1" si="674"/>
        <v>1.239981856</v>
      </c>
      <c r="O2588" s="68">
        <v>0</v>
      </c>
      <c r="P2588" s="65">
        <f t="shared" ca="1" si="675"/>
        <v>177.62780981</v>
      </c>
      <c r="Q2588" s="143">
        <f t="shared" si="678"/>
        <v>0</v>
      </c>
      <c r="R2588" s="11">
        <f t="shared" si="676"/>
        <v>0</v>
      </c>
      <c r="S2588" s="70" t="str">
        <f>IF(O2587&gt;0,VLOOKUP(O2587,W$12:AF$60,10),S2587)</f>
        <v>A+J=</v>
      </c>
      <c r="T2588" s="66" t="e">
        <f>IF(O2587&gt;0,VLOOKUP(O2587,W$12:AF$60,11),T2587)</f>
        <v>#REF!</v>
      </c>
      <c r="U2588" s="71" t="str">
        <f t="shared" si="677"/>
        <v>-</v>
      </c>
    </row>
    <row r="2589" spans="1:21" x14ac:dyDescent="0.15">
      <c r="A2589" s="63">
        <f t="shared" si="679"/>
        <v>46354</v>
      </c>
      <c r="B2589" s="78" t="str">
        <f t="shared" ca="1" si="666"/>
        <v>n.d</v>
      </c>
      <c r="C2589" s="65">
        <f t="shared" ca="1" si="667"/>
        <v>740.17183120949994</v>
      </c>
      <c r="D2589" s="10">
        <f ca="1">IF(A2589&lt;$B$1,VLOOKUP(A2589,[1]DI!$A$4:$B$15000,2),0)</f>
        <v>0</v>
      </c>
      <c r="E2589" s="65">
        <f t="shared" ca="1" si="668"/>
        <v>1</v>
      </c>
      <c r="F2589" s="65">
        <f ca="1">(TRUNC(PRODUCT($E$12:$E2588),16))</f>
        <v>1.5886260286907401</v>
      </c>
      <c r="G2589" s="65">
        <f t="shared" ca="1" si="669"/>
        <v>1.4184430829528401</v>
      </c>
      <c r="H2589" s="65">
        <f t="shared" ca="1" si="670"/>
        <v>1.1199786899999999</v>
      </c>
      <c r="I2589" s="64">
        <f t="shared" si="680"/>
        <v>0.04</v>
      </c>
      <c r="J2589" s="66">
        <f>IF(O2588&gt;0,VLOOKUP(O2588,W$12:AF$80,2),J2588)</f>
        <v>45407</v>
      </c>
      <c r="K2589" s="67">
        <f t="shared" si="671"/>
        <v>654</v>
      </c>
      <c r="L2589" s="68">
        <f t="shared" si="672"/>
        <v>655</v>
      </c>
      <c r="M2589" s="69">
        <f t="shared" si="673"/>
        <v>1.10732005</v>
      </c>
      <c r="N2589" s="69">
        <f t="shared" ca="1" si="674"/>
        <v>1.2401748589999999</v>
      </c>
      <c r="O2589" s="68">
        <v>0</v>
      </c>
      <c r="P2589" s="65">
        <f t="shared" ca="1" si="675"/>
        <v>177.77066518999999</v>
      </c>
      <c r="Q2589" s="143">
        <f t="shared" si="678"/>
        <v>0</v>
      </c>
      <c r="R2589" s="11">
        <f t="shared" si="676"/>
        <v>0</v>
      </c>
      <c r="S2589" s="70" t="str">
        <f>IF(O2588&gt;0,VLOOKUP(O2588,W$12:AF$60,10),S2588)</f>
        <v>A+J=</v>
      </c>
      <c r="T2589" s="66" t="e">
        <f>IF(O2588&gt;0,VLOOKUP(O2588,W$12:AF$60,11),T2588)</f>
        <v>#REF!</v>
      </c>
      <c r="U2589" s="71" t="str">
        <f t="shared" si="677"/>
        <v>-</v>
      </c>
    </row>
    <row r="2590" spans="1:21" x14ac:dyDescent="0.15">
      <c r="A2590" s="63">
        <f t="shared" si="679"/>
        <v>46355</v>
      </c>
      <c r="B2590" s="78" t="str">
        <f t="shared" ca="1" si="666"/>
        <v>n.d</v>
      </c>
      <c r="C2590" s="65">
        <f t="shared" ca="1" si="667"/>
        <v>740.17183120949994</v>
      </c>
      <c r="D2590" s="10">
        <f ca="1">IF(A2590&lt;$B$1,VLOOKUP(A2590,[1]DI!$A$4:$B$15000,2),0)</f>
        <v>0</v>
      </c>
      <c r="E2590" s="65">
        <f t="shared" ca="1" si="668"/>
        <v>1</v>
      </c>
      <c r="F2590" s="65">
        <f ca="1">(TRUNC(PRODUCT($E$12:$E2589),16))</f>
        <v>1.5886260286907401</v>
      </c>
      <c r="G2590" s="65">
        <f t="shared" ca="1" si="669"/>
        <v>1.4184430829528401</v>
      </c>
      <c r="H2590" s="65">
        <f t="shared" ca="1" si="670"/>
        <v>1.1199786899999999</v>
      </c>
      <c r="I2590" s="64">
        <f t="shared" si="680"/>
        <v>0.04</v>
      </c>
      <c r="J2590" s="66">
        <f>IF(O2589&gt;0,VLOOKUP(O2589,W$12:AF$80,2),J2589)</f>
        <v>45407</v>
      </c>
      <c r="K2590" s="67">
        <f t="shared" si="671"/>
        <v>654</v>
      </c>
      <c r="L2590" s="68">
        <f t="shared" si="672"/>
        <v>655</v>
      </c>
      <c r="M2590" s="69">
        <f t="shared" si="673"/>
        <v>1.10732005</v>
      </c>
      <c r="N2590" s="69">
        <f t="shared" ca="1" si="674"/>
        <v>1.2401748589999999</v>
      </c>
      <c r="O2590" s="68">
        <v>0</v>
      </c>
      <c r="P2590" s="65">
        <f t="shared" ca="1" si="675"/>
        <v>177.77066518999999</v>
      </c>
      <c r="Q2590" s="143">
        <f t="shared" si="678"/>
        <v>0</v>
      </c>
      <c r="R2590" s="11">
        <f t="shared" si="676"/>
        <v>0</v>
      </c>
      <c r="S2590" s="70" t="str">
        <f>IF(O2589&gt;0,VLOOKUP(O2589,W$12:AF$60,10),S2589)</f>
        <v>A+J=</v>
      </c>
      <c r="T2590" s="66" t="e">
        <f>IF(O2589&gt;0,VLOOKUP(O2589,W$12:AF$60,11),T2589)</f>
        <v>#REF!</v>
      </c>
      <c r="U2590" s="71" t="str">
        <f t="shared" si="677"/>
        <v>-</v>
      </c>
    </row>
    <row r="2591" spans="1:21" x14ac:dyDescent="0.15">
      <c r="A2591" s="63">
        <f t="shared" si="679"/>
        <v>46356</v>
      </c>
      <c r="B2591" s="78" t="str">
        <f t="shared" ca="1" si="666"/>
        <v>n.d</v>
      </c>
      <c r="C2591" s="65">
        <f t="shared" ca="1" si="667"/>
        <v>740.17183120949994</v>
      </c>
      <c r="D2591" s="10">
        <f ca="1">IF(A2591&lt;$B$1,VLOOKUP(A2591,[1]DI!$A$4:$B$15000,2),0)</f>
        <v>0</v>
      </c>
      <c r="E2591" s="65">
        <f t="shared" ca="1" si="668"/>
        <v>1</v>
      </c>
      <c r="F2591" s="65">
        <f ca="1">(TRUNC(PRODUCT($E$12:$E2590),16))</f>
        <v>1.5886260286907401</v>
      </c>
      <c r="G2591" s="65">
        <f t="shared" ca="1" si="669"/>
        <v>1.4184430829528401</v>
      </c>
      <c r="H2591" s="65">
        <f t="shared" ca="1" si="670"/>
        <v>1.1199786899999999</v>
      </c>
      <c r="I2591" s="64">
        <f t="shared" si="680"/>
        <v>0.04</v>
      </c>
      <c r="J2591" s="66">
        <f>IF(O2590&gt;0,VLOOKUP(O2590,W$12:AF$80,2),J2590)</f>
        <v>45407</v>
      </c>
      <c r="K2591" s="67">
        <f t="shared" si="671"/>
        <v>655</v>
      </c>
      <c r="L2591" s="68">
        <f t="shared" si="672"/>
        <v>655</v>
      </c>
      <c r="M2591" s="69">
        <f t="shared" si="673"/>
        <v>1.10732005</v>
      </c>
      <c r="N2591" s="69">
        <f t="shared" ca="1" si="674"/>
        <v>1.2401748589999999</v>
      </c>
      <c r="O2591" s="68">
        <v>0</v>
      </c>
      <c r="P2591" s="65">
        <f t="shared" ca="1" si="675"/>
        <v>177.77066518999999</v>
      </c>
      <c r="Q2591" s="143">
        <f t="shared" si="678"/>
        <v>0</v>
      </c>
      <c r="R2591" s="11">
        <f t="shared" si="676"/>
        <v>0</v>
      </c>
      <c r="S2591" s="70" t="str">
        <f>IF(O2590&gt;0,VLOOKUP(O2590,W$12:AF$60,10),S2590)</f>
        <v>A+J=</v>
      </c>
      <c r="T2591" s="66" t="e">
        <f>IF(O2590&gt;0,VLOOKUP(O2590,W$12:AF$60,11),T2590)</f>
        <v>#REF!</v>
      </c>
      <c r="U2591" s="71" t="str">
        <f t="shared" si="677"/>
        <v>-</v>
      </c>
    </row>
    <row r="2592" spans="1:21" x14ac:dyDescent="0.15">
      <c r="A2592" s="63">
        <f t="shared" si="679"/>
        <v>46357</v>
      </c>
      <c r="B2592" s="78" t="str">
        <f t="shared" ca="1" si="666"/>
        <v>n.d</v>
      </c>
      <c r="C2592" s="65">
        <f t="shared" ca="1" si="667"/>
        <v>740.17183120949994</v>
      </c>
      <c r="D2592" s="10">
        <f ca="1">IF(A2592&lt;$B$1,VLOOKUP(A2592,[1]DI!$A$4:$B$15000,2),0)</f>
        <v>0</v>
      </c>
      <c r="E2592" s="65">
        <f t="shared" ca="1" si="668"/>
        <v>1</v>
      </c>
      <c r="F2592" s="65">
        <f ca="1">(TRUNC(PRODUCT($E$12:$E2591),16))</f>
        <v>1.5886260286907401</v>
      </c>
      <c r="G2592" s="65">
        <f t="shared" ca="1" si="669"/>
        <v>1.4184430829528401</v>
      </c>
      <c r="H2592" s="65">
        <f t="shared" ca="1" si="670"/>
        <v>1.1199786899999999</v>
      </c>
      <c r="I2592" s="64">
        <f t="shared" si="680"/>
        <v>0.04</v>
      </c>
      <c r="J2592" s="66">
        <f>IF(O2591&gt;0,VLOOKUP(O2591,W$12:AF$80,2),J2591)</f>
        <v>45407</v>
      </c>
      <c r="K2592" s="67">
        <f t="shared" si="671"/>
        <v>656</v>
      </c>
      <c r="L2592" s="68">
        <f t="shared" si="672"/>
        <v>656</v>
      </c>
      <c r="M2592" s="69">
        <f t="shared" si="673"/>
        <v>1.107492404</v>
      </c>
      <c r="N2592" s="69">
        <f t="shared" ca="1" si="674"/>
        <v>1.2403678920000001</v>
      </c>
      <c r="O2592" s="68">
        <v>0</v>
      </c>
      <c r="P2592" s="65">
        <f t="shared" ca="1" si="675"/>
        <v>177.91354278</v>
      </c>
      <c r="Q2592" s="143">
        <f t="shared" si="678"/>
        <v>0</v>
      </c>
      <c r="R2592" s="11">
        <f t="shared" si="676"/>
        <v>0</v>
      </c>
      <c r="S2592" s="70" t="str">
        <f>IF(O2591&gt;0,VLOOKUP(O2591,W$12:AF$60,10),S2591)</f>
        <v>A+J=</v>
      </c>
      <c r="T2592" s="66" t="e">
        <f>IF(O2591&gt;0,VLOOKUP(O2591,W$12:AF$60,11),T2591)</f>
        <v>#REF!</v>
      </c>
      <c r="U2592" s="71" t="str">
        <f t="shared" si="677"/>
        <v>-</v>
      </c>
    </row>
    <row r="2593" spans="1:21" x14ac:dyDescent="0.15">
      <c r="A2593" s="63">
        <f t="shared" si="679"/>
        <v>46358</v>
      </c>
      <c r="B2593" s="78" t="str">
        <f t="shared" ca="1" si="666"/>
        <v>n.d</v>
      </c>
      <c r="C2593" s="65">
        <f t="shared" ca="1" si="667"/>
        <v>740.17183120949994</v>
      </c>
      <c r="D2593" s="10">
        <f ca="1">IF(A2593&lt;$B$1,VLOOKUP(A2593,[1]DI!$A$4:$B$15000,2),0)</f>
        <v>0</v>
      </c>
      <c r="E2593" s="65">
        <f t="shared" ca="1" si="668"/>
        <v>1</v>
      </c>
      <c r="F2593" s="65">
        <f ca="1">(TRUNC(PRODUCT($E$12:$E2592),16))</f>
        <v>1.5886260286907401</v>
      </c>
      <c r="G2593" s="65">
        <f t="shared" ca="1" si="669"/>
        <v>1.4184430829528401</v>
      </c>
      <c r="H2593" s="65">
        <f t="shared" ca="1" si="670"/>
        <v>1.1199786899999999</v>
      </c>
      <c r="I2593" s="64">
        <f t="shared" si="680"/>
        <v>0.04</v>
      </c>
      <c r="J2593" s="66">
        <f>IF(O2592&gt;0,VLOOKUP(O2592,W$12:AF$80,2),J2592)</f>
        <v>45407</v>
      </c>
      <c r="K2593" s="67">
        <f t="shared" si="671"/>
        <v>657</v>
      </c>
      <c r="L2593" s="68">
        <f t="shared" si="672"/>
        <v>657</v>
      </c>
      <c r="M2593" s="69">
        <f t="shared" si="673"/>
        <v>1.1076647850000001</v>
      </c>
      <c r="N2593" s="69">
        <f t="shared" ca="1" si="674"/>
        <v>1.2405609550000001</v>
      </c>
      <c r="O2593" s="68">
        <v>0</v>
      </c>
      <c r="P2593" s="65">
        <f t="shared" ca="1" si="675"/>
        <v>178.05644257</v>
      </c>
      <c r="Q2593" s="143">
        <f t="shared" si="678"/>
        <v>0</v>
      </c>
      <c r="R2593" s="11">
        <f t="shared" si="676"/>
        <v>0</v>
      </c>
      <c r="S2593" s="70" t="str">
        <f>IF(O2592&gt;0,VLOOKUP(O2592,W$12:AF$60,10),S2592)</f>
        <v>A+J=</v>
      </c>
      <c r="T2593" s="66" t="e">
        <f>IF(O2592&gt;0,VLOOKUP(O2592,W$12:AF$60,11),T2592)</f>
        <v>#REF!</v>
      </c>
      <c r="U2593" s="71" t="str">
        <f t="shared" si="677"/>
        <v>-</v>
      </c>
    </row>
    <row r="2594" spans="1:21" x14ac:dyDescent="0.15">
      <c r="A2594" s="63">
        <f t="shared" si="679"/>
        <v>46359</v>
      </c>
      <c r="B2594" s="78" t="str">
        <f t="shared" ca="1" si="666"/>
        <v>n.d</v>
      </c>
      <c r="C2594" s="65">
        <f t="shared" ca="1" si="667"/>
        <v>740.17183120949994</v>
      </c>
      <c r="D2594" s="10">
        <f ca="1">IF(A2594&lt;$B$1,VLOOKUP(A2594,[1]DI!$A$4:$B$15000,2),0)</f>
        <v>0</v>
      </c>
      <c r="E2594" s="65">
        <f t="shared" ca="1" si="668"/>
        <v>1</v>
      </c>
      <c r="F2594" s="65">
        <f ca="1">(TRUNC(PRODUCT($E$12:$E2593),16))</f>
        <v>1.5886260286907401</v>
      </c>
      <c r="G2594" s="65">
        <f t="shared" ca="1" si="669"/>
        <v>1.4184430829528401</v>
      </c>
      <c r="H2594" s="65">
        <f t="shared" ca="1" si="670"/>
        <v>1.1199786899999999</v>
      </c>
      <c r="I2594" s="64">
        <f t="shared" si="680"/>
        <v>0.04</v>
      </c>
      <c r="J2594" s="66">
        <f>IF(O2593&gt;0,VLOOKUP(O2593,W$12:AF$80,2),J2593)</f>
        <v>45407</v>
      </c>
      <c r="K2594" s="67">
        <f t="shared" si="671"/>
        <v>658</v>
      </c>
      <c r="L2594" s="68">
        <f t="shared" si="672"/>
        <v>658</v>
      </c>
      <c r="M2594" s="69">
        <f t="shared" si="673"/>
        <v>1.1078371929999999</v>
      </c>
      <c r="N2594" s="69">
        <f t="shared" ca="1" si="674"/>
        <v>1.2407540480000001</v>
      </c>
      <c r="O2594" s="68">
        <v>0</v>
      </c>
      <c r="P2594" s="65">
        <f t="shared" ca="1" si="675"/>
        <v>178.19936457</v>
      </c>
      <c r="Q2594" s="143">
        <f t="shared" si="678"/>
        <v>0</v>
      </c>
      <c r="R2594" s="11">
        <f t="shared" si="676"/>
        <v>0</v>
      </c>
      <c r="S2594" s="70" t="str">
        <f>IF(O2593&gt;0,VLOOKUP(O2593,W$12:AF$60,10),S2593)</f>
        <v>A+J=</v>
      </c>
      <c r="T2594" s="66" t="e">
        <f>IF(O2593&gt;0,VLOOKUP(O2593,W$12:AF$60,11),T2593)</f>
        <v>#REF!</v>
      </c>
      <c r="U2594" s="71" t="str">
        <f t="shared" si="677"/>
        <v>-</v>
      </c>
    </row>
    <row r="2595" spans="1:21" x14ac:dyDescent="0.15">
      <c r="A2595" s="63">
        <f t="shared" si="679"/>
        <v>46360</v>
      </c>
      <c r="B2595" s="78" t="str">
        <f t="shared" ca="1" si="666"/>
        <v>n.d</v>
      </c>
      <c r="C2595" s="65">
        <f t="shared" ca="1" si="667"/>
        <v>740.17183120949994</v>
      </c>
      <c r="D2595" s="10">
        <f ca="1">IF(A2595&lt;$B$1,VLOOKUP(A2595,[1]DI!$A$4:$B$15000,2),0)</f>
        <v>0</v>
      </c>
      <c r="E2595" s="65">
        <f t="shared" ca="1" si="668"/>
        <v>1</v>
      </c>
      <c r="F2595" s="65">
        <f ca="1">(TRUNC(PRODUCT($E$12:$E2594),16))</f>
        <v>1.5886260286907401</v>
      </c>
      <c r="G2595" s="65">
        <f t="shared" ca="1" si="669"/>
        <v>1.4184430829528401</v>
      </c>
      <c r="H2595" s="65">
        <f t="shared" ca="1" si="670"/>
        <v>1.1199786899999999</v>
      </c>
      <c r="I2595" s="64">
        <f t="shared" si="680"/>
        <v>0.04</v>
      </c>
      <c r="J2595" s="66">
        <f>IF(O2594&gt;0,VLOOKUP(O2594,W$12:AF$80,2),J2594)</f>
        <v>45407</v>
      </c>
      <c r="K2595" s="67">
        <f t="shared" si="671"/>
        <v>659</v>
      </c>
      <c r="L2595" s="68">
        <f t="shared" si="672"/>
        <v>659</v>
      </c>
      <c r="M2595" s="69">
        <f t="shared" si="673"/>
        <v>1.108009628</v>
      </c>
      <c r="N2595" s="69">
        <f t="shared" ca="1" si="674"/>
        <v>1.240947172</v>
      </c>
      <c r="O2595" s="68">
        <v>0</v>
      </c>
      <c r="P2595" s="65">
        <f t="shared" ca="1" si="675"/>
        <v>178.34230951999999</v>
      </c>
      <c r="Q2595" s="143">
        <f t="shared" si="678"/>
        <v>0</v>
      </c>
      <c r="R2595" s="11">
        <f t="shared" si="676"/>
        <v>0</v>
      </c>
      <c r="S2595" s="70" t="str">
        <f>IF(O2594&gt;0,VLOOKUP(O2594,W$12:AF$60,10),S2594)</f>
        <v>A+J=</v>
      </c>
      <c r="T2595" s="66" t="e">
        <f>IF(O2594&gt;0,VLOOKUP(O2594,W$12:AF$60,11),T2594)</f>
        <v>#REF!</v>
      </c>
      <c r="U2595" s="71" t="str">
        <f t="shared" si="677"/>
        <v>-</v>
      </c>
    </row>
    <row r="2596" spans="1:21" x14ac:dyDescent="0.15">
      <c r="A2596" s="63">
        <f t="shared" si="679"/>
        <v>46361</v>
      </c>
      <c r="B2596" s="78" t="str">
        <f t="shared" ca="1" si="666"/>
        <v>n.d</v>
      </c>
      <c r="C2596" s="65">
        <f t="shared" ca="1" si="667"/>
        <v>740.17183120949994</v>
      </c>
      <c r="D2596" s="10">
        <f ca="1">IF(A2596&lt;$B$1,VLOOKUP(A2596,[1]DI!$A$4:$B$15000,2),0)</f>
        <v>0</v>
      </c>
      <c r="E2596" s="65">
        <f t="shared" ca="1" si="668"/>
        <v>1</v>
      </c>
      <c r="F2596" s="65">
        <f ca="1">(TRUNC(PRODUCT($E$12:$E2595),16))</f>
        <v>1.5886260286907401</v>
      </c>
      <c r="G2596" s="65">
        <f t="shared" ca="1" si="669"/>
        <v>1.4184430829528401</v>
      </c>
      <c r="H2596" s="65">
        <f t="shared" ca="1" si="670"/>
        <v>1.1199786899999999</v>
      </c>
      <c r="I2596" s="64">
        <f t="shared" si="680"/>
        <v>0.04</v>
      </c>
      <c r="J2596" s="66">
        <f>IF(O2595&gt;0,VLOOKUP(O2595,W$12:AF$80,2),J2595)</f>
        <v>45407</v>
      </c>
      <c r="K2596" s="67">
        <f t="shared" si="671"/>
        <v>659</v>
      </c>
      <c r="L2596" s="68">
        <f t="shared" si="672"/>
        <v>660</v>
      </c>
      <c r="M2596" s="69">
        <f t="shared" si="673"/>
        <v>1.108182089</v>
      </c>
      <c r="N2596" s="69">
        <f t="shared" ca="1" si="674"/>
        <v>1.2411403240000001</v>
      </c>
      <c r="O2596" s="68">
        <v>0</v>
      </c>
      <c r="P2596" s="65">
        <f t="shared" ca="1" si="675"/>
        <v>178.48527519000001</v>
      </c>
      <c r="Q2596" s="143">
        <f t="shared" si="678"/>
        <v>0</v>
      </c>
      <c r="R2596" s="11">
        <f t="shared" si="676"/>
        <v>0</v>
      </c>
      <c r="S2596" s="70" t="str">
        <f>IF(O2595&gt;0,VLOOKUP(O2595,W$12:AF$60,10),S2595)</f>
        <v>A+J=</v>
      </c>
      <c r="T2596" s="66" t="e">
        <f>IF(O2595&gt;0,VLOOKUP(O2595,W$12:AF$60,11),T2595)</f>
        <v>#REF!</v>
      </c>
      <c r="U2596" s="71" t="str">
        <f t="shared" si="677"/>
        <v>-</v>
      </c>
    </row>
    <row r="2597" spans="1:21" x14ac:dyDescent="0.15">
      <c r="A2597" s="63">
        <f t="shared" si="679"/>
        <v>46362</v>
      </c>
      <c r="B2597" s="78" t="str">
        <f t="shared" ca="1" si="666"/>
        <v>n.d</v>
      </c>
      <c r="C2597" s="65">
        <f t="shared" ca="1" si="667"/>
        <v>740.17183120949994</v>
      </c>
      <c r="D2597" s="10">
        <f ca="1">IF(A2597&lt;$B$1,VLOOKUP(A2597,[1]DI!$A$4:$B$15000,2),0)</f>
        <v>0</v>
      </c>
      <c r="E2597" s="65">
        <f t="shared" ca="1" si="668"/>
        <v>1</v>
      </c>
      <c r="F2597" s="65">
        <f ca="1">(TRUNC(PRODUCT($E$12:$E2596),16))</f>
        <v>1.5886260286907401</v>
      </c>
      <c r="G2597" s="65">
        <f t="shared" ca="1" si="669"/>
        <v>1.4184430829528401</v>
      </c>
      <c r="H2597" s="65">
        <f t="shared" ca="1" si="670"/>
        <v>1.1199786899999999</v>
      </c>
      <c r="I2597" s="64">
        <f t="shared" si="680"/>
        <v>0.04</v>
      </c>
      <c r="J2597" s="66">
        <f>IF(O2596&gt;0,VLOOKUP(O2596,W$12:AF$80,2),J2596)</f>
        <v>45407</v>
      </c>
      <c r="K2597" s="67">
        <f t="shared" si="671"/>
        <v>659</v>
      </c>
      <c r="L2597" s="68">
        <f t="shared" si="672"/>
        <v>660</v>
      </c>
      <c r="M2597" s="69">
        <f t="shared" si="673"/>
        <v>1.108182089</v>
      </c>
      <c r="N2597" s="69">
        <f t="shared" ca="1" si="674"/>
        <v>1.2411403240000001</v>
      </c>
      <c r="O2597" s="68">
        <v>0</v>
      </c>
      <c r="P2597" s="65">
        <f t="shared" ca="1" si="675"/>
        <v>178.48527519000001</v>
      </c>
      <c r="Q2597" s="143">
        <f t="shared" si="678"/>
        <v>0</v>
      </c>
      <c r="R2597" s="11">
        <f t="shared" si="676"/>
        <v>0</v>
      </c>
      <c r="S2597" s="70" t="str">
        <f>IF(O2596&gt;0,VLOOKUP(O2596,W$12:AF$60,10),S2596)</f>
        <v>A+J=</v>
      </c>
      <c r="T2597" s="66" t="e">
        <f>IF(O2596&gt;0,VLOOKUP(O2596,W$12:AF$60,11),T2596)</f>
        <v>#REF!</v>
      </c>
      <c r="U2597" s="71" t="str">
        <f t="shared" si="677"/>
        <v>-</v>
      </c>
    </row>
    <row r="2598" spans="1:21" x14ac:dyDescent="0.15">
      <c r="A2598" s="63">
        <f t="shared" si="679"/>
        <v>46363</v>
      </c>
      <c r="B2598" s="78" t="str">
        <f t="shared" ca="1" si="666"/>
        <v>n.d</v>
      </c>
      <c r="C2598" s="65">
        <f t="shared" ca="1" si="667"/>
        <v>740.17183120949994</v>
      </c>
      <c r="D2598" s="10">
        <f ca="1">IF(A2598&lt;$B$1,VLOOKUP(A2598,[1]DI!$A$4:$B$15000,2),0)</f>
        <v>0</v>
      </c>
      <c r="E2598" s="65">
        <f t="shared" ca="1" si="668"/>
        <v>1</v>
      </c>
      <c r="F2598" s="65">
        <f ca="1">(TRUNC(PRODUCT($E$12:$E2597),16))</f>
        <v>1.5886260286907401</v>
      </c>
      <c r="G2598" s="65">
        <f t="shared" ca="1" si="669"/>
        <v>1.4184430829528401</v>
      </c>
      <c r="H2598" s="65">
        <f t="shared" ca="1" si="670"/>
        <v>1.1199786899999999</v>
      </c>
      <c r="I2598" s="64">
        <f t="shared" si="680"/>
        <v>0.04</v>
      </c>
      <c r="J2598" s="66">
        <f>IF(O2597&gt;0,VLOOKUP(O2597,W$12:AF$80,2),J2597)</f>
        <v>45407</v>
      </c>
      <c r="K2598" s="67">
        <f t="shared" si="671"/>
        <v>660</v>
      </c>
      <c r="L2598" s="68">
        <f t="shared" si="672"/>
        <v>660</v>
      </c>
      <c r="M2598" s="69">
        <f t="shared" si="673"/>
        <v>1.108182089</v>
      </c>
      <c r="N2598" s="69">
        <f t="shared" ca="1" si="674"/>
        <v>1.2411403240000001</v>
      </c>
      <c r="O2598" s="68">
        <v>0</v>
      </c>
      <c r="P2598" s="65">
        <f t="shared" ca="1" si="675"/>
        <v>178.48527519000001</v>
      </c>
      <c r="Q2598" s="143">
        <f t="shared" si="678"/>
        <v>0</v>
      </c>
      <c r="R2598" s="11">
        <f t="shared" si="676"/>
        <v>0</v>
      </c>
      <c r="S2598" s="70" t="str">
        <f>IF(O2597&gt;0,VLOOKUP(O2597,W$12:AF$60,10),S2597)</f>
        <v>A+J=</v>
      </c>
      <c r="T2598" s="66" t="e">
        <f>IF(O2597&gt;0,VLOOKUP(O2597,W$12:AF$60,11),T2597)</f>
        <v>#REF!</v>
      </c>
      <c r="U2598" s="71" t="str">
        <f t="shared" si="677"/>
        <v>-</v>
      </c>
    </row>
    <row r="2599" spans="1:21" x14ac:dyDescent="0.15">
      <c r="A2599" s="63">
        <f t="shared" si="679"/>
        <v>46364</v>
      </c>
      <c r="B2599" s="78" t="str">
        <f t="shared" ca="1" si="666"/>
        <v>n.d</v>
      </c>
      <c r="C2599" s="65">
        <f t="shared" ca="1" si="667"/>
        <v>740.17183120949994</v>
      </c>
      <c r="D2599" s="10">
        <f ca="1">IF(A2599&lt;$B$1,VLOOKUP(A2599,[1]DI!$A$4:$B$15000,2),0)</f>
        <v>0</v>
      </c>
      <c r="E2599" s="65">
        <f t="shared" ca="1" si="668"/>
        <v>1</v>
      </c>
      <c r="F2599" s="65">
        <f ca="1">(TRUNC(PRODUCT($E$12:$E2598),16))</f>
        <v>1.5886260286907401</v>
      </c>
      <c r="G2599" s="65">
        <f t="shared" ca="1" si="669"/>
        <v>1.4184430829528401</v>
      </c>
      <c r="H2599" s="65">
        <f t="shared" ca="1" si="670"/>
        <v>1.1199786899999999</v>
      </c>
      <c r="I2599" s="64">
        <f t="shared" si="680"/>
        <v>0.04</v>
      </c>
      <c r="J2599" s="66">
        <f>IF(O2598&gt;0,VLOOKUP(O2598,W$12:AF$80,2),J2598)</f>
        <v>45407</v>
      </c>
      <c r="K2599" s="67">
        <f t="shared" si="671"/>
        <v>661</v>
      </c>
      <c r="L2599" s="68">
        <f t="shared" si="672"/>
        <v>661</v>
      </c>
      <c r="M2599" s="69">
        <f t="shared" si="673"/>
        <v>1.1083545779999999</v>
      </c>
      <c r="N2599" s="69">
        <f t="shared" ca="1" si="674"/>
        <v>1.2413335080000001</v>
      </c>
      <c r="O2599" s="68">
        <v>0</v>
      </c>
      <c r="P2599" s="65">
        <f t="shared" ca="1" si="675"/>
        <v>178.62826454</v>
      </c>
      <c r="Q2599" s="143">
        <f t="shared" si="678"/>
        <v>0</v>
      </c>
      <c r="R2599" s="11">
        <f t="shared" si="676"/>
        <v>0</v>
      </c>
      <c r="S2599" s="70" t="str">
        <f>IF(O2598&gt;0,VLOOKUP(O2598,W$12:AF$60,10),S2598)</f>
        <v>A+J=</v>
      </c>
      <c r="T2599" s="66" t="e">
        <f>IF(O2598&gt;0,VLOOKUP(O2598,W$12:AF$60,11),T2598)</f>
        <v>#REF!</v>
      </c>
      <c r="U2599" s="71" t="str">
        <f t="shared" si="677"/>
        <v>-</v>
      </c>
    </row>
    <row r="2600" spans="1:21" x14ac:dyDescent="0.15">
      <c r="A2600" s="63">
        <f t="shared" si="679"/>
        <v>46365</v>
      </c>
      <c r="B2600" s="78" t="str">
        <f t="shared" ca="1" si="666"/>
        <v>n.d</v>
      </c>
      <c r="C2600" s="65">
        <f t="shared" ca="1" si="667"/>
        <v>740.17183120949994</v>
      </c>
      <c r="D2600" s="10">
        <f ca="1">IF(A2600&lt;$B$1,VLOOKUP(A2600,[1]DI!$A$4:$B$15000,2),0)</f>
        <v>0</v>
      </c>
      <c r="E2600" s="65">
        <f t="shared" ca="1" si="668"/>
        <v>1</v>
      </c>
      <c r="F2600" s="65">
        <f ca="1">(TRUNC(PRODUCT($E$12:$E2599),16))</f>
        <v>1.5886260286907401</v>
      </c>
      <c r="G2600" s="65">
        <f t="shared" ca="1" si="669"/>
        <v>1.4184430829528401</v>
      </c>
      <c r="H2600" s="65">
        <f t="shared" ca="1" si="670"/>
        <v>1.1199786899999999</v>
      </c>
      <c r="I2600" s="64">
        <f t="shared" si="680"/>
        <v>0.04</v>
      </c>
      <c r="J2600" s="66">
        <f>IF(O2599&gt;0,VLOOKUP(O2599,W$12:AF$80,2),J2599)</f>
        <v>45407</v>
      </c>
      <c r="K2600" s="67">
        <f t="shared" si="671"/>
        <v>662</v>
      </c>
      <c r="L2600" s="68">
        <f t="shared" si="672"/>
        <v>662</v>
      </c>
      <c r="M2600" s="69">
        <f t="shared" si="673"/>
        <v>1.108527093</v>
      </c>
      <c r="N2600" s="69">
        <f t="shared" ca="1" si="674"/>
        <v>1.2415267210000001</v>
      </c>
      <c r="O2600" s="68">
        <v>0</v>
      </c>
      <c r="P2600" s="65">
        <f t="shared" ca="1" si="675"/>
        <v>178.77127536</v>
      </c>
      <c r="Q2600" s="143">
        <f t="shared" si="678"/>
        <v>0</v>
      </c>
      <c r="R2600" s="11">
        <f t="shared" si="676"/>
        <v>0</v>
      </c>
      <c r="S2600" s="70" t="str">
        <f>IF(O2599&gt;0,VLOOKUP(O2599,W$12:AF$60,10),S2599)</f>
        <v>A+J=</v>
      </c>
      <c r="T2600" s="66" t="e">
        <f>IF(O2599&gt;0,VLOOKUP(O2599,W$12:AF$60,11),T2599)</f>
        <v>#REF!</v>
      </c>
      <c r="U2600" s="71" t="str">
        <f t="shared" si="677"/>
        <v>-</v>
      </c>
    </row>
    <row r="2601" spans="1:21" x14ac:dyDescent="0.15">
      <c r="A2601" s="63">
        <f t="shared" si="679"/>
        <v>46366</v>
      </c>
      <c r="B2601" s="78" t="str">
        <f t="shared" ca="1" si="666"/>
        <v>n.d</v>
      </c>
      <c r="C2601" s="65">
        <f t="shared" ca="1" si="667"/>
        <v>740.17183120949994</v>
      </c>
      <c r="D2601" s="10">
        <f ca="1">IF(A2601&lt;$B$1,VLOOKUP(A2601,[1]DI!$A$4:$B$15000,2),0)</f>
        <v>0</v>
      </c>
      <c r="E2601" s="65">
        <f t="shared" ca="1" si="668"/>
        <v>1</v>
      </c>
      <c r="F2601" s="65">
        <f ca="1">(TRUNC(PRODUCT($E$12:$E2600),16))</f>
        <v>1.5886260286907401</v>
      </c>
      <c r="G2601" s="65">
        <f t="shared" ca="1" si="669"/>
        <v>1.4184430829528401</v>
      </c>
      <c r="H2601" s="65">
        <f t="shared" ca="1" si="670"/>
        <v>1.1199786899999999</v>
      </c>
      <c r="I2601" s="64">
        <f t="shared" si="680"/>
        <v>0.04</v>
      </c>
      <c r="J2601" s="66">
        <f>IF(O2600&gt;0,VLOOKUP(O2600,W$12:AF$80,2),J2600)</f>
        <v>45407</v>
      </c>
      <c r="K2601" s="67">
        <f t="shared" si="671"/>
        <v>663</v>
      </c>
      <c r="L2601" s="68">
        <f t="shared" si="672"/>
        <v>663</v>
      </c>
      <c r="M2601" s="69">
        <f t="shared" si="673"/>
        <v>1.108699635</v>
      </c>
      <c r="N2601" s="69">
        <f t="shared" ca="1" si="674"/>
        <v>1.2417199649999999</v>
      </c>
      <c r="O2601" s="68">
        <v>0</v>
      </c>
      <c r="P2601" s="65">
        <f t="shared" ca="1" si="675"/>
        <v>178.91430912999999</v>
      </c>
      <c r="Q2601" s="143">
        <f t="shared" si="678"/>
        <v>0</v>
      </c>
      <c r="R2601" s="11">
        <f t="shared" si="676"/>
        <v>0</v>
      </c>
      <c r="S2601" s="70" t="str">
        <f>IF(O2600&gt;0,VLOOKUP(O2600,W$12:AF$60,10),S2600)</f>
        <v>A+J=</v>
      </c>
      <c r="T2601" s="66" t="e">
        <f>IF(O2600&gt;0,VLOOKUP(O2600,W$12:AF$60,11),T2600)</f>
        <v>#REF!</v>
      </c>
      <c r="U2601" s="71" t="str">
        <f t="shared" si="677"/>
        <v>-</v>
      </c>
    </row>
    <row r="2602" spans="1:21" x14ac:dyDescent="0.15">
      <c r="A2602" s="63">
        <f t="shared" si="679"/>
        <v>46367</v>
      </c>
      <c r="B2602" s="78" t="str">
        <f t="shared" ca="1" si="666"/>
        <v>n.d</v>
      </c>
      <c r="C2602" s="65">
        <f t="shared" ca="1" si="667"/>
        <v>740.17183120949994</v>
      </c>
      <c r="D2602" s="10">
        <f ca="1">IF(A2602&lt;$B$1,VLOOKUP(A2602,[1]DI!$A$4:$B$15000,2),0)</f>
        <v>0</v>
      </c>
      <c r="E2602" s="65">
        <f t="shared" ca="1" si="668"/>
        <v>1</v>
      </c>
      <c r="F2602" s="65">
        <f ca="1">(TRUNC(PRODUCT($E$12:$E2601),16))</f>
        <v>1.5886260286907401</v>
      </c>
      <c r="G2602" s="65">
        <f t="shared" ca="1" si="669"/>
        <v>1.4184430829528401</v>
      </c>
      <c r="H2602" s="65">
        <f t="shared" ca="1" si="670"/>
        <v>1.1199786899999999</v>
      </c>
      <c r="I2602" s="64">
        <f t="shared" si="680"/>
        <v>0.04</v>
      </c>
      <c r="J2602" s="66">
        <f>IF(O2601&gt;0,VLOOKUP(O2601,W$12:AF$80,2),J2601)</f>
        <v>45407</v>
      </c>
      <c r="K2602" s="67">
        <f t="shared" si="671"/>
        <v>664</v>
      </c>
      <c r="L2602" s="68">
        <f t="shared" si="672"/>
        <v>664</v>
      </c>
      <c r="M2602" s="69">
        <f t="shared" si="673"/>
        <v>1.1088722040000001</v>
      </c>
      <c r="N2602" s="69">
        <f t="shared" ca="1" si="674"/>
        <v>1.241913238</v>
      </c>
      <c r="O2602" s="68">
        <v>0</v>
      </c>
      <c r="P2602" s="65">
        <f t="shared" ca="1" si="675"/>
        <v>179.05736436000001</v>
      </c>
      <c r="Q2602" s="143">
        <f t="shared" si="678"/>
        <v>0</v>
      </c>
      <c r="R2602" s="11">
        <f t="shared" si="676"/>
        <v>0</v>
      </c>
      <c r="S2602" s="70" t="str">
        <f>IF(O2601&gt;0,VLOOKUP(O2601,W$12:AF$60,10),S2601)</f>
        <v>A+J=</v>
      </c>
      <c r="T2602" s="66" t="e">
        <f>IF(O2601&gt;0,VLOOKUP(O2601,W$12:AF$60,11),T2601)</f>
        <v>#REF!</v>
      </c>
      <c r="U2602" s="71" t="str">
        <f t="shared" si="677"/>
        <v>-</v>
      </c>
    </row>
    <row r="2603" spans="1:21" x14ac:dyDescent="0.15">
      <c r="A2603" s="63">
        <f t="shared" si="679"/>
        <v>46368</v>
      </c>
      <c r="B2603" s="78" t="str">
        <f t="shared" ca="1" si="666"/>
        <v>n.d</v>
      </c>
      <c r="C2603" s="65">
        <f t="shared" ca="1" si="667"/>
        <v>740.17183120949994</v>
      </c>
      <c r="D2603" s="10">
        <f ca="1">IF(A2603&lt;$B$1,VLOOKUP(A2603,[1]DI!$A$4:$B$15000,2),0)</f>
        <v>0</v>
      </c>
      <c r="E2603" s="65">
        <f t="shared" ca="1" si="668"/>
        <v>1</v>
      </c>
      <c r="F2603" s="65">
        <f ca="1">(TRUNC(PRODUCT($E$12:$E2602),16))</f>
        <v>1.5886260286907401</v>
      </c>
      <c r="G2603" s="65">
        <f t="shared" ca="1" si="669"/>
        <v>1.4184430829528401</v>
      </c>
      <c r="H2603" s="65">
        <f t="shared" ca="1" si="670"/>
        <v>1.1199786899999999</v>
      </c>
      <c r="I2603" s="64">
        <f t="shared" si="680"/>
        <v>0.04</v>
      </c>
      <c r="J2603" s="66">
        <f>IF(O2602&gt;0,VLOOKUP(O2602,W$12:AF$80,2),J2602)</f>
        <v>45407</v>
      </c>
      <c r="K2603" s="67">
        <f t="shared" si="671"/>
        <v>664</v>
      </c>
      <c r="L2603" s="68">
        <f t="shared" si="672"/>
        <v>665</v>
      </c>
      <c r="M2603" s="69">
        <f t="shared" si="673"/>
        <v>1.1090447999999999</v>
      </c>
      <c r="N2603" s="69">
        <f t="shared" ca="1" si="674"/>
        <v>1.2421065419999999</v>
      </c>
      <c r="O2603" s="68">
        <v>0</v>
      </c>
      <c r="P2603" s="65">
        <f t="shared" ca="1" si="675"/>
        <v>179.20044253</v>
      </c>
      <c r="Q2603" s="143">
        <f t="shared" si="678"/>
        <v>0</v>
      </c>
      <c r="R2603" s="11">
        <f t="shared" si="676"/>
        <v>0</v>
      </c>
      <c r="S2603" s="70" t="str">
        <f>IF(O2602&gt;0,VLOOKUP(O2602,W$12:AF$60,10),S2602)</f>
        <v>A+J=</v>
      </c>
      <c r="T2603" s="66" t="e">
        <f>IF(O2602&gt;0,VLOOKUP(O2602,W$12:AF$60,11),T2602)</f>
        <v>#REF!</v>
      </c>
      <c r="U2603" s="71" t="str">
        <f t="shared" si="677"/>
        <v>-</v>
      </c>
    </row>
    <row r="2604" spans="1:21" x14ac:dyDescent="0.15">
      <c r="A2604" s="63">
        <f t="shared" si="679"/>
        <v>46369</v>
      </c>
      <c r="B2604" s="78" t="str">
        <f t="shared" ref="B2604:B2619" ca="1" si="681">IF(A2604&lt;=TODAY(),C2604+P2604,IF(AND(A2604&gt;TODAY(),A2604&lt;=$B$1),IF(VLOOKUP(TODAY(),$A$10:$D$10000,4,FALSE)=0,"n.d",C2604+P2604),"n.d"))</f>
        <v>n.d</v>
      </c>
      <c r="C2604" s="65">
        <f t="shared" ref="C2604:C2620" ca="1" si="682">(C2603-R2603)</f>
        <v>740.17183120949994</v>
      </c>
      <c r="D2604" s="10">
        <f ca="1">IF(A2604&lt;$B$1,VLOOKUP(A2604,[1]DI!$A$4:$B$15000,2),0)</f>
        <v>0</v>
      </c>
      <c r="E2604" s="65">
        <f t="shared" ref="E2604:E2619" ca="1" si="683">IF(A2604&lt;A$10,1,ROUND(((1+D2604)^(1/252)),8))</f>
        <v>1</v>
      </c>
      <c r="F2604" s="65">
        <f ca="1">(TRUNC(PRODUCT($E$12:$E2603),16))</f>
        <v>1.5886260286907401</v>
      </c>
      <c r="G2604" s="65">
        <f t="shared" ref="G2604:G2619" ca="1" si="684">IF(O2603&gt;0,F2603,G2603)</f>
        <v>1.4184430829528401</v>
      </c>
      <c r="H2604" s="65">
        <f t="shared" ref="H2604:H2619" ca="1" si="685">ROUND(F2604/G2604,8)</f>
        <v>1.1199786899999999</v>
      </c>
      <c r="I2604" s="64">
        <f t="shared" si="680"/>
        <v>0.04</v>
      </c>
      <c r="J2604" s="66">
        <f>IF(O2603&gt;0,VLOOKUP(O2603,W$12:AF$80,2),J2603)</f>
        <v>45407</v>
      </c>
      <c r="K2604" s="67">
        <f t="shared" ref="K2604:K2619" si="686">IF(A2604&gt;J2604,IF(NETWORKDAYS(J2604,A2604,$W$120:$W$436)-1=0,1,NETWORKDAYS(J2604,A2604,$W$120:$W$436)-1),0)</f>
        <v>664</v>
      </c>
      <c r="L2604" s="68">
        <f t="shared" ref="L2604:L2619" si="687">IF(AND(K2604=1,K2603=1),1,IF(K2604&gt;0,IF(K2604=K2603,K2604+1,K2604),0))</f>
        <v>665</v>
      </c>
      <c r="M2604" s="69">
        <f t="shared" ref="M2604:M2619" si="688">ROUND((I2604+1)^(L2604/252),9)</f>
        <v>1.1090447999999999</v>
      </c>
      <c r="N2604" s="69">
        <f t="shared" ref="N2604:N2619" ca="1" si="689">ROUND(H2604*M2604,9)</f>
        <v>1.2421065419999999</v>
      </c>
      <c r="O2604" s="68">
        <v>0</v>
      </c>
      <c r="P2604" s="65">
        <f t="shared" ref="P2604:P2619" ca="1" si="690">TRUNC(((N2604-1)*C2604),8)</f>
        <v>179.20044253</v>
      </c>
      <c r="Q2604" s="143">
        <f t="shared" si="678"/>
        <v>0</v>
      </c>
      <c r="R2604" s="11">
        <f t="shared" ref="R2604:R2619" si="691">IF(Q2604&gt;0,TRUNC(Q2604*C2604,8),0)</f>
        <v>0</v>
      </c>
      <c r="S2604" s="70" t="str">
        <f>IF(O2603&gt;0,VLOOKUP(O2603,W$12:AF$60,10),S2603)</f>
        <v>A+J=</v>
      </c>
      <c r="T2604" s="66" t="e">
        <f>IF(O2603&gt;0,VLOOKUP(O2603,W$12:AF$60,11),T2603)</f>
        <v>#REF!</v>
      </c>
      <c r="U2604" s="71" t="str">
        <f t="shared" ref="U2604:U2619" si="692">IF(O2604&gt;0,(P2604+R2604)*U$9,"-")</f>
        <v>-</v>
      </c>
    </row>
    <row r="2605" spans="1:21" x14ac:dyDescent="0.15">
      <c r="A2605" s="63">
        <f t="shared" si="679"/>
        <v>46370</v>
      </c>
      <c r="B2605" s="78" t="str">
        <f t="shared" ca="1" si="681"/>
        <v>n.d</v>
      </c>
      <c r="C2605" s="65">
        <f t="shared" ca="1" si="682"/>
        <v>740.17183120949994</v>
      </c>
      <c r="D2605" s="10">
        <f ca="1">IF(A2605&lt;$B$1,VLOOKUP(A2605,[1]DI!$A$4:$B$15000,2),0)</f>
        <v>0</v>
      </c>
      <c r="E2605" s="65">
        <f t="shared" ca="1" si="683"/>
        <v>1</v>
      </c>
      <c r="F2605" s="65">
        <f ca="1">(TRUNC(PRODUCT($E$12:$E2604),16))</f>
        <v>1.5886260286907401</v>
      </c>
      <c r="G2605" s="65">
        <f t="shared" ca="1" si="684"/>
        <v>1.4184430829528401</v>
      </c>
      <c r="H2605" s="65">
        <f t="shared" ca="1" si="685"/>
        <v>1.1199786899999999</v>
      </c>
      <c r="I2605" s="64">
        <f t="shared" si="680"/>
        <v>0.04</v>
      </c>
      <c r="J2605" s="66">
        <f>IF(O2604&gt;0,VLOOKUP(O2604,W$12:AF$80,2),J2604)</f>
        <v>45407</v>
      </c>
      <c r="K2605" s="67">
        <f t="shared" si="686"/>
        <v>665</v>
      </c>
      <c r="L2605" s="68">
        <f t="shared" si="687"/>
        <v>665</v>
      </c>
      <c r="M2605" s="69">
        <f t="shared" si="688"/>
        <v>1.1090447999999999</v>
      </c>
      <c r="N2605" s="69">
        <f t="shared" ca="1" si="689"/>
        <v>1.2421065419999999</v>
      </c>
      <c r="O2605" s="68">
        <v>0</v>
      </c>
      <c r="P2605" s="65">
        <f t="shared" ca="1" si="690"/>
        <v>179.20044253</v>
      </c>
      <c r="Q2605" s="143">
        <f t="shared" si="678"/>
        <v>0</v>
      </c>
      <c r="R2605" s="11">
        <f t="shared" si="691"/>
        <v>0</v>
      </c>
      <c r="S2605" s="70" t="str">
        <f>IF(O2604&gt;0,VLOOKUP(O2604,W$12:AF$60,10),S2604)</f>
        <v>A+J=</v>
      </c>
      <c r="T2605" s="66" t="e">
        <f>IF(O2604&gt;0,VLOOKUP(O2604,W$12:AF$60,11),T2604)</f>
        <v>#REF!</v>
      </c>
      <c r="U2605" s="71" t="str">
        <f t="shared" si="692"/>
        <v>-</v>
      </c>
    </row>
    <row r="2606" spans="1:21" x14ac:dyDescent="0.15">
      <c r="A2606" s="63">
        <f t="shared" si="679"/>
        <v>46371</v>
      </c>
      <c r="B2606" s="78" t="str">
        <f t="shared" ca="1" si="681"/>
        <v>n.d</v>
      </c>
      <c r="C2606" s="65">
        <f t="shared" ca="1" si="682"/>
        <v>740.17183120949994</v>
      </c>
      <c r="D2606" s="10">
        <f ca="1">IF(A2606&lt;$B$1,VLOOKUP(A2606,[1]DI!$A$4:$B$15000,2),0)</f>
        <v>0</v>
      </c>
      <c r="E2606" s="65">
        <f t="shared" ca="1" si="683"/>
        <v>1</v>
      </c>
      <c r="F2606" s="65">
        <f ca="1">(TRUNC(PRODUCT($E$12:$E2605),16))</f>
        <v>1.5886260286907401</v>
      </c>
      <c r="G2606" s="65">
        <f t="shared" ca="1" si="684"/>
        <v>1.4184430829528401</v>
      </c>
      <c r="H2606" s="65">
        <f t="shared" ca="1" si="685"/>
        <v>1.1199786899999999</v>
      </c>
      <c r="I2606" s="64">
        <f t="shared" si="680"/>
        <v>0.04</v>
      </c>
      <c r="J2606" s="66">
        <f>IF(O2605&gt;0,VLOOKUP(O2605,W$12:AF$80,2),J2605)</f>
        <v>45407</v>
      </c>
      <c r="K2606" s="67">
        <f t="shared" si="686"/>
        <v>666</v>
      </c>
      <c r="L2606" s="68">
        <f t="shared" si="687"/>
        <v>666</v>
      </c>
      <c r="M2606" s="69">
        <f t="shared" si="688"/>
        <v>1.109217423</v>
      </c>
      <c r="N2606" s="69">
        <f t="shared" ca="1" si="689"/>
        <v>1.2422998759999999</v>
      </c>
      <c r="O2606" s="68">
        <v>0</v>
      </c>
      <c r="P2606" s="65">
        <f t="shared" ca="1" si="690"/>
        <v>179.34354292</v>
      </c>
      <c r="Q2606" s="143">
        <f t="shared" si="678"/>
        <v>0</v>
      </c>
      <c r="R2606" s="11">
        <f t="shared" si="691"/>
        <v>0</v>
      </c>
      <c r="S2606" s="70" t="str">
        <f>IF(O2605&gt;0,VLOOKUP(O2605,W$12:AF$60,10),S2605)</f>
        <v>A+J=</v>
      </c>
      <c r="T2606" s="66" t="e">
        <f>IF(O2605&gt;0,VLOOKUP(O2605,W$12:AF$60,11),T2605)</f>
        <v>#REF!</v>
      </c>
      <c r="U2606" s="71" t="str">
        <f t="shared" si="692"/>
        <v>-</v>
      </c>
    </row>
    <row r="2607" spans="1:21" x14ac:dyDescent="0.15">
      <c r="A2607" s="63">
        <f t="shared" si="679"/>
        <v>46372</v>
      </c>
      <c r="B2607" s="78" t="str">
        <f t="shared" ca="1" si="681"/>
        <v>n.d</v>
      </c>
      <c r="C2607" s="65">
        <f t="shared" ca="1" si="682"/>
        <v>740.17183120949994</v>
      </c>
      <c r="D2607" s="10">
        <f ca="1">IF(A2607&lt;$B$1,VLOOKUP(A2607,[1]DI!$A$4:$B$15000,2),0)</f>
        <v>0</v>
      </c>
      <c r="E2607" s="65">
        <f t="shared" ca="1" si="683"/>
        <v>1</v>
      </c>
      <c r="F2607" s="65">
        <f ca="1">(TRUNC(PRODUCT($E$12:$E2606),16))</f>
        <v>1.5886260286907401</v>
      </c>
      <c r="G2607" s="65">
        <f t="shared" ca="1" si="684"/>
        <v>1.4184430829528401</v>
      </c>
      <c r="H2607" s="65">
        <f t="shared" ca="1" si="685"/>
        <v>1.1199786899999999</v>
      </c>
      <c r="I2607" s="64">
        <f t="shared" si="680"/>
        <v>0.04</v>
      </c>
      <c r="J2607" s="66">
        <f>IF(O2606&gt;0,VLOOKUP(O2606,W$12:AF$80,2),J2606)</f>
        <v>45407</v>
      </c>
      <c r="K2607" s="67">
        <f t="shared" si="686"/>
        <v>667</v>
      </c>
      <c r="L2607" s="68">
        <f t="shared" si="687"/>
        <v>667</v>
      </c>
      <c r="M2607" s="69">
        <f t="shared" si="688"/>
        <v>1.1093900720000001</v>
      </c>
      <c r="N2607" s="69">
        <f t="shared" ca="1" si="689"/>
        <v>1.2424932399999999</v>
      </c>
      <c r="O2607" s="68">
        <v>0</v>
      </c>
      <c r="P2607" s="65">
        <f t="shared" ca="1" si="690"/>
        <v>179.48666549999999</v>
      </c>
      <c r="Q2607" s="143">
        <f t="shared" si="678"/>
        <v>0</v>
      </c>
      <c r="R2607" s="11">
        <f t="shared" si="691"/>
        <v>0</v>
      </c>
      <c r="S2607" s="70" t="str">
        <f>IF(O2606&gt;0,VLOOKUP(O2606,W$12:AF$60,10),S2606)</f>
        <v>A+J=</v>
      </c>
      <c r="T2607" s="66" t="e">
        <f>IF(O2606&gt;0,VLOOKUP(O2606,W$12:AF$60,11),T2606)</f>
        <v>#REF!</v>
      </c>
      <c r="U2607" s="71" t="str">
        <f t="shared" si="692"/>
        <v>-</v>
      </c>
    </row>
    <row r="2608" spans="1:21" x14ac:dyDescent="0.15">
      <c r="A2608" s="63">
        <f t="shared" si="679"/>
        <v>46373</v>
      </c>
      <c r="B2608" s="78" t="str">
        <f t="shared" ca="1" si="681"/>
        <v>n.d</v>
      </c>
      <c r="C2608" s="65">
        <f t="shared" ca="1" si="682"/>
        <v>740.17183120949994</v>
      </c>
      <c r="D2608" s="10">
        <f ca="1">IF(A2608&lt;$B$1,VLOOKUP(A2608,[1]DI!$A$4:$B$15000,2),0)</f>
        <v>0</v>
      </c>
      <c r="E2608" s="65">
        <f t="shared" ca="1" si="683"/>
        <v>1</v>
      </c>
      <c r="F2608" s="65">
        <f ca="1">(TRUNC(PRODUCT($E$12:$E2607),16))</f>
        <v>1.5886260286907401</v>
      </c>
      <c r="G2608" s="65">
        <f t="shared" ca="1" si="684"/>
        <v>1.4184430829528401</v>
      </c>
      <c r="H2608" s="65">
        <f t="shared" ca="1" si="685"/>
        <v>1.1199786899999999</v>
      </c>
      <c r="I2608" s="64">
        <f t="shared" si="680"/>
        <v>0.04</v>
      </c>
      <c r="J2608" s="66">
        <f>IF(O2607&gt;0,VLOOKUP(O2607,W$12:AF$80,2),J2607)</f>
        <v>45407</v>
      </c>
      <c r="K2608" s="67">
        <f t="shared" si="686"/>
        <v>668</v>
      </c>
      <c r="L2608" s="68">
        <f t="shared" si="687"/>
        <v>668</v>
      </c>
      <c r="M2608" s="69">
        <f t="shared" si="688"/>
        <v>1.1095627480000001</v>
      </c>
      <c r="N2608" s="69">
        <f t="shared" ca="1" si="689"/>
        <v>1.2426866329999999</v>
      </c>
      <c r="O2608" s="68">
        <v>0</v>
      </c>
      <c r="P2608" s="65">
        <f t="shared" ca="1" si="690"/>
        <v>179.62980955</v>
      </c>
      <c r="Q2608" s="143">
        <f t="shared" si="678"/>
        <v>0</v>
      </c>
      <c r="R2608" s="11">
        <f t="shared" si="691"/>
        <v>0</v>
      </c>
      <c r="S2608" s="70" t="str">
        <f>IF(O2607&gt;0,VLOOKUP(O2607,W$12:AF$60,10),S2607)</f>
        <v>A+J=</v>
      </c>
      <c r="T2608" s="66" t="e">
        <f>IF(O2607&gt;0,VLOOKUP(O2607,W$12:AF$60,11),T2607)</f>
        <v>#REF!</v>
      </c>
      <c r="U2608" s="71" t="str">
        <f t="shared" si="692"/>
        <v>-</v>
      </c>
    </row>
    <row r="2609" spans="1:21" x14ac:dyDescent="0.15">
      <c r="A2609" s="63">
        <f t="shared" si="679"/>
        <v>46374</v>
      </c>
      <c r="B2609" s="78" t="str">
        <f t="shared" ca="1" si="681"/>
        <v>n.d</v>
      </c>
      <c r="C2609" s="65">
        <f t="shared" ca="1" si="682"/>
        <v>740.17183120949994</v>
      </c>
      <c r="D2609" s="10">
        <f ca="1">IF(A2609&lt;$B$1,VLOOKUP(A2609,[1]DI!$A$4:$B$15000,2),0)</f>
        <v>0</v>
      </c>
      <c r="E2609" s="65">
        <f t="shared" ca="1" si="683"/>
        <v>1</v>
      </c>
      <c r="F2609" s="65">
        <f ca="1">(TRUNC(PRODUCT($E$12:$E2608),16))</f>
        <v>1.5886260286907401</v>
      </c>
      <c r="G2609" s="65">
        <f t="shared" ca="1" si="684"/>
        <v>1.4184430829528401</v>
      </c>
      <c r="H2609" s="65">
        <f t="shared" ca="1" si="685"/>
        <v>1.1199786899999999</v>
      </c>
      <c r="I2609" s="64">
        <f t="shared" si="680"/>
        <v>0.04</v>
      </c>
      <c r="J2609" s="66">
        <f>IF(O2608&gt;0,VLOOKUP(O2608,W$12:AF$80,2),J2608)</f>
        <v>45407</v>
      </c>
      <c r="K2609" s="67">
        <f t="shared" si="686"/>
        <v>669</v>
      </c>
      <c r="L2609" s="68">
        <f t="shared" si="687"/>
        <v>669</v>
      </c>
      <c r="M2609" s="69">
        <f t="shared" si="688"/>
        <v>1.109735452</v>
      </c>
      <c r="N2609" s="69">
        <f t="shared" ca="1" si="689"/>
        <v>1.2428800579999999</v>
      </c>
      <c r="O2609" s="68">
        <v>0</v>
      </c>
      <c r="P2609" s="65">
        <f t="shared" ca="1" si="690"/>
        <v>179.77297729</v>
      </c>
      <c r="Q2609" s="143">
        <f t="shared" ref="Q2609:Q2619" si="693">IF(O2609&gt;0,VLOOKUP(A2609,X$12:AC$90,6),0)</f>
        <v>0</v>
      </c>
      <c r="R2609" s="11">
        <f t="shared" si="691"/>
        <v>0</v>
      </c>
      <c r="S2609" s="70" t="str">
        <f>IF(O2608&gt;0,VLOOKUP(O2608,W$12:AF$60,10),S2608)</f>
        <v>A+J=</v>
      </c>
      <c r="T2609" s="66" t="e">
        <f>IF(O2608&gt;0,VLOOKUP(O2608,W$12:AF$60,11),T2608)</f>
        <v>#REF!</v>
      </c>
      <c r="U2609" s="71" t="str">
        <f t="shared" si="692"/>
        <v>-</v>
      </c>
    </row>
    <row r="2610" spans="1:21" x14ac:dyDescent="0.15">
      <c r="A2610" s="63">
        <f t="shared" si="679"/>
        <v>46375</v>
      </c>
      <c r="B2610" s="78" t="str">
        <f t="shared" ca="1" si="681"/>
        <v>n.d</v>
      </c>
      <c r="C2610" s="65">
        <f t="shared" ca="1" si="682"/>
        <v>740.17183120949994</v>
      </c>
      <c r="D2610" s="10">
        <f ca="1">IF(A2610&lt;$B$1,VLOOKUP(A2610,[1]DI!$A$4:$B$15000,2),0)</f>
        <v>0</v>
      </c>
      <c r="E2610" s="65">
        <f t="shared" ca="1" si="683"/>
        <v>1</v>
      </c>
      <c r="F2610" s="65">
        <f ca="1">(TRUNC(PRODUCT($E$12:$E2609),16))</f>
        <v>1.5886260286907401</v>
      </c>
      <c r="G2610" s="65">
        <f t="shared" ca="1" si="684"/>
        <v>1.4184430829528401</v>
      </c>
      <c r="H2610" s="65">
        <f t="shared" ca="1" si="685"/>
        <v>1.1199786899999999</v>
      </c>
      <c r="I2610" s="64">
        <f t="shared" si="680"/>
        <v>0.04</v>
      </c>
      <c r="J2610" s="66">
        <f>IF(O2609&gt;0,VLOOKUP(O2609,W$12:AF$80,2),J2609)</f>
        <v>45407</v>
      </c>
      <c r="K2610" s="67">
        <f t="shared" si="686"/>
        <v>669</v>
      </c>
      <c r="L2610" s="68">
        <f t="shared" si="687"/>
        <v>670</v>
      </c>
      <c r="M2610" s="69">
        <f t="shared" si="688"/>
        <v>1.1099081820000001</v>
      </c>
      <c r="N2610" s="69">
        <f t="shared" ca="1" si="689"/>
        <v>1.243073512</v>
      </c>
      <c r="O2610" s="68">
        <v>0</v>
      </c>
      <c r="P2610" s="65">
        <f t="shared" ca="1" si="690"/>
        <v>179.91616648999999</v>
      </c>
      <c r="Q2610" s="143">
        <f t="shared" si="693"/>
        <v>0</v>
      </c>
      <c r="R2610" s="11">
        <f t="shared" si="691"/>
        <v>0</v>
      </c>
      <c r="S2610" s="70" t="str">
        <f>IF(O2609&gt;0,VLOOKUP(O2609,W$12:AF$60,10),S2609)</f>
        <v>A+J=</v>
      </c>
      <c r="T2610" s="66" t="e">
        <f>IF(O2609&gt;0,VLOOKUP(O2609,W$12:AF$60,11),T2609)</f>
        <v>#REF!</v>
      </c>
      <c r="U2610" s="71" t="str">
        <f t="shared" si="692"/>
        <v>-</v>
      </c>
    </row>
    <row r="2611" spans="1:21" x14ac:dyDescent="0.15">
      <c r="A2611" s="63">
        <f t="shared" si="679"/>
        <v>46376</v>
      </c>
      <c r="B2611" s="78" t="str">
        <f t="shared" ca="1" si="681"/>
        <v>n.d</v>
      </c>
      <c r="C2611" s="65">
        <f t="shared" ca="1" si="682"/>
        <v>740.17183120949994</v>
      </c>
      <c r="D2611" s="10">
        <f ca="1">IF(A2611&lt;$B$1,VLOOKUP(A2611,[1]DI!$A$4:$B$15000,2),0)</f>
        <v>0</v>
      </c>
      <c r="E2611" s="65">
        <f t="shared" ca="1" si="683"/>
        <v>1</v>
      </c>
      <c r="F2611" s="65">
        <f ca="1">(TRUNC(PRODUCT($E$12:$E2610),16))</f>
        <v>1.5886260286907401</v>
      </c>
      <c r="G2611" s="65">
        <f t="shared" ca="1" si="684"/>
        <v>1.4184430829528401</v>
      </c>
      <c r="H2611" s="65">
        <f t="shared" ca="1" si="685"/>
        <v>1.1199786899999999</v>
      </c>
      <c r="I2611" s="64">
        <f t="shared" si="680"/>
        <v>0.04</v>
      </c>
      <c r="J2611" s="66">
        <f>IF(O2610&gt;0,VLOOKUP(O2610,W$12:AF$80,2),J2610)</f>
        <v>45407</v>
      </c>
      <c r="K2611" s="67">
        <f t="shared" si="686"/>
        <v>669</v>
      </c>
      <c r="L2611" s="68">
        <f t="shared" si="687"/>
        <v>670</v>
      </c>
      <c r="M2611" s="69">
        <f t="shared" si="688"/>
        <v>1.1099081820000001</v>
      </c>
      <c r="N2611" s="69">
        <f t="shared" ca="1" si="689"/>
        <v>1.243073512</v>
      </c>
      <c r="O2611" s="68">
        <v>0</v>
      </c>
      <c r="P2611" s="65">
        <f t="shared" ca="1" si="690"/>
        <v>179.91616648999999</v>
      </c>
      <c r="Q2611" s="143">
        <f t="shared" si="693"/>
        <v>0</v>
      </c>
      <c r="R2611" s="11">
        <f t="shared" si="691"/>
        <v>0</v>
      </c>
      <c r="S2611" s="70" t="str">
        <f>IF(O2610&gt;0,VLOOKUP(O2610,W$12:AF$60,10),S2610)</f>
        <v>A+J=</v>
      </c>
      <c r="T2611" s="66" t="e">
        <f>IF(O2610&gt;0,VLOOKUP(O2610,W$12:AF$60,11),T2610)</f>
        <v>#REF!</v>
      </c>
      <c r="U2611" s="71" t="str">
        <f t="shared" si="692"/>
        <v>-</v>
      </c>
    </row>
    <row r="2612" spans="1:21" x14ac:dyDescent="0.15">
      <c r="A2612" s="63">
        <f t="shared" si="679"/>
        <v>46377</v>
      </c>
      <c r="B2612" s="78" t="str">
        <f t="shared" ca="1" si="681"/>
        <v>n.d</v>
      </c>
      <c r="C2612" s="65">
        <f t="shared" ca="1" si="682"/>
        <v>740.17183120949994</v>
      </c>
      <c r="D2612" s="10">
        <f ca="1">IF(A2612&lt;$B$1,VLOOKUP(A2612,[1]DI!$A$4:$B$15000,2),0)</f>
        <v>0</v>
      </c>
      <c r="E2612" s="65">
        <f t="shared" ca="1" si="683"/>
        <v>1</v>
      </c>
      <c r="F2612" s="65">
        <f ca="1">(TRUNC(PRODUCT($E$12:$E2611),16))</f>
        <v>1.5886260286907401</v>
      </c>
      <c r="G2612" s="65">
        <f t="shared" ca="1" si="684"/>
        <v>1.4184430829528401</v>
      </c>
      <c r="H2612" s="65">
        <f t="shared" ca="1" si="685"/>
        <v>1.1199786899999999</v>
      </c>
      <c r="I2612" s="64">
        <f t="shared" si="680"/>
        <v>0.04</v>
      </c>
      <c r="J2612" s="66">
        <f>IF(O2611&gt;0,VLOOKUP(O2611,W$12:AF$80,2),J2611)</f>
        <v>45407</v>
      </c>
      <c r="K2612" s="67">
        <f t="shared" si="686"/>
        <v>670</v>
      </c>
      <c r="L2612" s="68">
        <f t="shared" si="687"/>
        <v>670</v>
      </c>
      <c r="M2612" s="69">
        <f t="shared" si="688"/>
        <v>1.1099081820000001</v>
      </c>
      <c r="N2612" s="69">
        <f t="shared" ca="1" si="689"/>
        <v>1.243073512</v>
      </c>
      <c r="O2612" s="68">
        <v>0</v>
      </c>
      <c r="P2612" s="65">
        <f t="shared" ca="1" si="690"/>
        <v>179.91616648999999</v>
      </c>
      <c r="Q2612" s="143">
        <f t="shared" si="693"/>
        <v>0</v>
      </c>
      <c r="R2612" s="11">
        <f t="shared" si="691"/>
        <v>0</v>
      </c>
      <c r="S2612" s="70" t="str">
        <f>IF(O2611&gt;0,VLOOKUP(O2611,W$12:AF$60,10),S2611)</f>
        <v>A+J=</v>
      </c>
      <c r="T2612" s="66" t="e">
        <f>IF(O2611&gt;0,VLOOKUP(O2611,W$12:AF$60,11),T2611)</f>
        <v>#REF!</v>
      </c>
      <c r="U2612" s="71" t="str">
        <f t="shared" si="692"/>
        <v>-</v>
      </c>
    </row>
    <row r="2613" spans="1:21" x14ac:dyDescent="0.15">
      <c r="A2613" s="63">
        <f t="shared" si="679"/>
        <v>46378</v>
      </c>
      <c r="B2613" s="78" t="str">
        <f t="shared" ca="1" si="681"/>
        <v>n.d</v>
      </c>
      <c r="C2613" s="65">
        <f t="shared" ca="1" si="682"/>
        <v>740.17183120949994</v>
      </c>
      <c r="D2613" s="10">
        <f ca="1">IF(A2613&lt;$B$1,VLOOKUP(A2613,[1]DI!$A$4:$B$15000,2),0)</f>
        <v>0</v>
      </c>
      <c r="E2613" s="65">
        <f t="shared" ca="1" si="683"/>
        <v>1</v>
      </c>
      <c r="F2613" s="65">
        <f ca="1">(TRUNC(PRODUCT($E$12:$E2612),16))</f>
        <v>1.5886260286907401</v>
      </c>
      <c r="G2613" s="65">
        <f t="shared" ca="1" si="684"/>
        <v>1.4184430829528401</v>
      </c>
      <c r="H2613" s="65">
        <f t="shared" ca="1" si="685"/>
        <v>1.1199786899999999</v>
      </c>
      <c r="I2613" s="64">
        <f t="shared" si="680"/>
        <v>0.04</v>
      </c>
      <c r="J2613" s="66">
        <f>IF(O2612&gt;0,VLOOKUP(O2612,W$12:AF$80,2),J2612)</f>
        <v>45407</v>
      </c>
      <c r="K2613" s="67">
        <f t="shared" si="686"/>
        <v>671</v>
      </c>
      <c r="L2613" s="68">
        <f t="shared" si="687"/>
        <v>671</v>
      </c>
      <c r="M2613" s="69">
        <f t="shared" si="688"/>
        <v>1.1100809389999999</v>
      </c>
      <c r="N2613" s="69">
        <f t="shared" ca="1" si="689"/>
        <v>1.243266996</v>
      </c>
      <c r="O2613" s="68">
        <v>0</v>
      </c>
      <c r="P2613" s="65">
        <f t="shared" ca="1" si="690"/>
        <v>180.05937789999999</v>
      </c>
      <c r="Q2613" s="143">
        <f t="shared" si="693"/>
        <v>0</v>
      </c>
      <c r="R2613" s="11">
        <f t="shared" si="691"/>
        <v>0</v>
      </c>
      <c r="S2613" s="70" t="str">
        <f>IF(O2612&gt;0,VLOOKUP(O2612,W$12:AF$60,10),S2612)</f>
        <v>A+J=</v>
      </c>
      <c r="T2613" s="66" t="e">
        <f>IF(O2612&gt;0,VLOOKUP(O2612,W$12:AF$60,11),T2612)</f>
        <v>#REF!</v>
      </c>
      <c r="U2613" s="71" t="str">
        <f t="shared" si="692"/>
        <v>-</v>
      </c>
    </row>
    <row r="2614" spans="1:21" x14ac:dyDescent="0.15">
      <c r="A2614" s="63">
        <f t="shared" si="679"/>
        <v>46379</v>
      </c>
      <c r="B2614" s="78" t="str">
        <f t="shared" ca="1" si="681"/>
        <v>n.d</v>
      </c>
      <c r="C2614" s="65">
        <f t="shared" ca="1" si="682"/>
        <v>740.17183120949994</v>
      </c>
      <c r="D2614" s="10">
        <f ca="1">IF(A2614&lt;$B$1,VLOOKUP(A2614,[1]DI!$A$4:$B$15000,2),0)</f>
        <v>0</v>
      </c>
      <c r="E2614" s="65">
        <f t="shared" ca="1" si="683"/>
        <v>1</v>
      </c>
      <c r="F2614" s="65">
        <f ca="1">(TRUNC(PRODUCT($E$12:$E2613),16))</f>
        <v>1.5886260286907401</v>
      </c>
      <c r="G2614" s="65">
        <f t="shared" ca="1" si="684"/>
        <v>1.4184430829528401</v>
      </c>
      <c r="H2614" s="65">
        <f t="shared" ca="1" si="685"/>
        <v>1.1199786899999999</v>
      </c>
      <c r="I2614" s="64">
        <f t="shared" si="680"/>
        <v>0.04</v>
      </c>
      <c r="J2614" s="66">
        <f>IF(O2613&gt;0,VLOOKUP(O2613,W$12:AF$80,2),J2613)</f>
        <v>45407</v>
      </c>
      <c r="K2614" s="67">
        <f t="shared" si="686"/>
        <v>672</v>
      </c>
      <c r="L2614" s="68">
        <f t="shared" si="687"/>
        <v>672</v>
      </c>
      <c r="M2614" s="69">
        <f t="shared" si="688"/>
        <v>1.110253723</v>
      </c>
      <c r="N2614" s="69">
        <f t="shared" ca="1" si="689"/>
        <v>1.24346051</v>
      </c>
      <c r="O2614" s="68">
        <v>0</v>
      </c>
      <c r="P2614" s="65">
        <f t="shared" ca="1" si="690"/>
        <v>180.20261151</v>
      </c>
      <c r="Q2614" s="143">
        <f t="shared" si="693"/>
        <v>0</v>
      </c>
      <c r="R2614" s="11">
        <f t="shared" si="691"/>
        <v>0</v>
      </c>
      <c r="S2614" s="70" t="str">
        <f>IF(O2613&gt;0,VLOOKUP(O2613,W$12:AF$60,10),S2613)</f>
        <v>A+J=</v>
      </c>
      <c r="T2614" s="66" t="e">
        <f>IF(O2613&gt;0,VLOOKUP(O2613,W$12:AF$60,11),T2613)</f>
        <v>#REF!</v>
      </c>
      <c r="U2614" s="71" t="str">
        <f t="shared" si="692"/>
        <v>-</v>
      </c>
    </row>
    <row r="2615" spans="1:21" x14ac:dyDescent="0.15">
      <c r="A2615" s="63">
        <f t="shared" si="679"/>
        <v>46380</v>
      </c>
      <c r="B2615" s="78" t="str">
        <f t="shared" ca="1" si="681"/>
        <v>n.d</v>
      </c>
      <c r="C2615" s="65">
        <f t="shared" ca="1" si="682"/>
        <v>740.17183120949994</v>
      </c>
      <c r="D2615" s="10">
        <f ca="1">IF(A2615&lt;$B$1,VLOOKUP(A2615,[1]DI!$A$4:$B$15000,2),0)</f>
        <v>0</v>
      </c>
      <c r="E2615" s="65">
        <f t="shared" ca="1" si="683"/>
        <v>1</v>
      </c>
      <c r="F2615" s="65">
        <f ca="1">(TRUNC(PRODUCT($E$12:$E2614),16))</f>
        <v>1.5886260286907401</v>
      </c>
      <c r="G2615" s="65">
        <f t="shared" ca="1" si="684"/>
        <v>1.4184430829528401</v>
      </c>
      <c r="H2615" s="65">
        <f t="shared" ca="1" si="685"/>
        <v>1.1199786899999999</v>
      </c>
      <c r="I2615" s="64">
        <f t="shared" si="680"/>
        <v>0.04</v>
      </c>
      <c r="J2615" s="66">
        <f>IF(O2614&gt;0,VLOOKUP(O2614,W$12:AF$80,2),J2614)</f>
        <v>45407</v>
      </c>
      <c r="K2615" s="67">
        <f t="shared" si="686"/>
        <v>673</v>
      </c>
      <c r="L2615" s="68">
        <f t="shared" si="687"/>
        <v>673</v>
      </c>
      <c r="M2615" s="69">
        <f t="shared" si="688"/>
        <v>1.1104265339999999</v>
      </c>
      <c r="N2615" s="69">
        <f t="shared" ca="1" si="689"/>
        <v>1.2436540549999999</v>
      </c>
      <c r="O2615" s="68">
        <v>0</v>
      </c>
      <c r="P2615" s="65">
        <f t="shared" ca="1" si="690"/>
        <v>180.34586806999999</v>
      </c>
      <c r="Q2615" s="143">
        <f t="shared" si="693"/>
        <v>0</v>
      </c>
      <c r="R2615" s="11">
        <f t="shared" si="691"/>
        <v>0</v>
      </c>
      <c r="S2615" s="70" t="str">
        <f>IF(O2614&gt;0,VLOOKUP(O2614,W$12:AF$60,10),S2614)</f>
        <v>A+J=</v>
      </c>
      <c r="T2615" s="66" t="e">
        <f>IF(O2614&gt;0,VLOOKUP(O2614,W$12:AF$60,11),T2614)</f>
        <v>#REF!</v>
      </c>
      <c r="U2615" s="71" t="str">
        <f t="shared" si="692"/>
        <v>-</v>
      </c>
    </row>
    <row r="2616" spans="1:21" x14ac:dyDescent="0.15">
      <c r="A2616" s="63">
        <f t="shared" si="679"/>
        <v>46381</v>
      </c>
      <c r="B2616" s="78" t="str">
        <f t="shared" ca="1" si="681"/>
        <v>n.d</v>
      </c>
      <c r="C2616" s="65">
        <f t="shared" ca="1" si="682"/>
        <v>740.17183120949994</v>
      </c>
      <c r="D2616" s="10">
        <f ca="1">IF(A2616&lt;$B$1,VLOOKUP(A2616,[1]DI!$A$4:$B$15000,2),0)</f>
        <v>0</v>
      </c>
      <c r="E2616" s="65">
        <f t="shared" ca="1" si="683"/>
        <v>1</v>
      </c>
      <c r="F2616" s="65">
        <f ca="1">(TRUNC(PRODUCT($E$12:$E2615),16))</f>
        <v>1.5886260286907401</v>
      </c>
      <c r="G2616" s="65">
        <f t="shared" ca="1" si="684"/>
        <v>1.4184430829528401</v>
      </c>
      <c r="H2616" s="65">
        <f t="shared" ca="1" si="685"/>
        <v>1.1199786899999999</v>
      </c>
      <c r="I2616" s="64">
        <f t="shared" si="680"/>
        <v>0.04</v>
      </c>
      <c r="J2616" s="66">
        <f>IF(O2615&gt;0,VLOOKUP(O2615,W$12:AF$80,2),J2615)</f>
        <v>45407</v>
      </c>
      <c r="K2616" s="67">
        <f t="shared" si="686"/>
        <v>673</v>
      </c>
      <c r="L2616" s="68">
        <f t="shared" si="687"/>
        <v>674</v>
      </c>
      <c r="M2616" s="69">
        <f t="shared" si="688"/>
        <v>1.1105993709999999</v>
      </c>
      <c r="N2616" s="69">
        <f t="shared" ca="1" si="689"/>
        <v>1.243847629</v>
      </c>
      <c r="O2616" s="68">
        <v>0</v>
      </c>
      <c r="P2616" s="65">
        <f t="shared" ca="1" si="690"/>
        <v>180.48914608999999</v>
      </c>
      <c r="Q2616" s="143">
        <f t="shared" si="693"/>
        <v>0</v>
      </c>
      <c r="R2616" s="11">
        <f t="shared" si="691"/>
        <v>0</v>
      </c>
      <c r="S2616" s="70" t="str">
        <f>IF(O2615&gt;0,VLOOKUP(O2615,W$12:AF$60,10),S2615)</f>
        <v>A+J=</v>
      </c>
      <c r="T2616" s="66" t="e">
        <f>IF(O2615&gt;0,VLOOKUP(O2615,W$12:AF$60,11),T2615)</f>
        <v>#REF!</v>
      </c>
      <c r="U2616" s="71" t="str">
        <f t="shared" si="692"/>
        <v>-</v>
      </c>
    </row>
    <row r="2617" spans="1:21" x14ac:dyDescent="0.15">
      <c r="A2617" s="63">
        <f t="shared" si="679"/>
        <v>46382</v>
      </c>
      <c r="B2617" s="78" t="str">
        <f t="shared" ca="1" si="681"/>
        <v>n.d</v>
      </c>
      <c r="C2617" s="65">
        <f t="shared" ca="1" si="682"/>
        <v>740.17183120949994</v>
      </c>
      <c r="D2617" s="10">
        <f ca="1">IF(A2617&lt;$B$1,VLOOKUP(A2617,[1]DI!$A$4:$B$15000,2),0)</f>
        <v>0</v>
      </c>
      <c r="E2617" s="65">
        <f t="shared" ca="1" si="683"/>
        <v>1</v>
      </c>
      <c r="F2617" s="65">
        <f ca="1">(TRUNC(PRODUCT($E$12:$E2616),16))</f>
        <v>1.5886260286907401</v>
      </c>
      <c r="G2617" s="65">
        <f t="shared" ca="1" si="684"/>
        <v>1.4184430829528401</v>
      </c>
      <c r="H2617" s="65">
        <f t="shared" ca="1" si="685"/>
        <v>1.1199786899999999</v>
      </c>
      <c r="I2617" s="64">
        <f t="shared" si="680"/>
        <v>0.04</v>
      </c>
      <c r="J2617" s="66">
        <f>IF(O2616&gt;0,VLOOKUP(O2616,W$12:AF$80,2),J2616)</f>
        <v>45407</v>
      </c>
      <c r="K2617" s="67">
        <f t="shared" si="686"/>
        <v>673</v>
      </c>
      <c r="L2617" s="68">
        <f t="shared" si="687"/>
        <v>674</v>
      </c>
      <c r="M2617" s="69">
        <f t="shared" si="688"/>
        <v>1.1105993709999999</v>
      </c>
      <c r="N2617" s="69">
        <f t="shared" ca="1" si="689"/>
        <v>1.243847629</v>
      </c>
      <c r="O2617" s="68">
        <v>0</v>
      </c>
      <c r="P2617" s="65">
        <f t="shared" ca="1" si="690"/>
        <v>180.48914608999999</v>
      </c>
      <c r="Q2617" s="143">
        <f t="shared" si="693"/>
        <v>0</v>
      </c>
      <c r="R2617" s="11">
        <f t="shared" si="691"/>
        <v>0</v>
      </c>
      <c r="S2617" s="70" t="str">
        <f>IF(O2616&gt;0,VLOOKUP(O2616,W$12:AF$60,10),S2616)</f>
        <v>A+J=</v>
      </c>
      <c r="T2617" s="66" t="e">
        <f>IF(O2616&gt;0,VLOOKUP(O2616,W$12:AF$60,11),T2616)</f>
        <v>#REF!</v>
      </c>
      <c r="U2617" s="71" t="str">
        <f t="shared" si="692"/>
        <v>-</v>
      </c>
    </row>
    <row r="2618" spans="1:21" x14ac:dyDescent="0.15">
      <c r="A2618" s="63">
        <f t="shared" si="679"/>
        <v>46383</v>
      </c>
      <c r="B2618" s="78" t="str">
        <f t="shared" ca="1" si="681"/>
        <v>n.d</v>
      </c>
      <c r="C2618" s="65">
        <f t="shared" ca="1" si="682"/>
        <v>740.17183120949994</v>
      </c>
      <c r="D2618" s="10">
        <f ca="1">IF(A2618&lt;$B$1,VLOOKUP(A2618,[1]DI!$A$4:$B$15000,2),0)</f>
        <v>0</v>
      </c>
      <c r="E2618" s="65">
        <f t="shared" ca="1" si="683"/>
        <v>1</v>
      </c>
      <c r="F2618" s="65">
        <f ca="1">(TRUNC(PRODUCT($E$12:$E2617),16))</f>
        <v>1.5886260286907401</v>
      </c>
      <c r="G2618" s="65">
        <f t="shared" ca="1" si="684"/>
        <v>1.4184430829528401</v>
      </c>
      <c r="H2618" s="65">
        <f t="shared" ca="1" si="685"/>
        <v>1.1199786899999999</v>
      </c>
      <c r="I2618" s="64">
        <f t="shared" si="680"/>
        <v>0.04</v>
      </c>
      <c r="J2618" s="66">
        <f>IF(O2617&gt;0,VLOOKUP(O2617,W$12:AF$80,2),J2617)</f>
        <v>45407</v>
      </c>
      <c r="K2618" s="67">
        <f t="shared" si="686"/>
        <v>673</v>
      </c>
      <c r="L2618" s="68">
        <f t="shared" si="687"/>
        <v>674</v>
      </c>
      <c r="M2618" s="69">
        <f t="shared" si="688"/>
        <v>1.1105993709999999</v>
      </c>
      <c r="N2618" s="69">
        <f t="shared" ca="1" si="689"/>
        <v>1.243847629</v>
      </c>
      <c r="O2618" s="68">
        <v>0</v>
      </c>
      <c r="P2618" s="65">
        <f t="shared" ca="1" si="690"/>
        <v>180.48914608999999</v>
      </c>
      <c r="Q2618" s="143">
        <f t="shared" si="693"/>
        <v>0</v>
      </c>
      <c r="R2618" s="11">
        <f t="shared" si="691"/>
        <v>0</v>
      </c>
      <c r="S2618" s="70" t="str">
        <f>IF(O2617&gt;0,VLOOKUP(O2617,W$12:AF$60,10),S2617)</f>
        <v>A+J=</v>
      </c>
      <c r="T2618" s="66" t="e">
        <f>IF(O2617&gt;0,VLOOKUP(O2617,W$12:AF$60,11),T2617)</f>
        <v>#REF!</v>
      </c>
      <c r="U2618" s="71" t="str">
        <f t="shared" si="692"/>
        <v>-</v>
      </c>
    </row>
    <row r="2619" spans="1:21" x14ac:dyDescent="0.15">
      <c r="A2619" s="63">
        <f t="shared" si="679"/>
        <v>46384</v>
      </c>
      <c r="B2619" s="78" t="str">
        <f t="shared" ca="1" si="681"/>
        <v>n.d</v>
      </c>
      <c r="C2619" s="65">
        <f t="shared" ca="1" si="682"/>
        <v>740.17183120949994</v>
      </c>
      <c r="D2619" s="10">
        <f ca="1">IF(A2619&lt;$B$1,VLOOKUP(A2619,[1]DI!$A$4:$B$15000,2),0)</f>
        <v>0</v>
      </c>
      <c r="E2619" s="65">
        <f t="shared" ca="1" si="683"/>
        <v>1</v>
      </c>
      <c r="F2619" s="65">
        <f ca="1">(TRUNC(PRODUCT($E$12:$E2618),16))</f>
        <v>1.5886260286907401</v>
      </c>
      <c r="G2619" s="65">
        <f t="shared" ca="1" si="684"/>
        <v>1.4184430829528401</v>
      </c>
      <c r="H2619" s="65">
        <f t="shared" ca="1" si="685"/>
        <v>1.1199786899999999</v>
      </c>
      <c r="I2619" s="64">
        <f t="shared" si="680"/>
        <v>0.04</v>
      </c>
      <c r="J2619" s="66">
        <f>IF(O2618&gt;0,VLOOKUP(O2618,W$12:AF$80,2),J2618)</f>
        <v>45407</v>
      </c>
      <c r="K2619" s="67">
        <f t="shared" si="686"/>
        <v>674</v>
      </c>
      <c r="L2619" s="68">
        <f t="shared" si="687"/>
        <v>674</v>
      </c>
      <c r="M2619" s="69">
        <f t="shared" si="688"/>
        <v>1.1105993709999999</v>
      </c>
      <c r="N2619" s="69">
        <f t="shared" ca="1" si="689"/>
        <v>1.243847629</v>
      </c>
      <c r="O2619" s="68">
        <v>0</v>
      </c>
      <c r="P2619" s="65">
        <f t="shared" ca="1" si="690"/>
        <v>180.48914608999999</v>
      </c>
      <c r="Q2619" s="143">
        <f t="shared" si="693"/>
        <v>0</v>
      </c>
      <c r="R2619" s="11">
        <f t="shared" si="691"/>
        <v>0</v>
      </c>
      <c r="S2619" s="70" t="str">
        <f>IF(O2618&gt;0,VLOOKUP(O2618,W$12:AF$60,10),S2618)</f>
        <v>A+J=</v>
      </c>
      <c r="T2619" s="66" t="e">
        <f>IF(O2618&gt;0,VLOOKUP(O2618,W$12:AF$60,11),T2618)</f>
        <v>#REF!</v>
      </c>
      <c r="U2619" s="71" t="str">
        <f t="shared" si="692"/>
        <v>-</v>
      </c>
    </row>
    <row r="2620" spans="1:21" x14ac:dyDescent="0.15">
      <c r="A2620" s="63"/>
      <c r="B2620" s="78"/>
      <c r="C2620" s="65">
        <f t="shared" ca="1" si="682"/>
        <v>740.17183120949994</v>
      </c>
      <c r="D2620" s="10"/>
      <c r="E2620" s="65"/>
      <c r="F2620" s="65"/>
      <c r="G2620" s="65"/>
      <c r="H2620" s="65"/>
      <c r="I2620" s="64"/>
      <c r="J2620" s="66"/>
      <c r="K2620" s="67"/>
      <c r="L2620" s="68"/>
      <c r="M2620" s="69"/>
      <c r="N2620" s="69"/>
      <c r="O2620" s="68"/>
      <c r="P2620" s="65"/>
      <c r="Q2620" s="143"/>
      <c r="R2620" s="11"/>
      <c r="S2620" s="70"/>
      <c r="T2620" s="66"/>
      <c r="U2620" s="71"/>
    </row>
    <row r="2621" spans="1:21" x14ac:dyDescent="0.15">
      <c r="A2621" s="63"/>
      <c r="B2621" s="78"/>
      <c r="C2621" s="65"/>
      <c r="D2621" s="10"/>
      <c r="E2621" s="65"/>
      <c r="F2621" s="65"/>
      <c r="G2621" s="65"/>
      <c r="H2621" s="65"/>
      <c r="I2621" s="64"/>
      <c r="J2621" s="66"/>
      <c r="K2621" s="67"/>
      <c r="L2621" s="68"/>
      <c r="M2621" s="69"/>
      <c r="N2621" s="69"/>
      <c r="O2621" s="68"/>
      <c r="P2621" s="65"/>
      <c r="Q2621" s="143"/>
      <c r="R2621" s="11"/>
      <c r="S2621" s="70"/>
      <c r="T2621" s="66"/>
      <c r="U2621" s="71"/>
    </row>
    <row r="2622" spans="1:21" x14ac:dyDescent="0.15">
      <c r="A2622" s="63"/>
      <c r="B2622" s="78"/>
      <c r="C2622" s="65"/>
      <c r="D2622" s="10"/>
      <c r="E2622" s="65"/>
      <c r="F2622" s="65"/>
      <c r="G2622" s="65"/>
      <c r="H2622" s="65"/>
      <c r="I2622" s="64"/>
      <c r="J2622" s="66"/>
      <c r="K2622" s="67"/>
      <c r="L2622" s="68"/>
      <c r="M2622" s="69"/>
      <c r="N2622" s="69"/>
      <c r="O2622" s="68"/>
      <c r="P2622" s="65"/>
      <c r="Q2622" s="143"/>
      <c r="R2622" s="11"/>
      <c r="S2622" s="70"/>
      <c r="T2622" s="66"/>
      <c r="U2622" s="71"/>
    </row>
    <row r="2623" spans="1:21" x14ac:dyDescent="0.15">
      <c r="A2623" s="63"/>
      <c r="B2623" s="78"/>
      <c r="C2623" s="65"/>
      <c r="D2623" s="10"/>
      <c r="E2623" s="65"/>
      <c r="F2623" s="65"/>
      <c r="G2623" s="65"/>
      <c r="H2623" s="65"/>
      <c r="I2623" s="64"/>
      <c r="J2623" s="66"/>
      <c r="K2623" s="67"/>
      <c r="L2623" s="68"/>
      <c r="M2623" s="69"/>
      <c r="N2623" s="69"/>
      <c r="O2623" s="68"/>
      <c r="P2623" s="65"/>
      <c r="Q2623" s="143"/>
      <c r="R2623" s="11"/>
      <c r="S2623" s="70"/>
      <c r="T2623" s="66"/>
      <c r="U2623" s="71"/>
    </row>
    <row r="2624" spans="1:21" x14ac:dyDescent="0.15">
      <c r="A2624" s="63"/>
      <c r="B2624" s="78"/>
      <c r="C2624" s="65"/>
      <c r="D2624" s="10"/>
      <c r="E2624" s="65"/>
      <c r="F2624" s="65"/>
      <c r="G2624" s="65"/>
      <c r="H2624" s="65"/>
      <c r="I2624" s="64"/>
      <c r="J2624" s="66"/>
      <c r="K2624" s="67"/>
      <c r="L2624" s="68"/>
      <c r="M2624" s="69"/>
      <c r="N2624" s="69"/>
      <c r="O2624" s="68"/>
      <c r="P2624" s="65"/>
      <c r="Q2624" s="143"/>
      <c r="R2624" s="11"/>
      <c r="S2624" s="70"/>
      <c r="T2624" s="66"/>
      <c r="U2624" s="71"/>
    </row>
    <row r="2625" spans="1:21" x14ac:dyDescent="0.15">
      <c r="A2625" s="63"/>
      <c r="B2625" s="78"/>
      <c r="C2625" s="65"/>
      <c r="D2625" s="10"/>
      <c r="E2625" s="65"/>
      <c r="F2625" s="65"/>
      <c r="G2625" s="65"/>
      <c r="H2625" s="65"/>
      <c r="I2625" s="64"/>
      <c r="J2625" s="66"/>
      <c r="K2625" s="67"/>
      <c r="L2625" s="68"/>
      <c r="M2625" s="69"/>
      <c r="N2625" s="69"/>
      <c r="O2625" s="68"/>
      <c r="P2625" s="65"/>
      <c r="Q2625" s="143"/>
      <c r="R2625" s="11"/>
      <c r="S2625" s="70"/>
      <c r="T2625" s="66"/>
      <c r="U2625" s="71"/>
    </row>
    <row r="2626" spans="1:21" x14ac:dyDescent="0.15">
      <c r="A2626" s="63"/>
      <c r="B2626" s="78"/>
      <c r="C2626" s="65"/>
      <c r="D2626" s="10"/>
      <c r="E2626" s="65"/>
      <c r="F2626" s="65"/>
      <c r="G2626" s="65"/>
      <c r="H2626" s="65"/>
      <c r="I2626" s="64"/>
      <c r="J2626" s="66"/>
      <c r="K2626" s="67"/>
      <c r="L2626" s="68"/>
      <c r="M2626" s="69"/>
      <c r="N2626" s="69"/>
      <c r="O2626" s="68"/>
      <c r="P2626" s="65"/>
      <c r="Q2626" s="143"/>
      <c r="R2626" s="11"/>
      <c r="S2626" s="70"/>
      <c r="T2626" s="66"/>
      <c r="U2626" s="71"/>
    </row>
    <row r="2627" spans="1:21" x14ac:dyDescent="0.15">
      <c r="A2627" s="63"/>
      <c r="B2627" s="78"/>
      <c r="C2627" s="65"/>
      <c r="D2627" s="10"/>
      <c r="E2627" s="65"/>
      <c r="F2627" s="65"/>
      <c r="G2627" s="65"/>
      <c r="H2627" s="65"/>
      <c r="I2627" s="64"/>
      <c r="J2627" s="66"/>
      <c r="K2627" s="67"/>
      <c r="L2627" s="68"/>
      <c r="M2627" s="69"/>
      <c r="N2627" s="69"/>
      <c r="O2627" s="68"/>
      <c r="P2627" s="65"/>
      <c r="Q2627" s="143"/>
      <c r="R2627" s="11"/>
      <c r="S2627" s="70"/>
      <c r="T2627" s="66"/>
      <c r="U2627" s="71"/>
    </row>
    <row r="2628" spans="1:21" x14ac:dyDescent="0.15">
      <c r="A2628" s="63"/>
      <c r="B2628" s="78"/>
      <c r="C2628" s="65"/>
      <c r="D2628" s="10"/>
      <c r="E2628" s="65"/>
      <c r="F2628" s="65"/>
      <c r="G2628" s="65"/>
      <c r="H2628" s="65"/>
      <c r="I2628" s="64"/>
      <c r="J2628" s="66"/>
      <c r="K2628" s="67"/>
      <c r="L2628" s="68"/>
      <c r="M2628" s="69"/>
      <c r="N2628" s="69"/>
      <c r="O2628" s="68"/>
      <c r="P2628" s="65"/>
      <c r="Q2628" s="143"/>
      <c r="R2628" s="11"/>
      <c r="S2628" s="70"/>
      <c r="T2628" s="66"/>
      <c r="U2628" s="71"/>
    </row>
    <row r="2629" spans="1:21" x14ac:dyDescent="0.15">
      <c r="A2629" s="63"/>
      <c r="B2629" s="78"/>
      <c r="C2629" s="65"/>
      <c r="D2629" s="10"/>
      <c r="E2629" s="65"/>
      <c r="F2629" s="65"/>
      <c r="G2629" s="65"/>
      <c r="H2629" s="65"/>
      <c r="I2629" s="64"/>
      <c r="J2629" s="66"/>
      <c r="K2629" s="67"/>
      <c r="L2629" s="68"/>
      <c r="M2629" s="69"/>
      <c r="N2629" s="69"/>
      <c r="O2629" s="68"/>
      <c r="P2629" s="65"/>
      <c r="Q2629" s="143"/>
      <c r="R2629" s="11"/>
      <c r="S2629" s="70"/>
      <c r="T2629" s="66"/>
      <c r="U2629" s="71"/>
    </row>
    <row r="2630" spans="1:21" x14ac:dyDescent="0.15">
      <c r="A2630" s="63"/>
      <c r="B2630" s="78"/>
      <c r="C2630" s="65"/>
      <c r="D2630" s="10"/>
      <c r="E2630" s="65"/>
      <c r="F2630" s="65"/>
      <c r="G2630" s="65"/>
      <c r="H2630" s="65"/>
      <c r="I2630" s="64"/>
      <c r="J2630" s="66"/>
      <c r="K2630" s="67"/>
      <c r="L2630" s="68"/>
      <c r="M2630" s="69"/>
      <c r="N2630" s="69"/>
      <c r="O2630" s="68"/>
      <c r="P2630" s="65"/>
      <c r="Q2630" s="143"/>
      <c r="R2630" s="11"/>
      <c r="S2630" s="70"/>
      <c r="T2630" s="66"/>
      <c r="U2630" s="71"/>
    </row>
    <row r="2631" spans="1:21" x14ac:dyDescent="0.15">
      <c r="A2631" s="63"/>
      <c r="B2631" s="78"/>
      <c r="C2631" s="65"/>
      <c r="D2631" s="10"/>
      <c r="E2631" s="65"/>
      <c r="F2631" s="65"/>
      <c r="G2631" s="65"/>
      <c r="H2631" s="65"/>
      <c r="I2631" s="64"/>
      <c r="J2631" s="66"/>
      <c r="K2631" s="67"/>
      <c r="L2631" s="68"/>
      <c r="M2631" s="69"/>
      <c r="N2631" s="69"/>
      <c r="O2631" s="68"/>
      <c r="P2631" s="65"/>
      <c r="Q2631" s="143"/>
      <c r="R2631" s="11"/>
      <c r="S2631" s="70"/>
      <c r="T2631" s="66"/>
      <c r="U2631" s="71"/>
    </row>
    <row r="2632" spans="1:21" x14ac:dyDescent="0.15">
      <c r="A2632" s="63"/>
      <c r="B2632" s="78"/>
      <c r="C2632" s="65"/>
      <c r="D2632" s="10"/>
      <c r="E2632" s="65"/>
      <c r="F2632" s="65"/>
      <c r="G2632" s="65"/>
      <c r="H2632" s="65"/>
      <c r="I2632" s="64"/>
      <c r="J2632" s="66"/>
      <c r="K2632" s="67"/>
      <c r="L2632" s="68"/>
      <c r="M2632" s="69"/>
      <c r="N2632" s="69"/>
      <c r="O2632" s="68"/>
      <c r="P2632" s="65"/>
      <c r="Q2632" s="143"/>
      <c r="R2632" s="11"/>
      <c r="S2632" s="70"/>
      <c r="T2632" s="66"/>
      <c r="U2632" s="71"/>
    </row>
    <row r="2633" spans="1:21" x14ac:dyDescent="0.15">
      <c r="A2633" s="63"/>
      <c r="B2633" s="78"/>
      <c r="C2633" s="65"/>
      <c r="D2633" s="10"/>
      <c r="E2633" s="65"/>
      <c r="F2633" s="65"/>
      <c r="G2633" s="65"/>
      <c r="H2633" s="65"/>
      <c r="I2633" s="64"/>
      <c r="J2633" s="66"/>
      <c r="K2633" s="67"/>
      <c r="L2633" s="68"/>
      <c r="M2633" s="69"/>
      <c r="N2633" s="69"/>
      <c r="O2633" s="68"/>
      <c r="P2633" s="65"/>
      <c r="Q2633" s="143"/>
      <c r="R2633" s="11"/>
      <c r="S2633" s="70"/>
      <c r="T2633" s="66"/>
      <c r="U2633" s="71"/>
    </row>
    <row r="2634" spans="1:21" x14ac:dyDescent="0.15">
      <c r="A2634" s="63"/>
      <c r="B2634" s="78"/>
      <c r="C2634" s="65"/>
      <c r="D2634" s="10"/>
      <c r="E2634" s="65"/>
      <c r="F2634" s="65"/>
      <c r="G2634" s="65"/>
      <c r="H2634" s="65"/>
      <c r="I2634" s="64"/>
      <c r="J2634" s="66"/>
      <c r="K2634" s="67"/>
      <c r="L2634" s="68"/>
      <c r="M2634" s="69"/>
      <c r="N2634" s="69"/>
      <c r="O2634" s="68"/>
      <c r="P2634" s="65"/>
      <c r="Q2634" s="143"/>
      <c r="R2634" s="11"/>
      <c r="S2634" s="70"/>
      <c r="T2634" s="66"/>
      <c r="U2634" s="71"/>
    </row>
    <row r="2635" spans="1:21" x14ac:dyDescent="0.15">
      <c r="A2635" s="63"/>
      <c r="B2635" s="78"/>
      <c r="C2635" s="65"/>
      <c r="D2635" s="10"/>
      <c r="E2635" s="65"/>
      <c r="F2635" s="65"/>
      <c r="G2635" s="65"/>
      <c r="H2635" s="65"/>
      <c r="I2635" s="64"/>
      <c r="J2635" s="66"/>
      <c r="K2635" s="67"/>
      <c r="L2635" s="68"/>
      <c r="M2635" s="69"/>
      <c r="N2635" s="69"/>
      <c r="O2635" s="68"/>
      <c r="P2635" s="65"/>
      <c r="Q2635" s="143"/>
      <c r="R2635" s="11"/>
      <c r="S2635" s="70"/>
      <c r="T2635" s="66"/>
      <c r="U2635" s="71"/>
    </row>
    <row r="2636" spans="1:21" x14ac:dyDescent="0.15">
      <c r="A2636" s="63"/>
      <c r="B2636" s="78"/>
      <c r="C2636" s="65"/>
      <c r="D2636" s="10"/>
      <c r="E2636" s="65"/>
      <c r="F2636" s="65"/>
      <c r="G2636" s="65"/>
      <c r="H2636" s="65"/>
      <c r="I2636" s="64"/>
      <c r="J2636" s="66"/>
      <c r="K2636" s="67"/>
      <c r="L2636" s="68"/>
      <c r="M2636" s="69"/>
      <c r="N2636" s="69"/>
      <c r="O2636" s="68"/>
      <c r="P2636" s="65"/>
      <c r="Q2636" s="143"/>
      <c r="R2636" s="11"/>
      <c r="S2636" s="70"/>
      <c r="T2636" s="66"/>
      <c r="U2636" s="71"/>
    </row>
    <row r="2637" spans="1:21" x14ac:dyDescent="0.15">
      <c r="A2637" s="63"/>
      <c r="B2637" s="78"/>
      <c r="C2637" s="65"/>
      <c r="D2637" s="10"/>
      <c r="E2637" s="65"/>
      <c r="F2637" s="65"/>
      <c r="G2637" s="65"/>
      <c r="H2637" s="65"/>
      <c r="I2637" s="64"/>
      <c r="J2637" s="66"/>
      <c r="K2637" s="67"/>
      <c r="L2637" s="68"/>
      <c r="M2637" s="69"/>
      <c r="N2637" s="69"/>
      <c r="O2637" s="68"/>
      <c r="P2637" s="65"/>
      <c r="Q2637" s="143"/>
      <c r="R2637" s="11"/>
      <c r="S2637" s="70"/>
      <c r="T2637" s="66"/>
      <c r="U2637" s="71"/>
    </row>
    <row r="2638" spans="1:21" x14ac:dyDescent="0.15">
      <c r="A2638" s="63"/>
      <c r="B2638" s="78"/>
      <c r="C2638" s="65"/>
      <c r="D2638" s="10"/>
      <c r="E2638" s="65"/>
      <c r="F2638" s="65"/>
      <c r="G2638" s="65"/>
      <c r="H2638" s="65"/>
      <c r="I2638" s="64"/>
      <c r="J2638" s="66"/>
      <c r="K2638" s="67"/>
      <c r="L2638" s="68"/>
      <c r="M2638" s="69"/>
      <c r="N2638" s="69"/>
      <c r="O2638" s="68"/>
      <c r="P2638" s="65"/>
      <c r="Q2638" s="143"/>
      <c r="R2638" s="11"/>
      <c r="S2638" s="70"/>
      <c r="T2638" s="66"/>
      <c r="U2638" s="71"/>
    </row>
    <row r="2639" spans="1:21" x14ac:dyDescent="0.15">
      <c r="A2639" s="63"/>
      <c r="B2639" s="78"/>
      <c r="C2639" s="65"/>
      <c r="D2639" s="10"/>
      <c r="E2639" s="65"/>
      <c r="F2639" s="65"/>
      <c r="G2639" s="65"/>
      <c r="H2639" s="65"/>
      <c r="I2639" s="64"/>
      <c r="J2639" s="66"/>
      <c r="K2639" s="67"/>
      <c r="L2639" s="68"/>
      <c r="M2639" s="69"/>
      <c r="N2639" s="69"/>
      <c r="O2639" s="68"/>
      <c r="P2639" s="65"/>
      <c r="Q2639" s="143"/>
      <c r="R2639" s="11"/>
      <c r="S2639" s="70"/>
      <c r="T2639" s="66"/>
      <c r="U2639" s="71"/>
    </row>
    <row r="2640" spans="1:21" x14ac:dyDescent="0.15">
      <c r="A2640" s="63"/>
      <c r="B2640" s="78"/>
      <c r="C2640" s="65"/>
      <c r="D2640" s="10"/>
      <c r="E2640" s="65"/>
      <c r="F2640" s="65"/>
      <c r="G2640" s="65"/>
      <c r="H2640" s="65"/>
      <c r="I2640" s="64"/>
      <c r="J2640" s="66"/>
      <c r="K2640" s="67"/>
      <c r="L2640" s="68"/>
      <c r="M2640" s="69"/>
      <c r="N2640" s="69"/>
      <c r="O2640" s="68"/>
      <c r="P2640" s="65"/>
      <c r="Q2640" s="143"/>
      <c r="R2640" s="11"/>
      <c r="S2640" s="70"/>
      <c r="T2640" s="66"/>
      <c r="U2640" s="71"/>
    </row>
    <row r="2641" spans="1:21" x14ac:dyDescent="0.15">
      <c r="A2641" s="63"/>
      <c r="B2641" s="78"/>
      <c r="C2641" s="65"/>
      <c r="D2641" s="10"/>
      <c r="E2641" s="65"/>
      <c r="F2641" s="65"/>
      <c r="G2641" s="65"/>
      <c r="H2641" s="65"/>
      <c r="I2641" s="64"/>
      <c r="J2641" s="66"/>
      <c r="K2641" s="67"/>
      <c r="L2641" s="68"/>
      <c r="M2641" s="69"/>
      <c r="N2641" s="69"/>
      <c r="O2641" s="68"/>
      <c r="P2641" s="65"/>
      <c r="Q2641" s="143"/>
      <c r="R2641" s="11"/>
      <c r="S2641" s="70"/>
      <c r="T2641" s="66"/>
      <c r="U2641" s="71"/>
    </row>
    <row r="2642" spans="1:21" x14ac:dyDescent="0.15">
      <c r="A2642" s="63"/>
      <c r="B2642" s="78"/>
      <c r="C2642" s="65"/>
      <c r="D2642" s="10"/>
      <c r="E2642" s="65"/>
      <c r="F2642" s="65"/>
      <c r="G2642" s="65"/>
      <c r="H2642" s="65"/>
      <c r="I2642" s="64"/>
      <c r="J2642" s="66"/>
      <c r="K2642" s="67"/>
      <c r="L2642" s="68"/>
      <c r="M2642" s="69"/>
      <c r="N2642" s="69"/>
      <c r="O2642" s="68"/>
      <c r="P2642" s="65"/>
      <c r="Q2642" s="143"/>
      <c r="R2642" s="11"/>
      <c r="S2642" s="70"/>
      <c r="T2642" s="66"/>
      <c r="U2642" s="71"/>
    </row>
    <row r="2643" spans="1:21" x14ac:dyDescent="0.15">
      <c r="A2643" s="63"/>
      <c r="B2643" s="78"/>
      <c r="C2643" s="65"/>
      <c r="D2643" s="10"/>
      <c r="E2643" s="65"/>
      <c r="F2643" s="65"/>
      <c r="G2643" s="65"/>
      <c r="H2643" s="65"/>
      <c r="I2643" s="64"/>
      <c r="J2643" s="66"/>
      <c r="K2643" s="67"/>
      <c r="L2643" s="68"/>
      <c r="M2643" s="69"/>
      <c r="N2643" s="69"/>
      <c r="O2643" s="68"/>
      <c r="P2643" s="65"/>
      <c r="Q2643" s="143"/>
      <c r="R2643" s="11"/>
      <c r="S2643" s="70"/>
      <c r="T2643" s="66"/>
      <c r="U2643" s="71"/>
    </row>
    <row r="2644" spans="1:21" x14ac:dyDescent="0.15">
      <c r="A2644" s="63"/>
      <c r="B2644" s="78"/>
      <c r="C2644" s="65"/>
      <c r="D2644" s="10"/>
      <c r="E2644" s="65"/>
      <c r="F2644" s="65"/>
      <c r="G2644" s="65"/>
      <c r="H2644" s="65"/>
      <c r="I2644" s="64"/>
      <c r="J2644" s="66"/>
      <c r="K2644" s="67"/>
      <c r="L2644" s="68"/>
      <c r="M2644" s="69"/>
      <c r="N2644" s="69"/>
      <c r="O2644" s="68"/>
      <c r="P2644" s="65"/>
      <c r="Q2644" s="143"/>
      <c r="R2644" s="11"/>
      <c r="S2644" s="70"/>
      <c r="T2644" s="66"/>
      <c r="U2644" s="71"/>
    </row>
    <row r="2645" spans="1:21" x14ac:dyDescent="0.15">
      <c r="A2645" s="63"/>
      <c r="B2645" s="78"/>
      <c r="C2645" s="65"/>
      <c r="D2645" s="10"/>
      <c r="E2645" s="65"/>
      <c r="F2645" s="65"/>
      <c r="G2645" s="65"/>
      <c r="H2645" s="65"/>
      <c r="I2645" s="64"/>
      <c r="J2645" s="66"/>
      <c r="K2645" s="67"/>
      <c r="L2645" s="68"/>
      <c r="M2645" s="69"/>
      <c r="N2645" s="69"/>
      <c r="O2645" s="68"/>
      <c r="P2645" s="65"/>
      <c r="Q2645" s="143"/>
      <c r="R2645" s="11"/>
      <c r="S2645" s="70"/>
      <c r="T2645" s="66"/>
      <c r="U2645" s="71"/>
    </row>
    <row r="2646" spans="1:21" x14ac:dyDescent="0.15">
      <c r="A2646" s="63"/>
      <c r="B2646" s="78"/>
      <c r="C2646" s="65"/>
      <c r="D2646" s="10"/>
      <c r="E2646" s="65"/>
      <c r="F2646" s="65"/>
      <c r="G2646" s="65"/>
      <c r="H2646" s="65"/>
      <c r="I2646" s="64"/>
      <c r="J2646" s="66"/>
      <c r="K2646" s="67"/>
      <c r="L2646" s="68"/>
      <c r="M2646" s="69"/>
      <c r="N2646" s="69"/>
      <c r="O2646" s="68"/>
      <c r="P2646" s="65"/>
      <c r="Q2646" s="143"/>
      <c r="R2646" s="11"/>
      <c r="S2646" s="70"/>
      <c r="T2646" s="66"/>
      <c r="U2646" s="71"/>
    </row>
    <row r="2647" spans="1:21" x14ac:dyDescent="0.15">
      <c r="A2647" s="63"/>
      <c r="B2647" s="78"/>
      <c r="C2647" s="65"/>
      <c r="D2647" s="10"/>
      <c r="E2647" s="65"/>
      <c r="F2647" s="65"/>
      <c r="G2647" s="65"/>
      <c r="H2647" s="65"/>
      <c r="I2647" s="64"/>
      <c r="J2647" s="66"/>
      <c r="K2647" s="67"/>
      <c r="L2647" s="68"/>
      <c r="M2647" s="69"/>
      <c r="N2647" s="69"/>
      <c r="O2647" s="68"/>
      <c r="P2647" s="65"/>
      <c r="Q2647" s="143"/>
      <c r="R2647" s="11"/>
      <c r="S2647" s="70"/>
      <c r="T2647" s="66"/>
      <c r="U2647" s="71"/>
    </row>
    <row r="2648" spans="1:21" x14ac:dyDescent="0.15">
      <c r="A2648" s="63"/>
      <c r="B2648" s="78"/>
      <c r="C2648" s="65"/>
      <c r="D2648" s="10"/>
      <c r="E2648" s="65"/>
      <c r="F2648" s="65"/>
      <c r="G2648" s="65"/>
      <c r="H2648" s="65"/>
      <c r="I2648" s="64"/>
      <c r="J2648" s="66"/>
      <c r="K2648" s="67"/>
      <c r="L2648" s="68"/>
      <c r="M2648" s="69"/>
      <c r="N2648" s="69"/>
      <c r="O2648" s="68"/>
      <c r="P2648" s="65"/>
      <c r="Q2648" s="143"/>
      <c r="R2648" s="11"/>
      <c r="S2648" s="70"/>
      <c r="T2648" s="66"/>
      <c r="U2648" s="71"/>
    </row>
    <row r="2649" spans="1:21" x14ac:dyDescent="0.15">
      <c r="A2649" s="63"/>
      <c r="B2649" s="78"/>
      <c r="C2649" s="65"/>
      <c r="D2649" s="10"/>
      <c r="E2649" s="65"/>
      <c r="F2649" s="65"/>
      <c r="G2649" s="65"/>
      <c r="H2649" s="65"/>
      <c r="I2649" s="64"/>
      <c r="J2649" s="66"/>
      <c r="K2649" s="67"/>
      <c r="L2649" s="68"/>
      <c r="M2649" s="69"/>
      <c r="N2649" s="69"/>
      <c r="O2649" s="68"/>
      <c r="P2649" s="65"/>
      <c r="Q2649" s="143"/>
      <c r="R2649" s="11"/>
      <c r="S2649" s="70"/>
      <c r="T2649" s="66"/>
      <c r="U2649" s="71"/>
    </row>
    <row r="2650" spans="1:21" x14ac:dyDescent="0.15">
      <c r="A2650" s="63"/>
      <c r="B2650" s="78"/>
      <c r="C2650" s="65"/>
      <c r="D2650" s="10"/>
      <c r="E2650" s="65"/>
      <c r="F2650" s="65"/>
      <c r="G2650" s="65"/>
      <c r="H2650" s="65"/>
      <c r="I2650" s="64"/>
      <c r="J2650" s="66"/>
      <c r="K2650" s="67"/>
      <c r="L2650" s="68"/>
      <c r="M2650" s="69"/>
      <c r="N2650" s="69"/>
      <c r="O2650" s="68"/>
      <c r="P2650" s="65"/>
      <c r="Q2650" s="143"/>
      <c r="R2650" s="11"/>
      <c r="S2650" s="70"/>
      <c r="T2650" s="66"/>
      <c r="U2650" s="71"/>
    </row>
    <row r="2651" spans="1:21" x14ac:dyDescent="0.15">
      <c r="A2651" s="63"/>
      <c r="B2651" s="78"/>
      <c r="C2651" s="65"/>
      <c r="D2651" s="10"/>
      <c r="E2651" s="65"/>
      <c r="F2651" s="65"/>
      <c r="G2651" s="65"/>
      <c r="H2651" s="65"/>
      <c r="I2651" s="64"/>
      <c r="J2651" s="66"/>
      <c r="K2651" s="67"/>
      <c r="L2651" s="68"/>
      <c r="M2651" s="69"/>
      <c r="N2651" s="69"/>
      <c r="O2651" s="68"/>
      <c r="P2651" s="65"/>
      <c r="Q2651" s="143"/>
      <c r="R2651" s="11"/>
      <c r="S2651" s="70"/>
      <c r="T2651" s="66"/>
      <c r="U2651" s="71"/>
    </row>
    <row r="2652" spans="1:21" x14ac:dyDescent="0.15">
      <c r="A2652" s="63"/>
      <c r="B2652" s="78"/>
      <c r="C2652" s="65"/>
      <c r="D2652" s="10"/>
      <c r="E2652" s="65"/>
      <c r="F2652" s="65"/>
      <c r="G2652" s="65"/>
      <c r="H2652" s="65"/>
      <c r="I2652" s="64"/>
      <c r="J2652" s="66"/>
      <c r="K2652" s="67"/>
      <c r="L2652" s="68"/>
      <c r="M2652" s="69"/>
      <c r="N2652" s="69"/>
      <c r="O2652" s="68"/>
      <c r="P2652" s="65"/>
      <c r="Q2652" s="143"/>
      <c r="R2652" s="11"/>
      <c r="S2652" s="70"/>
      <c r="T2652" s="66"/>
      <c r="U2652" s="71"/>
    </row>
    <row r="2653" spans="1:21" x14ac:dyDescent="0.15">
      <c r="A2653" s="63"/>
      <c r="B2653" s="78"/>
      <c r="C2653" s="65"/>
      <c r="D2653" s="10"/>
      <c r="E2653" s="65"/>
      <c r="F2653" s="65"/>
      <c r="G2653" s="65"/>
      <c r="H2653" s="65"/>
      <c r="I2653" s="64"/>
      <c r="J2653" s="66"/>
      <c r="K2653" s="67"/>
      <c r="L2653" s="68"/>
      <c r="M2653" s="69"/>
      <c r="N2653" s="69"/>
      <c r="O2653" s="68"/>
      <c r="P2653" s="65"/>
      <c r="Q2653" s="143"/>
      <c r="R2653" s="11"/>
      <c r="S2653" s="70"/>
      <c r="T2653" s="66"/>
      <c r="U2653" s="71"/>
    </row>
    <row r="2654" spans="1:21" x14ac:dyDescent="0.15">
      <c r="A2654" s="63"/>
      <c r="B2654" s="78"/>
      <c r="C2654" s="65"/>
      <c r="D2654" s="10"/>
      <c r="E2654" s="65"/>
      <c r="F2654" s="65"/>
      <c r="G2654" s="65"/>
      <c r="H2654" s="65"/>
      <c r="I2654" s="64"/>
      <c r="J2654" s="66"/>
      <c r="K2654" s="67"/>
      <c r="L2654" s="68"/>
      <c r="M2654" s="69"/>
      <c r="N2654" s="69"/>
      <c r="O2654" s="68"/>
      <c r="P2654" s="65"/>
      <c r="Q2654" s="143"/>
      <c r="R2654" s="11"/>
      <c r="S2654" s="70"/>
      <c r="T2654" s="66"/>
      <c r="U2654" s="71"/>
    </row>
    <row r="2655" spans="1:21" x14ac:dyDescent="0.15">
      <c r="A2655" s="63"/>
      <c r="B2655" s="78"/>
      <c r="C2655" s="65"/>
      <c r="D2655" s="10"/>
      <c r="E2655" s="65"/>
      <c r="F2655" s="65"/>
      <c r="G2655" s="65"/>
      <c r="H2655" s="65"/>
      <c r="I2655" s="64"/>
      <c r="J2655" s="66"/>
      <c r="K2655" s="67"/>
      <c r="L2655" s="68"/>
      <c r="M2655" s="69"/>
      <c r="N2655" s="69"/>
      <c r="O2655" s="68"/>
      <c r="P2655" s="65"/>
      <c r="Q2655" s="143"/>
      <c r="R2655" s="11"/>
      <c r="S2655" s="70"/>
      <c r="T2655" s="66"/>
      <c r="U2655" s="71"/>
    </row>
    <row r="2656" spans="1:21" x14ac:dyDescent="0.15">
      <c r="A2656" s="63"/>
      <c r="B2656" s="78"/>
      <c r="C2656" s="65"/>
      <c r="D2656" s="10"/>
      <c r="E2656" s="65"/>
      <c r="F2656" s="65"/>
      <c r="G2656" s="65"/>
      <c r="H2656" s="65"/>
      <c r="I2656" s="64"/>
      <c r="J2656" s="66"/>
      <c r="K2656" s="67"/>
      <c r="L2656" s="68"/>
      <c r="M2656" s="69"/>
      <c r="N2656" s="69"/>
      <c r="O2656" s="68"/>
      <c r="P2656" s="65"/>
      <c r="Q2656" s="143"/>
      <c r="R2656" s="11"/>
      <c r="S2656" s="70"/>
      <c r="T2656" s="66"/>
      <c r="U2656" s="71"/>
    </row>
    <row r="2657" spans="1:21" x14ac:dyDescent="0.15">
      <c r="A2657" s="63"/>
      <c r="B2657" s="78"/>
      <c r="C2657" s="65"/>
      <c r="D2657" s="10"/>
      <c r="E2657" s="65"/>
      <c r="F2657" s="65"/>
      <c r="G2657" s="65"/>
      <c r="H2657" s="65"/>
      <c r="I2657" s="64"/>
      <c r="J2657" s="66"/>
      <c r="K2657" s="67"/>
      <c r="L2657" s="68"/>
      <c r="M2657" s="69"/>
      <c r="N2657" s="69"/>
      <c r="O2657" s="68"/>
      <c r="P2657" s="65"/>
      <c r="Q2657" s="143"/>
      <c r="R2657" s="11"/>
      <c r="S2657" s="70"/>
      <c r="T2657" s="66"/>
      <c r="U2657" s="71"/>
    </row>
    <row r="2658" spans="1:21" x14ac:dyDescent="0.15">
      <c r="A2658" s="63"/>
      <c r="B2658" s="78"/>
      <c r="C2658" s="65"/>
      <c r="D2658" s="10"/>
      <c r="E2658" s="65"/>
      <c r="F2658" s="65"/>
      <c r="G2658" s="65"/>
      <c r="H2658" s="65"/>
      <c r="I2658" s="64"/>
      <c r="J2658" s="66"/>
      <c r="K2658" s="67"/>
      <c r="L2658" s="68"/>
      <c r="M2658" s="69"/>
      <c r="N2658" s="69"/>
      <c r="O2658" s="68"/>
      <c r="P2658" s="65"/>
      <c r="Q2658" s="143"/>
      <c r="R2658" s="11"/>
      <c r="S2658" s="70"/>
      <c r="T2658" s="66"/>
      <c r="U2658" s="71"/>
    </row>
    <row r="2659" spans="1:21" x14ac:dyDescent="0.15">
      <c r="A2659" s="63"/>
      <c r="B2659" s="78"/>
      <c r="C2659" s="65"/>
      <c r="D2659" s="10"/>
      <c r="E2659" s="65"/>
      <c r="F2659" s="65"/>
      <c r="G2659" s="65"/>
      <c r="H2659" s="65"/>
      <c r="I2659" s="64"/>
      <c r="J2659" s="66"/>
      <c r="K2659" s="67"/>
      <c r="L2659" s="68"/>
      <c r="M2659" s="69"/>
      <c r="N2659" s="69"/>
      <c r="O2659" s="68"/>
      <c r="P2659" s="65"/>
      <c r="Q2659" s="143"/>
      <c r="R2659" s="11"/>
      <c r="S2659" s="70"/>
      <c r="T2659" s="66"/>
      <c r="U2659" s="71"/>
    </row>
    <row r="2660" spans="1:21" x14ac:dyDescent="0.15">
      <c r="A2660" s="63"/>
      <c r="B2660" s="78"/>
      <c r="C2660" s="65"/>
      <c r="D2660" s="10"/>
      <c r="E2660" s="65"/>
      <c r="F2660" s="65"/>
      <c r="G2660" s="65"/>
      <c r="H2660" s="65"/>
      <c r="I2660" s="64"/>
      <c r="J2660" s="66"/>
      <c r="K2660" s="67"/>
      <c r="L2660" s="68"/>
      <c r="M2660" s="69"/>
      <c r="N2660" s="69"/>
      <c r="O2660" s="68"/>
      <c r="P2660" s="65"/>
      <c r="Q2660" s="143"/>
      <c r="R2660" s="11"/>
      <c r="S2660" s="70"/>
      <c r="T2660" s="66"/>
      <c r="U2660" s="71"/>
    </row>
    <row r="2661" spans="1:21" x14ac:dyDescent="0.15">
      <c r="A2661" s="63"/>
      <c r="B2661" s="78"/>
      <c r="C2661" s="65"/>
      <c r="D2661" s="10"/>
      <c r="E2661" s="65"/>
      <c r="F2661" s="65"/>
      <c r="G2661" s="65"/>
      <c r="H2661" s="65"/>
      <c r="I2661" s="64"/>
      <c r="J2661" s="66"/>
      <c r="K2661" s="67"/>
      <c r="L2661" s="68"/>
      <c r="M2661" s="69"/>
      <c r="N2661" s="69"/>
      <c r="O2661" s="68"/>
      <c r="P2661" s="65"/>
      <c r="Q2661" s="143"/>
      <c r="R2661" s="11"/>
      <c r="S2661" s="70"/>
      <c r="T2661" s="66"/>
      <c r="U2661" s="71"/>
    </row>
    <row r="2662" spans="1:21" x14ac:dyDescent="0.15">
      <c r="A2662" s="63"/>
      <c r="B2662" s="78"/>
      <c r="C2662" s="65"/>
      <c r="D2662" s="10"/>
      <c r="E2662" s="65"/>
      <c r="F2662" s="65"/>
      <c r="G2662" s="65"/>
      <c r="H2662" s="65"/>
      <c r="I2662" s="64"/>
      <c r="J2662" s="66"/>
      <c r="K2662" s="67"/>
      <c r="L2662" s="68"/>
      <c r="M2662" s="69"/>
      <c r="N2662" s="69"/>
      <c r="O2662" s="68"/>
      <c r="P2662" s="65"/>
      <c r="Q2662" s="143"/>
      <c r="R2662" s="11"/>
      <c r="S2662" s="70"/>
      <c r="T2662" s="66"/>
      <c r="U2662" s="71"/>
    </row>
    <row r="2663" spans="1:21" x14ac:dyDescent="0.15">
      <c r="A2663" s="63"/>
      <c r="B2663" s="78"/>
      <c r="C2663" s="65"/>
      <c r="D2663" s="10"/>
      <c r="E2663" s="65"/>
      <c r="F2663" s="65"/>
      <c r="G2663" s="65"/>
      <c r="H2663" s="65"/>
      <c r="I2663" s="64"/>
      <c r="J2663" s="66"/>
      <c r="K2663" s="67"/>
      <c r="L2663" s="68"/>
      <c r="M2663" s="69"/>
      <c r="N2663" s="69"/>
      <c r="O2663" s="68"/>
      <c r="P2663" s="65"/>
      <c r="Q2663" s="143"/>
      <c r="R2663" s="11"/>
      <c r="S2663" s="70"/>
      <c r="T2663" s="66"/>
      <c r="U2663" s="71"/>
    </row>
    <row r="2664" spans="1:21" x14ac:dyDescent="0.15">
      <c r="A2664" s="63"/>
      <c r="B2664" s="78"/>
      <c r="C2664" s="65"/>
      <c r="D2664" s="10"/>
      <c r="E2664" s="65"/>
      <c r="F2664" s="65"/>
      <c r="G2664" s="65"/>
      <c r="H2664" s="65"/>
      <c r="I2664" s="64"/>
      <c r="J2664" s="66"/>
      <c r="K2664" s="67"/>
      <c r="L2664" s="68"/>
      <c r="M2664" s="69"/>
      <c r="N2664" s="69"/>
      <c r="O2664" s="68"/>
      <c r="P2664" s="65"/>
      <c r="Q2664" s="143"/>
      <c r="R2664" s="11"/>
      <c r="S2664" s="70"/>
      <c r="T2664" s="66"/>
      <c r="U2664" s="71"/>
    </row>
    <row r="2665" spans="1:21" x14ac:dyDescent="0.15">
      <c r="A2665" s="63"/>
      <c r="B2665" s="78"/>
      <c r="C2665" s="65"/>
      <c r="D2665" s="10"/>
      <c r="E2665" s="65"/>
      <c r="F2665" s="65"/>
      <c r="G2665" s="65"/>
      <c r="H2665" s="65"/>
      <c r="I2665" s="64"/>
      <c r="J2665" s="66"/>
      <c r="K2665" s="67"/>
      <c r="L2665" s="68"/>
      <c r="M2665" s="69"/>
      <c r="N2665" s="69"/>
      <c r="O2665" s="68"/>
      <c r="P2665" s="65"/>
      <c r="Q2665" s="143"/>
      <c r="R2665" s="11"/>
      <c r="S2665" s="70"/>
      <c r="T2665" s="66"/>
      <c r="U2665" s="71"/>
    </row>
    <row r="2666" spans="1:21" x14ac:dyDescent="0.15">
      <c r="A2666" s="63"/>
      <c r="B2666" s="78"/>
      <c r="C2666" s="65"/>
      <c r="D2666" s="10"/>
      <c r="E2666" s="65"/>
      <c r="F2666" s="65"/>
      <c r="G2666" s="65"/>
      <c r="H2666" s="65"/>
      <c r="I2666" s="64"/>
      <c r="J2666" s="66"/>
      <c r="K2666" s="67"/>
      <c r="L2666" s="68"/>
      <c r="M2666" s="69"/>
      <c r="N2666" s="69"/>
      <c r="O2666" s="68"/>
      <c r="P2666" s="65"/>
      <c r="Q2666" s="143"/>
      <c r="R2666" s="11"/>
      <c r="S2666" s="70"/>
      <c r="T2666" s="66"/>
      <c r="U2666" s="71"/>
    </row>
    <row r="2667" spans="1:21" x14ac:dyDescent="0.15">
      <c r="A2667" s="63"/>
      <c r="B2667" s="78"/>
      <c r="C2667" s="65"/>
      <c r="D2667" s="10"/>
      <c r="E2667" s="65"/>
      <c r="F2667" s="65"/>
      <c r="G2667" s="65"/>
      <c r="H2667" s="65"/>
      <c r="I2667" s="64"/>
      <c r="J2667" s="66"/>
      <c r="K2667" s="67"/>
      <c r="L2667" s="68"/>
      <c r="M2667" s="69"/>
      <c r="N2667" s="69"/>
      <c r="O2667" s="68"/>
      <c r="P2667" s="65"/>
      <c r="Q2667" s="143"/>
      <c r="R2667" s="11"/>
      <c r="S2667" s="70"/>
      <c r="T2667" s="66"/>
      <c r="U2667" s="71"/>
    </row>
    <row r="2668" spans="1:21" x14ac:dyDescent="0.15">
      <c r="A2668" s="63"/>
      <c r="B2668" s="78"/>
      <c r="C2668" s="65"/>
      <c r="D2668" s="10"/>
      <c r="E2668" s="65"/>
      <c r="F2668" s="65"/>
      <c r="G2668" s="65"/>
      <c r="H2668" s="65"/>
      <c r="I2668" s="64"/>
      <c r="J2668" s="66"/>
      <c r="K2668" s="67"/>
      <c r="L2668" s="68"/>
      <c r="M2668" s="69"/>
      <c r="N2668" s="69"/>
      <c r="O2668" s="68"/>
      <c r="P2668" s="65"/>
      <c r="Q2668" s="143"/>
      <c r="R2668" s="11"/>
      <c r="S2668" s="70"/>
      <c r="T2668" s="66"/>
      <c r="U2668" s="71"/>
    </row>
    <row r="2669" spans="1:21" x14ac:dyDescent="0.15">
      <c r="A2669" s="63"/>
      <c r="B2669" s="78"/>
      <c r="C2669" s="65"/>
      <c r="D2669" s="10"/>
      <c r="E2669" s="65"/>
      <c r="F2669" s="65"/>
      <c r="G2669" s="65"/>
      <c r="H2669" s="65"/>
      <c r="I2669" s="64"/>
      <c r="J2669" s="66"/>
      <c r="K2669" s="67"/>
      <c r="L2669" s="68"/>
      <c r="M2669" s="69"/>
      <c r="N2669" s="69"/>
      <c r="O2669" s="68"/>
      <c r="P2669" s="65"/>
      <c r="Q2669" s="143"/>
      <c r="R2669" s="11"/>
      <c r="S2669" s="70"/>
      <c r="T2669" s="66"/>
      <c r="U2669" s="71"/>
    </row>
    <row r="2670" spans="1:21" x14ac:dyDescent="0.15">
      <c r="A2670" s="63"/>
      <c r="B2670" s="78"/>
      <c r="C2670" s="65"/>
      <c r="D2670" s="10"/>
      <c r="E2670" s="65"/>
      <c r="F2670" s="65"/>
      <c r="G2670" s="65"/>
      <c r="H2670" s="65"/>
      <c r="I2670" s="64"/>
      <c r="J2670" s="66"/>
      <c r="K2670" s="67"/>
      <c r="L2670" s="68"/>
      <c r="M2670" s="69"/>
      <c r="N2670" s="69"/>
      <c r="O2670" s="68"/>
      <c r="P2670" s="65"/>
      <c r="Q2670" s="143"/>
      <c r="R2670" s="11"/>
      <c r="S2670" s="70"/>
      <c r="T2670" s="66"/>
      <c r="U2670" s="71"/>
    </row>
    <row r="2671" spans="1:21" x14ac:dyDescent="0.15">
      <c r="A2671" s="63"/>
      <c r="B2671" s="78"/>
      <c r="C2671" s="65"/>
      <c r="D2671" s="10"/>
      <c r="E2671" s="65"/>
      <c r="F2671" s="65"/>
      <c r="G2671" s="65"/>
      <c r="H2671" s="65"/>
      <c r="I2671" s="64"/>
      <c r="J2671" s="66"/>
      <c r="K2671" s="67"/>
      <c r="L2671" s="68"/>
      <c r="M2671" s="69"/>
      <c r="N2671" s="69"/>
      <c r="O2671" s="68"/>
      <c r="P2671" s="65"/>
      <c r="Q2671" s="143"/>
      <c r="R2671" s="11"/>
      <c r="S2671" s="70"/>
      <c r="T2671" s="66"/>
      <c r="U2671" s="71"/>
    </row>
    <row r="2672" spans="1:21" x14ac:dyDescent="0.15">
      <c r="A2672" s="63"/>
      <c r="B2672" s="78"/>
      <c r="C2672" s="65"/>
      <c r="D2672" s="10"/>
      <c r="E2672" s="65"/>
      <c r="F2672" s="65"/>
      <c r="G2672" s="65"/>
      <c r="H2672" s="65"/>
      <c r="I2672" s="64"/>
      <c r="J2672" s="66"/>
      <c r="K2672" s="67"/>
      <c r="L2672" s="68"/>
      <c r="M2672" s="69"/>
      <c r="N2672" s="69"/>
      <c r="O2672" s="68"/>
      <c r="P2672" s="65"/>
      <c r="Q2672" s="143"/>
      <c r="R2672" s="11"/>
      <c r="S2672" s="70"/>
      <c r="T2672" s="66"/>
      <c r="U2672" s="71"/>
    </row>
    <row r="2673" spans="1:21" x14ac:dyDescent="0.15">
      <c r="A2673" s="63"/>
      <c r="B2673" s="78"/>
      <c r="C2673" s="65"/>
      <c r="D2673" s="10"/>
      <c r="E2673" s="65"/>
      <c r="F2673" s="65"/>
      <c r="G2673" s="65"/>
      <c r="H2673" s="65"/>
      <c r="I2673" s="64"/>
      <c r="J2673" s="66"/>
      <c r="K2673" s="67"/>
      <c r="L2673" s="68"/>
      <c r="M2673" s="69"/>
      <c r="N2673" s="69"/>
      <c r="O2673" s="68"/>
      <c r="P2673" s="65"/>
      <c r="Q2673" s="143"/>
      <c r="R2673" s="11"/>
      <c r="S2673" s="70"/>
      <c r="T2673" s="66"/>
      <c r="U2673" s="71"/>
    </row>
    <row r="2674" spans="1:21" x14ac:dyDescent="0.15">
      <c r="A2674" s="63"/>
      <c r="B2674" s="78"/>
      <c r="C2674" s="65"/>
      <c r="D2674" s="10"/>
      <c r="E2674" s="65"/>
      <c r="F2674" s="65"/>
      <c r="G2674" s="65"/>
      <c r="H2674" s="65"/>
      <c r="I2674" s="64"/>
      <c r="J2674" s="66"/>
      <c r="K2674" s="67"/>
      <c r="L2674" s="68"/>
      <c r="M2674" s="69"/>
      <c r="N2674" s="69"/>
      <c r="O2674" s="68"/>
      <c r="P2674" s="65"/>
      <c r="Q2674" s="143"/>
      <c r="R2674" s="11"/>
      <c r="S2674" s="70"/>
      <c r="T2674" s="66"/>
      <c r="U2674" s="71"/>
    </row>
    <row r="2675" spans="1:21" x14ac:dyDescent="0.15">
      <c r="A2675" s="63"/>
      <c r="B2675" s="78"/>
      <c r="C2675" s="65"/>
      <c r="D2675" s="10"/>
      <c r="E2675" s="65"/>
      <c r="F2675" s="65"/>
      <c r="G2675" s="65"/>
      <c r="H2675" s="65"/>
      <c r="I2675" s="64"/>
      <c r="J2675" s="66"/>
      <c r="K2675" s="67"/>
      <c r="L2675" s="68"/>
      <c r="M2675" s="69"/>
      <c r="N2675" s="69"/>
      <c r="O2675" s="68"/>
      <c r="P2675" s="65"/>
      <c r="Q2675" s="143"/>
      <c r="R2675" s="11"/>
      <c r="S2675" s="70"/>
      <c r="T2675" s="66"/>
      <c r="U2675" s="71"/>
    </row>
    <row r="2676" spans="1:21" x14ac:dyDescent="0.15">
      <c r="A2676" s="63"/>
      <c r="B2676" s="78"/>
      <c r="C2676" s="65"/>
      <c r="D2676" s="10"/>
      <c r="E2676" s="65"/>
      <c r="F2676" s="65"/>
      <c r="G2676" s="65"/>
      <c r="H2676" s="65"/>
      <c r="I2676" s="64"/>
      <c r="J2676" s="66"/>
      <c r="K2676" s="67"/>
      <c r="L2676" s="68"/>
      <c r="M2676" s="69"/>
      <c r="N2676" s="69"/>
      <c r="O2676" s="68"/>
      <c r="P2676" s="65"/>
      <c r="Q2676" s="143"/>
      <c r="R2676" s="11"/>
      <c r="S2676" s="70"/>
      <c r="T2676" s="66"/>
      <c r="U2676" s="71"/>
    </row>
    <row r="2677" spans="1:21" x14ac:dyDescent="0.15">
      <c r="A2677" s="63"/>
      <c r="B2677" s="78"/>
      <c r="C2677" s="65"/>
      <c r="D2677" s="10"/>
      <c r="E2677" s="65"/>
      <c r="F2677" s="65"/>
      <c r="G2677" s="65"/>
      <c r="H2677" s="65"/>
      <c r="I2677" s="64"/>
      <c r="J2677" s="66"/>
      <c r="K2677" s="67"/>
      <c r="L2677" s="68"/>
      <c r="M2677" s="69"/>
      <c r="N2677" s="69"/>
      <c r="O2677" s="68"/>
      <c r="P2677" s="65"/>
      <c r="Q2677" s="143"/>
      <c r="R2677" s="11"/>
      <c r="S2677" s="70"/>
      <c r="T2677" s="66"/>
      <c r="U2677" s="71"/>
    </row>
    <row r="2678" spans="1:21" x14ac:dyDescent="0.15">
      <c r="A2678" s="63"/>
      <c r="B2678" s="78"/>
      <c r="C2678" s="65"/>
      <c r="D2678" s="10"/>
      <c r="E2678" s="65"/>
      <c r="F2678" s="65"/>
      <c r="G2678" s="65"/>
      <c r="H2678" s="65"/>
      <c r="I2678" s="64"/>
      <c r="J2678" s="66"/>
      <c r="K2678" s="67"/>
      <c r="L2678" s="68"/>
      <c r="M2678" s="69"/>
      <c r="N2678" s="69"/>
      <c r="O2678" s="68"/>
      <c r="P2678" s="65"/>
      <c r="Q2678" s="143"/>
      <c r="R2678" s="11"/>
      <c r="S2678" s="70"/>
      <c r="T2678" s="66"/>
      <c r="U2678" s="71"/>
    </row>
    <row r="2679" spans="1:21" x14ac:dyDescent="0.15">
      <c r="A2679" s="63"/>
      <c r="B2679" s="78"/>
      <c r="C2679" s="65"/>
      <c r="D2679" s="10"/>
      <c r="E2679" s="65"/>
      <c r="F2679" s="65"/>
      <c r="G2679" s="65"/>
      <c r="H2679" s="65"/>
      <c r="I2679" s="64"/>
      <c r="J2679" s="66"/>
      <c r="K2679" s="67"/>
      <c r="L2679" s="68"/>
      <c r="M2679" s="69"/>
      <c r="N2679" s="69"/>
      <c r="O2679" s="68"/>
      <c r="P2679" s="65"/>
      <c r="Q2679" s="143"/>
      <c r="R2679" s="11"/>
      <c r="S2679" s="70"/>
      <c r="T2679" s="66"/>
      <c r="U2679" s="71"/>
    </row>
    <row r="2680" spans="1:21" x14ac:dyDescent="0.15">
      <c r="A2680" s="63"/>
      <c r="B2680" s="78"/>
      <c r="C2680" s="65"/>
      <c r="D2680" s="10"/>
      <c r="E2680" s="65"/>
      <c r="F2680" s="65"/>
      <c r="G2680" s="65"/>
      <c r="H2680" s="65"/>
      <c r="I2680" s="64"/>
      <c r="J2680" s="66"/>
      <c r="K2680" s="67"/>
      <c r="L2680" s="68"/>
      <c r="M2680" s="69"/>
      <c r="N2680" s="69"/>
      <c r="O2680" s="68"/>
      <c r="P2680" s="65"/>
      <c r="Q2680" s="143"/>
      <c r="R2680" s="11"/>
      <c r="S2680" s="70"/>
      <c r="T2680" s="66"/>
      <c r="U2680" s="71"/>
    </row>
    <row r="2681" spans="1:21" x14ac:dyDescent="0.15">
      <c r="A2681" s="63"/>
      <c r="B2681" s="78"/>
      <c r="C2681" s="65"/>
      <c r="D2681" s="10"/>
      <c r="E2681" s="65"/>
      <c r="F2681" s="65"/>
      <c r="G2681" s="65"/>
      <c r="H2681" s="65"/>
      <c r="I2681" s="64"/>
      <c r="J2681" s="66"/>
      <c r="K2681" s="67"/>
      <c r="L2681" s="68"/>
      <c r="M2681" s="69"/>
      <c r="N2681" s="69"/>
      <c r="O2681" s="68"/>
      <c r="P2681" s="65"/>
      <c r="Q2681" s="143"/>
      <c r="R2681" s="11"/>
      <c r="S2681" s="70"/>
      <c r="T2681" s="66"/>
      <c r="U2681" s="71"/>
    </row>
    <row r="2682" spans="1:21" x14ac:dyDescent="0.15">
      <c r="A2682" s="63"/>
      <c r="B2682" s="78"/>
      <c r="C2682" s="65"/>
      <c r="D2682" s="10"/>
      <c r="E2682" s="65"/>
      <c r="F2682" s="65"/>
      <c r="G2682" s="65"/>
      <c r="H2682" s="65"/>
      <c r="I2682" s="64"/>
      <c r="J2682" s="66"/>
      <c r="K2682" s="67"/>
      <c r="L2682" s="68"/>
      <c r="M2682" s="69"/>
      <c r="N2682" s="69"/>
      <c r="O2682" s="68"/>
      <c r="P2682" s="65"/>
      <c r="Q2682" s="143"/>
      <c r="R2682" s="11"/>
      <c r="S2682" s="70"/>
      <c r="T2682" s="66"/>
      <c r="U2682" s="71"/>
    </row>
    <row r="2683" spans="1:21" x14ac:dyDescent="0.15">
      <c r="A2683" s="63"/>
      <c r="B2683" s="78"/>
      <c r="C2683" s="65"/>
      <c r="D2683" s="10"/>
      <c r="E2683" s="65"/>
      <c r="F2683" s="65"/>
      <c r="G2683" s="65"/>
      <c r="H2683" s="65"/>
      <c r="I2683" s="64"/>
      <c r="J2683" s="66"/>
      <c r="K2683" s="67"/>
      <c r="L2683" s="68"/>
      <c r="M2683" s="69"/>
      <c r="N2683" s="69"/>
      <c r="O2683" s="68"/>
      <c r="P2683" s="65"/>
      <c r="Q2683" s="143"/>
      <c r="R2683" s="11"/>
      <c r="S2683" s="70"/>
      <c r="T2683" s="66"/>
      <c r="U2683" s="71"/>
    </row>
    <row r="2684" spans="1:21" x14ac:dyDescent="0.15">
      <c r="A2684" s="63"/>
      <c r="B2684" s="78"/>
      <c r="C2684" s="65"/>
      <c r="D2684" s="10"/>
      <c r="E2684" s="65"/>
      <c r="F2684" s="65"/>
      <c r="G2684" s="65"/>
      <c r="H2684" s="65"/>
      <c r="I2684" s="64"/>
      <c r="J2684" s="66"/>
      <c r="K2684" s="67"/>
      <c r="L2684" s="68"/>
      <c r="M2684" s="69"/>
      <c r="N2684" s="69"/>
      <c r="O2684" s="68"/>
      <c r="P2684" s="65"/>
      <c r="Q2684" s="143"/>
      <c r="R2684" s="11"/>
      <c r="S2684" s="70"/>
      <c r="T2684" s="66"/>
      <c r="U2684" s="71"/>
    </row>
    <row r="2685" spans="1:21" x14ac:dyDescent="0.15">
      <c r="A2685" s="63"/>
      <c r="B2685" s="78"/>
      <c r="C2685" s="65"/>
      <c r="D2685" s="10"/>
      <c r="E2685" s="65"/>
      <c r="F2685" s="65"/>
      <c r="G2685" s="65"/>
      <c r="H2685" s="65"/>
      <c r="I2685" s="64"/>
      <c r="J2685" s="66"/>
      <c r="K2685" s="67"/>
      <c r="L2685" s="68"/>
      <c r="M2685" s="69"/>
      <c r="N2685" s="69"/>
      <c r="O2685" s="68"/>
      <c r="P2685" s="65"/>
      <c r="Q2685" s="143"/>
      <c r="R2685" s="11"/>
      <c r="S2685" s="70"/>
      <c r="T2685" s="66"/>
      <c r="U2685" s="71"/>
    </row>
    <row r="2686" spans="1:21" x14ac:dyDescent="0.15">
      <c r="A2686" s="63"/>
      <c r="B2686" s="78"/>
      <c r="C2686" s="65"/>
      <c r="D2686" s="10"/>
      <c r="E2686" s="65"/>
      <c r="F2686" s="65"/>
      <c r="G2686" s="65"/>
      <c r="H2686" s="65"/>
      <c r="I2686" s="64"/>
      <c r="J2686" s="66"/>
      <c r="K2686" s="67"/>
      <c r="L2686" s="68"/>
      <c r="M2686" s="69"/>
      <c r="N2686" s="69"/>
      <c r="O2686" s="68"/>
      <c r="P2686" s="65"/>
      <c r="Q2686" s="143"/>
      <c r="R2686" s="11"/>
      <c r="S2686" s="70"/>
      <c r="T2686" s="66"/>
      <c r="U2686" s="71"/>
    </row>
    <row r="2687" spans="1:21" x14ac:dyDescent="0.15">
      <c r="A2687" s="63"/>
      <c r="B2687" s="78"/>
      <c r="C2687" s="65"/>
      <c r="D2687" s="10"/>
      <c r="E2687" s="65"/>
      <c r="F2687" s="65"/>
      <c r="G2687" s="65"/>
      <c r="H2687" s="65"/>
      <c r="I2687" s="64"/>
      <c r="J2687" s="66"/>
      <c r="K2687" s="67"/>
      <c r="L2687" s="68"/>
      <c r="M2687" s="69"/>
      <c r="N2687" s="69"/>
      <c r="O2687" s="68"/>
      <c r="P2687" s="65"/>
      <c r="Q2687" s="143"/>
      <c r="R2687" s="11"/>
      <c r="S2687" s="70"/>
      <c r="T2687" s="66"/>
      <c r="U2687" s="71"/>
    </row>
    <row r="2688" spans="1:21" x14ac:dyDescent="0.15">
      <c r="A2688" s="63"/>
      <c r="B2688" s="78"/>
      <c r="C2688" s="65"/>
      <c r="D2688" s="10"/>
      <c r="E2688" s="65"/>
      <c r="F2688" s="65"/>
      <c r="G2688" s="65"/>
      <c r="H2688" s="65"/>
      <c r="I2688" s="64"/>
      <c r="J2688" s="66"/>
      <c r="K2688" s="67"/>
      <c r="L2688" s="68"/>
      <c r="M2688" s="69"/>
      <c r="N2688" s="69"/>
      <c r="O2688" s="68"/>
      <c r="P2688" s="65"/>
      <c r="Q2688" s="143"/>
      <c r="R2688" s="11"/>
      <c r="S2688" s="70"/>
      <c r="T2688" s="66"/>
      <c r="U2688" s="71"/>
    </row>
    <row r="2689" spans="1:21" x14ac:dyDescent="0.15">
      <c r="A2689" s="63"/>
      <c r="B2689" s="78"/>
      <c r="C2689" s="65"/>
      <c r="D2689" s="10"/>
      <c r="E2689" s="65"/>
      <c r="F2689" s="65"/>
      <c r="G2689" s="65"/>
      <c r="H2689" s="65"/>
      <c r="I2689" s="64"/>
      <c r="J2689" s="66"/>
      <c r="K2689" s="67"/>
      <c r="L2689" s="68"/>
      <c r="M2689" s="69"/>
      <c r="N2689" s="69"/>
      <c r="O2689" s="68"/>
      <c r="P2689" s="65"/>
      <c r="Q2689" s="143"/>
      <c r="R2689" s="11"/>
      <c r="S2689" s="70"/>
      <c r="T2689" s="66"/>
      <c r="U2689" s="71"/>
    </row>
    <row r="2690" spans="1:21" x14ac:dyDescent="0.15">
      <c r="A2690" s="63"/>
      <c r="B2690" s="78"/>
      <c r="C2690" s="65"/>
      <c r="D2690" s="10"/>
      <c r="E2690" s="65"/>
      <c r="F2690" s="65"/>
      <c r="G2690" s="65"/>
      <c r="H2690" s="65"/>
      <c r="I2690" s="64"/>
      <c r="J2690" s="66"/>
      <c r="K2690" s="67"/>
      <c r="L2690" s="68"/>
      <c r="M2690" s="69"/>
      <c r="N2690" s="69"/>
      <c r="O2690" s="68"/>
      <c r="P2690" s="65"/>
      <c r="Q2690" s="143"/>
      <c r="R2690" s="11"/>
      <c r="S2690" s="70"/>
      <c r="T2690" s="66"/>
      <c r="U2690" s="71"/>
    </row>
    <row r="2691" spans="1:21" x14ac:dyDescent="0.15">
      <c r="A2691" s="63"/>
      <c r="B2691" s="78"/>
      <c r="C2691" s="65"/>
      <c r="D2691" s="10"/>
      <c r="E2691" s="65"/>
      <c r="F2691" s="65"/>
      <c r="G2691" s="65"/>
      <c r="H2691" s="65"/>
      <c r="I2691" s="64"/>
      <c r="J2691" s="66"/>
      <c r="K2691" s="67"/>
      <c r="L2691" s="68"/>
      <c r="M2691" s="69"/>
      <c r="N2691" s="69"/>
      <c r="O2691" s="68"/>
      <c r="P2691" s="65"/>
      <c r="Q2691" s="143"/>
      <c r="R2691" s="11"/>
      <c r="S2691" s="70"/>
      <c r="T2691" s="66"/>
      <c r="U2691" s="71"/>
    </row>
    <row r="2692" spans="1:21" x14ac:dyDescent="0.15">
      <c r="A2692" s="63"/>
      <c r="B2692" s="78"/>
      <c r="C2692" s="65"/>
      <c r="D2692" s="10"/>
      <c r="E2692" s="65"/>
      <c r="F2692" s="65"/>
      <c r="G2692" s="65"/>
      <c r="H2692" s="65"/>
      <c r="I2692" s="64"/>
      <c r="J2692" s="66"/>
      <c r="K2692" s="67"/>
      <c r="L2692" s="68"/>
      <c r="M2692" s="69"/>
      <c r="N2692" s="69"/>
      <c r="O2692" s="68"/>
      <c r="P2692" s="65"/>
      <c r="Q2692" s="143"/>
      <c r="R2692" s="11"/>
      <c r="S2692" s="70"/>
      <c r="T2692" s="66"/>
      <c r="U2692" s="71"/>
    </row>
    <row r="2693" spans="1:21" x14ac:dyDescent="0.15">
      <c r="A2693" s="63"/>
      <c r="B2693" s="78"/>
      <c r="C2693" s="65"/>
      <c r="D2693" s="10"/>
      <c r="E2693" s="65"/>
      <c r="F2693" s="65"/>
      <c r="G2693" s="65"/>
      <c r="H2693" s="65"/>
      <c r="I2693" s="64"/>
      <c r="J2693" s="66"/>
      <c r="K2693" s="67"/>
      <c r="L2693" s="68"/>
      <c r="M2693" s="69"/>
      <c r="N2693" s="69"/>
      <c r="O2693" s="68"/>
      <c r="P2693" s="65"/>
      <c r="Q2693" s="143"/>
      <c r="R2693" s="11"/>
      <c r="S2693" s="70"/>
      <c r="T2693" s="66"/>
      <c r="U2693" s="71"/>
    </row>
    <row r="2694" spans="1:21" x14ac:dyDescent="0.15">
      <c r="A2694" s="63"/>
      <c r="B2694" s="78"/>
      <c r="C2694" s="65"/>
      <c r="D2694" s="10"/>
      <c r="E2694" s="65"/>
      <c r="F2694" s="65"/>
      <c r="G2694" s="65"/>
      <c r="H2694" s="65"/>
      <c r="I2694" s="64"/>
      <c r="J2694" s="66"/>
      <c r="K2694" s="67"/>
      <c r="L2694" s="68"/>
      <c r="M2694" s="69"/>
      <c r="N2694" s="69"/>
      <c r="O2694" s="68"/>
      <c r="P2694" s="65"/>
      <c r="Q2694" s="143"/>
      <c r="R2694" s="11"/>
      <c r="S2694" s="70"/>
      <c r="T2694" s="66"/>
      <c r="U2694" s="71"/>
    </row>
    <row r="2695" spans="1:21" x14ac:dyDescent="0.15">
      <c r="A2695" s="63"/>
      <c r="B2695" s="78"/>
      <c r="C2695" s="65"/>
      <c r="D2695" s="10"/>
      <c r="E2695" s="65"/>
      <c r="F2695" s="65"/>
      <c r="G2695" s="65"/>
      <c r="H2695" s="65"/>
      <c r="I2695" s="64"/>
      <c r="J2695" s="66"/>
      <c r="K2695" s="67"/>
      <c r="L2695" s="68"/>
      <c r="M2695" s="69"/>
      <c r="N2695" s="69"/>
      <c r="O2695" s="68"/>
      <c r="P2695" s="65"/>
      <c r="Q2695" s="143"/>
      <c r="R2695" s="11"/>
      <c r="S2695" s="70"/>
      <c r="T2695" s="66"/>
      <c r="U2695" s="71"/>
    </row>
    <row r="2696" spans="1:21" x14ac:dyDescent="0.15">
      <c r="A2696" s="63"/>
      <c r="B2696" s="78"/>
      <c r="C2696" s="65"/>
      <c r="D2696" s="10"/>
      <c r="E2696" s="65"/>
      <c r="F2696" s="65"/>
      <c r="G2696" s="65"/>
      <c r="H2696" s="65"/>
      <c r="I2696" s="64"/>
      <c r="J2696" s="66"/>
      <c r="K2696" s="67"/>
      <c r="L2696" s="68"/>
      <c r="M2696" s="69"/>
      <c r="N2696" s="69"/>
      <c r="O2696" s="68"/>
      <c r="P2696" s="65"/>
      <c r="Q2696" s="143"/>
      <c r="R2696" s="11"/>
      <c r="S2696" s="70"/>
      <c r="T2696" s="66"/>
      <c r="U2696" s="71"/>
    </row>
    <row r="2697" spans="1:21" x14ac:dyDescent="0.15">
      <c r="A2697" s="63"/>
      <c r="B2697" s="78"/>
      <c r="C2697" s="65"/>
      <c r="D2697" s="10"/>
      <c r="E2697" s="65"/>
      <c r="F2697" s="65"/>
      <c r="G2697" s="65"/>
      <c r="H2697" s="65"/>
      <c r="I2697" s="64"/>
      <c r="J2697" s="66"/>
      <c r="K2697" s="67"/>
      <c r="L2697" s="68"/>
      <c r="M2697" s="69"/>
      <c r="N2697" s="69"/>
      <c r="O2697" s="68"/>
      <c r="P2697" s="65"/>
      <c r="Q2697" s="143"/>
      <c r="R2697" s="11"/>
      <c r="S2697" s="70"/>
      <c r="T2697" s="66"/>
      <c r="U2697" s="71"/>
    </row>
    <row r="2698" spans="1:21" x14ac:dyDescent="0.15">
      <c r="A2698" s="63"/>
      <c r="B2698" s="78"/>
      <c r="C2698" s="65"/>
      <c r="D2698" s="10"/>
      <c r="E2698" s="65"/>
      <c r="F2698" s="65"/>
      <c r="G2698" s="65"/>
      <c r="H2698" s="65"/>
      <c r="I2698" s="64"/>
      <c r="J2698" s="66"/>
      <c r="K2698" s="67"/>
      <c r="L2698" s="68"/>
      <c r="M2698" s="69"/>
      <c r="N2698" s="69"/>
      <c r="O2698" s="68"/>
      <c r="P2698" s="65"/>
      <c r="Q2698" s="143"/>
      <c r="R2698" s="11"/>
      <c r="S2698" s="70"/>
      <c r="T2698" s="66"/>
      <c r="U2698" s="71"/>
    </row>
    <row r="2699" spans="1:21" x14ac:dyDescent="0.15">
      <c r="A2699" s="63"/>
      <c r="B2699" s="78"/>
      <c r="C2699" s="65"/>
      <c r="D2699" s="10"/>
      <c r="E2699" s="65"/>
      <c r="F2699" s="65"/>
      <c r="G2699" s="65"/>
      <c r="H2699" s="65"/>
      <c r="I2699" s="64"/>
      <c r="J2699" s="66"/>
      <c r="K2699" s="67"/>
      <c r="L2699" s="68"/>
      <c r="M2699" s="69"/>
      <c r="N2699" s="69"/>
      <c r="O2699" s="68"/>
      <c r="P2699" s="65"/>
      <c r="Q2699" s="143"/>
      <c r="R2699" s="11"/>
      <c r="S2699" s="70"/>
      <c r="T2699" s="66"/>
      <c r="U2699" s="71"/>
    </row>
    <row r="2700" spans="1:21" x14ac:dyDescent="0.15">
      <c r="A2700" s="63"/>
      <c r="B2700" s="78"/>
      <c r="C2700" s="65"/>
      <c r="D2700" s="10"/>
      <c r="E2700" s="65"/>
      <c r="F2700" s="65"/>
      <c r="G2700" s="65"/>
      <c r="H2700" s="65"/>
      <c r="I2700" s="64"/>
      <c r="J2700" s="66"/>
      <c r="K2700" s="67"/>
      <c r="L2700" s="68"/>
      <c r="M2700" s="69"/>
      <c r="N2700" s="69"/>
      <c r="O2700" s="68"/>
      <c r="P2700" s="65"/>
      <c r="Q2700" s="143"/>
      <c r="R2700" s="11"/>
      <c r="S2700" s="70"/>
      <c r="T2700" s="66"/>
      <c r="U2700" s="71"/>
    </row>
    <row r="2701" spans="1:21" x14ac:dyDescent="0.15">
      <c r="A2701" s="63"/>
      <c r="B2701" s="78"/>
      <c r="C2701" s="65"/>
      <c r="D2701" s="10"/>
      <c r="E2701" s="65"/>
      <c r="F2701" s="65"/>
      <c r="G2701" s="65"/>
      <c r="H2701" s="65"/>
      <c r="I2701" s="64"/>
      <c r="J2701" s="66"/>
      <c r="K2701" s="67"/>
      <c r="L2701" s="68"/>
      <c r="M2701" s="69"/>
      <c r="N2701" s="69"/>
      <c r="O2701" s="68"/>
      <c r="P2701" s="65"/>
      <c r="Q2701" s="143"/>
      <c r="R2701" s="11"/>
      <c r="S2701" s="70"/>
      <c r="T2701" s="66"/>
      <c r="U2701" s="71"/>
    </row>
    <row r="2702" spans="1:21" x14ac:dyDescent="0.15">
      <c r="A2702" s="63"/>
      <c r="B2702" s="78"/>
      <c r="C2702" s="65"/>
      <c r="D2702" s="10"/>
      <c r="E2702" s="65"/>
      <c r="F2702" s="65"/>
      <c r="G2702" s="65"/>
      <c r="H2702" s="65"/>
      <c r="I2702" s="64"/>
      <c r="J2702" s="66"/>
      <c r="K2702" s="67"/>
      <c r="L2702" s="68"/>
      <c r="M2702" s="69"/>
      <c r="N2702" s="69"/>
      <c r="O2702" s="68"/>
      <c r="P2702" s="65"/>
      <c r="Q2702" s="143"/>
      <c r="R2702" s="11"/>
      <c r="S2702" s="70"/>
      <c r="T2702" s="66"/>
      <c r="U2702" s="71"/>
    </row>
    <row r="2703" spans="1:21" x14ac:dyDescent="0.15">
      <c r="A2703" s="63"/>
      <c r="B2703" s="78"/>
      <c r="C2703" s="65"/>
      <c r="D2703" s="10"/>
      <c r="E2703" s="65"/>
      <c r="F2703" s="65"/>
      <c r="G2703" s="65"/>
      <c r="H2703" s="65"/>
      <c r="I2703" s="64"/>
      <c r="J2703" s="66"/>
      <c r="K2703" s="67"/>
      <c r="L2703" s="68"/>
      <c r="M2703" s="69"/>
      <c r="N2703" s="69"/>
      <c r="O2703" s="68"/>
      <c r="P2703" s="65"/>
      <c r="Q2703" s="143"/>
      <c r="R2703" s="11"/>
      <c r="S2703" s="70"/>
      <c r="T2703" s="66"/>
      <c r="U2703" s="71"/>
    </row>
    <row r="2704" spans="1:21" x14ac:dyDescent="0.15">
      <c r="A2704" s="63"/>
      <c r="B2704" s="78"/>
      <c r="C2704" s="65"/>
      <c r="D2704" s="10"/>
      <c r="E2704" s="65"/>
      <c r="F2704" s="65"/>
      <c r="G2704" s="65"/>
      <c r="H2704" s="65"/>
      <c r="I2704" s="64"/>
      <c r="J2704" s="66"/>
      <c r="K2704" s="67"/>
      <c r="L2704" s="68"/>
      <c r="M2704" s="69"/>
      <c r="N2704" s="69"/>
      <c r="O2704" s="68"/>
      <c r="P2704" s="65"/>
      <c r="Q2704" s="143"/>
      <c r="R2704" s="11"/>
      <c r="S2704" s="70"/>
      <c r="T2704" s="66"/>
      <c r="U2704" s="71"/>
    </row>
    <row r="2705" spans="1:21" x14ac:dyDescent="0.15">
      <c r="A2705" s="63"/>
      <c r="B2705" s="78"/>
      <c r="C2705" s="65"/>
      <c r="D2705" s="10"/>
      <c r="E2705" s="65"/>
      <c r="F2705" s="65"/>
      <c r="G2705" s="65"/>
      <c r="H2705" s="65"/>
      <c r="I2705" s="64"/>
      <c r="J2705" s="66"/>
      <c r="K2705" s="67"/>
      <c r="L2705" s="68"/>
      <c r="M2705" s="69"/>
      <c r="N2705" s="69"/>
      <c r="O2705" s="68"/>
      <c r="P2705" s="65"/>
      <c r="Q2705" s="143"/>
      <c r="R2705" s="11"/>
      <c r="S2705" s="70"/>
      <c r="T2705" s="66"/>
      <c r="U2705" s="71"/>
    </row>
    <row r="2706" spans="1:21" x14ac:dyDescent="0.15">
      <c r="A2706" s="63"/>
      <c r="B2706" s="78"/>
      <c r="C2706" s="65"/>
      <c r="D2706" s="10"/>
      <c r="E2706" s="65"/>
      <c r="F2706" s="65"/>
      <c r="G2706" s="65"/>
      <c r="H2706" s="65"/>
      <c r="I2706" s="64"/>
      <c r="J2706" s="66"/>
      <c r="K2706" s="67"/>
      <c r="L2706" s="68"/>
      <c r="M2706" s="69"/>
      <c r="N2706" s="69"/>
      <c r="O2706" s="68"/>
      <c r="P2706" s="65"/>
      <c r="Q2706" s="143"/>
      <c r="R2706" s="11"/>
      <c r="S2706" s="70"/>
      <c r="T2706" s="66"/>
      <c r="U2706" s="71"/>
    </row>
    <row r="2707" spans="1:21" x14ac:dyDescent="0.15">
      <c r="A2707" s="63"/>
      <c r="B2707" s="78"/>
      <c r="C2707" s="65"/>
      <c r="D2707" s="10"/>
      <c r="E2707" s="65"/>
      <c r="F2707" s="65"/>
      <c r="G2707" s="65"/>
      <c r="H2707" s="65"/>
      <c r="I2707" s="64"/>
      <c r="J2707" s="66"/>
      <c r="K2707" s="67"/>
      <c r="L2707" s="68"/>
      <c r="M2707" s="69"/>
      <c r="N2707" s="69"/>
      <c r="O2707" s="68"/>
      <c r="P2707" s="65"/>
      <c r="Q2707" s="143"/>
      <c r="R2707" s="11"/>
      <c r="S2707" s="70"/>
      <c r="T2707" s="66"/>
      <c r="U2707" s="71"/>
    </row>
    <row r="2708" spans="1:21" x14ac:dyDescent="0.15">
      <c r="A2708" s="63"/>
      <c r="B2708" s="78"/>
      <c r="C2708" s="65"/>
      <c r="D2708" s="10"/>
      <c r="E2708" s="65"/>
      <c r="F2708" s="65"/>
      <c r="G2708" s="65"/>
      <c r="H2708" s="65"/>
      <c r="I2708" s="64"/>
      <c r="J2708" s="66"/>
      <c r="K2708" s="67"/>
      <c r="L2708" s="68"/>
      <c r="M2708" s="69"/>
      <c r="N2708" s="69"/>
      <c r="O2708" s="68"/>
      <c r="P2708" s="65"/>
      <c r="Q2708" s="143"/>
      <c r="R2708" s="11"/>
      <c r="S2708" s="70"/>
      <c r="T2708" s="66"/>
      <c r="U2708" s="71"/>
    </row>
    <row r="2709" spans="1:21" x14ac:dyDescent="0.15">
      <c r="A2709" s="63"/>
      <c r="B2709" s="78"/>
      <c r="C2709" s="65"/>
      <c r="D2709" s="10"/>
      <c r="E2709" s="65"/>
      <c r="F2709" s="65"/>
      <c r="G2709" s="65"/>
      <c r="H2709" s="65"/>
      <c r="I2709" s="64"/>
      <c r="J2709" s="66"/>
      <c r="K2709" s="67"/>
      <c r="L2709" s="68"/>
      <c r="M2709" s="69"/>
      <c r="N2709" s="69"/>
      <c r="O2709" s="68"/>
      <c r="P2709" s="65"/>
      <c r="Q2709" s="143"/>
      <c r="R2709" s="11"/>
      <c r="S2709" s="70"/>
      <c r="T2709" s="66"/>
      <c r="U2709" s="71"/>
    </row>
    <row r="2710" spans="1:21" x14ac:dyDescent="0.15">
      <c r="A2710" s="63"/>
      <c r="B2710" s="78"/>
      <c r="C2710" s="65"/>
      <c r="D2710" s="10"/>
      <c r="E2710" s="65"/>
      <c r="F2710" s="65"/>
      <c r="G2710" s="65"/>
      <c r="H2710" s="65"/>
      <c r="I2710" s="64"/>
      <c r="J2710" s="66"/>
      <c r="K2710" s="67"/>
      <c r="L2710" s="68"/>
      <c r="M2710" s="69"/>
      <c r="N2710" s="69"/>
      <c r="O2710" s="68"/>
      <c r="P2710" s="65"/>
      <c r="Q2710" s="143"/>
      <c r="R2710" s="11"/>
      <c r="S2710" s="70"/>
      <c r="T2710" s="66"/>
      <c r="U2710" s="71"/>
    </row>
    <row r="2711" spans="1:21" x14ac:dyDescent="0.15">
      <c r="A2711" s="63"/>
      <c r="B2711" s="78"/>
      <c r="C2711" s="65"/>
      <c r="D2711" s="10"/>
      <c r="E2711" s="65"/>
      <c r="F2711" s="65"/>
      <c r="G2711" s="65"/>
      <c r="H2711" s="65"/>
      <c r="I2711" s="64"/>
      <c r="J2711" s="66"/>
      <c r="K2711" s="67"/>
      <c r="L2711" s="68"/>
      <c r="M2711" s="69"/>
      <c r="N2711" s="69"/>
      <c r="O2711" s="68"/>
      <c r="P2711" s="65"/>
      <c r="Q2711" s="143"/>
      <c r="R2711" s="11"/>
      <c r="S2711" s="70"/>
      <c r="T2711" s="66"/>
      <c r="U2711" s="71"/>
    </row>
    <row r="2712" spans="1:21" x14ac:dyDescent="0.15">
      <c r="A2712" s="63"/>
      <c r="B2712" s="78"/>
      <c r="C2712" s="65"/>
      <c r="D2712" s="10"/>
      <c r="E2712" s="65"/>
      <c r="F2712" s="65"/>
      <c r="G2712" s="65"/>
      <c r="H2712" s="65"/>
      <c r="I2712" s="64"/>
      <c r="J2712" s="66"/>
      <c r="K2712" s="67"/>
      <c r="L2712" s="68"/>
      <c r="M2712" s="69"/>
      <c r="N2712" s="69"/>
      <c r="O2712" s="68"/>
      <c r="P2712" s="65"/>
      <c r="Q2712" s="143"/>
      <c r="R2712" s="11"/>
      <c r="S2712" s="70"/>
      <c r="T2712" s="66"/>
      <c r="U2712" s="71"/>
    </row>
    <row r="2713" spans="1:21" x14ac:dyDescent="0.15">
      <c r="A2713" s="63"/>
      <c r="B2713" s="78"/>
      <c r="C2713" s="65"/>
      <c r="D2713" s="10"/>
      <c r="E2713" s="65"/>
      <c r="F2713" s="65"/>
      <c r="G2713" s="65"/>
      <c r="H2713" s="65"/>
      <c r="I2713" s="64"/>
      <c r="J2713" s="66"/>
      <c r="K2713" s="67"/>
      <c r="L2713" s="68"/>
      <c r="M2713" s="69"/>
      <c r="N2713" s="69"/>
      <c r="O2713" s="68"/>
      <c r="P2713" s="65"/>
      <c r="Q2713" s="143"/>
      <c r="R2713" s="11"/>
      <c r="S2713" s="70"/>
      <c r="T2713" s="66"/>
      <c r="U2713" s="71"/>
    </row>
    <row r="2714" spans="1:21" x14ac:dyDescent="0.15">
      <c r="A2714" s="63"/>
      <c r="B2714" s="78"/>
      <c r="C2714" s="65"/>
      <c r="D2714" s="10"/>
      <c r="E2714" s="65"/>
      <c r="F2714" s="65"/>
      <c r="G2714" s="65"/>
      <c r="H2714" s="65"/>
      <c r="I2714" s="64"/>
      <c r="J2714" s="66"/>
      <c r="K2714" s="67"/>
      <c r="L2714" s="68"/>
      <c r="M2714" s="69"/>
      <c r="N2714" s="69"/>
      <c r="O2714" s="68"/>
      <c r="P2714" s="65"/>
      <c r="Q2714" s="143"/>
      <c r="R2714" s="11"/>
      <c r="S2714" s="70"/>
      <c r="T2714" s="66"/>
      <c r="U2714" s="71"/>
    </row>
    <row r="2715" spans="1:21" x14ac:dyDescent="0.15">
      <c r="A2715" s="63"/>
      <c r="B2715" s="78"/>
      <c r="C2715" s="65"/>
      <c r="D2715" s="10"/>
      <c r="E2715" s="65"/>
      <c r="F2715" s="65"/>
      <c r="G2715" s="65"/>
      <c r="H2715" s="65"/>
      <c r="I2715" s="64"/>
      <c r="J2715" s="66"/>
      <c r="K2715" s="67"/>
      <c r="L2715" s="68"/>
      <c r="M2715" s="69"/>
      <c r="N2715" s="69"/>
      <c r="O2715" s="68"/>
      <c r="P2715" s="65"/>
      <c r="Q2715" s="143"/>
      <c r="R2715" s="11"/>
      <c r="S2715" s="70"/>
      <c r="T2715" s="66"/>
      <c r="U2715" s="71"/>
    </row>
    <row r="2716" spans="1:21" x14ac:dyDescent="0.15">
      <c r="A2716" s="63"/>
      <c r="B2716" s="78"/>
      <c r="C2716" s="65"/>
      <c r="D2716" s="10"/>
      <c r="E2716" s="65"/>
      <c r="F2716" s="65"/>
      <c r="G2716" s="65"/>
      <c r="H2716" s="65"/>
      <c r="I2716" s="64"/>
      <c r="J2716" s="66"/>
      <c r="K2716" s="67"/>
      <c r="L2716" s="68"/>
      <c r="M2716" s="69"/>
      <c r="N2716" s="69"/>
      <c r="O2716" s="68"/>
      <c r="P2716" s="65"/>
      <c r="Q2716" s="143"/>
      <c r="R2716" s="11"/>
      <c r="S2716" s="70"/>
      <c r="T2716" s="66"/>
      <c r="U2716" s="71"/>
    </row>
    <row r="2717" spans="1:21" x14ac:dyDescent="0.15">
      <c r="A2717" s="63"/>
      <c r="B2717" s="78"/>
      <c r="C2717" s="65"/>
      <c r="D2717" s="10"/>
      <c r="E2717" s="65"/>
      <c r="F2717" s="65"/>
      <c r="G2717" s="65"/>
      <c r="H2717" s="65"/>
      <c r="I2717" s="64"/>
      <c r="J2717" s="66"/>
      <c r="K2717" s="67"/>
      <c r="L2717" s="68"/>
      <c r="M2717" s="69"/>
      <c r="N2717" s="69"/>
      <c r="O2717" s="68"/>
      <c r="P2717" s="65"/>
      <c r="Q2717" s="143"/>
      <c r="R2717" s="11"/>
      <c r="S2717" s="70"/>
      <c r="T2717" s="66"/>
      <c r="U2717" s="71"/>
    </row>
    <row r="2718" spans="1:21" x14ac:dyDescent="0.15">
      <c r="A2718" s="63"/>
      <c r="B2718" s="78"/>
      <c r="C2718" s="65"/>
      <c r="D2718" s="10"/>
      <c r="E2718" s="65"/>
      <c r="F2718" s="65"/>
      <c r="G2718" s="65"/>
      <c r="H2718" s="65"/>
      <c r="I2718" s="64"/>
      <c r="J2718" s="66"/>
      <c r="K2718" s="67"/>
      <c r="L2718" s="68"/>
      <c r="M2718" s="69"/>
      <c r="N2718" s="69"/>
      <c r="O2718" s="68"/>
      <c r="P2718" s="65"/>
      <c r="Q2718" s="143"/>
      <c r="R2718" s="11"/>
      <c r="S2718" s="70"/>
      <c r="T2718" s="66"/>
      <c r="U2718" s="71"/>
    </row>
    <row r="2719" spans="1:21" x14ac:dyDescent="0.15">
      <c r="A2719" s="63"/>
      <c r="B2719" s="78"/>
      <c r="C2719" s="65"/>
      <c r="D2719" s="10"/>
      <c r="E2719" s="65"/>
      <c r="F2719" s="65"/>
      <c r="G2719" s="65"/>
      <c r="H2719" s="65"/>
      <c r="I2719" s="64"/>
      <c r="J2719" s="66"/>
      <c r="K2719" s="67"/>
      <c r="L2719" s="68"/>
      <c r="M2719" s="69"/>
      <c r="N2719" s="69"/>
      <c r="O2719" s="68"/>
      <c r="P2719" s="65"/>
      <c r="Q2719" s="143"/>
      <c r="R2719" s="11"/>
      <c r="S2719" s="70"/>
      <c r="T2719" s="66"/>
      <c r="U2719" s="71"/>
    </row>
    <row r="2720" spans="1:21" x14ac:dyDescent="0.15">
      <c r="A2720" s="63"/>
      <c r="B2720" s="78"/>
      <c r="C2720" s="65"/>
      <c r="D2720" s="10"/>
      <c r="E2720" s="65"/>
      <c r="F2720" s="65"/>
      <c r="G2720" s="65"/>
      <c r="H2720" s="65"/>
      <c r="I2720" s="64"/>
      <c r="J2720" s="66"/>
      <c r="K2720" s="67"/>
      <c r="L2720" s="68"/>
      <c r="M2720" s="69"/>
      <c r="N2720" s="69"/>
      <c r="O2720" s="68"/>
      <c r="P2720" s="65"/>
      <c r="Q2720" s="143"/>
      <c r="R2720" s="11"/>
      <c r="S2720" s="70"/>
      <c r="T2720" s="66"/>
      <c r="U2720" s="71"/>
    </row>
    <row r="2721" spans="1:21" x14ac:dyDescent="0.15">
      <c r="A2721" s="63"/>
      <c r="B2721" s="78"/>
      <c r="C2721" s="65"/>
      <c r="D2721" s="10"/>
      <c r="E2721" s="65"/>
      <c r="F2721" s="65"/>
      <c r="G2721" s="65"/>
      <c r="H2721" s="65"/>
      <c r="I2721" s="64"/>
      <c r="J2721" s="66"/>
      <c r="K2721" s="67"/>
      <c r="L2721" s="68"/>
      <c r="M2721" s="69"/>
      <c r="N2721" s="69"/>
      <c r="O2721" s="68"/>
      <c r="P2721" s="65"/>
      <c r="Q2721" s="143"/>
      <c r="R2721" s="11"/>
      <c r="S2721" s="70"/>
      <c r="T2721" s="66"/>
      <c r="U2721" s="71"/>
    </row>
    <row r="2722" spans="1:21" x14ac:dyDescent="0.15">
      <c r="A2722" s="63"/>
      <c r="B2722" s="78"/>
      <c r="C2722" s="65"/>
      <c r="D2722" s="10"/>
      <c r="E2722" s="65"/>
      <c r="F2722" s="65"/>
      <c r="G2722" s="65"/>
      <c r="H2722" s="65"/>
      <c r="I2722" s="64"/>
      <c r="J2722" s="66"/>
      <c r="K2722" s="67"/>
      <c r="L2722" s="68"/>
      <c r="M2722" s="69"/>
      <c r="N2722" s="69"/>
      <c r="O2722" s="68"/>
      <c r="P2722" s="65"/>
      <c r="Q2722" s="143"/>
      <c r="R2722" s="11"/>
      <c r="S2722" s="70"/>
      <c r="T2722" s="66"/>
      <c r="U2722" s="71"/>
    </row>
    <row r="2723" spans="1:21" x14ac:dyDescent="0.15">
      <c r="A2723" s="63"/>
      <c r="B2723" s="78"/>
      <c r="C2723" s="65"/>
      <c r="D2723" s="10"/>
      <c r="E2723" s="65"/>
      <c r="F2723" s="65"/>
      <c r="G2723" s="65"/>
      <c r="H2723" s="65"/>
      <c r="I2723" s="64"/>
      <c r="J2723" s="66"/>
      <c r="K2723" s="67"/>
      <c r="L2723" s="68"/>
      <c r="M2723" s="69"/>
      <c r="N2723" s="69"/>
      <c r="O2723" s="68"/>
      <c r="P2723" s="65"/>
      <c r="Q2723" s="143"/>
      <c r="R2723" s="11"/>
      <c r="S2723" s="70"/>
      <c r="T2723" s="66"/>
      <c r="U2723" s="71"/>
    </row>
    <row r="2724" spans="1:21" x14ac:dyDescent="0.15">
      <c r="A2724" s="63"/>
      <c r="B2724" s="78"/>
      <c r="C2724" s="65"/>
      <c r="D2724" s="10"/>
      <c r="E2724" s="65"/>
      <c r="F2724" s="65"/>
      <c r="G2724" s="65"/>
      <c r="H2724" s="65"/>
      <c r="I2724" s="64"/>
      <c r="J2724" s="66"/>
      <c r="K2724" s="67"/>
      <c r="L2724" s="68"/>
      <c r="M2724" s="69"/>
      <c r="N2724" s="69"/>
      <c r="O2724" s="68"/>
      <c r="P2724" s="65"/>
      <c r="Q2724" s="143"/>
      <c r="R2724" s="11"/>
      <c r="S2724" s="70"/>
      <c r="T2724" s="66"/>
      <c r="U2724" s="71"/>
    </row>
    <row r="2725" spans="1:21" x14ac:dyDescent="0.15">
      <c r="A2725" s="63"/>
      <c r="B2725" s="78"/>
      <c r="C2725" s="65"/>
      <c r="D2725" s="10"/>
      <c r="E2725" s="65"/>
      <c r="F2725" s="65"/>
      <c r="G2725" s="65"/>
      <c r="H2725" s="65"/>
      <c r="I2725" s="64"/>
      <c r="J2725" s="66"/>
      <c r="K2725" s="67"/>
      <c r="L2725" s="68"/>
      <c r="M2725" s="69"/>
      <c r="N2725" s="69"/>
      <c r="O2725" s="68"/>
      <c r="P2725" s="65"/>
      <c r="Q2725" s="143"/>
      <c r="R2725" s="11"/>
      <c r="S2725" s="70"/>
      <c r="T2725" s="66"/>
      <c r="U2725" s="71"/>
    </row>
    <row r="2726" spans="1:21" x14ac:dyDescent="0.15">
      <c r="A2726" s="63"/>
      <c r="B2726" s="78"/>
      <c r="C2726" s="65"/>
      <c r="D2726" s="10"/>
      <c r="E2726" s="65"/>
      <c r="F2726" s="65"/>
      <c r="G2726" s="65"/>
      <c r="H2726" s="65"/>
      <c r="I2726" s="64"/>
      <c r="J2726" s="66"/>
      <c r="K2726" s="67"/>
      <c r="L2726" s="68"/>
      <c r="M2726" s="69"/>
      <c r="N2726" s="69"/>
      <c r="O2726" s="68"/>
      <c r="P2726" s="65"/>
      <c r="Q2726" s="143"/>
      <c r="R2726" s="11"/>
      <c r="S2726" s="70"/>
      <c r="T2726" s="66"/>
      <c r="U2726" s="71"/>
    </row>
    <row r="2727" spans="1:21" x14ac:dyDescent="0.15">
      <c r="A2727" s="63"/>
      <c r="B2727" s="78"/>
      <c r="C2727" s="65"/>
      <c r="D2727" s="10"/>
      <c r="E2727" s="65"/>
      <c r="F2727" s="65"/>
      <c r="G2727" s="65"/>
      <c r="H2727" s="65"/>
      <c r="I2727" s="64"/>
      <c r="J2727" s="66"/>
      <c r="K2727" s="67"/>
      <c r="L2727" s="68"/>
      <c r="M2727" s="69"/>
      <c r="N2727" s="69"/>
      <c r="O2727" s="68"/>
      <c r="P2727" s="65"/>
      <c r="Q2727" s="143"/>
      <c r="R2727" s="11"/>
      <c r="S2727" s="70"/>
      <c r="T2727" s="66"/>
      <c r="U2727" s="71"/>
    </row>
    <row r="2728" spans="1:21" x14ac:dyDescent="0.15">
      <c r="A2728" s="63"/>
      <c r="B2728" s="78"/>
      <c r="C2728" s="65"/>
      <c r="D2728" s="10"/>
      <c r="E2728" s="65"/>
      <c r="F2728" s="65"/>
      <c r="G2728" s="65"/>
      <c r="H2728" s="65"/>
      <c r="I2728" s="64"/>
      <c r="J2728" s="66"/>
      <c r="K2728" s="67"/>
      <c r="L2728" s="68"/>
      <c r="M2728" s="69"/>
      <c r="N2728" s="69"/>
      <c r="O2728" s="68"/>
      <c r="P2728" s="65"/>
      <c r="Q2728" s="143"/>
      <c r="R2728" s="11"/>
      <c r="S2728" s="70"/>
      <c r="T2728" s="66"/>
      <c r="U2728" s="71"/>
    </row>
    <row r="2729" spans="1:21" x14ac:dyDescent="0.15">
      <c r="A2729" s="63"/>
      <c r="B2729" s="78"/>
      <c r="C2729" s="65"/>
      <c r="D2729" s="10"/>
      <c r="E2729" s="65"/>
      <c r="F2729" s="65"/>
      <c r="G2729" s="65"/>
      <c r="H2729" s="65"/>
      <c r="I2729" s="64"/>
      <c r="J2729" s="66"/>
      <c r="K2729" s="67"/>
      <c r="L2729" s="68"/>
      <c r="M2729" s="69"/>
      <c r="N2729" s="69"/>
      <c r="O2729" s="68"/>
      <c r="P2729" s="65"/>
      <c r="Q2729" s="143"/>
      <c r="R2729" s="11"/>
      <c r="S2729" s="70"/>
      <c r="T2729" s="66"/>
      <c r="U2729" s="71"/>
    </row>
    <row r="2730" spans="1:21" x14ac:dyDescent="0.15">
      <c r="A2730" s="63"/>
      <c r="B2730" s="78"/>
      <c r="C2730" s="65"/>
      <c r="D2730" s="10"/>
      <c r="E2730" s="65"/>
      <c r="F2730" s="65"/>
      <c r="G2730" s="65"/>
      <c r="H2730" s="65"/>
      <c r="I2730" s="64"/>
      <c r="J2730" s="66"/>
      <c r="K2730" s="67"/>
      <c r="L2730" s="68"/>
      <c r="M2730" s="69"/>
      <c r="N2730" s="69"/>
      <c r="O2730" s="68"/>
      <c r="P2730" s="65"/>
      <c r="Q2730" s="143"/>
      <c r="R2730" s="11"/>
      <c r="S2730" s="70"/>
      <c r="T2730" s="66"/>
      <c r="U2730" s="71"/>
    </row>
    <row r="2731" spans="1:21" x14ac:dyDescent="0.15">
      <c r="A2731" s="63"/>
      <c r="B2731" s="78"/>
      <c r="C2731" s="65"/>
      <c r="D2731" s="10"/>
      <c r="E2731" s="65"/>
      <c r="F2731" s="65"/>
      <c r="G2731" s="65"/>
      <c r="H2731" s="65"/>
      <c r="I2731" s="64"/>
      <c r="J2731" s="66"/>
      <c r="K2731" s="67"/>
      <c r="L2731" s="68"/>
      <c r="M2731" s="69"/>
      <c r="N2731" s="69"/>
      <c r="O2731" s="68"/>
      <c r="P2731" s="65"/>
      <c r="Q2731" s="143"/>
      <c r="R2731" s="11"/>
      <c r="S2731" s="70"/>
      <c r="T2731" s="66"/>
      <c r="U2731" s="71"/>
    </row>
    <row r="2732" spans="1:21" x14ac:dyDescent="0.15">
      <c r="A2732" s="63"/>
      <c r="B2732" s="78"/>
      <c r="C2732" s="65"/>
      <c r="D2732" s="10"/>
      <c r="E2732" s="65"/>
      <c r="F2732" s="65"/>
      <c r="G2732" s="65"/>
      <c r="H2732" s="65"/>
      <c r="I2732" s="64"/>
      <c r="J2732" s="66"/>
      <c r="K2732" s="67"/>
      <c r="L2732" s="68"/>
      <c r="M2732" s="69"/>
      <c r="N2732" s="69"/>
      <c r="O2732" s="68"/>
      <c r="P2732" s="65"/>
      <c r="Q2732" s="143"/>
      <c r="R2732" s="11"/>
      <c r="S2732" s="70"/>
      <c r="T2732" s="66"/>
      <c r="U2732" s="71"/>
    </row>
    <row r="2733" spans="1:21" x14ac:dyDescent="0.15">
      <c r="A2733" s="63"/>
      <c r="B2733" s="78"/>
      <c r="C2733" s="65"/>
      <c r="D2733" s="10"/>
      <c r="E2733" s="65"/>
      <c r="F2733" s="65"/>
      <c r="G2733" s="65"/>
      <c r="H2733" s="65"/>
      <c r="I2733" s="64"/>
      <c r="J2733" s="66"/>
      <c r="K2733" s="67"/>
      <c r="L2733" s="68"/>
      <c r="M2733" s="69"/>
      <c r="N2733" s="69"/>
      <c r="O2733" s="68"/>
      <c r="P2733" s="65"/>
      <c r="Q2733" s="143"/>
      <c r="R2733" s="11"/>
      <c r="S2733" s="70"/>
      <c r="T2733" s="66"/>
      <c r="U2733" s="71"/>
    </row>
    <row r="2734" spans="1:21" x14ac:dyDescent="0.15">
      <c r="A2734" s="63"/>
      <c r="B2734" s="78"/>
      <c r="C2734" s="65"/>
      <c r="D2734" s="10"/>
      <c r="E2734" s="65"/>
      <c r="F2734" s="65"/>
      <c r="G2734" s="65"/>
      <c r="H2734" s="65"/>
      <c r="I2734" s="64"/>
      <c r="J2734" s="66"/>
      <c r="K2734" s="67"/>
      <c r="L2734" s="68"/>
      <c r="M2734" s="69"/>
      <c r="N2734" s="69"/>
      <c r="O2734" s="68"/>
      <c r="P2734" s="65"/>
      <c r="Q2734" s="143"/>
      <c r="R2734" s="11"/>
      <c r="S2734" s="70"/>
      <c r="T2734" s="66"/>
      <c r="U2734" s="71"/>
    </row>
    <row r="2735" spans="1:21" x14ac:dyDescent="0.15">
      <c r="A2735" s="63"/>
      <c r="B2735" s="78"/>
      <c r="C2735" s="65"/>
      <c r="D2735" s="10"/>
      <c r="E2735" s="65"/>
      <c r="F2735" s="65"/>
      <c r="G2735" s="65"/>
      <c r="H2735" s="65"/>
      <c r="I2735" s="64"/>
      <c r="J2735" s="66"/>
      <c r="K2735" s="67"/>
      <c r="L2735" s="68"/>
      <c r="M2735" s="69"/>
      <c r="N2735" s="69"/>
      <c r="O2735" s="68"/>
      <c r="P2735" s="65"/>
      <c r="Q2735" s="143"/>
      <c r="R2735" s="11"/>
      <c r="S2735" s="70"/>
      <c r="T2735" s="66"/>
      <c r="U2735" s="71"/>
    </row>
    <row r="2736" spans="1:21" x14ac:dyDescent="0.15">
      <c r="A2736" s="63"/>
      <c r="B2736" s="78"/>
      <c r="C2736" s="65"/>
      <c r="D2736" s="10"/>
      <c r="E2736" s="65"/>
      <c r="F2736" s="65"/>
      <c r="G2736" s="65"/>
      <c r="H2736" s="65"/>
      <c r="I2736" s="64"/>
      <c r="J2736" s="66"/>
      <c r="K2736" s="67"/>
      <c r="L2736" s="68"/>
      <c r="M2736" s="69"/>
      <c r="N2736" s="69"/>
      <c r="O2736" s="68"/>
      <c r="P2736" s="65"/>
      <c r="Q2736" s="143"/>
      <c r="R2736" s="11"/>
      <c r="S2736" s="70"/>
      <c r="T2736" s="66"/>
      <c r="U2736" s="71"/>
    </row>
    <row r="2737" spans="1:21" x14ac:dyDescent="0.15">
      <c r="A2737" s="63"/>
      <c r="B2737" s="78"/>
      <c r="C2737" s="65"/>
      <c r="D2737" s="10"/>
      <c r="E2737" s="65"/>
      <c r="F2737" s="65"/>
      <c r="G2737" s="65"/>
      <c r="H2737" s="65"/>
      <c r="I2737" s="64"/>
      <c r="J2737" s="66"/>
      <c r="K2737" s="67"/>
      <c r="L2737" s="68"/>
      <c r="M2737" s="69"/>
      <c r="N2737" s="69"/>
      <c r="O2737" s="68"/>
      <c r="P2737" s="65"/>
      <c r="Q2737" s="143"/>
      <c r="R2737" s="11"/>
      <c r="S2737" s="70"/>
      <c r="T2737" s="66"/>
      <c r="U2737" s="71"/>
    </row>
    <row r="2738" spans="1:21" x14ac:dyDescent="0.15">
      <c r="A2738" s="63"/>
      <c r="B2738" s="78"/>
      <c r="C2738" s="65"/>
      <c r="D2738" s="10"/>
      <c r="E2738" s="65"/>
      <c r="F2738" s="65"/>
      <c r="G2738" s="65"/>
      <c r="H2738" s="65"/>
      <c r="I2738" s="64"/>
      <c r="J2738" s="66"/>
      <c r="K2738" s="67"/>
      <c r="L2738" s="68"/>
      <c r="M2738" s="69"/>
      <c r="N2738" s="69"/>
      <c r="O2738" s="68"/>
      <c r="P2738" s="65"/>
      <c r="Q2738" s="143"/>
      <c r="R2738" s="11"/>
      <c r="S2738" s="70"/>
      <c r="T2738" s="66"/>
      <c r="U2738" s="71"/>
    </row>
    <row r="2739" spans="1:21" x14ac:dyDescent="0.15">
      <c r="A2739" s="63"/>
      <c r="B2739" s="78"/>
      <c r="C2739" s="65"/>
      <c r="D2739" s="10"/>
      <c r="E2739" s="65"/>
      <c r="F2739" s="65"/>
      <c r="G2739" s="65"/>
      <c r="H2739" s="65"/>
      <c r="I2739" s="64"/>
      <c r="J2739" s="66"/>
      <c r="K2739" s="67"/>
      <c r="L2739" s="68"/>
      <c r="M2739" s="69"/>
      <c r="N2739" s="69"/>
      <c r="O2739" s="68"/>
      <c r="P2739" s="65"/>
      <c r="Q2739" s="143"/>
      <c r="R2739" s="11"/>
      <c r="S2739" s="70"/>
      <c r="T2739" s="66"/>
      <c r="U2739" s="71"/>
    </row>
    <row r="2740" spans="1:21" x14ac:dyDescent="0.15">
      <c r="A2740" s="63"/>
      <c r="B2740" s="78"/>
      <c r="C2740" s="65"/>
      <c r="D2740" s="10"/>
      <c r="E2740" s="65"/>
      <c r="F2740" s="65"/>
      <c r="G2740" s="65"/>
      <c r="H2740" s="65"/>
      <c r="I2740" s="64"/>
      <c r="J2740" s="66"/>
      <c r="K2740" s="67"/>
      <c r="L2740" s="68"/>
      <c r="M2740" s="69"/>
      <c r="N2740" s="69"/>
      <c r="O2740" s="68"/>
      <c r="P2740" s="65"/>
      <c r="Q2740" s="143"/>
      <c r="R2740" s="11"/>
      <c r="S2740" s="70"/>
      <c r="T2740" s="66"/>
      <c r="U2740" s="71"/>
    </row>
    <row r="2741" spans="1:21" x14ac:dyDescent="0.15">
      <c r="A2741" s="63"/>
      <c r="B2741" s="78"/>
      <c r="C2741" s="65"/>
      <c r="D2741" s="10"/>
      <c r="E2741" s="65"/>
      <c r="F2741" s="65"/>
      <c r="G2741" s="65"/>
      <c r="H2741" s="65"/>
      <c r="I2741" s="64"/>
      <c r="J2741" s="66"/>
      <c r="K2741" s="67"/>
      <c r="L2741" s="68"/>
      <c r="M2741" s="69"/>
      <c r="N2741" s="69"/>
      <c r="O2741" s="68"/>
      <c r="P2741" s="65"/>
      <c r="Q2741" s="143"/>
      <c r="R2741" s="11"/>
      <c r="S2741" s="70"/>
      <c r="T2741" s="66"/>
      <c r="U2741" s="71"/>
    </row>
    <row r="2742" spans="1:21" x14ac:dyDescent="0.15">
      <c r="A2742" s="63"/>
      <c r="B2742" s="78"/>
      <c r="C2742" s="65"/>
      <c r="D2742" s="10"/>
      <c r="E2742" s="65"/>
      <c r="F2742" s="65"/>
      <c r="G2742" s="65"/>
      <c r="H2742" s="65"/>
      <c r="I2742" s="64"/>
      <c r="J2742" s="66"/>
      <c r="K2742" s="67"/>
      <c r="L2742" s="68"/>
      <c r="M2742" s="69"/>
      <c r="N2742" s="69"/>
      <c r="O2742" s="68"/>
      <c r="P2742" s="65"/>
      <c r="Q2742" s="143"/>
      <c r="R2742" s="11"/>
      <c r="S2742" s="70"/>
      <c r="T2742" s="66"/>
      <c r="U2742" s="71"/>
    </row>
    <row r="2743" spans="1:21" x14ac:dyDescent="0.15">
      <c r="A2743" s="63"/>
      <c r="B2743" s="78"/>
      <c r="C2743" s="65"/>
      <c r="D2743" s="10"/>
      <c r="E2743" s="65"/>
      <c r="F2743" s="65"/>
      <c r="G2743" s="65"/>
      <c r="H2743" s="65"/>
      <c r="I2743" s="64"/>
      <c r="J2743" s="66"/>
      <c r="K2743" s="67"/>
      <c r="L2743" s="68"/>
      <c r="M2743" s="69"/>
      <c r="N2743" s="69"/>
      <c r="O2743" s="68"/>
      <c r="P2743" s="65"/>
      <c r="Q2743" s="143"/>
      <c r="R2743" s="11"/>
      <c r="S2743" s="70"/>
      <c r="T2743" s="66"/>
      <c r="U2743" s="71"/>
    </row>
    <row r="2744" spans="1:21" x14ac:dyDescent="0.15">
      <c r="A2744" s="63"/>
      <c r="B2744" s="78"/>
      <c r="C2744" s="65"/>
      <c r="D2744" s="10"/>
      <c r="E2744" s="65"/>
      <c r="F2744" s="65"/>
      <c r="G2744" s="65"/>
      <c r="H2744" s="65"/>
      <c r="I2744" s="64"/>
      <c r="J2744" s="66"/>
      <c r="K2744" s="67"/>
      <c r="L2744" s="68"/>
      <c r="M2744" s="69"/>
      <c r="N2744" s="69"/>
      <c r="O2744" s="68"/>
      <c r="P2744" s="65"/>
      <c r="Q2744" s="143"/>
      <c r="R2744" s="11"/>
      <c r="S2744" s="70"/>
      <c r="T2744" s="66"/>
      <c r="U2744" s="71"/>
    </row>
    <row r="2745" spans="1:21" x14ac:dyDescent="0.15">
      <c r="A2745" s="63"/>
      <c r="B2745" s="78"/>
      <c r="C2745" s="65"/>
      <c r="D2745" s="10"/>
      <c r="E2745" s="65"/>
      <c r="F2745" s="65"/>
      <c r="G2745" s="65"/>
      <c r="H2745" s="65"/>
      <c r="I2745" s="64"/>
      <c r="J2745" s="66"/>
      <c r="K2745" s="67"/>
      <c r="L2745" s="68"/>
      <c r="M2745" s="69"/>
      <c r="N2745" s="69"/>
      <c r="O2745" s="68"/>
      <c r="P2745" s="65"/>
      <c r="Q2745" s="143"/>
      <c r="R2745" s="11"/>
      <c r="S2745" s="70"/>
      <c r="T2745" s="66"/>
      <c r="U2745" s="71"/>
    </row>
    <row r="2746" spans="1:21" x14ac:dyDescent="0.15">
      <c r="A2746" s="63"/>
      <c r="B2746" s="78"/>
      <c r="C2746" s="65"/>
      <c r="D2746" s="10"/>
      <c r="E2746" s="65"/>
      <c r="F2746" s="65"/>
      <c r="G2746" s="65"/>
      <c r="H2746" s="65"/>
      <c r="I2746" s="64"/>
      <c r="J2746" s="66"/>
      <c r="K2746" s="67"/>
      <c r="L2746" s="68"/>
      <c r="M2746" s="69"/>
      <c r="N2746" s="69"/>
      <c r="O2746" s="68"/>
      <c r="P2746" s="65"/>
      <c r="Q2746" s="143"/>
      <c r="R2746" s="11"/>
      <c r="S2746" s="70"/>
      <c r="T2746" s="66"/>
      <c r="U2746" s="71"/>
    </row>
    <row r="2747" spans="1:21" x14ac:dyDescent="0.15">
      <c r="A2747" s="63"/>
      <c r="B2747" s="78"/>
      <c r="C2747" s="65"/>
      <c r="D2747" s="10"/>
      <c r="E2747" s="65"/>
      <c r="F2747" s="65"/>
      <c r="G2747" s="65"/>
      <c r="H2747" s="65"/>
      <c r="I2747" s="64"/>
      <c r="J2747" s="66"/>
      <c r="K2747" s="67"/>
      <c r="L2747" s="68"/>
      <c r="M2747" s="69"/>
      <c r="N2747" s="69"/>
      <c r="O2747" s="68"/>
      <c r="P2747" s="65"/>
      <c r="Q2747" s="143"/>
      <c r="R2747" s="11"/>
      <c r="S2747" s="70"/>
      <c r="T2747" s="66"/>
      <c r="U2747" s="71"/>
    </row>
    <row r="2748" spans="1:21" x14ac:dyDescent="0.15">
      <c r="A2748" s="63"/>
      <c r="B2748" s="78"/>
      <c r="C2748" s="65"/>
      <c r="D2748" s="10"/>
      <c r="E2748" s="65"/>
      <c r="F2748" s="65"/>
      <c r="G2748" s="65"/>
      <c r="H2748" s="65"/>
      <c r="I2748" s="64"/>
      <c r="J2748" s="66"/>
      <c r="K2748" s="67"/>
      <c r="L2748" s="68"/>
      <c r="M2748" s="69"/>
      <c r="N2748" s="69"/>
      <c r="O2748" s="68"/>
      <c r="P2748" s="65"/>
      <c r="Q2748" s="143"/>
      <c r="R2748" s="11"/>
      <c r="S2748" s="70"/>
      <c r="T2748" s="66"/>
      <c r="U2748" s="71"/>
    </row>
    <row r="2749" spans="1:21" x14ac:dyDescent="0.15">
      <c r="A2749" s="63"/>
      <c r="B2749" s="78"/>
      <c r="C2749" s="65"/>
      <c r="D2749" s="10"/>
      <c r="E2749" s="65"/>
      <c r="F2749" s="65"/>
      <c r="G2749" s="65"/>
      <c r="H2749" s="65"/>
      <c r="I2749" s="64"/>
      <c r="J2749" s="66"/>
      <c r="K2749" s="67"/>
      <c r="L2749" s="68"/>
      <c r="M2749" s="69"/>
      <c r="N2749" s="69"/>
      <c r="O2749" s="68"/>
      <c r="P2749" s="65"/>
      <c r="Q2749" s="143"/>
      <c r="R2749" s="11"/>
      <c r="S2749" s="70"/>
      <c r="T2749" s="66"/>
      <c r="U2749" s="71"/>
    </row>
    <row r="2750" spans="1:21" x14ac:dyDescent="0.15">
      <c r="A2750" s="63"/>
      <c r="B2750" s="78"/>
      <c r="C2750" s="65"/>
      <c r="D2750" s="10"/>
      <c r="E2750" s="65"/>
      <c r="F2750" s="65"/>
      <c r="G2750" s="65"/>
      <c r="H2750" s="65"/>
      <c r="I2750" s="64"/>
      <c r="J2750" s="66"/>
      <c r="K2750" s="67"/>
      <c r="L2750" s="68"/>
      <c r="M2750" s="69"/>
      <c r="N2750" s="69"/>
      <c r="O2750" s="68"/>
      <c r="P2750" s="65"/>
      <c r="Q2750" s="143"/>
      <c r="R2750" s="11"/>
      <c r="S2750" s="70"/>
      <c r="T2750" s="66"/>
      <c r="U2750" s="71"/>
    </row>
    <row r="2751" spans="1:21" x14ac:dyDescent="0.15">
      <c r="A2751" s="63"/>
      <c r="B2751" s="78"/>
      <c r="C2751" s="65"/>
      <c r="D2751" s="10"/>
      <c r="E2751" s="65"/>
      <c r="F2751" s="65"/>
      <c r="G2751" s="65"/>
      <c r="H2751" s="65"/>
      <c r="I2751" s="64"/>
      <c r="J2751" s="66"/>
      <c r="K2751" s="67"/>
      <c r="L2751" s="68"/>
      <c r="M2751" s="69"/>
      <c r="N2751" s="69"/>
      <c r="O2751" s="68"/>
      <c r="P2751" s="65"/>
      <c r="Q2751" s="143"/>
      <c r="R2751" s="11"/>
      <c r="S2751" s="70"/>
      <c r="T2751" s="66"/>
      <c r="U2751" s="71"/>
    </row>
    <row r="2752" spans="1:21" x14ac:dyDescent="0.15">
      <c r="A2752" s="63"/>
      <c r="B2752" s="78"/>
      <c r="C2752" s="65"/>
      <c r="D2752" s="10"/>
      <c r="E2752" s="65"/>
      <c r="F2752" s="65"/>
      <c r="G2752" s="65"/>
      <c r="H2752" s="65"/>
      <c r="I2752" s="64"/>
      <c r="J2752" s="66"/>
      <c r="K2752" s="67"/>
      <c r="L2752" s="68"/>
      <c r="M2752" s="69"/>
      <c r="N2752" s="69"/>
      <c r="O2752" s="68"/>
      <c r="P2752" s="65"/>
      <c r="Q2752" s="143"/>
      <c r="R2752" s="11"/>
      <c r="S2752" s="70"/>
      <c r="T2752" s="66"/>
      <c r="U2752" s="71"/>
    </row>
    <row r="2753" spans="1:21" x14ac:dyDescent="0.15">
      <c r="A2753" s="63"/>
      <c r="B2753" s="78"/>
      <c r="C2753" s="65"/>
      <c r="D2753" s="10"/>
      <c r="E2753" s="65"/>
      <c r="F2753" s="65"/>
      <c r="G2753" s="65"/>
      <c r="H2753" s="65"/>
      <c r="I2753" s="64"/>
      <c r="J2753" s="66"/>
      <c r="K2753" s="67"/>
      <c r="L2753" s="68"/>
      <c r="M2753" s="69"/>
      <c r="N2753" s="69"/>
      <c r="O2753" s="68"/>
      <c r="P2753" s="65"/>
      <c r="Q2753" s="143"/>
      <c r="R2753" s="11"/>
      <c r="S2753" s="70"/>
      <c r="T2753" s="66"/>
      <c r="U2753" s="71"/>
    </row>
    <row r="2754" spans="1:21" x14ac:dyDescent="0.15">
      <c r="A2754" s="63"/>
      <c r="B2754" s="78"/>
      <c r="C2754" s="65"/>
      <c r="D2754" s="10"/>
      <c r="E2754" s="65"/>
      <c r="F2754" s="65"/>
      <c r="G2754" s="65"/>
      <c r="H2754" s="65"/>
      <c r="I2754" s="64"/>
      <c r="J2754" s="66"/>
      <c r="K2754" s="67"/>
      <c r="L2754" s="68"/>
      <c r="M2754" s="69"/>
      <c r="N2754" s="69"/>
      <c r="O2754" s="68"/>
      <c r="P2754" s="65"/>
      <c r="Q2754" s="143"/>
      <c r="R2754" s="11"/>
      <c r="S2754" s="70"/>
      <c r="T2754" s="66"/>
      <c r="U2754" s="71"/>
    </row>
    <row r="2755" spans="1:21" x14ac:dyDescent="0.15">
      <c r="A2755" s="63"/>
      <c r="B2755" s="78"/>
      <c r="C2755" s="65"/>
      <c r="D2755" s="10"/>
      <c r="E2755" s="65"/>
      <c r="F2755" s="65"/>
      <c r="G2755" s="65"/>
      <c r="H2755" s="65"/>
      <c r="I2755" s="64"/>
      <c r="J2755" s="66"/>
      <c r="K2755" s="67"/>
      <c r="L2755" s="68"/>
      <c r="M2755" s="69"/>
      <c r="N2755" s="69"/>
      <c r="O2755" s="68"/>
      <c r="P2755" s="65"/>
      <c r="Q2755" s="143"/>
      <c r="R2755" s="11"/>
      <c r="S2755" s="70"/>
      <c r="T2755" s="66"/>
      <c r="U2755" s="71"/>
    </row>
    <row r="2756" spans="1:21" x14ac:dyDescent="0.15">
      <c r="A2756" s="63"/>
      <c r="B2756" s="78"/>
      <c r="C2756" s="65"/>
      <c r="D2756" s="10"/>
      <c r="E2756" s="65"/>
      <c r="F2756" s="65"/>
      <c r="G2756" s="65"/>
      <c r="H2756" s="65"/>
      <c r="I2756" s="64"/>
      <c r="J2756" s="66"/>
      <c r="K2756" s="67"/>
      <c r="L2756" s="68"/>
      <c r="M2756" s="69"/>
      <c r="N2756" s="69"/>
      <c r="O2756" s="68"/>
      <c r="P2756" s="65"/>
      <c r="Q2756" s="143"/>
      <c r="R2756" s="11"/>
      <c r="S2756" s="70"/>
      <c r="T2756" s="66"/>
      <c r="U2756" s="71"/>
    </row>
    <row r="2757" spans="1:21" x14ac:dyDescent="0.15">
      <c r="A2757" s="63"/>
      <c r="B2757" s="78"/>
      <c r="C2757" s="65"/>
      <c r="D2757" s="10"/>
      <c r="E2757" s="65"/>
      <c r="F2757" s="65"/>
      <c r="G2757" s="65"/>
      <c r="H2757" s="65"/>
      <c r="I2757" s="64"/>
      <c r="J2757" s="66"/>
      <c r="K2757" s="67"/>
      <c r="L2757" s="68"/>
      <c r="M2757" s="69"/>
      <c r="N2757" s="69"/>
      <c r="O2757" s="68"/>
      <c r="P2757" s="65"/>
      <c r="Q2757" s="143"/>
      <c r="R2757" s="11"/>
      <c r="S2757" s="70"/>
      <c r="T2757" s="66"/>
      <c r="U2757" s="71"/>
    </row>
    <row r="2758" spans="1:21" x14ac:dyDescent="0.15">
      <c r="A2758" s="63"/>
      <c r="B2758" s="78"/>
      <c r="C2758" s="65"/>
      <c r="D2758" s="10"/>
      <c r="E2758" s="65"/>
      <c r="F2758" s="65"/>
      <c r="G2758" s="65"/>
      <c r="H2758" s="65"/>
      <c r="I2758" s="64"/>
      <c r="J2758" s="66"/>
      <c r="K2758" s="67"/>
      <c r="L2758" s="68"/>
      <c r="M2758" s="69"/>
      <c r="N2758" s="69"/>
      <c r="O2758" s="68"/>
      <c r="P2758" s="65"/>
      <c r="Q2758" s="143"/>
      <c r="R2758" s="11"/>
      <c r="S2758" s="70"/>
      <c r="T2758" s="66"/>
      <c r="U2758" s="71"/>
    </row>
    <row r="2759" spans="1:21" x14ac:dyDescent="0.15">
      <c r="A2759" s="63"/>
      <c r="B2759" s="78"/>
      <c r="C2759" s="65"/>
      <c r="D2759" s="10"/>
      <c r="E2759" s="65"/>
      <c r="F2759" s="65"/>
      <c r="G2759" s="65"/>
      <c r="H2759" s="65"/>
      <c r="I2759" s="64"/>
      <c r="J2759" s="66"/>
      <c r="K2759" s="67"/>
      <c r="L2759" s="68"/>
      <c r="M2759" s="69"/>
      <c r="N2759" s="69"/>
      <c r="O2759" s="68"/>
      <c r="P2759" s="65"/>
      <c r="Q2759" s="143"/>
      <c r="R2759" s="11"/>
      <c r="S2759" s="70"/>
      <c r="T2759" s="66"/>
      <c r="U2759" s="71"/>
    </row>
    <row r="2760" spans="1:21" x14ac:dyDescent="0.15">
      <c r="A2760" s="63"/>
      <c r="B2760" s="78"/>
      <c r="C2760" s="65"/>
      <c r="D2760" s="10"/>
      <c r="E2760" s="65"/>
      <c r="F2760" s="65"/>
      <c r="G2760" s="65"/>
      <c r="H2760" s="65"/>
      <c r="I2760" s="64"/>
      <c r="J2760" s="66"/>
      <c r="K2760" s="67"/>
      <c r="L2760" s="68"/>
      <c r="M2760" s="69"/>
      <c r="N2760" s="69"/>
      <c r="O2760" s="68"/>
      <c r="P2760" s="65"/>
      <c r="Q2760" s="143"/>
      <c r="R2760" s="11"/>
      <c r="S2760" s="70"/>
      <c r="T2760" s="66"/>
      <c r="U2760" s="71"/>
    </row>
    <row r="2761" spans="1:21" x14ac:dyDescent="0.15">
      <c r="A2761" s="63"/>
      <c r="B2761" s="78"/>
      <c r="C2761" s="65"/>
      <c r="D2761" s="10"/>
      <c r="E2761" s="65"/>
      <c r="F2761" s="65"/>
      <c r="G2761" s="65"/>
      <c r="H2761" s="65"/>
      <c r="I2761" s="64"/>
      <c r="J2761" s="66"/>
      <c r="K2761" s="67"/>
      <c r="L2761" s="68"/>
      <c r="M2761" s="69"/>
      <c r="N2761" s="69"/>
      <c r="O2761" s="68"/>
      <c r="P2761" s="65"/>
      <c r="Q2761" s="143"/>
      <c r="R2761" s="11"/>
      <c r="S2761" s="70"/>
      <c r="T2761" s="66"/>
      <c r="U2761" s="71"/>
    </row>
    <row r="2762" spans="1:21" x14ac:dyDescent="0.15">
      <c r="A2762" s="63"/>
      <c r="B2762" s="78"/>
      <c r="C2762" s="65"/>
      <c r="D2762" s="10"/>
      <c r="E2762" s="65"/>
      <c r="F2762" s="65"/>
      <c r="G2762" s="65"/>
      <c r="H2762" s="65"/>
      <c r="I2762" s="64"/>
      <c r="J2762" s="66"/>
      <c r="K2762" s="67"/>
      <c r="L2762" s="68"/>
      <c r="M2762" s="69"/>
      <c r="N2762" s="69"/>
      <c r="O2762" s="68"/>
      <c r="P2762" s="65"/>
      <c r="Q2762" s="143"/>
      <c r="R2762" s="11"/>
      <c r="S2762" s="70"/>
      <c r="T2762" s="66"/>
      <c r="U2762" s="71"/>
    </row>
    <row r="2763" spans="1:21" x14ac:dyDescent="0.15">
      <c r="A2763" s="63"/>
      <c r="B2763" s="78"/>
      <c r="C2763" s="65"/>
      <c r="D2763" s="10"/>
      <c r="E2763" s="65"/>
      <c r="F2763" s="65"/>
      <c r="G2763" s="65"/>
      <c r="H2763" s="65"/>
      <c r="I2763" s="64"/>
      <c r="J2763" s="66"/>
      <c r="K2763" s="67"/>
      <c r="L2763" s="68"/>
      <c r="M2763" s="69"/>
      <c r="N2763" s="69"/>
      <c r="O2763" s="68"/>
      <c r="P2763" s="65"/>
      <c r="Q2763" s="143"/>
      <c r="R2763" s="11"/>
      <c r="S2763" s="70"/>
      <c r="T2763" s="66"/>
      <c r="U2763" s="71"/>
    </row>
    <row r="2764" spans="1:21" x14ac:dyDescent="0.15">
      <c r="A2764" s="63"/>
      <c r="B2764" s="78"/>
      <c r="C2764" s="65"/>
      <c r="D2764" s="10"/>
      <c r="E2764" s="65"/>
      <c r="F2764" s="65"/>
      <c r="G2764" s="65"/>
      <c r="H2764" s="65"/>
      <c r="I2764" s="64"/>
      <c r="J2764" s="66"/>
      <c r="K2764" s="67"/>
      <c r="L2764" s="68"/>
      <c r="M2764" s="69"/>
      <c r="N2764" s="69"/>
      <c r="O2764" s="68"/>
      <c r="P2764" s="65"/>
      <c r="Q2764" s="143"/>
      <c r="R2764" s="11"/>
      <c r="S2764" s="70"/>
      <c r="T2764" s="66"/>
      <c r="U2764" s="71"/>
    </row>
    <row r="2765" spans="1:21" x14ac:dyDescent="0.15">
      <c r="A2765" s="63"/>
      <c r="B2765" s="78"/>
      <c r="C2765" s="65"/>
      <c r="D2765" s="10"/>
      <c r="E2765" s="65"/>
      <c r="F2765" s="65"/>
      <c r="G2765" s="65"/>
      <c r="H2765" s="65"/>
      <c r="I2765" s="64"/>
      <c r="J2765" s="66"/>
      <c r="K2765" s="67"/>
      <c r="L2765" s="68"/>
      <c r="M2765" s="69"/>
      <c r="N2765" s="69"/>
      <c r="O2765" s="68"/>
      <c r="P2765" s="65"/>
      <c r="Q2765" s="143"/>
      <c r="R2765" s="11"/>
      <c r="S2765" s="70"/>
      <c r="T2765" s="66"/>
      <c r="U2765" s="71"/>
    </row>
    <row r="2766" spans="1:21" x14ac:dyDescent="0.15">
      <c r="A2766" s="63"/>
      <c r="B2766" s="78"/>
      <c r="C2766" s="65"/>
      <c r="D2766" s="10"/>
      <c r="E2766" s="65"/>
      <c r="F2766" s="65"/>
      <c r="G2766" s="65"/>
      <c r="H2766" s="65"/>
      <c r="I2766" s="64"/>
      <c r="J2766" s="66"/>
      <c r="K2766" s="67"/>
      <c r="L2766" s="68"/>
      <c r="M2766" s="69"/>
      <c r="N2766" s="69"/>
      <c r="O2766" s="68"/>
      <c r="P2766" s="65"/>
      <c r="Q2766" s="143"/>
      <c r="R2766" s="11"/>
      <c r="S2766" s="70"/>
      <c r="T2766" s="66"/>
      <c r="U2766" s="71"/>
    </row>
    <row r="2767" spans="1:21" x14ac:dyDescent="0.15">
      <c r="A2767" s="63"/>
      <c r="B2767" s="78"/>
      <c r="C2767" s="65"/>
      <c r="D2767" s="10"/>
      <c r="E2767" s="65"/>
      <c r="F2767" s="65"/>
      <c r="G2767" s="65"/>
      <c r="H2767" s="65"/>
      <c r="I2767" s="64"/>
      <c r="J2767" s="66"/>
      <c r="K2767" s="67"/>
      <c r="L2767" s="68"/>
      <c r="M2767" s="69"/>
      <c r="N2767" s="69"/>
      <c r="O2767" s="68"/>
      <c r="P2767" s="65"/>
      <c r="Q2767" s="143"/>
      <c r="R2767" s="11"/>
      <c r="S2767" s="70"/>
      <c r="T2767" s="66"/>
      <c r="U2767" s="71"/>
    </row>
    <row r="2768" spans="1:21" x14ac:dyDescent="0.15">
      <c r="A2768" s="63"/>
      <c r="B2768" s="78"/>
      <c r="C2768" s="65"/>
      <c r="D2768" s="10"/>
      <c r="E2768" s="65"/>
      <c r="F2768" s="65"/>
      <c r="G2768" s="65"/>
      <c r="H2768" s="65"/>
      <c r="I2768" s="64"/>
      <c r="J2768" s="66"/>
      <c r="K2768" s="67"/>
      <c r="L2768" s="68"/>
      <c r="M2768" s="69"/>
      <c r="N2768" s="69"/>
      <c r="O2768" s="68"/>
      <c r="P2768" s="65"/>
      <c r="Q2768" s="143"/>
      <c r="R2768" s="11"/>
      <c r="S2768" s="70"/>
      <c r="T2768" s="66"/>
      <c r="U2768" s="71"/>
    </row>
    <row r="2769" spans="1:21" x14ac:dyDescent="0.15">
      <c r="A2769" s="63"/>
      <c r="B2769" s="78"/>
      <c r="C2769" s="65"/>
      <c r="D2769" s="10"/>
      <c r="E2769" s="65"/>
      <c r="F2769" s="65"/>
      <c r="G2769" s="65"/>
      <c r="H2769" s="65"/>
      <c r="I2769" s="64"/>
      <c r="J2769" s="66"/>
      <c r="K2769" s="67"/>
      <c r="L2769" s="68"/>
      <c r="M2769" s="69"/>
      <c r="N2769" s="69"/>
      <c r="O2769" s="68"/>
      <c r="P2769" s="65"/>
      <c r="Q2769" s="143"/>
      <c r="R2769" s="11"/>
      <c r="S2769" s="70"/>
      <c r="T2769" s="66"/>
      <c r="U2769" s="71"/>
    </row>
    <row r="2770" spans="1:21" x14ac:dyDescent="0.15">
      <c r="A2770" s="63"/>
      <c r="B2770" s="78"/>
      <c r="C2770" s="65"/>
      <c r="D2770" s="10"/>
      <c r="E2770" s="65"/>
      <c r="F2770" s="65"/>
      <c r="G2770" s="65"/>
      <c r="H2770" s="65"/>
      <c r="I2770" s="64"/>
      <c r="J2770" s="66"/>
      <c r="K2770" s="67"/>
      <c r="L2770" s="68"/>
      <c r="M2770" s="69"/>
      <c r="N2770" s="69"/>
      <c r="O2770" s="68"/>
      <c r="P2770" s="65"/>
      <c r="Q2770" s="143"/>
      <c r="R2770" s="11"/>
      <c r="S2770" s="70"/>
      <c r="T2770" s="66"/>
      <c r="U2770" s="71"/>
    </row>
    <row r="2771" spans="1:21" x14ac:dyDescent="0.15">
      <c r="A2771" s="63"/>
      <c r="B2771" s="78"/>
      <c r="C2771" s="65"/>
      <c r="D2771" s="10"/>
      <c r="E2771" s="65"/>
      <c r="F2771" s="65"/>
      <c r="G2771" s="65"/>
      <c r="H2771" s="65"/>
      <c r="I2771" s="64"/>
      <c r="J2771" s="66"/>
      <c r="K2771" s="67"/>
      <c r="L2771" s="68"/>
      <c r="M2771" s="69"/>
      <c r="N2771" s="69"/>
      <c r="O2771" s="68"/>
      <c r="P2771" s="65"/>
      <c r="Q2771" s="143"/>
      <c r="R2771" s="11"/>
      <c r="S2771" s="70"/>
      <c r="T2771" s="66"/>
      <c r="U2771" s="71"/>
    </row>
    <row r="2772" spans="1:21" x14ac:dyDescent="0.15">
      <c r="A2772" s="63"/>
      <c r="B2772" s="78"/>
      <c r="C2772" s="65"/>
      <c r="D2772" s="10"/>
      <c r="E2772" s="65"/>
      <c r="F2772" s="65"/>
      <c r="G2772" s="65"/>
      <c r="H2772" s="65"/>
      <c r="I2772" s="64"/>
      <c r="J2772" s="66"/>
      <c r="K2772" s="67"/>
      <c r="L2772" s="68"/>
      <c r="M2772" s="69"/>
      <c r="N2772" s="69"/>
      <c r="O2772" s="68"/>
      <c r="P2772" s="65"/>
      <c r="Q2772" s="143"/>
      <c r="R2772" s="11"/>
      <c r="S2772" s="70"/>
      <c r="T2772" s="66"/>
      <c r="U2772" s="71"/>
    </row>
    <row r="2773" spans="1:21" x14ac:dyDescent="0.15">
      <c r="A2773" s="63"/>
      <c r="B2773" s="78"/>
      <c r="C2773" s="65"/>
      <c r="D2773" s="10"/>
      <c r="E2773" s="65"/>
      <c r="F2773" s="65"/>
      <c r="G2773" s="65"/>
      <c r="H2773" s="65"/>
      <c r="I2773" s="64"/>
      <c r="J2773" s="66"/>
      <c r="K2773" s="67"/>
      <c r="L2773" s="68"/>
      <c r="M2773" s="69"/>
      <c r="N2773" s="69"/>
      <c r="O2773" s="68"/>
      <c r="P2773" s="65"/>
      <c r="Q2773" s="143"/>
      <c r="R2773" s="11"/>
      <c r="S2773" s="70"/>
      <c r="T2773" s="66"/>
      <c r="U2773" s="71"/>
    </row>
    <row r="2774" spans="1:21" x14ac:dyDescent="0.15">
      <c r="A2774" s="63"/>
      <c r="B2774" s="78"/>
      <c r="C2774" s="65"/>
      <c r="D2774" s="10"/>
      <c r="E2774" s="65"/>
      <c r="F2774" s="65"/>
      <c r="G2774" s="65"/>
      <c r="H2774" s="65"/>
      <c r="I2774" s="64"/>
      <c r="J2774" s="66"/>
      <c r="K2774" s="67"/>
      <c r="L2774" s="68"/>
      <c r="M2774" s="69"/>
      <c r="N2774" s="69"/>
      <c r="O2774" s="68"/>
      <c r="P2774" s="65"/>
      <c r="Q2774" s="143"/>
      <c r="R2774" s="11"/>
      <c r="S2774" s="70"/>
      <c r="T2774" s="66"/>
      <c r="U2774" s="71"/>
    </row>
    <row r="2775" spans="1:21" x14ac:dyDescent="0.15">
      <c r="A2775" s="63"/>
      <c r="B2775" s="78"/>
      <c r="C2775" s="65"/>
      <c r="D2775" s="10"/>
      <c r="E2775" s="65"/>
      <c r="F2775" s="65"/>
      <c r="G2775" s="65"/>
      <c r="H2775" s="65"/>
      <c r="I2775" s="64"/>
      <c r="J2775" s="66"/>
      <c r="K2775" s="67"/>
      <c r="L2775" s="68"/>
      <c r="M2775" s="69"/>
      <c r="N2775" s="69"/>
      <c r="O2775" s="68"/>
      <c r="P2775" s="65"/>
      <c r="Q2775" s="143"/>
      <c r="R2775" s="11"/>
      <c r="S2775" s="70"/>
      <c r="T2775" s="66"/>
      <c r="U2775" s="71"/>
    </row>
    <row r="2776" spans="1:21" x14ac:dyDescent="0.15">
      <c r="A2776" s="63"/>
      <c r="B2776" s="78"/>
      <c r="C2776" s="65"/>
      <c r="D2776" s="10"/>
      <c r="E2776" s="65"/>
      <c r="F2776" s="65"/>
      <c r="G2776" s="65"/>
      <c r="H2776" s="65"/>
      <c r="I2776" s="64"/>
      <c r="J2776" s="66"/>
      <c r="K2776" s="67"/>
      <c r="L2776" s="68"/>
      <c r="M2776" s="69"/>
      <c r="N2776" s="69"/>
      <c r="O2776" s="68"/>
      <c r="P2776" s="65"/>
      <c r="Q2776" s="143"/>
      <c r="R2776" s="11"/>
      <c r="S2776" s="70"/>
      <c r="T2776" s="66"/>
      <c r="U2776" s="71"/>
    </row>
    <row r="2777" spans="1:21" x14ac:dyDescent="0.15">
      <c r="A2777" s="63"/>
      <c r="B2777" s="78"/>
      <c r="C2777" s="65"/>
      <c r="D2777" s="10"/>
      <c r="E2777" s="65"/>
      <c r="F2777" s="65"/>
      <c r="G2777" s="65"/>
      <c r="H2777" s="65"/>
      <c r="I2777" s="64"/>
      <c r="J2777" s="66"/>
      <c r="K2777" s="67"/>
      <c r="L2777" s="68"/>
      <c r="M2777" s="69"/>
      <c r="N2777" s="69"/>
      <c r="O2777" s="68"/>
      <c r="P2777" s="65"/>
      <c r="Q2777" s="143"/>
      <c r="R2777" s="11"/>
      <c r="S2777" s="70"/>
      <c r="T2777" s="66"/>
      <c r="U2777" s="71"/>
    </row>
    <row r="2778" spans="1:21" x14ac:dyDescent="0.15">
      <c r="A2778" s="63"/>
      <c r="B2778" s="78"/>
      <c r="C2778" s="65"/>
      <c r="D2778" s="10"/>
      <c r="E2778" s="65"/>
      <c r="F2778" s="65"/>
      <c r="G2778" s="65"/>
      <c r="H2778" s="65"/>
      <c r="I2778" s="64"/>
      <c r="J2778" s="66"/>
      <c r="K2778" s="67"/>
      <c r="L2778" s="68"/>
      <c r="M2778" s="69"/>
      <c r="N2778" s="69"/>
      <c r="O2778" s="68"/>
      <c r="P2778" s="65"/>
      <c r="Q2778" s="143"/>
      <c r="R2778" s="11"/>
      <c r="S2778" s="70"/>
      <c r="T2778" s="66"/>
      <c r="U2778" s="71"/>
    </row>
    <row r="2779" spans="1:21" x14ac:dyDescent="0.15">
      <c r="A2779" s="63"/>
      <c r="B2779" s="78"/>
      <c r="C2779" s="65"/>
      <c r="D2779" s="10"/>
      <c r="E2779" s="65"/>
      <c r="F2779" s="65"/>
      <c r="G2779" s="65"/>
      <c r="H2779" s="65"/>
      <c r="I2779" s="64"/>
      <c r="J2779" s="66"/>
      <c r="K2779" s="67"/>
      <c r="L2779" s="68"/>
      <c r="M2779" s="69"/>
      <c r="N2779" s="69"/>
      <c r="O2779" s="68"/>
      <c r="P2779" s="65"/>
      <c r="Q2779" s="143"/>
      <c r="R2779" s="11"/>
      <c r="S2779" s="70"/>
      <c r="T2779" s="66"/>
      <c r="U2779" s="71"/>
    </row>
    <row r="2780" spans="1:21" x14ac:dyDescent="0.15">
      <c r="A2780" s="63"/>
      <c r="B2780" s="78"/>
      <c r="C2780" s="65"/>
      <c r="D2780" s="10"/>
      <c r="E2780" s="65"/>
      <c r="F2780" s="65"/>
      <c r="G2780" s="65"/>
      <c r="H2780" s="65"/>
      <c r="I2780" s="64"/>
      <c r="J2780" s="66"/>
      <c r="K2780" s="67"/>
      <c r="L2780" s="68"/>
      <c r="M2780" s="69"/>
      <c r="N2780" s="69"/>
      <c r="O2780" s="68"/>
      <c r="P2780" s="65"/>
      <c r="Q2780" s="143"/>
      <c r="R2780" s="11"/>
      <c r="S2780" s="70"/>
      <c r="T2780" s="66"/>
      <c r="U2780" s="71"/>
    </row>
    <row r="2781" spans="1:21" x14ac:dyDescent="0.15">
      <c r="A2781" s="63"/>
      <c r="B2781" s="78"/>
      <c r="C2781" s="65"/>
      <c r="D2781" s="10"/>
      <c r="E2781" s="65"/>
      <c r="F2781" s="65"/>
      <c r="G2781" s="65"/>
      <c r="H2781" s="65"/>
      <c r="I2781" s="64"/>
      <c r="J2781" s="66"/>
      <c r="K2781" s="67"/>
      <c r="L2781" s="68"/>
      <c r="M2781" s="69"/>
      <c r="N2781" s="69"/>
      <c r="O2781" s="68"/>
      <c r="P2781" s="65"/>
      <c r="Q2781" s="143"/>
      <c r="R2781" s="11"/>
      <c r="S2781" s="70"/>
      <c r="T2781" s="66"/>
      <c r="U2781" s="71"/>
    </row>
    <row r="2782" spans="1:21" x14ac:dyDescent="0.15">
      <c r="A2782" s="63"/>
      <c r="B2782" s="78"/>
      <c r="C2782" s="65"/>
      <c r="D2782" s="10"/>
      <c r="E2782" s="65"/>
      <c r="F2782" s="65"/>
      <c r="G2782" s="65"/>
      <c r="H2782" s="65"/>
      <c r="I2782" s="64"/>
      <c r="J2782" s="66"/>
      <c r="K2782" s="67"/>
      <c r="L2782" s="68"/>
      <c r="M2782" s="69"/>
      <c r="N2782" s="69"/>
      <c r="O2782" s="68"/>
      <c r="P2782" s="65"/>
      <c r="Q2782" s="143"/>
      <c r="R2782" s="11"/>
      <c r="S2782" s="70"/>
      <c r="T2782" s="66"/>
      <c r="U2782" s="71"/>
    </row>
    <row r="2783" spans="1:21" x14ac:dyDescent="0.15">
      <c r="A2783" s="63"/>
      <c r="B2783" s="78"/>
      <c r="C2783" s="65"/>
      <c r="D2783" s="10"/>
      <c r="E2783" s="65"/>
      <c r="F2783" s="65"/>
      <c r="G2783" s="65"/>
      <c r="H2783" s="65"/>
      <c r="I2783" s="64"/>
      <c r="J2783" s="66"/>
      <c r="K2783" s="67"/>
      <c r="L2783" s="68"/>
      <c r="M2783" s="69"/>
      <c r="N2783" s="69"/>
      <c r="O2783" s="68"/>
      <c r="P2783" s="65"/>
      <c r="Q2783" s="143"/>
      <c r="R2783" s="11"/>
      <c r="S2783" s="70"/>
      <c r="T2783" s="66"/>
      <c r="U2783" s="71"/>
    </row>
    <row r="2784" spans="1:21" x14ac:dyDescent="0.15">
      <c r="A2784" s="63"/>
      <c r="B2784" s="78"/>
      <c r="C2784" s="65"/>
      <c r="D2784" s="10"/>
      <c r="E2784" s="65"/>
      <c r="F2784" s="65"/>
      <c r="G2784" s="65"/>
      <c r="H2784" s="65"/>
      <c r="I2784" s="64"/>
      <c r="J2784" s="66"/>
      <c r="K2784" s="67"/>
      <c r="L2784" s="68"/>
      <c r="M2784" s="69"/>
      <c r="N2784" s="69"/>
      <c r="O2784" s="68"/>
      <c r="P2784" s="65"/>
      <c r="Q2784" s="143"/>
      <c r="R2784" s="11"/>
      <c r="S2784" s="70"/>
      <c r="T2784" s="66"/>
      <c r="U2784" s="71"/>
    </row>
    <row r="2785" spans="1:21" x14ac:dyDescent="0.15">
      <c r="A2785" s="63"/>
      <c r="B2785" s="78"/>
      <c r="C2785" s="65"/>
      <c r="D2785" s="10"/>
      <c r="E2785" s="65"/>
      <c r="F2785" s="65"/>
      <c r="G2785" s="65"/>
      <c r="H2785" s="65"/>
      <c r="I2785" s="64"/>
      <c r="J2785" s="66"/>
      <c r="K2785" s="67"/>
      <c r="L2785" s="68"/>
      <c r="M2785" s="69"/>
      <c r="N2785" s="69"/>
      <c r="O2785" s="68"/>
      <c r="P2785" s="65"/>
      <c r="Q2785" s="143"/>
      <c r="R2785" s="11"/>
      <c r="S2785" s="70"/>
      <c r="T2785" s="66"/>
      <c r="U2785" s="71"/>
    </row>
    <row r="2786" spans="1:21" x14ac:dyDescent="0.15">
      <c r="A2786" s="63"/>
      <c r="B2786" s="78"/>
      <c r="C2786" s="65"/>
      <c r="D2786" s="10"/>
      <c r="E2786" s="65"/>
      <c r="F2786" s="65"/>
      <c r="G2786" s="65"/>
      <c r="H2786" s="65"/>
      <c r="I2786" s="64"/>
      <c r="J2786" s="66"/>
      <c r="K2786" s="67"/>
      <c r="L2786" s="68"/>
      <c r="M2786" s="69"/>
      <c r="N2786" s="69"/>
      <c r="O2786" s="68"/>
      <c r="P2786" s="65"/>
      <c r="Q2786" s="143"/>
      <c r="R2786" s="11"/>
      <c r="S2786" s="70"/>
      <c r="T2786" s="66"/>
      <c r="U2786" s="71"/>
    </row>
    <row r="2787" spans="1:21" x14ac:dyDescent="0.15">
      <c r="A2787" s="63"/>
      <c r="B2787" s="78"/>
      <c r="C2787" s="65"/>
      <c r="D2787" s="10"/>
      <c r="E2787" s="65"/>
      <c r="F2787" s="65"/>
      <c r="G2787" s="65"/>
      <c r="H2787" s="65"/>
      <c r="I2787" s="64"/>
      <c r="J2787" s="66"/>
      <c r="K2787" s="67"/>
      <c r="L2787" s="68"/>
      <c r="M2787" s="69"/>
      <c r="N2787" s="69"/>
      <c r="O2787" s="68"/>
      <c r="P2787" s="65"/>
      <c r="Q2787" s="143"/>
      <c r="R2787" s="11"/>
      <c r="S2787" s="70"/>
      <c r="T2787" s="66"/>
      <c r="U2787" s="71"/>
    </row>
    <row r="2788" spans="1:21" x14ac:dyDescent="0.15">
      <c r="A2788" s="63"/>
      <c r="B2788" s="78"/>
      <c r="C2788" s="65"/>
      <c r="D2788" s="10"/>
      <c r="E2788" s="65"/>
      <c r="F2788" s="65"/>
      <c r="G2788" s="65"/>
      <c r="H2788" s="65"/>
      <c r="I2788" s="64"/>
      <c r="J2788" s="66"/>
      <c r="K2788" s="67"/>
      <c r="L2788" s="68"/>
      <c r="M2788" s="69"/>
      <c r="N2788" s="69"/>
      <c r="O2788" s="68"/>
      <c r="P2788" s="65"/>
      <c r="Q2788" s="143"/>
      <c r="R2788" s="11"/>
      <c r="S2788" s="70"/>
      <c r="T2788" s="66"/>
      <c r="U2788" s="71"/>
    </row>
    <row r="2789" spans="1:21" x14ac:dyDescent="0.15">
      <c r="A2789" s="63"/>
      <c r="B2789" s="78"/>
      <c r="C2789" s="65"/>
      <c r="D2789" s="10"/>
      <c r="E2789" s="65"/>
      <c r="F2789" s="65"/>
      <c r="G2789" s="65"/>
      <c r="H2789" s="65"/>
      <c r="I2789" s="64"/>
      <c r="J2789" s="66"/>
      <c r="K2789" s="67"/>
      <c r="L2789" s="68"/>
      <c r="M2789" s="69"/>
      <c r="N2789" s="69"/>
      <c r="O2789" s="68"/>
      <c r="P2789" s="65"/>
      <c r="Q2789" s="143"/>
      <c r="R2789" s="11"/>
      <c r="S2789" s="70"/>
      <c r="T2789" s="66"/>
      <c r="U2789" s="71"/>
    </row>
    <row r="2790" spans="1:21" x14ac:dyDescent="0.15">
      <c r="A2790" s="63"/>
      <c r="B2790" s="78"/>
      <c r="C2790" s="65"/>
      <c r="D2790" s="10"/>
      <c r="E2790" s="65"/>
      <c r="F2790" s="65"/>
      <c r="G2790" s="65"/>
      <c r="H2790" s="65"/>
      <c r="I2790" s="64"/>
      <c r="J2790" s="66"/>
      <c r="K2790" s="67"/>
      <c r="L2790" s="68"/>
      <c r="M2790" s="69"/>
      <c r="N2790" s="69"/>
      <c r="O2790" s="68"/>
      <c r="P2790" s="65"/>
      <c r="Q2790" s="143"/>
      <c r="R2790" s="11"/>
      <c r="S2790" s="70"/>
      <c r="T2790" s="66"/>
      <c r="U2790" s="71"/>
    </row>
    <row r="2791" spans="1:21" x14ac:dyDescent="0.15">
      <c r="A2791" s="63"/>
      <c r="B2791" s="78"/>
      <c r="C2791" s="65"/>
      <c r="D2791" s="10"/>
      <c r="E2791" s="65"/>
      <c r="F2791" s="65"/>
      <c r="G2791" s="65"/>
      <c r="H2791" s="65"/>
      <c r="I2791" s="64"/>
      <c r="J2791" s="66"/>
      <c r="K2791" s="67"/>
      <c r="L2791" s="68"/>
      <c r="M2791" s="69"/>
      <c r="N2791" s="69"/>
      <c r="O2791" s="68"/>
      <c r="P2791" s="65"/>
      <c r="Q2791" s="143"/>
      <c r="R2791" s="11"/>
      <c r="S2791" s="70"/>
      <c r="T2791" s="66"/>
      <c r="U2791" s="71"/>
    </row>
    <row r="2792" spans="1:21" x14ac:dyDescent="0.15">
      <c r="A2792" s="63"/>
      <c r="B2792" s="78"/>
      <c r="C2792" s="65"/>
      <c r="D2792" s="10"/>
      <c r="E2792" s="65"/>
      <c r="F2792" s="65"/>
      <c r="G2792" s="65"/>
      <c r="H2792" s="65"/>
      <c r="I2792" s="64"/>
      <c r="J2792" s="66"/>
      <c r="K2792" s="67"/>
      <c r="L2792" s="68"/>
      <c r="M2792" s="69"/>
      <c r="N2792" s="69"/>
      <c r="O2792" s="68"/>
      <c r="P2792" s="65"/>
      <c r="Q2792" s="143"/>
      <c r="R2792" s="11"/>
      <c r="S2792" s="70"/>
      <c r="T2792" s="66"/>
      <c r="U2792" s="71"/>
    </row>
    <row r="2793" spans="1:21" x14ac:dyDescent="0.15">
      <c r="A2793" s="63"/>
      <c r="B2793" s="78"/>
      <c r="C2793" s="65"/>
      <c r="D2793" s="10"/>
      <c r="E2793" s="65"/>
      <c r="F2793" s="65"/>
      <c r="G2793" s="65"/>
      <c r="H2793" s="65"/>
      <c r="I2793" s="64"/>
      <c r="J2793" s="66"/>
      <c r="K2793" s="67"/>
      <c r="L2793" s="68"/>
      <c r="M2793" s="69"/>
      <c r="N2793" s="69"/>
      <c r="O2793" s="68"/>
      <c r="P2793" s="65"/>
      <c r="Q2793" s="143"/>
      <c r="R2793" s="11"/>
      <c r="S2793" s="70"/>
      <c r="T2793" s="66"/>
      <c r="U2793" s="71"/>
    </row>
    <row r="2794" spans="1:21" x14ac:dyDescent="0.15">
      <c r="A2794" s="63"/>
      <c r="B2794" s="78"/>
      <c r="C2794" s="65"/>
      <c r="D2794" s="10"/>
      <c r="E2794" s="65"/>
      <c r="F2794" s="65"/>
      <c r="G2794" s="65"/>
      <c r="H2794" s="65"/>
      <c r="I2794" s="64"/>
      <c r="J2794" s="66"/>
      <c r="K2794" s="67"/>
      <c r="L2794" s="68"/>
      <c r="M2794" s="69"/>
      <c r="N2794" s="69"/>
      <c r="O2794" s="68"/>
      <c r="P2794" s="65"/>
      <c r="Q2794" s="143"/>
      <c r="R2794" s="11"/>
      <c r="S2794" s="70"/>
      <c r="T2794" s="66"/>
      <c r="U2794" s="71"/>
    </row>
    <row r="2795" spans="1:21" x14ac:dyDescent="0.15">
      <c r="A2795" s="63"/>
      <c r="B2795" s="78"/>
      <c r="C2795" s="65"/>
      <c r="D2795" s="10"/>
      <c r="E2795" s="65"/>
      <c r="F2795" s="65"/>
      <c r="G2795" s="65"/>
      <c r="H2795" s="65"/>
      <c r="I2795" s="64"/>
      <c r="J2795" s="66"/>
      <c r="K2795" s="67"/>
      <c r="L2795" s="68"/>
      <c r="M2795" s="69"/>
      <c r="N2795" s="69"/>
      <c r="O2795" s="68"/>
      <c r="P2795" s="65"/>
      <c r="Q2795" s="143"/>
      <c r="R2795" s="11"/>
      <c r="S2795" s="70"/>
      <c r="T2795" s="66"/>
      <c r="U2795" s="71"/>
    </row>
    <row r="2796" spans="1:21" x14ac:dyDescent="0.15">
      <c r="A2796" s="63"/>
      <c r="B2796" s="78"/>
      <c r="C2796" s="65"/>
      <c r="D2796" s="10"/>
      <c r="E2796" s="65"/>
      <c r="F2796" s="65"/>
      <c r="G2796" s="65"/>
      <c r="H2796" s="65"/>
      <c r="I2796" s="64"/>
      <c r="J2796" s="66"/>
      <c r="K2796" s="67"/>
      <c r="L2796" s="68"/>
      <c r="M2796" s="69"/>
      <c r="N2796" s="69"/>
      <c r="O2796" s="68"/>
      <c r="P2796" s="65"/>
      <c r="Q2796" s="143"/>
      <c r="R2796" s="11"/>
      <c r="S2796" s="70"/>
      <c r="T2796" s="66"/>
      <c r="U2796" s="71"/>
    </row>
    <row r="2797" spans="1:21" x14ac:dyDescent="0.15">
      <c r="A2797" s="63"/>
      <c r="B2797" s="78"/>
      <c r="C2797" s="65"/>
      <c r="D2797" s="10"/>
      <c r="E2797" s="65"/>
      <c r="F2797" s="65"/>
      <c r="G2797" s="65"/>
      <c r="H2797" s="65"/>
      <c r="I2797" s="64"/>
      <c r="J2797" s="66"/>
      <c r="K2797" s="67"/>
      <c r="L2797" s="68"/>
      <c r="M2797" s="69"/>
      <c r="N2797" s="69"/>
      <c r="O2797" s="68"/>
      <c r="P2797" s="65"/>
      <c r="Q2797" s="143"/>
      <c r="R2797" s="11"/>
      <c r="S2797" s="70"/>
      <c r="T2797" s="66"/>
      <c r="U2797" s="71"/>
    </row>
    <row r="2798" spans="1:21" x14ac:dyDescent="0.15">
      <c r="A2798" s="63"/>
      <c r="B2798" s="78"/>
      <c r="C2798" s="65"/>
      <c r="D2798" s="10"/>
      <c r="E2798" s="65"/>
      <c r="F2798" s="65"/>
      <c r="G2798" s="65"/>
      <c r="H2798" s="65"/>
      <c r="I2798" s="64"/>
      <c r="J2798" s="66"/>
      <c r="K2798" s="67"/>
      <c r="L2798" s="68"/>
      <c r="M2798" s="69"/>
      <c r="N2798" s="69"/>
      <c r="O2798" s="68"/>
      <c r="P2798" s="65"/>
      <c r="Q2798" s="143"/>
      <c r="R2798" s="11"/>
      <c r="S2798" s="70"/>
      <c r="T2798" s="66"/>
      <c r="U2798" s="71"/>
    </row>
    <row r="2799" spans="1:21" x14ac:dyDescent="0.15">
      <c r="A2799" s="63"/>
      <c r="B2799" s="78"/>
      <c r="C2799" s="65"/>
      <c r="D2799" s="10"/>
      <c r="E2799" s="65"/>
      <c r="F2799" s="65"/>
      <c r="G2799" s="65"/>
      <c r="H2799" s="65"/>
      <c r="I2799" s="64"/>
      <c r="J2799" s="66"/>
      <c r="K2799" s="67"/>
      <c r="L2799" s="68"/>
      <c r="M2799" s="69"/>
      <c r="N2799" s="69"/>
      <c r="O2799" s="68"/>
      <c r="P2799" s="65"/>
      <c r="Q2799" s="143"/>
      <c r="R2799" s="11"/>
      <c r="S2799" s="70"/>
      <c r="T2799" s="66"/>
      <c r="U2799" s="71"/>
    </row>
    <row r="2800" spans="1:21" x14ac:dyDescent="0.15">
      <c r="A2800" s="63"/>
      <c r="B2800" s="78"/>
      <c r="C2800" s="65"/>
      <c r="D2800" s="10"/>
      <c r="E2800" s="65"/>
      <c r="F2800" s="65"/>
      <c r="G2800" s="65"/>
      <c r="H2800" s="65"/>
      <c r="I2800" s="64"/>
      <c r="J2800" s="66"/>
      <c r="K2800" s="67"/>
      <c r="L2800" s="68"/>
      <c r="M2800" s="69"/>
      <c r="N2800" s="69"/>
      <c r="O2800" s="68"/>
      <c r="P2800" s="65"/>
      <c r="Q2800" s="143"/>
      <c r="R2800" s="11"/>
      <c r="S2800" s="70"/>
      <c r="T2800" s="66"/>
      <c r="U2800" s="71"/>
    </row>
    <row r="2801" spans="1:21" x14ac:dyDescent="0.15">
      <c r="A2801" s="63"/>
      <c r="B2801" s="78"/>
      <c r="C2801" s="65"/>
      <c r="D2801" s="10"/>
      <c r="E2801" s="65"/>
      <c r="F2801" s="65"/>
      <c r="G2801" s="65"/>
      <c r="H2801" s="65"/>
      <c r="I2801" s="64"/>
      <c r="J2801" s="66"/>
      <c r="K2801" s="67"/>
      <c r="L2801" s="68"/>
      <c r="M2801" s="69"/>
      <c r="N2801" s="69"/>
      <c r="O2801" s="68"/>
      <c r="P2801" s="65"/>
      <c r="Q2801" s="143"/>
      <c r="R2801" s="11"/>
      <c r="S2801" s="70"/>
      <c r="T2801" s="66"/>
      <c r="U2801" s="71"/>
    </row>
    <row r="2802" spans="1:21" x14ac:dyDescent="0.15">
      <c r="A2802" s="63"/>
      <c r="B2802" s="78"/>
      <c r="C2802" s="65"/>
      <c r="D2802" s="10"/>
      <c r="E2802" s="65"/>
      <c r="F2802" s="65"/>
      <c r="G2802" s="65"/>
      <c r="H2802" s="65"/>
      <c r="I2802" s="64"/>
      <c r="J2802" s="66"/>
      <c r="K2802" s="67"/>
      <c r="L2802" s="68"/>
      <c r="M2802" s="69"/>
      <c r="N2802" s="69"/>
      <c r="O2802" s="68"/>
      <c r="P2802" s="65"/>
      <c r="Q2802" s="143"/>
      <c r="R2802" s="11"/>
      <c r="S2802" s="70"/>
      <c r="T2802" s="66"/>
      <c r="U2802" s="71"/>
    </row>
    <row r="2803" spans="1:21" x14ac:dyDescent="0.15">
      <c r="A2803" s="63"/>
      <c r="B2803" s="78"/>
      <c r="C2803" s="65"/>
      <c r="D2803" s="10"/>
      <c r="E2803" s="65"/>
      <c r="F2803" s="65"/>
      <c r="G2803" s="65"/>
      <c r="H2803" s="65"/>
      <c r="I2803" s="64"/>
      <c r="J2803" s="66"/>
      <c r="K2803" s="67"/>
      <c r="L2803" s="68"/>
      <c r="M2803" s="69"/>
      <c r="N2803" s="69"/>
      <c r="O2803" s="68"/>
      <c r="P2803" s="65"/>
      <c r="Q2803" s="143"/>
      <c r="R2803" s="11"/>
      <c r="S2803" s="70"/>
      <c r="T2803" s="66"/>
      <c r="U2803" s="71"/>
    </row>
    <row r="2804" spans="1:21" x14ac:dyDescent="0.15">
      <c r="A2804" s="63"/>
      <c r="B2804" s="78"/>
      <c r="C2804" s="65"/>
      <c r="D2804" s="10"/>
      <c r="E2804" s="65"/>
      <c r="F2804" s="65"/>
      <c r="G2804" s="65"/>
      <c r="H2804" s="65"/>
      <c r="I2804" s="64"/>
      <c r="J2804" s="66"/>
      <c r="K2804" s="67"/>
      <c r="L2804" s="68"/>
      <c r="M2804" s="69"/>
      <c r="N2804" s="69"/>
      <c r="O2804" s="68"/>
      <c r="P2804" s="65"/>
      <c r="Q2804" s="143"/>
      <c r="R2804" s="11"/>
      <c r="S2804" s="70"/>
      <c r="T2804" s="66"/>
      <c r="U2804" s="71"/>
    </row>
    <row r="2805" spans="1:21" x14ac:dyDescent="0.15">
      <c r="A2805" s="63"/>
      <c r="B2805" s="78"/>
      <c r="C2805" s="65"/>
      <c r="D2805" s="10"/>
      <c r="E2805" s="65"/>
      <c r="F2805" s="65"/>
      <c r="G2805" s="65"/>
      <c r="H2805" s="65"/>
      <c r="I2805" s="64"/>
      <c r="J2805" s="66"/>
      <c r="K2805" s="67"/>
      <c r="L2805" s="68"/>
      <c r="M2805" s="69"/>
      <c r="N2805" s="69"/>
      <c r="O2805" s="68"/>
      <c r="P2805" s="65"/>
      <c r="Q2805" s="143"/>
      <c r="R2805" s="11"/>
      <c r="S2805" s="70"/>
      <c r="T2805" s="66"/>
      <c r="U2805" s="71"/>
    </row>
    <row r="2806" spans="1:21" x14ac:dyDescent="0.15">
      <c r="A2806" s="63"/>
      <c r="B2806" s="78"/>
      <c r="C2806" s="65"/>
      <c r="D2806" s="10"/>
      <c r="E2806" s="65"/>
      <c r="F2806" s="65"/>
      <c r="G2806" s="65"/>
      <c r="H2806" s="65"/>
      <c r="I2806" s="64"/>
      <c r="J2806" s="66"/>
      <c r="K2806" s="67"/>
      <c r="L2806" s="68"/>
      <c r="M2806" s="69"/>
      <c r="N2806" s="69"/>
      <c r="O2806" s="68"/>
      <c r="P2806" s="65"/>
      <c r="Q2806" s="143"/>
      <c r="R2806" s="11"/>
      <c r="S2806" s="70"/>
      <c r="T2806" s="66"/>
      <c r="U2806" s="71"/>
    </row>
    <row r="2807" spans="1:21" x14ac:dyDescent="0.15">
      <c r="A2807" s="63"/>
      <c r="B2807" s="78"/>
      <c r="C2807" s="65"/>
      <c r="D2807" s="10"/>
      <c r="E2807" s="65"/>
      <c r="F2807" s="65"/>
      <c r="G2807" s="65"/>
      <c r="H2807" s="65"/>
      <c r="I2807" s="64"/>
      <c r="J2807" s="66"/>
      <c r="K2807" s="67"/>
      <c r="L2807" s="68"/>
      <c r="M2807" s="69"/>
      <c r="N2807" s="69"/>
      <c r="O2807" s="68"/>
      <c r="P2807" s="65"/>
      <c r="Q2807" s="143"/>
      <c r="R2807" s="11"/>
      <c r="S2807" s="70"/>
      <c r="T2807" s="66"/>
      <c r="U2807" s="71"/>
    </row>
    <row r="2808" spans="1:21" x14ac:dyDescent="0.15">
      <c r="A2808" s="63"/>
      <c r="B2808" s="78"/>
      <c r="C2808" s="65"/>
      <c r="D2808" s="10"/>
      <c r="E2808" s="65"/>
      <c r="F2808" s="65"/>
      <c r="G2808" s="65"/>
      <c r="H2808" s="65"/>
      <c r="I2808" s="64"/>
      <c r="J2808" s="66"/>
      <c r="K2808" s="67"/>
      <c r="L2808" s="68"/>
      <c r="M2808" s="69"/>
      <c r="N2808" s="69"/>
      <c r="O2808" s="68"/>
      <c r="P2808" s="65"/>
      <c r="Q2808" s="143"/>
      <c r="R2808" s="11"/>
      <c r="S2808" s="70"/>
      <c r="T2808" s="66"/>
      <c r="U2808" s="71"/>
    </row>
    <row r="2809" spans="1:21" x14ac:dyDescent="0.15">
      <c r="A2809" s="63"/>
      <c r="B2809" s="78"/>
      <c r="C2809" s="65"/>
      <c r="D2809" s="10"/>
      <c r="E2809" s="65"/>
      <c r="F2809" s="65"/>
      <c r="G2809" s="65"/>
      <c r="H2809" s="65"/>
      <c r="I2809" s="64"/>
      <c r="J2809" s="66"/>
      <c r="K2809" s="67"/>
      <c r="L2809" s="68"/>
      <c r="M2809" s="69"/>
      <c r="N2809" s="69"/>
      <c r="O2809" s="68"/>
      <c r="P2809" s="65"/>
      <c r="Q2809" s="143"/>
      <c r="R2809" s="11"/>
      <c r="S2809" s="70"/>
      <c r="T2809" s="66"/>
      <c r="U2809" s="71"/>
    </row>
    <row r="2810" spans="1:21" x14ac:dyDescent="0.15">
      <c r="A2810" s="63"/>
      <c r="B2810" s="78"/>
      <c r="C2810" s="65"/>
      <c r="D2810" s="10"/>
      <c r="E2810" s="65"/>
      <c r="F2810" s="65"/>
      <c r="G2810" s="65"/>
      <c r="H2810" s="65"/>
      <c r="I2810" s="64"/>
      <c r="J2810" s="66"/>
      <c r="K2810" s="67"/>
      <c r="L2810" s="68"/>
      <c r="M2810" s="69"/>
      <c r="N2810" s="69"/>
      <c r="O2810" s="68"/>
      <c r="P2810" s="65"/>
      <c r="Q2810" s="143"/>
      <c r="R2810" s="11"/>
      <c r="S2810" s="70"/>
      <c r="T2810" s="66"/>
      <c r="U2810" s="71"/>
    </row>
    <row r="2811" spans="1:21" x14ac:dyDescent="0.15">
      <c r="A2811" s="63"/>
      <c r="B2811" s="78"/>
      <c r="C2811" s="65"/>
      <c r="D2811" s="10"/>
      <c r="E2811" s="65"/>
      <c r="F2811" s="65"/>
      <c r="G2811" s="65"/>
      <c r="H2811" s="65"/>
      <c r="I2811" s="64"/>
      <c r="J2811" s="66"/>
      <c r="K2811" s="67"/>
      <c r="L2811" s="68"/>
      <c r="M2811" s="69"/>
      <c r="N2811" s="69"/>
      <c r="O2811" s="68"/>
      <c r="P2811" s="65"/>
      <c r="Q2811" s="143"/>
      <c r="R2811" s="11"/>
      <c r="S2811" s="70"/>
      <c r="T2811" s="66"/>
      <c r="U2811" s="71"/>
    </row>
    <row r="2812" spans="1:21" x14ac:dyDescent="0.15">
      <c r="A2812" s="63"/>
      <c r="B2812" s="78"/>
      <c r="C2812" s="65"/>
      <c r="D2812" s="10"/>
      <c r="E2812" s="65"/>
      <c r="F2812" s="65"/>
      <c r="G2812" s="65"/>
      <c r="H2812" s="65"/>
      <c r="I2812" s="64"/>
      <c r="J2812" s="66"/>
      <c r="K2812" s="67"/>
      <c r="L2812" s="68"/>
      <c r="M2812" s="69"/>
      <c r="N2812" s="69"/>
      <c r="O2812" s="68"/>
      <c r="P2812" s="65"/>
      <c r="Q2812" s="143"/>
      <c r="R2812" s="11"/>
      <c r="S2812" s="70"/>
      <c r="T2812" s="66"/>
      <c r="U2812" s="71"/>
    </row>
    <row r="2813" spans="1:21" x14ac:dyDescent="0.15">
      <c r="A2813" s="63"/>
      <c r="B2813" s="78"/>
      <c r="C2813" s="65"/>
      <c r="D2813" s="10"/>
      <c r="E2813" s="65"/>
      <c r="F2813" s="65"/>
      <c r="G2813" s="65"/>
      <c r="H2813" s="65"/>
      <c r="I2813" s="64"/>
      <c r="J2813" s="66"/>
      <c r="K2813" s="67"/>
      <c r="L2813" s="68"/>
      <c r="M2813" s="69"/>
      <c r="N2813" s="69"/>
      <c r="O2813" s="68"/>
      <c r="P2813" s="65"/>
      <c r="Q2813" s="143"/>
      <c r="R2813" s="11"/>
      <c r="S2813" s="70"/>
      <c r="T2813" s="66"/>
      <c r="U2813" s="71"/>
    </row>
    <row r="2814" spans="1:21" x14ac:dyDescent="0.15">
      <c r="A2814" s="63"/>
      <c r="B2814" s="78"/>
      <c r="C2814" s="65"/>
      <c r="D2814" s="10"/>
      <c r="E2814" s="65"/>
      <c r="F2814" s="65"/>
      <c r="G2814" s="65"/>
      <c r="H2814" s="65"/>
      <c r="I2814" s="64"/>
      <c r="J2814" s="66"/>
      <c r="K2814" s="67"/>
      <c r="L2814" s="68"/>
      <c r="M2814" s="69"/>
      <c r="N2814" s="69"/>
      <c r="O2814" s="68"/>
      <c r="P2814" s="65"/>
      <c r="Q2814" s="143"/>
      <c r="R2814" s="11"/>
      <c r="S2814" s="70"/>
      <c r="T2814" s="66"/>
      <c r="U2814" s="71"/>
    </row>
    <row r="2815" spans="1:21" x14ac:dyDescent="0.15">
      <c r="A2815" s="63"/>
      <c r="B2815" s="78"/>
      <c r="C2815" s="65"/>
      <c r="D2815" s="10"/>
      <c r="E2815" s="65"/>
      <c r="F2815" s="65"/>
      <c r="G2815" s="65"/>
      <c r="H2815" s="65"/>
      <c r="I2815" s="64"/>
      <c r="J2815" s="66"/>
      <c r="K2815" s="67"/>
      <c r="L2815" s="68"/>
      <c r="M2815" s="69"/>
      <c r="N2815" s="69"/>
      <c r="O2815" s="68"/>
      <c r="P2815" s="65"/>
      <c r="Q2815" s="143"/>
      <c r="R2815" s="11"/>
      <c r="S2815" s="70"/>
      <c r="T2815" s="66"/>
      <c r="U2815" s="71"/>
    </row>
    <row r="2816" spans="1:21" x14ac:dyDescent="0.15">
      <c r="A2816" s="63"/>
      <c r="B2816" s="78"/>
      <c r="C2816" s="65"/>
      <c r="D2816" s="10"/>
      <c r="E2816" s="65"/>
      <c r="F2816" s="65"/>
      <c r="G2816" s="65"/>
      <c r="H2816" s="65"/>
      <c r="I2816" s="64"/>
      <c r="J2816" s="66"/>
      <c r="K2816" s="67"/>
      <c r="L2816" s="68"/>
      <c r="M2816" s="69"/>
      <c r="N2816" s="69"/>
      <c r="O2816" s="68"/>
      <c r="P2816" s="65"/>
      <c r="Q2816" s="143"/>
      <c r="R2816" s="11"/>
      <c r="S2816" s="70"/>
      <c r="T2816" s="66"/>
      <c r="U2816" s="71"/>
    </row>
    <row r="2817" spans="1:21" x14ac:dyDescent="0.15">
      <c r="A2817" s="63"/>
      <c r="B2817" s="78"/>
      <c r="C2817" s="65"/>
      <c r="D2817" s="10"/>
      <c r="E2817" s="65"/>
      <c r="F2817" s="65"/>
      <c r="G2817" s="65"/>
      <c r="H2817" s="65"/>
      <c r="I2817" s="64"/>
      <c r="J2817" s="66"/>
      <c r="K2817" s="67"/>
      <c r="L2817" s="68"/>
      <c r="M2817" s="69"/>
      <c r="N2817" s="69"/>
      <c r="O2817" s="68"/>
      <c r="P2817" s="65"/>
      <c r="Q2817" s="143"/>
      <c r="R2817" s="11"/>
      <c r="S2817" s="70"/>
      <c r="T2817" s="66"/>
      <c r="U2817" s="71"/>
    </row>
    <row r="2818" spans="1:21" x14ac:dyDescent="0.15">
      <c r="A2818" s="63"/>
      <c r="B2818" s="78"/>
      <c r="C2818" s="65"/>
      <c r="D2818" s="10"/>
      <c r="E2818" s="65"/>
      <c r="F2818" s="65"/>
      <c r="G2818" s="65"/>
      <c r="H2818" s="65"/>
      <c r="I2818" s="64"/>
      <c r="J2818" s="66"/>
      <c r="K2818" s="67"/>
      <c r="L2818" s="68"/>
      <c r="M2818" s="69"/>
      <c r="N2818" s="69"/>
      <c r="O2818" s="68"/>
      <c r="P2818" s="65"/>
      <c r="Q2818" s="143"/>
      <c r="R2818" s="11"/>
      <c r="S2818" s="70"/>
      <c r="T2818" s="66"/>
      <c r="U2818" s="71"/>
    </row>
    <row r="2819" spans="1:21" x14ac:dyDescent="0.15">
      <c r="A2819" s="63"/>
      <c r="B2819" s="78"/>
      <c r="C2819" s="65"/>
      <c r="D2819" s="10"/>
      <c r="E2819" s="65"/>
      <c r="F2819" s="65"/>
      <c r="G2819" s="65"/>
      <c r="H2819" s="65"/>
      <c r="I2819" s="64"/>
      <c r="J2819" s="66"/>
      <c r="K2819" s="67"/>
      <c r="L2819" s="68"/>
      <c r="M2819" s="69"/>
      <c r="N2819" s="69"/>
      <c r="O2819" s="68"/>
      <c r="P2819" s="65"/>
      <c r="Q2819" s="143"/>
      <c r="R2819" s="11"/>
      <c r="S2819" s="70"/>
      <c r="T2819" s="66"/>
      <c r="U2819" s="71"/>
    </row>
    <row r="2820" spans="1:21" x14ac:dyDescent="0.15">
      <c r="A2820" s="63"/>
      <c r="B2820" s="78"/>
      <c r="C2820" s="65"/>
      <c r="D2820" s="10"/>
      <c r="E2820" s="65"/>
      <c r="F2820" s="65"/>
      <c r="G2820" s="65"/>
      <c r="H2820" s="65"/>
      <c r="I2820" s="64"/>
      <c r="J2820" s="66"/>
      <c r="K2820" s="67"/>
      <c r="L2820" s="68"/>
      <c r="M2820" s="69"/>
      <c r="N2820" s="69"/>
      <c r="O2820" s="68"/>
      <c r="P2820" s="65"/>
      <c r="Q2820" s="143"/>
      <c r="R2820" s="11"/>
      <c r="S2820" s="70"/>
      <c r="T2820" s="66"/>
      <c r="U2820" s="71"/>
    </row>
    <row r="2821" spans="1:21" x14ac:dyDescent="0.15">
      <c r="A2821" s="63"/>
      <c r="B2821" s="78"/>
      <c r="C2821" s="65"/>
      <c r="D2821" s="10"/>
      <c r="E2821" s="65"/>
      <c r="F2821" s="65"/>
      <c r="G2821" s="65"/>
      <c r="H2821" s="65"/>
      <c r="I2821" s="64"/>
      <c r="J2821" s="66"/>
      <c r="K2821" s="67"/>
      <c r="L2821" s="68"/>
      <c r="M2821" s="69"/>
      <c r="N2821" s="69"/>
      <c r="O2821" s="68"/>
      <c r="P2821" s="65"/>
      <c r="Q2821" s="143"/>
      <c r="R2821" s="11"/>
      <c r="S2821" s="70"/>
      <c r="T2821" s="66"/>
      <c r="U2821" s="71"/>
    </row>
    <row r="2822" spans="1:21" x14ac:dyDescent="0.15">
      <c r="A2822" s="63"/>
      <c r="B2822" s="78"/>
      <c r="C2822" s="65"/>
      <c r="D2822" s="10"/>
      <c r="E2822" s="65"/>
      <c r="F2822" s="65"/>
      <c r="G2822" s="65"/>
      <c r="H2822" s="65"/>
      <c r="I2822" s="64"/>
      <c r="J2822" s="66"/>
      <c r="K2822" s="67"/>
      <c r="L2822" s="68"/>
      <c r="M2822" s="69"/>
      <c r="N2822" s="69"/>
      <c r="O2822" s="68"/>
      <c r="P2822" s="65"/>
      <c r="Q2822" s="143"/>
      <c r="R2822" s="11"/>
      <c r="S2822" s="70"/>
      <c r="T2822" s="66"/>
      <c r="U2822" s="71"/>
    </row>
    <row r="2823" spans="1:21" x14ac:dyDescent="0.15">
      <c r="A2823" s="63"/>
      <c r="B2823" s="78"/>
      <c r="C2823" s="65"/>
      <c r="D2823" s="10"/>
      <c r="E2823" s="65"/>
      <c r="F2823" s="65"/>
      <c r="G2823" s="65"/>
      <c r="H2823" s="65"/>
      <c r="I2823" s="64"/>
      <c r="J2823" s="66"/>
      <c r="K2823" s="67"/>
      <c r="L2823" s="68"/>
      <c r="M2823" s="69"/>
      <c r="N2823" s="69"/>
      <c r="O2823" s="68"/>
      <c r="P2823" s="65"/>
      <c r="Q2823" s="143"/>
      <c r="R2823" s="11"/>
      <c r="S2823" s="70"/>
      <c r="T2823" s="66"/>
      <c r="U2823" s="71"/>
    </row>
    <row r="2824" spans="1:21" x14ac:dyDescent="0.15">
      <c r="A2824" s="63"/>
      <c r="B2824" s="78"/>
      <c r="C2824" s="65"/>
      <c r="D2824" s="10"/>
      <c r="E2824" s="65"/>
      <c r="F2824" s="65"/>
      <c r="G2824" s="65"/>
      <c r="H2824" s="65"/>
      <c r="I2824" s="64"/>
      <c r="J2824" s="66"/>
      <c r="K2824" s="67"/>
      <c r="L2824" s="68"/>
      <c r="M2824" s="69"/>
      <c r="N2824" s="69"/>
      <c r="O2824" s="68"/>
      <c r="P2824" s="65"/>
      <c r="Q2824" s="143"/>
      <c r="R2824" s="11"/>
      <c r="S2824" s="70"/>
      <c r="T2824" s="66"/>
      <c r="U2824" s="71"/>
    </row>
    <row r="2825" spans="1:21" x14ac:dyDescent="0.15">
      <c r="A2825" s="63"/>
      <c r="B2825" s="78"/>
      <c r="C2825" s="65"/>
      <c r="D2825" s="10"/>
      <c r="E2825" s="65"/>
      <c r="F2825" s="65"/>
      <c r="G2825" s="65"/>
      <c r="H2825" s="65"/>
      <c r="I2825" s="64"/>
      <c r="J2825" s="66"/>
      <c r="K2825" s="67"/>
      <c r="L2825" s="68"/>
      <c r="M2825" s="69"/>
      <c r="N2825" s="69"/>
      <c r="O2825" s="68"/>
      <c r="P2825" s="65"/>
      <c r="Q2825" s="143"/>
      <c r="R2825" s="11"/>
      <c r="S2825" s="70"/>
      <c r="T2825" s="66"/>
      <c r="U2825" s="71"/>
    </row>
    <row r="2826" spans="1:21" x14ac:dyDescent="0.15">
      <c r="A2826" s="63"/>
      <c r="B2826" s="78"/>
      <c r="C2826" s="65"/>
      <c r="D2826" s="10"/>
      <c r="E2826" s="65"/>
      <c r="F2826" s="65"/>
      <c r="G2826" s="65"/>
      <c r="H2826" s="65"/>
      <c r="I2826" s="64"/>
      <c r="J2826" s="66"/>
      <c r="K2826" s="67"/>
      <c r="L2826" s="68"/>
      <c r="M2826" s="69"/>
      <c r="N2826" s="69"/>
      <c r="O2826" s="68"/>
      <c r="P2826" s="65"/>
      <c r="Q2826" s="143"/>
      <c r="R2826" s="11"/>
      <c r="S2826" s="70"/>
      <c r="T2826" s="66"/>
      <c r="U2826" s="71"/>
    </row>
    <row r="2827" spans="1:21" x14ac:dyDescent="0.15">
      <c r="A2827" s="63"/>
      <c r="B2827" s="78"/>
      <c r="C2827" s="65"/>
      <c r="D2827" s="10"/>
      <c r="E2827" s="65"/>
      <c r="F2827" s="65"/>
      <c r="G2827" s="65"/>
      <c r="H2827" s="65"/>
      <c r="I2827" s="64"/>
      <c r="J2827" s="66"/>
      <c r="K2827" s="67"/>
      <c r="L2827" s="68"/>
      <c r="M2827" s="69"/>
      <c r="N2827" s="69"/>
      <c r="O2827" s="68"/>
      <c r="P2827" s="65"/>
      <c r="Q2827" s="143"/>
      <c r="R2827" s="11"/>
      <c r="S2827" s="70"/>
      <c r="T2827" s="66"/>
      <c r="U2827" s="71"/>
    </row>
    <row r="2828" spans="1:21" x14ac:dyDescent="0.15">
      <c r="A2828" s="63"/>
      <c r="B2828" s="78"/>
      <c r="C2828" s="65"/>
      <c r="D2828" s="10"/>
      <c r="E2828" s="65"/>
      <c r="F2828" s="65"/>
      <c r="G2828" s="65"/>
      <c r="H2828" s="65"/>
      <c r="I2828" s="64"/>
      <c r="J2828" s="66"/>
      <c r="K2828" s="67"/>
      <c r="L2828" s="68"/>
      <c r="M2828" s="69"/>
      <c r="N2828" s="69"/>
      <c r="O2828" s="68"/>
      <c r="P2828" s="65"/>
      <c r="Q2828" s="143"/>
      <c r="R2828" s="11"/>
      <c r="S2828" s="70"/>
      <c r="T2828" s="66"/>
      <c r="U2828" s="71"/>
    </row>
    <row r="2829" spans="1:21" x14ac:dyDescent="0.15">
      <c r="A2829" s="63"/>
      <c r="B2829" s="78"/>
      <c r="C2829" s="65"/>
      <c r="D2829" s="10"/>
      <c r="E2829" s="65"/>
      <c r="F2829" s="65"/>
      <c r="G2829" s="65"/>
      <c r="H2829" s="65"/>
      <c r="I2829" s="64"/>
      <c r="J2829" s="66"/>
      <c r="K2829" s="67"/>
      <c r="L2829" s="68"/>
      <c r="M2829" s="69"/>
      <c r="N2829" s="69"/>
      <c r="O2829" s="68"/>
      <c r="P2829" s="65"/>
      <c r="Q2829" s="143"/>
      <c r="R2829" s="11"/>
      <c r="S2829" s="70"/>
      <c r="T2829" s="66"/>
      <c r="U2829" s="71"/>
    </row>
    <row r="2830" spans="1:21" x14ac:dyDescent="0.15">
      <c r="A2830" s="63"/>
      <c r="B2830" s="78"/>
      <c r="C2830" s="65"/>
      <c r="D2830" s="10"/>
      <c r="E2830" s="65"/>
      <c r="F2830" s="65"/>
      <c r="G2830" s="65"/>
      <c r="H2830" s="65"/>
      <c r="I2830" s="64"/>
      <c r="J2830" s="66"/>
      <c r="K2830" s="67"/>
      <c r="L2830" s="68"/>
      <c r="M2830" s="69"/>
      <c r="N2830" s="69"/>
      <c r="O2830" s="68"/>
      <c r="P2830" s="65"/>
      <c r="Q2830" s="143"/>
      <c r="R2830" s="11"/>
      <c r="S2830" s="70"/>
      <c r="T2830" s="66"/>
      <c r="U2830" s="71"/>
    </row>
    <row r="2831" spans="1:21" x14ac:dyDescent="0.15">
      <c r="A2831" s="63"/>
      <c r="B2831" s="78"/>
      <c r="C2831" s="65"/>
      <c r="D2831" s="10"/>
      <c r="E2831" s="65"/>
      <c r="F2831" s="65"/>
      <c r="G2831" s="65"/>
      <c r="H2831" s="65"/>
      <c r="I2831" s="64"/>
      <c r="J2831" s="66"/>
      <c r="K2831" s="67"/>
      <c r="L2831" s="68"/>
      <c r="M2831" s="69"/>
      <c r="N2831" s="69"/>
      <c r="O2831" s="68"/>
      <c r="P2831" s="65"/>
      <c r="Q2831" s="143"/>
      <c r="R2831" s="11"/>
      <c r="S2831" s="70"/>
      <c r="T2831" s="66"/>
      <c r="U2831" s="71"/>
    </row>
    <row r="2832" spans="1:21" x14ac:dyDescent="0.15">
      <c r="A2832" s="63"/>
      <c r="B2832" s="78"/>
      <c r="C2832" s="65"/>
      <c r="D2832" s="10"/>
      <c r="E2832" s="65"/>
      <c r="F2832" s="65"/>
      <c r="G2832" s="65"/>
      <c r="H2832" s="65"/>
      <c r="I2832" s="64"/>
      <c r="J2832" s="66"/>
      <c r="K2832" s="67"/>
      <c r="L2832" s="68"/>
      <c r="M2832" s="69"/>
      <c r="N2832" s="69"/>
      <c r="O2832" s="68"/>
      <c r="P2832" s="65"/>
      <c r="Q2832" s="143"/>
      <c r="R2832" s="11"/>
      <c r="S2832" s="70"/>
      <c r="T2832" s="66"/>
      <c r="U2832" s="71"/>
    </row>
    <row r="2833" spans="1:21" x14ac:dyDescent="0.15">
      <c r="A2833" s="63"/>
      <c r="B2833" s="78"/>
      <c r="C2833" s="65"/>
      <c r="D2833" s="10"/>
      <c r="E2833" s="65"/>
      <c r="F2833" s="65"/>
      <c r="G2833" s="65"/>
      <c r="H2833" s="65"/>
      <c r="I2833" s="64"/>
      <c r="J2833" s="66"/>
      <c r="K2833" s="67"/>
      <c r="L2833" s="68"/>
      <c r="M2833" s="69"/>
      <c r="N2833" s="69"/>
      <c r="O2833" s="68"/>
      <c r="P2833" s="65"/>
      <c r="Q2833" s="143"/>
      <c r="R2833" s="11"/>
      <c r="S2833" s="70"/>
      <c r="T2833" s="66"/>
      <c r="U2833" s="71"/>
    </row>
    <row r="2834" spans="1:21" x14ac:dyDescent="0.15">
      <c r="A2834" s="63"/>
      <c r="B2834" s="78"/>
      <c r="C2834" s="65"/>
      <c r="D2834" s="10"/>
      <c r="E2834" s="65"/>
      <c r="F2834" s="65"/>
      <c r="G2834" s="65"/>
      <c r="H2834" s="65"/>
      <c r="I2834" s="64"/>
      <c r="J2834" s="66"/>
      <c r="K2834" s="67"/>
      <c r="L2834" s="68"/>
      <c r="M2834" s="69"/>
      <c r="N2834" s="69"/>
      <c r="O2834" s="68"/>
      <c r="P2834" s="65"/>
      <c r="Q2834" s="143"/>
      <c r="R2834" s="11"/>
      <c r="S2834" s="70"/>
      <c r="T2834" s="66"/>
      <c r="U2834" s="71"/>
    </row>
    <row r="2835" spans="1:21" x14ac:dyDescent="0.15">
      <c r="A2835" s="63"/>
      <c r="B2835" s="78"/>
      <c r="C2835" s="65"/>
      <c r="D2835" s="10"/>
      <c r="E2835" s="65"/>
      <c r="F2835" s="65"/>
      <c r="G2835" s="65"/>
      <c r="H2835" s="65"/>
      <c r="I2835" s="64"/>
      <c r="J2835" s="66"/>
      <c r="K2835" s="67"/>
      <c r="L2835" s="68"/>
      <c r="M2835" s="69"/>
      <c r="N2835" s="69"/>
      <c r="O2835" s="68"/>
      <c r="P2835" s="65"/>
      <c r="Q2835" s="143"/>
      <c r="R2835" s="11"/>
      <c r="S2835" s="70"/>
      <c r="T2835" s="66"/>
      <c r="U2835" s="71"/>
    </row>
    <row r="2836" spans="1:21" x14ac:dyDescent="0.15">
      <c r="A2836" s="63"/>
      <c r="B2836" s="78"/>
      <c r="C2836" s="65"/>
      <c r="D2836" s="10"/>
      <c r="E2836" s="65"/>
      <c r="F2836" s="65"/>
      <c r="G2836" s="65"/>
      <c r="H2836" s="65"/>
      <c r="I2836" s="64"/>
      <c r="J2836" s="66"/>
      <c r="K2836" s="67"/>
      <c r="L2836" s="68"/>
      <c r="M2836" s="69"/>
      <c r="N2836" s="69"/>
      <c r="O2836" s="68"/>
      <c r="P2836" s="65"/>
      <c r="Q2836" s="143"/>
      <c r="R2836" s="11"/>
      <c r="S2836" s="70"/>
      <c r="T2836" s="66"/>
      <c r="U2836" s="71"/>
    </row>
    <row r="2837" spans="1:21" x14ac:dyDescent="0.15">
      <c r="A2837" s="63"/>
      <c r="B2837" s="78"/>
      <c r="C2837" s="65"/>
      <c r="D2837" s="10"/>
      <c r="E2837" s="65"/>
      <c r="F2837" s="65"/>
      <c r="G2837" s="65"/>
      <c r="H2837" s="65"/>
      <c r="I2837" s="64"/>
      <c r="J2837" s="66"/>
      <c r="K2837" s="67"/>
      <c r="L2837" s="68"/>
      <c r="M2837" s="69"/>
      <c r="N2837" s="69"/>
      <c r="O2837" s="68"/>
      <c r="P2837" s="65"/>
      <c r="Q2837" s="143"/>
      <c r="R2837" s="11"/>
      <c r="S2837" s="70"/>
      <c r="T2837" s="66"/>
      <c r="U2837" s="71"/>
    </row>
    <row r="2838" spans="1:21" x14ac:dyDescent="0.15">
      <c r="A2838" s="63"/>
      <c r="B2838" s="78"/>
      <c r="C2838" s="65"/>
      <c r="D2838" s="10"/>
      <c r="E2838" s="65"/>
      <c r="F2838" s="65"/>
      <c r="G2838" s="65"/>
      <c r="H2838" s="65"/>
      <c r="I2838" s="64"/>
      <c r="J2838" s="66"/>
      <c r="K2838" s="67"/>
      <c r="L2838" s="68"/>
      <c r="M2838" s="69"/>
      <c r="N2838" s="69"/>
      <c r="O2838" s="68"/>
      <c r="P2838" s="65"/>
      <c r="Q2838" s="143"/>
      <c r="R2838" s="11"/>
      <c r="S2838" s="70"/>
      <c r="T2838" s="66"/>
      <c r="U2838" s="71"/>
    </row>
    <row r="2839" spans="1:21" x14ac:dyDescent="0.15">
      <c r="A2839" s="63"/>
      <c r="B2839" s="78"/>
      <c r="C2839" s="65"/>
      <c r="D2839" s="10"/>
      <c r="E2839" s="65"/>
      <c r="F2839" s="65"/>
      <c r="G2839" s="65"/>
      <c r="H2839" s="65"/>
      <c r="I2839" s="64"/>
      <c r="J2839" s="66"/>
      <c r="K2839" s="67"/>
      <c r="L2839" s="68"/>
      <c r="M2839" s="69"/>
      <c r="N2839" s="69"/>
      <c r="O2839" s="68"/>
      <c r="P2839" s="65"/>
      <c r="Q2839" s="143"/>
      <c r="R2839" s="11"/>
      <c r="S2839" s="70"/>
      <c r="T2839" s="66"/>
      <c r="U2839" s="71"/>
    </row>
    <row r="2840" spans="1:21" x14ac:dyDescent="0.15">
      <c r="A2840" s="63"/>
      <c r="B2840" s="78"/>
      <c r="C2840" s="65"/>
      <c r="D2840" s="10"/>
      <c r="E2840" s="65"/>
      <c r="F2840" s="65"/>
      <c r="G2840" s="65"/>
      <c r="H2840" s="65"/>
      <c r="I2840" s="64"/>
      <c r="J2840" s="66"/>
      <c r="K2840" s="67"/>
      <c r="L2840" s="68"/>
      <c r="M2840" s="69"/>
      <c r="N2840" s="69"/>
      <c r="O2840" s="68"/>
      <c r="P2840" s="65"/>
      <c r="Q2840" s="143"/>
      <c r="R2840" s="11"/>
      <c r="S2840" s="70"/>
      <c r="T2840" s="66"/>
      <c r="U2840" s="71"/>
    </row>
    <row r="2841" spans="1:21" x14ac:dyDescent="0.15">
      <c r="A2841" s="63"/>
      <c r="B2841" s="78"/>
      <c r="C2841" s="65"/>
      <c r="D2841" s="10"/>
      <c r="E2841" s="65"/>
      <c r="F2841" s="65"/>
      <c r="G2841" s="65"/>
      <c r="H2841" s="65"/>
      <c r="I2841" s="64"/>
      <c r="J2841" s="66"/>
      <c r="K2841" s="67"/>
      <c r="L2841" s="68"/>
      <c r="M2841" s="69"/>
      <c r="N2841" s="69"/>
      <c r="O2841" s="68"/>
      <c r="P2841" s="65"/>
      <c r="Q2841" s="143"/>
      <c r="R2841" s="11"/>
      <c r="S2841" s="70"/>
      <c r="T2841" s="66"/>
      <c r="U2841" s="71"/>
    </row>
    <row r="2842" spans="1:21" x14ac:dyDescent="0.15">
      <c r="A2842" s="63"/>
      <c r="B2842" s="78"/>
      <c r="C2842" s="65"/>
      <c r="D2842" s="10"/>
      <c r="E2842" s="65"/>
      <c r="F2842" s="65"/>
      <c r="G2842" s="65"/>
      <c r="H2842" s="65"/>
      <c r="I2842" s="64"/>
      <c r="J2842" s="66"/>
      <c r="K2842" s="67"/>
      <c r="L2842" s="68"/>
      <c r="M2842" s="69"/>
      <c r="N2842" s="69"/>
      <c r="O2842" s="68"/>
      <c r="P2842" s="65"/>
      <c r="Q2842" s="143"/>
      <c r="R2842" s="11"/>
      <c r="S2842" s="70"/>
      <c r="T2842" s="66"/>
      <c r="U2842" s="71"/>
    </row>
    <row r="2843" spans="1:21" x14ac:dyDescent="0.15">
      <c r="A2843" s="63"/>
      <c r="B2843" s="78"/>
      <c r="C2843" s="65"/>
      <c r="D2843" s="10"/>
      <c r="E2843" s="65"/>
      <c r="F2843" s="65"/>
      <c r="G2843" s="65"/>
      <c r="H2843" s="65"/>
      <c r="I2843" s="64"/>
      <c r="J2843" s="66"/>
      <c r="K2843" s="67"/>
      <c r="L2843" s="68"/>
      <c r="M2843" s="69"/>
      <c r="N2843" s="69"/>
      <c r="O2843" s="68"/>
      <c r="P2843" s="65"/>
      <c r="Q2843" s="143"/>
      <c r="R2843" s="11"/>
      <c r="S2843" s="70"/>
      <c r="T2843" s="66"/>
      <c r="U2843" s="71"/>
    </row>
    <row r="2844" spans="1:21" x14ac:dyDescent="0.15">
      <c r="A2844" s="63"/>
      <c r="B2844" s="78"/>
      <c r="C2844" s="65"/>
      <c r="D2844" s="10"/>
      <c r="E2844" s="65"/>
      <c r="F2844" s="65"/>
      <c r="G2844" s="65"/>
      <c r="H2844" s="65"/>
      <c r="I2844" s="64"/>
      <c r="J2844" s="66"/>
      <c r="K2844" s="67"/>
      <c r="L2844" s="68"/>
      <c r="M2844" s="69"/>
      <c r="N2844" s="69"/>
      <c r="O2844" s="68"/>
      <c r="P2844" s="65"/>
      <c r="Q2844" s="143"/>
      <c r="R2844" s="11"/>
      <c r="S2844" s="70"/>
      <c r="T2844" s="66"/>
      <c r="U2844" s="71"/>
    </row>
    <row r="2845" spans="1:21" x14ac:dyDescent="0.15">
      <c r="A2845" s="63"/>
      <c r="B2845" s="78"/>
      <c r="C2845" s="65"/>
      <c r="D2845" s="10"/>
      <c r="E2845" s="65"/>
      <c r="F2845" s="65"/>
      <c r="G2845" s="65"/>
      <c r="H2845" s="65"/>
      <c r="I2845" s="64"/>
      <c r="J2845" s="66"/>
      <c r="K2845" s="67"/>
      <c r="L2845" s="68"/>
      <c r="M2845" s="69"/>
      <c r="N2845" s="69"/>
      <c r="O2845" s="68"/>
      <c r="P2845" s="65"/>
      <c r="Q2845" s="143"/>
      <c r="R2845" s="11"/>
      <c r="S2845" s="70"/>
      <c r="T2845" s="66"/>
      <c r="U2845" s="71"/>
    </row>
    <row r="2846" spans="1:21" x14ac:dyDescent="0.15">
      <c r="A2846" s="63"/>
      <c r="B2846" s="78"/>
      <c r="C2846" s="65"/>
      <c r="D2846" s="10"/>
      <c r="E2846" s="65"/>
      <c r="F2846" s="65"/>
      <c r="G2846" s="65"/>
      <c r="H2846" s="65"/>
      <c r="I2846" s="64"/>
      <c r="J2846" s="66"/>
      <c r="K2846" s="67"/>
      <c r="L2846" s="68"/>
      <c r="M2846" s="69"/>
      <c r="N2846" s="69"/>
      <c r="O2846" s="68"/>
      <c r="P2846" s="65"/>
      <c r="Q2846" s="143"/>
      <c r="R2846" s="11"/>
      <c r="S2846" s="70"/>
      <c r="T2846" s="66"/>
      <c r="U2846" s="71"/>
    </row>
    <row r="2847" spans="1:21" x14ac:dyDescent="0.15">
      <c r="A2847" s="63"/>
      <c r="B2847" s="78"/>
      <c r="C2847" s="65"/>
      <c r="D2847" s="10"/>
      <c r="E2847" s="65"/>
      <c r="F2847" s="65"/>
      <c r="G2847" s="65"/>
      <c r="H2847" s="65"/>
      <c r="I2847" s="64"/>
      <c r="J2847" s="66"/>
      <c r="K2847" s="67"/>
      <c r="L2847" s="68"/>
      <c r="M2847" s="69"/>
      <c r="N2847" s="69"/>
      <c r="O2847" s="68"/>
      <c r="P2847" s="65"/>
      <c r="Q2847" s="143"/>
      <c r="R2847" s="11"/>
      <c r="S2847" s="70"/>
      <c r="T2847" s="66"/>
      <c r="U2847" s="71"/>
    </row>
    <row r="2848" spans="1:21" x14ac:dyDescent="0.15">
      <c r="A2848" s="63"/>
      <c r="B2848" s="78"/>
      <c r="C2848" s="65"/>
      <c r="D2848" s="10"/>
      <c r="E2848" s="65"/>
      <c r="F2848" s="65"/>
      <c r="G2848" s="65"/>
      <c r="H2848" s="65"/>
      <c r="I2848" s="64"/>
      <c r="J2848" s="66"/>
      <c r="K2848" s="67"/>
      <c r="L2848" s="68"/>
      <c r="M2848" s="69"/>
      <c r="N2848" s="69"/>
      <c r="O2848" s="68"/>
      <c r="P2848" s="65"/>
      <c r="Q2848" s="143"/>
      <c r="R2848" s="11"/>
      <c r="S2848" s="70"/>
      <c r="T2848" s="66"/>
      <c r="U2848" s="71"/>
    </row>
    <row r="2849" spans="1:21" x14ac:dyDescent="0.15">
      <c r="A2849" s="63"/>
      <c r="B2849" s="78"/>
      <c r="C2849" s="65"/>
      <c r="D2849" s="10"/>
      <c r="E2849" s="65"/>
      <c r="F2849" s="65"/>
      <c r="G2849" s="65"/>
      <c r="H2849" s="65"/>
      <c r="I2849" s="64"/>
      <c r="J2849" s="66"/>
      <c r="K2849" s="67"/>
      <c r="L2849" s="68"/>
      <c r="M2849" s="69"/>
      <c r="N2849" s="69"/>
      <c r="O2849" s="68"/>
      <c r="P2849" s="65"/>
      <c r="Q2849" s="143"/>
      <c r="R2849" s="11"/>
      <c r="S2849" s="70"/>
      <c r="T2849" s="66"/>
      <c r="U2849" s="71"/>
    </row>
    <row r="2850" spans="1:21" x14ac:dyDescent="0.15">
      <c r="A2850" s="63"/>
      <c r="B2850" s="78"/>
      <c r="C2850" s="65"/>
      <c r="D2850" s="10"/>
      <c r="E2850" s="65"/>
      <c r="F2850" s="65"/>
      <c r="G2850" s="65"/>
      <c r="H2850" s="65"/>
      <c r="I2850" s="64"/>
      <c r="J2850" s="66"/>
      <c r="K2850" s="67"/>
      <c r="L2850" s="68"/>
      <c r="M2850" s="69"/>
      <c r="N2850" s="69"/>
      <c r="O2850" s="68"/>
      <c r="P2850" s="65"/>
      <c r="Q2850" s="143"/>
      <c r="R2850" s="11"/>
      <c r="S2850" s="70"/>
      <c r="T2850" s="66"/>
      <c r="U2850" s="71"/>
    </row>
    <row r="2851" spans="1:21" x14ac:dyDescent="0.15">
      <c r="A2851" s="63"/>
      <c r="B2851" s="78"/>
      <c r="C2851" s="65"/>
      <c r="D2851" s="10"/>
      <c r="E2851" s="65"/>
      <c r="F2851" s="65"/>
      <c r="G2851" s="65"/>
      <c r="H2851" s="65"/>
      <c r="I2851" s="64"/>
      <c r="J2851" s="66"/>
      <c r="K2851" s="67"/>
      <c r="L2851" s="68"/>
      <c r="M2851" s="69"/>
      <c r="N2851" s="69"/>
      <c r="O2851" s="68"/>
      <c r="P2851" s="65"/>
      <c r="Q2851" s="143"/>
      <c r="R2851" s="11"/>
      <c r="S2851" s="70"/>
      <c r="T2851" s="66"/>
      <c r="U2851" s="71"/>
    </row>
    <row r="2852" spans="1:21" x14ac:dyDescent="0.15">
      <c r="A2852" s="63"/>
      <c r="B2852" s="78"/>
      <c r="C2852" s="65"/>
      <c r="D2852" s="10"/>
      <c r="E2852" s="65"/>
      <c r="F2852" s="65"/>
      <c r="G2852" s="65"/>
      <c r="H2852" s="65"/>
      <c r="I2852" s="64"/>
      <c r="J2852" s="66"/>
      <c r="K2852" s="67"/>
      <c r="L2852" s="68"/>
      <c r="M2852" s="69"/>
      <c r="N2852" s="69"/>
      <c r="O2852" s="68"/>
      <c r="P2852" s="65"/>
      <c r="Q2852" s="143"/>
      <c r="R2852" s="11"/>
      <c r="S2852" s="70"/>
      <c r="T2852" s="66"/>
      <c r="U2852" s="71"/>
    </row>
    <row r="2853" spans="1:21" x14ac:dyDescent="0.15">
      <c r="A2853" s="63"/>
      <c r="B2853" s="78"/>
      <c r="C2853" s="65"/>
      <c r="D2853" s="10"/>
      <c r="E2853" s="65"/>
      <c r="F2853" s="65"/>
      <c r="G2853" s="65"/>
      <c r="H2853" s="65"/>
      <c r="I2853" s="64"/>
      <c r="J2853" s="66"/>
      <c r="K2853" s="67"/>
      <c r="L2853" s="68"/>
      <c r="M2853" s="69"/>
      <c r="N2853" s="69"/>
      <c r="O2853" s="68"/>
      <c r="P2853" s="65"/>
      <c r="Q2853" s="143"/>
      <c r="R2853" s="11"/>
      <c r="S2853" s="70"/>
      <c r="T2853" s="66"/>
      <c r="U2853" s="71"/>
    </row>
    <row r="2854" spans="1:21" x14ac:dyDescent="0.15">
      <c r="A2854" s="63"/>
      <c r="B2854" s="78"/>
      <c r="C2854" s="65"/>
      <c r="D2854" s="10"/>
      <c r="E2854" s="65"/>
      <c r="F2854" s="65"/>
      <c r="G2854" s="65"/>
      <c r="H2854" s="65"/>
      <c r="I2854" s="64"/>
      <c r="J2854" s="66"/>
      <c r="K2854" s="67"/>
      <c r="L2854" s="68"/>
      <c r="M2854" s="69"/>
      <c r="N2854" s="69"/>
      <c r="O2854" s="68"/>
      <c r="P2854" s="65"/>
      <c r="Q2854" s="143"/>
      <c r="R2854" s="11"/>
      <c r="S2854" s="70"/>
      <c r="T2854" s="66"/>
      <c r="U2854" s="71"/>
    </row>
    <row r="2855" spans="1:21" x14ac:dyDescent="0.15">
      <c r="A2855" s="63"/>
      <c r="B2855" s="78"/>
      <c r="C2855" s="65"/>
      <c r="D2855" s="10"/>
      <c r="E2855" s="65"/>
      <c r="F2855" s="65"/>
      <c r="G2855" s="65"/>
      <c r="H2855" s="65"/>
      <c r="I2855" s="64"/>
      <c r="J2855" s="66"/>
      <c r="K2855" s="67"/>
      <c r="L2855" s="68"/>
      <c r="M2855" s="69"/>
      <c r="N2855" s="69"/>
      <c r="O2855" s="68"/>
      <c r="P2855" s="65"/>
      <c r="Q2855" s="143"/>
      <c r="R2855" s="11"/>
      <c r="S2855" s="70"/>
      <c r="T2855" s="66"/>
      <c r="U2855" s="71"/>
    </row>
    <row r="2856" spans="1:21" x14ac:dyDescent="0.15">
      <c r="A2856" s="63"/>
      <c r="B2856" s="78"/>
      <c r="C2856" s="65"/>
      <c r="D2856" s="10"/>
      <c r="E2856" s="65"/>
      <c r="F2856" s="65"/>
      <c r="G2856" s="65"/>
      <c r="H2856" s="65"/>
      <c r="I2856" s="64"/>
      <c r="J2856" s="66"/>
      <c r="K2856" s="67"/>
      <c r="L2856" s="68"/>
      <c r="M2856" s="69"/>
      <c r="N2856" s="69"/>
      <c r="O2856" s="68"/>
      <c r="P2856" s="65"/>
      <c r="Q2856" s="143"/>
      <c r="R2856" s="11"/>
      <c r="S2856" s="70"/>
      <c r="T2856" s="66"/>
      <c r="U2856" s="71"/>
    </row>
    <row r="2857" spans="1:21" x14ac:dyDescent="0.15">
      <c r="A2857" s="63"/>
      <c r="B2857" s="78"/>
      <c r="C2857" s="65"/>
      <c r="D2857" s="10"/>
      <c r="E2857" s="65"/>
      <c r="F2857" s="65"/>
      <c r="G2857" s="65"/>
      <c r="H2857" s="65"/>
      <c r="I2857" s="64"/>
      <c r="J2857" s="66"/>
      <c r="K2857" s="67"/>
      <c r="L2857" s="68"/>
      <c r="M2857" s="69"/>
      <c r="N2857" s="69"/>
      <c r="O2857" s="68"/>
      <c r="P2857" s="65"/>
      <c r="Q2857" s="143"/>
      <c r="R2857" s="11"/>
      <c r="S2857" s="70"/>
      <c r="T2857" s="66"/>
      <c r="U2857" s="71"/>
    </row>
    <row r="2858" spans="1:21" x14ac:dyDescent="0.15">
      <c r="A2858" s="63"/>
      <c r="B2858" s="78"/>
      <c r="C2858" s="65"/>
      <c r="D2858" s="10"/>
      <c r="E2858" s="65"/>
      <c r="F2858" s="65"/>
      <c r="G2858" s="65"/>
      <c r="H2858" s="65"/>
      <c r="I2858" s="64"/>
      <c r="J2858" s="66"/>
      <c r="K2858" s="67"/>
      <c r="L2858" s="68"/>
      <c r="M2858" s="69"/>
      <c r="N2858" s="69"/>
      <c r="O2858" s="68"/>
      <c r="P2858" s="65"/>
      <c r="Q2858" s="143"/>
      <c r="R2858" s="11"/>
      <c r="S2858" s="70"/>
      <c r="T2858" s="66"/>
      <c r="U2858" s="71"/>
    </row>
    <row r="2859" spans="1:21" x14ac:dyDescent="0.15">
      <c r="A2859" s="63"/>
      <c r="B2859" s="78"/>
      <c r="C2859" s="65"/>
      <c r="D2859" s="10"/>
      <c r="E2859" s="65"/>
      <c r="F2859" s="65"/>
      <c r="G2859" s="65"/>
      <c r="H2859" s="65"/>
      <c r="I2859" s="64"/>
      <c r="J2859" s="66"/>
      <c r="K2859" s="67"/>
      <c r="L2859" s="68"/>
      <c r="M2859" s="69"/>
      <c r="N2859" s="69"/>
      <c r="O2859" s="68"/>
      <c r="P2859" s="65"/>
      <c r="Q2859" s="143"/>
      <c r="R2859" s="11"/>
      <c r="S2859" s="70"/>
      <c r="T2859" s="66"/>
      <c r="U2859" s="71"/>
    </row>
    <row r="2860" spans="1:21" x14ac:dyDescent="0.15">
      <c r="A2860" s="63"/>
      <c r="B2860" s="78"/>
      <c r="C2860" s="65"/>
      <c r="D2860" s="10"/>
      <c r="E2860" s="65"/>
      <c r="F2860" s="65"/>
      <c r="G2860" s="65"/>
      <c r="H2860" s="65"/>
      <c r="I2860" s="64"/>
      <c r="J2860" s="66"/>
      <c r="K2860" s="67"/>
      <c r="L2860" s="68"/>
      <c r="M2860" s="69"/>
      <c r="N2860" s="69"/>
      <c r="O2860" s="68"/>
      <c r="P2860" s="65"/>
      <c r="Q2860" s="143"/>
      <c r="R2860" s="11"/>
      <c r="S2860" s="70"/>
      <c r="T2860" s="66"/>
      <c r="U2860" s="71"/>
    </row>
    <row r="2861" spans="1:21" x14ac:dyDescent="0.15">
      <c r="A2861" s="63"/>
      <c r="B2861" s="78"/>
      <c r="C2861" s="65"/>
      <c r="D2861" s="10"/>
      <c r="E2861" s="65"/>
      <c r="F2861" s="65"/>
      <c r="G2861" s="65"/>
      <c r="H2861" s="65"/>
      <c r="I2861" s="64"/>
      <c r="J2861" s="66"/>
      <c r="K2861" s="67"/>
      <c r="L2861" s="68"/>
      <c r="M2861" s="69"/>
      <c r="N2861" s="69"/>
      <c r="O2861" s="68"/>
      <c r="P2861" s="65"/>
      <c r="Q2861" s="143"/>
      <c r="R2861" s="11"/>
      <c r="S2861" s="70"/>
      <c r="T2861" s="66"/>
      <c r="U2861" s="71"/>
    </row>
    <row r="2862" spans="1:21" x14ac:dyDescent="0.15">
      <c r="A2862" s="63"/>
      <c r="B2862" s="78"/>
      <c r="C2862" s="65"/>
      <c r="D2862" s="10"/>
      <c r="E2862" s="65"/>
      <c r="F2862" s="65"/>
      <c r="G2862" s="65"/>
      <c r="H2862" s="65"/>
      <c r="I2862" s="64"/>
      <c r="J2862" s="66"/>
      <c r="K2862" s="67"/>
      <c r="L2862" s="68"/>
      <c r="M2862" s="69"/>
      <c r="N2862" s="69"/>
      <c r="O2862" s="68"/>
      <c r="P2862" s="65"/>
      <c r="Q2862" s="143"/>
      <c r="R2862" s="11"/>
      <c r="S2862" s="70"/>
      <c r="T2862" s="66"/>
      <c r="U2862" s="71"/>
    </row>
    <row r="2863" spans="1:21" x14ac:dyDescent="0.15">
      <c r="A2863" s="63"/>
      <c r="B2863" s="78"/>
      <c r="C2863" s="65"/>
      <c r="D2863" s="10"/>
      <c r="E2863" s="65"/>
      <c r="F2863" s="65"/>
      <c r="G2863" s="65"/>
      <c r="H2863" s="65"/>
      <c r="I2863" s="64"/>
      <c r="J2863" s="66"/>
      <c r="K2863" s="67"/>
      <c r="L2863" s="68"/>
      <c r="M2863" s="69"/>
      <c r="N2863" s="69"/>
      <c r="O2863" s="68"/>
      <c r="P2863" s="65"/>
      <c r="Q2863" s="143"/>
      <c r="R2863" s="11"/>
      <c r="S2863" s="70"/>
      <c r="T2863" s="66"/>
      <c r="U2863" s="71"/>
    </row>
    <row r="2864" spans="1:21" x14ac:dyDescent="0.15">
      <c r="A2864" s="63"/>
      <c r="B2864" s="78"/>
      <c r="C2864" s="65"/>
      <c r="D2864" s="10"/>
      <c r="E2864" s="65"/>
      <c r="F2864" s="65"/>
      <c r="G2864" s="65"/>
      <c r="H2864" s="65"/>
      <c r="I2864" s="64"/>
      <c r="J2864" s="66"/>
      <c r="K2864" s="67"/>
      <c r="L2864" s="68"/>
      <c r="M2864" s="69"/>
      <c r="N2864" s="69"/>
      <c r="O2864" s="68"/>
      <c r="P2864" s="65"/>
      <c r="Q2864" s="143"/>
      <c r="R2864" s="11"/>
      <c r="S2864" s="70"/>
      <c r="T2864" s="66"/>
      <c r="U2864" s="71"/>
    </row>
    <row r="2865" spans="1:21" x14ac:dyDescent="0.15">
      <c r="A2865" s="63"/>
      <c r="B2865" s="78"/>
      <c r="C2865" s="65"/>
      <c r="D2865" s="10"/>
      <c r="E2865" s="65"/>
      <c r="F2865" s="65"/>
      <c r="G2865" s="65"/>
      <c r="H2865" s="65"/>
      <c r="I2865" s="64"/>
      <c r="J2865" s="66"/>
      <c r="K2865" s="67"/>
      <c r="L2865" s="68"/>
      <c r="M2865" s="69"/>
      <c r="N2865" s="69"/>
      <c r="O2865" s="68"/>
      <c r="P2865" s="65"/>
      <c r="Q2865" s="143"/>
      <c r="R2865" s="11"/>
      <c r="S2865" s="70"/>
      <c r="T2865" s="66"/>
      <c r="U2865" s="71"/>
    </row>
    <row r="2866" spans="1:21" x14ac:dyDescent="0.15">
      <c r="A2866" s="63"/>
      <c r="B2866" s="78"/>
      <c r="C2866" s="65"/>
      <c r="D2866" s="10"/>
      <c r="E2866" s="65"/>
      <c r="F2866" s="65"/>
      <c r="G2866" s="65"/>
      <c r="H2866" s="65"/>
      <c r="I2866" s="64"/>
      <c r="J2866" s="66"/>
      <c r="K2866" s="67"/>
      <c r="L2866" s="68"/>
      <c r="M2866" s="69"/>
      <c r="N2866" s="69"/>
      <c r="O2866" s="68"/>
      <c r="P2866" s="65"/>
      <c r="Q2866" s="143"/>
      <c r="R2866" s="11"/>
      <c r="S2866" s="70"/>
      <c r="T2866" s="66"/>
      <c r="U2866" s="71"/>
    </row>
    <row r="2867" spans="1:21" x14ac:dyDescent="0.15">
      <c r="A2867" s="63"/>
      <c r="B2867" s="78"/>
      <c r="C2867" s="65"/>
      <c r="D2867" s="10"/>
      <c r="E2867" s="65"/>
      <c r="F2867" s="65"/>
      <c r="G2867" s="65"/>
      <c r="H2867" s="65"/>
      <c r="I2867" s="64"/>
      <c r="J2867" s="66"/>
      <c r="K2867" s="67"/>
      <c r="L2867" s="68"/>
      <c r="M2867" s="69"/>
      <c r="N2867" s="69"/>
      <c r="O2867" s="68"/>
      <c r="P2867" s="65"/>
      <c r="Q2867" s="143"/>
      <c r="R2867" s="11"/>
      <c r="S2867" s="70"/>
      <c r="T2867" s="66"/>
      <c r="U2867" s="71"/>
    </row>
    <row r="2868" spans="1:21" x14ac:dyDescent="0.15">
      <c r="A2868" s="63"/>
      <c r="B2868" s="78"/>
      <c r="C2868" s="65"/>
      <c r="D2868" s="10"/>
      <c r="E2868" s="65"/>
      <c r="F2868" s="65"/>
      <c r="G2868" s="65"/>
      <c r="H2868" s="65"/>
      <c r="I2868" s="64"/>
      <c r="J2868" s="66"/>
      <c r="K2868" s="67"/>
      <c r="L2868" s="68"/>
      <c r="M2868" s="69"/>
      <c r="N2868" s="69"/>
      <c r="O2868" s="68"/>
      <c r="P2868" s="65"/>
      <c r="Q2868" s="143"/>
      <c r="R2868" s="11"/>
      <c r="S2868" s="70"/>
      <c r="T2868" s="66"/>
      <c r="U2868" s="71"/>
    </row>
    <row r="2869" spans="1:21" x14ac:dyDescent="0.15">
      <c r="A2869" s="63"/>
      <c r="B2869" s="78"/>
      <c r="C2869" s="65"/>
      <c r="D2869" s="10"/>
      <c r="E2869" s="65"/>
      <c r="F2869" s="65"/>
      <c r="G2869" s="65"/>
      <c r="H2869" s="65"/>
      <c r="I2869" s="64"/>
      <c r="J2869" s="66"/>
      <c r="K2869" s="67"/>
      <c r="L2869" s="68"/>
      <c r="M2869" s="69"/>
      <c r="N2869" s="69"/>
      <c r="O2869" s="68"/>
      <c r="P2869" s="65"/>
      <c r="Q2869" s="143"/>
      <c r="R2869" s="11"/>
      <c r="S2869" s="70"/>
      <c r="T2869" s="66"/>
      <c r="U2869" s="71"/>
    </row>
    <row r="2870" spans="1:21" x14ac:dyDescent="0.15">
      <c r="A2870" s="63"/>
      <c r="B2870" s="78"/>
      <c r="C2870" s="65"/>
      <c r="D2870" s="10"/>
      <c r="E2870" s="65"/>
      <c r="F2870" s="65"/>
      <c r="G2870" s="65"/>
      <c r="H2870" s="65"/>
      <c r="I2870" s="64"/>
      <c r="J2870" s="66"/>
      <c r="K2870" s="67"/>
      <c r="L2870" s="68"/>
      <c r="M2870" s="69"/>
      <c r="N2870" s="69"/>
      <c r="O2870" s="68"/>
      <c r="P2870" s="65"/>
      <c r="Q2870" s="143"/>
      <c r="R2870" s="11"/>
      <c r="S2870" s="70"/>
      <c r="T2870" s="66"/>
      <c r="U2870" s="71"/>
    </row>
    <row r="2871" spans="1:21" x14ac:dyDescent="0.15">
      <c r="A2871" s="63"/>
      <c r="B2871" s="78"/>
      <c r="C2871" s="65"/>
      <c r="D2871" s="10"/>
      <c r="E2871" s="65"/>
      <c r="F2871" s="65"/>
      <c r="G2871" s="65"/>
      <c r="H2871" s="65"/>
      <c r="I2871" s="64"/>
      <c r="J2871" s="66"/>
      <c r="K2871" s="67"/>
      <c r="L2871" s="68"/>
      <c r="M2871" s="69"/>
      <c r="N2871" s="69"/>
      <c r="O2871" s="68"/>
      <c r="P2871" s="65"/>
      <c r="Q2871" s="143"/>
      <c r="R2871" s="11"/>
      <c r="S2871" s="70"/>
      <c r="T2871" s="66"/>
      <c r="U2871" s="71"/>
    </row>
    <row r="2872" spans="1:21" x14ac:dyDescent="0.15">
      <c r="A2872" s="63"/>
      <c r="B2872" s="78"/>
      <c r="C2872" s="65"/>
      <c r="D2872" s="10"/>
      <c r="E2872" s="65"/>
      <c r="F2872" s="65"/>
      <c r="G2872" s="65"/>
      <c r="H2872" s="65"/>
      <c r="I2872" s="64"/>
      <c r="J2872" s="66"/>
      <c r="K2872" s="67"/>
      <c r="L2872" s="68"/>
      <c r="M2872" s="69"/>
      <c r="N2872" s="69"/>
      <c r="O2872" s="68"/>
      <c r="P2872" s="65"/>
      <c r="Q2872" s="143"/>
      <c r="R2872" s="11"/>
      <c r="S2872" s="70"/>
      <c r="T2872" s="66"/>
      <c r="U2872" s="71"/>
    </row>
    <row r="2873" spans="1:21" x14ac:dyDescent="0.15">
      <c r="A2873" s="63"/>
      <c r="B2873" s="78"/>
      <c r="C2873" s="65"/>
      <c r="D2873" s="10"/>
      <c r="E2873" s="65"/>
      <c r="F2873" s="65"/>
      <c r="G2873" s="65"/>
      <c r="H2873" s="65"/>
      <c r="I2873" s="64"/>
      <c r="J2873" s="66"/>
      <c r="K2873" s="67"/>
      <c r="L2873" s="68"/>
      <c r="M2873" s="69"/>
      <c r="N2873" s="69"/>
      <c r="O2873" s="68"/>
      <c r="P2873" s="65"/>
      <c r="Q2873" s="143"/>
      <c r="R2873" s="11"/>
      <c r="S2873" s="70"/>
      <c r="T2873" s="66"/>
      <c r="U2873" s="71"/>
    </row>
    <row r="2874" spans="1:21" x14ac:dyDescent="0.15">
      <c r="A2874" s="63"/>
      <c r="B2874" s="78"/>
      <c r="C2874" s="65"/>
      <c r="D2874" s="10"/>
      <c r="E2874" s="65"/>
      <c r="F2874" s="65"/>
      <c r="G2874" s="65"/>
      <c r="H2874" s="65"/>
      <c r="I2874" s="64"/>
      <c r="J2874" s="66"/>
      <c r="K2874" s="67"/>
      <c r="L2874" s="68"/>
      <c r="M2874" s="69"/>
      <c r="N2874" s="69"/>
      <c r="O2874" s="68"/>
      <c r="P2874" s="65"/>
      <c r="Q2874" s="143"/>
      <c r="R2874" s="11"/>
      <c r="S2874" s="70"/>
      <c r="T2874" s="66"/>
      <c r="U2874" s="71"/>
    </row>
    <row r="2875" spans="1:21" x14ac:dyDescent="0.15">
      <c r="A2875" s="63"/>
      <c r="B2875" s="78"/>
      <c r="C2875" s="65"/>
      <c r="D2875" s="10"/>
      <c r="E2875" s="65"/>
      <c r="F2875" s="65"/>
      <c r="G2875" s="65"/>
      <c r="H2875" s="65"/>
      <c r="I2875" s="64"/>
      <c r="J2875" s="66"/>
      <c r="K2875" s="67"/>
      <c r="L2875" s="68"/>
      <c r="M2875" s="69"/>
      <c r="N2875" s="69"/>
      <c r="O2875" s="68"/>
      <c r="P2875" s="65"/>
      <c r="Q2875" s="143"/>
      <c r="R2875" s="11"/>
      <c r="S2875" s="70"/>
      <c r="T2875" s="66"/>
      <c r="U2875" s="71"/>
    </row>
    <row r="2876" spans="1:21" x14ac:dyDescent="0.15">
      <c r="A2876" s="63"/>
      <c r="B2876" s="78"/>
      <c r="C2876" s="65"/>
      <c r="D2876" s="10"/>
      <c r="E2876" s="65"/>
      <c r="F2876" s="65"/>
      <c r="G2876" s="65"/>
      <c r="H2876" s="65"/>
      <c r="I2876" s="64"/>
      <c r="J2876" s="66"/>
      <c r="K2876" s="67"/>
      <c r="L2876" s="68"/>
      <c r="M2876" s="69"/>
      <c r="N2876" s="69"/>
      <c r="O2876" s="68"/>
      <c r="P2876" s="65"/>
      <c r="Q2876" s="143"/>
      <c r="R2876" s="11"/>
      <c r="S2876" s="70"/>
      <c r="T2876" s="66"/>
      <c r="U2876" s="71"/>
    </row>
    <row r="2877" spans="1:21" x14ac:dyDescent="0.15">
      <c r="A2877" s="63"/>
      <c r="B2877" s="78"/>
      <c r="C2877" s="65"/>
      <c r="D2877" s="10"/>
      <c r="E2877" s="65"/>
      <c r="F2877" s="65"/>
      <c r="G2877" s="65"/>
      <c r="H2877" s="65"/>
      <c r="I2877" s="64"/>
      <c r="J2877" s="66"/>
      <c r="K2877" s="67"/>
      <c r="L2877" s="68"/>
      <c r="M2877" s="69"/>
      <c r="N2877" s="69"/>
      <c r="O2877" s="68"/>
      <c r="P2877" s="65"/>
      <c r="Q2877" s="143"/>
      <c r="R2877" s="11"/>
      <c r="S2877" s="70"/>
      <c r="T2877" s="66"/>
      <c r="U2877" s="71"/>
    </row>
    <row r="2878" spans="1:21" x14ac:dyDescent="0.15">
      <c r="A2878" s="63"/>
      <c r="B2878" s="78"/>
      <c r="C2878" s="65"/>
      <c r="D2878" s="10"/>
      <c r="E2878" s="65"/>
      <c r="F2878" s="65"/>
      <c r="G2878" s="65"/>
      <c r="H2878" s="65"/>
      <c r="I2878" s="64"/>
      <c r="J2878" s="66"/>
      <c r="K2878" s="67"/>
      <c r="L2878" s="68"/>
      <c r="M2878" s="69"/>
      <c r="N2878" s="69"/>
      <c r="O2878" s="68"/>
      <c r="P2878" s="65"/>
      <c r="Q2878" s="143"/>
      <c r="R2878" s="11"/>
      <c r="S2878" s="70"/>
      <c r="T2878" s="66"/>
      <c r="U2878" s="71"/>
    </row>
    <row r="2879" spans="1:21" x14ac:dyDescent="0.15">
      <c r="A2879" s="63"/>
      <c r="B2879" s="78"/>
      <c r="C2879" s="65"/>
      <c r="D2879" s="10"/>
      <c r="E2879" s="65"/>
      <c r="F2879" s="65"/>
      <c r="G2879" s="65"/>
      <c r="H2879" s="65"/>
      <c r="I2879" s="64"/>
      <c r="J2879" s="66"/>
      <c r="K2879" s="67"/>
      <c r="L2879" s="68"/>
      <c r="M2879" s="69"/>
      <c r="N2879" s="69"/>
      <c r="O2879" s="68"/>
      <c r="P2879" s="65"/>
      <c r="Q2879" s="143"/>
      <c r="R2879" s="11"/>
      <c r="S2879" s="70"/>
      <c r="T2879" s="66"/>
      <c r="U2879" s="71"/>
    </row>
    <row r="2880" spans="1:21" x14ac:dyDescent="0.15">
      <c r="A2880" s="63"/>
      <c r="B2880" s="78"/>
      <c r="C2880" s="65"/>
      <c r="D2880" s="10"/>
      <c r="E2880" s="65"/>
      <c r="F2880" s="65"/>
      <c r="G2880" s="65"/>
      <c r="H2880" s="65"/>
      <c r="I2880" s="64"/>
      <c r="J2880" s="66"/>
      <c r="K2880" s="67"/>
      <c r="L2880" s="68"/>
      <c r="M2880" s="69"/>
      <c r="N2880" s="69"/>
      <c r="O2880" s="68"/>
      <c r="P2880" s="65"/>
      <c r="Q2880" s="143"/>
      <c r="R2880" s="11"/>
      <c r="S2880" s="70"/>
      <c r="T2880" s="66"/>
      <c r="U2880" s="71"/>
    </row>
    <row r="2881" spans="1:21" x14ac:dyDescent="0.15">
      <c r="A2881" s="63"/>
      <c r="B2881" s="78"/>
      <c r="C2881" s="65"/>
      <c r="D2881" s="10"/>
      <c r="E2881" s="65"/>
      <c r="F2881" s="65"/>
      <c r="G2881" s="65"/>
      <c r="H2881" s="65"/>
      <c r="I2881" s="64"/>
      <c r="J2881" s="66"/>
      <c r="K2881" s="67"/>
      <c r="L2881" s="68"/>
      <c r="M2881" s="69"/>
      <c r="N2881" s="69"/>
      <c r="O2881" s="68"/>
      <c r="P2881" s="65"/>
      <c r="Q2881" s="143"/>
      <c r="R2881" s="11"/>
      <c r="S2881" s="70"/>
      <c r="T2881" s="66"/>
      <c r="U2881" s="71"/>
    </row>
    <row r="2882" spans="1:21" x14ac:dyDescent="0.15">
      <c r="A2882" s="63"/>
      <c r="B2882" s="78"/>
      <c r="C2882" s="65"/>
      <c r="D2882" s="10"/>
      <c r="E2882" s="65"/>
      <c r="F2882" s="65"/>
      <c r="G2882" s="65"/>
      <c r="H2882" s="65"/>
      <c r="I2882" s="64"/>
      <c r="J2882" s="66"/>
      <c r="K2882" s="67"/>
      <c r="L2882" s="68"/>
      <c r="M2882" s="69"/>
      <c r="N2882" s="69"/>
      <c r="O2882" s="68"/>
      <c r="P2882" s="65"/>
      <c r="Q2882" s="143"/>
      <c r="R2882" s="11"/>
      <c r="S2882" s="70"/>
      <c r="T2882" s="66"/>
      <c r="U2882" s="71"/>
    </row>
    <row r="2883" spans="1:21" x14ac:dyDescent="0.15">
      <c r="A2883" s="63"/>
      <c r="B2883" s="78"/>
      <c r="C2883" s="65"/>
      <c r="D2883" s="10"/>
      <c r="E2883" s="65"/>
      <c r="F2883" s="65"/>
      <c r="G2883" s="65"/>
      <c r="H2883" s="65"/>
      <c r="I2883" s="64"/>
      <c r="J2883" s="66"/>
      <c r="K2883" s="67"/>
      <c r="L2883" s="68"/>
      <c r="M2883" s="69"/>
      <c r="N2883" s="69"/>
      <c r="O2883" s="68"/>
      <c r="P2883" s="65"/>
      <c r="Q2883" s="143"/>
      <c r="R2883" s="11"/>
      <c r="S2883" s="70"/>
      <c r="T2883" s="66"/>
      <c r="U2883" s="71"/>
    </row>
    <row r="2884" spans="1:21" x14ac:dyDescent="0.15">
      <c r="A2884" s="63"/>
      <c r="B2884" s="78"/>
      <c r="C2884" s="65"/>
      <c r="D2884" s="10"/>
      <c r="E2884" s="65"/>
      <c r="F2884" s="65"/>
      <c r="G2884" s="65"/>
      <c r="H2884" s="65"/>
      <c r="I2884" s="64"/>
      <c r="J2884" s="66"/>
      <c r="K2884" s="67"/>
      <c r="L2884" s="68"/>
      <c r="M2884" s="69"/>
      <c r="N2884" s="69"/>
      <c r="O2884" s="68"/>
      <c r="P2884" s="65"/>
      <c r="Q2884" s="143"/>
      <c r="R2884" s="11"/>
      <c r="S2884" s="70"/>
      <c r="T2884" s="66"/>
      <c r="U2884" s="71"/>
    </row>
    <row r="2885" spans="1:21" x14ac:dyDescent="0.15">
      <c r="A2885" s="63"/>
      <c r="B2885" s="78"/>
      <c r="C2885" s="65"/>
      <c r="D2885" s="10"/>
      <c r="E2885" s="65"/>
      <c r="F2885" s="65"/>
      <c r="G2885" s="65"/>
      <c r="H2885" s="65"/>
      <c r="I2885" s="64"/>
      <c r="J2885" s="66"/>
      <c r="K2885" s="67"/>
      <c r="L2885" s="68"/>
      <c r="M2885" s="69"/>
      <c r="N2885" s="69"/>
      <c r="O2885" s="68"/>
      <c r="P2885" s="65"/>
      <c r="Q2885" s="143"/>
      <c r="R2885" s="11"/>
      <c r="S2885" s="70"/>
      <c r="T2885" s="66"/>
      <c r="U2885" s="71"/>
    </row>
    <row r="2886" spans="1:21" x14ac:dyDescent="0.15">
      <c r="A2886" s="63"/>
      <c r="B2886" s="78"/>
      <c r="C2886" s="65"/>
      <c r="D2886" s="10"/>
      <c r="E2886" s="65"/>
      <c r="F2886" s="65"/>
      <c r="G2886" s="65"/>
      <c r="H2886" s="65"/>
      <c r="I2886" s="64"/>
      <c r="J2886" s="66"/>
      <c r="K2886" s="67"/>
      <c r="L2886" s="68"/>
      <c r="M2886" s="69"/>
      <c r="N2886" s="69"/>
      <c r="O2886" s="68"/>
      <c r="P2886" s="65"/>
      <c r="Q2886" s="143"/>
      <c r="R2886" s="11"/>
      <c r="S2886" s="70"/>
      <c r="T2886" s="66"/>
      <c r="U2886" s="71"/>
    </row>
    <row r="2887" spans="1:21" x14ac:dyDescent="0.15">
      <c r="A2887" s="63"/>
      <c r="B2887" s="78"/>
      <c r="C2887" s="65"/>
      <c r="D2887" s="10"/>
      <c r="E2887" s="65"/>
      <c r="F2887" s="65"/>
      <c r="G2887" s="65"/>
      <c r="H2887" s="65"/>
      <c r="I2887" s="64"/>
      <c r="J2887" s="66"/>
      <c r="K2887" s="67"/>
      <c r="L2887" s="68"/>
      <c r="M2887" s="69"/>
      <c r="N2887" s="69"/>
      <c r="O2887" s="68"/>
      <c r="P2887" s="65"/>
      <c r="Q2887" s="143"/>
      <c r="R2887" s="11"/>
      <c r="S2887" s="70"/>
      <c r="T2887" s="66"/>
      <c r="U2887" s="71"/>
    </row>
    <row r="2888" spans="1:21" x14ac:dyDescent="0.15">
      <c r="A2888" s="63"/>
      <c r="B2888" s="78"/>
      <c r="C2888" s="65"/>
      <c r="D2888" s="10"/>
      <c r="E2888" s="65"/>
      <c r="F2888" s="65"/>
      <c r="G2888" s="65"/>
      <c r="H2888" s="65"/>
      <c r="I2888" s="64"/>
      <c r="J2888" s="66"/>
      <c r="K2888" s="67"/>
      <c r="L2888" s="68"/>
      <c r="M2888" s="69"/>
      <c r="N2888" s="69"/>
      <c r="O2888" s="68"/>
      <c r="P2888" s="65"/>
      <c r="Q2888" s="143"/>
      <c r="R2888" s="11"/>
      <c r="S2888" s="70"/>
      <c r="T2888" s="66"/>
      <c r="U2888" s="71"/>
    </row>
    <row r="2889" spans="1:21" x14ac:dyDescent="0.15">
      <c r="A2889" s="63"/>
      <c r="B2889" s="78"/>
      <c r="C2889" s="65"/>
      <c r="D2889" s="10"/>
      <c r="E2889" s="65"/>
      <c r="F2889" s="65"/>
      <c r="G2889" s="65"/>
      <c r="H2889" s="65"/>
      <c r="I2889" s="64"/>
      <c r="J2889" s="66"/>
      <c r="K2889" s="67"/>
      <c r="L2889" s="68"/>
      <c r="M2889" s="69"/>
      <c r="N2889" s="69"/>
      <c r="O2889" s="68"/>
      <c r="P2889" s="65"/>
      <c r="Q2889" s="143"/>
      <c r="R2889" s="11"/>
      <c r="S2889" s="70"/>
      <c r="T2889" s="66"/>
      <c r="U2889" s="71"/>
    </row>
    <row r="2890" spans="1:21" x14ac:dyDescent="0.15">
      <c r="A2890" s="63"/>
      <c r="B2890" s="78"/>
      <c r="C2890" s="65"/>
      <c r="D2890" s="10"/>
      <c r="E2890" s="65"/>
      <c r="F2890" s="65"/>
      <c r="G2890" s="65"/>
      <c r="H2890" s="65"/>
      <c r="I2890" s="64"/>
      <c r="J2890" s="66"/>
      <c r="K2890" s="67"/>
      <c r="L2890" s="68"/>
      <c r="M2890" s="69"/>
      <c r="N2890" s="69"/>
      <c r="O2890" s="68"/>
      <c r="P2890" s="65"/>
      <c r="Q2890" s="143"/>
      <c r="R2890" s="11"/>
      <c r="S2890" s="70"/>
      <c r="T2890" s="66"/>
      <c r="U2890" s="71"/>
    </row>
    <row r="2891" spans="1:21" x14ac:dyDescent="0.15">
      <c r="A2891" s="63"/>
      <c r="B2891" s="78"/>
      <c r="C2891" s="65"/>
      <c r="D2891" s="10"/>
      <c r="E2891" s="65"/>
      <c r="F2891" s="65"/>
      <c r="G2891" s="65"/>
      <c r="H2891" s="65"/>
      <c r="I2891" s="64"/>
      <c r="J2891" s="66"/>
      <c r="K2891" s="67"/>
      <c r="L2891" s="68"/>
      <c r="M2891" s="69"/>
      <c r="N2891" s="69"/>
      <c r="O2891" s="68"/>
      <c r="P2891" s="65"/>
      <c r="Q2891" s="143"/>
      <c r="R2891" s="11"/>
      <c r="S2891" s="70"/>
      <c r="T2891" s="66"/>
      <c r="U2891" s="71"/>
    </row>
    <row r="2892" spans="1:21" x14ac:dyDescent="0.15">
      <c r="A2892" s="63"/>
      <c r="B2892" s="78"/>
      <c r="C2892" s="65"/>
      <c r="D2892" s="10"/>
      <c r="E2892" s="65"/>
      <c r="F2892" s="65"/>
      <c r="G2892" s="65"/>
      <c r="H2892" s="65"/>
      <c r="I2892" s="64"/>
      <c r="J2892" s="66"/>
      <c r="K2892" s="67"/>
      <c r="L2892" s="68"/>
      <c r="M2892" s="69"/>
      <c r="N2892" s="69"/>
      <c r="O2892" s="68"/>
      <c r="P2892" s="65"/>
      <c r="Q2892" s="143"/>
      <c r="R2892" s="11"/>
      <c r="S2892" s="70"/>
      <c r="T2892" s="66"/>
      <c r="U2892" s="71"/>
    </row>
    <row r="2893" spans="1:21" x14ac:dyDescent="0.15">
      <c r="A2893" s="63"/>
      <c r="B2893" s="78"/>
      <c r="C2893" s="65"/>
      <c r="D2893" s="10"/>
      <c r="E2893" s="65"/>
      <c r="F2893" s="65"/>
      <c r="G2893" s="65"/>
      <c r="H2893" s="65"/>
      <c r="I2893" s="64"/>
      <c r="J2893" s="66"/>
      <c r="K2893" s="67"/>
      <c r="L2893" s="68"/>
      <c r="M2893" s="69"/>
      <c r="N2893" s="69"/>
      <c r="O2893" s="68"/>
      <c r="P2893" s="65"/>
      <c r="Q2893" s="143"/>
      <c r="R2893" s="11"/>
      <c r="S2893" s="70"/>
      <c r="T2893" s="66"/>
      <c r="U2893" s="71"/>
    </row>
    <row r="2894" spans="1:21" x14ac:dyDescent="0.15">
      <c r="A2894" s="63"/>
      <c r="B2894" s="78"/>
      <c r="C2894" s="65"/>
      <c r="D2894" s="10"/>
      <c r="E2894" s="65"/>
      <c r="F2894" s="65"/>
      <c r="G2894" s="65"/>
      <c r="H2894" s="65"/>
      <c r="I2894" s="64"/>
      <c r="J2894" s="66"/>
      <c r="K2894" s="67"/>
      <c r="L2894" s="68"/>
      <c r="M2894" s="69"/>
      <c r="N2894" s="69"/>
      <c r="O2894" s="68"/>
      <c r="P2894" s="65"/>
      <c r="Q2894" s="143"/>
      <c r="R2894" s="11"/>
      <c r="S2894" s="70"/>
      <c r="T2894" s="66"/>
      <c r="U2894" s="71"/>
    </row>
    <row r="2895" spans="1:21" x14ac:dyDescent="0.15">
      <c r="A2895" s="63"/>
      <c r="B2895" s="78"/>
      <c r="C2895" s="65"/>
      <c r="D2895" s="10"/>
      <c r="E2895" s="65"/>
      <c r="F2895" s="65"/>
      <c r="G2895" s="65"/>
      <c r="H2895" s="65"/>
      <c r="I2895" s="64"/>
      <c r="J2895" s="66"/>
      <c r="K2895" s="67"/>
      <c r="L2895" s="68"/>
      <c r="M2895" s="69"/>
      <c r="N2895" s="69"/>
      <c r="O2895" s="68"/>
      <c r="P2895" s="65"/>
      <c r="Q2895" s="143"/>
      <c r="R2895" s="11"/>
      <c r="S2895" s="70"/>
      <c r="T2895" s="66"/>
      <c r="U2895" s="71"/>
    </row>
    <row r="2896" spans="1:21" x14ac:dyDescent="0.15">
      <c r="A2896" s="63"/>
      <c r="B2896" s="78"/>
      <c r="C2896" s="65"/>
      <c r="D2896" s="10"/>
      <c r="E2896" s="65"/>
      <c r="F2896" s="65"/>
      <c r="G2896" s="65"/>
      <c r="H2896" s="65"/>
      <c r="I2896" s="64"/>
      <c r="J2896" s="66"/>
      <c r="K2896" s="67"/>
      <c r="L2896" s="68"/>
      <c r="M2896" s="69"/>
      <c r="N2896" s="69"/>
      <c r="O2896" s="68"/>
      <c r="P2896" s="65"/>
      <c r="Q2896" s="143"/>
      <c r="R2896" s="11"/>
      <c r="S2896" s="70"/>
      <c r="T2896" s="66"/>
      <c r="U2896" s="71"/>
    </row>
    <row r="2897" spans="1:21" x14ac:dyDescent="0.15">
      <c r="A2897" s="63"/>
      <c r="B2897" s="78"/>
      <c r="C2897" s="65"/>
      <c r="D2897" s="10"/>
      <c r="E2897" s="65"/>
      <c r="F2897" s="65"/>
      <c r="G2897" s="65"/>
      <c r="H2897" s="65"/>
      <c r="I2897" s="64"/>
      <c r="J2897" s="66"/>
      <c r="K2897" s="67"/>
      <c r="L2897" s="68"/>
      <c r="M2897" s="69"/>
      <c r="N2897" s="69"/>
      <c r="O2897" s="68"/>
      <c r="P2897" s="65"/>
      <c r="Q2897" s="143"/>
      <c r="R2897" s="11"/>
      <c r="S2897" s="70"/>
      <c r="T2897" s="66"/>
      <c r="U2897" s="71"/>
    </row>
    <row r="2898" spans="1:21" x14ac:dyDescent="0.15">
      <c r="A2898" s="63"/>
      <c r="B2898" s="78"/>
      <c r="C2898" s="65"/>
      <c r="D2898" s="10"/>
      <c r="E2898" s="65"/>
      <c r="F2898" s="65"/>
      <c r="G2898" s="65"/>
      <c r="H2898" s="65"/>
      <c r="I2898" s="64"/>
      <c r="J2898" s="66"/>
      <c r="K2898" s="67"/>
      <c r="L2898" s="68"/>
      <c r="M2898" s="69"/>
      <c r="N2898" s="69"/>
      <c r="O2898" s="68"/>
      <c r="P2898" s="65"/>
      <c r="Q2898" s="143"/>
      <c r="R2898" s="11"/>
      <c r="S2898" s="70"/>
      <c r="T2898" s="66"/>
      <c r="U2898" s="71"/>
    </row>
    <row r="2899" spans="1:21" x14ac:dyDescent="0.15">
      <c r="A2899" s="63"/>
      <c r="B2899" s="78"/>
      <c r="C2899" s="65"/>
      <c r="D2899" s="10"/>
      <c r="E2899" s="65"/>
      <c r="F2899" s="65"/>
      <c r="G2899" s="65"/>
      <c r="H2899" s="65"/>
      <c r="I2899" s="64"/>
      <c r="J2899" s="66"/>
      <c r="K2899" s="67"/>
      <c r="L2899" s="68"/>
      <c r="M2899" s="69"/>
      <c r="N2899" s="69"/>
      <c r="O2899" s="68"/>
      <c r="P2899" s="65"/>
      <c r="Q2899" s="143"/>
      <c r="R2899" s="11"/>
      <c r="S2899" s="70"/>
      <c r="T2899" s="66"/>
      <c r="U2899" s="71"/>
    </row>
    <row r="2900" spans="1:21" x14ac:dyDescent="0.15">
      <c r="A2900" s="63"/>
      <c r="B2900" s="78"/>
      <c r="C2900" s="65"/>
      <c r="D2900" s="10"/>
      <c r="E2900" s="65"/>
      <c r="F2900" s="65"/>
      <c r="G2900" s="65"/>
      <c r="H2900" s="65"/>
      <c r="I2900" s="64"/>
      <c r="J2900" s="66"/>
      <c r="K2900" s="67"/>
      <c r="L2900" s="68"/>
      <c r="M2900" s="69"/>
      <c r="N2900" s="69"/>
      <c r="O2900" s="68"/>
      <c r="P2900" s="65"/>
      <c r="Q2900" s="143"/>
      <c r="R2900" s="11"/>
      <c r="S2900" s="70"/>
      <c r="T2900" s="66"/>
      <c r="U2900" s="71"/>
    </row>
    <row r="2901" spans="1:21" x14ac:dyDescent="0.15">
      <c r="A2901" s="63"/>
      <c r="B2901" s="78"/>
      <c r="C2901" s="65"/>
      <c r="D2901" s="10"/>
      <c r="E2901" s="65"/>
      <c r="F2901" s="65"/>
      <c r="G2901" s="65"/>
      <c r="H2901" s="65"/>
      <c r="I2901" s="64"/>
      <c r="J2901" s="66"/>
      <c r="K2901" s="67"/>
      <c r="L2901" s="68"/>
      <c r="M2901" s="69"/>
      <c r="N2901" s="69"/>
      <c r="O2901" s="68"/>
      <c r="P2901" s="65"/>
      <c r="Q2901" s="143"/>
      <c r="R2901" s="11"/>
      <c r="S2901" s="70"/>
      <c r="T2901" s="66"/>
      <c r="U2901" s="71"/>
    </row>
    <row r="2902" spans="1:21" x14ac:dyDescent="0.15">
      <c r="A2902" s="63"/>
      <c r="B2902" s="78"/>
      <c r="C2902" s="65"/>
      <c r="D2902" s="10"/>
      <c r="E2902" s="65"/>
      <c r="F2902" s="65"/>
      <c r="G2902" s="65"/>
      <c r="H2902" s="65"/>
      <c r="I2902" s="64"/>
      <c r="J2902" s="66"/>
      <c r="K2902" s="67"/>
      <c r="L2902" s="68"/>
      <c r="M2902" s="69"/>
      <c r="N2902" s="69"/>
      <c r="O2902" s="68"/>
      <c r="P2902" s="65"/>
      <c r="Q2902" s="143"/>
      <c r="R2902" s="11"/>
      <c r="S2902" s="70"/>
      <c r="T2902" s="66"/>
      <c r="U2902" s="71"/>
    </row>
    <row r="2903" spans="1:21" x14ac:dyDescent="0.15">
      <c r="A2903" s="63"/>
      <c r="B2903" s="78"/>
      <c r="C2903" s="65"/>
      <c r="D2903" s="10"/>
      <c r="E2903" s="65"/>
      <c r="F2903" s="65"/>
      <c r="G2903" s="65"/>
      <c r="H2903" s="65"/>
      <c r="I2903" s="64"/>
      <c r="J2903" s="66"/>
      <c r="K2903" s="67"/>
      <c r="L2903" s="68"/>
      <c r="M2903" s="69"/>
      <c r="N2903" s="69"/>
      <c r="O2903" s="68"/>
      <c r="P2903" s="65"/>
      <c r="Q2903" s="143"/>
      <c r="R2903" s="11"/>
      <c r="S2903" s="70"/>
      <c r="T2903" s="66"/>
      <c r="U2903" s="71"/>
    </row>
    <row r="2904" spans="1:21" x14ac:dyDescent="0.15">
      <c r="A2904" s="63"/>
      <c r="B2904" s="78"/>
      <c r="C2904" s="65"/>
      <c r="D2904" s="10"/>
      <c r="E2904" s="65"/>
      <c r="F2904" s="65"/>
      <c r="G2904" s="65"/>
      <c r="H2904" s="65"/>
      <c r="I2904" s="64"/>
      <c r="J2904" s="66"/>
      <c r="K2904" s="67"/>
      <c r="L2904" s="68"/>
      <c r="M2904" s="69"/>
      <c r="N2904" s="69"/>
      <c r="O2904" s="68"/>
      <c r="P2904" s="65"/>
      <c r="Q2904" s="143"/>
      <c r="R2904" s="11"/>
      <c r="S2904" s="70"/>
      <c r="T2904" s="66"/>
      <c r="U2904" s="71"/>
    </row>
    <row r="2905" spans="1:21" x14ac:dyDescent="0.15">
      <c r="A2905" s="63"/>
      <c r="B2905" s="78"/>
      <c r="C2905" s="65"/>
      <c r="D2905" s="10"/>
      <c r="E2905" s="65"/>
      <c r="F2905" s="65"/>
      <c r="G2905" s="65"/>
      <c r="H2905" s="65"/>
      <c r="I2905" s="64"/>
      <c r="J2905" s="66"/>
      <c r="K2905" s="67"/>
      <c r="L2905" s="68"/>
      <c r="M2905" s="69"/>
      <c r="N2905" s="69"/>
      <c r="O2905" s="68"/>
      <c r="P2905" s="65"/>
      <c r="Q2905" s="143"/>
      <c r="R2905" s="11"/>
      <c r="S2905" s="70"/>
      <c r="T2905" s="66"/>
      <c r="U2905" s="71"/>
    </row>
    <row r="2906" spans="1:21" x14ac:dyDescent="0.15">
      <c r="A2906" s="63"/>
      <c r="B2906" s="78"/>
      <c r="C2906" s="65"/>
      <c r="D2906" s="10"/>
      <c r="E2906" s="65"/>
      <c r="F2906" s="65"/>
      <c r="G2906" s="65"/>
      <c r="H2906" s="65"/>
      <c r="I2906" s="64"/>
      <c r="J2906" s="66"/>
      <c r="K2906" s="67"/>
      <c r="L2906" s="68"/>
      <c r="M2906" s="69"/>
      <c r="N2906" s="69"/>
      <c r="O2906" s="68"/>
      <c r="P2906" s="65"/>
      <c r="Q2906" s="143"/>
      <c r="R2906" s="11"/>
      <c r="S2906" s="70"/>
      <c r="T2906" s="66"/>
      <c r="U2906" s="71"/>
    </row>
    <row r="2907" spans="1:21" x14ac:dyDescent="0.15">
      <c r="A2907" s="63"/>
      <c r="B2907" s="78"/>
      <c r="C2907" s="65"/>
      <c r="D2907" s="10"/>
      <c r="E2907" s="65"/>
      <c r="F2907" s="65"/>
      <c r="G2907" s="65"/>
      <c r="H2907" s="65"/>
      <c r="I2907" s="64"/>
      <c r="J2907" s="66"/>
      <c r="K2907" s="67"/>
      <c r="L2907" s="68"/>
      <c r="M2907" s="69"/>
      <c r="N2907" s="69"/>
      <c r="O2907" s="68"/>
      <c r="P2907" s="65"/>
      <c r="Q2907" s="143"/>
      <c r="R2907" s="11"/>
      <c r="S2907" s="70"/>
      <c r="T2907" s="66"/>
      <c r="U2907" s="71"/>
    </row>
    <row r="2908" spans="1:21" x14ac:dyDescent="0.15">
      <c r="A2908" s="63"/>
      <c r="B2908" s="78"/>
      <c r="C2908" s="65"/>
      <c r="D2908" s="10"/>
      <c r="E2908" s="65"/>
      <c r="F2908" s="65"/>
      <c r="G2908" s="65"/>
      <c r="H2908" s="65"/>
      <c r="I2908" s="64"/>
      <c r="J2908" s="66"/>
      <c r="K2908" s="67"/>
      <c r="L2908" s="68"/>
      <c r="M2908" s="69"/>
      <c r="N2908" s="69"/>
      <c r="O2908" s="68"/>
      <c r="P2908" s="65"/>
      <c r="Q2908" s="143"/>
      <c r="R2908" s="11"/>
      <c r="S2908" s="70"/>
      <c r="T2908" s="66"/>
      <c r="U2908" s="71"/>
    </row>
    <row r="2909" spans="1:21" x14ac:dyDescent="0.15">
      <c r="A2909" s="63"/>
      <c r="B2909" s="78"/>
      <c r="C2909" s="65"/>
      <c r="D2909" s="10"/>
      <c r="E2909" s="65"/>
      <c r="F2909" s="65"/>
      <c r="G2909" s="65"/>
      <c r="H2909" s="65"/>
      <c r="I2909" s="64"/>
      <c r="J2909" s="66"/>
      <c r="K2909" s="67"/>
      <c r="L2909" s="68"/>
      <c r="M2909" s="69"/>
      <c r="N2909" s="69"/>
      <c r="O2909" s="68"/>
      <c r="P2909" s="65"/>
      <c r="Q2909" s="143"/>
      <c r="R2909" s="11"/>
      <c r="S2909" s="70"/>
      <c r="T2909" s="66"/>
      <c r="U2909" s="71"/>
    </row>
    <row r="2910" spans="1:21" x14ac:dyDescent="0.15">
      <c r="A2910" s="63"/>
      <c r="B2910" s="78"/>
      <c r="C2910" s="65"/>
      <c r="D2910" s="10"/>
      <c r="E2910" s="65"/>
      <c r="F2910" s="65"/>
      <c r="G2910" s="65"/>
      <c r="H2910" s="65"/>
      <c r="I2910" s="64"/>
      <c r="J2910" s="66"/>
      <c r="K2910" s="67"/>
      <c r="L2910" s="68"/>
      <c r="M2910" s="69"/>
      <c r="N2910" s="69"/>
      <c r="O2910" s="68"/>
      <c r="P2910" s="65"/>
      <c r="Q2910" s="143"/>
      <c r="R2910" s="11"/>
      <c r="S2910" s="70"/>
      <c r="T2910" s="66"/>
      <c r="U2910" s="71"/>
    </row>
    <row r="2911" spans="1:21" x14ac:dyDescent="0.15">
      <c r="A2911" s="63"/>
      <c r="B2911" s="78"/>
      <c r="C2911" s="65"/>
      <c r="D2911" s="10"/>
      <c r="E2911" s="65"/>
      <c r="F2911" s="65"/>
      <c r="G2911" s="65"/>
      <c r="H2911" s="65"/>
      <c r="I2911" s="64"/>
      <c r="J2911" s="66"/>
      <c r="K2911" s="67"/>
      <c r="L2911" s="68"/>
      <c r="M2911" s="69"/>
      <c r="N2911" s="69"/>
      <c r="O2911" s="68"/>
      <c r="P2911" s="65"/>
      <c r="Q2911" s="143"/>
      <c r="R2911" s="11"/>
      <c r="S2911" s="70"/>
      <c r="T2911" s="66"/>
      <c r="U2911" s="71"/>
    </row>
    <row r="2912" spans="1:21" x14ac:dyDescent="0.15">
      <c r="A2912" s="63"/>
      <c r="B2912" s="78"/>
      <c r="C2912" s="65"/>
      <c r="D2912" s="10"/>
      <c r="E2912" s="65"/>
      <c r="F2912" s="65"/>
      <c r="G2912" s="65"/>
      <c r="H2912" s="65"/>
      <c r="I2912" s="64"/>
      <c r="J2912" s="66"/>
      <c r="K2912" s="67"/>
      <c r="L2912" s="68"/>
      <c r="M2912" s="69"/>
      <c r="N2912" s="69"/>
      <c r="O2912" s="68"/>
      <c r="P2912" s="65"/>
      <c r="Q2912" s="143"/>
      <c r="R2912" s="11"/>
      <c r="S2912" s="70"/>
      <c r="T2912" s="66"/>
      <c r="U2912" s="71"/>
    </row>
    <row r="2913" spans="1:21" x14ac:dyDescent="0.15">
      <c r="A2913" s="63"/>
      <c r="B2913" s="78"/>
      <c r="C2913" s="65"/>
      <c r="D2913" s="10"/>
      <c r="E2913" s="65"/>
      <c r="F2913" s="65"/>
      <c r="G2913" s="65"/>
      <c r="H2913" s="65"/>
      <c r="I2913" s="64"/>
      <c r="J2913" s="66"/>
      <c r="K2913" s="67"/>
      <c r="L2913" s="68"/>
      <c r="M2913" s="69"/>
      <c r="N2913" s="69"/>
      <c r="O2913" s="68"/>
      <c r="P2913" s="65"/>
      <c r="Q2913" s="143"/>
      <c r="R2913" s="11"/>
      <c r="S2913" s="70"/>
      <c r="T2913" s="66"/>
      <c r="U2913" s="71"/>
    </row>
    <row r="2914" spans="1:21" x14ac:dyDescent="0.15">
      <c r="A2914" s="63"/>
      <c r="B2914" s="78"/>
      <c r="C2914" s="65"/>
      <c r="D2914" s="10"/>
      <c r="E2914" s="65"/>
      <c r="F2914" s="65"/>
      <c r="G2914" s="65"/>
      <c r="H2914" s="65"/>
      <c r="I2914" s="64"/>
      <c r="J2914" s="66"/>
      <c r="K2914" s="67"/>
      <c r="L2914" s="68"/>
      <c r="M2914" s="69"/>
      <c r="N2914" s="69"/>
      <c r="O2914" s="68"/>
      <c r="P2914" s="65"/>
      <c r="Q2914" s="143"/>
      <c r="R2914" s="11"/>
      <c r="S2914" s="70"/>
      <c r="T2914" s="66"/>
      <c r="U2914" s="71"/>
    </row>
    <row r="2915" spans="1:21" x14ac:dyDescent="0.15">
      <c r="A2915" s="63"/>
      <c r="B2915" s="78"/>
      <c r="C2915" s="65"/>
      <c r="D2915" s="10"/>
      <c r="E2915" s="65"/>
      <c r="F2915" s="65"/>
      <c r="G2915" s="65"/>
      <c r="H2915" s="65"/>
      <c r="I2915" s="64"/>
      <c r="J2915" s="66"/>
      <c r="K2915" s="67"/>
      <c r="L2915" s="68"/>
      <c r="M2915" s="69"/>
      <c r="N2915" s="69"/>
      <c r="O2915" s="68"/>
      <c r="P2915" s="65"/>
      <c r="Q2915" s="143"/>
      <c r="R2915" s="11"/>
      <c r="S2915" s="70"/>
      <c r="T2915" s="66"/>
      <c r="U2915" s="71"/>
    </row>
    <row r="2916" spans="1:21" x14ac:dyDescent="0.15">
      <c r="A2916" s="63"/>
      <c r="B2916" s="78"/>
      <c r="C2916" s="65"/>
      <c r="D2916" s="10"/>
      <c r="E2916" s="65"/>
      <c r="F2916" s="65"/>
      <c r="G2916" s="65"/>
      <c r="H2916" s="65"/>
      <c r="I2916" s="64"/>
      <c r="J2916" s="66"/>
      <c r="K2916" s="67"/>
      <c r="L2916" s="68"/>
      <c r="M2916" s="69"/>
      <c r="N2916" s="69"/>
      <c r="O2916" s="68"/>
      <c r="P2916" s="65"/>
      <c r="Q2916" s="143"/>
      <c r="R2916" s="11"/>
      <c r="S2916" s="70"/>
      <c r="T2916" s="66"/>
      <c r="U2916" s="71"/>
    </row>
    <row r="2917" spans="1:21" x14ac:dyDescent="0.15">
      <c r="A2917" s="63"/>
      <c r="B2917" s="78"/>
      <c r="C2917" s="65"/>
      <c r="D2917" s="10"/>
      <c r="E2917" s="65"/>
      <c r="F2917" s="65"/>
      <c r="G2917" s="65"/>
      <c r="H2917" s="65"/>
      <c r="I2917" s="64"/>
      <c r="J2917" s="66"/>
      <c r="K2917" s="67"/>
      <c r="L2917" s="68"/>
      <c r="M2917" s="69"/>
      <c r="N2917" s="69"/>
      <c r="O2917" s="68"/>
      <c r="P2917" s="65"/>
      <c r="Q2917" s="143"/>
      <c r="R2917" s="11"/>
      <c r="S2917" s="70"/>
      <c r="T2917" s="66"/>
      <c r="U2917" s="71"/>
    </row>
    <row r="2918" spans="1:21" x14ac:dyDescent="0.15">
      <c r="A2918" s="63"/>
      <c r="B2918" s="78"/>
      <c r="C2918" s="65"/>
      <c r="D2918" s="10"/>
      <c r="E2918" s="65"/>
      <c r="F2918" s="65"/>
      <c r="G2918" s="65"/>
      <c r="H2918" s="65"/>
      <c r="I2918" s="64"/>
      <c r="J2918" s="66"/>
      <c r="K2918" s="67"/>
      <c r="L2918" s="68"/>
      <c r="M2918" s="69"/>
      <c r="N2918" s="69"/>
      <c r="O2918" s="68"/>
      <c r="P2918" s="65"/>
      <c r="Q2918" s="143"/>
      <c r="R2918" s="11"/>
      <c r="S2918" s="70"/>
      <c r="T2918" s="66"/>
      <c r="U2918" s="71"/>
    </row>
    <row r="2919" spans="1:21" x14ac:dyDescent="0.15">
      <c r="A2919" s="63"/>
      <c r="B2919" s="78"/>
      <c r="C2919" s="65"/>
      <c r="D2919" s="10"/>
      <c r="E2919" s="65"/>
      <c r="F2919" s="65"/>
      <c r="G2919" s="65"/>
      <c r="H2919" s="65"/>
      <c r="I2919" s="64"/>
      <c r="J2919" s="66"/>
      <c r="K2919" s="67"/>
      <c r="L2919" s="68"/>
      <c r="M2919" s="69"/>
      <c r="N2919" s="69"/>
      <c r="O2919" s="68"/>
      <c r="P2919" s="65"/>
      <c r="Q2919" s="143"/>
      <c r="R2919" s="11"/>
      <c r="S2919" s="70"/>
      <c r="T2919" s="66"/>
      <c r="U2919" s="71"/>
    </row>
    <row r="2920" spans="1:21" x14ac:dyDescent="0.15">
      <c r="A2920" s="63"/>
      <c r="B2920" s="78"/>
      <c r="C2920" s="65"/>
      <c r="D2920" s="10"/>
      <c r="E2920" s="65"/>
      <c r="F2920" s="65"/>
      <c r="G2920" s="65"/>
      <c r="H2920" s="65"/>
      <c r="I2920" s="64"/>
      <c r="J2920" s="66"/>
      <c r="K2920" s="67"/>
      <c r="L2920" s="68"/>
      <c r="M2920" s="69"/>
      <c r="N2920" s="69"/>
      <c r="O2920" s="68"/>
      <c r="P2920" s="65"/>
      <c r="Q2920" s="143"/>
      <c r="R2920" s="11"/>
      <c r="S2920" s="70"/>
      <c r="T2920" s="66"/>
      <c r="U2920" s="71"/>
    </row>
    <row r="2921" spans="1:21" x14ac:dyDescent="0.15">
      <c r="A2921" s="63"/>
      <c r="B2921" s="78"/>
      <c r="C2921" s="65"/>
      <c r="D2921" s="10"/>
      <c r="E2921" s="65"/>
      <c r="F2921" s="65"/>
      <c r="G2921" s="65"/>
      <c r="H2921" s="65"/>
      <c r="I2921" s="64"/>
      <c r="J2921" s="66"/>
      <c r="K2921" s="67"/>
      <c r="L2921" s="68"/>
      <c r="M2921" s="69"/>
      <c r="N2921" s="69"/>
      <c r="O2921" s="68"/>
      <c r="P2921" s="65"/>
      <c r="Q2921" s="143"/>
      <c r="R2921" s="11"/>
      <c r="S2921" s="70"/>
      <c r="T2921" s="66"/>
      <c r="U2921" s="71"/>
    </row>
    <row r="2922" spans="1:21" x14ac:dyDescent="0.15">
      <c r="A2922" s="63"/>
      <c r="B2922" s="78"/>
      <c r="C2922" s="65"/>
      <c r="D2922" s="10"/>
      <c r="E2922" s="65"/>
      <c r="F2922" s="65"/>
      <c r="G2922" s="65"/>
      <c r="H2922" s="65"/>
      <c r="I2922" s="64"/>
      <c r="J2922" s="66"/>
      <c r="K2922" s="67"/>
      <c r="L2922" s="68"/>
      <c r="M2922" s="69"/>
      <c r="N2922" s="69"/>
      <c r="O2922" s="68"/>
      <c r="P2922" s="65"/>
      <c r="Q2922" s="143"/>
      <c r="R2922" s="11"/>
      <c r="S2922" s="70"/>
      <c r="T2922" s="66"/>
      <c r="U2922" s="71"/>
    </row>
    <row r="2923" spans="1:21" x14ac:dyDescent="0.15">
      <c r="A2923" s="63"/>
      <c r="B2923" s="78"/>
      <c r="C2923" s="65"/>
      <c r="D2923" s="10"/>
      <c r="E2923" s="65"/>
      <c r="F2923" s="65"/>
      <c r="G2923" s="65"/>
      <c r="H2923" s="65"/>
      <c r="I2923" s="64"/>
      <c r="J2923" s="66"/>
      <c r="K2923" s="67"/>
      <c r="L2923" s="68"/>
      <c r="M2923" s="69"/>
      <c r="N2923" s="69"/>
      <c r="O2923" s="68"/>
      <c r="P2923" s="65"/>
      <c r="Q2923" s="143"/>
      <c r="R2923" s="11"/>
      <c r="S2923" s="70"/>
      <c r="T2923" s="66"/>
      <c r="U2923" s="71"/>
    </row>
    <row r="2924" spans="1:21" x14ac:dyDescent="0.15">
      <c r="A2924" s="63"/>
      <c r="B2924" s="78"/>
      <c r="C2924" s="65"/>
      <c r="D2924" s="10"/>
      <c r="E2924" s="65"/>
      <c r="F2924" s="65"/>
      <c r="G2924" s="65"/>
      <c r="H2924" s="65"/>
      <c r="I2924" s="64"/>
      <c r="J2924" s="66"/>
      <c r="K2924" s="67"/>
      <c r="L2924" s="68"/>
      <c r="M2924" s="69"/>
      <c r="N2924" s="69"/>
      <c r="O2924" s="68"/>
      <c r="P2924" s="65"/>
      <c r="Q2924" s="143"/>
      <c r="R2924" s="11"/>
      <c r="S2924" s="70"/>
      <c r="T2924" s="66"/>
      <c r="U2924" s="71"/>
    </row>
    <row r="2925" spans="1:21" x14ac:dyDescent="0.15">
      <c r="A2925" s="63"/>
      <c r="B2925" s="78"/>
      <c r="C2925" s="65"/>
      <c r="D2925" s="10"/>
      <c r="E2925" s="65"/>
      <c r="F2925" s="65"/>
      <c r="G2925" s="65"/>
      <c r="H2925" s="65"/>
      <c r="I2925" s="64"/>
      <c r="J2925" s="66"/>
      <c r="K2925" s="67"/>
      <c r="L2925" s="68"/>
      <c r="M2925" s="69"/>
      <c r="N2925" s="69"/>
      <c r="O2925" s="68"/>
      <c r="P2925" s="65"/>
      <c r="Q2925" s="143"/>
      <c r="R2925" s="11"/>
      <c r="S2925" s="70"/>
      <c r="T2925" s="66"/>
      <c r="U2925" s="71"/>
    </row>
    <row r="2926" spans="1:21" x14ac:dyDescent="0.15">
      <c r="A2926" s="63"/>
      <c r="B2926" s="78"/>
      <c r="C2926" s="65"/>
      <c r="D2926" s="10"/>
      <c r="E2926" s="65"/>
      <c r="F2926" s="65"/>
      <c r="G2926" s="65"/>
      <c r="H2926" s="65"/>
      <c r="I2926" s="64"/>
      <c r="J2926" s="66"/>
      <c r="K2926" s="67"/>
      <c r="L2926" s="68"/>
      <c r="M2926" s="69"/>
      <c r="N2926" s="69"/>
      <c r="O2926" s="68"/>
      <c r="P2926" s="65"/>
      <c r="Q2926" s="143"/>
      <c r="R2926" s="11"/>
      <c r="S2926" s="70"/>
      <c r="T2926" s="66"/>
      <c r="U2926" s="71"/>
    </row>
    <row r="2927" spans="1:21" x14ac:dyDescent="0.15">
      <c r="A2927" s="63"/>
      <c r="B2927" s="78"/>
      <c r="C2927" s="65"/>
      <c r="D2927" s="10"/>
      <c r="E2927" s="65"/>
      <c r="F2927" s="65"/>
      <c r="G2927" s="65"/>
      <c r="H2927" s="65"/>
      <c r="I2927" s="64"/>
      <c r="J2927" s="66"/>
      <c r="K2927" s="67"/>
      <c r="L2927" s="68"/>
      <c r="M2927" s="69"/>
      <c r="N2927" s="69"/>
      <c r="O2927" s="68"/>
      <c r="P2927" s="65"/>
      <c r="Q2927" s="143"/>
      <c r="R2927" s="11"/>
      <c r="S2927" s="70"/>
      <c r="T2927" s="66"/>
      <c r="U2927" s="71"/>
    </row>
    <row r="2928" spans="1:21" x14ac:dyDescent="0.15">
      <c r="A2928" s="63"/>
      <c r="B2928" s="78"/>
      <c r="C2928" s="65"/>
      <c r="D2928" s="10"/>
      <c r="E2928" s="65"/>
      <c r="F2928" s="65"/>
      <c r="G2928" s="65"/>
      <c r="H2928" s="65"/>
      <c r="I2928" s="64"/>
      <c r="J2928" s="66"/>
      <c r="K2928" s="67"/>
      <c r="L2928" s="68"/>
      <c r="M2928" s="69"/>
      <c r="N2928" s="69"/>
      <c r="O2928" s="68"/>
      <c r="P2928" s="65"/>
      <c r="Q2928" s="143"/>
      <c r="R2928" s="11"/>
      <c r="S2928" s="70"/>
      <c r="T2928" s="66"/>
      <c r="U2928" s="71"/>
    </row>
    <row r="2929" spans="1:21" x14ac:dyDescent="0.15">
      <c r="A2929" s="63"/>
      <c r="B2929" s="78"/>
      <c r="C2929" s="65"/>
      <c r="D2929" s="10"/>
      <c r="E2929" s="65"/>
      <c r="F2929" s="65"/>
      <c r="G2929" s="65"/>
      <c r="H2929" s="65"/>
      <c r="I2929" s="64"/>
      <c r="J2929" s="66"/>
      <c r="K2929" s="67"/>
      <c r="L2929" s="68"/>
      <c r="M2929" s="69"/>
      <c r="N2929" s="69"/>
      <c r="O2929" s="68"/>
      <c r="P2929" s="65"/>
      <c r="Q2929" s="143"/>
      <c r="R2929" s="11"/>
      <c r="S2929" s="70"/>
      <c r="T2929" s="66"/>
      <c r="U2929" s="71"/>
    </row>
    <row r="2930" spans="1:21" x14ac:dyDescent="0.15">
      <c r="A2930" s="63"/>
      <c r="B2930" s="78"/>
      <c r="C2930" s="65"/>
      <c r="D2930" s="10"/>
      <c r="E2930" s="65"/>
      <c r="F2930" s="65"/>
      <c r="G2930" s="65"/>
      <c r="H2930" s="65"/>
      <c r="I2930" s="64"/>
      <c r="J2930" s="66"/>
      <c r="K2930" s="67"/>
      <c r="L2930" s="68"/>
      <c r="M2930" s="69"/>
      <c r="N2930" s="69"/>
      <c r="O2930" s="68"/>
      <c r="P2930" s="65"/>
      <c r="Q2930" s="143"/>
      <c r="R2930" s="11"/>
      <c r="S2930" s="70"/>
      <c r="T2930" s="66"/>
      <c r="U2930" s="71"/>
    </row>
    <row r="2931" spans="1:21" x14ac:dyDescent="0.15">
      <c r="A2931" s="63"/>
      <c r="B2931" s="78"/>
      <c r="C2931" s="65"/>
      <c r="D2931" s="10"/>
      <c r="E2931" s="65"/>
      <c r="F2931" s="65"/>
      <c r="G2931" s="65"/>
      <c r="H2931" s="65"/>
      <c r="I2931" s="64"/>
      <c r="J2931" s="66"/>
      <c r="K2931" s="67"/>
      <c r="L2931" s="68"/>
      <c r="M2931" s="69"/>
      <c r="N2931" s="69"/>
      <c r="O2931" s="68"/>
      <c r="P2931" s="65"/>
      <c r="Q2931" s="143"/>
      <c r="R2931" s="11"/>
      <c r="S2931" s="70"/>
      <c r="T2931" s="66"/>
      <c r="U2931" s="71"/>
    </row>
    <row r="2932" spans="1:21" x14ac:dyDescent="0.15">
      <c r="A2932" s="63"/>
      <c r="B2932" s="78"/>
      <c r="C2932" s="65"/>
      <c r="D2932" s="10"/>
      <c r="E2932" s="65"/>
      <c r="F2932" s="65"/>
      <c r="G2932" s="65"/>
      <c r="H2932" s="65"/>
      <c r="I2932" s="64"/>
      <c r="J2932" s="66"/>
      <c r="K2932" s="67"/>
      <c r="L2932" s="68"/>
      <c r="M2932" s="69"/>
      <c r="N2932" s="69"/>
      <c r="O2932" s="68"/>
      <c r="P2932" s="65"/>
      <c r="Q2932" s="143"/>
      <c r="R2932" s="11"/>
      <c r="S2932" s="70"/>
      <c r="T2932" s="66"/>
      <c r="U2932" s="71"/>
    </row>
    <row r="2933" spans="1:21" x14ac:dyDescent="0.15">
      <c r="A2933" s="63"/>
      <c r="B2933" s="78"/>
      <c r="C2933" s="65"/>
      <c r="D2933" s="10"/>
      <c r="E2933" s="65"/>
      <c r="F2933" s="65"/>
      <c r="G2933" s="65"/>
      <c r="H2933" s="65"/>
      <c r="I2933" s="64"/>
      <c r="J2933" s="66"/>
      <c r="K2933" s="67"/>
      <c r="L2933" s="68"/>
      <c r="M2933" s="69"/>
      <c r="N2933" s="69"/>
      <c r="O2933" s="68"/>
      <c r="P2933" s="65"/>
      <c r="Q2933" s="143"/>
      <c r="R2933" s="11"/>
      <c r="S2933" s="70"/>
      <c r="T2933" s="66"/>
      <c r="U2933" s="71"/>
    </row>
    <row r="2934" spans="1:21" x14ac:dyDescent="0.15">
      <c r="A2934" s="63"/>
      <c r="B2934" s="78"/>
      <c r="C2934" s="65"/>
      <c r="D2934" s="10"/>
      <c r="E2934" s="65"/>
      <c r="F2934" s="65"/>
      <c r="G2934" s="65"/>
      <c r="H2934" s="65"/>
      <c r="I2934" s="64"/>
      <c r="J2934" s="66"/>
      <c r="K2934" s="67"/>
      <c r="L2934" s="68"/>
      <c r="M2934" s="69"/>
      <c r="N2934" s="69"/>
      <c r="O2934" s="68"/>
      <c r="P2934" s="65"/>
      <c r="Q2934" s="143"/>
      <c r="R2934" s="11"/>
      <c r="S2934" s="70"/>
      <c r="T2934" s="66"/>
      <c r="U2934" s="71"/>
    </row>
    <row r="2935" spans="1:21" x14ac:dyDescent="0.15">
      <c r="A2935" s="63"/>
      <c r="B2935" s="78"/>
      <c r="C2935" s="65"/>
      <c r="D2935" s="10"/>
      <c r="E2935" s="65"/>
      <c r="F2935" s="65"/>
      <c r="G2935" s="65"/>
      <c r="H2935" s="65"/>
      <c r="I2935" s="64"/>
      <c r="J2935" s="66"/>
      <c r="K2935" s="67"/>
      <c r="L2935" s="68"/>
      <c r="M2935" s="69"/>
      <c r="N2935" s="69"/>
      <c r="O2935" s="68"/>
      <c r="P2935" s="65"/>
      <c r="Q2935" s="143"/>
      <c r="R2935" s="11"/>
      <c r="S2935" s="70"/>
      <c r="T2935" s="66"/>
      <c r="U2935" s="71"/>
    </row>
    <row r="2936" spans="1:21" x14ac:dyDescent="0.15">
      <c r="A2936" s="63"/>
      <c r="B2936" s="78"/>
      <c r="C2936" s="65"/>
      <c r="D2936" s="10"/>
      <c r="E2936" s="65"/>
      <c r="F2936" s="65"/>
      <c r="G2936" s="65"/>
      <c r="H2936" s="65"/>
      <c r="I2936" s="64"/>
      <c r="J2936" s="66"/>
      <c r="K2936" s="67"/>
      <c r="L2936" s="68"/>
      <c r="M2936" s="69"/>
      <c r="N2936" s="69"/>
      <c r="O2936" s="68"/>
      <c r="P2936" s="65"/>
      <c r="Q2936" s="143"/>
      <c r="R2936" s="11"/>
      <c r="S2936" s="70"/>
      <c r="T2936" s="66"/>
      <c r="U2936" s="71"/>
    </row>
    <row r="2937" spans="1:21" x14ac:dyDescent="0.15">
      <c r="A2937" s="63"/>
      <c r="B2937" s="78"/>
      <c r="C2937" s="65"/>
      <c r="D2937" s="10"/>
      <c r="E2937" s="65"/>
      <c r="F2937" s="65"/>
      <c r="G2937" s="65"/>
      <c r="H2937" s="65"/>
      <c r="I2937" s="64"/>
      <c r="J2937" s="66"/>
      <c r="K2937" s="67"/>
      <c r="L2937" s="68"/>
      <c r="M2937" s="69"/>
      <c r="N2937" s="69"/>
      <c r="O2937" s="68"/>
      <c r="P2937" s="65"/>
      <c r="Q2937" s="143"/>
      <c r="R2937" s="11"/>
      <c r="S2937" s="70"/>
      <c r="T2937" s="66"/>
      <c r="U2937" s="71"/>
    </row>
    <row r="2938" spans="1:21" x14ac:dyDescent="0.15">
      <c r="A2938" s="63"/>
      <c r="B2938" s="78"/>
      <c r="C2938" s="65"/>
      <c r="D2938" s="10"/>
      <c r="E2938" s="65"/>
      <c r="F2938" s="65"/>
      <c r="G2938" s="65"/>
      <c r="H2938" s="65"/>
      <c r="I2938" s="64"/>
      <c r="J2938" s="66"/>
      <c r="K2938" s="67"/>
      <c r="L2938" s="68"/>
      <c r="M2938" s="69"/>
      <c r="N2938" s="69"/>
      <c r="O2938" s="68"/>
      <c r="P2938" s="65"/>
      <c r="Q2938" s="143"/>
      <c r="R2938" s="11"/>
      <c r="S2938" s="70"/>
      <c r="T2938" s="66"/>
      <c r="U2938" s="71"/>
    </row>
    <row r="2939" spans="1:21" x14ac:dyDescent="0.15">
      <c r="A2939" s="63"/>
      <c r="B2939" s="78"/>
      <c r="C2939" s="65"/>
      <c r="D2939" s="10"/>
      <c r="E2939" s="65"/>
      <c r="F2939" s="65"/>
      <c r="G2939" s="65"/>
      <c r="H2939" s="65"/>
      <c r="I2939" s="64"/>
      <c r="J2939" s="66"/>
      <c r="K2939" s="67"/>
      <c r="L2939" s="68"/>
      <c r="M2939" s="69"/>
      <c r="N2939" s="69"/>
      <c r="O2939" s="68"/>
      <c r="P2939" s="65"/>
      <c r="Q2939" s="143"/>
      <c r="R2939" s="11"/>
      <c r="S2939" s="70"/>
      <c r="T2939" s="66"/>
      <c r="U2939" s="71"/>
    </row>
    <row r="2940" spans="1:21" x14ac:dyDescent="0.15">
      <c r="A2940" s="63"/>
      <c r="B2940" s="78"/>
      <c r="C2940" s="65"/>
      <c r="D2940" s="10"/>
      <c r="E2940" s="65"/>
      <c r="F2940" s="65"/>
      <c r="G2940" s="65"/>
      <c r="H2940" s="65"/>
      <c r="I2940" s="64"/>
      <c r="J2940" s="66"/>
      <c r="K2940" s="67"/>
      <c r="L2940" s="68"/>
      <c r="M2940" s="69"/>
      <c r="N2940" s="69"/>
      <c r="O2940" s="68"/>
      <c r="P2940" s="65"/>
      <c r="Q2940" s="143"/>
      <c r="R2940" s="11"/>
      <c r="S2940" s="70"/>
      <c r="T2940" s="66"/>
      <c r="U2940" s="71"/>
    </row>
    <row r="2941" spans="1:21" x14ac:dyDescent="0.15">
      <c r="A2941" s="63"/>
      <c r="B2941" s="78"/>
      <c r="C2941" s="65"/>
      <c r="D2941" s="10"/>
      <c r="E2941" s="65"/>
      <c r="F2941" s="65"/>
      <c r="G2941" s="65"/>
      <c r="H2941" s="65"/>
      <c r="I2941" s="64"/>
      <c r="J2941" s="66"/>
      <c r="K2941" s="67"/>
      <c r="L2941" s="68"/>
      <c r="M2941" s="69"/>
      <c r="N2941" s="69"/>
      <c r="O2941" s="68"/>
      <c r="P2941" s="65"/>
      <c r="Q2941" s="143"/>
      <c r="R2941" s="11"/>
      <c r="S2941" s="70"/>
      <c r="T2941" s="66"/>
      <c r="U2941" s="71"/>
    </row>
    <row r="2942" spans="1:21" x14ac:dyDescent="0.15">
      <c r="A2942" s="63"/>
      <c r="B2942" s="78"/>
      <c r="C2942" s="65"/>
      <c r="D2942" s="10"/>
      <c r="E2942" s="65"/>
      <c r="F2942" s="65"/>
      <c r="G2942" s="65"/>
      <c r="H2942" s="65"/>
      <c r="I2942" s="64"/>
      <c r="J2942" s="66"/>
      <c r="K2942" s="67"/>
      <c r="L2942" s="68"/>
      <c r="M2942" s="69"/>
      <c r="N2942" s="69"/>
      <c r="O2942" s="68"/>
      <c r="P2942" s="65"/>
      <c r="Q2942" s="143"/>
      <c r="R2942" s="11"/>
      <c r="S2942" s="70"/>
      <c r="T2942" s="66"/>
      <c r="U2942" s="71"/>
    </row>
    <row r="2943" spans="1:21" x14ac:dyDescent="0.15">
      <c r="A2943" s="63"/>
      <c r="B2943" s="78"/>
      <c r="C2943" s="65"/>
      <c r="D2943" s="10"/>
      <c r="E2943" s="65"/>
      <c r="F2943" s="65"/>
      <c r="G2943" s="65"/>
      <c r="H2943" s="65"/>
      <c r="I2943" s="64"/>
      <c r="J2943" s="66"/>
      <c r="K2943" s="67"/>
      <c r="L2943" s="68"/>
      <c r="M2943" s="69"/>
      <c r="N2943" s="69"/>
      <c r="O2943" s="68"/>
      <c r="P2943" s="65"/>
      <c r="Q2943" s="143"/>
      <c r="R2943" s="11"/>
      <c r="S2943" s="70"/>
      <c r="T2943" s="66"/>
      <c r="U2943" s="71"/>
    </row>
    <row r="2944" spans="1:21" x14ac:dyDescent="0.15">
      <c r="A2944" s="63"/>
      <c r="B2944" s="78"/>
      <c r="C2944" s="65"/>
      <c r="D2944" s="10"/>
      <c r="E2944" s="65"/>
      <c r="F2944" s="65"/>
      <c r="G2944" s="65"/>
      <c r="H2944" s="65"/>
      <c r="I2944" s="64"/>
      <c r="J2944" s="66"/>
      <c r="K2944" s="67"/>
      <c r="L2944" s="68"/>
      <c r="M2944" s="69"/>
      <c r="N2944" s="69"/>
      <c r="O2944" s="68"/>
      <c r="P2944" s="65"/>
      <c r="Q2944" s="143"/>
      <c r="R2944" s="11"/>
      <c r="S2944" s="70"/>
      <c r="T2944" s="66"/>
      <c r="U2944" s="71"/>
    </row>
    <row r="2945" spans="1:21" x14ac:dyDescent="0.15">
      <c r="A2945" s="63"/>
      <c r="B2945" s="78"/>
      <c r="C2945" s="65"/>
      <c r="D2945" s="10"/>
      <c r="E2945" s="65"/>
      <c r="F2945" s="65"/>
      <c r="G2945" s="65"/>
      <c r="H2945" s="65"/>
      <c r="I2945" s="64"/>
      <c r="J2945" s="66"/>
      <c r="K2945" s="67"/>
      <c r="L2945" s="68"/>
      <c r="M2945" s="69"/>
      <c r="N2945" s="69"/>
      <c r="O2945" s="68"/>
      <c r="P2945" s="65"/>
      <c r="Q2945" s="143"/>
      <c r="R2945" s="11"/>
      <c r="S2945" s="70"/>
      <c r="T2945" s="66"/>
      <c r="U2945" s="71"/>
    </row>
    <row r="2946" spans="1:21" x14ac:dyDescent="0.15">
      <c r="A2946" s="63"/>
      <c r="B2946" s="78"/>
      <c r="C2946" s="65"/>
      <c r="D2946" s="10"/>
      <c r="E2946" s="65"/>
      <c r="F2946" s="65"/>
      <c r="G2946" s="65"/>
      <c r="H2946" s="65"/>
      <c r="I2946" s="64"/>
      <c r="J2946" s="66"/>
      <c r="K2946" s="67"/>
      <c r="L2946" s="68"/>
      <c r="M2946" s="69"/>
      <c r="N2946" s="69"/>
      <c r="O2946" s="68"/>
      <c r="P2946" s="65"/>
      <c r="Q2946" s="143"/>
      <c r="R2946" s="11"/>
      <c r="S2946" s="70"/>
      <c r="T2946" s="66"/>
      <c r="U2946" s="71"/>
    </row>
    <row r="2947" spans="1:21" x14ac:dyDescent="0.15">
      <c r="A2947" s="63"/>
      <c r="B2947" s="78"/>
      <c r="C2947" s="65"/>
      <c r="D2947" s="10"/>
      <c r="E2947" s="65"/>
      <c r="F2947" s="65"/>
      <c r="G2947" s="65"/>
      <c r="H2947" s="65"/>
      <c r="I2947" s="64"/>
      <c r="J2947" s="66"/>
      <c r="K2947" s="67"/>
      <c r="L2947" s="68"/>
      <c r="M2947" s="69"/>
      <c r="N2947" s="69"/>
      <c r="O2947" s="68"/>
      <c r="P2947" s="65"/>
      <c r="Q2947" s="143"/>
      <c r="R2947" s="11"/>
      <c r="S2947" s="70"/>
      <c r="T2947" s="66"/>
      <c r="U2947" s="71"/>
    </row>
    <row r="2948" spans="1:21" x14ac:dyDescent="0.15">
      <c r="A2948" s="63"/>
      <c r="B2948" s="78"/>
      <c r="C2948" s="65"/>
      <c r="D2948" s="10"/>
      <c r="E2948" s="65"/>
      <c r="F2948" s="65"/>
      <c r="G2948" s="65"/>
      <c r="H2948" s="65"/>
      <c r="I2948" s="64"/>
      <c r="J2948" s="66"/>
      <c r="K2948" s="67"/>
      <c r="L2948" s="68"/>
      <c r="M2948" s="69"/>
      <c r="N2948" s="69"/>
      <c r="O2948" s="68"/>
      <c r="P2948" s="65"/>
      <c r="Q2948" s="143"/>
      <c r="R2948" s="11"/>
      <c r="S2948" s="70"/>
      <c r="T2948" s="66"/>
      <c r="U2948" s="71"/>
    </row>
    <row r="2949" spans="1:21" x14ac:dyDescent="0.15">
      <c r="A2949" s="63"/>
      <c r="B2949" s="78"/>
      <c r="C2949" s="65"/>
      <c r="D2949" s="10"/>
      <c r="E2949" s="65"/>
      <c r="F2949" s="65"/>
      <c r="G2949" s="65"/>
      <c r="H2949" s="65"/>
      <c r="I2949" s="64"/>
      <c r="J2949" s="66"/>
      <c r="K2949" s="67"/>
      <c r="L2949" s="68"/>
      <c r="M2949" s="69"/>
      <c r="N2949" s="69"/>
      <c r="O2949" s="68"/>
      <c r="P2949" s="65"/>
      <c r="Q2949" s="143"/>
      <c r="R2949" s="11"/>
      <c r="S2949" s="70"/>
      <c r="T2949" s="66"/>
      <c r="U2949" s="71"/>
    </row>
    <row r="2950" spans="1:21" x14ac:dyDescent="0.15">
      <c r="A2950" s="63"/>
      <c r="B2950" s="78"/>
      <c r="C2950" s="65"/>
      <c r="D2950" s="10"/>
      <c r="E2950" s="65"/>
      <c r="F2950" s="65"/>
      <c r="G2950" s="65"/>
      <c r="H2950" s="65"/>
      <c r="I2950" s="64"/>
      <c r="J2950" s="66"/>
      <c r="K2950" s="67"/>
      <c r="L2950" s="68"/>
      <c r="M2950" s="69"/>
      <c r="N2950" s="69"/>
      <c r="O2950" s="68"/>
      <c r="P2950" s="65"/>
      <c r="Q2950" s="143"/>
      <c r="R2950" s="11"/>
      <c r="S2950" s="70"/>
      <c r="T2950" s="66"/>
      <c r="U2950" s="71"/>
    </row>
    <row r="2951" spans="1:21" x14ac:dyDescent="0.15">
      <c r="A2951" s="63"/>
      <c r="B2951" s="78"/>
      <c r="C2951" s="65"/>
      <c r="D2951" s="10"/>
      <c r="E2951" s="65"/>
      <c r="F2951" s="65"/>
      <c r="G2951" s="65"/>
      <c r="H2951" s="65"/>
      <c r="I2951" s="64"/>
      <c r="J2951" s="66"/>
      <c r="K2951" s="67"/>
      <c r="L2951" s="68"/>
      <c r="M2951" s="69"/>
      <c r="N2951" s="69"/>
      <c r="O2951" s="68"/>
      <c r="P2951" s="65"/>
      <c r="Q2951" s="143"/>
      <c r="R2951" s="11"/>
      <c r="S2951" s="70"/>
      <c r="T2951" s="66"/>
      <c r="U2951" s="71"/>
    </row>
    <row r="2952" spans="1:21" x14ac:dyDescent="0.15">
      <c r="A2952" s="63"/>
      <c r="B2952" s="78"/>
      <c r="C2952" s="65"/>
      <c r="D2952" s="10"/>
      <c r="E2952" s="65"/>
      <c r="F2952" s="65"/>
      <c r="G2952" s="65"/>
      <c r="H2952" s="65"/>
      <c r="I2952" s="64"/>
      <c r="J2952" s="66"/>
      <c r="K2952" s="67"/>
      <c r="L2952" s="68"/>
      <c r="M2952" s="69"/>
      <c r="N2952" s="69"/>
      <c r="O2952" s="68"/>
      <c r="P2952" s="65"/>
      <c r="Q2952" s="143"/>
      <c r="R2952" s="11"/>
      <c r="S2952" s="70"/>
      <c r="T2952" s="66"/>
      <c r="U2952" s="71"/>
    </row>
    <row r="2953" spans="1:21" x14ac:dyDescent="0.15">
      <c r="A2953" s="63"/>
      <c r="B2953" s="78"/>
      <c r="C2953" s="65"/>
      <c r="D2953" s="10"/>
      <c r="E2953" s="65"/>
      <c r="F2953" s="65"/>
      <c r="G2953" s="65"/>
      <c r="H2953" s="65"/>
      <c r="I2953" s="64"/>
      <c r="J2953" s="66"/>
      <c r="K2953" s="67"/>
      <c r="L2953" s="68"/>
      <c r="M2953" s="69"/>
      <c r="N2953" s="69"/>
      <c r="O2953" s="68"/>
      <c r="P2953" s="65"/>
      <c r="Q2953" s="143"/>
      <c r="R2953" s="11"/>
      <c r="S2953" s="70"/>
      <c r="T2953" s="66"/>
      <c r="U2953" s="71"/>
    </row>
    <row r="2954" spans="1:21" x14ac:dyDescent="0.15">
      <c r="A2954" s="63"/>
      <c r="B2954" s="78"/>
      <c r="C2954" s="65"/>
      <c r="D2954" s="10"/>
      <c r="E2954" s="65"/>
      <c r="F2954" s="65"/>
      <c r="G2954" s="65"/>
      <c r="H2954" s="65"/>
      <c r="I2954" s="64"/>
      <c r="J2954" s="66"/>
      <c r="K2954" s="67"/>
      <c r="L2954" s="68"/>
      <c r="M2954" s="69"/>
      <c r="N2954" s="69"/>
      <c r="O2954" s="68"/>
      <c r="P2954" s="65"/>
      <c r="Q2954" s="143"/>
      <c r="R2954" s="11"/>
      <c r="S2954" s="70"/>
      <c r="T2954" s="66"/>
      <c r="U2954" s="71"/>
    </row>
    <row r="2955" spans="1:21" x14ac:dyDescent="0.15">
      <c r="A2955" s="63"/>
      <c r="B2955" s="78"/>
      <c r="C2955" s="65"/>
      <c r="D2955" s="10"/>
      <c r="E2955" s="65"/>
      <c r="F2955" s="65"/>
      <c r="G2955" s="65"/>
      <c r="H2955" s="65"/>
      <c r="I2955" s="64"/>
      <c r="J2955" s="66"/>
      <c r="K2955" s="67"/>
      <c r="L2955" s="68"/>
      <c r="M2955" s="69"/>
      <c r="N2955" s="69"/>
      <c r="O2955" s="68"/>
      <c r="P2955" s="65"/>
      <c r="Q2955" s="143"/>
      <c r="R2955" s="11"/>
      <c r="S2955" s="70"/>
      <c r="T2955" s="66"/>
      <c r="U2955" s="71"/>
    </row>
    <row r="2956" spans="1:21" x14ac:dyDescent="0.15">
      <c r="A2956" s="63"/>
      <c r="B2956" s="78"/>
      <c r="C2956" s="65"/>
      <c r="D2956" s="10"/>
      <c r="E2956" s="65"/>
      <c r="F2956" s="65"/>
      <c r="G2956" s="65"/>
      <c r="H2956" s="65"/>
      <c r="I2956" s="64"/>
      <c r="J2956" s="66"/>
      <c r="K2956" s="67"/>
      <c r="L2956" s="68"/>
      <c r="M2956" s="69"/>
      <c r="N2956" s="69"/>
      <c r="O2956" s="68"/>
      <c r="P2956" s="65"/>
      <c r="Q2956" s="143"/>
      <c r="R2956" s="11"/>
      <c r="S2956" s="70"/>
      <c r="T2956" s="66"/>
      <c r="U2956" s="71"/>
    </row>
    <row r="2957" spans="1:21" x14ac:dyDescent="0.15">
      <c r="A2957" s="63"/>
      <c r="B2957" s="78"/>
      <c r="C2957" s="65"/>
      <c r="D2957" s="10"/>
      <c r="E2957" s="65"/>
      <c r="F2957" s="65"/>
      <c r="G2957" s="65"/>
      <c r="H2957" s="65"/>
      <c r="I2957" s="64"/>
      <c r="J2957" s="66"/>
      <c r="K2957" s="67"/>
      <c r="L2957" s="68"/>
      <c r="M2957" s="69"/>
      <c r="N2957" s="69"/>
      <c r="O2957" s="68"/>
      <c r="P2957" s="65"/>
      <c r="Q2957" s="143"/>
      <c r="R2957" s="11"/>
      <c r="S2957" s="70"/>
      <c r="T2957" s="66"/>
      <c r="U2957" s="71"/>
    </row>
    <row r="2958" spans="1:21" x14ac:dyDescent="0.15">
      <c r="A2958" s="63"/>
      <c r="B2958" s="78"/>
      <c r="C2958" s="65"/>
      <c r="D2958" s="10"/>
      <c r="E2958" s="65"/>
      <c r="F2958" s="65"/>
      <c r="G2958" s="65"/>
      <c r="H2958" s="65"/>
      <c r="I2958" s="64"/>
      <c r="J2958" s="66"/>
      <c r="K2958" s="67"/>
      <c r="L2958" s="68"/>
      <c r="M2958" s="69"/>
      <c r="N2958" s="69"/>
      <c r="O2958" s="68"/>
      <c r="P2958" s="65"/>
      <c r="Q2958" s="143"/>
      <c r="R2958" s="11"/>
      <c r="S2958" s="70"/>
      <c r="T2958" s="66"/>
      <c r="U2958" s="71"/>
    </row>
    <row r="2959" spans="1:21" x14ac:dyDescent="0.15">
      <c r="A2959" s="63"/>
      <c r="B2959" s="78"/>
      <c r="C2959" s="65"/>
      <c r="D2959" s="10"/>
      <c r="E2959" s="65"/>
      <c r="F2959" s="65"/>
      <c r="G2959" s="65"/>
      <c r="H2959" s="65"/>
      <c r="I2959" s="64"/>
      <c r="J2959" s="66"/>
      <c r="K2959" s="67"/>
      <c r="L2959" s="68"/>
      <c r="M2959" s="69"/>
      <c r="N2959" s="69"/>
      <c r="O2959" s="68"/>
      <c r="P2959" s="65"/>
      <c r="Q2959" s="143"/>
      <c r="R2959" s="11"/>
      <c r="S2959" s="70"/>
      <c r="T2959" s="66"/>
      <c r="U2959" s="71"/>
    </row>
    <row r="2960" spans="1:21" x14ac:dyDescent="0.15">
      <c r="A2960" s="63"/>
      <c r="B2960" s="78"/>
      <c r="C2960" s="65"/>
      <c r="D2960" s="10"/>
      <c r="E2960" s="65"/>
      <c r="F2960" s="65"/>
      <c r="G2960" s="65"/>
      <c r="H2960" s="65"/>
      <c r="I2960" s="64"/>
      <c r="J2960" s="66"/>
      <c r="K2960" s="67"/>
      <c r="L2960" s="68"/>
      <c r="M2960" s="69"/>
      <c r="N2960" s="69"/>
      <c r="O2960" s="68"/>
      <c r="P2960" s="65"/>
      <c r="Q2960" s="143"/>
      <c r="R2960" s="11"/>
      <c r="S2960" s="70"/>
      <c r="T2960" s="66"/>
      <c r="U2960" s="71"/>
    </row>
    <row r="2961" spans="1:21" x14ac:dyDescent="0.15">
      <c r="A2961" s="63"/>
      <c r="B2961" s="78"/>
      <c r="C2961" s="65"/>
      <c r="D2961" s="10"/>
      <c r="E2961" s="65"/>
      <c r="F2961" s="65"/>
      <c r="G2961" s="65"/>
      <c r="H2961" s="65"/>
      <c r="I2961" s="64"/>
      <c r="J2961" s="66"/>
      <c r="K2961" s="67"/>
      <c r="L2961" s="68"/>
      <c r="M2961" s="69"/>
      <c r="N2961" s="69"/>
      <c r="O2961" s="68"/>
      <c r="P2961" s="65"/>
      <c r="Q2961" s="143"/>
      <c r="R2961" s="11"/>
      <c r="S2961" s="70"/>
      <c r="T2961" s="66"/>
      <c r="U2961" s="71"/>
    </row>
    <row r="2962" spans="1:21" x14ac:dyDescent="0.15">
      <c r="A2962" s="63"/>
      <c r="B2962" s="78"/>
      <c r="C2962" s="65"/>
      <c r="D2962" s="10"/>
      <c r="E2962" s="65"/>
      <c r="F2962" s="65"/>
      <c r="G2962" s="65"/>
      <c r="H2962" s="65"/>
      <c r="I2962" s="64"/>
      <c r="J2962" s="66"/>
      <c r="K2962" s="67"/>
      <c r="L2962" s="68"/>
      <c r="M2962" s="69"/>
      <c r="N2962" s="69"/>
      <c r="O2962" s="68"/>
      <c r="P2962" s="65"/>
      <c r="Q2962" s="143"/>
      <c r="R2962" s="11"/>
      <c r="S2962" s="70"/>
      <c r="T2962" s="66"/>
      <c r="U2962" s="71"/>
    </row>
    <row r="2963" spans="1:21" x14ac:dyDescent="0.15">
      <c r="A2963" s="63"/>
      <c r="B2963" s="78"/>
      <c r="C2963" s="65"/>
      <c r="D2963" s="10"/>
      <c r="E2963" s="65"/>
      <c r="F2963" s="65"/>
      <c r="G2963" s="65"/>
      <c r="H2963" s="65"/>
      <c r="I2963" s="64"/>
      <c r="J2963" s="66"/>
      <c r="K2963" s="67"/>
      <c r="L2963" s="68"/>
      <c r="M2963" s="69"/>
      <c r="N2963" s="69"/>
      <c r="O2963" s="68"/>
      <c r="P2963" s="65"/>
      <c r="Q2963" s="143"/>
      <c r="R2963" s="11"/>
      <c r="S2963" s="70"/>
      <c r="T2963" s="66"/>
      <c r="U2963" s="71"/>
    </row>
    <row r="2964" spans="1:21" x14ac:dyDescent="0.15">
      <c r="A2964" s="63"/>
      <c r="B2964" s="78"/>
      <c r="C2964" s="65"/>
      <c r="D2964" s="10"/>
      <c r="E2964" s="65"/>
      <c r="F2964" s="65"/>
      <c r="G2964" s="65"/>
      <c r="H2964" s="65"/>
      <c r="I2964" s="64"/>
      <c r="J2964" s="66"/>
      <c r="K2964" s="67"/>
      <c r="L2964" s="68"/>
      <c r="M2964" s="69"/>
      <c r="N2964" s="69"/>
      <c r="O2964" s="68"/>
      <c r="P2964" s="65"/>
      <c r="Q2964" s="143"/>
      <c r="R2964" s="11"/>
      <c r="S2964" s="70"/>
      <c r="T2964" s="66"/>
      <c r="U2964" s="71"/>
    </row>
    <row r="2965" spans="1:21" x14ac:dyDescent="0.15">
      <c r="A2965" s="63"/>
      <c r="B2965" s="78"/>
      <c r="C2965" s="65"/>
      <c r="D2965" s="10"/>
      <c r="E2965" s="65"/>
      <c r="F2965" s="65"/>
      <c r="G2965" s="65"/>
      <c r="H2965" s="65"/>
      <c r="I2965" s="64"/>
      <c r="J2965" s="66"/>
      <c r="K2965" s="67"/>
      <c r="L2965" s="68"/>
      <c r="M2965" s="69"/>
      <c r="N2965" s="69"/>
      <c r="O2965" s="68"/>
      <c r="P2965" s="65"/>
      <c r="Q2965" s="143"/>
      <c r="R2965" s="11"/>
      <c r="S2965" s="70"/>
      <c r="T2965" s="66"/>
      <c r="U2965" s="71"/>
    </row>
    <row r="2966" spans="1:21" x14ac:dyDescent="0.15">
      <c r="A2966" s="63"/>
      <c r="B2966" s="78"/>
      <c r="C2966" s="65"/>
      <c r="D2966" s="10"/>
      <c r="E2966" s="65"/>
      <c r="F2966" s="65"/>
      <c r="G2966" s="65"/>
      <c r="H2966" s="65"/>
      <c r="I2966" s="64"/>
      <c r="J2966" s="66"/>
      <c r="K2966" s="67"/>
      <c r="L2966" s="68"/>
      <c r="M2966" s="69"/>
      <c r="N2966" s="69"/>
      <c r="O2966" s="68"/>
      <c r="P2966" s="65"/>
      <c r="Q2966" s="143"/>
      <c r="R2966" s="11"/>
      <c r="S2966" s="70"/>
      <c r="T2966" s="66"/>
      <c r="U2966" s="71"/>
    </row>
    <row r="2967" spans="1:21" x14ac:dyDescent="0.15">
      <c r="A2967" s="63"/>
      <c r="B2967" s="78"/>
      <c r="C2967" s="65"/>
      <c r="D2967" s="10"/>
      <c r="E2967" s="65"/>
      <c r="F2967" s="65"/>
      <c r="G2967" s="65"/>
      <c r="H2967" s="65"/>
      <c r="I2967" s="64"/>
      <c r="J2967" s="66"/>
      <c r="K2967" s="67"/>
      <c r="L2967" s="68"/>
      <c r="M2967" s="69"/>
      <c r="N2967" s="69"/>
      <c r="O2967" s="68"/>
      <c r="P2967" s="65"/>
      <c r="Q2967" s="143"/>
      <c r="R2967" s="11"/>
      <c r="S2967" s="70"/>
      <c r="T2967" s="66"/>
      <c r="U2967" s="71"/>
    </row>
    <row r="2968" spans="1:21" x14ac:dyDescent="0.15">
      <c r="A2968" s="63"/>
      <c r="B2968" s="78"/>
      <c r="C2968" s="65"/>
      <c r="D2968" s="10"/>
      <c r="E2968" s="65"/>
      <c r="F2968" s="65"/>
      <c r="G2968" s="65"/>
      <c r="H2968" s="65"/>
      <c r="I2968" s="64"/>
      <c r="J2968" s="66"/>
      <c r="K2968" s="67"/>
      <c r="L2968" s="68"/>
      <c r="M2968" s="69"/>
      <c r="N2968" s="69"/>
      <c r="O2968" s="68"/>
      <c r="P2968" s="65"/>
      <c r="Q2968" s="143"/>
      <c r="R2968" s="11"/>
      <c r="S2968" s="70"/>
      <c r="T2968" s="66"/>
      <c r="U2968" s="71"/>
    </row>
    <row r="2969" spans="1:21" x14ac:dyDescent="0.15">
      <c r="A2969" s="63"/>
      <c r="B2969" s="78"/>
      <c r="C2969" s="65"/>
      <c r="D2969" s="10"/>
      <c r="E2969" s="65"/>
      <c r="F2969" s="65"/>
      <c r="G2969" s="65"/>
      <c r="H2969" s="65"/>
      <c r="I2969" s="64"/>
      <c r="J2969" s="66"/>
      <c r="K2969" s="67"/>
      <c r="L2969" s="68"/>
      <c r="M2969" s="69"/>
      <c r="N2969" s="69"/>
      <c r="O2969" s="68"/>
      <c r="P2969" s="65"/>
      <c r="Q2969" s="143"/>
      <c r="R2969" s="11"/>
      <c r="S2969" s="70"/>
      <c r="T2969" s="66"/>
      <c r="U2969" s="71"/>
    </row>
    <row r="2970" spans="1:21" x14ac:dyDescent="0.15">
      <c r="A2970" s="63"/>
      <c r="B2970" s="78"/>
      <c r="C2970" s="65"/>
      <c r="D2970" s="10"/>
      <c r="E2970" s="65"/>
      <c r="F2970" s="65"/>
      <c r="G2970" s="65"/>
      <c r="H2970" s="65"/>
      <c r="I2970" s="64"/>
      <c r="J2970" s="66"/>
      <c r="K2970" s="67"/>
      <c r="L2970" s="68"/>
      <c r="M2970" s="69"/>
      <c r="N2970" s="69"/>
      <c r="O2970" s="68"/>
      <c r="P2970" s="65"/>
      <c r="Q2970" s="143"/>
      <c r="R2970" s="11"/>
      <c r="S2970" s="70"/>
      <c r="T2970" s="66"/>
      <c r="U2970" s="71"/>
    </row>
    <row r="2971" spans="1:21" x14ac:dyDescent="0.15">
      <c r="A2971" s="63"/>
      <c r="B2971" s="78"/>
      <c r="C2971" s="65"/>
      <c r="D2971" s="10"/>
      <c r="E2971" s="65"/>
      <c r="F2971" s="65"/>
      <c r="G2971" s="65"/>
      <c r="H2971" s="65"/>
      <c r="I2971" s="64"/>
      <c r="J2971" s="66"/>
      <c r="K2971" s="67"/>
      <c r="L2971" s="68"/>
      <c r="M2971" s="69"/>
      <c r="N2971" s="69"/>
      <c r="O2971" s="68"/>
      <c r="P2971" s="65"/>
      <c r="Q2971" s="143"/>
      <c r="R2971" s="11"/>
      <c r="S2971" s="70"/>
      <c r="T2971" s="66"/>
      <c r="U2971" s="71"/>
    </row>
    <row r="2972" spans="1:21" x14ac:dyDescent="0.15">
      <c r="A2972" s="63"/>
      <c r="B2972" s="78"/>
      <c r="C2972" s="65"/>
      <c r="D2972" s="10"/>
      <c r="E2972" s="65"/>
      <c r="F2972" s="65"/>
      <c r="G2972" s="65"/>
      <c r="H2972" s="65"/>
      <c r="I2972" s="64"/>
      <c r="J2972" s="66"/>
      <c r="K2972" s="67"/>
      <c r="L2972" s="68"/>
      <c r="M2972" s="69"/>
      <c r="N2972" s="69"/>
      <c r="O2972" s="68"/>
      <c r="P2972" s="65"/>
      <c r="Q2972" s="143"/>
      <c r="R2972" s="11"/>
      <c r="S2972" s="70"/>
      <c r="T2972" s="66"/>
      <c r="U2972" s="71"/>
    </row>
    <row r="2973" spans="1:21" x14ac:dyDescent="0.15">
      <c r="A2973" s="63"/>
      <c r="B2973" s="78"/>
      <c r="C2973" s="65"/>
      <c r="D2973" s="10"/>
      <c r="E2973" s="65"/>
      <c r="F2973" s="65"/>
      <c r="G2973" s="65"/>
      <c r="H2973" s="65"/>
      <c r="I2973" s="64"/>
      <c r="J2973" s="66"/>
      <c r="K2973" s="67"/>
      <c r="L2973" s="68"/>
      <c r="M2973" s="69"/>
      <c r="N2973" s="69"/>
      <c r="O2973" s="68"/>
      <c r="P2973" s="65"/>
      <c r="Q2973" s="143"/>
      <c r="R2973" s="11"/>
      <c r="S2973" s="70"/>
      <c r="T2973" s="66"/>
      <c r="U2973" s="71"/>
    </row>
    <row r="2974" spans="1:21" x14ac:dyDescent="0.15">
      <c r="A2974" s="63"/>
      <c r="B2974" s="78"/>
      <c r="C2974" s="65"/>
      <c r="D2974" s="10"/>
      <c r="E2974" s="65"/>
      <c r="F2974" s="65"/>
      <c r="G2974" s="65"/>
      <c r="H2974" s="65"/>
      <c r="I2974" s="64"/>
      <c r="J2974" s="66"/>
      <c r="K2974" s="67"/>
      <c r="L2974" s="68"/>
      <c r="M2974" s="69"/>
      <c r="N2974" s="69"/>
      <c r="O2974" s="68"/>
      <c r="P2974" s="65"/>
      <c r="Q2974" s="143"/>
      <c r="R2974" s="11"/>
      <c r="S2974" s="70"/>
      <c r="T2974" s="66"/>
      <c r="U2974" s="71"/>
    </row>
    <row r="2975" spans="1:21" x14ac:dyDescent="0.15">
      <c r="A2975" s="63"/>
      <c r="B2975" s="78"/>
      <c r="C2975" s="65"/>
      <c r="D2975" s="10"/>
      <c r="E2975" s="65"/>
      <c r="F2975" s="65"/>
      <c r="G2975" s="65"/>
      <c r="H2975" s="65"/>
      <c r="I2975" s="64"/>
      <c r="J2975" s="66"/>
      <c r="K2975" s="67"/>
      <c r="L2975" s="68"/>
      <c r="M2975" s="69"/>
      <c r="N2975" s="69"/>
      <c r="O2975" s="68"/>
      <c r="P2975" s="65"/>
      <c r="Q2975" s="143"/>
      <c r="R2975" s="11"/>
      <c r="S2975" s="70"/>
      <c r="T2975" s="66"/>
      <c r="U2975" s="71"/>
    </row>
    <row r="2976" spans="1:21" x14ac:dyDescent="0.15">
      <c r="A2976" s="63"/>
      <c r="B2976" s="78"/>
      <c r="C2976" s="65"/>
      <c r="D2976" s="10"/>
      <c r="E2976" s="65"/>
      <c r="F2976" s="65"/>
      <c r="G2976" s="65"/>
      <c r="H2976" s="65"/>
      <c r="I2976" s="64"/>
      <c r="J2976" s="66"/>
      <c r="K2976" s="67"/>
      <c r="L2976" s="68"/>
      <c r="M2976" s="69"/>
      <c r="N2976" s="69"/>
      <c r="O2976" s="68"/>
      <c r="P2976" s="65"/>
      <c r="Q2976" s="143"/>
      <c r="R2976" s="11"/>
      <c r="S2976" s="70"/>
      <c r="T2976" s="66"/>
      <c r="U2976" s="71"/>
    </row>
    <row r="2977" spans="1:21" x14ac:dyDescent="0.15">
      <c r="A2977" s="63"/>
      <c r="B2977" s="78"/>
      <c r="C2977" s="65"/>
      <c r="D2977" s="10"/>
      <c r="E2977" s="65"/>
      <c r="F2977" s="65"/>
      <c r="G2977" s="65"/>
      <c r="H2977" s="65"/>
      <c r="I2977" s="64"/>
      <c r="J2977" s="66"/>
      <c r="K2977" s="67"/>
      <c r="L2977" s="68"/>
      <c r="M2977" s="69"/>
      <c r="N2977" s="69"/>
      <c r="O2977" s="68"/>
      <c r="P2977" s="65"/>
      <c r="Q2977" s="143"/>
      <c r="R2977" s="11"/>
      <c r="S2977" s="70"/>
      <c r="T2977" s="66"/>
      <c r="U2977" s="71"/>
    </row>
    <row r="2978" spans="1:21" x14ac:dyDescent="0.15">
      <c r="A2978" s="63"/>
      <c r="B2978" s="78"/>
      <c r="C2978" s="65"/>
      <c r="D2978" s="10"/>
      <c r="E2978" s="65"/>
      <c r="F2978" s="65"/>
      <c r="G2978" s="65"/>
      <c r="H2978" s="65"/>
      <c r="I2978" s="64"/>
      <c r="J2978" s="66"/>
      <c r="K2978" s="67"/>
      <c r="L2978" s="68"/>
      <c r="M2978" s="69"/>
      <c r="N2978" s="69"/>
      <c r="O2978" s="68"/>
      <c r="P2978" s="65"/>
      <c r="Q2978" s="143"/>
      <c r="R2978" s="11"/>
      <c r="S2978" s="70"/>
      <c r="T2978" s="66"/>
      <c r="U2978" s="71"/>
    </row>
    <row r="2979" spans="1:21" x14ac:dyDescent="0.15">
      <c r="A2979" s="63"/>
      <c r="B2979" s="78"/>
      <c r="C2979" s="65"/>
      <c r="D2979" s="10"/>
      <c r="E2979" s="65"/>
      <c r="F2979" s="65"/>
      <c r="G2979" s="65"/>
      <c r="H2979" s="65"/>
      <c r="I2979" s="64"/>
      <c r="J2979" s="66"/>
      <c r="K2979" s="67"/>
      <c r="L2979" s="68"/>
      <c r="M2979" s="69"/>
      <c r="N2979" s="69"/>
      <c r="O2979" s="68"/>
      <c r="P2979" s="65"/>
      <c r="Q2979" s="143"/>
      <c r="R2979" s="11"/>
      <c r="S2979" s="70"/>
      <c r="T2979" s="66"/>
      <c r="U2979" s="71"/>
    </row>
    <row r="2980" spans="1:21" x14ac:dyDescent="0.15">
      <c r="A2980" s="63"/>
      <c r="B2980" s="78"/>
      <c r="C2980" s="65"/>
      <c r="D2980" s="10"/>
      <c r="E2980" s="65"/>
      <c r="F2980" s="65"/>
      <c r="G2980" s="65"/>
      <c r="H2980" s="65"/>
      <c r="I2980" s="64"/>
      <c r="J2980" s="66"/>
      <c r="K2980" s="67"/>
      <c r="L2980" s="68"/>
      <c r="M2980" s="69"/>
      <c r="N2980" s="69"/>
      <c r="O2980" s="68"/>
      <c r="P2980" s="65"/>
      <c r="Q2980" s="143"/>
      <c r="R2980" s="11"/>
      <c r="S2980" s="70"/>
      <c r="T2980" s="66"/>
      <c r="U2980" s="71"/>
    </row>
    <row r="2981" spans="1:21" x14ac:dyDescent="0.15">
      <c r="A2981" s="63"/>
      <c r="B2981" s="78"/>
      <c r="C2981" s="65"/>
      <c r="D2981" s="10"/>
      <c r="E2981" s="65"/>
      <c r="F2981" s="65"/>
      <c r="G2981" s="65"/>
      <c r="H2981" s="65"/>
      <c r="I2981" s="64"/>
      <c r="J2981" s="66"/>
      <c r="K2981" s="67"/>
      <c r="L2981" s="68"/>
      <c r="M2981" s="69"/>
      <c r="N2981" s="69"/>
      <c r="O2981" s="68"/>
      <c r="P2981" s="65"/>
      <c r="Q2981" s="143"/>
      <c r="R2981" s="11"/>
      <c r="S2981" s="70"/>
      <c r="T2981" s="66"/>
      <c r="U2981" s="71"/>
    </row>
    <row r="2982" spans="1:21" x14ac:dyDescent="0.15">
      <c r="A2982" s="63"/>
      <c r="B2982" s="78"/>
      <c r="C2982" s="65"/>
      <c r="D2982" s="10"/>
      <c r="E2982" s="65"/>
      <c r="F2982" s="65"/>
      <c r="G2982" s="65"/>
      <c r="H2982" s="65"/>
      <c r="I2982" s="64"/>
      <c r="J2982" s="66"/>
      <c r="K2982" s="67"/>
      <c r="L2982" s="68"/>
      <c r="M2982" s="69"/>
      <c r="N2982" s="69"/>
      <c r="O2982" s="68"/>
      <c r="P2982" s="65"/>
      <c r="Q2982" s="143"/>
      <c r="R2982" s="11"/>
      <c r="S2982" s="70"/>
      <c r="T2982" s="66"/>
      <c r="U2982" s="71"/>
    </row>
    <row r="2983" spans="1:21" x14ac:dyDescent="0.15">
      <c r="A2983" s="63"/>
      <c r="B2983" s="78"/>
      <c r="C2983" s="65"/>
      <c r="D2983" s="10"/>
      <c r="E2983" s="65"/>
      <c r="F2983" s="65"/>
      <c r="G2983" s="65"/>
      <c r="H2983" s="65"/>
      <c r="I2983" s="64"/>
      <c r="J2983" s="66"/>
      <c r="K2983" s="67"/>
      <c r="L2983" s="68"/>
      <c r="M2983" s="69"/>
      <c r="N2983" s="69"/>
      <c r="O2983" s="68"/>
      <c r="P2983" s="65"/>
      <c r="Q2983" s="143"/>
      <c r="R2983" s="11"/>
      <c r="S2983" s="70"/>
      <c r="T2983" s="66"/>
      <c r="U2983" s="71"/>
    </row>
    <row r="2984" spans="1:21" x14ac:dyDescent="0.15">
      <c r="A2984" s="63"/>
      <c r="B2984" s="78"/>
      <c r="C2984" s="65"/>
      <c r="D2984" s="10"/>
      <c r="E2984" s="65"/>
      <c r="F2984" s="65"/>
      <c r="G2984" s="65"/>
      <c r="H2984" s="65"/>
      <c r="I2984" s="64"/>
      <c r="J2984" s="66"/>
      <c r="K2984" s="67"/>
      <c r="L2984" s="68"/>
      <c r="M2984" s="69"/>
      <c r="N2984" s="69"/>
      <c r="O2984" s="68"/>
      <c r="P2984" s="65"/>
      <c r="Q2984" s="143"/>
      <c r="R2984" s="11"/>
      <c r="S2984" s="70"/>
      <c r="T2984" s="66"/>
      <c r="U2984" s="71"/>
    </row>
    <row r="2985" spans="1:21" x14ac:dyDescent="0.15">
      <c r="A2985" s="63"/>
      <c r="B2985" s="78"/>
      <c r="C2985" s="65"/>
      <c r="D2985" s="64"/>
      <c r="E2985" s="65"/>
      <c r="F2985" s="65"/>
      <c r="G2985" s="65"/>
      <c r="H2985" s="65"/>
      <c r="I2985" s="64"/>
      <c r="J2985" s="66"/>
      <c r="K2985" s="67"/>
      <c r="L2985" s="68"/>
      <c r="M2985" s="69"/>
      <c r="N2985" s="69"/>
      <c r="O2985" s="68"/>
      <c r="P2985" s="65"/>
      <c r="Q2985" s="65"/>
      <c r="R2985" s="65"/>
      <c r="S2985" s="70"/>
      <c r="T2985" s="66"/>
      <c r="U2985" s="71"/>
    </row>
    <row r="2986" spans="1:21" x14ac:dyDescent="0.15">
      <c r="A2986" s="63"/>
      <c r="B2986" s="78"/>
      <c r="C2986" s="65"/>
      <c r="D2986" s="64"/>
      <c r="E2986" s="65"/>
      <c r="F2986" s="65"/>
      <c r="G2986" s="65"/>
      <c r="H2986" s="65"/>
      <c r="I2986" s="64"/>
      <c r="J2986" s="66"/>
      <c r="K2986" s="67"/>
      <c r="L2986" s="68"/>
      <c r="M2986" s="69"/>
      <c r="N2986" s="69"/>
      <c r="O2986" s="68"/>
      <c r="P2986" s="65"/>
      <c r="Q2986" s="65"/>
      <c r="R2986" s="65"/>
      <c r="S2986" s="70"/>
      <c r="T2986" s="66"/>
      <c r="U2986" s="71"/>
    </row>
    <row r="2987" spans="1:21" x14ac:dyDescent="0.15">
      <c r="A2987" s="63"/>
      <c r="B2987" s="78"/>
      <c r="C2987" s="65"/>
      <c r="D2987" s="64"/>
      <c r="E2987" s="65"/>
      <c r="F2987" s="65"/>
      <c r="G2987" s="65"/>
      <c r="H2987" s="65"/>
      <c r="I2987" s="64"/>
      <c r="J2987" s="66"/>
      <c r="K2987" s="67"/>
      <c r="L2987" s="68"/>
      <c r="M2987" s="69"/>
      <c r="N2987" s="69"/>
      <c r="O2987" s="68"/>
      <c r="P2987" s="65"/>
      <c r="Q2987" s="65"/>
      <c r="R2987" s="65"/>
      <c r="S2987" s="70"/>
      <c r="T2987" s="66"/>
      <c r="U2987" s="71"/>
    </row>
    <row r="2988" spans="1:21" x14ac:dyDescent="0.15">
      <c r="A2988" s="63"/>
      <c r="B2988" s="78"/>
      <c r="C2988" s="65"/>
      <c r="D2988" s="64"/>
      <c r="E2988" s="65"/>
      <c r="F2988" s="65"/>
      <c r="G2988" s="65"/>
      <c r="H2988" s="65"/>
      <c r="I2988" s="64"/>
      <c r="J2988" s="66"/>
      <c r="K2988" s="67"/>
      <c r="L2988" s="68"/>
      <c r="M2988" s="69"/>
      <c r="N2988" s="69"/>
      <c r="O2988" s="68"/>
      <c r="P2988" s="65"/>
      <c r="Q2988" s="65"/>
      <c r="R2988" s="65"/>
      <c r="S2988" s="70"/>
      <c r="T2988" s="66"/>
      <c r="U2988" s="71"/>
    </row>
    <row r="2989" spans="1:21" x14ac:dyDescent="0.15">
      <c r="A2989" s="63"/>
      <c r="B2989" s="78"/>
      <c r="C2989" s="65"/>
      <c r="D2989" s="64"/>
      <c r="E2989" s="65"/>
      <c r="F2989" s="65"/>
      <c r="G2989" s="65"/>
      <c r="H2989" s="65"/>
      <c r="I2989" s="64"/>
      <c r="J2989" s="66"/>
      <c r="K2989" s="67"/>
      <c r="L2989" s="68"/>
      <c r="M2989" s="69"/>
      <c r="N2989" s="69"/>
      <c r="O2989" s="68"/>
      <c r="P2989" s="65"/>
      <c r="Q2989" s="65"/>
      <c r="R2989" s="65"/>
      <c r="S2989" s="70"/>
      <c r="T2989" s="66"/>
      <c r="U2989" s="71"/>
    </row>
    <row r="2990" spans="1:21" x14ac:dyDescent="0.15">
      <c r="A2990" s="63"/>
      <c r="B2990" s="78"/>
      <c r="C2990" s="65"/>
      <c r="D2990" s="64"/>
      <c r="E2990" s="65"/>
      <c r="F2990" s="65"/>
      <c r="G2990" s="65"/>
      <c r="H2990" s="65"/>
      <c r="I2990" s="64"/>
      <c r="J2990" s="66"/>
      <c r="K2990" s="67"/>
      <c r="L2990" s="68"/>
      <c r="M2990" s="69"/>
      <c r="N2990" s="69"/>
      <c r="O2990" s="68"/>
      <c r="P2990" s="65"/>
      <c r="Q2990" s="65"/>
      <c r="R2990" s="65"/>
      <c r="S2990" s="70"/>
      <c r="T2990" s="66"/>
      <c r="U2990" s="71"/>
    </row>
    <row r="2991" spans="1:21" x14ac:dyDescent="0.15">
      <c r="A2991" s="63"/>
      <c r="B2991" s="78"/>
      <c r="C2991" s="65"/>
      <c r="D2991" s="64"/>
      <c r="E2991" s="65"/>
      <c r="F2991" s="65"/>
      <c r="G2991" s="65"/>
      <c r="H2991" s="65"/>
      <c r="I2991" s="64"/>
      <c r="J2991" s="66"/>
      <c r="K2991" s="67"/>
      <c r="L2991" s="68"/>
      <c r="M2991" s="69"/>
      <c r="N2991" s="69"/>
      <c r="O2991" s="68"/>
      <c r="P2991" s="65"/>
      <c r="Q2991" s="65"/>
      <c r="R2991" s="65"/>
      <c r="S2991" s="70"/>
      <c r="T2991" s="66"/>
      <c r="U2991" s="71"/>
    </row>
    <row r="2992" spans="1:21" x14ac:dyDescent="0.15">
      <c r="A2992" s="63"/>
      <c r="B2992" s="78"/>
      <c r="C2992" s="65"/>
      <c r="D2992" s="64"/>
      <c r="E2992" s="65"/>
      <c r="F2992" s="65"/>
      <c r="G2992" s="65"/>
      <c r="H2992" s="65"/>
      <c r="I2992" s="64"/>
      <c r="J2992" s="66"/>
      <c r="K2992" s="67"/>
      <c r="L2992" s="68"/>
      <c r="M2992" s="69"/>
      <c r="N2992" s="69"/>
      <c r="O2992" s="68"/>
      <c r="P2992" s="65"/>
      <c r="Q2992" s="65"/>
      <c r="R2992" s="65"/>
      <c r="S2992" s="70"/>
      <c r="T2992" s="66"/>
      <c r="U2992" s="71"/>
    </row>
    <row r="2993" spans="1:21" x14ac:dyDescent="0.15">
      <c r="A2993" s="63"/>
      <c r="B2993" s="78"/>
      <c r="C2993" s="65"/>
      <c r="D2993" s="64"/>
      <c r="E2993" s="65"/>
      <c r="F2993" s="65"/>
      <c r="G2993" s="65"/>
      <c r="H2993" s="65"/>
      <c r="I2993" s="64"/>
      <c r="J2993" s="66"/>
      <c r="K2993" s="67"/>
      <c r="L2993" s="68"/>
      <c r="M2993" s="69"/>
      <c r="N2993" s="69"/>
      <c r="O2993" s="68"/>
      <c r="P2993" s="65"/>
      <c r="Q2993" s="65"/>
      <c r="R2993" s="65"/>
      <c r="S2993" s="70"/>
      <c r="T2993" s="66"/>
      <c r="U2993" s="71"/>
    </row>
    <row r="2994" spans="1:21" x14ac:dyDescent="0.15">
      <c r="A2994" s="63"/>
      <c r="B2994" s="78"/>
      <c r="C2994" s="65"/>
      <c r="D2994" s="64"/>
      <c r="E2994" s="65"/>
      <c r="F2994" s="65"/>
      <c r="G2994" s="65"/>
      <c r="H2994" s="65"/>
      <c r="I2994" s="64"/>
      <c r="J2994" s="66"/>
      <c r="K2994" s="67"/>
      <c r="L2994" s="68"/>
      <c r="M2994" s="69"/>
      <c r="N2994" s="69"/>
      <c r="O2994" s="68"/>
      <c r="P2994" s="65"/>
      <c r="Q2994" s="65"/>
      <c r="R2994" s="65"/>
      <c r="S2994" s="70"/>
      <c r="T2994" s="66"/>
      <c r="U2994" s="71"/>
    </row>
    <row r="2995" spans="1:21" x14ac:dyDescent="0.15">
      <c r="A2995" s="63"/>
      <c r="B2995" s="78"/>
      <c r="C2995" s="65"/>
      <c r="D2995" s="64"/>
      <c r="E2995" s="65"/>
      <c r="F2995" s="65"/>
      <c r="G2995" s="65"/>
      <c r="H2995" s="65"/>
      <c r="I2995" s="64"/>
      <c r="J2995" s="66"/>
      <c r="K2995" s="67"/>
      <c r="L2995" s="68"/>
      <c r="M2995" s="69"/>
      <c r="N2995" s="69"/>
      <c r="O2995" s="68"/>
      <c r="P2995" s="65"/>
      <c r="Q2995" s="65"/>
      <c r="R2995" s="65"/>
      <c r="S2995" s="70"/>
      <c r="T2995" s="66"/>
      <c r="U2995" s="71"/>
    </row>
    <row r="2996" spans="1:21" x14ac:dyDescent="0.15">
      <c r="A2996" s="63"/>
      <c r="B2996" s="78"/>
      <c r="C2996" s="65"/>
      <c r="D2996" s="64"/>
      <c r="E2996" s="65"/>
      <c r="F2996" s="65"/>
      <c r="G2996" s="65"/>
      <c r="H2996" s="65"/>
      <c r="I2996" s="64"/>
      <c r="J2996" s="66"/>
      <c r="K2996" s="67"/>
      <c r="L2996" s="68"/>
      <c r="M2996" s="69"/>
      <c r="N2996" s="69"/>
      <c r="O2996" s="68"/>
      <c r="P2996" s="65"/>
      <c r="Q2996" s="65"/>
      <c r="R2996" s="65"/>
      <c r="S2996" s="70"/>
      <c r="T2996" s="66"/>
      <c r="U2996" s="71"/>
    </row>
    <row r="2997" spans="1:21" x14ac:dyDescent="0.15">
      <c r="A2997" s="63"/>
      <c r="B2997" s="78"/>
      <c r="C2997" s="65"/>
      <c r="D2997" s="64"/>
      <c r="E2997" s="65"/>
      <c r="F2997" s="65"/>
      <c r="G2997" s="65"/>
      <c r="H2997" s="65"/>
      <c r="I2997" s="64"/>
      <c r="J2997" s="66"/>
      <c r="K2997" s="67"/>
      <c r="L2997" s="68"/>
      <c r="M2997" s="69"/>
      <c r="N2997" s="69"/>
      <c r="O2997" s="68"/>
      <c r="P2997" s="65"/>
      <c r="Q2997" s="65"/>
      <c r="R2997" s="65"/>
      <c r="S2997" s="70"/>
      <c r="T2997" s="66"/>
      <c r="U2997" s="71"/>
    </row>
    <row r="2998" spans="1:21" x14ac:dyDescent="0.15">
      <c r="A2998" s="63"/>
      <c r="B2998" s="78"/>
      <c r="C2998" s="65"/>
      <c r="D2998" s="64"/>
      <c r="E2998" s="65"/>
      <c r="F2998" s="65"/>
      <c r="G2998" s="65"/>
      <c r="H2998" s="65"/>
      <c r="I2998" s="64"/>
      <c r="J2998" s="66"/>
      <c r="K2998" s="67"/>
      <c r="L2998" s="68"/>
      <c r="M2998" s="69"/>
      <c r="N2998" s="69"/>
      <c r="O2998" s="68"/>
      <c r="P2998" s="65"/>
      <c r="Q2998" s="65"/>
      <c r="R2998" s="65"/>
      <c r="S2998" s="70"/>
      <c r="T2998" s="66"/>
      <c r="U2998" s="71"/>
    </row>
    <row r="2999" spans="1:21" x14ac:dyDescent="0.15">
      <c r="A2999" s="63"/>
      <c r="B2999" s="78"/>
      <c r="C2999" s="65"/>
      <c r="D2999" s="64"/>
      <c r="E2999" s="65"/>
      <c r="F2999" s="65"/>
      <c r="G2999" s="65"/>
      <c r="H2999" s="65"/>
      <c r="I2999" s="64"/>
      <c r="J2999" s="66"/>
      <c r="K2999" s="67"/>
      <c r="L2999" s="68"/>
      <c r="M2999" s="69"/>
      <c r="N2999" s="69"/>
      <c r="O2999" s="68"/>
      <c r="P2999" s="65"/>
      <c r="Q2999" s="65"/>
      <c r="R2999" s="65"/>
      <c r="S2999" s="70"/>
      <c r="T2999" s="66"/>
      <c r="U2999" s="71"/>
    </row>
    <row r="3000" spans="1:21" x14ac:dyDescent="0.15">
      <c r="A3000" s="63"/>
      <c r="B3000" s="78"/>
      <c r="C3000" s="65"/>
      <c r="D3000" s="64"/>
      <c r="E3000" s="65"/>
      <c r="F3000" s="65"/>
      <c r="G3000" s="65"/>
      <c r="H3000" s="65"/>
      <c r="I3000" s="64"/>
      <c r="J3000" s="66"/>
      <c r="K3000" s="67"/>
      <c r="L3000" s="68"/>
      <c r="M3000" s="69"/>
      <c r="N3000" s="69"/>
      <c r="O3000" s="68"/>
      <c r="P3000" s="65"/>
      <c r="Q3000" s="65"/>
      <c r="R3000" s="65"/>
      <c r="S3000" s="70"/>
      <c r="T3000" s="66"/>
      <c r="U3000" s="71"/>
    </row>
    <row r="3001" spans="1:21" x14ac:dyDescent="0.15">
      <c r="A3001" s="63"/>
      <c r="B3001" s="78"/>
      <c r="C3001" s="65"/>
      <c r="D3001" s="64"/>
      <c r="E3001" s="65"/>
      <c r="F3001" s="65"/>
      <c r="G3001" s="65"/>
      <c r="H3001" s="65"/>
      <c r="I3001" s="64"/>
      <c r="J3001" s="66"/>
      <c r="K3001" s="67"/>
      <c r="L3001" s="68"/>
      <c r="M3001" s="69"/>
      <c r="N3001" s="69"/>
      <c r="O3001" s="68"/>
      <c r="P3001" s="65"/>
      <c r="Q3001" s="65"/>
      <c r="R3001" s="65"/>
      <c r="S3001" s="70"/>
      <c r="T3001" s="66"/>
      <c r="U3001" s="71"/>
    </row>
    <row r="3002" spans="1:21" x14ac:dyDescent="0.15">
      <c r="A3002" s="63"/>
      <c r="B3002" s="78"/>
      <c r="C3002" s="65"/>
      <c r="D3002" s="64"/>
      <c r="E3002" s="65"/>
      <c r="F3002" s="65"/>
      <c r="G3002" s="65"/>
      <c r="H3002" s="65"/>
      <c r="I3002" s="64"/>
      <c r="J3002" s="66"/>
      <c r="K3002" s="67"/>
      <c r="L3002" s="68"/>
      <c r="M3002" s="69"/>
      <c r="N3002" s="69"/>
      <c r="O3002" s="68"/>
      <c r="P3002" s="65"/>
      <c r="Q3002" s="65"/>
      <c r="R3002" s="65"/>
      <c r="S3002" s="70"/>
      <c r="T3002" s="66"/>
      <c r="U3002" s="71"/>
    </row>
    <row r="3003" spans="1:21" x14ac:dyDescent="0.15">
      <c r="A3003" s="63"/>
      <c r="B3003" s="78"/>
      <c r="C3003" s="65"/>
      <c r="D3003" s="64"/>
      <c r="E3003" s="65"/>
      <c r="F3003" s="65"/>
      <c r="G3003" s="65"/>
      <c r="H3003" s="65"/>
      <c r="I3003" s="64"/>
      <c r="J3003" s="66"/>
      <c r="K3003" s="67"/>
      <c r="L3003" s="68"/>
      <c r="M3003" s="69"/>
      <c r="N3003" s="69"/>
      <c r="O3003" s="68"/>
      <c r="P3003" s="65"/>
      <c r="Q3003" s="65"/>
      <c r="R3003" s="65"/>
      <c r="S3003" s="70"/>
      <c r="T3003" s="66"/>
      <c r="U3003" s="71"/>
    </row>
    <row r="3004" spans="1:21" x14ac:dyDescent="0.15">
      <c r="A3004" s="63"/>
      <c r="B3004" s="78"/>
      <c r="C3004" s="65"/>
      <c r="D3004" s="64"/>
      <c r="E3004" s="65"/>
      <c r="F3004" s="65"/>
      <c r="G3004" s="65"/>
      <c r="H3004" s="65"/>
      <c r="I3004" s="64"/>
      <c r="J3004" s="66"/>
      <c r="K3004" s="67"/>
      <c r="L3004" s="68"/>
      <c r="M3004" s="69"/>
      <c r="N3004" s="69"/>
      <c r="O3004" s="68"/>
      <c r="P3004" s="65"/>
      <c r="Q3004" s="65"/>
      <c r="R3004" s="65"/>
      <c r="S3004" s="70"/>
      <c r="T3004" s="66"/>
      <c r="U3004" s="71"/>
    </row>
    <row r="3005" spans="1:21" x14ac:dyDescent="0.15">
      <c r="A3005" s="63"/>
      <c r="B3005" s="78"/>
      <c r="C3005" s="65"/>
      <c r="D3005" s="64"/>
      <c r="E3005" s="65"/>
      <c r="F3005" s="65"/>
      <c r="G3005" s="65"/>
      <c r="H3005" s="65"/>
      <c r="I3005" s="64"/>
      <c r="J3005" s="66"/>
      <c r="K3005" s="67"/>
      <c r="L3005" s="68"/>
      <c r="M3005" s="69"/>
      <c r="N3005" s="69"/>
      <c r="O3005" s="68"/>
      <c r="P3005" s="65"/>
      <c r="Q3005" s="65"/>
      <c r="R3005" s="65"/>
      <c r="S3005" s="70"/>
      <c r="T3005" s="66"/>
      <c r="U3005" s="71"/>
    </row>
    <row r="3006" spans="1:21" x14ac:dyDescent="0.15">
      <c r="A3006" s="63"/>
      <c r="B3006" s="78"/>
      <c r="C3006" s="65"/>
      <c r="D3006" s="64"/>
      <c r="E3006" s="65"/>
      <c r="F3006" s="65"/>
      <c r="G3006" s="65"/>
      <c r="H3006" s="65"/>
      <c r="I3006" s="64"/>
      <c r="J3006" s="66"/>
      <c r="K3006" s="67"/>
      <c r="L3006" s="68"/>
      <c r="M3006" s="69"/>
      <c r="N3006" s="69"/>
      <c r="O3006" s="68"/>
      <c r="P3006" s="65"/>
      <c r="Q3006" s="65"/>
      <c r="R3006" s="65"/>
      <c r="S3006" s="70"/>
      <c r="T3006" s="66"/>
      <c r="U3006" s="71"/>
    </row>
    <row r="3007" spans="1:21" x14ac:dyDescent="0.15">
      <c r="A3007" s="63"/>
      <c r="B3007" s="78"/>
      <c r="C3007" s="65"/>
      <c r="D3007" s="64"/>
      <c r="E3007" s="65"/>
      <c r="F3007" s="65"/>
      <c r="G3007" s="65"/>
      <c r="H3007" s="65"/>
      <c r="I3007" s="64"/>
      <c r="J3007" s="66"/>
      <c r="K3007" s="67"/>
      <c r="L3007" s="68"/>
      <c r="M3007" s="69"/>
      <c r="N3007" s="69"/>
      <c r="O3007" s="68"/>
      <c r="P3007" s="65"/>
      <c r="Q3007" s="65"/>
      <c r="R3007" s="65"/>
      <c r="S3007" s="70"/>
      <c r="T3007" s="66"/>
      <c r="U3007" s="71"/>
    </row>
    <row r="3008" spans="1:21" x14ac:dyDescent="0.15">
      <c r="A3008" s="63"/>
      <c r="B3008" s="78"/>
      <c r="C3008" s="65"/>
      <c r="D3008" s="64"/>
      <c r="E3008" s="65"/>
      <c r="F3008" s="65"/>
      <c r="G3008" s="65"/>
      <c r="H3008" s="65"/>
      <c r="I3008" s="64"/>
      <c r="J3008" s="66"/>
      <c r="K3008" s="67"/>
      <c r="L3008" s="68"/>
      <c r="M3008" s="69"/>
      <c r="N3008" s="69"/>
      <c r="O3008" s="68"/>
      <c r="P3008" s="65"/>
      <c r="Q3008" s="65"/>
      <c r="R3008" s="65"/>
      <c r="S3008" s="70"/>
      <c r="T3008" s="66"/>
      <c r="U3008" s="71"/>
    </row>
    <row r="3009" spans="1:21" x14ac:dyDescent="0.15">
      <c r="A3009" s="63"/>
      <c r="B3009" s="78"/>
      <c r="C3009" s="65"/>
      <c r="D3009" s="64"/>
      <c r="E3009" s="65"/>
      <c r="F3009" s="65"/>
      <c r="G3009" s="65"/>
      <c r="H3009" s="65"/>
      <c r="I3009" s="64"/>
      <c r="J3009" s="66"/>
      <c r="K3009" s="67"/>
      <c r="L3009" s="68"/>
      <c r="M3009" s="69"/>
      <c r="N3009" s="69"/>
      <c r="O3009" s="68"/>
      <c r="P3009" s="65"/>
      <c r="Q3009" s="65"/>
      <c r="R3009" s="65"/>
      <c r="S3009" s="70"/>
      <c r="T3009" s="66"/>
      <c r="U3009" s="71"/>
    </row>
    <row r="3010" spans="1:21" x14ac:dyDescent="0.15">
      <c r="A3010" s="63"/>
      <c r="B3010" s="78"/>
      <c r="C3010" s="65"/>
      <c r="D3010" s="64"/>
      <c r="E3010" s="65"/>
      <c r="F3010" s="65"/>
      <c r="G3010" s="65"/>
      <c r="H3010" s="65"/>
      <c r="I3010" s="64"/>
      <c r="J3010" s="66"/>
      <c r="K3010" s="67"/>
      <c r="L3010" s="68"/>
      <c r="M3010" s="69"/>
      <c r="N3010" s="69"/>
      <c r="O3010" s="68"/>
      <c r="P3010" s="65"/>
      <c r="Q3010" s="65"/>
      <c r="R3010" s="65"/>
      <c r="S3010" s="70"/>
      <c r="T3010" s="66"/>
      <c r="U3010" s="71"/>
    </row>
    <row r="3011" spans="1:21" x14ac:dyDescent="0.15">
      <c r="A3011" s="63"/>
      <c r="B3011" s="78"/>
      <c r="C3011" s="65"/>
      <c r="D3011" s="64"/>
      <c r="E3011" s="65"/>
      <c r="F3011" s="65"/>
      <c r="G3011" s="65"/>
      <c r="H3011" s="65"/>
      <c r="I3011" s="64"/>
      <c r="J3011" s="66"/>
      <c r="K3011" s="67"/>
      <c r="L3011" s="68"/>
      <c r="M3011" s="69"/>
      <c r="N3011" s="69"/>
      <c r="O3011" s="68"/>
      <c r="P3011" s="65"/>
      <c r="Q3011" s="65"/>
      <c r="R3011" s="65"/>
      <c r="S3011" s="70"/>
      <c r="T3011" s="66"/>
      <c r="U3011" s="71"/>
    </row>
    <row r="3012" spans="1:21" x14ac:dyDescent="0.15">
      <c r="A3012" s="63"/>
      <c r="B3012" s="78"/>
      <c r="C3012" s="65"/>
      <c r="D3012" s="64"/>
      <c r="E3012" s="65"/>
      <c r="F3012" s="65"/>
      <c r="G3012" s="65"/>
      <c r="H3012" s="65"/>
      <c r="I3012" s="64"/>
      <c r="J3012" s="66"/>
      <c r="K3012" s="67"/>
      <c r="L3012" s="68"/>
      <c r="M3012" s="69"/>
      <c r="N3012" s="69"/>
      <c r="O3012" s="68"/>
      <c r="P3012" s="65"/>
      <c r="Q3012" s="65"/>
      <c r="R3012" s="65"/>
      <c r="S3012" s="70"/>
      <c r="T3012" s="66"/>
      <c r="U3012" s="71"/>
    </row>
    <row r="3013" spans="1:21" x14ac:dyDescent="0.15">
      <c r="A3013" s="63"/>
      <c r="B3013" s="78"/>
      <c r="C3013" s="65"/>
      <c r="D3013" s="64"/>
      <c r="E3013" s="65"/>
      <c r="F3013" s="65"/>
      <c r="G3013" s="65"/>
      <c r="H3013" s="65"/>
      <c r="I3013" s="64"/>
      <c r="J3013" s="66"/>
      <c r="K3013" s="67"/>
      <c r="L3013" s="68"/>
      <c r="M3013" s="69"/>
      <c r="N3013" s="69"/>
      <c r="O3013" s="68"/>
      <c r="P3013" s="65"/>
      <c r="Q3013" s="65"/>
      <c r="R3013" s="65"/>
      <c r="S3013" s="70"/>
      <c r="T3013" s="66"/>
      <c r="U3013" s="71"/>
    </row>
    <row r="3014" spans="1:21" x14ac:dyDescent="0.15">
      <c r="A3014" s="63"/>
      <c r="B3014" s="78"/>
      <c r="C3014" s="65"/>
      <c r="D3014" s="64"/>
      <c r="E3014" s="65"/>
      <c r="F3014" s="65"/>
      <c r="G3014" s="65"/>
      <c r="H3014" s="65"/>
      <c r="I3014" s="64"/>
      <c r="J3014" s="66"/>
      <c r="K3014" s="67"/>
      <c r="L3014" s="68"/>
      <c r="M3014" s="69"/>
      <c r="N3014" s="69"/>
      <c r="O3014" s="68"/>
      <c r="P3014" s="65"/>
      <c r="Q3014" s="65"/>
      <c r="R3014" s="65"/>
      <c r="S3014" s="70"/>
      <c r="T3014" s="66"/>
      <c r="U3014" s="71"/>
    </row>
    <row r="3015" spans="1:21" x14ac:dyDescent="0.15">
      <c r="A3015" s="63"/>
      <c r="B3015" s="78"/>
      <c r="C3015" s="65"/>
      <c r="D3015" s="64"/>
      <c r="E3015" s="65"/>
      <c r="F3015" s="65"/>
      <c r="G3015" s="65"/>
      <c r="H3015" s="65"/>
      <c r="I3015" s="64"/>
      <c r="J3015" s="66"/>
      <c r="K3015" s="67"/>
      <c r="L3015" s="68"/>
      <c r="M3015" s="69"/>
      <c r="N3015" s="69"/>
      <c r="O3015" s="68"/>
      <c r="P3015" s="65"/>
      <c r="Q3015" s="65"/>
      <c r="R3015" s="65"/>
      <c r="S3015" s="70"/>
      <c r="T3015" s="66"/>
      <c r="U3015" s="71"/>
    </row>
    <row r="3016" spans="1:21" x14ac:dyDescent="0.15">
      <c r="A3016" s="63"/>
      <c r="B3016" s="78"/>
      <c r="C3016" s="65"/>
      <c r="D3016" s="64"/>
      <c r="E3016" s="65"/>
      <c r="F3016" s="65"/>
      <c r="G3016" s="65"/>
      <c r="H3016" s="65"/>
      <c r="I3016" s="64"/>
      <c r="J3016" s="66"/>
      <c r="K3016" s="67"/>
      <c r="L3016" s="68"/>
      <c r="M3016" s="69"/>
      <c r="N3016" s="69"/>
      <c r="O3016" s="68"/>
      <c r="P3016" s="65"/>
      <c r="Q3016" s="65"/>
      <c r="R3016" s="65"/>
      <c r="S3016" s="70"/>
      <c r="T3016" s="66"/>
      <c r="U3016" s="71"/>
    </row>
    <row r="3017" spans="1:21" x14ac:dyDescent="0.15">
      <c r="A3017" s="63"/>
      <c r="B3017" s="78"/>
      <c r="C3017" s="65"/>
      <c r="D3017" s="64"/>
      <c r="E3017" s="65"/>
      <c r="F3017" s="65"/>
      <c r="G3017" s="65"/>
      <c r="H3017" s="65"/>
      <c r="I3017" s="64"/>
      <c r="J3017" s="66"/>
      <c r="K3017" s="67"/>
      <c r="L3017" s="68"/>
      <c r="M3017" s="69"/>
      <c r="N3017" s="69"/>
      <c r="O3017" s="68"/>
      <c r="P3017" s="65"/>
      <c r="Q3017" s="65"/>
      <c r="R3017" s="65"/>
      <c r="S3017" s="70"/>
      <c r="T3017" s="66"/>
      <c r="U3017" s="71"/>
    </row>
    <row r="3018" spans="1:21" x14ac:dyDescent="0.15">
      <c r="A3018" s="63"/>
      <c r="B3018" s="78"/>
      <c r="C3018" s="65"/>
      <c r="D3018" s="64"/>
      <c r="E3018" s="65"/>
      <c r="F3018" s="65"/>
      <c r="G3018" s="65"/>
      <c r="H3018" s="65"/>
      <c r="I3018" s="64"/>
      <c r="J3018" s="66"/>
      <c r="K3018" s="67"/>
      <c r="L3018" s="68"/>
      <c r="M3018" s="69"/>
      <c r="N3018" s="69"/>
      <c r="O3018" s="68"/>
      <c r="P3018" s="65"/>
      <c r="Q3018" s="65"/>
      <c r="R3018" s="65"/>
      <c r="S3018" s="70"/>
      <c r="T3018" s="66"/>
      <c r="U3018" s="71"/>
    </row>
    <row r="3019" spans="1:21" x14ac:dyDescent="0.15">
      <c r="A3019" s="63"/>
      <c r="B3019" s="78"/>
      <c r="C3019" s="65"/>
      <c r="D3019" s="64"/>
      <c r="E3019" s="65"/>
      <c r="F3019" s="65"/>
      <c r="G3019" s="65"/>
      <c r="H3019" s="65"/>
      <c r="I3019" s="64"/>
      <c r="J3019" s="66"/>
      <c r="K3019" s="67"/>
      <c r="L3019" s="68"/>
      <c r="M3019" s="69"/>
      <c r="N3019" s="69"/>
      <c r="O3019" s="68"/>
      <c r="P3019" s="65"/>
      <c r="Q3019" s="65"/>
      <c r="R3019" s="65"/>
      <c r="S3019" s="70"/>
      <c r="T3019" s="66"/>
      <c r="U3019" s="71"/>
    </row>
    <row r="3020" spans="1:21" x14ac:dyDescent="0.15">
      <c r="A3020" s="63"/>
      <c r="B3020" s="78"/>
      <c r="C3020" s="65"/>
      <c r="D3020" s="64"/>
      <c r="E3020" s="65"/>
      <c r="F3020" s="65"/>
      <c r="G3020" s="65"/>
      <c r="H3020" s="65"/>
      <c r="I3020" s="64"/>
      <c r="J3020" s="66"/>
      <c r="K3020" s="67"/>
      <c r="L3020" s="68"/>
      <c r="M3020" s="69"/>
      <c r="N3020" s="69"/>
      <c r="O3020" s="68"/>
      <c r="P3020" s="65"/>
      <c r="Q3020" s="65"/>
      <c r="R3020" s="65"/>
      <c r="S3020" s="70"/>
      <c r="T3020" s="66"/>
      <c r="U3020" s="71"/>
    </row>
    <row r="3021" spans="1:21" x14ac:dyDescent="0.15">
      <c r="A3021" s="63"/>
      <c r="B3021" s="78"/>
      <c r="C3021" s="65"/>
      <c r="D3021" s="64"/>
      <c r="E3021" s="65"/>
      <c r="F3021" s="65"/>
      <c r="G3021" s="65"/>
      <c r="H3021" s="65"/>
      <c r="I3021" s="64"/>
      <c r="J3021" s="66"/>
      <c r="K3021" s="67"/>
      <c r="L3021" s="68"/>
      <c r="M3021" s="69"/>
      <c r="N3021" s="69"/>
      <c r="O3021" s="68"/>
      <c r="P3021" s="65"/>
      <c r="Q3021" s="65"/>
      <c r="R3021" s="65"/>
      <c r="S3021" s="70"/>
      <c r="T3021" s="66"/>
      <c r="U3021" s="71"/>
    </row>
    <row r="3022" spans="1:21" x14ac:dyDescent="0.15">
      <c r="A3022" s="63"/>
      <c r="B3022" s="78"/>
      <c r="C3022" s="65"/>
      <c r="D3022" s="64"/>
      <c r="E3022" s="65"/>
      <c r="F3022" s="65"/>
      <c r="G3022" s="65"/>
      <c r="H3022" s="65"/>
      <c r="I3022" s="64"/>
      <c r="J3022" s="66"/>
      <c r="K3022" s="67"/>
      <c r="L3022" s="68"/>
      <c r="M3022" s="69"/>
      <c r="N3022" s="69"/>
      <c r="O3022" s="68"/>
      <c r="P3022" s="65"/>
      <c r="Q3022" s="65"/>
      <c r="R3022" s="65"/>
      <c r="S3022" s="70"/>
      <c r="T3022" s="66"/>
      <c r="U3022" s="71"/>
    </row>
    <row r="3023" spans="1:21" x14ac:dyDescent="0.15">
      <c r="A3023" s="63"/>
      <c r="B3023" s="78"/>
      <c r="C3023" s="65"/>
      <c r="D3023" s="64"/>
      <c r="E3023" s="65"/>
      <c r="F3023" s="65"/>
      <c r="G3023" s="65"/>
      <c r="H3023" s="65"/>
      <c r="I3023" s="64"/>
      <c r="J3023" s="66"/>
      <c r="K3023" s="67"/>
      <c r="L3023" s="68"/>
      <c r="M3023" s="69"/>
      <c r="N3023" s="69"/>
      <c r="O3023" s="68"/>
      <c r="P3023" s="65"/>
      <c r="Q3023" s="65"/>
      <c r="R3023" s="65"/>
      <c r="S3023" s="70"/>
      <c r="T3023" s="66"/>
      <c r="U3023" s="71"/>
    </row>
    <row r="3024" spans="1:21" x14ac:dyDescent="0.15">
      <c r="A3024" s="63"/>
      <c r="B3024" s="78"/>
      <c r="C3024" s="65"/>
      <c r="D3024" s="64"/>
      <c r="E3024" s="65"/>
      <c r="F3024" s="65"/>
      <c r="G3024" s="65"/>
      <c r="H3024" s="65"/>
      <c r="I3024" s="64"/>
      <c r="J3024" s="66"/>
      <c r="K3024" s="67"/>
      <c r="L3024" s="68"/>
      <c r="M3024" s="69"/>
      <c r="N3024" s="69"/>
      <c r="O3024" s="68"/>
      <c r="P3024" s="65"/>
      <c r="Q3024" s="65"/>
      <c r="R3024" s="65"/>
      <c r="S3024" s="70"/>
      <c r="T3024" s="66"/>
      <c r="U3024" s="71"/>
    </row>
    <row r="3025" spans="1:21" x14ac:dyDescent="0.15">
      <c r="A3025" s="63"/>
      <c r="B3025" s="78"/>
      <c r="C3025" s="65"/>
      <c r="D3025" s="64"/>
      <c r="E3025" s="65"/>
      <c r="F3025" s="65"/>
      <c r="G3025" s="65"/>
      <c r="H3025" s="65"/>
      <c r="I3025" s="64"/>
      <c r="J3025" s="66"/>
      <c r="K3025" s="67"/>
      <c r="L3025" s="68"/>
      <c r="M3025" s="69"/>
      <c r="N3025" s="69"/>
      <c r="O3025" s="68"/>
      <c r="P3025" s="65"/>
      <c r="Q3025" s="65"/>
      <c r="R3025" s="65"/>
      <c r="S3025" s="70"/>
      <c r="T3025" s="66"/>
      <c r="U3025" s="71"/>
    </row>
    <row r="3026" spans="1:21" x14ac:dyDescent="0.15">
      <c r="A3026" s="63"/>
      <c r="B3026" s="78"/>
      <c r="C3026" s="65"/>
      <c r="D3026" s="64"/>
      <c r="E3026" s="65"/>
      <c r="F3026" s="65"/>
      <c r="G3026" s="65"/>
      <c r="H3026" s="65"/>
      <c r="I3026" s="64"/>
      <c r="J3026" s="66"/>
      <c r="K3026" s="67"/>
      <c r="L3026" s="68"/>
      <c r="M3026" s="69"/>
      <c r="N3026" s="69"/>
      <c r="O3026" s="68"/>
      <c r="P3026" s="65"/>
      <c r="Q3026" s="65"/>
      <c r="R3026" s="65"/>
      <c r="S3026" s="70"/>
      <c r="T3026" s="66"/>
      <c r="U3026" s="71"/>
    </row>
    <row r="3027" spans="1:21" x14ac:dyDescent="0.15">
      <c r="A3027" s="63"/>
      <c r="B3027" s="78"/>
      <c r="C3027" s="65"/>
      <c r="D3027" s="64"/>
      <c r="E3027" s="65"/>
      <c r="F3027" s="65"/>
      <c r="G3027" s="65"/>
      <c r="H3027" s="65"/>
      <c r="I3027" s="64"/>
      <c r="J3027" s="66"/>
      <c r="K3027" s="67"/>
      <c r="L3027" s="68"/>
      <c r="M3027" s="69"/>
      <c r="N3027" s="69"/>
      <c r="O3027" s="68"/>
      <c r="P3027" s="65"/>
      <c r="Q3027" s="65"/>
      <c r="R3027" s="65"/>
      <c r="S3027" s="70"/>
      <c r="T3027" s="66"/>
      <c r="U3027" s="71"/>
    </row>
    <row r="3028" spans="1:21" x14ac:dyDescent="0.15">
      <c r="A3028" s="63"/>
      <c r="B3028" s="78"/>
      <c r="C3028" s="65"/>
      <c r="D3028" s="64"/>
      <c r="E3028" s="65"/>
      <c r="F3028" s="65"/>
      <c r="G3028" s="65"/>
      <c r="H3028" s="65"/>
      <c r="I3028" s="64"/>
      <c r="J3028" s="66"/>
      <c r="K3028" s="67"/>
      <c r="L3028" s="68"/>
      <c r="M3028" s="69"/>
      <c r="N3028" s="69"/>
      <c r="O3028" s="68"/>
      <c r="P3028" s="65"/>
      <c r="Q3028" s="65"/>
      <c r="R3028" s="65"/>
      <c r="S3028" s="70"/>
      <c r="T3028" s="66"/>
      <c r="U3028" s="71"/>
    </row>
    <row r="3029" spans="1:21" x14ac:dyDescent="0.15">
      <c r="A3029" s="63"/>
      <c r="B3029" s="78"/>
      <c r="C3029" s="65"/>
      <c r="D3029" s="64"/>
      <c r="E3029" s="65"/>
      <c r="F3029" s="65"/>
      <c r="G3029" s="65"/>
      <c r="H3029" s="65"/>
      <c r="I3029" s="64"/>
      <c r="J3029" s="66"/>
      <c r="K3029" s="67"/>
      <c r="L3029" s="68"/>
      <c r="M3029" s="69"/>
      <c r="N3029" s="69"/>
      <c r="O3029" s="68"/>
      <c r="P3029" s="65"/>
      <c r="Q3029" s="65"/>
      <c r="R3029" s="65"/>
      <c r="S3029" s="70"/>
      <c r="T3029" s="66"/>
      <c r="U3029" s="71"/>
    </row>
    <row r="3030" spans="1:21" x14ac:dyDescent="0.15">
      <c r="A3030" s="63"/>
      <c r="B3030" s="78"/>
      <c r="C3030" s="65"/>
      <c r="D3030" s="64"/>
      <c r="E3030" s="65"/>
      <c r="F3030" s="65"/>
      <c r="G3030" s="65"/>
      <c r="H3030" s="65"/>
      <c r="I3030" s="64"/>
      <c r="J3030" s="66"/>
      <c r="K3030" s="67"/>
      <c r="L3030" s="68"/>
      <c r="M3030" s="69"/>
      <c r="N3030" s="69"/>
      <c r="O3030" s="68"/>
      <c r="P3030" s="65"/>
      <c r="Q3030" s="65"/>
      <c r="R3030" s="65"/>
      <c r="S3030" s="70"/>
      <c r="T3030" s="66"/>
      <c r="U3030" s="71"/>
    </row>
    <row r="3031" spans="1:21" x14ac:dyDescent="0.15">
      <c r="A3031" s="63"/>
      <c r="B3031" s="78"/>
      <c r="C3031" s="65"/>
      <c r="D3031" s="64"/>
      <c r="E3031" s="65"/>
      <c r="F3031" s="65"/>
      <c r="G3031" s="65"/>
      <c r="H3031" s="65"/>
      <c r="I3031" s="64"/>
      <c r="J3031" s="66"/>
      <c r="K3031" s="67"/>
      <c r="L3031" s="68"/>
      <c r="M3031" s="69"/>
      <c r="N3031" s="69"/>
      <c r="O3031" s="68"/>
      <c r="P3031" s="65"/>
      <c r="Q3031" s="65"/>
      <c r="R3031" s="65"/>
      <c r="S3031" s="70"/>
      <c r="T3031" s="66"/>
      <c r="U3031" s="71"/>
    </row>
    <row r="3032" spans="1:21" x14ac:dyDescent="0.15">
      <c r="A3032" s="63"/>
      <c r="B3032" s="78"/>
      <c r="C3032" s="65"/>
      <c r="D3032" s="64"/>
      <c r="E3032" s="65"/>
      <c r="F3032" s="65"/>
      <c r="G3032" s="65"/>
      <c r="H3032" s="65"/>
      <c r="I3032" s="64"/>
      <c r="J3032" s="66"/>
      <c r="K3032" s="67"/>
      <c r="L3032" s="68"/>
      <c r="M3032" s="69"/>
      <c r="N3032" s="69"/>
      <c r="O3032" s="68"/>
      <c r="P3032" s="65"/>
      <c r="Q3032" s="65"/>
      <c r="R3032" s="65"/>
      <c r="S3032" s="70"/>
      <c r="T3032" s="66"/>
      <c r="U3032" s="71"/>
    </row>
    <row r="3033" spans="1:21" x14ac:dyDescent="0.15">
      <c r="A3033" s="63"/>
      <c r="B3033" s="78"/>
      <c r="C3033" s="65"/>
      <c r="D3033" s="64"/>
      <c r="E3033" s="65"/>
      <c r="F3033" s="65"/>
      <c r="G3033" s="65"/>
      <c r="H3033" s="65"/>
      <c r="I3033" s="64"/>
      <c r="J3033" s="66"/>
      <c r="K3033" s="67"/>
      <c r="L3033" s="68"/>
      <c r="M3033" s="69"/>
      <c r="N3033" s="69"/>
      <c r="O3033" s="68"/>
      <c r="P3033" s="65"/>
      <c r="Q3033" s="65"/>
      <c r="R3033" s="65"/>
      <c r="S3033" s="70"/>
      <c r="T3033" s="66"/>
      <c r="U3033" s="71"/>
    </row>
    <row r="3034" spans="1:21" x14ac:dyDescent="0.15">
      <c r="A3034" s="63"/>
      <c r="B3034" s="78"/>
      <c r="C3034" s="65"/>
      <c r="D3034" s="64"/>
      <c r="E3034" s="65"/>
      <c r="F3034" s="65"/>
      <c r="G3034" s="65"/>
      <c r="H3034" s="65"/>
      <c r="I3034" s="64"/>
      <c r="J3034" s="66"/>
      <c r="K3034" s="67"/>
      <c r="L3034" s="68"/>
      <c r="M3034" s="69"/>
      <c r="N3034" s="69"/>
      <c r="O3034" s="68"/>
      <c r="P3034" s="65"/>
      <c r="Q3034" s="65"/>
      <c r="R3034" s="65"/>
      <c r="S3034" s="70"/>
      <c r="T3034" s="66"/>
      <c r="U3034" s="71"/>
    </row>
    <row r="3035" spans="1:21" x14ac:dyDescent="0.15">
      <c r="A3035" s="63"/>
      <c r="B3035" s="78"/>
      <c r="C3035" s="65"/>
      <c r="D3035" s="64"/>
      <c r="E3035" s="65"/>
      <c r="F3035" s="65"/>
      <c r="G3035" s="65"/>
      <c r="H3035" s="65"/>
      <c r="I3035" s="64"/>
      <c r="J3035" s="66"/>
      <c r="K3035" s="67"/>
      <c r="L3035" s="68"/>
      <c r="M3035" s="69"/>
      <c r="N3035" s="69"/>
      <c r="O3035" s="68"/>
      <c r="P3035" s="65"/>
      <c r="Q3035" s="65"/>
      <c r="R3035" s="65"/>
      <c r="S3035" s="70"/>
      <c r="T3035" s="66"/>
      <c r="U3035" s="71"/>
    </row>
    <row r="3036" spans="1:21" x14ac:dyDescent="0.15">
      <c r="A3036" s="63"/>
      <c r="B3036" s="78"/>
      <c r="C3036" s="65"/>
      <c r="D3036" s="64"/>
      <c r="E3036" s="65"/>
      <c r="F3036" s="65"/>
      <c r="G3036" s="65"/>
      <c r="H3036" s="65"/>
      <c r="I3036" s="64"/>
      <c r="J3036" s="66"/>
      <c r="K3036" s="67"/>
      <c r="L3036" s="68"/>
      <c r="M3036" s="69"/>
      <c r="N3036" s="69"/>
      <c r="O3036" s="68"/>
      <c r="P3036" s="65"/>
      <c r="Q3036" s="65"/>
      <c r="R3036" s="65"/>
      <c r="S3036" s="70"/>
      <c r="T3036" s="66"/>
      <c r="U3036" s="71"/>
    </row>
    <row r="3037" spans="1:21" x14ac:dyDescent="0.15">
      <c r="A3037" s="63"/>
      <c r="B3037" s="78"/>
      <c r="C3037" s="65"/>
      <c r="D3037" s="64"/>
      <c r="E3037" s="65"/>
      <c r="F3037" s="65"/>
      <c r="G3037" s="65"/>
      <c r="H3037" s="65"/>
      <c r="I3037" s="64"/>
      <c r="J3037" s="66"/>
      <c r="K3037" s="67"/>
      <c r="L3037" s="68"/>
      <c r="M3037" s="69"/>
      <c r="N3037" s="69"/>
      <c r="O3037" s="68"/>
      <c r="P3037" s="65"/>
      <c r="Q3037" s="65"/>
      <c r="R3037" s="65"/>
      <c r="S3037" s="70"/>
      <c r="T3037" s="66"/>
      <c r="U3037" s="71"/>
    </row>
    <row r="3038" spans="1:21" x14ac:dyDescent="0.15">
      <c r="A3038" s="63"/>
      <c r="B3038" s="78"/>
      <c r="C3038" s="65"/>
      <c r="D3038" s="64"/>
      <c r="E3038" s="65"/>
      <c r="F3038" s="65"/>
      <c r="G3038" s="65"/>
      <c r="H3038" s="65"/>
      <c r="I3038" s="64"/>
      <c r="J3038" s="66"/>
      <c r="K3038" s="67"/>
      <c r="L3038" s="68"/>
      <c r="M3038" s="69"/>
      <c r="N3038" s="69"/>
      <c r="O3038" s="68"/>
      <c r="P3038" s="65"/>
      <c r="Q3038" s="65"/>
      <c r="R3038" s="65"/>
      <c r="S3038" s="70"/>
      <c r="T3038" s="66"/>
      <c r="U3038" s="71"/>
    </row>
    <row r="3039" spans="1:21" x14ac:dyDescent="0.15">
      <c r="A3039" s="63"/>
      <c r="B3039" s="78"/>
      <c r="C3039" s="65"/>
      <c r="D3039" s="64"/>
      <c r="E3039" s="65"/>
      <c r="F3039" s="65"/>
      <c r="G3039" s="65"/>
      <c r="H3039" s="65"/>
      <c r="I3039" s="64"/>
      <c r="J3039" s="66"/>
      <c r="K3039" s="67"/>
      <c r="L3039" s="68"/>
      <c r="M3039" s="69"/>
      <c r="N3039" s="69"/>
      <c r="O3039" s="68"/>
      <c r="P3039" s="65"/>
      <c r="Q3039" s="65"/>
      <c r="R3039" s="65"/>
      <c r="S3039" s="70"/>
      <c r="T3039" s="66"/>
      <c r="U3039" s="71"/>
    </row>
    <row r="3040" spans="1:21" x14ac:dyDescent="0.15">
      <c r="A3040" s="63"/>
      <c r="B3040" s="78"/>
      <c r="C3040" s="65"/>
      <c r="D3040" s="64"/>
      <c r="E3040" s="65"/>
      <c r="F3040" s="65"/>
      <c r="G3040" s="65"/>
      <c r="H3040" s="65"/>
      <c r="I3040" s="64"/>
      <c r="J3040" s="66"/>
      <c r="K3040" s="67"/>
      <c r="L3040" s="68"/>
      <c r="M3040" s="69"/>
      <c r="N3040" s="69"/>
      <c r="O3040" s="68"/>
      <c r="P3040" s="65"/>
      <c r="Q3040" s="65"/>
      <c r="R3040" s="65"/>
      <c r="S3040" s="70"/>
      <c r="T3040" s="66"/>
      <c r="U3040" s="71"/>
    </row>
    <row r="3041" spans="1:21" x14ac:dyDescent="0.15">
      <c r="A3041" s="63"/>
      <c r="B3041" s="78"/>
      <c r="C3041" s="65"/>
      <c r="D3041" s="64"/>
      <c r="E3041" s="65"/>
      <c r="F3041" s="65"/>
      <c r="G3041" s="65"/>
      <c r="H3041" s="65"/>
      <c r="I3041" s="64"/>
      <c r="J3041" s="66"/>
      <c r="K3041" s="67"/>
      <c r="L3041" s="68"/>
      <c r="M3041" s="69"/>
      <c r="N3041" s="69"/>
      <c r="O3041" s="68"/>
      <c r="P3041" s="65"/>
      <c r="Q3041" s="65"/>
      <c r="R3041" s="65"/>
      <c r="S3041" s="70"/>
      <c r="T3041" s="66"/>
      <c r="U3041" s="71"/>
    </row>
    <row r="3042" spans="1:21" x14ac:dyDescent="0.15">
      <c r="A3042" s="63"/>
      <c r="B3042" s="78"/>
      <c r="C3042" s="65"/>
      <c r="D3042" s="64"/>
      <c r="E3042" s="65"/>
      <c r="F3042" s="65"/>
      <c r="G3042" s="65"/>
      <c r="H3042" s="65"/>
      <c r="I3042" s="64"/>
      <c r="J3042" s="66"/>
      <c r="K3042" s="67"/>
      <c r="L3042" s="68"/>
      <c r="M3042" s="69"/>
      <c r="N3042" s="69"/>
      <c r="O3042" s="68"/>
      <c r="P3042" s="65"/>
      <c r="Q3042" s="65"/>
      <c r="R3042" s="65"/>
      <c r="S3042" s="70"/>
      <c r="T3042" s="66"/>
      <c r="U3042" s="71"/>
    </row>
    <row r="3043" spans="1:21" x14ac:dyDescent="0.15">
      <c r="A3043" s="63"/>
      <c r="B3043" s="78"/>
      <c r="C3043" s="65"/>
      <c r="D3043" s="64"/>
      <c r="E3043" s="65"/>
      <c r="F3043" s="65"/>
      <c r="G3043" s="65"/>
      <c r="H3043" s="65"/>
      <c r="I3043" s="64"/>
      <c r="J3043" s="66"/>
      <c r="K3043" s="67"/>
      <c r="L3043" s="68"/>
      <c r="M3043" s="69"/>
      <c r="N3043" s="69"/>
      <c r="O3043" s="68"/>
      <c r="P3043" s="65"/>
      <c r="Q3043" s="65"/>
      <c r="R3043" s="65"/>
      <c r="S3043" s="70"/>
      <c r="T3043" s="66"/>
      <c r="U3043" s="71"/>
    </row>
    <row r="3044" spans="1:21" x14ac:dyDescent="0.15">
      <c r="A3044" s="63"/>
      <c r="B3044" s="78"/>
      <c r="C3044" s="65"/>
      <c r="D3044" s="64"/>
      <c r="E3044" s="65"/>
      <c r="F3044" s="65"/>
      <c r="G3044" s="65"/>
      <c r="H3044" s="65"/>
      <c r="I3044" s="64"/>
      <c r="J3044" s="66"/>
      <c r="K3044" s="67"/>
      <c r="L3044" s="68"/>
      <c r="M3044" s="69"/>
      <c r="N3044" s="69"/>
      <c r="O3044" s="68"/>
      <c r="P3044" s="65"/>
      <c r="Q3044" s="65"/>
      <c r="R3044" s="65"/>
      <c r="S3044" s="70"/>
      <c r="T3044" s="66"/>
      <c r="U3044" s="71"/>
    </row>
    <row r="3045" spans="1:21" x14ac:dyDescent="0.15">
      <c r="A3045" s="63"/>
      <c r="B3045" s="78"/>
      <c r="C3045" s="65"/>
      <c r="D3045" s="64"/>
      <c r="E3045" s="65"/>
      <c r="F3045" s="65"/>
      <c r="G3045" s="65"/>
      <c r="H3045" s="65"/>
      <c r="I3045" s="64"/>
      <c r="J3045" s="66"/>
      <c r="K3045" s="67"/>
      <c r="L3045" s="68"/>
      <c r="M3045" s="69"/>
      <c r="N3045" s="69"/>
      <c r="O3045" s="68"/>
      <c r="P3045" s="65"/>
      <c r="Q3045" s="65"/>
      <c r="R3045" s="65"/>
      <c r="S3045" s="70"/>
      <c r="T3045" s="66"/>
      <c r="U3045" s="71"/>
    </row>
    <row r="3046" spans="1:21" x14ac:dyDescent="0.15">
      <c r="A3046" s="63"/>
      <c r="B3046" s="78"/>
      <c r="C3046" s="65"/>
      <c r="D3046" s="64"/>
      <c r="E3046" s="65"/>
      <c r="F3046" s="65"/>
      <c r="G3046" s="65"/>
      <c r="H3046" s="65"/>
      <c r="I3046" s="64"/>
      <c r="J3046" s="66"/>
      <c r="K3046" s="67"/>
      <c r="L3046" s="68"/>
      <c r="M3046" s="69"/>
      <c r="N3046" s="69"/>
      <c r="O3046" s="68"/>
      <c r="P3046" s="65"/>
      <c r="Q3046" s="65"/>
      <c r="R3046" s="65"/>
      <c r="S3046" s="70"/>
      <c r="T3046" s="66"/>
      <c r="U3046" s="71"/>
    </row>
    <row r="3047" spans="1:21" x14ac:dyDescent="0.15">
      <c r="A3047" s="63"/>
      <c r="B3047" s="78"/>
      <c r="C3047" s="65"/>
      <c r="D3047" s="64"/>
      <c r="E3047" s="65"/>
      <c r="F3047" s="65"/>
      <c r="G3047" s="65"/>
      <c r="H3047" s="65"/>
      <c r="I3047" s="64"/>
      <c r="J3047" s="66"/>
      <c r="K3047" s="67"/>
      <c r="L3047" s="68"/>
      <c r="M3047" s="69"/>
      <c r="N3047" s="69"/>
      <c r="O3047" s="68"/>
      <c r="P3047" s="65"/>
      <c r="Q3047" s="65"/>
      <c r="R3047" s="65"/>
      <c r="S3047" s="70"/>
      <c r="T3047" s="66"/>
      <c r="U3047" s="71"/>
    </row>
    <row r="3048" spans="1:21" x14ac:dyDescent="0.15">
      <c r="A3048" s="63"/>
      <c r="B3048" s="78"/>
      <c r="C3048" s="65"/>
      <c r="D3048" s="64"/>
      <c r="E3048" s="65"/>
      <c r="F3048" s="65"/>
      <c r="G3048" s="65"/>
      <c r="H3048" s="65"/>
      <c r="I3048" s="64"/>
      <c r="J3048" s="66"/>
      <c r="K3048" s="67"/>
      <c r="L3048" s="68"/>
      <c r="M3048" s="69"/>
      <c r="N3048" s="69"/>
      <c r="O3048" s="68"/>
      <c r="P3048" s="65"/>
      <c r="Q3048" s="65"/>
      <c r="R3048" s="65"/>
      <c r="S3048" s="70"/>
      <c r="T3048" s="66"/>
      <c r="U3048" s="71"/>
    </row>
    <row r="3049" spans="1:21" x14ac:dyDescent="0.15">
      <c r="A3049" s="63"/>
      <c r="B3049" s="78"/>
      <c r="C3049" s="65"/>
      <c r="D3049" s="64"/>
      <c r="E3049" s="65"/>
      <c r="F3049" s="65"/>
      <c r="G3049" s="65"/>
      <c r="H3049" s="65"/>
      <c r="I3049" s="64"/>
      <c r="J3049" s="66"/>
      <c r="K3049" s="67"/>
      <c r="L3049" s="68"/>
      <c r="M3049" s="69"/>
      <c r="N3049" s="69"/>
      <c r="O3049" s="68"/>
      <c r="P3049" s="65"/>
      <c r="Q3049" s="65"/>
      <c r="R3049" s="65"/>
      <c r="S3049" s="70"/>
      <c r="T3049" s="66"/>
      <c r="U3049" s="71"/>
    </row>
    <row r="3050" spans="1:21" x14ac:dyDescent="0.15">
      <c r="A3050" s="63"/>
      <c r="B3050" s="78"/>
      <c r="C3050" s="65"/>
      <c r="D3050" s="64"/>
      <c r="E3050" s="65"/>
      <c r="F3050" s="65"/>
      <c r="G3050" s="65"/>
      <c r="H3050" s="65"/>
      <c r="I3050" s="64"/>
      <c r="J3050" s="66"/>
      <c r="K3050" s="67"/>
      <c r="L3050" s="68"/>
      <c r="M3050" s="69"/>
      <c r="N3050" s="69"/>
      <c r="O3050" s="68"/>
      <c r="P3050" s="65"/>
      <c r="Q3050" s="65"/>
      <c r="R3050" s="65"/>
      <c r="S3050" s="70"/>
      <c r="T3050" s="66"/>
      <c r="U3050" s="71"/>
    </row>
    <row r="3051" spans="1:21" x14ac:dyDescent="0.15">
      <c r="A3051" s="63"/>
      <c r="B3051" s="78"/>
      <c r="C3051" s="65"/>
      <c r="D3051" s="64"/>
      <c r="E3051" s="65"/>
      <c r="F3051" s="65"/>
      <c r="G3051" s="65"/>
      <c r="H3051" s="65"/>
      <c r="I3051" s="64"/>
      <c r="J3051" s="66"/>
      <c r="K3051" s="67"/>
      <c r="L3051" s="68"/>
      <c r="M3051" s="69"/>
      <c r="N3051" s="69"/>
      <c r="O3051" s="68"/>
      <c r="P3051" s="65"/>
      <c r="Q3051" s="65"/>
      <c r="R3051" s="65"/>
      <c r="S3051" s="70"/>
      <c r="T3051" s="66"/>
      <c r="U3051" s="71"/>
    </row>
    <row r="3052" spans="1:21" x14ac:dyDescent="0.15">
      <c r="A3052" s="63"/>
      <c r="B3052" s="78"/>
      <c r="C3052" s="65"/>
      <c r="D3052" s="64"/>
      <c r="E3052" s="65"/>
      <c r="F3052" s="65"/>
      <c r="G3052" s="65"/>
      <c r="H3052" s="65"/>
      <c r="I3052" s="64"/>
      <c r="J3052" s="66"/>
      <c r="K3052" s="67"/>
      <c r="L3052" s="68"/>
      <c r="M3052" s="69"/>
      <c r="N3052" s="69"/>
      <c r="O3052" s="68"/>
      <c r="P3052" s="65"/>
      <c r="Q3052" s="65"/>
      <c r="R3052" s="65"/>
      <c r="S3052" s="70"/>
      <c r="T3052" s="66"/>
      <c r="U3052" s="71"/>
    </row>
    <row r="3053" spans="1:21" x14ac:dyDescent="0.15">
      <c r="A3053" s="63"/>
      <c r="B3053" s="78"/>
      <c r="C3053" s="65"/>
      <c r="D3053" s="64"/>
      <c r="E3053" s="65"/>
      <c r="F3053" s="65"/>
      <c r="G3053" s="65"/>
      <c r="H3053" s="65"/>
      <c r="I3053" s="64"/>
      <c r="J3053" s="66"/>
      <c r="K3053" s="67"/>
      <c r="L3053" s="68"/>
      <c r="M3053" s="69"/>
      <c r="N3053" s="69"/>
      <c r="O3053" s="68"/>
      <c r="P3053" s="65"/>
      <c r="Q3053" s="65"/>
      <c r="R3053" s="65"/>
      <c r="S3053" s="70"/>
      <c r="T3053" s="66"/>
      <c r="U3053" s="71"/>
    </row>
    <row r="3054" spans="1:21" x14ac:dyDescent="0.15">
      <c r="A3054" s="63"/>
      <c r="B3054" s="78"/>
      <c r="C3054" s="65"/>
      <c r="D3054" s="64"/>
      <c r="E3054" s="65"/>
      <c r="F3054" s="65"/>
      <c r="G3054" s="65"/>
      <c r="H3054" s="65"/>
      <c r="I3054" s="64"/>
      <c r="J3054" s="66"/>
      <c r="K3054" s="67"/>
      <c r="L3054" s="68"/>
      <c r="M3054" s="69"/>
      <c r="N3054" s="69"/>
      <c r="O3054" s="68"/>
      <c r="P3054" s="65"/>
      <c r="Q3054" s="65"/>
      <c r="R3054" s="65"/>
      <c r="S3054" s="70"/>
      <c r="T3054" s="66"/>
      <c r="U3054" s="71"/>
    </row>
    <row r="3055" spans="1:21" x14ac:dyDescent="0.15">
      <c r="A3055" s="63"/>
      <c r="B3055" s="78"/>
      <c r="C3055" s="65"/>
      <c r="D3055" s="64"/>
      <c r="E3055" s="65"/>
      <c r="F3055" s="65"/>
      <c r="G3055" s="65"/>
      <c r="H3055" s="65"/>
      <c r="I3055" s="64"/>
      <c r="J3055" s="66"/>
      <c r="K3055" s="67"/>
      <c r="L3055" s="68"/>
      <c r="M3055" s="69"/>
      <c r="N3055" s="69"/>
      <c r="O3055" s="68"/>
      <c r="P3055" s="65"/>
      <c r="Q3055" s="65"/>
      <c r="R3055" s="65"/>
      <c r="S3055" s="70"/>
      <c r="T3055" s="66"/>
      <c r="U3055" s="71"/>
    </row>
    <row r="3056" spans="1:21" x14ac:dyDescent="0.15">
      <c r="A3056" s="63"/>
      <c r="B3056" s="78"/>
      <c r="C3056" s="65"/>
      <c r="D3056" s="64"/>
      <c r="E3056" s="65"/>
      <c r="F3056" s="65"/>
      <c r="G3056" s="65"/>
      <c r="H3056" s="65"/>
      <c r="I3056" s="64"/>
      <c r="J3056" s="66"/>
      <c r="K3056" s="67"/>
      <c r="L3056" s="68"/>
      <c r="M3056" s="69"/>
      <c r="N3056" s="69"/>
      <c r="O3056" s="68"/>
      <c r="P3056" s="65"/>
      <c r="Q3056" s="65"/>
      <c r="R3056" s="65"/>
      <c r="S3056" s="70"/>
      <c r="T3056" s="66"/>
      <c r="U3056" s="71"/>
    </row>
    <row r="3057" spans="1:21" x14ac:dyDescent="0.15">
      <c r="A3057" s="63"/>
      <c r="B3057" s="78"/>
      <c r="C3057" s="65"/>
      <c r="D3057" s="64"/>
      <c r="E3057" s="65"/>
      <c r="F3057" s="65"/>
      <c r="G3057" s="65"/>
      <c r="H3057" s="65"/>
      <c r="I3057" s="64"/>
      <c r="J3057" s="66"/>
      <c r="K3057" s="67"/>
      <c r="L3057" s="68"/>
      <c r="M3057" s="69"/>
      <c r="N3057" s="69"/>
      <c r="O3057" s="68"/>
      <c r="P3057" s="65"/>
      <c r="Q3057" s="65"/>
      <c r="R3057" s="65"/>
      <c r="S3057" s="70"/>
      <c r="T3057" s="66"/>
      <c r="U3057" s="71"/>
    </row>
    <row r="3058" spans="1:21" x14ac:dyDescent="0.15">
      <c r="A3058" s="63"/>
      <c r="B3058" s="78"/>
      <c r="C3058" s="65"/>
      <c r="D3058" s="64"/>
      <c r="E3058" s="65"/>
      <c r="F3058" s="65"/>
      <c r="G3058" s="65"/>
      <c r="H3058" s="65"/>
      <c r="I3058" s="64"/>
      <c r="J3058" s="66"/>
      <c r="K3058" s="67"/>
      <c r="L3058" s="68"/>
      <c r="M3058" s="69"/>
      <c r="N3058" s="69"/>
      <c r="O3058" s="68"/>
      <c r="P3058" s="65"/>
      <c r="Q3058" s="65"/>
      <c r="R3058" s="65"/>
      <c r="S3058" s="70"/>
      <c r="T3058" s="66"/>
      <c r="U3058" s="71"/>
    </row>
    <row r="3059" spans="1:21" x14ac:dyDescent="0.15">
      <c r="A3059" s="63"/>
      <c r="B3059" s="78"/>
      <c r="C3059" s="65"/>
      <c r="D3059" s="64"/>
      <c r="E3059" s="65"/>
      <c r="F3059" s="65"/>
      <c r="G3059" s="65"/>
      <c r="H3059" s="65"/>
      <c r="I3059" s="64"/>
      <c r="J3059" s="66"/>
      <c r="K3059" s="67"/>
      <c r="L3059" s="68"/>
      <c r="M3059" s="69"/>
      <c r="N3059" s="69"/>
      <c r="O3059" s="68"/>
      <c r="P3059" s="65"/>
      <c r="Q3059" s="65"/>
      <c r="R3059" s="65"/>
      <c r="S3059" s="70"/>
      <c r="T3059" s="66"/>
      <c r="U3059" s="71"/>
    </row>
    <row r="3060" spans="1:21" x14ac:dyDescent="0.15">
      <c r="A3060" s="63"/>
      <c r="B3060" s="78"/>
      <c r="C3060" s="65"/>
      <c r="D3060" s="64"/>
      <c r="E3060" s="65"/>
      <c r="F3060" s="65"/>
      <c r="G3060" s="65"/>
      <c r="H3060" s="65"/>
      <c r="I3060" s="64"/>
      <c r="J3060" s="66"/>
      <c r="K3060" s="67"/>
      <c r="L3060" s="68"/>
      <c r="M3060" s="69"/>
      <c r="N3060" s="69"/>
      <c r="O3060" s="68"/>
      <c r="P3060" s="65"/>
      <c r="Q3060" s="65"/>
      <c r="R3060" s="65"/>
      <c r="S3060" s="70"/>
      <c r="T3060" s="66"/>
      <c r="U3060" s="71"/>
    </row>
    <row r="3061" spans="1:21" x14ac:dyDescent="0.15">
      <c r="A3061" s="63"/>
      <c r="B3061" s="78"/>
      <c r="C3061" s="65"/>
      <c r="D3061" s="64"/>
      <c r="E3061" s="65"/>
      <c r="F3061" s="65"/>
      <c r="G3061" s="65"/>
      <c r="H3061" s="65"/>
      <c r="I3061" s="64"/>
      <c r="J3061" s="66"/>
      <c r="K3061" s="67"/>
      <c r="L3061" s="68"/>
      <c r="M3061" s="69"/>
      <c r="N3061" s="69"/>
      <c r="O3061" s="68"/>
      <c r="P3061" s="65"/>
      <c r="Q3061" s="65"/>
      <c r="R3061" s="65"/>
      <c r="S3061" s="70"/>
      <c r="T3061" s="66"/>
      <c r="U3061" s="71"/>
    </row>
    <row r="3062" spans="1:21" x14ac:dyDescent="0.15">
      <c r="A3062" s="63"/>
      <c r="B3062" s="78"/>
      <c r="C3062" s="65"/>
      <c r="D3062" s="64"/>
      <c r="E3062" s="65"/>
      <c r="F3062" s="65"/>
      <c r="G3062" s="65"/>
      <c r="H3062" s="65"/>
      <c r="I3062" s="64"/>
      <c r="J3062" s="66"/>
      <c r="K3062" s="67"/>
      <c r="L3062" s="68"/>
      <c r="M3062" s="69"/>
      <c r="N3062" s="69"/>
      <c r="O3062" s="68"/>
      <c r="P3062" s="65"/>
      <c r="Q3062" s="65"/>
      <c r="R3062" s="65"/>
      <c r="S3062" s="70"/>
      <c r="T3062" s="66"/>
      <c r="U3062" s="71"/>
    </row>
    <row r="3063" spans="1:21" x14ac:dyDescent="0.15">
      <c r="A3063" s="63"/>
      <c r="B3063" s="78"/>
      <c r="C3063" s="65"/>
      <c r="D3063" s="64"/>
      <c r="E3063" s="65"/>
      <c r="F3063" s="65"/>
      <c r="G3063" s="65"/>
      <c r="H3063" s="65"/>
      <c r="I3063" s="64"/>
      <c r="J3063" s="66"/>
      <c r="K3063" s="67"/>
      <c r="L3063" s="68"/>
      <c r="M3063" s="69"/>
      <c r="N3063" s="69"/>
      <c r="O3063" s="68"/>
      <c r="P3063" s="65"/>
      <c r="Q3063" s="65"/>
      <c r="R3063" s="65"/>
      <c r="S3063" s="70"/>
      <c r="T3063" s="66"/>
      <c r="U3063" s="71"/>
    </row>
    <row r="3064" spans="1:21" x14ac:dyDescent="0.15">
      <c r="A3064" s="63"/>
      <c r="B3064" s="78"/>
      <c r="C3064" s="65"/>
      <c r="D3064" s="64"/>
      <c r="E3064" s="65"/>
      <c r="F3064" s="65"/>
      <c r="G3064" s="65"/>
      <c r="H3064" s="65"/>
      <c r="I3064" s="64"/>
      <c r="J3064" s="66"/>
      <c r="K3064" s="67"/>
      <c r="L3064" s="68"/>
      <c r="M3064" s="69"/>
      <c r="N3064" s="69"/>
      <c r="O3064" s="68"/>
      <c r="P3064" s="65"/>
      <c r="Q3064" s="65"/>
      <c r="R3064" s="65"/>
      <c r="S3064" s="70"/>
      <c r="T3064" s="66"/>
      <c r="U3064" s="71"/>
    </row>
    <row r="3065" spans="1:21" x14ac:dyDescent="0.15">
      <c r="A3065" s="63"/>
      <c r="B3065" s="78"/>
      <c r="C3065" s="65"/>
      <c r="D3065" s="64"/>
      <c r="E3065" s="65"/>
      <c r="F3065" s="65"/>
      <c r="G3065" s="65"/>
      <c r="H3065" s="65"/>
      <c r="I3065" s="64"/>
      <c r="J3065" s="66"/>
      <c r="K3065" s="67"/>
      <c r="L3065" s="68"/>
      <c r="M3065" s="69"/>
      <c r="N3065" s="69"/>
      <c r="O3065" s="68"/>
      <c r="P3065" s="65"/>
      <c r="Q3065" s="65"/>
      <c r="R3065" s="65"/>
      <c r="S3065" s="70"/>
      <c r="T3065" s="66"/>
      <c r="U3065" s="71"/>
    </row>
    <row r="3066" spans="1:21" x14ac:dyDescent="0.15">
      <c r="A3066" s="63"/>
      <c r="B3066" s="78"/>
      <c r="C3066" s="65"/>
      <c r="D3066" s="64"/>
      <c r="E3066" s="65"/>
      <c r="F3066" s="65"/>
      <c r="G3066" s="65"/>
      <c r="H3066" s="65"/>
      <c r="I3066" s="64"/>
      <c r="J3066" s="66"/>
      <c r="K3066" s="67"/>
      <c r="L3066" s="68"/>
      <c r="M3066" s="69"/>
      <c r="N3066" s="69"/>
      <c r="O3066" s="68"/>
      <c r="P3066" s="65"/>
      <c r="Q3066" s="65"/>
      <c r="R3066" s="65"/>
      <c r="S3066" s="70"/>
      <c r="T3066" s="66"/>
      <c r="U3066" s="71"/>
    </row>
    <row r="3067" spans="1:21" x14ac:dyDescent="0.15">
      <c r="A3067" s="63"/>
      <c r="B3067" s="78"/>
      <c r="C3067" s="65"/>
      <c r="D3067" s="64"/>
      <c r="E3067" s="65"/>
      <c r="F3067" s="65"/>
      <c r="G3067" s="65"/>
      <c r="H3067" s="65"/>
      <c r="I3067" s="64"/>
      <c r="J3067" s="66"/>
      <c r="K3067" s="67"/>
      <c r="L3067" s="68"/>
      <c r="M3067" s="69"/>
      <c r="N3067" s="69"/>
      <c r="O3067" s="68"/>
      <c r="P3067" s="65"/>
      <c r="Q3067" s="65"/>
      <c r="R3067" s="65"/>
      <c r="S3067" s="70"/>
      <c r="T3067" s="66"/>
      <c r="U3067" s="71"/>
    </row>
    <row r="3068" spans="1:21" x14ac:dyDescent="0.15">
      <c r="A3068" s="63"/>
      <c r="B3068" s="78"/>
      <c r="C3068" s="65"/>
      <c r="D3068" s="64"/>
      <c r="E3068" s="65"/>
      <c r="F3068" s="65"/>
      <c r="G3068" s="65"/>
      <c r="H3068" s="65"/>
      <c r="I3068" s="64"/>
      <c r="J3068" s="66"/>
      <c r="K3068" s="67"/>
      <c r="L3068" s="68"/>
      <c r="M3068" s="69"/>
      <c r="N3068" s="69"/>
      <c r="O3068" s="68"/>
      <c r="P3068" s="65"/>
      <c r="Q3068" s="65"/>
      <c r="R3068" s="65"/>
      <c r="S3068" s="70"/>
      <c r="T3068" s="66"/>
      <c r="U3068" s="71"/>
    </row>
    <row r="3069" spans="1:21" x14ac:dyDescent="0.15">
      <c r="A3069" s="63"/>
      <c r="B3069" s="78"/>
      <c r="C3069" s="65"/>
      <c r="D3069" s="64"/>
      <c r="E3069" s="65"/>
      <c r="F3069" s="65"/>
      <c r="G3069" s="65"/>
      <c r="H3069" s="65"/>
      <c r="I3069" s="64"/>
      <c r="J3069" s="66"/>
      <c r="K3069" s="67"/>
      <c r="L3069" s="68"/>
      <c r="M3069" s="69"/>
      <c r="N3069" s="69"/>
      <c r="O3069" s="68"/>
      <c r="P3069" s="65"/>
      <c r="Q3069" s="65"/>
      <c r="R3069" s="65"/>
      <c r="S3069" s="70"/>
      <c r="T3069" s="66"/>
      <c r="U3069" s="71"/>
    </row>
    <row r="3070" spans="1:21" x14ac:dyDescent="0.15">
      <c r="A3070" s="63"/>
      <c r="B3070" s="78"/>
      <c r="C3070" s="65"/>
      <c r="D3070" s="64"/>
      <c r="E3070" s="65"/>
      <c r="F3070" s="65"/>
      <c r="G3070" s="65"/>
      <c r="H3070" s="65"/>
      <c r="I3070" s="64"/>
      <c r="J3070" s="66"/>
      <c r="K3070" s="67"/>
      <c r="L3070" s="68"/>
      <c r="M3070" s="69"/>
      <c r="N3070" s="69"/>
      <c r="O3070" s="68"/>
      <c r="P3070" s="65"/>
      <c r="Q3070" s="65"/>
      <c r="R3070" s="65"/>
      <c r="S3070" s="70"/>
      <c r="T3070" s="66"/>
      <c r="U3070" s="71"/>
    </row>
    <row r="3071" spans="1:21" x14ac:dyDescent="0.15">
      <c r="A3071" s="63"/>
      <c r="B3071" s="78"/>
      <c r="C3071" s="65"/>
      <c r="D3071" s="64"/>
      <c r="E3071" s="65"/>
      <c r="F3071" s="65"/>
      <c r="G3071" s="65"/>
      <c r="H3071" s="65"/>
      <c r="I3071" s="64"/>
      <c r="J3071" s="66"/>
      <c r="K3071" s="67"/>
      <c r="L3071" s="68"/>
      <c r="M3071" s="69"/>
      <c r="N3071" s="69"/>
      <c r="O3071" s="68"/>
      <c r="P3071" s="65"/>
      <c r="Q3071" s="65"/>
      <c r="R3071" s="65"/>
      <c r="S3071" s="70"/>
      <c r="T3071" s="66"/>
      <c r="U3071" s="71"/>
    </row>
    <row r="3072" spans="1:21" x14ac:dyDescent="0.15">
      <c r="A3072" s="63"/>
      <c r="B3072" s="78"/>
      <c r="C3072" s="65"/>
      <c r="D3072" s="64"/>
      <c r="E3072" s="65"/>
      <c r="F3072" s="65"/>
      <c r="G3072" s="65"/>
      <c r="H3072" s="65"/>
      <c r="I3072" s="64"/>
      <c r="J3072" s="66"/>
      <c r="K3072" s="67"/>
      <c r="L3072" s="68"/>
      <c r="M3072" s="69"/>
      <c r="N3072" s="69"/>
      <c r="O3072" s="68"/>
      <c r="P3072" s="65"/>
      <c r="Q3072" s="65"/>
      <c r="R3072" s="65"/>
      <c r="S3072" s="70"/>
      <c r="T3072" s="66"/>
      <c r="U3072" s="71"/>
    </row>
    <row r="3073" spans="1:21" x14ac:dyDescent="0.15">
      <c r="A3073" s="63"/>
      <c r="B3073" s="78"/>
      <c r="C3073" s="65"/>
      <c r="D3073" s="64"/>
      <c r="E3073" s="65"/>
      <c r="F3073" s="65"/>
      <c r="G3073" s="65"/>
      <c r="H3073" s="65"/>
      <c r="I3073" s="64"/>
      <c r="J3073" s="66"/>
      <c r="K3073" s="67"/>
      <c r="L3073" s="68"/>
      <c r="M3073" s="69"/>
      <c r="N3073" s="69"/>
      <c r="O3073" s="68"/>
      <c r="P3073" s="65"/>
      <c r="Q3073" s="65"/>
      <c r="R3073" s="65"/>
      <c r="S3073" s="70"/>
      <c r="T3073" s="66"/>
      <c r="U3073" s="71"/>
    </row>
    <row r="3074" spans="1:21" x14ac:dyDescent="0.15">
      <c r="A3074" s="63"/>
      <c r="B3074" s="78"/>
      <c r="C3074" s="65"/>
      <c r="D3074" s="64"/>
      <c r="E3074" s="65"/>
      <c r="F3074" s="65"/>
      <c r="G3074" s="65"/>
      <c r="H3074" s="65"/>
      <c r="I3074" s="64"/>
      <c r="J3074" s="66"/>
      <c r="K3074" s="67"/>
      <c r="L3074" s="68"/>
      <c r="M3074" s="69"/>
      <c r="N3074" s="69"/>
      <c r="O3074" s="68"/>
      <c r="P3074" s="65"/>
      <c r="Q3074" s="65"/>
      <c r="R3074" s="65"/>
      <c r="S3074" s="70"/>
      <c r="T3074" s="66"/>
      <c r="U3074" s="71"/>
    </row>
    <row r="3075" spans="1:21" x14ac:dyDescent="0.15">
      <c r="A3075" s="63"/>
      <c r="B3075" s="78"/>
      <c r="C3075" s="65"/>
      <c r="D3075" s="64"/>
      <c r="E3075" s="65"/>
      <c r="F3075" s="65"/>
      <c r="G3075" s="65"/>
      <c r="H3075" s="65"/>
      <c r="I3075" s="64"/>
      <c r="J3075" s="66"/>
      <c r="K3075" s="67"/>
      <c r="L3075" s="68"/>
      <c r="M3075" s="69"/>
      <c r="N3075" s="69"/>
      <c r="O3075" s="68"/>
      <c r="P3075" s="65"/>
      <c r="Q3075" s="65"/>
      <c r="R3075" s="65"/>
      <c r="S3075" s="70"/>
      <c r="T3075" s="66"/>
      <c r="U3075" s="71"/>
    </row>
    <row r="3076" spans="1:21" x14ac:dyDescent="0.15">
      <c r="A3076" s="63"/>
      <c r="B3076" s="78"/>
      <c r="C3076" s="65"/>
      <c r="D3076" s="64"/>
      <c r="E3076" s="65"/>
      <c r="F3076" s="65"/>
      <c r="G3076" s="65"/>
      <c r="H3076" s="65"/>
      <c r="I3076" s="64"/>
      <c r="J3076" s="66"/>
      <c r="K3076" s="67"/>
      <c r="L3076" s="68"/>
      <c r="M3076" s="69"/>
      <c r="N3076" s="69"/>
      <c r="O3076" s="68"/>
      <c r="P3076" s="65"/>
      <c r="Q3076" s="65"/>
      <c r="R3076" s="65"/>
      <c r="S3076" s="70"/>
      <c r="T3076" s="66"/>
      <c r="U3076" s="71"/>
    </row>
    <row r="3077" spans="1:21" x14ac:dyDescent="0.15">
      <c r="A3077" s="63"/>
      <c r="B3077" s="78"/>
      <c r="C3077" s="65"/>
      <c r="D3077" s="64"/>
      <c r="E3077" s="65"/>
      <c r="F3077" s="65"/>
      <c r="G3077" s="65"/>
      <c r="H3077" s="65"/>
      <c r="I3077" s="64"/>
      <c r="J3077" s="66"/>
      <c r="K3077" s="67"/>
      <c r="L3077" s="68"/>
      <c r="M3077" s="69"/>
      <c r="N3077" s="69"/>
      <c r="O3077" s="68"/>
      <c r="P3077" s="65"/>
      <c r="Q3077" s="65"/>
      <c r="R3077" s="65"/>
      <c r="S3077" s="70"/>
      <c r="T3077" s="66"/>
      <c r="U3077" s="71"/>
    </row>
    <row r="3078" spans="1:21" x14ac:dyDescent="0.15">
      <c r="A3078" s="63"/>
      <c r="B3078" s="78"/>
      <c r="C3078" s="65"/>
      <c r="D3078" s="64"/>
      <c r="E3078" s="65"/>
      <c r="F3078" s="65"/>
      <c r="G3078" s="65"/>
      <c r="H3078" s="65"/>
      <c r="I3078" s="64"/>
      <c r="J3078" s="66"/>
      <c r="K3078" s="67"/>
      <c r="L3078" s="68"/>
      <c r="M3078" s="69"/>
      <c r="N3078" s="69"/>
      <c r="O3078" s="68"/>
      <c r="P3078" s="65"/>
      <c r="Q3078" s="65"/>
      <c r="R3078" s="65"/>
      <c r="S3078" s="70"/>
      <c r="T3078" s="66"/>
      <c r="U3078" s="71"/>
    </row>
    <row r="3079" spans="1:21" x14ac:dyDescent="0.15">
      <c r="A3079" s="63"/>
      <c r="B3079" s="78"/>
      <c r="C3079" s="65"/>
      <c r="D3079" s="64"/>
      <c r="E3079" s="65"/>
      <c r="F3079" s="65"/>
      <c r="G3079" s="65"/>
      <c r="H3079" s="65"/>
      <c r="I3079" s="64"/>
      <c r="J3079" s="66"/>
      <c r="K3079" s="67"/>
      <c r="L3079" s="68"/>
      <c r="M3079" s="69"/>
      <c r="N3079" s="69"/>
      <c r="O3079" s="68"/>
      <c r="P3079" s="65"/>
      <c r="Q3079" s="65"/>
      <c r="R3079" s="65"/>
      <c r="S3079" s="70"/>
      <c r="T3079" s="66"/>
      <c r="U3079" s="71"/>
    </row>
    <row r="3080" spans="1:21" x14ac:dyDescent="0.15">
      <c r="A3080" s="63"/>
      <c r="B3080" s="78"/>
      <c r="C3080" s="65"/>
      <c r="D3080" s="64"/>
      <c r="E3080" s="65"/>
      <c r="F3080" s="65"/>
      <c r="G3080" s="65"/>
      <c r="H3080" s="65"/>
      <c r="I3080" s="64"/>
      <c r="J3080" s="66"/>
      <c r="K3080" s="67"/>
      <c r="L3080" s="68"/>
      <c r="M3080" s="69"/>
      <c r="N3080" s="69"/>
      <c r="O3080" s="68"/>
      <c r="P3080" s="65"/>
      <c r="Q3080" s="65"/>
      <c r="R3080" s="65"/>
      <c r="S3080" s="70"/>
      <c r="T3080" s="66"/>
      <c r="U3080" s="71"/>
    </row>
    <row r="3081" spans="1:21" x14ac:dyDescent="0.15">
      <c r="A3081" s="63"/>
      <c r="B3081" s="78"/>
      <c r="C3081" s="65"/>
      <c r="D3081" s="64"/>
      <c r="E3081" s="65"/>
      <c r="F3081" s="65"/>
      <c r="G3081" s="65"/>
      <c r="H3081" s="65"/>
      <c r="I3081" s="64"/>
      <c r="J3081" s="66"/>
      <c r="K3081" s="67"/>
      <c r="L3081" s="68"/>
      <c r="M3081" s="69"/>
      <c r="N3081" s="69"/>
      <c r="O3081" s="68"/>
      <c r="P3081" s="65"/>
      <c r="Q3081" s="65"/>
      <c r="R3081" s="65"/>
      <c r="S3081" s="70"/>
      <c r="T3081" s="66"/>
      <c r="U3081" s="71"/>
    </row>
    <row r="3082" spans="1:21" x14ac:dyDescent="0.15">
      <c r="A3082" s="63"/>
      <c r="B3082" s="78"/>
      <c r="C3082" s="65"/>
      <c r="D3082" s="64"/>
      <c r="E3082" s="65"/>
      <c r="F3082" s="65"/>
      <c r="G3082" s="65"/>
      <c r="H3082" s="65"/>
      <c r="I3082" s="64"/>
      <c r="J3082" s="66"/>
      <c r="K3082" s="67"/>
      <c r="L3082" s="68"/>
      <c r="M3082" s="69"/>
      <c r="N3082" s="69"/>
      <c r="O3082" s="68"/>
      <c r="P3082" s="65"/>
      <c r="Q3082" s="65"/>
      <c r="R3082" s="65"/>
      <c r="S3082" s="70"/>
      <c r="T3082" s="66"/>
      <c r="U3082" s="71"/>
    </row>
    <row r="3083" spans="1:21" x14ac:dyDescent="0.15">
      <c r="A3083" s="63"/>
      <c r="B3083" s="78"/>
      <c r="C3083" s="65"/>
      <c r="D3083" s="64"/>
      <c r="E3083" s="65"/>
      <c r="F3083" s="65"/>
      <c r="G3083" s="65"/>
      <c r="H3083" s="65"/>
      <c r="I3083" s="64"/>
      <c r="J3083" s="66"/>
      <c r="K3083" s="67"/>
      <c r="L3083" s="68"/>
      <c r="M3083" s="69"/>
      <c r="N3083" s="69"/>
      <c r="O3083" s="68"/>
      <c r="P3083" s="65"/>
      <c r="Q3083" s="65"/>
      <c r="R3083" s="65"/>
      <c r="S3083" s="70"/>
      <c r="T3083" s="66"/>
      <c r="U3083" s="71"/>
    </row>
    <row r="3084" spans="1:21" x14ac:dyDescent="0.15">
      <c r="A3084" s="63"/>
      <c r="B3084" s="78"/>
      <c r="C3084" s="65"/>
      <c r="D3084" s="64"/>
      <c r="E3084" s="65"/>
      <c r="F3084" s="65"/>
      <c r="G3084" s="65"/>
      <c r="H3084" s="65"/>
      <c r="I3084" s="64"/>
      <c r="J3084" s="66"/>
      <c r="K3084" s="67"/>
      <c r="L3084" s="68"/>
      <c r="M3084" s="69"/>
      <c r="N3084" s="69"/>
      <c r="O3084" s="68"/>
      <c r="P3084" s="65"/>
      <c r="Q3084" s="65"/>
      <c r="R3084" s="65"/>
      <c r="S3084" s="70"/>
      <c r="T3084" s="66"/>
      <c r="U3084" s="71"/>
    </row>
    <row r="3085" spans="1:21" x14ac:dyDescent="0.15">
      <c r="A3085" s="63"/>
      <c r="B3085" s="78"/>
      <c r="C3085" s="65"/>
      <c r="D3085" s="64"/>
      <c r="E3085" s="65"/>
      <c r="F3085" s="65"/>
      <c r="G3085" s="65"/>
      <c r="H3085" s="65"/>
      <c r="I3085" s="64"/>
      <c r="J3085" s="66"/>
      <c r="K3085" s="67"/>
      <c r="L3085" s="68"/>
      <c r="M3085" s="69"/>
      <c r="N3085" s="69"/>
      <c r="O3085" s="68"/>
      <c r="P3085" s="65"/>
      <c r="Q3085" s="65"/>
      <c r="R3085" s="65"/>
      <c r="S3085" s="70"/>
      <c r="T3085" s="66"/>
      <c r="U3085" s="71"/>
    </row>
    <row r="3086" spans="1:21" x14ac:dyDescent="0.15">
      <c r="A3086" s="63"/>
      <c r="B3086" s="78"/>
      <c r="C3086" s="65"/>
      <c r="D3086" s="64"/>
      <c r="E3086" s="65"/>
      <c r="F3086" s="65"/>
      <c r="G3086" s="65"/>
      <c r="H3086" s="65"/>
      <c r="I3086" s="64"/>
      <c r="J3086" s="66"/>
      <c r="K3086" s="67"/>
      <c r="L3086" s="68"/>
      <c r="M3086" s="69"/>
      <c r="N3086" s="69"/>
      <c r="O3086" s="68"/>
      <c r="P3086" s="65"/>
      <c r="Q3086" s="65"/>
      <c r="R3086" s="65"/>
      <c r="S3086" s="70"/>
      <c r="T3086" s="66"/>
      <c r="U3086" s="71"/>
    </row>
    <row r="3087" spans="1:21" x14ac:dyDescent="0.15">
      <c r="A3087" s="63"/>
      <c r="B3087" s="78"/>
      <c r="C3087" s="65"/>
      <c r="D3087" s="64"/>
      <c r="E3087" s="65"/>
      <c r="F3087" s="65"/>
      <c r="G3087" s="65"/>
      <c r="H3087" s="65"/>
      <c r="I3087" s="64"/>
      <c r="J3087" s="66"/>
      <c r="K3087" s="67"/>
      <c r="L3087" s="68"/>
      <c r="M3087" s="69"/>
      <c r="N3087" s="69"/>
      <c r="O3087" s="68"/>
      <c r="P3087" s="65"/>
      <c r="Q3087" s="65"/>
      <c r="R3087" s="65"/>
      <c r="S3087" s="70"/>
      <c r="T3087" s="66"/>
      <c r="U3087" s="71"/>
    </row>
    <row r="3088" spans="1:21" x14ac:dyDescent="0.15">
      <c r="A3088" s="63"/>
      <c r="B3088" s="78"/>
      <c r="C3088" s="65"/>
      <c r="D3088" s="64"/>
      <c r="E3088" s="65"/>
      <c r="F3088" s="65"/>
      <c r="G3088" s="65"/>
      <c r="H3088" s="65"/>
      <c r="I3088" s="64"/>
      <c r="J3088" s="66"/>
      <c r="K3088" s="67"/>
      <c r="L3088" s="68"/>
      <c r="M3088" s="69"/>
      <c r="N3088" s="69"/>
      <c r="O3088" s="68"/>
      <c r="P3088" s="65"/>
      <c r="Q3088" s="65"/>
      <c r="R3088" s="65"/>
      <c r="S3088" s="70"/>
      <c r="T3088" s="66"/>
      <c r="U3088" s="71"/>
    </row>
    <row r="3089" spans="1:21" x14ac:dyDescent="0.15">
      <c r="A3089" s="63"/>
      <c r="B3089" s="78"/>
      <c r="C3089" s="65"/>
      <c r="D3089" s="64"/>
      <c r="E3089" s="65"/>
      <c r="F3089" s="65"/>
      <c r="G3089" s="65"/>
      <c r="H3089" s="65"/>
      <c r="I3089" s="64"/>
      <c r="J3089" s="66"/>
      <c r="K3089" s="67"/>
      <c r="L3089" s="68"/>
      <c r="M3089" s="69"/>
      <c r="N3089" s="69"/>
      <c r="O3089" s="68"/>
      <c r="P3089" s="65"/>
      <c r="Q3089" s="65"/>
      <c r="R3089" s="65"/>
      <c r="S3089" s="70"/>
      <c r="T3089" s="66"/>
      <c r="U3089" s="71"/>
    </row>
    <row r="3090" spans="1:21" x14ac:dyDescent="0.15">
      <c r="A3090" s="63"/>
      <c r="B3090" s="78"/>
      <c r="C3090" s="65"/>
      <c r="D3090" s="64"/>
      <c r="E3090" s="65"/>
      <c r="F3090" s="65"/>
      <c r="G3090" s="65"/>
      <c r="H3090" s="65"/>
      <c r="I3090" s="64"/>
      <c r="J3090" s="66"/>
      <c r="K3090" s="67"/>
      <c r="L3090" s="68"/>
      <c r="M3090" s="69"/>
      <c r="N3090" s="69"/>
      <c r="O3090" s="68"/>
      <c r="P3090" s="65"/>
      <c r="Q3090" s="65"/>
      <c r="R3090" s="65"/>
      <c r="S3090" s="70"/>
      <c r="T3090" s="66"/>
      <c r="U3090" s="71"/>
    </row>
    <row r="3091" spans="1:21" x14ac:dyDescent="0.15">
      <c r="A3091" s="63"/>
      <c r="B3091" s="78"/>
      <c r="C3091" s="65"/>
      <c r="D3091" s="64"/>
      <c r="E3091" s="65"/>
      <c r="F3091" s="65"/>
      <c r="G3091" s="65"/>
      <c r="H3091" s="65"/>
      <c r="I3091" s="64"/>
      <c r="J3091" s="66"/>
      <c r="K3091" s="67"/>
      <c r="L3091" s="68"/>
      <c r="M3091" s="69"/>
      <c r="N3091" s="69"/>
      <c r="O3091" s="68"/>
      <c r="P3091" s="65"/>
      <c r="Q3091" s="65"/>
      <c r="R3091" s="65"/>
      <c r="S3091" s="70"/>
      <c r="T3091" s="66"/>
      <c r="U3091" s="71"/>
    </row>
    <row r="3092" spans="1:21" x14ac:dyDescent="0.15">
      <c r="A3092" s="63"/>
      <c r="B3092" s="78"/>
      <c r="C3092" s="65"/>
      <c r="D3092" s="64"/>
      <c r="E3092" s="65"/>
      <c r="F3092" s="65"/>
      <c r="G3092" s="65"/>
      <c r="H3092" s="65"/>
      <c r="I3092" s="64"/>
      <c r="J3092" s="66"/>
      <c r="K3092" s="67"/>
      <c r="L3092" s="68"/>
      <c r="M3092" s="69"/>
      <c r="N3092" s="69"/>
      <c r="O3092" s="68"/>
      <c r="P3092" s="65"/>
      <c r="Q3092" s="65"/>
      <c r="R3092" s="65"/>
      <c r="S3092" s="70"/>
      <c r="T3092" s="66"/>
      <c r="U3092" s="71"/>
    </row>
    <row r="3093" spans="1:21" x14ac:dyDescent="0.15">
      <c r="A3093" s="63"/>
      <c r="B3093" s="78"/>
      <c r="C3093" s="65"/>
      <c r="D3093" s="64"/>
      <c r="E3093" s="65"/>
      <c r="F3093" s="65"/>
      <c r="G3093" s="65"/>
      <c r="H3093" s="65"/>
      <c r="I3093" s="64"/>
      <c r="J3093" s="66"/>
      <c r="K3093" s="67"/>
      <c r="L3093" s="68"/>
      <c r="M3093" s="69"/>
      <c r="N3093" s="69"/>
      <c r="O3093" s="68"/>
      <c r="P3093" s="65"/>
      <c r="Q3093" s="65"/>
      <c r="R3093" s="65"/>
      <c r="S3093" s="70"/>
      <c r="T3093" s="66"/>
      <c r="U3093" s="71"/>
    </row>
    <row r="3094" spans="1:21" x14ac:dyDescent="0.15">
      <c r="A3094" s="63"/>
      <c r="B3094" s="78"/>
      <c r="C3094" s="65"/>
      <c r="D3094" s="64"/>
      <c r="E3094" s="65"/>
      <c r="F3094" s="65"/>
      <c r="G3094" s="65"/>
      <c r="H3094" s="65"/>
      <c r="I3094" s="64"/>
      <c r="J3094" s="66"/>
      <c r="K3094" s="67"/>
      <c r="L3094" s="68"/>
      <c r="M3094" s="69"/>
      <c r="N3094" s="69"/>
      <c r="O3094" s="68"/>
      <c r="P3094" s="65"/>
      <c r="Q3094" s="65"/>
      <c r="R3094" s="65"/>
      <c r="S3094" s="70"/>
      <c r="T3094" s="66"/>
      <c r="U3094" s="71"/>
    </row>
    <row r="3095" spans="1:21" x14ac:dyDescent="0.15">
      <c r="A3095" s="63"/>
      <c r="B3095" s="78"/>
      <c r="C3095" s="65"/>
      <c r="D3095" s="64"/>
      <c r="E3095" s="65"/>
      <c r="F3095" s="65"/>
      <c r="G3095" s="65"/>
      <c r="H3095" s="65"/>
      <c r="I3095" s="64"/>
      <c r="J3095" s="66"/>
      <c r="K3095" s="67"/>
      <c r="L3095" s="68"/>
      <c r="M3095" s="69"/>
      <c r="N3095" s="69"/>
      <c r="O3095" s="68"/>
      <c r="P3095" s="65"/>
      <c r="Q3095" s="65"/>
      <c r="R3095" s="65"/>
      <c r="S3095" s="70"/>
      <c r="T3095" s="66"/>
      <c r="U3095" s="71"/>
    </row>
    <row r="3096" spans="1:21" x14ac:dyDescent="0.15">
      <c r="A3096" s="63"/>
      <c r="B3096" s="78"/>
      <c r="C3096" s="65"/>
      <c r="D3096" s="64"/>
      <c r="E3096" s="65"/>
      <c r="F3096" s="65"/>
      <c r="G3096" s="65"/>
      <c r="H3096" s="65"/>
      <c r="I3096" s="64"/>
      <c r="J3096" s="66"/>
      <c r="K3096" s="67"/>
      <c r="L3096" s="68"/>
      <c r="M3096" s="69"/>
      <c r="N3096" s="69"/>
      <c r="O3096" s="68"/>
      <c r="P3096" s="65"/>
      <c r="Q3096" s="65"/>
      <c r="R3096" s="65"/>
      <c r="S3096" s="70"/>
      <c r="T3096" s="66"/>
      <c r="U3096" s="71"/>
    </row>
    <row r="3097" spans="1:21" x14ac:dyDescent="0.15">
      <c r="A3097" s="63"/>
      <c r="B3097" s="78"/>
      <c r="C3097" s="65"/>
      <c r="D3097" s="64"/>
      <c r="E3097" s="65"/>
      <c r="F3097" s="65"/>
      <c r="G3097" s="65"/>
      <c r="H3097" s="65"/>
      <c r="I3097" s="64"/>
      <c r="J3097" s="66"/>
      <c r="K3097" s="67"/>
      <c r="L3097" s="68"/>
      <c r="M3097" s="69"/>
      <c r="N3097" s="69"/>
      <c r="O3097" s="68"/>
      <c r="P3097" s="65"/>
      <c r="Q3097" s="65"/>
      <c r="R3097" s="65"/>
      <c r="S3097" s="70"/>
      <c r="T3097" s="66"/>
      <c r="U3097" s="71"/>
    </row>
    <row r="3098" spans="1:21" x14ac:dyDescent="0.15">
      <c r="A3098" s="63"/>
      <c r="B3098" s="78"/>
      <c r="C3098" s="65"/>
      <c r="D3098" s="64"/>
      <c r="E3098" s="65"/>
      <c r="F3098" s="65"/>
      <c r="G3098" s="65"/>
      <c r="H3098" s="65"/>
      <c r="I3098" s="64"/>
      <c r="J3098" s="66"/>
      <c r="K3098" s="67"/>
      <c r="L3098" s="68"/>
      <c r="M3098" s="69"/>
      <c r="N3098" s="69"/>
      <c r="O3098" s="68"/>
      <c r="P3098" s="65"/>
      <c r="Q3098" s="65"/>
      <c r="R3098" s="65"/>
      <c r="S3098" s="70"/>
      <c r="T3098" s="66"/>
      <c r="U3098" s="71"/>
    </row>
    <row r="3099" spans="1:21" x14ac:dyDescent="0.15">
      <c r="A3099" s="63"/>
      <c r="B3099" s="78"/>
      <c r="C3099" s="65"/>
      <c r="D3099" s="64"/>
      <c r="E3099" s="65"/>
      <c r="F3099" s="65"/>
      <c r="G3099" s="65"/>
      <c r="H3099" s="65"/>
      <c r="I3099" s="64"/>
      <c r="J3099" s="66"/>
      <c r="K3099" s="67"/>
      <c r="L3099" s="68"/>
      <c r="M3099" s="69"/>
      <c r="N3099" s="69"/>
      <c r="O3099" s="68"/>
      <c r="P3099" s="65"/>
      <c r="Q3099" s="65"/>
      <c r="R3099" s="65"/>
      <c r="S3099" s="70"/>
      <c r="T3099" s="66"/>
      <c r="U3099" s="71"/>
    </row>
    <row r="3100" spans="1:21" x14ac:dyDescent="0.15">
      <c r="A3100" s="63"/>
      <c r="B3100" s="78"/>
      <c r="C3100" s="65"/>
      <c r="D3100" s="64"/>
      <c r="E3100" s="65"/>
      <c r="F3100" s="65"/>
      <c r="G3100" s="65"/>
      <c r="H3100" s="65"/>
      <c r="I3100" s="64"/>
      <c r="J3100" s="66"/>
      <c r="K3100" s="67"/>
      <c r="L3100" s="68"/>
      <c r="M3100" s="69"/>
      <c r="N3100" s="69"/>
      <c r="O3100" s="68"/>
      <c r="P3100" s="65"/>
      <c r="Q3100" s="65"/>
      <c r="R3100" s="65"/>
      <c r="S3100" s="70"/>
      <c r="T3100" s="66"/>
      <c r="U3100" s="71"/>
    </row>
    <row r="3101" spans="1:21" x14ac:dyDescent="0.15">
      <c r="A3101" s="63"/>
      <c r="B3101" s="78"/>
      <c r="C3101" s="65"/>
      <c r="D3101" s="64"/>
      <c r="E3101" s="65"/>
      <c r="F3101" s="65"/>
      <c r="G3101" s="65"/>
      <c r="H3101" s="65"/>
      <c r="I3101" s="64"/>
      <c r="J3101" s="66"/>
      <c r="K3101" s="67"/>
      <c r="L3101" s="68"/>
      <c r="M3101" s="69"/>
      <c r="N3101" s="69"/>
      <c r="O3101" s="68"/>
      <c r="P3101" s="65"/>
      <c r="Q3101" s="65"/>
      <c r="R3101" s="65"/>
      <c r="S3101" s="70"/>
      <c r="T3101" s="66"/>
      <c r="U3101" s="71"/>
    </row>
    <row r="3102" spans="1:21" x14ac:dyDescent="0.15">
      <c r="A3102" s="63"/>
      <c r="B3102" s="78"/>
      <c r="C3102" s="65"/>
      <c r="D3102" s="64"/>
      <c r="E3102" s="65"/>
      <c r="F3102" s="65"/>
      <c r="G3102" s="65"/>
      <c r="H3102" s="65"/>
      <c r="I3102" s="64"/>
      <c r="J3102" s="66"/>
      <c r="K3102" s="67"/>
      <c r="L3102" s="68"/>
      <c r="M3102" s="69"/>
      <c r="N3102" s="69"/>
      <c r="O3102" s="68"/>
      <c r="P3102" s="65"/>
      <c r="Q3102" s="65"/>
      <c r="R3102" s="65"/>
      <c r="S3102" s="70"/>
      <c r="T3102" s="66"/>
      <c r="U3102" s="71"/>
    </row>
    <row r="3103" spans="1:21" x14ac:dyDescent="0.15">
      <c r="A3103" s="63"/>
      <c r="B3103" s="78"/>
      <c r="C3103" s="65"/>
      <c r="D3103" s="64"/>
      <c r="E3103" s="65"/>
      <c r="F3103" s="65"/>
      <c r="G3103" s="65"/>
      <c r="H3103" s="65"/>
      <c r="I3103" s="64"/>
      <c r="J3103" s="66"/>
      <c r="K3103" s="67"/>
      <c r="L3103" s="68"/>
      <c r="M3103" s="69"/>
      <c r="N3103" s="69"/>
      <c r="O3103" s="68"/>
      <c r="P3103" s="65"/>
      <c r="Q3103" s="65"/>
      <c r="R3103" s="65"/>
      <c r="S3103" s="70"/>
      <c r="T3103" s="66"/>
      <c r="U3103" s="71"/>
    </row>
    <row r="3104" spans="1:21" x14ac:dyDescent="0.15">
      <c r="A3104" s="63"/>
      <c r="B3104" s="78"/>
      <c r="C3104" s="65"/>
      <c r="D3104" s="64"/>
      <c r="E3104" s="65"/>
      <c r="F3104" s="65"/>
      <c r="G3104" s="65"/>
      <c r="H3104" s="65"/>
      <c r="I3104" s="64"/>
      <c r="J3104" s="66"/>
      <c r="K3104" s="67"/>
      <c r="L3104" s="68"/>
      <c r="M3104" s="69"/>
      <c r="N3104" s="69"/>
      <c r="O3104" s="68"/>
      <c r="P3104" s="65"/>
      <c r="Q3104" s="65"/>
      <c r="R3104" s="65"/>
      <c r="S3104" s="70"/>
      <c r="T3104" s="66"/>
      <c r="U3104" s="71"/>
    </row>
    <row r="3105" spans="1:21" x14ac:dyDescent="0.15">
      <c r="A3105" s="63"/>
      <c r="B3105" s="78"/>
      <c r="C3105" s="65"/>
      <c r="D3105" s="64"/>
      <c r="E3105" s="65"/>
      <c r="F3105" s="65"/>
      <c r="G3105" s="65"/>
      <c r="H3105" s="65"/>
      <c r="I3105" s="64"/>
      <c r="J3105" s="66"/>
      <c r="K3105" s="67"/>
      <c r="L3105" s="68"/>
      <c r="M3105" s="69"/>
      <c r="N3105" s="69"/>
      <c r="O3105" s="68"/>
      <c r="P3105" s="65"/>
      <c r="Q3105" s="65"/>
      <c r="R3105" s="65"/>
      <c r="S3105" s="70"/>
      <c r="T3105" s="66"/>
      <c r="U3105" s="71"/>
    </row>
    <row r="3106" spans="1:21" x14ac:dyDescent="0.15">
      <c r="A3106" s="63"/>
      <c r="B3106" s="78"/>
      <c r="C3106" s="65"/>
      <c r="D3106" s="64"/>
      <c r="E3106" s="65"/>
      <c r="F3106" s="65"/>
      <c r="G3106" s="65"/>
      <c r="H3106" s="65"/>
      <c r="I3106" s="64"/>
      <c r="J3106" s="66"/>
      <c r="K3106" s="67"/>
      <c r="L3106" s="68"/>
      <c r="M3106" s="69"/>
      <c r="N3106" s="69"/>
      <c r="O3106" s="68"/>
      <c r="P3106" s="65"/>
      <c r="Q3106" s="65"/>
      <c r="R3106" s="65"/>
      <c r="S3106" s="70"/>
      <c r="T3106" s="66"/>
      <c r="U3106" s="71"/>
    </row>
    <row r="3107" spans="1:21" x14ac:dyDescent="0.15">
      <c r="A3107" s="63"/>
      <c r="B3107" s="78"/>
      <c r="C3107" s="65"/>
      <c r="D3107" s="64"/>
      <c r="E3107" s="65"/>
      <c r="F3107" s="65"/>
      <c r="G3107" s="65"/>
      <c r="H3107" s="65"/>
      <c r="I3107" s="64"/>
      <c r="J3107" s="66"/>
      <c r="K3107" s="67"/>
      <c r="L3107" s="68"/>
      <c r="M3107" s="69"/>
      <c r="N3107" s="69"/>
      <c r="O3107" s="68"/>
      <c r="P3107" s="65"/>
      <c r="Q3107" s="65"/>
      <c r="R3107" s="65"/>
      <c r="S3107" s="70"/>
      <c r="T3107" s="66"/>
      <c r="U3107" s="71"/>
    </row>
    <row r="3108" spans="1:21" x14ac:dyDescent="0.15">
      <c r="A3108" s="63"/>
      <c r="B3108" s="78"/>
      <c r="C3108" s="65"/>
      <c r="D3108" s="64"/>
      <c r="E3108" s="65"/>
      <c r="F3108" s="65"/>
      <c r="G3108" s="65"/>
      <c r="H3108" s="65"/>
      <c r="I3108" s="64"/>
      <c r="J3108" s="66"/>
      <c r="K3108" s="67"/>
      <c r="L3108" s="68"/>
      <c r="M3108" s="69"/>
      <c r="N3108" s="69"/>
      <c r="O3108" s="68"/>
      <c r="P3108" s="65"/>
      <c r="Q3108" s="65"/>
      <c r="R3108" s="65"/>
      <c r="S3108" s="70"/>
      <c r="T3108" s="66"/>
      <c r="U3108" s="71"/>
    </row>
    <row r="3109" spans="1:21" x14ac:dyDescent="0.15">
      <c r="A3109" s="63"/>
      <c r="B3109" s="78"/>
      <c r="C3109" s="65"/>
      <c r="D3109" s="64"/>
      <c r="E3109" s="65"/>
      <c r="F3109" s="65"/>
      <c r="G3109" s="65"/>
      <c r="H3109" s="65"/>
      <c r="I3109" s="64"/>
      <c r="J3109" s="66"/>
      <c r="K3109" s="67"/>
      <c r="L3109" s="68"/>
      <c r="M3109" s="69"/>
      <c r="N3109" s="69"/>
      <c r="O3109" s="68"/>
      <c r="P3109" s="65"/>
      <c r="Q3109" s="65"/>
      <c r="R3109" s="65"/>
      <c r="S3109" s="70"/>
      <c r="T3109" s="66"/>
      <c r="U3109" s="71"/>
    </row>
    <row r="3110" spans="1:21" x14ac:dyDescent="0.15">
      <c r="A3110" s="63"/>
      <c r="B3110" s="78"/>
      <c r="C3110" s="65"/>
      <c r="D3110" s="64"/>
      <c r="E3110" s="65"/>
      <c r="F3110" s="65"/>
      <c r="G3110" s="65"/>
      <c r="H3110" s="65"/>
      <c r="I3110" s="64"/>
      <c r="J3110" s="66"/>
      <c r="K3110" s="67"/>
      <c r="L3110" s="68"/>
      <c r="M3110" s="69"/>
      <c r="N3110" s="69"/>
      <c r="O3110" s="68"/>
      <c r="P3110" s="65"/>
      <c r="Q3110" s="65"/>
      <c r="R3110" s="65"/>
      <c r="S3110" s="70"/>
      <c r="T3110" s="66"/>
      <c r="U3110" s="71"/>
    </row>
    <row r="3111" spans="1:21" x14ac:dyDescent="0.15">
      <c r="A3111" s="63"/>
      <c r="B3111" s="78"/>
      <c r="C3111" s="65"/>
      <c r="D3111" s="64"/>
      <c r="E3111" s="65"/>
      <c r="F3111" s="65"/>
      <c r="G3111" s="65"/>
      <c r="H3111" s="65"/>
      <c r="I3111" s="64"/>
      <c r="J3111" s="66"/>
      <c r="K3111" s="67"/>
      <c r="L3111" s="68"/>
      <c r="M3111" s="69"/>
      <c r="N3111" s="69"/>
      <c r="O3111" s="68"/>
      <c r="P3111" s="65"/>
      <c r="Q3111" s="65"/>
      <c r="R3111" s="65"/>
      <c r="S3111" s="70"/>
      <c r="T3111" s="66"/>
      <c r="U3111" s="71"/>
    </row>
    <row r="3112" spans="1:21" x14ac:dyDescent="0.15">
      <c r="A3112" s="63"/>
      <c r="B3112" s="78"/>
      <c r="C3112" s="65"/>
      <c r="D3112" s="64"/>
      <c r="E3112" s="65"/>
      <c r="F3112" s="65"/>
      <c r="G3112" s="65"/>
      <c r="H3112" s="65"/>
      <c r="I3112" s="64"/>
      <c r="J3112" s="66"/>
      <c r="K3112" s="67"/>
      <c r="L3112" s="68"/>
      <c r="M3112" s="69"/>
      <c r="N3112" s="69"/>
      <c r="O3112" s="68"/>
      <c r="P3112" s="65"/>
      <c r="Q3112" s="65"/>
      <c r="R3112" s="65"/>
      <c r="S3112" s="70"/>
      <c r="T3112" s="66"/>
      <c r="U3112" s="71"/>
    </row>
    <row r="3113" spans="1:21" x14ac:dyDescent="0.15">
      <c r="A3113" s="63"/>
      <c r="B3113" s="78"/>
      <c r="C3113" s="65"/>
      <c r="D3113" s="64"/>
      <c r="E3113" s="65"/>
      <c r="F3113" s="65"/>
      <c r="G3113" s="65"/>
      <c r="H3113" s="65"/>
      <c r="I3113" s="64"/>
      <c r="J3113" s="66"/>
      <c r="K3113" s="67"/>
      <c r="L3113" s="68"/>
      <c r="M3113" s="69"/>
      <c r="N3113" s="69"/>
      <c r="O3113" s="68"/>
      <c r="P3113" s="65"/>
      <c r="Q3113" s="65"/>
      <c r="R3113" s="65"/>
      <c r="S3113" s="70"/>
      <c r="T3113" s="66"/>
      <c r="U3113" s="71"/>
    </row>
    <row r="3114" spans="1:21" x14ac:dyDescent="0.15">
      <c r="A3114" s="63"/>
      <c r="B3114" s="78"/>
      <c r="C3114" s="65"/>
      <c r="D3114" s="64"/>
      <c r="E3114" s="65"/>
      <c r="F3114" s="65"/>
      <c r="G3114" s="65"/>
      <c r="H3114" s="65"/>
      <c r="I3114" s="64"/>
      <c r="J3114" s="66"/>
      <c r="K3114" s="67"/>
      <c r="L3114" s="68"/>
      <c r="M3114" s="69"/>
      <c r="N3114" s="69"/>
      <c r="O3114" s="68"/>
      <c r="P3114" s="65"/>
      <c r="Q3114" s="65"/>
      <c r="R3114" s="65"/>
      <c r="S3114" s="70"/>
      <c r="T3114" s="66"/>
      <c r="U3114" s="71"/>
    </row>
    <row r="3115" spans="1:21" x14ac:dyDescent="0.15">
      <c r="A3115" s="63"/>
      <c r="B3115" s="78"/>
      <c r="C3115" s="65"/>
      <c r="D3115" s="64"/>
      <c r="E3115" s="65"/>
      <c r="F3115" s="65"/>
      <c r="G3115" s="65"/>
      <c r="H3115" s="65"/>
      <c r="I3115" s="64"/>
      <c r="J3115" s="66"/>
      <c r="K3115" s="67"/>
      <c r="L3115" s="68"/>
      <c r="M3115" s="69"/>
      <c r="N3115" s="69"/>
      <c r="O3115" s="68"/>
      <c r="P3115" s="65"/>
      <c r="Q3115" s="65"/>
      <c r="R3115" s="65"/>
      <c r="S3115" s="70"/>
      <c r="T3115" s="66"/>
      <c r="U3115" s="71"/>
    </row>
    <row r="3116" spans="1:21" x14ac:dyDescent="0.15">
      <c r="A3116" s="63"/>
      <c r="B3116" s="78"/>
      <c r="C3116" s="65"/>
      <c r="D3116" s="64"/>
      <c r="E3116" s="65"/>
      <c r="F3116" s="65"/>
      <c r="G3116" s="65"/>
      <c r="H3116" s="65"/>
      <c r="I3116" s="64"/>
      <c r="J3116" s="66"/>
      <c r="K3116" s="67"/>
      <c r="L3116" s="68"/>
      <c r="M3116" s="69"/>
      <c r="N3116" s="69"/>
      <c r="O3116" s="68"/>
      <c r="P3116" s="65"/>
      <c r="Q3116" s="65"/>
      <c r="R3116" s="65"/>
      <c r="S3116" s="70"/>
      <c r="T3116" s="66"/>
      <c r="U3116" s="71"/>
    </row>
    <row r="3117" spans="1:21" x14ac:dyDescent="0.15">
      <c r="A3117" s="63"/>
      <c r="B3117" s="78"/>
      <c r="C3117" s="65"/>
      <c r="D3117" s="64"/>
      <c r="E3117" s="65"/>
      <c r="F3117" s="65"/>
      <c r="G3117" s="65"/>
      <c r="H3117" s="65"/>
      <c r="I3117" s="64"/>
      <c r="J3117" s="66"/>
      <c r="K3117" s="67"/>
      <c r="L3117" s="68"/>
      <c r="M3117" s="69"/>
      <c r="N3117" s="69"/>
      <c r="O3117" s="68"/>
      <c r="P3117" s="65"/>
      <c r="Q3117" s="65"/>
      <c r="R3117" s="65"/>
      <c r="S3117" s="70"/>
      <c r="T3117" s="66"/>
      <c r="U3117" s="71"/>
    </row>
    <row r="3118" spans="1:21" x14ac:dyDescent="0.15">
      <c r="A3118" s="63"/>
      <c r="B3118" s="78"/>
      <c r="C3118" s="65"/>
      <c r="D3118" s="64"/>
      <c r="E3118" s="65"/>
      <c r="F3118" s="65"/>
      <c r="G3118" s="65"/>
      <c r="H3118" s="65"/>
      <c r="I3118" s="64"/>
      <c r="J3118" s="66"/>
      <c r="K3118" s="67"/>
      <c r="L3118" s="68"/>
      <c r="M3118" s="69"/>
      <c r="N3118" s="69"/>
      <c r="O3118" s="68"/>
      <c r="P3118" s="65"/>
      <c r="Q3118" s="65"/>
      <c r="R3118" s="65"/>
      <c r="S3118" s="70"/>
      <c r="T3118" s="66"/>
      <c r="U3118" s="71"/>
    </row>
    <row r="3119" spans="1:21" x14ac:dyDescent="0.15">
      <c r="A3119" s="63"/>
      <c r="B3119" s="78"/>
      <c r="C3119" s="65"/>
      <c r="D3119" s="64"/>
      <c r="E3119" s="65"/>
      <c r="F3119" s="65"/>
      <c r="G3119" s="65"/>
      <c r="H3119" s="65"/>
      <c r="I3119" s="64"/>
      <c r="J3119" s="66"/>
      <c r="K3119" s="67"/>
      <c r="L3119" s="68"/>
      <c r="M3119" s="69"/>
      <c r="N3119" s="69"/>
      <c r="O3119" s="68"/>
      <c r="P3119" s="65"/>
      <c r="Q3119" s="65"/>
      <c r="R3119" s="65"/>
      <c r="S3119" s="70"/>
      <c r="T3119" s="66"/>
      <c r="U3119" s="71"/>
    </row>
    <row r="3120" spans="1:21" x14ac:dyDescent="0.15">
      <c r="A3120" s="63"/>
      <c r="B3120" s="78"/>
      <c r="C3120" s="65"/>
      <c r="D3120" s="64"/>
      <c r="E3120" s="65"/>
      <c r="F3120" s="65"/>
      <c r="G3120" s="65"/>
      <c r="H3120" s="65"/>
      <c r="I3120" s="64"/>
      <c r="J3120" s="66"/>
      <c r="K3120" s="67"/>
      <c r="L3120" s="68"/>
      <c r="M3120" s="69"/>
      <c r="N3120" s="69"/>
      <c r="O3120" s="68"/>
      <c r="P3120" s="65"/>
      <c r="Q3120" s="65"/>
      <c r="R3120" s="65"/>
      <c r="S3120" s="70"/>
      <c r="T3120" s="66"/>
      <c r="U3120" s="71"/>
    </row>
    <row r="3121" spans="1:21" x14ac:dyDescent="0.15">
      <c r="A3121" s="63"/>
      <c r="B3121" s="78"/>
      <c r="C3121" s="65"/>
      <c r="D3121" s="64"/>
      <c r="E3121" s="65"/>
      <c r="F3121" s="65"/>
      <c r="G3121" s="65"/>
      <c r="H3121" s="65"/>
      <c r="I3121" s="64"/>
      <c r="J3121" s="66"/>
      <c r="K3121" s="67"/>
      <c r="L3121" s="68"/>
      <c r="M3121" s="69"/>
      <c r="N3121" s="69"/>
      <c r="O3121" s="68"/>
      <c r="P3121" s="65"/>
      <c r="Q3121" s="65"/>
      <c r="R3121" s="65"/>
      <c r="S3121" s="70"/>
      <c r="T3121" s="66"/>
      <c r="U3121" s="71"/>
    </row>
    <row r="3122" spans="1:21" x14ac:dyDescent="0.15">
      <c r="A3122" s="63"/>
      <c r="B3122" s="78"/>
      <c r="C3122" s="65"/>
      <c r="D3122" s="64"/>
      <c r="E3122" s="65"/>
      <c r="F3122" s="65"/>
      <c r="G3122" s="65"/>
      <c r="H3122" s="65"/>
      <c r="I3122" s="64"/>
      <c r="J3122" s="66"/>
      <c r="K3122" s="67"/>
      <c r="L3122" s="68"/>
      <c r="M3122" s="69"/>
      <c r="N3122" s="69"/>
      <c r="O3122" s="68"/>
      <c r="P3122" s="65"/>
      <c r="Q3122" s="65"/>
      <c r="R3122" s="65"/>
      <c r="S3122" s="70"/>
      <c r="T3122" s="66"/>
      <c r="U3122" s="71"/>
    </row>
    <row r="3123" spans="1:21" x14ac:dyDescent="0.15">
      <c r="A3123" s="63"/>
      <c r="B3123" s="78"/>
      <c r="C3123" s="65"/>
      <c r="D3123" s="64"/>
      <c r="E3123" s="65"/>
      <c r="F3123" s="65"/>
      <c r="G3123" s="65"/>
      <c r="H3123" s="65"/>
      <c r="I3123" s="64"/>
      <c r="J3123" s="66"/>
      <c r="K3123" s="67"/>
      <c r="L3123" s="68"/>
      <c r="M3123" s="69"/>
      <c r="N3123" s="69"/>
      <c r="O3123" s="68"/>
      <c r="P3123" s="65"/>
      <c r="Q3123" s="65"/>
      <c r="R3123" s="65"/>
      <c r="S3123" s="70"/>
      <c r="T3123" s="66"/>
      <c r="U3123" s="71"/>
    </row>
    <row r="3124" spans="1:21" x14ac:dyDescent="0.15">
      <c r="A3124" s="63"/>
      <c r="B3124" s="78"/>
      <c r="C3124" s="65"/>
      <c r="D3124" s="64"/>
      <c r="E3124" s="65"/>
      <c r="F3124" s="65"/>
      <c r="G3124" s="65"/>
      <c r="H3124" s="65"/>
      <c r="I3124" s="64"/>
      <c r="J3124" s="66"/>
      <c r="K3124" s="67"/>
      <c r="L3124" s="68"/>
      <c r="M3124" s="69"/>
      <c r="N3124" s="69"/>
      <c r="O3124" s="68"/>
      <c r="P3124" s="65"/>
      <c r="Q3124" s="65"/>
      <c r="R3124" s="65"/>
      <c r="S3124" s="70"/>
      <c r="T3124" s="66"/>
      <c r="U3124" s="71"/>
    </row>
    <row r="3125" spans="1:21" x14ac:dyDescent="0.15">
      <c r="A3125" s="63"/>
      <c r="B3125" s="78"/>
      <c r="C3125" s="65"/>
      <c r="D3125" s="64"/>
      <c r="E3125" s="65"/>
      <c r="F3125" s="65"/>
      <c r="G3125" s="65"/>
      <c r="H3125" s="65"/>
      <c r="I3125" s="64"/>
      <c r="J3125" s="66"/>
      <c r="K3125" s="67"/>
      <c r="L3125" s="68"/>
      <c r="M3125" s="69"/>
      <c r="N3125" s="69"/>
      <c r="O3125" s="68"/>
      <c r="P3125" s="65"/>
      <c r="Q3125" s="65"/>
      <c r="R3125" s="65"/>
      <c r="S3125" s="70"/>
      <c r="T3125" s="66"/>
      <c r="U3125" s="71"/>
    </row>
    <row r="3126" spans="1:21" x14ac:dyDescent="0.15">
      <c r="A3126" s="63"/>
      <c r="B3126" s="78"/>
      <c r="C3126" s="65"/>
      <c r="D3126" s="64"/>
      <c r="E3126" s="65"/>
      <c r="F3126" s="65"/>
      <c r="G3126" s="65"/>
      <c r="H3126" s="65"/>
      <c r="I3126" s="64"/>
      <c r="J3126" s="66"/>
      <c r="K3126" s="67"/>
      <c r="L3126" s="68"/>
      <c r="M3126" s="69"/>
      <c r="N3126" s="69"/>
      <c r="O3126" s="68"/>
      <c r="P3126" s="65"/>
      <c r="Q3126" s="65"/>
      <c r="R3126" s="65"/>
      <c r="S3126" s="70"/>
      <c r="T3126" s="66"/>
      <c r="U3126" s="71"/>
    </row>
    <row r="3127" spans="1:21" x14ac:dyDescent="0.15">
      <c r="A3127" s="63"/>
      <c r="B3127" s="78"/>
      <c r="C3127" s="65"/>
      <c r="D3127" s="64"/>
      <c r="E3127" s="65"/>
      <c r="F3127" s="65"/>
      <c r="G3127" s="65"/>
      <c r="H3127" s="65"/>
      <c r="I3127" s="64"/>
      <c r="J3127" s="66"/>
      <c r="K3127" s="67"/>
      <c r="L3127" s="68"/>
      <c r="M3127" s="69"/>
      <c r="N3127" s="69"/>
      <c r="O3127" s="68"/>
      <c r="P3127" s="65"/>
      <c r="Q3127" s="65"/>
      <c r="R3127" s="65"/>
      <c r="S3127" s="70"/>
      <c r="T3127" s="66"/>
      <c r="U3127" s="71"/>
    </row>
    <row r="3128" spans="1:21" x14ac:dyDescent="0.15">
      <c r="A3128" s="63"/>
      <c r="B3128" s="78"/>
      <c r="C3128" s="65"/>
      <c r="D3128" s="64"/>
      <c r="E3128" s="65"/>
      <c r="F3128" s="65"/>
      <c r="G3128" s="65"/>
      <c r="H3128" s="65"/>
      <c r="I3128" s="64"/>
      <c r="J3128" s="66"/>
      <c r="K3128" s="67"/>
      <c r="L3128" s="68"/>
      <c r="M3128" s="69"/>
      <c r="N3128" s="69"/>
      <c r="O3128" s="68"/>
      <c r="P3128" s="65"/>
      <c r="Q3128" s="65"/>
      <c r="R3128" s="65"/>
      <c r="S3128" s="70"/>
      <c r="T3128" s="66"/>
      <c r="U3128" s="71"/>
    </row>
    <row r="3129" spans="1:21" x14ac:dyDescent="0.15">
      <c r="A3129" s="63"/>
      <c r="B3129" s="78"/>
      <c r="C3129" s="65"/>
      <c r="D3129" s="64"/>
      <c r="E3129" s="65"/>
      <c r="F3129" s="65"/>
      <c r="G3129" s="65"/>
      <c r="H3129" s="65"/>
      <c r="I3129" s="64"/>
      <c r="J3129" s="66"/>
      <c r="K3129" s="67"/>
      <c r="L3129" s="68"/>
      <c r="M3129" s="69"/>
      <c r="N3129" s="69"/>
      <c r="O3129" s="68"/>
      <c r="P3129" s="65"/>
      <c r="Q3129" s="65"/>
      <c r="R3129" s="65"/>
      <c r="S3129" s="70"/>
      <c r="T3129" s="66"/>
      <c r="U3129" s="71"/>
    </row>
    <row r="3130" spans="1:21" x14ac:dyDescent="0.15">
      <c r="A3130" s="63"/>
      <c r="B3130" s="78"/>
      <c r="C3130" s="65"/>
      <c r="D3130" s="64"/>
      <c r="E3130" s="65"/>
      <c r="F3130" s="65"/>
      <c r="G3130" s="65"/>
      <c r="H3130" s="65"/>
      <c r="I3130" s="64"/>
      <c r="J3130" s="66"/>
      <c r="K3130" s="67"/>
      <c r="L3130" s="68"/>
      <c r="M3130" s="69"/>
      <c r="N3130" s="69"/>
      <c r="O3130" s="68"/>
      <c r="P3130" s="65"/>
      <c r="Q3130" s="65"/>
      <c r="R3130" s="65"/>
      <c r="S3130" s="70"/>
      <c r="T3130" s="66"/>
      <c r="U3130" s="71"/>
    </row>
    <row r="3131" spans="1:21" x14ac:dyDescent="0.15">
      <c r="A3131" s="63"/>
      <c r="B3131" s="78"/>
      <c r="C3131" s="65"/>
      <c r="D3131" s="64"/>
      <c r="E3131" s="65"/>
      <c r="F3131" s="65"/>
      <c r="G3131" s="65"/>
      <c r="H3131" s="65"/>
      <c r="I3131" s="64"/>
      <c r="J3131" s="66"/>
      <c r="K3131" s="67"/>
      <c r="L3131" s="68"/>
      <c r="M3131" s="69"/>
      <c r="N3131" s="69"/>
      <c r="O3131" s="68"/>
      <c r="P3131" s="65"/>
      <c r="Q3131" s="65"/>
      <c r="R3131" s="65"/>
      <c r="S3131" s="70"/>
      <c r="T3131" s="66"/>
      <c r="U3131" s="71"/>
    </row>
    <row r="3132" spans="1:21" x14ac:dyDescent="0.15">
      <c r="A3132" s="63"/>
      <c r="B3132" s="78"/>
      <c r="C3132" s="65"/>
      <c r="D3132" s="64"/>
      <c r="E3132" s="65"/>
      <c r="F3132" s="65"/>
      <c r="G3132" s="65"/>
      <c r="H3132" s="65"/>
      <c r="I3132" s="64"/>
      <c r="J3132" s="66"/>
      <c r="K3132" s="67"/>
      <c r="L3132" s="68"/>
      <c r="M3132" s="69"/>
      <c r="N3132" s="69"/>
      <c r="O3132" s="68"/>
      <c r="P3132" s="65"/>
      <c r="Q3132" s="65"/>
      <c r="R3132" s="65"/>
      <c r="S3132" s="70"/>
      <c r="T3132" s="66"/>
      <c r="U3132" s="71"/>
    </row>
    <row r="3133" spans="1:21" x14ac:dyDescent="0.15">
      <c r="A3133" s="63"/>
      <c r="B3133" s="78"/>
      <c r="C3133" s="65"/>
      <c r="D3133" s="64"/>
      <c r="E3133" s="65"/>
      <c r="F3133" s="65"/>
      <c r="G3133" s="65"/>
      <c r="H3133" s="65"/>
      <c r="I3133" s="64"/>
      <c r="J3133" s="66"/>
      <c r="K3133" s="67"/>
      <c r="L3133" s="68"/>
      <c r="M3133" s="69"/>
      <c r="N3133" s="69"/>
      <c r="O3133" s="68"/>
      <c r="P3133" s="65"/>
      <c r="Q3133" s="65"/>
      <c r="R3133" s="65"/>
      <c r="S3133" s="70"/>
      <c r="T3133" s="66"/>
      <c r="U3133" s="71"/>
    </row>
    <row r="3134" spans="1:21" x14ac:dyDescent="0.15">
      <c r="A3134" s="63"/>
      <c r="B3134" s="78"/>
      <c r="C3134" s="65"/>
      <c r="D3134" s="64"/>
      <c r="E3134" s="65"/>
      <c r="F3134" s="65"/>
      <c r="G3134" s="65"/>
      <c r="H3134" s="65"/>
      <c r="I3134" s="64"/>
      <c r="J3134" s="66"/>
      <c r="K3134" s="67"/>
      <c r="L3134" s="68"/>
      <c r="M3134" s="69"/>
      <c r="N3134" s="69"/>
      <c r="O3134" s="68"/>
      <c r="P3134" s="65"/>
      <c r="Q3134" s="65"/>
      <c r="R3134" s="65"/>
      <c r="S3134" s="70"/>
      <c r="T3134" s="66"/>
      <c r="U3134" s="71"/>
    </row>
    <row r="3135" spans="1:21" x14ac:dyDescent="0.15">
      <c r="A3135" s="63"/>
      <c r="B3135" s="78"/>
      <c r="C3135" s="65"/>
      <c r="D3135" s="64"/>
      <c r="E3135" s="65"/>
      <c r="F3135" s="65"/>
      <c r="G3135" s="65"/>
      <c r="H3135" s="65"/>
      <c r="I3135" s="64"/>
      <c r="J3135" s="66"/>
      <c r="K3135" s="67"/>
      <c r="L3135" s="68"/>
      <c r="M3135" s="69"/>
      <c r="N3135" s="69"/>
      <c r="O3135" s="68"/>
      <c r="P3135" s="65"/>
      <c r="Q3135" s="65"/>
      <c r="R3135" s="65"/>
      <c r="S3135" s="70"/>
      <c r="T3135" s="66"/>
      <c r="U3135" s="71"/>
    </row>
    <row r="3136" spans="1:21" x14ac:dyDescent="0.15">
      <c r="A3136" s="63"/>
      <c r="B3136" s="78"/>
      <c r="C3136" s="65"/>
      <c r="D3136" s="64"/>
      <c r="E3136" s="65"/>
      <c r="F3136" s="65"/>
      <c r="G3136" s="65"/>
      <c r="H3136" s="65"/>
      <c r="I3136" s="64"/>
      <c r="J3136" s="66"/>
      <c r="K3136" s="67"/>
      <c r="L3136" s="68"/>
      <c r="M3136" s="69"/>
      <c r="N3136" s="69"/>
      <c r="O3136" s="68"/>
      <c r="P3136" s="65"/>
      <c r="Q3136" s="65"/>
      <c r="R3136" s="65"/>
      <c r="S3136" s="70"/>
      <c r="T3136" s="66"/>
      <c r="U3136" s="71"/>
    </row>
    <row r="3137" spans="1:21" x14ac:dyDescent="0.15">
      <c r="A3137" s="63"/>
      <c r="B3137" s="78"/>
      <c r="C3137" s="65"/>
      <c r="D3137" s="64"/>
      <c r="E3137" s="65"/>
      <c r="F3137" s="65"/>
      <c r="G3137" s="65"/>
      <c r="H3137" s="65"/>
      <c r="I3137" s="64"/>
      <c r="J3137" s="66"/>
      <c r="K3137" s="67"/>
      <c r="L3137" s="68"/>
      <c r="M3137" s="69"/>
      <c r="N3137" s="69"/>
      <c r="O3137" s="68"/>
      <c r="P3137" s="65"/>
      <c r="Q3137" s="65"/>
      <c r="R3137" s="65"/>
      <c r="S3137" s="70"/>
      <c r="T3137" s="66"/>
      <c r="U3137" s="71"/>
    </row>
    <row r="3138" spans="1:21" x14ac:dyDescent="0.15">
      <c r="A3138" s="63"/>
      <c r="B3138" s="78"/>
      <c r="C3138" s="65"/>
      <c r="D3138" s="64"/>
      <c r="E3138" s="65"/>
      <c r="F3138" s="65"/>
      <c r="G3138" s="65"/>
      <c r="H3138" s="65"/>
      <c r="I3138" s="64"/>
      <c r="J3138" s="66"/>
      <c r="K3138" s="67"/>
      <c r="L3138" s="68"/>
      <c r="M3138" s="69"/>
      <c r="N3138" s="69"/>
      <c r="O3138" s="68"/>
      <c r="P3138" s="65"/>
      <c r="Q3138" s="65"/>
      <c r="R3138" s="65"/>
      <c r="S3138" s="70"/>
      <c r="T3138" s="66"/>
      <c r="U3138" s="71"/>
    </row>
    <row r="3139" spans="1:21" x14ac:dyDescent="0.15">
      <c r="A3139" s="63"/>
      <c r="B3139" s="78"/>
      <c r="C3139" s="65"/>
      <c r="D3139" s="64"/>
      <c r="E3139" s="65"/>
      <c r="F3139" s="65"/>
      <c r="G3139" s="65"/>
      <c r="H3139" s="65"/>
      <c r="I3139" s="64"/>
      <c r="J3139" s="66"/>
      <c r="K3139" s="67"/>
      <c r="L3139" s="68"/>
      <c r="M3139" s="69"/>
      <c r="N3139" s="69"/>
      <c r="O3139" s="68"/>
      <c r="P3139" s="65"/>
      <c r="Q3139" s="65"/>
      <c r="R3139" s="65"/>
      <c r="S3139" s="70"/>
      <c r="T3139" s="66"/>
      <c r="U3139" s="71"/>
    </row>
    <row r="3140" spans="1:21" x14ac:dyDescent="0.15">
      <c r="A3140" s="63"/>
      <c r="B3140" s="78"/>
      <c r="C3140" s="65"/>
      <c r="D3140" s="64"/>
      <c r="E3140" s="65"/>
      <c r="F3140" s="65"/>
      <c r="G3140" s="65"/>
      <c r="H3140" s="65"/>
      <c r="I3140" s="64"/>
      <c r="J3140" s="66"/>
      <c r="K3140" s="67"/>
      <c r="L3140" s="68"/>
      <c r="M3140" s="69"/>
      <c r="N3140" s="69"/>
      <c r="O3140" s="68"/>
      <c r="P3140" s="65"/>
      <c r="Q3140" s="65"/>
      <c r="R3140" s="65"/>
      <c r="S3140" s="70"/>
      <c r="T3140" s="66"/>
      <c r="U3140" s="71"/>
    </row>
    <row r="3141" spans="1:21" x14ac:dyDescent="0.15">
      <c r="A3141" s="63"/>
      <c r="B3141" s="78"/>
      <c r="C3141" s="65"/>
      <c r="D3141" s="64"/>
      <c r="E3141" s="65"/>
      <c r="F3141" s="65"/>
      <c r="G3141" s="65"/>
      <c r="H3141" s="65"/>
      <c r="I3141" s="64"/>
      <c r="J3141" s="66"/>
      <c r="K3141" s="67"/>
      <c r="L3141" s="68"/>
      <c r="M3141" s="69"/>
      <c r="N3141" s="69"/>
      <c r="O3141" s="68"/>
      <c r="P3141" s="65"/>
      <c r="Q3141" s="65"/>
      <c r="R3141" s="65"/>
      <c r="S3141" s="70"/>
      <c r="T3141" s="66"/>
      <c r="U3141" s="71"/>
    </row>
    <row r="3142" spans="1:21" x14ac:dyDescent="0.15">
      <c r="A3142" s="63"/>
      <c r="B3142" s="78"/>
      <c r="C3142" s="65"/>
      <c r="D3142" s="64"/>
      <c r="E3142" s="65"/>
      <c r="F3142" s="65"/>
      <c r="G3142" s="65"/>
      <c r="H3142" s="65"/>
      <c r="I3142" s="64"/>
      <c r="J3142" s="66"/>
      <c r="K3142" s="67"/>
      <c r="L3142" s="68"/>
      <c r="M3142" s="69"/>
      <c r="N3142" s="69"/>
      <c r="O3142" s="68"/>
      <c r="P3142" s="65"/>
      <c r="Q3142" s="65"/>
      <c r="R3142" s="65"/>
      <c r="S3142" s="70"/>
      <c r="T3142" s="66"/>
      <c r="U3142" s="71"/>
    </row>
    <row r="3143" spans="1:21" x14ac:dyDescent="0.15">
      <c r="A3143" s="63"/>
      <c r="B3143" s="78"/>
      <c r="C3143" s="65"/>
      <c r="D3143" s="64"/>
      <c r="E3143" s="65"/>
      <c r="F3143" s="65"/>
      <c r="G3143" s="65"/>
      <c r="H3143" s="65"/>
      <c r="I3143" s="64"/>
      <c r="J3143" s="66"/>
      <c r="K3143" s="67"/>
      <c r="L3143" s="68"/>
      <c r="M3143" s="69"/>
      <c r="N3143" s="69"/>
      <c r="O3143" s="68"/>
      <c r="P3143" s="65"/>
      <c r="Q3143" s="65"/>
      <c r="R3143" s="65"/>
      <c r="S3143" s="70"/>
      <c r="T3143" s="66"/>
      <c r="U3143" s="71"/>
    </row>
    <row r="3144" spans="1:21" x14ac:dyDescent="0.15">
      <c r="A3144" s="63"/>
      <c r="B3144" s="78"/>
      <c r="C3144" s="65"/>
      <c r="D3144" s="64"/>
      <c r="E3144" s="65"/>
      <c r="F3144" s="65"/>
      <c r="G3144" s="65"/>
      <c r="H3144" s="65"/>
      <c r="I3144" s="64"/>
      <c r="J3144" s="66"/>
      <c r="K3144" s="67"/>
      <c r="L3144" s="68"/>
      <c r="M3144" s="69"/>
      <c r="N3144" s="69"/>
      <c r="O3144" s="68"/>
      <c r="P3144" s="65"/>
      <c r="Q3144" s="65"/>
      <c r="R3144" s="65"/>
      <c r="S3144" s="70"/>
      <c r="T3144" s="66"/>
      <c r="U3144" s="71"/>
    </row>
    <row r="3145" spans="1:21" x14ac:dyDescent="0.15">
      <c r="A3145" s="63"/>
      <c r="B3145" s="78"/>
      <c r="C3145" s="65"/>
      <c r="D3145" s="64"/>
      <c r="E3145" s="65"/>
      <c r="F3145" s="65"/>
      <c r="G3145" s="65"/>
      <c r="H3145" s="65"/>
      <c r="I3145" s="64"/>
      <c r="J3145" s="66"/>
      <c r="K3145" s="67"/>
      <c r="L3145" s="68"/>
      <c r="M3145" s="69"/>
      <c r="N3145" s="69"/>
      <c r="O3145" s="68"/>
      <c r="P3145" s="65"/>
      <c r="Q3145" s="65"/>
      <c r="R3145" s="65"/>
      <c r="S3145" s="70"/>
      <c r="T3145" s="66"/>
      <c r="U3145" s="71"/>
    </row>
    <row r="3146" spans="1:21" x14ac:dyDescent="0.15">
      <c r="A3146" s="63"/>
      <c r="B3146" s="78"/>
      <c r="C3146" s="65"/>
      <c r="D3146" s="64"/>
      <c r="E3146" s="65"/>
      <c r="F3146" s="65"/>
      <c r="G3146" s="65"/>
      <c r="H3146" s="65"/>
      <c r="I3146" s="64"/>
      <c r="J3146" s="66"/>
      <c r="K3146" s="67"/>
      <c r="L3146" s="68"/>
      <c r="M3146" s="69"/>
      <c r="N3146" s="69"/>
      <c r="O3146" s="68"/>
      <c r="P3146" s="65"/>
      <c r="Q3146" s="65"/>
      <c r="R3146" s="65"/>
      <c r="S3146" s="70"/>
      <c r="T3146" s="66"/>
      <c r="U3146" s="71"/>
    </row>
    <row r="3147" spans="1:21" x14ac:dyDescent="0.15">
      <c r="A3147" s="63"/>
      <c r="B3147" s="78"/>
      <c r="C3147" s="65"/>
      <c r="D3147" s="64"/>
      <c r="E3147" s="65"/>
      <c r="F3147" s="65"/>
      <c r="G3147" s="65"/>
      <c r="H3147" s="65"/>
      <c r="I3147" s="64"/>
      <c r="J3147" s="66"/>
      <c r="K3147" s="67"/>
      <c r="L3147" s="68"/>
      <c r="M3147" s="69"/>
      <c r="N3147" s="69"/>
      <c r="O3147" s="68"/>
      <c r="P3147" s="65"/>
      <c r="Q3147" s="65"/>
      <c r="R3147" s="65"/>
      <c r="S3147" s="70"/>
      <c r="T3147" s="66"/>
      <c r="U3147" s="71"/>
    </row>
    <row r="3148" spans="1:21" x14ac:dyDescent="0.15">
      <c r="A3148" s="63"/>
      <c r="B3148" s="78"/>
      <c r="C3148" s="65"/>
      <c r="D3148" s="64"/>
      <c r="E3148" s="65"/>
      <c r="F3148" s="65"/>
      <c r="G3148" s="65"/>
      <c r="H3148" s="65"/>
      <c r="I3148" s="64"/>
      <c r="J3148" s="66"/>
      <c r="K3148" s="67"/>
      <c r="L3148" s="68"/>
      <c r="M3148" s="69"/>
      <c r="N3148" s="69"/>
      <c r="O3148" s="68"/>
      <c r="P3148" s="65"/>
      <c r="Q3148" s="65"/>
      <c r="R3148" s="65"/>
      <c r="S3148" s="70"/>
      <c r="T3148" s="66"/>
      <c r="U3148" s="71"/>
    </row>
    <row r="3149" spans="1:21" x14ac:dyDescent="0.15">
      <c r="A3149" s="63"/>
      <c r="B3149" s="78"/>
      <c r="C3149" s="65"/>
      <c r="D3149" s="64"/>
      <c r="E3149" s="65"/>
      <c r="F3149" s="65"/>
      <c r="G3149" s="65"/>
      <c r="H3149" s="65"/>
      <c r="I3149" s="64"/>
      <c r="J3149" s="66"/>
      <c r="K3149" s="67"/>
      <c r="L3149" s="68"/>
      <c r="M3149" s="69"/>
      <c r="N3149" s="69"/>
      <c r="O3149" s="68"/>
      <c r="P3149" s="65"/>
      <c r="Q3149" s="65"/>
      <c r="R3149" s="65"/>
      <c r="S3149" s="70"/>
      <c r="T3149" s="66"/>
      <c r="U3149" s="71"/>
    </row>
    <row r="3150" spans="1:21" x14ac:dyDescent="0.15">
      <c r="A3150" s="63"/>
      <c r="B3150" s="78"/>
      <c r="C3150" s="65"/>
      <c r="D3150" s="64"/>
      <c r="E3150" s="65"/>
      <c r="F3150" s="65"/>
      <c r="G3150" s="65"/>
      <c r="H3150" s="65"/>
      <c r="I3150" s="64"/>
      <c r="J3150" s="66"/>
      <c r="K3150" s="67"/>
      <c r="L3150" s="68"/>
      <c r="M3150" s="69"/>
      <c r="N3150" s="69"/>
      <c r="O3150" s="68"/>
      <c r="P3150" s="65"/>
      <c r="Q3150" s="65"/>
      <c r="R3150" s="65"/>
      <c r="S3150" s="70"/>
      <c r="T3150" s="66"/>
      <c r="U3150" s="71"/>
    </row>
    <row r="3151" spans="1:21" x14ac:dyDescent="0.15">
      <c r="A3151" s="63"/>
      <c r="B3151" s="78"/>
      <c r="C3151" s="65"/>
      <c r="D3151" s="64"/>
      <c r="E3151" s="65"/>
      <c r="F3151" s="65"/>
      <c r="G3151" s="65"/>
      <c r="H3151" s="65"/>
      <c r="I3151" s="64"/>
      <c r="J3151" s="66"/>
      <c r="K3151" s="67"/>
      <c r="L3151" s="68"/>
      <c r="M3151" s="69"/>
      <c r="N3151" s="69"/>
      <c r="O3151" s="68"/>
      <c r="P3151" s="65"/>
      <c r="Q3151" s="65"/>
      <c r="R3151" s="65"/>
      <c r="S3151" s="70"/>
      <c r="T3151" s="66"/>
      <c r="U3151" s="71"/>
    </row>
    <row r="3152" spans="1:21" x14ac:dyDescent="0.15">
      <c r="A3152" s="63"/>
      <c r="B3152" s="78"/>
      <c r="C3152" s="65"/>
      <c r="D3152" s="64"/>
      <c r="E3152" s="65"/>
      <c r="F3152" s="65"/>
      <c r="G3152" s="65"/>
      <c r="H3152" s="65"/>
      <c r="I3152" s="64"/>
      <c r="J3152" s="66"/>
      <c r="K3152" s="67"/>
      <c r="L3152" s="68"/>
      <c r="M3152" s="69"/>
      <c r="N3152" s="69"/>
      <c r="O3152" s="68"/>
      <c r="P3152" s="65"/>
      <c r="Q3152" s="65"/>
      <c r="R3152" s="65"/>
      <c r="S3152" s="70"/>
      <c r="T3152" s="66"/>
      <c r="U3152" s="71"/>
    </row>
    <row r="3153" spans="1:21" x14ac:dyDescent="0.15">
      <c r="A3153" s="63"/>
      <c r="B3153" s="78"/>
      <c r="C3153" s="65"/>
      <c r="D3153" s="64"/>
      <c r="E3153" s="65"/>
      <c r="F3153" s="65"/>
      <c r="G3153" s="65"/>
      <c r="H3153" s="65"/>
      <c r="I3153" s="64"/>
      <c r="J3153" s="66"/>
      <c r="K3153" s="67"/>
      <c r="L3153" s="68"/>
      <c r="M3153" s="69"/>
      <c r="N3153" s="69"/>
      <c r="O3153" s="68"/>
      <c r="P3153" s="65"/>
      <c r="Q3153" s="65"/>
      <c r="R3153" s="65"/>
      <c r="S3153" s="70"/>
      <c r="T3153" s="66"/>
      <c r="U3153" s="71"/>
    </row>
    <row r="3154" spans="1:21" x14ac:dyDescent="0.15">
      <c r="A3154" s="63"/>
      <c r="B3154" s="78"/>
      <c r="C3154" s="65"/>
      <c r="D3154" s="64"/>
      <c r="E3154" s="65"/>
      <c r="F3154" s="65"/>
      <c r="G3154" s="65"/>
      <c r="H3154" s="65"/>
      <c r="I3154" s="64"/>
      <c r="J3154" s="66"/>
      <c r="K3154" s="67"/>
      <c r="L3154" s="68"/>
      <c r="M3154" s="69"/>
      <c r="N3154" s="69"/>
      <c r="O3154" s="68"/>
      <c r="P3154" s="65"/>
      <c r="Q3154" s="65"/>
      <c r="R3154" s="65"/>
      <c r="S3154" s="70"/>
      <c r="T3154" s="66"/>
      <c r="U3154" s="71"/>
    </row>
    <row r="3155" spans="1:21" x14ac:dyDescent="0.15">
      <c r="A3155" s="63"/>
      <c r="B3155" s="78"/>
      <c r="C3155" s="65"/>
      <c r="D3155" s="64"/>
      <c r="E3155" s="65"/>
      <c r="F3155" s="65"/>
      <c r="G3155" s="65"/>
      <c r="H3155" s="65"/>
      <c r="I3155" s="64"/>
      <c r="J3155" s="66"/>
      <c r="K3155" s="67"/>
      <c r="L3155" s="68"/>
      <c r="M3155" s="69"/>
      <c r="N3155" s="69"/>
      <c r="O3155" s="68"/>
      <c r="P3155" s="65"/>
      <c r="Q3155" s="65"/>
      <c r="R3155" s="65"/>
      <c r="S3155" s="70"/>
      <c r="T3155" s="66"/>
      <c r="U3155" s="71"/>
    </row>
    <row r="3156" spans="1:21" x14ac:dyDescent="0.15">
      <c r="A3156" s="63"/>
      <c r="B3156" s="78"/>
      <c r="C3156" s="65"/>
      <c r="D3156" s="64"/>
      <c r="E3156" s="65"/>
      <c r="F3156" s="65"/>
      <c r="G3156" s="65"/>
      <c r="H3156" s="65"/>
      <c r="I3156" s="64"/>
      <c r="J3156" s="66"/>
      <c r="K3156" s="67"/>
      <c r="L3156" s="68"/>
      <c r="M3156" s="69"/>
      <c r="N3156" s="69"/>
      <c r="O3156" s="68"/>
      <c r="P3156" s="65"/>
      <c r="Q3156" s="65"/>
      <c r="R3156" s="65"/>
      <c r="S3156" s="70"/>
      <c r="T3156" s="66"/>
      <c r="U3156" s="71"/>
    </row>
    <row r="3157" spans="1:21" x14ac:dyDescent="0.15">
      <c r="A3157" s="63"/>
      <c r="B3157" s="78"/>
      <c r="C3157" s="65"/>
      <c r="D3157" s="64"/>
      <c r="E3157" s="65"/>
      <c r="F3157" s="65"/>
      <c r="G3157" s="65"/>
      <c r="H3157" s="65"/>
      <c r="I3157" s="64"/>
      <c r="J3157" s="66"/>
      <c r="K3157" s="67"/>
      <c r="L3157" s="68"/>
      <c r="M3157" s="69"/>
      <c r="N3157" s="69"/>
      <c r="O3157" s="68"/>
      <c r="P3157" s="65"/>
      <c r="Q3157" s="65"/>
      <c r="R3157" s="65"/>
      <c r="S3157" s="70"/>
      <c r="T3157" s="66"/>
      <c r="U3157" s="71"/>
    </row>
    <row r="3158" spans="1:21" x14ac:dyDescent="0.15">
      <c r="A3158" s="63"/>
      <c r="B3158" s="78"/>
      <c r="C3158" s="65"/>
      <c r="D3158" s="64"/>
      <c r="E3158" s="65"/>
      <c r="F3158" s="65"/>
      <c r="G3158" s="65"/>
      <c r="H3158" s="65"/>
      <c r="I3158" s="64"/>
      <c r="J3158" s="66"/>
      <c r="K3158" s="67"/>
      <c r="L3158" s="68"/>
      <c r="M3158" s="69"/>
      <c r="N3158" s="69"/>
      <c r="O3158" s="68"/>
      <c r="P3158" s="65"/>
      <c r="Q3158" s="65"/>
      <c r="R3158" s="65"/>
      <c r="S3158" s="70"/>
      <c r="T3158" s="66"/>
      <c r="U3158" s="71"/>
    </row>
    <row r="3159" spans="1:21" x14ac:dyDescent="0.15">
      <c r="A3159" s="63"/>
      <c r="B3159" s="78"/>
      <c r="C3159" s="65"/>
      <c r="D3159" s="64"/>
      <c r="E3159" s="65"/>
      <c r="F3159" s="65"/>
      <c r="G3159" s="65"/>
      <c r="H3159" s="65"/>
      <c r="I3159" s="64"/>
      <c r="J3159" s="66"/>
      <c r="K3159" s="67"/>
      <c r="L3159" s="68"/>
      <c r="M3159" s="69"/>
      <c r="N3159" s="69"/>
      <c r="O3159" s="68"/>
      <c r="P3159" s="65"/>
      <c r="Q3159" s="65"/>
      <c r="R3159" s="65"/>
      <c r="S3159" s="70"/>
      <c r="T3159" s="66"/>
      <c r="U3159" s="71"/>
    </row>
    <row r="3160" spans="1:21" x14ac:dyDescent="0.15">
      <c r="A3160" s="63"/>
      <c r="B3160" s="78"/>
      <c r="C3160" s="65"/>
      <c r="D3160" s="64"/>
      <c r="E3160" s="65"/>
      <c r="F3160" s="65"/>
      <c r="G3160" s="65"/>
      <c r="H3160" s="65"/>
      <c r="I3160" s="64"/>
      <c r="J3160" s="66"/>
      <c r="K3160" s="67"/>
      <c r="L3160" s="68"/>
      <c r="M3160" s="69"/>
      <c r="N3160" s="69"/>
      <c r="O3160" s="68"/>
      <c r="P3160" s="65"/>
      <c r="Q3160" s="65"/>
      <c r="R3160" s="65"/>
      <c r="S3160" s="70"/>
      <c r="T3160" s="66"/>
      <c r="U3160" s="71"/>
    </row>
    <row r="3161" spans="1:21" x14ac:dyDescent="0.15">
      <c r="A3161" s="63"/>
      <c r="B3161" s="78"/>
      <c r="C3161" s="65"/>
      <c r="D3161" s="64"/>
      <c r="E3161" s="65"/>
      <c r="F3161" s="65"/>
      <c r="G3161" s="65"/>
      <c r="H3161" s="65"/>
      <c r="I3161" s="64"/>
      <c r="J3161" s="66"/>
      <c r="K3161" s="67"/>
      <c r="L3161" s="68"/>
      <c r="M3161" s="69"/>
      <c r="N3161" s="69"/>
      <c r="O3161" s="68"/>
      <c r="P3161" s="65"/>
      <c r="Q3161" s="65"/>
      <c r="R3161" s="65"/>
      <c r="S3161" s="70"/>
      <c r="T3161" s="66"/>
      <c r="U3161" s="71"/>
    </row>
    <row r="3162" spans="1:21" x14ac:dyDescent="0.15">
      <c r="A3162" s="63"/>
      <c r="B3162" s="78"/>
      <c r="C3162" s="65"/>
      <c r="D3162" s="64"/>
      <c r="E3162" s="65"/>
      <c r="F3162" s="65"/>
      <c r="G3162" s="65"/>
      <c r="H3162" s="65"/>
      <c r="I3162" s="64"/>
      <c r="J3162" s="66"/>
      <c r="K3162" s="67"/>
      <c r="L3162" s="68"/>
      <c r="M3162" s="69"/>
      <c r="N3162" s="69"/>
      <c r="O3162" s="68"/>
      <c r="P3162" s="65"/>
      <c r="Q3162" s="65"/>
      <c r="R3162" s="65"/>
      <c r="S3162" s="70"/>
      <c r="T3162" s="66"/>
      <c r="U3162" s="71"/>
    </row>
    <row r="3163" spans="1:21" x14ac:dyDescent="0.15">
      <c r="A3163" s="63"/>
      <c r="B3163" s="78"/>
      <c r="C3163" s="65"/>
      <c r="D3163" s="64"/>
      <c r="E3163" s="65"/>
      <c r="F3163" s="65"/>
      <c r="G3163" s="65"/>
      <c r="H3163" s="65"/>
      <c r="I3163" s="64"/>
      <c r="J3163" s="66"/>
      <c r="K3163" s="67"/>
      <c r="L3163" s="68"/>
      <c r="M3163" s="69"/>
      <c r="N3163" s="69"/>
      <c r="O3163" s="68"/>
      <c r="P3163" s="65"/>
      <c r="Q3163" s="65"/>
      <c r="R3163" s="65"/>
      <c r="S3163" s="70"/>
      <c r="T3163" s="66"/>
      <c r="U3163" s="71"/>
    </row>
    <row r="3164" spans="1:21" x14ac:dyDescent="0.15">
      <c r="A3164" s="63"/>
      <c r="B3164" s="78"/>
      <c r="C3164" s="65"/>
      <c r="D3164" s="64"/>
      <c r="E3164" s="65"/>
      <c r="F3164" s="65"/>
      <c r="G3164" s="65"/>
      <c r="H3164" s="65"/>
      <c r="I3164" s="64"/>
      <c r="J3164" s="66"/>
      <c r="K3164" s="67"/>
      <c r="L3164" s="68"/>
      <c r="M3164" s="69"/>
      <c r="N3164" s="69"/>
      <c r="O3164" s="68"/>
      <c r="P3164" s="65"/>
      <c r="Q3164" s="65"/>
      <c r="R3164" s="65"/>
      <c r="S3164" s="70"/>
      <c r="T3164" s="66"/>
      <c r="U3164" s="71"/>
    </row>
    <row r="3165" spans="1:21" x14ac:dyDescent="0.15">
      <c r="A3165" s="63"/>
      <c r="B3165" s="78"/>
      <c r="C3165" s="65"/>
      <c r="D3165" s="64"/>
      <c r="E3165" s="65"/>
      <c r="F3165" s="65"/>
      <c r="G3165" s="65"/>
      <c r="H3165" s="65"/>
      <c r="I3165" s="64"/>
      <c r="J3165" s="66"/>
      <c r="K3165" s="67"/>
      <c r="L3165" s="68"/>
      <c r="M3165" s="69"/>
      <c r="N3165" s="69"/>
      <c r="O3165" s="68"/>
      <c r="P3165" s="65"/>
      <c r="Q3165" s="65"/>
      <c r="R3165" s="65"/>
      <c r="S3165" s="70"/>
      <c r="T3165" s="66"/>
      <c r="U3165" s="71"/>
    </row>
    <row r="3166" spans="1:21" x14ac:dyDescent="0.15">
      <c r="A3166" s="63"/>
      <c r="B3166" s="78"/>
      <c r="C3166" s="65"/>
      <c r="D3166" s="64"/>
      <c r="E3166" s="65"/>
      <c r="F3166" s="65"/>
      <c r="G3166" s="65"/>
      <c r="H3166" s="65"/>
      <c r="I3166" s="64"/>
      <c r="J3166" s="66"/>
      <c r="K3166" s="67"/>
      <c r="L3166" s="68"/>
      <c r="M3166" s="69"/>
      <c r="N3166" s="69"/>
      <c r="O3166" s="68"/>
      <c r="P3166" s="65"/>
      <c r="Q3166" s="65"/>
      <c r="R3166" s="65"/>
      <c r="S3166" s="70"/>
      <c r="T3166" s="66"/>
      <c r="U3166" s="71"/>
    </row>
    <row r="3167" spans="1:21" x14ac:dyDescent="0.15">
      <c r="A3167" s="63"/>
      <c r="B3167" s="78"/>
      <c r="C3167" s="65"/>
      <c r="D3167" s="64"/>
      <c r="E3167" s="65"/>
      <c r="F3167" s="65"/>
      <c r="G3167" s="65"/>
      <c r="H3167" s="65"/>
      <c r="I3167" s="64"/>
      <c r="J3167" s="66"/>
      <c r="K3167" s="67"/>
      <c r="L3167" s="68"/>
      <c r="M3167" s="69"/>
      <c r="N3167" s="69"/>
      <c r="O3167" s="68"/>
      <c r="P3167" s="65"/>
      <c r="Q3167" s="65"/>
      <c r="R3167" s="65"/>
      <c r="S3167" s="70"/>
      <c r="T3167" s="66"/>
      <c r="U3167" s="71"/>
    </row>
    <row r="3168" spans="1:21" x14ac:dyDescent="0.15">
      <c r="A3168" s="63"/>
      <c r="B3168" s="78"/>
      <c r="C3168" s="65"/>
      <c r="D3168" s="64"/>
      <c r="E3168" s="65"/>
      <c r="F3168" s="65"/>
      <c r="G3168" s="65"/>
      <c r="H3168" s="65"/>
      <c r="I3168" s="64"/>
      <c r="J3168" s="66"/>
      <c r="K3168" s="67"/>
      <c r="L3168" s="68"/>
      <c r="M3168" s="69"/>
      <c r="N3168" s="69"/>
      <c r="O3168" s="68"/>
      <c r="P3168" s="65"/>
      <c r="Q3168" s="65"/>
      <c r="R3168" s="65"/>
      <c r="S3168" s="70"/>
      <c r="T3168" s="66"/>
      <c r="U3168" s="71"/>
    </row>
    <row r="3169" spans="1:21" x14ac:dyDescent="0.15">
      <c r="A3169" s="63"/>
      <c r="B3169" s="78"/>
      <c r="C3169" s="65"/>
      <c r="D3169" s="64"/>
      <c r="E3169" s="65"/>
      <c r="F3169" s="65"/>
      <c r="G3169" s="65"/>
      <c r="H3169" s="65"/>
      <c r="I3169" s="64"/>
      <c r="J3169" s="66"/>
      <c r="K3169" s="67"/>
      <c r="L3169" s="68"/>
      <c r="M3169" s="69"/>
      <c r="N3169" s="69"/>
      <c r="O3169" s="68"/>
      <c r="P3169" s="65"/>
      <c r="Q3169" s="65"/>
      <c r="R3169" s="65"/>
      <c r="S3169" s="70"/>
      <c r="T3169" s="66"/>
      <c r="U3169" s="71"/>
    </row>
    <row r="3170" spans="1:21" x14ac:dyDescent="0.15">
      <c r="A3170" s="63"/>
      <c r="B3170" s="78"/>
      <c r="C3170" s="65"/>
      <c r="D3170" s="64"/>
      <c r="E3170" s="65"/>
      <c r="F3170" s="65"/>
      <c r="G3170" s="65"/>
      <c r="H3170" s="65"/>
      <c r="I3170" s="64"/>
      <c r="J3170" s="66"/>
      <c r="K3170" s="67"/>
      <c r="L3170" s="68"/>
      <c r="M3170" s="69"/>
      <c r="N3170" s="69"/>
      <c r="O3170" s="68"/>
      <c r="P3170" s="65"/>
      <c r="Q3170" s="65"/>
      <c r="R3170" s="65"/>
      <c r="S3170" s="70"/>
      <c r="T3170" s="66"/>
      <c r="U3170" s="71"/>
    </row>
    <row r="3171" spans="1:21" x14ac:dyDescent="0.15">
      <c r="A3171" s="63"/>
      <c r="B3171" s="78"/>
      <c r="C3171" s="65"/>
      <c r="D3171" s="64"/>
      <c r="E3171" s="65"/>
      <c r="F3171" s="65"/>
      <c r="G3171" s="65"/>
      <c r="H3171" s="65"/>
      <c r="I3171" s="64"/>
      <c r="J3171" s="66"/>
      <c r="K3171" s="67"/>
      <c r="L3171" s="68"/>
      <c r="M3171" s="69"/>
      <c r="N3171" s="69"/>
      <c r="O3171" s="68"/>
      <c r="P3171" s="65"/>
      <c r="Q3171" s="65"/>
      <c r="R3171" s="65"/>
      <c r="S3171" s="70"/>
      <c r="T3171" s="66"/>
      <c r="U3171" s="71"/>
    </row>
    <row r="3172" spans="1:21" x14ac:dyDescent="0.15">
      <c r="A3172" s="63"/>
      <c r="B3172" s="78"/>
      <c r="C3172" s="65"/>
      <c r="D3172" s="64"/>
      <c r="E3172" s="65"/>
      <c r="F3172" s="65"/>
      <c r="G3172" s="65"/>
      <c r="H3172" s="65"/>
      <c r="I3172" s="64"/>
      <c r="J3172" s="66"/>
      <c r="K3172" s="67"/>
      <c r="L3172" s="68"/>
      <c r="M3172" s="69"/>
      <c r="N3172" s="69"/>
      <c r="O3172" s="68"/>
      <c r="P3172" s="65"/>
      <c r="Q3172" s="65"/>
      <c r="R3172" s="65"/>
      <c r="S3172" s="70"/>
      <c r="T3172" s="66"/>
      <c r="U3172" s="71"/>
    </row>
    <row r="3173" spans="1:21" x14ac:dyDescent="0.15">
      <c r="A3173" s="63"/>
      <c r="B3173" s="78"/>
      <c r="C3173" s="65"/>
      <c r="D3173" s="64"/>
      <c r="E3173" s="65"/>
      <c r="F3173" s="65"/>
      <c r="G3173" s="65"/>
      <c r="H3173" s="65"/>
      <c r="I3173" s="64"/>
      <c r="J3173" s="66"/>
      <c r="K3173" s="67"/>
      <c r="L3173" s="68"/>
      <c r="M3173" s="69"/>
      <c r="N3173" s="69"/>
      <c r="O3173" s="68"/>
      <c r="P3173" s="65"/>
      <c r="Q3173" s="65"/>
      <c r="R3173" s="65"/>
      <c r="S3173" s="70"/>
      <c r="T3173" s="66"/>
      <c r="U3173" s="71"/>
    </row>
    <row r="3174" spans="1:21" x14ac:dyDescent="0.15">
      <c r="A3174" s="63"/>
      <c r="B3174" s="78"/>
      <c r="C3174" s="65"/>
      <c r="D3174" s="64"/>
      <c r="E3174" s="65"/>
      <c r="F3174" s="65"/>
      <c r="G3174" s="65"/>
      <c r="H3174" s="65"/>
      <c r="I3174" s="64"/>
      <c r="J3174" s="66"/>
      <c r="K3174" s="67"/>
      <c r="L3174" s="68"/>
      <c r="M3174" s="69"/>
      <c r="N3174" s="69"/>
      <c r="O3174" s="68"/>
      <c r="P3174" s="65"/>
      <c r="Q3174" s="65"/>
      <c r="R3174" s="65"/>
      <c r="S3174" s="70"/>
      <c r="T3174" s="66"/>
      <c r="U3174" s="71"/>
    </row>
    <row r="3175" spans="1:21" x14ac:dyDescent="0.15">
      <c r="A3175" s="63"/>
      <c r="B3175" s="78"/>
      <c r="C3175" s="65"/>
      <c r="D3175" s="64"/>
      <c r="E3175" s="65"/>
      <c r="F3175" s="65"/>
      <c r="G3175" s="65"/>
      <c r="H3175" s="65"/>
      <c r="I3175" s="64"/>
      <c r="J3175" s="66"/>
      <c r="K3175" s="67"/>
      <c r="L3175" s="68"/>
      <c r="M3175" s="69"/>
      <c r="N3175" s="69"/>
      <c r="O3175" s="68"/>
      <c r="P3175" s="65"/>
      <c r="Q3175" s="65"/>
      <c r="R3175" s="65"/>
      <c r="S3175" s="70"/>
      <c r="T3175" s="66"/>
      <c r="U3175" s="71"/>
    </row>
    <row r="3176" spans="1:21" x14ac:dyDescent="0.15">
      <c r="A3176" s="63"/>
      <c r="B3176" s="78"/>
      <c r="C3176" s="65"/>
      <c r="D3176" s="64"/>
      <c r="E3176" s="65"/>
      <c r="F3176" s="65"/>
      <c r="G3176" s="65"/>
      <c r="H3176" s="65"/>
      <c r="I3176" s="64"/>
      <c r="J3176" s="66"/>
      <c r="K3176" s="67"/>
      <c r="L3176" s="68"/>
      <c r="M3176" s="69"/>
      <c r="N3176" s="69"/>
      <c r="O3176" s="68"/>
      <c r="P3176" s="65"/>
      <c r="Q3176" s="65"/>
      <c r="R3176" s="65"/>
      <c r="S3176" s="70"/>
      <c r="T3176" s="66"/>
      <c r="U3176" s="71"/>
    </row>
    <row r="3177" spans="1:21" x14ac:dyDescent="0.15">
      <c r="A3177" s="63"/>
      <c r="B3177" s="78"/>
      <c r="C3177" s="65"/>
      <c r="D3177" s="64"/>
      <c r="E3177" s="65"/>
      <c r="F3177" s="65"/>
      <c r="G3177" s="65"/>
      <c r="H3177" s="65"/>
      <c r="I3177" s="64"/>
      <c r="J3177" s="66"/>
      <c r="K3177" s="67"/>
      <c r="L3177" s="68"/>
      <c r="M3177" s="69"/>
      <c r="N3177" s="69"/>
      <c r="O3177" s="68"/>
      <c r="P3177" s="65"/>
      <c r="Q3177" s="65"/>
      <c r="R3177" s="65"/>
      <c r="S3177" s="70"/>
      <c r="T3177" s="66"/>
      <c r="U3177" s="71"/>
    </row>
    <row r="3178" spans="1:21" x14ac:dyDescent="0.15">
      <c r="A3178" s="63"/>
      <c r="B3178" s="78"/>
      <c r="C3178" s="65"/>
      <c r="D3178" s="64"/>
      <c r="E3178" s="65"/>
      <c r="F3178" s="65"/>
      <c r="G3178" s="65"/>
      <c r="H3178" s="65"/>
      <c r="I3178" s="64"/>
      <c r="J3178" s="66"/>
      <c r="K3178" s="67"/>
      <c r="L3178" s="68"/>
      <c r="M3178" s="69"/>
      <c r="N3178" s="69"/>
      <c r="O3178" s="68"/>
      <c r="P3178" s="65"/>
      <c r="Q3178" s="65"/>
      <c r="R3178" s="65"/>
      <c r="S3178" s="70"/>
      <c r="T3178" s="66"/>
      <c r="U3178" s="71"/>
    </row>
    <row r="3179" spans="1:21" x14ac:dyDescent="0.15">
      <c r="A3179" s="63"/>
      <c r="B3179" s="78"/>
      <c r="C3179" s="65"/>
      <c r="D3179" s="64"/>
      <c r="E3179" s="65"/>
      <c r="F3179" s="65"/>
      <c r="G3179" s="65"/>
      <c r="H3179" s="65"/>
      <c r="I3179" s="64"/>
      <c r="J3179" s="66"/>
      <c r="K3179" s="67"/>
      <c r="L3179" s="68"/>
      <c r="M3179" s="69"/>
      <c r="N3179" s="69"/>
      <c r="O3179" s="68"/>
      <c r="P3179" s="65"/>
      <c r="Q3179" s="65"/>
      <c r="R3179" s="65"/>
      <c r="S3179" s="70"/>
      <c r="T3179" s="66"/>
      <c r="U3179" s="71"/>
    </row>
    <row r="3180" spans="1:21" x14ac:dyDescent="0.15">
      <c r="A3180" s="63"/>
      <c r="B3180" s="78"/>
      <c r="C3180" s="65"/>
      <c r="D3180" s="64"/>
      <c r="E3180" s="65"/>
      <c r="F3180" s="65"/>
      <c r="G3180" s="65"/>
      <c r="H3180" s="65"/>
      <c r="I3180" s="64"/>
      <c r="J3180" s="66"/>
      <c r="K3180" s="67"/>
      <c r="L3180" s="68"/>
      <c r="M3180" s="69"/>
      <c r="N3180" s="69"/>
      <c r="O3180" s="68"/>
      <c r="P3180" s="65"/>
      <c r="Q3180" s="65"/>
      <c r="R3180" s="65"/>
      <c r="S3180" s="70"/>
      <c r="T3180" s="66"/>
      <c r="U3180" s="71"/>
    </row>
    <row r="3181" spans="1:21" x14ac:dyDescent="0.15">
      <c r="A3181" s="63"/>
      <c r="B3181" s="78"/>
      <c r="C3181" s="65"/>
      <c r="D3181" s="64"/>
      <c r="E3181" s="65"/>
      <c r="F3181" s="65"/>
      <c r="G3181" s="65"/>
      <c r="H3181" s="65"/>
      <c r="I3181" s="64"/>
      <c r="J3181" s="66"/>
      <c r="K3181" s="67"/>
      <c r="L3181" s="68"/>
      <c r="M3181" s="69"/>
      <c r="N3181" s="69"/>
      <c r="O3181" s="68"/>
      <c r="P3181" s="65"/>
      <c r="Q3181" s="65"/>
      <c r="R3181" s="65"/>
      <c r="S3181" s="70"/>
      <c r="T3181" s="66"/>
      <c r="U3181" s="71"/>
    </row>
    <row r="3182" spans="1:21" x14ac:dyDescent="0.15">
      <c r="A3182" s="63"/>
      <c r="B3182" s="78"/>
      <c r="C3182" s="65"/>
      <c r="D3182" s="64"/>
      <c r="E3182" s="65"/>
      <c r="F3182" s="65"/>
      <c r="G3182" s="65"/>
      <c r="H3182" s="65"/>
      <c r="I3182" s="64"/>
      <c r="J3182" s="66"/>
      <c r="K3182" s="67"/>
      <c r="L3182" s="68"/>
      <c r="M3182" s="69"/>
      <c r="N3182" s="69"/>
      <c r="O3182" s="68"/>
      <c r="P3182" s="65"/>
      <c r="Q3182" s="65"/>
      <c r="R3182" s="65"/>
      <c r="S3182" s="70"/>
      <c r="T3182" s="66"/>
      <c r="U3182" s="71"/>
    </row>
    <row r="3183" spans="1:21" x14ac:dyDescent="0.15">
      <c r="A3183" s="63"/>
      <c r="B3183" s="78"/>
      <c r="C3183" s="65"/>
      <c r="D3183" s="64"/>
      <c r="E3183" s="65"/>
      <c r="F3183" s="65"/>
      <c r="G3183" s="65"/>
      <c r="H3183" s="65"/>
      <c r="I3183" s="64"/>
      <c r="J3183" s="66"/>
      <c r="K3183" s="67"/>
      <c r="L3183" s="68"/>
      <c r="M3183" s="69"/>
      <c r="N3183" s="69"/>
      <c r="O3183" s="68"/>
      <c r="P3183" s="65"/>
      <c r="Q3183" s="65"/>
      <c r="R3183" s="65"/>
      <c r="S3183" s="70"/>
      <c r="T3183" s="66"/>
      <c r="U3183" s="71"/>
    </row>
    <row r="3184" spans="1:21" x14ac:dyDescent="0.15">
      <c r="A3184" s="63"/>
      <c r="B3184" s="78"/>
      <c r="C3184" s="65"/>
      <c r="D3184" s="64"/>
      <c r="E3184" s="65"/>
      <c r="F3184" s="65"/>
      <c r="G3184" s="65"/>
      <c r="H3184" s="65"/>
      <c r="I3184" s="64"/>
      <c r="J3184" s="66"/>
      <c r="K3184" s="67"/>
      <c r="L3184" s="68"/>
      <c r="M3184" s="69"/>
      <c r="N3184" s="69"/>
      <c r="O3184" s="68"/>
      <c r="P3184" s="65"/>
      <c r="Q3184" s="65"/>
      <c r="R3184" s="65"/>
      <c r="S3184" s="70"/>
      <c r="T3184" s="66"/>
      <c r="U3184" s="71"/>
    </row>
    <row r="3185" spans="1:21" x14ac:dyDescent="0.15">
      <c r="A3185" s="63"/>
      <c r="B3185" s="78"/>
      <c r="C3185" s="65"/>
      <c r="D3185" s="64"/>
      <c r="E3185" s="65"/>
      <c r="F3185" s="65"/>
      <c r="G3185" s="65"/>
      <c r="H3185" s="65"/>
      <c r="I3185" s="64"/>
      <c r="J3185" s="66"/>
      <c r="K3185" s="67"/>
      <c r="L3185" s="68"/>
      <c r="M3185" s="69"/>
      <c r="N3185" s="69"/>
      <c r="O3185" s="68"/>
      <c r="P3185" s="65"/>
      <c r="Q3185" s="65"/>
      <c r="R3185" s="65"/>
      <c r="S3185" s="70"/>
      <c r="T3185" s="66"/>
      <c r="U3185" s="71"/>
    </row>
    <row r="3186" spans="1:21" x14ac:dyDescent="0.15">
      <c r="A3186" s="63"/>
      <c r="B3186" s="78"/>
      <c r="C3186" s="65"/>
      <c r="D3186" s="64"/>
      <c r="E3186" s="65"/>
      <c r="F3186" s="65"/>
      <c r="G3186" s="65"/>
      <c r="H3186" s="65"/>
      <c r="I3186" s="64"/>
      <c r="J3186" s="66"/>
      <c r="K3186" s="67"/>
      <c r="L3186" s="68"/>
      <c r="M3186" s="69"/>
      <c r="N3186" s="69"/>
      <c r="O3186" s="68"/>
      <c r="P3186" s="65"/>
      <c r="Q3186" s="65"/>
      <c r="R3186" s="65"/>
      <c r="S3186" s="70"/>
      <c r="T3186" s="66"/>
      <c r="U3186" s="71"/>
    </row>
    <row r="3187" spans="1:21" x14ac:dyDescent="0.15">
      <c r="A3187" s="63"/>
      <c r="B3187" s="78"/>
      <c r="C3187" s="65"/>
      <c r="D3187" s="64"/>
      <c r="E3187" s="65"/>
      <c r="F3187" s="65"/>
      <c r="G3187" s="65"/>
      <c r="H3187" s="65"/>
      <c r="I3187" s="64"/>
      <c r="J3187" s="66"/>
      <c r="K3187" s="67"/>
      <c r="L3187" s="68"/>
      <c r="M3187" s="69"/>
      <c r="N3187" s="69"/>
      <c r="O3187" s="68"/>
      <c r="P3187" s="65"/>
      <c r="Q3187" s="65"/>
      <c r="R3187" s="65"/>
      <c r="S3187" s="70"/>
      <c r="T3187" s="66"/>
      <c r="U3187" s="71"/>
    </row>
    <row r="3188" spans="1:21" x14ac:dyDescent="0.15">
      <c r="A3188" s="63"/>
      <c r="B3188" s="78"/>
      <c r="C3188" s="65"/>
      <c r="D3188" s="64"/>
      <c r="E3188" s="65"/>
      <c r="F3188" s="65"/>
      <c r="G3188" s="65"/>
      <c r="H3188" s="65"/>
      <c r="I3188" s="64"/>
      <c r="J3188" s="66"/>
      <c r="K3188" s="67"/>
      <c r="L3188" s="68"/>
      <c r="M3188" s="69"/>
      <c r="N3188" s="69"/>
      <c r="O3188" s="68"/>
      <c r="P3188" s="65"/>
      <c r="Q3188" s="65"/>
      <c r="R3188" s="65"/>
      <c r="S3188" s="70"/>
      <c r="T3188" s="66"/>
      <c r="U3188" s="71"/>
    </row>
    <row r="3189" spans="1:21" x14ac:dyDescent="0.15">
      <c r="A3189" s="63"/>
      <c r="B3189" s="78"/>
      <c r="C3189" s="65"/>
      <c r="D3189" s="64"/>
      <c r="E3189" s="65"/>
      <c r="F3189" s="65"/>
      <c r="G3189" s="65"/>
      <c r="H3189" s="65"/>
      <c r="I3189" s="64"/>
      <c r="J3189" s="66"/>
      <c r="K3189" s="67"/>
      <c r="L3189" s="68"/>
      <c r="M3189" s="69"/>
      <c r="N3189" s="69"/>
      <c r="O3189" s="68"/>
      <c r="P3189" s="65"/>
      <c r="Q3189" s="65"/>
      <c r="R3189" s="65"/>
      <c r="S3189" s="70"/>
      <c r="T3189" s="66"/>
      <c r="U3189" s="71"/>
    </row>
    <row r="3190" spans="1:21" x14ac:dyDescent="0.15">
      <c r="A3190" s="63"/>
      <c r="B3190" s="78"/>
      <c r="C3190" s="65"/>
      <c r="D3190" s="64"/>
      <c r="E3190" s="65"/>
      <c r="F3190" s="65"/>
      <c r="G3190" s="65"/>
      <c r="H3190" s="65"/>
      <c r="I3190" s="64"/>
      <c r="J3190" s="66"/>
      <c r="K3190" s="67"/>
      <c r="L3190" s="68"/>
      <c r="M3190" s="69"/>
      <c r="N3190" s="69"/>
      <c r="O3190" s="68"/>
      <c r="P3190" s="65"/>
      <c r="Q3190" s="65"/>
      <c r="R3190" s="65"/>
      <c r="S3190" s="70"/>
      <c r="T3190" s="66"/>
      <c r="U3190" s="71"/>
    </row>
    <row r="3191" spans="1:21" x14ac:dyDescent="0.15">
      <c r="A3191" s="63"/>
      <c r="B3191" s="78"/>
      <c r="C3191" s="65"/>
      <c r="D3191" s="64"/>
      <c r="E3191" s="65"/>
      <c r="F3191" s="65"/>
      <c r="G3191" s="65"/>
      <c r="H3191" s="65"/>
      <c r="I3191" s="64"/>
      <c r="J3191" s="66"/>
      <c r="K3191" s="67"/>
      <c r="L3191" s="68"/>
      <c r="M3191" s="69"/>
      <c r="N3191" s="69"/>
      <c r="O3191" s="68"/>
      <c r="P3191" s="65"/>
      <c r="Q3191" s="65"/>
      <c r="R3191" s="65"/>
      <c r="S3191" s="70"/>
      <c r="T3191" s="66"/>
      <c r="U3191" s="71"/>
    </row>
    <row r="3192" spans="1:21" x14ac:dyDescent="0.15">
      <c r="A3192" s="63"/>
      <c r="B3192" s="78"/>
      <c r="C3192" s="65"/>
      <c r="D3192" s="64"/>
      <c r="E3192" s="65"/>
      <c r="F3192" s="65"/>
      <c r="G3192" s="65"/>
      <c r="H3192" s="65"/>
      <c r="I3192" s="64"/>
      <c r="J3192" s="66"/>
      <c r="K3192" s="67"/>
      <c r="L3192" s="68"/>
      <c r="M3192" s="69"/>
      <c r="N3192" s="69"/>
      <c r="O3192" s="68"/>
      <c r="P3192" s="65"/>
      <c r="Q3192" s="65"/>
      <c r="R3192" s="65"/>
      <c r="S3192" s="70"/>
      <c r="T3192" s="66"/>
      <c r="U3192" s="71"/>
    </row>
    <row r="3193" spans="1:21" x14ac:dyDescent="0.15">
      <c r="A3193" s="63"/>
      <c r="B3193" s="78"/>
      <c r="C3193" s="65"/>
      <c r="D3193" s="64"/>
      <c r="E3193" s="65"/>
      <c r="F3193" s="65"/>
      <c r="G3193" s="65"/>
      <c r="H3193" s="65"/>
      <c r="I3193" s="64"/>
      <c r="J3193" s="66"/>
      <c r="K3193" s="67"/>
      <c r="L3193" s="68"/>
      <c r="M3193" s="69"/>
      <c r="N3193" s="69"/>
      <c r="O3193" s="68"/>
      <c r="P3193" s="65"/>
      <c r="Q3193" s="65"/>
      <c r="R3193" s="65"/>
      <c r="S3193" s="70"/>
      <c r="T3193" s="66"/>
      <c r="U3193" s="71"/>
    </row>
    <row r="3194" spans="1:21" x14ac:dyDescent="0.15">
      <c r="A3194" s="63"/>
      <c r="B3194" s="78"/>
      <c r="C3194" s="65"/>
      <c r="D3194" s="64"/>
      <c r="E3194" s="65"/>
      <c r="F3194" s="65"/>
      <c r="G3194" s="65"/>
      <c r="H3194" s="65"/>
      <c r="I3194" s="64"/>
      <c r="J3194" s="66"/>
      <c r="K3194" s="67"/>
      <c r="L3194" s="68"/>
      <c r="M3194" s="69"/>
      <c r="N3194" s="69"/>
      <c r="O3194" s="68"/>
      <c r="P3194" s="65"/>
      <c r="Q3194" s="65"/>
      <c r="R3194" s="65"/>
      <c r="S3194" s="70"/>
      <c r="T3194" s="66"/>
      <c r="U3194" s="71"/>
    </row>
    <row r="3195" spans="1:21" x14ac:dyDescent="0.15">
      <c r="A3195" s="63"/>
      <c r="B3195" s="78"/>
      <c r="C3195" s="65"/>
      <c r="D3195" s="64"/>
      <c r="E3195" s="65"/>
      <c r="F3195" s="65"/>
      <c r="G3195" s="65"/>
      <c r="H3195" s="65"/>
      <c r="I3195" s="64"/>
      <c r="J3195" s="66"/>
      <c r="K3195" s="67"/>
      <c r="L3195" s="68"/>
      <c r="M3195" s="69"/>
      <c r="N3195" s="69"/>
      <c r="O3195" s="68"/>
      <c r="P3195" s="65"/>
      <c r="Q3195" s="65"/>
      <c r="R3195" s="65"/>
      <c r="S3195" s="70"/>
      <c r="T3195" s="66"/>
      <c r="U3195" s="71"/>
    </row>
    <row r="3196" spans="1:21" x14ac:dyDescent="0.15">
      <c r="A3196" s="63"/>
      <c r="B3196" s="78"/>
      <c r="C3196" s="65"/>
      <c r="D3196" s="64"/>
      <c r="E3196" s="65"/>
      <c r="F3196" s="65"/>
      <c r="G3196" s="65"/>
      <c r="H3196" s="65"/>
      <c r="I3196" s="64"/>
      <c r="J3196" s="66"/>
      <c r="K3196" s="67"/>
      <c r="L3196" s="68"/>
      <c r="M3196" s="69"/>
      <c r="N3196" s="69"/>
      <c r="O3196" s="68"/>
      <c r="P3196" s="65"/>
      <c r="Q3196" s="65"/>
      <c r="R3196" s="65"/>
      <c r="S3196" s="70"/>
      <c r="T3196" s="66"/>
      <c r="U3196" s="71"/>
    </row>
    <row r="3197" spans="1:21" x14ac:dyDescent="0.15">
      <c r="A3197" s="63"/>
      <c r="B3197" s="78"/>
      <c r="C3197" s="65"/>
      <c r="D3197" s="64"/>
      <c r="E3197" s="65"/>
      <c r="F3197" s="65"/>
      <c r="G3197" s="65"/>
      <c r="H3197" s="65"/>
      <c r="I3197" s="64"/>
      <c r="J3197" s="66"/>
      <c r="K3197" s="67"/>
      <c r="L3197" s="68"/>
      <c r="M3197" s="69"/>
      <c r="N3197" s="69"/>
      <c r="O3197" s="68"/>
      <c r="P3197" s="65"/>
      <c r="Q3197" s="65"/>
      <c r="R3197" s="65"/>
      <c r="S3197" s="70"/>
      <c r="T3197" s="66"/>
      <c r="U3197" s="71"/>
    </row>
    <row r="3198" spans="1:21" x14ac:dyDescent="0.15">
      <c r="A3198" s="63"/>
      <c r="B3198" s="78"/>
      <c r="C3198" s="65"/>
      <c r="D3198" s="64"/>
      <c r="E3198" s="65"/>
      <c r="F3198" s="65"/>
      <c r="G3198" s="65"/>
      <c r="H3198" s="65"/>
      <c r="I3198" s="64"/>
      <c r="J3198" s="66"/>
      <c r="K3198" s="67"/>
      <c r="L3198" s="68"/>
      <c r="M3198" s="69"/>
      <c r="N3198" s="69"/>
      <c r="O3198" s="68"/>
      <c r="P3198" s="65"/>
      <c r="Q3198" s="65"/>
      <c r="R3198" s="65"/>
      <c r="S3198" s="70"/>
      <c r="T3198" s="66"/>
      <c r="U3198" s="71"/>
    </row>
    <row r="3199" spans="1:21" x14ac:dyDescent="0.15">
      <c r="A3199" s="63"/>
      <c r="B3199" s="78"/>
      <c r="C3199" s="65"/>
      <c r="D3199" s="64"/>
      <c r="E3199" s="65"/>
      <c r="F3199" s="65"/>
      <c r="G3199" s="65"/>
      <c r="H3199" s="65"/>
      <c r="I3199" s="64"/>
      <c r="J3199" s="66"/>
      <c r="K3199" s="67"/>
      <c r="L3199" s="68"/>
      <c r="M3199" s="69"/>
      <c r="N3199" s="69"/>
      <c r="O3199" s="68"/>
      <c r="P3199" s="65"/>
      <c r="Q3199" s="65"/>
      <c r="R3199" s="65"/>
      <c r="S3199" s="70"/>
      <c r="T3199" s="66"/>
      <c r="U3199" s="71"/>
    </row>
    <row r="3200" spans="1:21" x14ac:dyDescent="0.15">
      <c r="A3200" s="63"/>
      <c r="B3200" s="78"/>
      <c r="C3200" s="65"/>
      <c r="D3200" s="64"/>
      <c r="E3200" s="65"/>
      <c r="F3200" s="65"/>
      <c r="G3200" s="65"/>
      <c r="H3200" s="65"/>
      <c r="I3200" s="64"/>
      <c r="J3200" s="66"/>
      <c r="K3200" s="67"/>
      <c r="L3200" s="68"/>
      <c r="M3200" s="69"/>
      <c r="N3200" s="69"/>
      <c r="O3200" s="68"/>
      <c r="P3200" s="65"/>
      <c r="Q3200" s="65"/>
      <c r="R3200" s="65"/>
      <c r="S3200" s="70"/>
      <c r="T3200" s="66"/>
      <c r="U3200" s="71"/>
    </row>
    <row r="3201" spans="1:21" x14ac:dyDescent="0.15">
      <c r="A3201" s="63"/>
      <c r="B3201" s="78"/>
      <c r="C3201" s="65"/>
      <c r="D3201" s="64"/>
      <c r="E3201" s="65"/>
      <c r="F3201" s="65"/>
      <c r="G3201" s="65"/>
      <c r="H3201" s="65"/>
      <c r="I3201" s="64"/>
      <c r="J3201" s="66"/>
      <c r="K3201" s="67"/>
      <c r="L3201" s="68"/>
      <c r="M3201" s="69"/>
      <c r="N3201" s="69"/>
      <c r="O3201" s="68"/>
      <c r="P3201" s="65"/>
      <c r="Q3201" s="65"/>
      <c r="R3201" s="65"/>
      <c r="S3201" s="70"/>
      <c r="T3201" s="66"/>
      <c r="U3201" s="71"/>
    </row>
    <row r="3202" spans="1:21" x14ac:dyDescent="0.15">
      <c r="A3202" s="63"/>
      <c r="B3202" s="78"/>
      <c r="C3202" s="65"/>
      <c r="D3202" s="64"/>
      <c r="E3202" s="65"/>
      <c r="F3202" s="65"/>
      <c r="G3202" s="65"/>
      <c r="H3202" s="65"/>
      <c r="I3202" s="64"/>
      <c r="J3202" s="66"/>
      <c r="K3202" s="67"/>
      <c r="L3202" s="68"/>
      <c r="M3202" s="69"/>
      <c r="N3202" s="69"/>
      <c r="O3202" s="68"/>
      <c r="P3202" s="65"/>
      <c r="Q3202" s="65"/>
      <c r="R3202" s="65"/>
      <c r="S3202" s="70"/>
      <c r="T3202" s="66"/>
      <c r="U3202" s="71"/>
    </row>
    <row r="3203" spans="1:21" x14ac:dyDescent="0.15">
      <c r="A3203" s="63"/>
      <c r="B3203" s="78"/>
      <c r="C3203" s="65"/>
      <c r="D3203" s="64"/>
      <c r="E3203" s="65"/>
      <c r="F3203" s="65"/>
      <c r="G3203" s="65"/>
      <c r="H3203" s="65"/>
      <c r="I3203" s="64"/>
      <c r="J3203" s="66"/>
      <c r="K3203" s="67"/>
      <c r="L3203" s="68"/>
      <c r="M3203" s="69"/>
      <c r="N3203" s="69"/>
      <c r="O3203" s="68"/>
      <c r="P3203" s="65"/>
      <c r="Q3203" s="65"/>
      <c r="R3203" s="65"/>
      <c r="S3203" s="70"/>
      <c r="T3203" s="66"/>
      <c r="U3203" s="71"/>
    </row>
    <row r="3204" spans="1:21" x14ac:dyDescent="0.15">
      <c r="A3204" s="63"/>
      <c r="B3204" s="78"/>
      <c r="C3204" s="65"/>
      <c r="D3204" s="64"/>
      <c r="E3204" s="65"/>
      <c r="F3204" s="65"/>
      <c r="G3204" s="65"/>
      <c r="H3204" s="65"/>
      <c r="I3204" s="64"/>
      <c r="J3204" s="66"/>
      <c r="K3204" s="67"/>
      <c r="L3204" s="68"/>
      <c r="M3204" s="69"/>
      <c r="N3204" s="69"/>
      <c r="O3204" s="68"/>
      <c r="P3204" s="65"/>
      <c r="Q3204" s="65"/>
      <c r="R3204" s="65"/>
      <c r="S3204" s="70"/>
      <c r="T3204" s="66"/>
      <c r="U3204" s="71"/>
    </row>
    <row r="3205" spans="1:21" x14ac:dyDescent="0.15">
      <c r="A3205" s="63"/>
      <c r="B3205" s="78"/>
      <c r="C3205" s="65"/>
      <c r="D3205" s="64"/>
      <c r="E3205" s="65"/>
      <c r="F3205" s="65"/>
      <c r="G3205" s="65"/>
      <c r="H3205" s="65"/>
      <c r="I3205" s="64"/>
      <c r="J3205" s="66"/>
      <c r="K3205" s="67"/>
      <c r="L3205" s="68"/>
      <c r="M3205" s="69"/>
      <c r="N3205" s="69"/>
      <c r="O3205" s="68"/>
      <c r="P3205" s="65"/>
      <c r="Q3205" s="65"/>
      <c r="R3205" s="65"/>
      <c r="S3205" s="70"/>
      <c r="T3205" s="66"/>
      <c r="U3205" s="71"/>
    </row>
    <row r="3206" spans="1:21" x14ac:dyDescent="0.15">
      <c r="A3206" s="63"/>
      <c r="B3206" s="78"/>
      <c r="C3206" s="65"/>
      <c r="D3206" s="64"/>
      <c r="E3206" s="65"/>
      <c r="F3206" s="65"/>
      <c r="G3206" s="65"/>
      <c r="H3206" s="65"/>
      <c r="I3206" s="64"/>
      <c r="J3206" s="66"/>
      <c r="K3206" s="67"/>
      <c r="L3206" s="68"/>
      <c r="M3206" s="69"/>
      <c r="N3206" s="69"/>
      <c r="O3206" s="68"/>
      <c r="P3206" s="65"/>
      <c r="Q3206" s="65"/>
      <c r="R3206" s="65"/>
      <c r="S3206" s="70"/>
      <c r="T3206" s="66"/>
      <c r="U3206" s="71"/>
    </row>
    <row r="3207" spans="1:21" x14ac:dyDescent="0.15">
      <c r="A3207" s="63"/>
      <c r="B3207" s="78"/>
      <c r="C3207" s="65"/>
      <c r="D3207" s="64"/>
      <c r="E3207" s="65"/>
      <c r="F3207" s="65"/>
      <c r="G3207" s="65"/>
      <c r="H3207" s="65"/>
      <c r="I3207" s="64"/>
      <c r="J3207" s="66"/>
      <c r="K3207" s="67"/>
      <c r="L3207" s="68"/>
      <c r="M3207" s="69"/>
      <c r="N3207" s="69"/>
      <c r="O3207" s="68"/>
      <c r="P3207" s="65"/>
      <c r="Q3207" s="65"/>
      <c r="R3207" s="65"/>
      <c r="S3207" s="70"/>
      <c r="T3207" s="66"/>
      <c r="U3207" s="71"/>
    </row>
    <row r="3208" spans="1:21" x14ac:dyDescent="0.15">
      <c r="A3208" s="63"/>
      <c r="B3208" s="78"/>
      <c r="C3208" s="65"/>
      <c r="D3208" s="64"/>
      <c r="E3208" s="65"/>
      <c r="F3208" s="65"/>
      <c r="G3208" s="65"/>
      <c r="H3208" s="65"/>
      <c r="I3208" s="64"/>
      <c r="J3208" s="66"/>
      <c r="K3208" s="67"/>
      <c r="L3208" s="68"/>
      <c r="M3208" s="69"/>
      <c r="N3208" s="69"/>
      <c r="O3208" s="68"/>
      <c r="P3208" s="65"/>
      <c r="Q3208" s="65"/>
      <c r="R3208" s="65"/>
      <c r="S3208" s="70"/>
      <c r="T3208" s="66"/>
      <c r="U3208" s="71"/>
    </row>
    <row r="3209" spans="1:21" x14ac:dyDescent="0.15">
      <c r="A3209" s="63"/>
      <c r="B3209" s="78"/>
      <c r="C3209" s="65"/>
      <c r="D3209" s="64"/>
      <c r="E3209" s="65"/>
      <c r="F3209" s="65"/>
      <c r="G3209" s="65"/>
      <c r="H3209" s="65"/>
      <c r="I3209" s="64"/>
      <c r="J3209" s="66"/>
      <c r="K3209" s="67"/>
      <c r="L3209" s="68"/>
      <c r="M3209" s="69"/>
      <c r="N3209" s="69"/>
      <c r="O3209" s="68"/>
      <c r="P3209" s="65"/>
      <c r="Q3209" s="65"/>
      <c r="R3209" s="65"/>
      <c r="S3209" s="70"/>
      <c r="T3209" s="66"/>
      <c r="U3209" s="71"/>
    </row>
    <row r="3210" spans="1:21" x14ac:dyDescent="0.15">
      <c r="A3210" s="63"/>
      <c r="B3210" s="78"/>
      <c r="C3210" s="65"/>
      <c r="D3210" s="64"/>
      <c r="E3210" s="65"/>
      <c r="F3210" s="65"/>
      <c r="G3210" s="65"/>
      <c r="H3210" s="65"/>
      <c r="I3210" s="64"/>
      <c r="J3210" s="66"/>
      <c r="K3210" s="67"/>
      <c r="L3210" s="68"/>
      <c r="M3210" s="69"/>
      <c r="N3210" s="69"/>
      <c r="O3210" s="68"/>
      <c r="P3210" s="65"/>
      <c r="Q3210" s="65"/>
      <c r="R3210" s="65"/>
      <c r="S3210" s="70"/>
      <c r="T3210" s="66"/>
      <c r="U3210" s="71"/>
    </row>
    <row r="3211" spans="1:21" x14ac:dyDescent="0.15">
      <c r="A3211" s="63"/>
      <c r="B3211" s="78"/>
      <c r="C3211" s="65"/>
      <c r="D3211" s="64"/>
      <c r="E3211" s="65"/>
      <c r="F3211" s="65"/>
      <c r="G3211" s="65"/>
      <c r="H3211" s="65"/>
      <c r="I3211" s="64"/>
      <c r="J3211" s="66"/>
      <c r="K3211" s="67"/>
      <c r="L3211" s="68"/>
      <c r="M3211" s="69"/>
      <c r="N3211" s="69"/>
      <c r="O3211" s="68"/>
      <c r="P3211" s="65"/>
      <c r="Q3211" s="65"/>
      <c r="R3211" s="65"/>
      <c r="S3211" s="70"/>
      <c r="T3211" s="66"/>
      <c r="U3211" s="71"/>
    </row>
    <row r="3212" spans="1:21" x14ac:dyDescent="0.15">
      <c r="A3212" s="63"/>
      <c r="B3212" s="78"/>
      <c r="C3212" s="65"/>
      <c r="D3212" s="64"/>
      <c r="E3212" s="65"/>
      <c r="F3212" s="65"/>
      <c r="G3212" s="65"/>
      <c r="H3212" s="65"/>
      <c r="I3212" s="64"/>
      <c r="J3212" s="66"/>
      <c r="K3212" s="67"/>
      <c r="L3212" s="68"/>
      <c r="M3212" s="69"/>
      <c r="N3212" s="69"/>
      <c r="O3212" s="68"/>
      <c r="P3212" s="65"/>
      <c r="Q3212" s="65"/>
      <c r="R3212" s="65"/>
      <c r="S3212" s="70"/>
      <c r="T3212" s="66"/>
      <c r="U3212" s="71"/>
    </row>
    <row r="3213" spans="1:21" x14ac:dyDescent="0.15">
      <c r="A3213" s="63"/>
      <c r="B3213" s="78"/>
      <c r="C3213" s="65"/>
      <c r="D3213" s="64"/>
      <c r="E3213" s="65"/>
      <c r="F3213" s="65"/>
      <c r="G3213" s="65"/>
      <c r="H3213" s="65"/>
      <c r="I3213" s="64"/>
      <c r="J3213" s="66"/>
      <c r="K3213" s="67"/>
      <c r="L3213" s="68"/>
      <c r="M3213" s="69"/>
      <c r="N3213" s="69"/>
      <c r="O3213" s="68"/>
      <c r="P3213" s="65"/>
      <c r="Q3213" s="65"/>
      <c r="R3213" s="65"/>
      <c r="S3213" s="70"/>
      <c r="T3213" s="66"/>
      <c r="U3213" s="71"/>
    </row>
    <row r="3214" spans="1:21" x14ac:dyDescent="0.15">
      <c r="A3214" s="63"/>
      <c r="B3214" s="78"/>
      <c r="C3214" s="65"/>
      <c r="D3214" s="64"/>
      <c r="E3214" s="65"/>
      <c r="F3214" s="65"/>
      <c r="G3214" s="65"/>
      <c r="H3214" s="65"/>
      <c r="I3214" s="64"/>
      <c r="J3214" s="66"/>
      <c r="K3214" s="67"/>
      <c r="L3214" s="68"/>
      <c r="M3214" s="69"/>
      <c r="N3214" s="69"/>
      <c r="O3214" s="68"/>
      <c r="P3214" s="65"/>
      <c r="Q3214" s="65"/>
      <c r="R3214" s="65"/>
      <c r="S3214" s="70"/>
      <c r="T3214" s="66"/>
      <c r="U3214" s="71"/>
    </row>
    <row r="3215" spans="1:21" x14ac:dyDescent="0.15">
      <c r="A3215" s="63"/>
      <c r="B3215" s="78"/>
      <c r="C3215" s="65"/>
      <c r="D3215" s="64"/>
      <c r="E3215" s="65"/>
      <c r="F3215" s="65"/>
      <c r="G3215" s="65"/>
      <c r="H3215" s="65"/>
      <c r="I3215" s="64"/>
      <c r="J3215" s="66"/>
      <c r="K3215" s="67"/>
      <c r="L3215" s="68"/>
      <c r="M3215" s="69"/>
      <c r="N3215" s="69"/>
      <c r="O3215" s="68"/>
      <c r="P3215" s="65"/>
      <c r="Q3215" s="65"/>
      <c r="R3215" s="65"/>
      <c r="S3215" s="70"/>
      <c r="T3215" s="66"/>
      <c r="U3215" s="71"/>
    </row>
    <row r="3216" spans="1:21" x14ac:dyDescent="0.15">
      <c r="A3216" s="63"/>
      <c r="B3216" s="78"/>
      <c r="C3216" s="65"/>
      <c r="D3216" s="64"/>
      <c r="E3216" s="65"/>
      <c r="F3216" s="65"/>
      <c r="G3216" s="65"/>
      <c r="H3216" s="65"/>
      <c r="I3216" s="64"/>
      <c r="J3216" s="66"/>
      <c r="K3216" s="67"/>
      <c r="L3216" s="68"/>
      <c r="M3216" s="69"/>
      <c r="N3216" s="69"/>
      <c r="O3216" s="68"/>
      <c r="P3216" s="65"/>
      <c r="Q3216" s="65"/>
      <c r="R3216" s="65"/>
      <c r="S3216" s="70"/>
      <c r="T3216" s="66"/>
      <c r="U3216" s="71"/>
    </row>
    <row r="3217" spans="1:21" x14ac:dyDescent="0.15">
      <c r="A3217" s="63"/>
      <c r="B3217" s="78"/>
      <c r="C3217" s="65"/>
      <c r="D3217" s="64"/>
      <c r="E3217" s="65"/>
      <c r="F3217" s="65"/>
      <c r="G3217" s="65"/>
      <c r="H3217" s="65"/>
      <c r="I3217" s="64"/>
      <c r="J3217" s="66"/>
      <c r="K3217" s="67"/>
      <c r="L3217" s="68"/>
      <c r="M3217" s="69"/>
      <c r="N3217" s="69"/>
      <c r="O3217" s="68"/>
      <c r="P3217" s="65"/>
      <c r="Q3217" s="65"/>
      <c r="R3217" s="65"/>
      <c r="S3217" s="70"/>
      <c r="T3217" s="66"/>
      <c r="U3217" s="71"/>
    </row>
    <row r="3218" spans="1:21" x14ac:dyDescent="0.15">
      <c r="A3218" s="63"/>
      <c r="B3218" s="78"/>
      <c r="C3218" s="65"/>
      <c r="D3218" s="64"/>
      <c r="E3218" s="65"/>
      <c r="F3218" s="65"/>
      <c r="G3218" s="65"/>
      <c r="H3218" s="65"/>
      <c r="I3218" s="64"/>
      <c r="J3218" s="66"/>
      <c r="K3218" s="67"/>
      <c r="L3218" s="68"/>
      <c r="M3218" s="69"/>
      <c r="N3218" s="69"/>
      <c r="O3218" s="68"/>
      <c r="P3218" s="65"/>
      <c r="Q3218" s="65"/>
      <c r="R3218" s="65"/>
      <c r="S3218" s="70"/>
      <c r="T3218" s="66"/>
      <c r="U3218" s="71"/>
    </row>
    <row r="3219" spans="1:21" x14ac:dyDescent="0.15">
      <c r="A3219" s="63"/>
      <c r="B3219" s="78"/>
      <c r="C3219" s="65"/>
      <c r="D3219" s="64"/>
      <c r="E3219" s="65"/>
      <c r="F3219" s="65"/>
      <c r="G3219" s="65"/>
      <c r="H3219" s="65"/>
      <c r="I3219" s="64"/>
      <c r="J3219" s="66"/>
      <c r="K3219" s="67"/>
      <c r="L3219" s="68"/>
      <c r="M3219" s="69"/>
      <c r="N3219" s="69"/>
      <c r="O3219" s="68"/>
      <c r="P3219" s="65"/>
      <c r="Q3219" s="65"/>
      <c r="R3219" s="65"/>
      <c r="S3219" s="70"/>
      <c r="T3219" s="66"/>
      <c r="U3219" s="71"/>
    </row>
    <row r="3220" spans="1:21" x14ac:dyDescent="0.15">
      <c r="A3220" s="63"/>
      <c r="B3220" s="78"/>
      <c r="C3220" s="65"/>
      <c r="D3220" s="64"/>
      <c r="E3220" s="65"/>
      <c r="F3220" s="65"/>
      <c r="G3220" s="65"/>
      <c r="H3220" s="65"/>
      <c r="I3220" s="64"/>
      <c r="J3220" s="66"/>
      <c r="K3220" s="67"/>
      <c r="L3220" s="68"/>
      <c r="M3220" s="69"/>
      <c r="N3220" s="69"/>
      <c r="O3220" s="68"/>
      <c r="P3220" s="65"/>
      <c r="Q3220" s="65"/>
      <c r="R3220" s="65"/>
      <c r="S3220" s="70"/>
      <c r="T3220" s="66"/>
      <c r="U3220" s="71"/>
    </row>
    <row r="3221" spans="1:21" x14ac:dyDescent="0.15">
      <c r="A3221" s="63"/>
      <c r="B3221" s="78"/>
      <c r="C3221" s="65"/>
      <c r="D3221" s="64"/>
      <c r="E3221" s="65"/>
      <c r="F3221" s="65"/>
      <c r="G3221" s="65"/>
      <c r="H3221" s="65"/>
      <c r="I3221" s="64"/>
      <c r="J3221" s="66"/>
      <c r="K3221" s="67"/>
      <c r="L3221" s="68"/>
      <c r="M3221" s="69"/>
      <c r="N3221" s="69"/>
      <c r="O3221" s="68"/>
      <c r="P3221" s="65"/>
      <c r="Q3221" s="65"/>
      <c r="R3221" s="65"/>
      <c r="S3221" s="70"/>
      <c r="T3221" s="66"/>
      <c r="U3221" s="71"/>
    </row>
    <row r="3222" spans="1:21" x14ac:dyDescent="0.15">
      <c r="A3222" s="63"/>
      <c r="B3222" s="78"/>
      <c r="C3222" s="65"/>
      <c r="D3222" s="64"/>
      <c r="E3222" s="65"/>
      <c r="F3222" s="65"/>
      <c r="G3222" s="65"/>
      <c r="H3222" s="65"/>
      <c r="I3222" s="64"/>
      <c r="J3222" s="66"/>
      <c r="K3222" s="67"/>
      <c r="L3222" s="68"/>
      <c r="M3222" s="69"/>
      <c r="N3222" s="69"/>
      <c r="O3222" s="68"/>
      <c r="P3222" s="65"/>
      <c r="Q3222" s="65"/>
      <c r="R3222" s="65"/>
      <c r="S3222" s="70"/>
      <c r="T3222" s="66"/>
      <c r="U3222" s="71"/>
    </row>
    <row r="3223" spans="1:21" x14ac:dyDescent="0.15">
      <c r="A3223" s="63"/>
      <c r="B3223" s="78"/>
      <c r="C3223" s="65"/>
      <c r="D3223" s="64"/>
      <c r="E3223" s="65"/>
      <c r="F3223" s="65"/>
      <c r="G3223" s="65"/>
      <c r="H3223" s="65"/>
      <c r="I3223" s="64"/>
      <c r="J3223" s="66"/>
      <c r="K3223" s="67"/>
      <c r="L3223" s="68"/>
      <c r="M3223" s="69"/>
      <c r="N3223" s="69"/>
      <c r="O3223" s="68"/>
      <c r="P3223" s="65"/>
      <c r="Q3223" s="65"/>
      <c r="R3223" s="65"/>
      <c r="S3223" s="70"/>
      <c r="T3223" s="66"/>
      <c r="U3223" s="71"/>
    </row>
    <row r="3224" spans="1:21" x14ac:dyDescent="0.15">
      <c r="A3224" s="63"/>
      <c r="B3224" s="78"/>
      <c r="C3224" s="65"/>
      <c r="D3224" s="64"/>
      <c r="E3224" s="65"/>
      <c r="F3224" s="65"/>
      <c r="G3224" s="65"/>
      <c r="H3224" s="65"/>
      <c r="I3224" s="64"/>
      <c r="J3224" s="66"/>
      <c r="K3224" s="67"/>
      <c r="L3224" s="68"/>
      <c r="M3224" s="69"/>
      <c r="N3224" s="69"/>
      <c r="O3224" s="68"/>
      <c r="P3224" s="65"/>
      <c r="Q3224" s="65"/>
      <c r="R3224" s="65"/>
      <c r="S3224" s="70"/>
      <c r="T3224" s="66"/>
      <c r="U3224" s="71"/>
    </row>
    <row r="3225" spans="1:21" x14ac:dyDescent="0.15">
      <c r="A3225" s="63"/>
      <c r="B3225" s="78"/>
      <c r="C3225" s="65"/>
      <c r="D3225" s="64"/>
      <c r="E3225" s="65"/>
      <c r="F3225" s="65"/>
      <c r="G3225" s="65"/>
      <c r="H3225" s="65"/>
      <c r="I3225" s="64"/>
      <c r="J3225" s="66"/>
      <c r="K3225" s="67"/>
      <c r="L3225" s="68"/>
      <c r="M3225" s="69"/>
      <c r="N3225" s="69"/>
      <c r="O3225" s="68"/>
      <c r="P3225" s="65"/>
      <c r="Q3225" s="65"/>
      <c r="R3225" s="65"/>
      <c r="S3225" s="70"/>
      <c r="T3225" s="66"/>
      <c r="U3225" s="71"/>
    </row>
    <row r="3226" spans="1:21" x14ac:dyDescent="0.15">
      <c r="A3226" s="63"/>
      <c r="B3226" s="78"/>
      <c r="C3226" s="65"/>
      <c r="D3226" s="64"/>
      <c r="E3226" s="65"/>
      <c r="F3226" s="65"/>
      <c r="G3226" s="65"/>
      <c r="H3226" s="65"/>
      <c r="I3226" s="64"/>
      <c r="J3226" s="66"/>
      <c r="K3226" s="67"/>
      <c r="L3226" s="68"/>
      <c r="M3226" s="69"/>
      <c r="N3226" s="69"/>
      <c r="O3226" s="68"/>
      <c r="P3226" s="65"/>
      <c r="Q3226" s="65"/>
      <c r="R3226" s="65"/>
      <c r="S3226" s="70"/>
      <c r="T3226" s="66"/>
      <c r="U3226" s="71"/>
    </row>
    <row r="3227" spans="1:21" x14ac:dyDescent="0.15">
      <c r="A3227" s="63"/>
      <c r="B3227" s="78"/>
      <c r="C3227" s="65"/>
      <c r="D3227" s="64"/>
      <c r="E3227" s="65"/>
      <c r="F3227" s="65"/>
      <c r="G3227" s="65"/>
      <c r="H3227" s="65"/>
      <c r="I3227" s="64"/>
      <c r="J3227" s="66"/>
      <c r="K3227" s="67"/>
      <c r="L3227" s="68"/>
      <c r="M3227" s="69"/>
      <c r="N3227" s="69"/>
      <c r="O3227" s="68"/>
      <c r="P3227" s="65"/>
      <c r="Q3227" s="65"/>
      <c r="R3227" s="65"/>
      <c r="S3227" s="70"/>
      <c r="T3227" s="66"/>
      <c r="U3227" s="71"/>
    </row>
    <row r="3228" spans="1:21" x14ac:dyDescent="0.15">
      <c r="A3228" s="63"/>
      <c r="B3228" s="78"/>
      <c r="C3228" s="65"/>
      <c r="D3228" s="64"/>
      <c r="E3228" s="65"/>
      <c r="F3228" s="65"/>
      <c r="G3228" s="65"/>
      <c r="H3228" s="65"/>
      <c r="I3228" s="64"/>
      <c r="J3228" s="66"/>
      <c r="K3228" s="67"/>
      <c r="L3228" s="68"/>
      <c r="M3228" s="69"/>
      <c r="N3228" s="69"/>
      <c r="O3228" s="68"/>
      <c r="P3228" s="65"/>
      <c r="Q3228" s="65"/>
      <c r="R3228" s="65"/>
      <c r="S3228" s="70"/>
      <c r="T3228" s="66"/>
      <c r="U3228" s="71"/>
    </row>
    <row r="3229" spans="1:21" x14ac:dyDescent="0.15">
      <c r="A3229" s="63"/>
      <c r="B3229" s="78"/>
      <c r="C3229" s="65"/>
      <c r="D3229" s="64"/>
      <c r="E3229" s="65"/>
      <c r="F3229" s="65"/>
      <c r="G3229" s="65"/>
      <c r="H3229" s="65"/>
      <c r="I3229" s="64"/>
      <c r="J3229" s="66"/>
      <c r="K3229" s="67"/>
      <c r="L3229" s="68"/>
      <c r="M3229" s="69"/>
      <c r="N3229" s="69"/>
      <c r="O3229" s="68"/>
      <c r="P3229" s="65"/>
      <c r="Q3229" s="65"/>
      <c r="R3229" s="65"/>
      <c r="S3229" s="70"/>
      <c r="T3229" s="66"/>
      <c r="U3229" s="71"/>
    </row>
    <row r="3230" spans="1:21" x14ac:dyDescent="0.15">
      <c r="A3230" s="63"/>
      <c r="B3230" s="78"/>
      <c r="C3230" s="65"/>
      <c r="D3230" s="64"/>
      <c r="E3230" s="65"/>
      <c r="F3230" s="65"/>
      <c r="G3230" s="65"/>
      <c r="H3230" s="65"/>
      <c r="I3230" s="64"/>
      <c r="J3230" s="66"/>
      <c r="K3230" s="67"/>
      <c r="L3230" s="68"/>
      <c r="M3230" s="69"/>
      <c r="N3230" s="69"/>
      <c r="O3230" s="68"/>
      <c r="P3230" s="65"/>
      <c r="Q3230" s="65"/>
      <c r="R3230" s="65"/>
      <c r="S3230" s="70"/>
      <c r="T3230" s="66"/>
      <c r="U3230" s="71"/>
    </row>
    <row r="3231" spans="1:21" x14ac:dyDescent="0.15">
      <c r="A3231" s="63"/>
      <c r="B3231" s="78"/>
      <c r="C3231" s="65"/>
      <c r="D3231" s="64"/>
      <c r="E3231" s="65"/>
      <c r="F3231" s="65"/>
      <c r="G3231" s="65"/>
      <c r="H3231" s="65"/>
      <c r="I3231" s="64"/>
      <c r="J3231" s="66"/>
      <c r="K3231" s="67"/>
      <c r="L3231" s="68"/>
      <c r="M3231" s="69"/>
      <c r="N3231" s="69"/>
      <c r="O3231" s="68"/>
      <c r="P3231" s="65"/>
      <c r="Q3231" s="65"/>
      <c r="R3231" s="65"/>
      <c r="S3231" s="70"/>
      <c r="T3231" s="66"/>
      <c r="U3231" s="71"/>
    </row>
    <row r="3232" spans="1:21" x14ac:dyDescent="0.15">
      <c r="A3232" s="63"/>
      <c r="B3232" s="78"/>
      <c r="C3232" s="65"/>
      <c r="D3232" s="64"/>
      <c r="E3232" s="65"/>
      <c r="F3232" s="65"/>
      <c r="G3232" s="65"/>
      <c r="H3232" s="65"/>
      <c r="I3232" s="64"/>
      <c r="J3232" s="66"/>
      <c r="K3232" s="67"/>
      <c r="L3232" s="68"/>
      <c r="M3232" s="69"/>
      <c r="N3232" s="69"/>
      <c r="O3232" s="68"/>
      <c r="P3232" s="65"/>
      <c r="Q3232" s="65"/>
      <c r="R3232" s="65"/>
      <c r="S3232" s="70"/>
      <c r="T3232" s="66"/>
      <c r="U3232" s="71"/>
    </row>
    <row r="3233" spans="1:21" x14ac:dyDescent="0.15">
      <c r="A3233" s="63"/>
      <c r="B3233" s="78"/>
      <c r="C3233" s="65"/>
      <c r="D3233" s="64"/>
      <c r="E3233" s="65"/>
      <c r="F3233" s="65"/>
      <c r="G3233" s="65"/>
      <c r="H3233" s="65"/>
      <c r="I3233" s="64"/>
      <c r="J3233" s="66"/>
      <c r="K3233" s="67"/>
      <c r="L3233" s="68"/>
      <c r="M3233" s="69"/>
      <c r="N3233" s="69"/>
      <c r="O3233" s="68"/>
      <c r="P3233" s="65"/>
      <c r="Q3233" s="65"/>
      <c r="R3233" s="65"/>
      <c r="S3233" s="70"/>
      <c r="T3233" s="66"/>
      <c r="U3233" s="71"/>
    </row>
    <row r="3234" spans="1:21" x14ac:dyDescent="0.15">
      <c r="A3234" s="63"/>
      <c r="B3234" s="78"/>
      <c r="C3234" s="65"/>
      <c r="D3234" s="64"/>
      <c r="E3234" s="65"/>
      <c r="F3234" s="65"/>
      <c r="G3234" s="65"/>
      <c r="H3234" s="65"/>
      <c r="I3234" s="64"/>
      <c r="J3234" s="66"/>
      <c r="K3234" s="67"/>
      <c r="L3234" s="68"/>
      <c r="M3234" s="69"/>
      <c r="N3234" s="69"/>
      <c r="O3234" s="68"/>
      <c r="P3234" s="65"/>
      <c r="Q3234" s="65"/>
      <c r="R3234" s="65"/>
      <c r="S3234" s="70"/>
      <c r="T3234" s="66"/>
      <c r="U3234" s="71"/>
    </row>
    <row r="3235" spans="1:21" x14ac:dyDescent="0.15">
      <c r="A3235" s="63"/>
      <c r="B3235" s="78"/>
      <c r="C3235" s="65"/>
      <c r="D3235" s="64"/>
      <c r="E3235" s="65"/>
      <c r="F3235" s="65"/>
      <c r="G3235" s="65"/>
      <c r="H3235" s="65"/>
      <c r="I3235" s="64"/>
      <c r="J3235" s="66"/>
      <c r="K3235" s="67"/>
      <c r="L3235" s="68"/>
      <c r="M3235" s="69"/>
      <c r="N3235" s="69"/>
      <c r="O3235" s="68"/>
      <c r="P3235" s="65"/>
      <c r="Q3235" s="65"/>
      <c r="R3235" s="65"/>
      <c r="S3235" s="70"/>
      <c r="T3235" s="66"/>
      <c r="U3235" s="71"/>
    </row>
    <row r="3236" spans="1:21" x14ac:dyDescent="0.15">
      <c r="A3236" s="63"/>
      <c r="B3236" s="78"/>
      <c r="C3236" s="65"/>
      <c r="D3236" s="64"/>
      <c r="E3236" s="65"/>
      <c r="F3236" s="65"/>
      <c r="G3236" s="65"/>
      <c r="H3236" s="65"/>
      <c r="I3236" s="64"/>
      <c r="J3236" s="66"/>
      <c r="K3236" s="67"/>
      <c r="L3236" s="68"/>
      <c r="M3236" s="69"/>
      <c r="N3236" s="69"/>
      <c r="O3236" s="68"/>
      <c r="P3236" s="65"/>
      <c r="Q3236" s="65"/>
      <c r="R3236" s="65"/>
      <c r="S3236" s="70"/>
      <c r="T3236" s="66"/>
      <c r="U3236" s="71"/>
    </row>
    <row r="3237" spans="1:21" x14ac:dyDescent="0.15">
      <c r="A3237" s="63"/>
      <c r="B3237" s="78"/>
      <c r="C3237" s="65"/>
      <c r="D3237" s="64"/>
      <c r="E3237" s="65"/>
      <c r="F3237" s="65"/>
      <c r="G3237" s="65"/>
      <c r="H3237" s="65"/>
      <c r="I3237" s="64"/>
      <c r="J3237" s="66"/>
      <c r="K3237" s="67"/>
      <c r="L3237" s="68"/>
      <c r="M3237" s="69"/>
      <c r="N3237" s="69"/>
      <c r="O3237" s="68"/>
      <c r="P3237" s="65"/>
      <c r="Q3237" s="65"/>
      <c r="R3237" s="65"/>
      <c r="S3237" s="70"/>
      <c r="T3237" s="66"/>
      <c r="U3237" s="71"/>
    </row>
    <row r="3238" spans="1:21" x14ac:dyDescent="0.15">
      <c r="A3238" s="63"/>
      <c r="B3238" s="78"/>
      <c r="C3238" s="65"/>
      <c r="D3238" s="64"/>
      <c r="E3238" s="65"/>
      <c r="F3238" s="65"/>
      <c r="G3238" s="65"/>
      <c r="H3238" s="65"/>
      <c r="I3238" s="64"/>
      <c r="J3238" s="66"/>
      <c r="K3238" s="67"/>
      <c r="L3238" s="68"/>
      <c r="M3238" s="69"/>
      <c r="N3238" s="69"/>
      <c r="O3238" s="68"/>
      <c r="P3238" s="65"/>
      <c r="Q3238" s="65"/>
      <c r="R3238" s="65"/>
      <c r="S3238" s="70"/>
      <c r="T3238" s="66"/>
      <c r="U3238" s="71"/>
    </row>
    <row r="3239" spans="1:21" x14ac:dyDescent="0.15">
      <c r="A3239" s="63"/>
      <c r="B3239" s="78"/>
      <c r="C3239" s="65"/>
      <c r="D3239" s="64"/>
      <c r="E3239" s="65"/>
      <c r="F3239" s="65"/>
      <c r="G3239" s="65"/>
      <c r="H3239" s="65"/>
      <c r="I3239" s="64"/>
      <c r="J3239" s="66"/>
      <c r="K3239" s="67"/>
      <c r="L3239" s="68"/>
      <c r="M3239" s="69"/>
      <c r="N3239" s="69"/>
      <c r="O3239" s="68"/>
      <c r="P3239" s="65"/>
      <c r="Q3239" s="65"/>
      <c r="R3239" s="65"/>
      <c r="S3239" s="70"/>
      <c r="T3239" s="66"/>
      <c r="U3239" s="71"/>
    </row>
    <row r="3240" spans="1:21" x14ac:dyDescent="0.15">
      <c r="A3240" s="63"/>
      <c r="B3240" s="78"/>
      <c r="C3240" s="65"/>
      <c r="D3240" s="64"/>
      <c r="E3240" s="65"/>
      <c r="F3240" s="65"/>
      <c r="G3240" s="65"/>
      <c r="H3240" s="65"/>
      <c r="I3240" s="64"/>
      <c r="J3240" s="66"/>
      <c r="K3240" s="67"/>
      <c r="L3240" s="68"/>
      <c r="M3240" s="69"/>
      <c r="N3240" s="69"/>
      <c r="O3240" s="68"/>
      <c r="P3240" s="65"/>
      <c r="Q3240" s="65"/>
      <c r="R3240" s="65"/>
      <c r="S3240" s="70"/>
      <c r="T3240" s="66"/>
      <c r="U3240" s="71"/>
    </row>
    <row r="3241" spans="1:21" x14ac:dyDescent="0.15">
      <c r="A3241" s="63"/>
      <c r="B3241" s="78"/>
      <c r="C3241" s="65"/>
      <c r="D3241" s="64"/>
      <c r="E3241" s="65"/>
      <c r="F3241" s="65"/>
      <c r="G3241" s="65"/>
      <c r="H3241" s="65"/>
      <c r="I3241" s="64"/>
      <c r="J3241" s="66"/>
      <c r="K3241" s="67"/>
      <c r="L3241" s="68"/>
      <c r="M3241" s="69"/>
      <c r="N3241" s="69"/>
      <c r="O3241" s="68"/>
      <c r="P3241" s="65"/>
      <c r="Q3241" s="65"/>
      <c r="R3241" s="65"/>
      <c r="S3241" s="70"/>
      <c r="T3241" s="66"/>
      <c r="U3241" s="71"/>
    </row>
    <row r="3242" spans="1:21" x14ac:dyDescent="0.15">
      <c r="A3242" s="63"/>
      <c r="B3242" s="78"/>
      <c r="C3242" s="65"/>
      <c r="D3242" s="64"/>
      <c r="E3242" s="65"/>
      <c r="F3242" s="65"/>
      <c r="G3242" s="65"/>
      <c r="H3242" s="65"/>
      <c r="I3242" s="64"/>
      <c r="J3242" s="66"/>
      <c r="K3242" s="67"/>
      <c r="L3242" s="68"/>
      <c r="M3242" s="69"/>
      <c r="N3242" s="69"/>
      <c r="O3242" s="68"/>
      <c r="P3242" s="65"/>
      <c r="Q3242" s="65"/>
      <c r="R3242" s="65"/>
      <c r="S3242" s="70"/>
      <c r="T3242" s="66"/>
      <c r="U3242" s="71"/>
    </row>
    <row r="3243" spans="1:21" x14ac:dyDescent="0.15">
      <c r="A3243" s="63"/>
      <c r="B3243" s="78"/>
      <c r="C3243" s="65"/>
      <c r="D3243" s="64"/>
      <c r="E3243" s="65"/>
      <c r="F3243" s="65"/>
      <c r="G3243" s="65"/>
      <c r="H3243" s="65"/>
      <c r="I3243" s="64"/>
      <c r="J3243" s="66"/>
      <c r="K3243" s="67"/>
      <c r="L3243" s="68"/>
      <c r="M3243" s="69"/>
      <c r="N3243" s="69"/>
      <c r="O3243" s="68"/>
      <c r="P3243" s="65"/>
      <c r="Q3243" s="65"/>
      <c r="R3243" s="65"/>
      <c r="S3243" s="70"/>
      <c r="T3243" s="66"/>
      <c r="U3243" s="71"/>
    </row>
    <row r="3244" spans="1:21" x14ac:dyDescent="0.15">
      <c r="A3244" s="63"/>
      <c r="B3244" s="78"/>
      <c r="C3244" s="65"/>
      <c r="D3244" s="64"/>
      <c r="E3244" s="65"/>
      <c r="F3244" s="65"/>
      <c r="G3244" s="65"/>
      <c r="H3244" s="65"/>
      <c r="I3244" s="64"/>
      <c r="J3244" s="66"/>
      <c r="K3244" s="67"/>
      <c r="L3244" s="68"/>
      <c r="M3244" s="69"/>
      <c r="N3244" s="69"/>
      <c r="O3244" s="68"/>
      <c r="P3244" s="65"/>
      <c r="Q3244" s="65"/>
      <c r="R3244" s="65"/>
      <c r="S3244" s="70"/>
      <c r="T3244" s="66"/>
      <c r="U3244" s="71"/>
    </row>
    <row r="3245" spans="1:21" x14ac:dyDescent="0.15">
      <c r="A3245" s="63"/>
      <c r="B3245" s="78"/>
      <c r="C3245" s="65"/>
      <c r="D3245" s="64"/>
      <c r="E3245" s="65"/>
      <c r="F3245" s="65"/>
      <c r="G3245" s="65"/>
      <c r="H3245" s="65"/>
      <c r="I3245" s="64"/>
      <c r="J3245" s="66"/>
      <c r="K3245" s="67"/>
      <c r="L3245" s="68"/>
      <c r="M3245" s="69"/>
      <c r="N3245" s="69"/>
      <c r="O3245" s="68"/>
      <c r="P3245" s="65"/>
      <c r="Q3245" s="65"/>
      <c r="R3245" s="65"/>
      <c r="S3245" s="70"/>
      <c r="T3245" s="66"/>
      <c r="U3245" s="71"/>
    </row>
    <row r="3246" spans="1:21" x14ac:dyDescent="0.15">
      <c r="A3246" s="63"/>
      <c r="B3246" s="78"/>
      <c r="C3246" s="65"/>
      <c r="D3246" s="64"/>
      <c r="E3246" s="65"/>
      <c r="F3246" s="65"/>
      <c r="G3246" s="65"/>
      <c r="H3246" s="65"/>
      <c r="I3246" s="64"/>
      <c r="J3246" s="66"/>
      <c r="K3246" s="67"/>
      <c r="L3246" s="68"/>
      <c r="M3246" s="69"/>
      <c r="N3246" s="69"/>
      <c r="O3246" s="68"/>
      <c r="P3246" s="65"/>
      <c r="Q3246" s="65"/>
      <c r="R3246" s="65"/>
      <c r="S3246" s="70"/>
      <c r="T3246" s="66"/>
      <c r="U3246" s="71"/>
    </row>
    <row r="3247" spans="1:21" x14ac:dyDescent="0.15">
      <c r="A3247" s="63"/>
      <c r="B3247" s="78"/>
      <c r="C3247" s="65"/>
      <c r="D3247" s="64"/>
      <c r="E3247" s="65"/>
      <c r="F3247" s="65"/>
      <c r="G3247" s="65"/>
      <c r="H3247" s="65"/>
      <c r="I3247" s="64"/>
      <c r="J3247" s="66"/>
      <c r="K3247" s="67"/>
      <c r="L3247" s="68"/>
      <c r="M3247" s="69"/>
      <c r="N3247" s="69"/>
      <c r="O3247" s="68"/>
      <c r="P3247" s="65"/>
      <c r="Q3247" s="65"/>
      <c r="R3247" s="65"/>
      <c r="S3247" s="70"/>
      <c r="T3247" s="66"/>
      <c r="U3247" s="71"/>
    </row>
    <row r="3248" spans="1:21" x14ac:dyDescent="0.15">
      <c r="A3248" s="63"/>
      <c r="B3248" s="78"/>
      <c r="C3248" s="65"/>
      <c r="D3248" s="64"/>
      <c r="E3248" s="65"/>
      <c r="F3248" s="65"/>
      <c r="G3248" s="65"/>
      <c r="H3248" s="65"/>
      <c r="I3248" s="64"/>
      <c r="J3248" s="66"/>
      <c r="K3248" s="67"/>
      <c r="L3248" s="68"/>
      <c r="M3248" s="69"/>
      <c r="N3248" s="69"/>
      <c r="O3248" s="68"/>
      <c r="P3248" s="65"/>
      <c r="Q3248" s="65"/>
      <c r="R3248" s="65"/>
      <c r="S3248" s="70"/>
      <c r="T3248" s="66"/>
      <c r="U3248" s="71"/>
    </row>
    <row r="3249" spans="1:21" x14ac:dyDescent="0.15">
      <c r="A3249" s="63"/>
      <c r="B3249" s="78"/>
      <c r="C3249" s="65"/>
      <c r="D3249" s="64"/>
      <c r="E3249" s="65"/>
      <c r="F3249" s="65"/>
      <c r="G3249" s="65"/>
      <c r="H3249" s="65"/>
      <c r="I3249" s="64"/>
      <c r="J3249" s="66"/>
      <c r="K3249" s="67"/>
      <c r="L3249" s="68"/>
      <c r="M3249" s="69"/>
      <c r="N3249" s="69"/>
      <c r="O3249" s="68"/>
      <c r="P3249" s="65"/>
      <c r="Q3249" s="65"/>
      <c r="R3249" s="65"/>
      <c r="S3249" s="70"/>
      <c r="T3249" s="66"/>
      <c r="U3249" s="71"/>
    </row>
    <row r="3250" spans="1:21" x14ac:dyDescent="0.15">
      <c r="A3250" s="63"/>
      <c r="B3250" s="78"/>
      <c r="C3250" s="65"/>
      <c r="D3250" s="64"/>
      <c r="E3250" s="65"/>
      <c r="F3250" s="65"/>
      <c r="G3250" s="65"/>
      <c r="H3250" s="65"/>
      <c r="I3250" s="64"/>
      <c r="J3250" s="66"/>
      <c r="K3250" s="67"/>
      <c r="L3250" s="68"/>
      <c r="M3250" s="69"/>
      <c r="N3250" s="69"/>
      <c r="O3250" s="68"/>
      <c r="P3250" s="65"/>
      <c r="Q3250" s="65"/>
      <c r="R3250" s="65"/>
      <c r="S3250" s="70"/>
      <c r="T3250" s="66"/>
      <c r="U3250" s="71"/>
    </row>
    <row r="3251" spans="1:21" x14ac:dyDescent="0.15">
      <c r="A3251" s="63"/>
      <c r="B3251" s="78"/>
      <c r="C3251" s="65"/>
      <c r="D3251" s="64"/>
      <c r="E3251" s="65"/>
      <c r="F3251" s="65"/>
      <c r="G3251" s="65"/>
      <c r="H3251" s="65"/>
      <c r="I3251" s="64"/>
      <c r="J3251" s="66"/>
      <c r="K3251" s="67"/>
      <c r="L3251" s="68"/>
      <c r="M3251" s="69"/>
      <c r="N3251" s="69"/>
      <c r="O3251" s="68"/>
      <c r="P3251" s="65"/>
      <c r="Q3251" s="65"/>
      <c r="R3251" s="65"/>
      <c r="S3251" s="70"/>
      <c r="T3251" s="66"/>
      <c r="U3251" s="71"/>
    </row>
    <row r="3252" spans="1:21" x14ac:dyDescent="0.15">
      <c r="A3252" s="63"/>
      <c r="B3252" s="78"/>
      <c r="C3252" s="65"/>
      <c r="D3252" s="64"/>
      <c r="E3252" s="65"/>
      <c r="F3252" s="65"/>
      <c r="G3252" s="65"/>
      <c r="H3252" s="65"/>
      <c r="I3252" s="64"/>
      <c r="J3252" s="66"/>
      <c r="K3252" s="67"/>
      <c r="L3252" s="68"/>
      <c r="M3252" s="69"/>
      <c r="N3252" s="69"/>
      <c r="O3252" s="68"/>
      <c r="P3252" s="65"/>
      <c r="Q3252" s="65"/>
      <c r="R3252" s="65"/>
      <c r="S3252" s="70"/>
      <c r="T3252" s="66"/>
      <c r="U3252" s="71"/>
    </row>
    <row r="3253" spans="1:21" x14ac:dyDescent="0.15">
      <c r="A3253" s="63"/>
      <c r="B3253" s="78"/>
      <c r="C3253" s="65"/>
      <c r="D3253" s="64"/>
      <c r="E3253" s="65"/>
      <c r="F3253" s="65"/>
      <c r="G3253" s="65"/>
      <c r="H3253" s="65"/>
      <c r="I3253" s="64"/>
      <c r="J3253" s="66"/>
      <c r="K3253" s="67"/>
      <c r="L3253" s="68"/>
      <c r="M3253" s="69"/>
      <c r="N3253" s="69"/>
      <c r="O3253" s="68"/>
      <c r="P3253" s="65"/>
      <c r="Q3253" s="65"/>
      <c r="R3253" s="65"/>
      <c r="S3253" s="70"/>
      <c r="T3253" s="66"/>
      <c r="U3253" s="71"/>
    </row>
    <row r="3254" spans="1:21" x14ac:dyDescent="0.15">
      <c r="A3254" s="63"/>
      <c r="B3254" s="78"/>
      <c r="C3254" s="65"/>
      <c r="D3254" s="64"/>
      <c r="E3254" s="65"/>
      <c r="F3254" s="65"/>
      <c r="G3254" s="65"/>
      <c r="H3254" s="65"/>
      <c r="I3254" s="64"/>
      <c r="J3254" s="66"/>
      <c r="K3254" s="67"/>
      <c r="L3254" s="68"/>
      <c r="M3254" s="69"/>
      <c r="N3254" s="69"/>
      <c r="O3254" s="68"/>
      <c r="P3254" s="65"/>
      <c r="Q3254" s="65"/>
      <c r="R3254" s="65"/>
      <c r="S3254" s="70"/>
      <c r="T3254" s="66"/>
      <c r="U3254" s="71"/>
    </row>
    <row r="3255" spans="1:21" x14ac:dyDescent="0.15">
      <c r="A3255" s="63"/>
      <c r="B3255" s="78"/>
      <c r="C3255" s="65"/>
      <c r="D3255" s="64"/>
      <c r="E3255" s="65"/>
      <c r="F3255" s="65"/>
      <c r="G3255" s="65"/>
      <c r="H3255" s="65"/>
      <c r="I3255" s="64"/>
      <c r="J3255" s="66"/>
      <c r="K3255" s="67"/>
      <c r="L3255" s="68"/>
      <c r="M3255" s="69"/>
      <c r="N3255" s="69"/>
      <c r="O3255" s="68"/>
      <c r="P3255" s="65"/>
      <c r="Q3255" s="65"/>
      <c r="R3255" s="65"/>
      <c r="S3255" s="70"/>
      <c r="T3255" s="66"/>
      <c r="U3255" s="71"/>
    </row>
    <row r="3256" spans="1:21" x14ac:dyDescent="0.15">
      <c r="A3256" s="63"/>
      <c r="B3256" s="78"/>
      <c r="C3256" s="65"/>
      <c r="D3256" s="64"/>
      <c r="E3256" s="65"/>
      <c r="F3256" s="65"/>
      <c r="G3256" s="65"/>
      <c r="H3256" s="65"/>
      <c r="I3256" s="64"/>
      <c r="J3256" s="66"/>
      <c r="K3256" s="67"/>
      <c r="L3256" s="68"/>
      <c r="M3256" s="69"/>
      <c r="N3256" s="69"/>
      <c r="O3256" s="68"/>
      <c r="P3256" s="65"/>
      <c r="Q3256" s="65"/>
      <c r="R3256" s="65"/>
      <c r="S3256" s="70"/>
      <c r="T3256" s="66"/>
      <c r="U3256" s="71"/>
    </row>
    <row r="3257" spans="1:21" x14ac:dyDescent="0.15">
      <c r="A3257" s="63"/>
      <c r="B3257" s="78"/>
      <c r="C3257" s="65"/>
      <c r="D3257" s="64"/>
      <c r="E3257" s="65"/>
      <c r="F3257" s="65"/>
      <c r="G3257" s="65"/>
      <c r="H3257" s="65"/>
      <c r="I3257" s="64"/>
      <c r="J3257" s="66"/>
      <c r="K3257" s="67"/>
      <c r="L3257" s="68"/>
      <c r="M3257" s="69"/>
      <c r="N3257" s="69"/>
      <c r="O3257" s="68"/>
      <c r="P3257" s="65"/>
      <c r="Q3257" s="65"/>
      <c r="R3257" s="65"/>
      <c r="S3257" s="70"/>
      <c r="T3257" s="66"/>
      <c r="U3257" s="71"/>
    </row>
    <row r="3258" spans="1:21" x14ac:dyDescent="0.15">
      <c r="A3258" s="63"/>
      <c r="B3258" s="78"/>
      <c r="C3258" s="65"/>
      <c r="D3258" s="64"/>
      <c r="E3258" s="65"/>
      <c r="F3258" s="65"/>
      <c r="G3258" s="65"/>
      <c r="H3258" s="65"/>
      <c r="I3258" s="64"/>
      <c r="J3258" s="66"/>
      <c r="K3258" s="67"/>
      <c r="L3258" s="68"/>
      <c r="M3258" s="69"/>
      <c r="N3258" s="69"/>
      <c r="O3258" s="68"/>
      <c r="P3258" s="65"/>
      <c r="Q3258" s="65"/>
      <c r="R3258" s="65"/>
      <c r="S3258" s="70"/>
      <c r="T3258" s="66"/>
      <c r="U3258" s="71"/>
    </row>
    <row r="3259" spans="1:21" x14ac:dyDescent="0.15">
      <c r="A3259" s="63"/>
      <c r="B3259" s="78"/>
      <c r="C3259" s="65"/>
      <c r="D3259" s="64"/>
      <c r="E3259" s="65"/>
      <c r="F3259" s="65"/>
      <c r="G3259" s="65"/>
      <c r="H3259" s="65"/>
      <c r="I3259" s="64"/>
      <c r="J3259" s="66"/>
      <c r="K3259" s="67"/>
      <c r="L3259" s="68"/>
      <c r="M3259" s="69"/>
      <c r="N3259" s="69"/>
      <c r="O3259" s="68"/>
      <c r="P3259" s="65"/>
      <c r="Q3259" s="65"/>
      <c r="R3259" s="65"/>
      <c r="S3259" s="70"/>
      <c r="T3259" s="66"/>
      <c r="U3259" s="71"/>
    </row>
    <row r="3260" spans="1:21" x14ac:dyDescent="0.15">
      <c r="A3260" s="63"/>
      <c r="B3260" s="78"/>
      <c r="C3260" s="65"/>
      <c r="D3260" s="64"/>
      <c r="E3260" s="65"/>
      <c r="F3260" s="65"/>
      <c r="G3260" s="65"/>
      <c r="H3260" s="65"/>
      <c r="I3260" s="64"/>
      <c r="J3260" s="66"/>
      <c r="K3260" s="67"/>
      <c r="L3260" s="68"/>
      <c r="M3260" s="69"/>
      <c r="N3260" s="69"/>
      <c r="O3260" s="68"/>
      <c r="P3260" s="65"/>
      <c r="Q3260" s="65"/>
      <c r="R3260" s="65"/>
      <c r="S3260" s="70"/>
      <c r="T3260" s="66"/>
      <c r="U3260" s="71"/>
    </row>
    <row r="3261" spans="1:21" x14ac:dyDescent="0.15">
      <c r="A3261" s="63"/>
      <c r="B3261" s="78"/>
      <c r="C3261" s="65"/>
      <c r="D3261" s="64"/>
      <c r="E3261" s="65"/>
      <c r="F3261" s="65"/>
      <c r="G3261" s="65"/>
      <c r="H3261" s="65"/>
      <c r="I3261" s="64"/>
      <c r="J3261" s="66"/>
      <c r="K3261" s="67"/>
      <c r="L3261" s="68"/>
      <c r="M3261" s="69"/>
      <c r="N3261" s="69"/>
      <c r="O3261" s="68"/>
      <c r="P3261" s="65"/>
      <c r="Q3261" s="65"/>
      <c r="R3261" s="65"/>
      <c r="S3261" s="70"/>
      <c r="T3261" s="66"/>
      <c r="U3261" s="71"/>
    </row>
    <row r="3262" spans="1:21" x14ac:dyDescent="0.15">
      <c r="A3262" s="63"/>
      <c r="B3262" s="78"/>
      <c r="C3262" s="65"/>
      <c r="D3262" s="64"/>
      <c r="E3262" s="65"/>
      <c r="F3262" s="65"/>
      <c r="G3262" s="65"/>
      <c r="H3262" s="65"/>
      <c r="I3262" s="64"/>
      <c r="J3262" s="66"/>
      <c r="K3262" s="67"/>
      <c r="L3262" s="68"/>
      <c r="M3262" s="69"/>
      <c r="N3262" s="69"/>
      <c r="O3262" s="68"/>
      <c r="P3262" s="65"/>
      <c r="Q3262" s="65"/>
      <c r="R3262" s="65"/>
      <c r="S3262" s="70"/>
      <c r="T3262" s="66"/>
      <c r="U3262" s="71"/>
    </row>
    <row r="3263" spans="1:21" x14ac:dyDescent="0.15">
      <c r="A3263" s="63"/>
      <c r="B3263" s="78"/>
      <c r="C3263" s="65"/>
      <c r="D3263" s="64"/>
      <c r="E3263" s="65"/>
      <c r="F3263" s="65"/>
      <c r="G3263" s="65"/>
      <c r="H3263" s="65"/>
      <c r="I3263" s="64"/>
      <c r="J3263" s="66"/>
      <c r="K3263" s="67"/>
      <c r="L3263" s="68"/>
      <c r="M3263" s="69"/>
      <c r="N3263" s="69"/>
      <c r="O3263" s="68"/>
      <c r="P3263" s="65"/>
      <c r="Q3263" s="65"/>
      <c r="R3263" s="65"/>
      <c r="S3263" s="70"/>
      <c r="T3263" s="66"/>
      <c r="U3263" s="71"/>
    </row>
    <row r="3264" spans="1:21" x14ac:dyDescent="0.15">
      <c r="A3264" s="63"/>
      <c r="B3264" s="78"/>
      <c r="C3264" s="65"/>
      <c r="D3264" s="64"/>
      <c r="E3264" s="65"/>
      <c r="F3264" s="65"/>
      <c r="G3264" s="65"/>
      <c r="H3264" s="65"/>
      <c r="I3264" s="64"/>
      <c r="J3264" s="66"/>
      <c r="K3264" s="67"/>
      <c r="L3264" s="68"/>
      <c r="M3264" s="69"/>
      <c r="N3264" s="69"/>
      <c r="O3264" s="68"/>
      <c r="P3264" s="65"/>
      <c r="Q3264" s="65"/>
      <c r="R3264" s="65"/>
      <c r="S3264" s="70"/>
      <c r="T3264" s="66"/>
      <c r="U3264" s="71"/>
    </row>
    <row r="3265" spans="1:21" x14ac:dyDescent="0.15">
      <c r="A3265" s="63"/>
      <c r="B3265" s="78"/>
      <c r="C3265" s="65"/>
      <c r="D3265" s="64"/>
      <c r="E3265" s="65"/>
      <c r="F3265" s="65"/>
      <c r="G3265" s="65"/>
      <c r="H3265" s="65"/>
      <c r="I3265" s="64"/>
      <c r="J3265" s="66"/>
      <c r="K3265" s="67"/>
      <c r="L3265" s="68"/>
      <c r="M3265" s="69"/>
      <c r="N3265" s="69"/>
      <c r="O3265" s="68"/>
      <c r="P3265" s="65"/>
      <c r="Q3265" s="65"/>
      <c r="R3265" s="65"/>
      <c r="S3265" s="70"/>
      <c r="T3265" s="66"/>
      <c r="U3265" s="71"/>
    </row>
    <row r="3266" spans="1:21" x14ac:dyDescent="0.15">
      <c r="A3266" s="63"/>
      <c r="B3266" s="78"/>
      <c r="C3266" s="65"/>
      <c r="D3266" s="64"/>
      <c r="E3266" s="65"/>
      <c r="F3266" s="65"/>
      <c r="G3266" s="65"/>
      <c r="H3266" s="65"/>
      <c r="I3266" s="64"/>
      <c r="J3266" s="66"/>
      <c r="K3266" s="67"/>
      <c r="L3266" s="68"/>
      <c r="M3266" s="69"/>
      <c r="N3266" s="69"/>
      <c r="O3266" s="68"/>
      <c r="P3266" s="65"/>
      <c r="Q3266" s="65"/>
      <c r="R3266" s="65"/>
      <c r="S3266" s="70"/>
      <c r="T3266" s="66"/>
      <c r="U3266" s="71"/>
    </row>
    <row r="3267" spans="1:21" x14ac:dyDescent="0.15">
      <c r="A3267" s="63"/>
      <c r="B3267" s="78"/>
      <c r="C3267" s="65"/>
      <c r="D3267" s="64"/>
      <c r="E3267" s="65"/>
      <c r="F3267" s="65"/>
      <c r="G3267" s="65"/>
      <c r="H3267" s="65"/>
      <c r="I3267" s="64"/>
      <c r="J3267" s="66"/>
      <c r="K3267" s="67"/>
      <c r="L3267" s="68"/>
      <c r="M3267" s="69"/>
      <c r="N3267" s="69"/>
      <c r="O3267" s="68"/>
      <c r="P3267" s="65"/>
      <c r="Q3267" s="65"/>
      <c r="R3267" s="65"/>
      <c r="S3267" s="70"/>
      <c r="T3267" s="66"/>
      <c r="U3267" s="71"/>
    </row>
    <row r="3268" spans="1:21" x14ac:dyDescent="0.15">
      <c r="A3268" s="63"/>
      <c r="B3268" s="78"/>
      <c r="C3268" s="65"/>
      <c r="D3268" s="64"/>
      <c r="E3268" s="65"/>
      <c r="F3268" s="65"/>
      <c r="G3268" s="65"/>
      <c r="H3268" s="65"/>
      <c r="I3268" s="64"/>
      <c r="J3268" s="66"/>
      <c r="K3268" s="67"/>
      <c r="L3268" s="68"/>
      <c r="M3268" s="69"/>
      <c r="N3268" s="69"/>
      <c r="O3268" s="68"/>
      <c r="P3268" s="65"/>
      <c r="Q3268" s="65"/>
      <c r="R3268" s="65"/>
      <c r="S3268" s="70"/>
      <c r="T3268" s="66"/>
      <c r="U3268" s="71"/>
    </row>
    <row r="3269" spans="1:21" x14ac:dyDescent="0.15">
      <c r="A3269" s="63"/>
      <c r="B3269" s="78"/>
      <c r="C3269" s="65"/>
      <c r="D3269" s="64"/>
      <c r="E3269" s="65"/>
      <c r="F3269" s="65"/>
      <c r="G3269" s="65"/>
      <c r="H3269" s="65"/>
      <c r="I3269" s="64"/>
      <c r="J3269" s="66"/>
      <c r="K3269" s="67"/>
      <c r="L3269" s="68"/>
      <c r="M3269" s="69"/>
      <c r="N3269" s="69"/>
      <c r="O3269" s="68"/>
      <c r="P3269" s="65"/>
      <c r="Q3269" s="65"/>
      <c r="R3269" s="65"/>
      <c r="S3269" s="70"/>
      <c r="T3269" s="66"/>
      <c r="U3269" s="71"/>
    </row>
    <row r="3270" spans="1:21" x14ac:dyDescent="0.15">
      <c r="A3270" s="63"/>
      <c r="B3270" s="78"/>
      <c r="C3270" s="65"/>
      <c r="D3270" s="64"/>
      <c r="E3270" s="65"/>
      <c r="F3270" s="65"/>
      <c r="G3270" s="65"/>
      <c r="H3270" s="65"/>
      <c r="I3270" s="64"/>
      <c r="J3270" s="66"/>
      <c r="K3270" s="67"/>
      <c r="L3270" s="68"/>
      <c r="M3270" s="69"/>
      <c r="N3270" s="69"/>
      <c r="O3270" s="68"/>
      <c r="P3270" s="65"/>
      <c r="Q3270" s="65"/>
      <c r="R3270" s="65"/>
      <c r="S3270" s="70"/>
      <c r="T3270" s="66"/>
      <c r="U3270" s="71"/>
    </row>
    <row r="3271" spans="1:21" x14ac:dyDescent="0.15">
      <c r="A3271" s="63"/>
      <c r="B3271" s="78"/>
      <c r="C3271" s="65"/>
      <c r="D3271" s="64"/>
      <c r="E3271" s="65"/>
      <c r="F3271" s="65"/>
      <c r="G3271" s="65"/>
      <c r="H3271" s="65"/>
      <c r="I3271" s="64"/>
      <c r="J3271" s="66"/>
      <c r="K3271" s="67"/>
      <c r="L3271" s="68"/>
      <c r="M3271" s="69"/>
      <c r="N3271" s="69"/>
      <c r="O3271" s="68"/>
      <c r="P3271" s="65"/>
      <c r="Q3271" s="65"/>
      <c r="R3271" s="65"/>
      <c r="S3271" s="70"/>
      <c r="T3271" s="66"/>
      <c r="U3271" s="71"/>
    </row>
    <row r="3272" spans="1:21" x14ac:dyDescent="0.15">
      <c r="A3272" s="63"/>
      <c r="B3272" s="78"/>
      <c r="C3272" s="65"/>
      <c r="D3272" s="64"/>
      <c r="E3272" s="65"/>
      <c r="F3272" s="65"/>
      <c r="G3272" s="65"/>
      <c r="H3272" s="65"/>
      <c r="I3272" s="64"/>
      <c r="J3272" s="66"/>
      <c r="K3272" s="67"/>
      <c r="L3272" s="68"/>
      <c r="M3272" s="69"/>
      <c r="N3272" s="69"/>
      <c r="O3272" s="68"/>
      <c r="P3272" s="65"/>
      <c r="Q3272" s="65"/>
      <c r="R3272" s="65"/>
      <c r="S3272" s="70"/>
      <c r="T3272" s="66"/>
      <c r="U3272" s="71"/>
    </row>
    <row r="3273" spans="1:21" x14ac:dyDescent="0.15">
      <c r="A3273" s="63"/>
      <c r="B3273" s="78"/>
      <c r="C3273" s="65"/>
      <c r="D3273" s="64"/>
      <c r="E3273" s="65"/>
      <c r="F3273" s="65"/>
      <c r="G3273" s="65"/>
      <c r="H3273" s="65"/>
      <c r="I3273" s="64"/>
      <c r="J3273" s="66"/>
      <c r="K3273" s="67"/>
      <c r="L3273" s="68"/>
      <c r="M3273" s="69"/>
      <c r="N3273" s="69"/>
      <c r="O3273" s="68"/>
      <c r="P3273" s="65"/>
      <c r="Q3273" s="65"/>
      <c r="R3273" s="65"/>
      <c r="S3273" s="70"/>
      <c r="T3273" s="66"/>
      <c r="U3273" s="71"/>
    </row>
    <row r="3274" spans="1:21" x14ac:dyDescent="0.15">
      <c r="A3274" s="63"/>
      <c r="B3274" s="78"/>
      <c r="C3274" s="65"/>
      <c r="D3274" s="64"/>
      <c r="E3274" s="65"/>
      <c r="F3274" s="65"/>
      <c r="G3274" s="65"/>
      <c r="H3274" s="65"/>
      <c r="I3274" s="64"/>
      <c r="J3274" s="66"/>
      <c r="K3274" s="67"/>
      <c r="L3274" s="68"/>
      <c r="M3274" s="69"/>
      <c r="N3274" s="69"/>
      <c r="O3274" s="68"/>
      <c r="P3274" s="65"/>
      <c r="Q3274" s="65"/>
      <c r="R3274" s="65"/>
      <c r="S3274" s="70"/>
      <c r="T3274" s="66"/>
      <c r="U3274" s="71"/>
    </row>
    <row r="3275" spans="1:21" x14ac:dyDescent="0.15">
      <c r="A3275" s="63"/>
      <c r="B3275" s="78"/>
      <c r="C3275" s="65"/>
      <c r="D3275" s="64"/>
      <c r="E3275" s="65"/>
      <c r="F3275" s="65"/>
      <c r="G3275" s="65"/>
      <c r="H3275" s="65"/>
      <c r="I3275" s="64"/>
      <c r="J3275" s="66"/>
      <c r="K3275" s="67"/>
      <c r="L3275" s="68"/>
      <c r="M3275" s="69"/>
      <c r="N3275" s="69"/>
      <c r="O3275" s="68"/>
      <c r="P3275" s="65"/>
      <c r="Q3275" s="65"/>
      <c r="R3275" s="65"/>
      <c r="S3275" s="70"/>
      <c r="T3275" s="66"/>
      <c r="U3275" s="71"/>
    </row>
    <row r="3276" spans="1:21" x14ac:dyDescent="0.15">
      <c r="A3276" s="63"/>
      <c r="B3276" s="78"/>
      <c r="C3276" s="65"/>
      <c r="D3276" s="64"/>
      <c r="E3276" s="65"/>
      <c r="F3276" s="65"/>
      <c r="G3276" s="65"/>
      <c r="H3276" s="65"/>
      <c r="I3276" s="64"/>
      <c r="J3276" s="66"/>
      <c r="K3276" s="67"/>
      <c r="L3276" s="68"/>
      <c r="M3276" s="69"/>
      <c r="N3276" s="69"/>
      <c r="O3276" s="68"/>
      <c r="P3276" s="65"/>
      <c r="Q3276" s="65"/>
      <c r="R3276" s="65"/>
      <c r="S3276" s="70"/>
      <c r="T3276" s="66"/>
      <c r="U3276" s="71"/>
    </row>
    <row r="3277" spans="1:21" x14ac:dyDescent="0.15">
      <c r="A3277" s="63"/>
      <c r="B3277" s="78"/>
      <c r="C3277" s="65"/>
      <c r="D3277" s="64"/>
      <c r="E3277" s="65"/>
      <c r="F3277" s="65"/>
      <c r="G3277" s="65"/>
      <c r="H3277" s="65"/>
      <c r="I3277" s="64"/>
      <c r="J3277" s="66"/>
      <c r="K3277" s="67"/>
      <c r="L3277" s="68"/>
      <c r="M3277" s="69"/>
      <c r="N3277" s="69"/>
      <c r="O3277" s="68"/>
      <c r="P3277" s="65"/>
      <c r="Q3277" s="65"/>
      <c r="R3277" s="65"/>
      <c r="S3277" s="70"/>
      <c r="T3277" s="66"/>
      <c r="U3277" s="71"/>
    </row>
    <row r="3278" spans="1:21" x14ac:dyDescent="0.15">
      <c r="A3278" s="63"/>
      <c r="B3278" s="78"/>
      <c r="C3278" s="65"/>
      <c r="D3278" s="64"/>
      <c r="E3278" s="65"/>
      <c r="F3278" s="65"/>
      <c r="G3278" s="65"/>
      <c r="H3278" s="65"/>
      <c r="I3278" s="64"/>
      <c r="J3278" s="66"/>
      <c r="K3278" s="67"/>
      <c r="L3278" s="68"/>
      <c r="M3278" s="69"/>
      <c r="N3278" s="69"/>
      <c r="O3278" s="68"/>
      <c r="P3278" s="65"/>
      <c r="Q3278" s="65"/>
      <c r="R3278" s="65"/>
      <c r="S3278" s="70"/>
      <c r="T3278" s="66"/>
      <c r="U3278" s="71"/>
    </row>
    <row r="3279" spans="1:21" x14ac:dyDescent="0.15">
      <c r="A3279" s="63"/>
      <c r="B3279" s="78"/>
      <c r="C3279" s="65"/>
      <c r="D3279" s="64"/>
      <c r="E3279" s="65"/>
      <c r="F3279" s="65"/>
      <c r="G3279" s="65"/>
      <c r="H3279" s="65"/>
      <c r="I3279" s="64"/>
      <c r="J3279" s="66"/>
      <c r="K3279" s="67"/>
      <c r="L3279" s="68"/>
      <c r="M3279" s="69"/>
      <c r="N3279" s="69"/>
      <c r="O3279" s="68"/>
      <c r="P3279" s="65"/>
      <c r="Q3279" s="65"/>
      <c r="R3279" s="65"/>
      <c r="S3279" s="70"/>
      <c r="T3279" s="66"/>
      <c r="U3279" s="71"/>
    </row>
    <row r="3280" spans="1:21" x14ac:dyDescent="0.15">
      <c r="A3280" s="63"/>
      <c r="B3280" s="78"/>
      <c r="C3280" s="65"/>
      <c r="D3280" s="64"/>
      <c r="E3280" s="65"/>
      <c r="F3280" s="65"/>
      <c r="G3280" s="65"/>
      <c r="H3280" s="65"/>
      <c r="I3280" s="64"/>
      <c r="J3280" s="66"/>
      <c r="K3280" s="67"/>
      <c r="L3280" s="68"/>
      <c r="M3280" s="69"/>
      <c r="N3280" s="69"/>
      <c r="O3280" s="68"/>
      <c r="P3280" s="65"/>
      <c r="Q3280" s="65"/>
      <c r="R3280" s="65"/>
      <c r="S3280" s="70"/>
      <c r="T3280" s="66"/>
      <c r="U3280" s="71"/>
    </row>
    <row r="3281" spans="1:21" x14ac:dyDescent="0.15">
      <c r="A3281" s="63"/>
      <c r="B3281" s="78"/>
      <c r="C3281" s="65"/>
      <c r="D3281" s="64"/>
      <c r="E3281" s="65"/>
      <c r="F3281" s="65"/>
      <c r="G3281" s="65"/>
      <c r="H3281" s="65"/>
      <c r="I3281" s="64"/>
      <c r="J3281" s="66"/>
      <c r="K3281" s="67"/>
      <c r="L3281" s="68"/>
      <c r="M3281" s="69"/>
      <c r="N3281" s="69"/>
      <c r="O3281" s="68"/>
      <c r="P3281" s="65"/>
      <c r="Q3281" s="65"/>
      <c r="R3281" s="65"/>
      <c r="S3281" s="70"/>
      <c r="T3281" s="66"/>
      <c r="U3281" s="71"/>
    </row>
    <row r="3282" spans="1:21" x14ac:dyDescent="0.15">
      <c r="A3282" s="63"/>
      <c r="B3282" s="78"/>
      <c r="C3282" s="65"/>
      <c r="D3282" s="64"/>
      <c r="E3282" s="65"/>
      <c r="F3282" s="65"/>
      <c r="G3282" s="65"/>
      <c r="H3282" s="65"/>
      <c r="I3282" s="64"/>
      <c r="J3282" s="66"/>
      <c r="K3282" s="67"/>
      <c r="L3282" s="68"/>
      <c r="M3282" s="69"/>
      <c r="N3282" s="69"/>
      <c r="O3282" s="68"/>
      <c r="P3282" s="65"/>
      <c r="Q3282" s="65"/>
      <c r="R3282" s="65"/>
      <c r="S3282" s="70"/>
      <c r="T3282" s="66"/>
      <c r="U3282" s="71"/>
    </row>
    <row r="3283" spans="1:21" x14ac:dyDescent="0.15">
      <c r="A3283" s="63"/>
      <c r="B3283" s="78"/>
      <c r="C3283" s="65"/>
      <c r="D3283" s="64"/>
      <c r="E3283" s="65"/>
      <c r="F3283" s="65"/>
      <c r="G3283" s="65"/>
      <c r="H3283" s="65"/>
      <c r="I3283" s="64"/>
      <c r="J3283" s="66"/>
      <c r="K3283" s="67"/>
      <c r="L3283" s="68"/>
      <c r="M3283" s="69"/>
      <c r="N3283" s="69"/>
      <c r="O3283" s="68"/>
      <c r="P3283" s="65"/>
      <c r="Q3283" s="65"/>
      <c r="R3283" s="65"/>
      <c r="S3283" s="70"/>
      <c r="T3283" s="66"/>
      <c r="U3283" s="71"/>
    </row>
    <row r="3284" spans="1:21" x14ac:dyDescent="0.15">
      <c r="A3284" s="63"/>
      <c r="B3284" s="78"/>
      <c r="C3284" s="65"/>
      <c r="D3284" s="64"/>
      <c r="E3284" s="65"/>
      <c r="F3284" s="65"/>
      <c r="G3284" s="65"/>
      <c r="H3284" s="65"/>
      <c r="I3284" s="64"/>
      <c r="J3284" s="66"/>
      <c r="K3284" s="67"/>
      <c r="L3284" s="68"/>
      <c r="M3284" s="69"/>
      <c r="N3284" s="69"/>
      <c r="O3284" s="68"/>
      <c r="P3284" s="65"/>
      <c r="Q3284" s="65"/>
      <c r="R3284" s="65"/>
      <c r="S3284" s="70"/>
      <c r="T3284" s="66"/>
      <c r="U3284" s="71"/>
    </row>
    <row r="3285" spans="1:21" x14ac:dyDescent="0.15">
      <c r="A3285" s="63"/>
      <c r="B3285" s="78"/>
      <c r="C3285" s="65"/>
      <c r="D3285" s="64"/>
      <c r="E3285" s="65"/>
      <c r="F3285" s="65"/>
      <c r="G3285" s="65"/>
      <c r="H3285" s="65"/>
      <c r="I3285" s="64"/>
      <c r="J3285" s="66"/>
      <c r="K3285" s="67"/>
      <c r="L3285" s="68"/>
      <c r="M3285" s="69"/>
      <c r="N3285" s="69"/>
      <c r="O3285" s="68"/>
      <c r="P3285" s="65"/>
      <c r="Q3285" s="65"/>
      <c r="R3285" s="65"/>
      <c r="S3285" s="70"/>
      <c r="T3285" s="66"/>
      <c r="U3285" s="71"/>
    </row>
    <row r="3286" spans="1:21" x14ac:dyDescent="0.15">
      <c r="A3286" s="63"/>
      <c r="B3286" s="78"/>
      <c r="C3286" s="65"/>
      <c r="D3286" s="64"/>
      <c r="E3286" s="65"/>
      <c r="F3286" s="65"/>
      <c r="G3286" s="65"/>
      <c r="H3286" s="65"/>
      <c r="I3286" s="64"/>
      <c r="J3286" s="66"/>
      <c r="K3286" s="67"/>
      <c r="L3286" s="68"/>
      <c r="M3286" s="69"/>
      <c r="N3286" s="69"/>
      <c r="O3286" s="68"/>
      <c r="P3286" s="65"/>
      <c r="Q3286" s="65"/>
      <c r="R3286" s="65"/>
      <c r="S3286" s="70"/>
      <c r="T3286" s="66"/>
      <c r="U3286" s="71"/>
    </row>
    <row r="3287" spans="1:21" x14ac:dyDescent="0.15">
      <c r="A3287" s="63"/>
      <c r="B3287" s="78"/>
      <c r="C3287" s="65"/>
      <c r="D3287" s="64"/>
      <c r="E3287" s="65"/>
      <c r="F3287" s="65"/>
      <c r="G3287" s="65"/>
      <c r="H3287" s="65"/>
      <c r="I3287" s="64"/>
      <c r="J3287" s="66"/>
      <c r="K3287" s="67"/>
      <c r="L3287" s="68"/>
      <c r="M3287" s="69"/>
      <c r="N3287" s="69"/>
      <c r="O3287" s="68"/>
      <c r="P3287" s="65"/>
      <c r="Q3287" s="65"/>
      <c r="R3287" s="65"/>
      <c r="S3287" s="70"/>
      <c r="T3287" s="66"/>
      <c r="U3287" s="71"/>
    </row>
    <row r="3288" spans="1:21" x14ac:dyDescent="0.15">
      <c r="A3288" s="63"/>
      <c r="B3288" s="78"/>
      <c r="C3288" s="65"/>
      <c r="D3288" s="64"/>
      <c r="E3288" s="65"/>
      <c r="F3288" s="65"/>
      <c r="G3288" s="65"/>
      <c r="H3288" s="65"/>
      <c r="I3288" s="64"/>
      <c r="J3288" s="66"/>
      <c r="K3288" s="67"/>
      <c r="L3288" s="68"/>
      <c r="M3288" s="69"/>
      <c r="N3288" s="69"/>
      <c r="O3288" s="68"/>
      <c r="P3288" s="65"/>
      <c r="Q3288" s="65"/>
      <c r="R3288" s="65"/>
      <c r="S3288" s="70"/>
      <c r="T3288" s="66"/>
      <c r="U3288" s="71"/>
    </row>
    <row r="3289" spans="1:21" x14ac:dyDescent="0.15">
      <c r="A3289" s="63"/>
      <c r="B3289" s="78"/>
      <c r="C3289" s="65"/>
      <c r="D3289" s="64"/>
      <c r="E3289" s="65"/>
      <c r="F3289" s="65"/>
      <c r="G3289" s="65"/>
      <c r="H3289" s="65"/>
      <c r="I3289" s="64"/>
      <c r="J3289" s="66"/>
      <c r="K3289" s="67"/>
      <c r="L3289" s="68"/>
      <c r="M3289" s="69"/>
      <c r="N3289" s="69"/>
      <c r="O3289" s="68"/>
      <c r="P3289" s="65"/>
      <c r="Q3289" s="65"/>
      <c r="R3289" s="65"/>
      <c r="S3289" s="70"/>
      <c r="T3289" s="66"/>
      <c r="U3289" s="71"/>
    </row>
    <row r="3290" spans="1:21" x14ac:dyDescent="0.15">
      <c r="A3290" s="63"/>
      <c r="B3290" s="78"/>
      <c r="C3290" s="65"/>
      <c r="D3290" s="64"/>
      <c r="E3290" s="65"/>
      <c r="F3290" s="65"/>
      <c r="G3290" s="65"/>
      <c r="H3290" s="65"/>
      <c r="I3290" s="64"/>
      <c r="J3290" s="66"/>
      <c r="K3290" s="67"/>
      <c r="L3290" s="68"/>
      <c r="M3290" s="69"/>
      <c r="N3290" s="69"/>
      <c r="O3290" s="68"/>
      <c r="P3290" s="65"/>
      <c r="Q3290" s="65"/>
      <c r="R3290" s="65"/>
      <c r="S3290" s="70"/>
      <c r="T3290" s="66"/>
      <c r="U3290" s="71"/>
    </row>
    <row r="3291" spans="1:21" x14ac:dyDescent="0.15">
      <c r="A3291" s="63"/>
      <c r="B3291" s="78"/>
      <c r="C3291" s="65"/>
      <c r="D3291" s="64"/>
      <c r="E3291" s="65"/>
      <c r="F3291" s="65"/>
      <c r="G3291" s="65"/>
      <c r="H3291" s="65"/>
      <c r="I3291" s="64"/>
      <c r="J3291" s="66"/>
      <c r="K3291" s="67"/>
      <c r="L3291" s="68"/>
      <c r="M3291" s="69"/>
      <c r="N3291" s="69"/>
      <c r="O3291" s="68"/>
      <c r="P3291" s="65"/>
      <c r="Q3291" s="65"/>
      <c r="R3291" s="65"/>
      <c r="S3291" s="70"/>
      <c r="T3291" s="66"/>
      <c r="U3291" s="71"/>
    </row>
    <row r="3292" spans="1:21" x14ac:dyDescent="0.15">
      <c r="A3292" s="63"/>
      <c r="B3292" s="78"/>
      <c r="C3292" s="65"/>
      <c r="D3292" s="64"/>
      <c r="E3292" s="65"/>
      <c r="F3292" s="65"/>
      <c r="G3292" s="65"/>
      <c r="H3292" s="65"/>
      <c r="I3292" s="64"/>
      <c r="J3292" s="66"/>
      <c r="K3292" s="67"/>
      <c r="L3292" s="68"/>
      <c r="M3292" s="69"/>
      <c r="N3292" s="69"/>
      <c r="O3292" s="68"/>
      <c r="P3292" s="65"/>
      <c r="Q3292" s="65"/>
      <c r="R3292" s="65"/>
      <c r="S3292" s="70"/>
      <c r="T3292" s="66"/>
      <c r="U3292" s="71"/>
    </row>
    <row r="3293" spans="1:21" x14ac:dyDescent="0.15">
      <c r="A3293" s="63"/>
      <c r="B3293" s="78"/>
      <c r="C3293" s="65"/>
      <c r="D3293" s="64"/>
      <c r="E3293" s="65"/>
      <c r="F3293" s="65"/>
      <c r="G3293" s="65"/>
      <c r="H3293" s="65"/>
      <c r="I3293" s="64"/>
      <c r="J3293" s="66"/>
      <c r="K3293" s="67"/>
      <c r="L3293" s="68"/>
      <c r="M3293" s="69"/>
      <c r="N3293" s="69"/>
      <c r="O3293" s="68"/>
      <c r="P3293" s="65"/>
      <c r="Q3293" s="65"/>
      <c r="R3293" s="65"/>
      <c r="S3293" s="70"/>
      <c r="T3293" s="66"/>
      <c r="U3293" s="71"/>
    </row>
    <row r="3294" spans="1:21" x14ac:dyDescent="0.15">
      <c r="A3294" s="63"/>
      <c r="B3294" s="78"/>
      <c r="C3294" s="65"/>
      <c r="D3294" s="64"/>
      <c r="E3294" s="65"/>
      <c r="F3294" s="65"/>
      <c r="G3294" s="65"/>
      <c r="H3294" s="65"/>
      <c r="I3294" s="64"/>
      <c r="J3294" s="66"/>
      <c r="K3294" s="67"/>
      <c r="L3294" s="68"/>
      <c r="M3294" s="69"/>
      <c r="N3294" s="69"/>
      <c r="O3294" s="68"/>
      <c r="P3294" s="65"/>
      <c r="Q3294" s="65"/>
      <c r="R3294" s="65"/>
      <c r="S3294" s="70"/>
      <c r="T3294" s="66"/>
      <c r="U3294" s="71"/>
    </row>
    <row r="3295" spans="1:21" x14ac:dyDescent="0.15">
      <c r="A3295" s="63"/>
      <c r="B3295" s="78"/>
      <c r="C3295" s="65"/>
      <c r="D3295" s="64"/>
      <c r="E3295" s="65"/>
      <c r="F3295" s="65"/>
      <c r="G3295" s="65"/>
      <c r="H3295" s="65"/>
      <c r="I3295" s="64"/>
      <c r="J3295" s="66"/>
      <c r="K3295" s="67"/>
      <c r="L3295" s="68"/>
      <c r="M3295" s="69"/>
      <c r="N3295" s="69"/>
      <c r="O3295" s="68"/>
      <c r="P3295" s="65"/>
      <c r="Q3295" s="65"/>
      <c r="R3295" s="65"/>
      <c r="S3295" s="70"/>
      <c r="T3295" s="66"/>
      <c r="U3295" s="71"/>
    </row>
    <row r="3296" spans="1:21" x14ac:dyDescent="0.15">
      <c r="A3296" s="63"/>
      <c r="B3296" s="78"/>
      <c r="C3296" s="65"/>
      <c r="D3296" s="64"/>
      <c r="E3296" s="65"/>
      <c r="F3296" s="65"/>
      <c r="G3296" s="65"/>
      <c r="H3296" s="65"/>
      <c r="I3296" s="64"/>
      <c r="J3296" s="66"/>
      <c r="K3296" s="67"/>
      <c r="L3296" s="68"/>
      <c r="M3296" s="69"/>
      <c r="N3296" s="69"/>
      <c r="O3296" s="68"/>
      <c r="P3296" s="65"/>
      <c r="Q3296" s="65"/>
      <c r="R3296" s="65"/>
      <c r="S3296" s="70"/>
      <c r="T3296" s="66"/>
      <c r="U3296" s="71"/>
    </row>
    <row r="3297" spans="1:21" x14ac:dyDescent="0.15">
      <c r="A3297" s="63"/>
      <c r="B3297" s="78"/>
      <c r="C3297" s="65"/>
      <c r="D3297" s="64"/>
      <c r="E3297" s="65"/>
      <c r="F3297" s="65"/>
      <c r="G3297" s="65"/>
      <c r="H3297" s="65"/>
      <c r="I3297" s="64"/>
      <c r="J3297" s="66"/>
      <c r="K3297" s="67"/>
      <c r="L3297" s="68"/>
      <c r="M3297" s="69"/>
      <c r="N3297" s="69"/>
      <c r="O3297" s="68"/>
      <c r="P3297" s="65"/>
      <c r="Q3297" s="65"/>
      <c r="R3297" s="65"/>
      <c r="S3297" s="70"/>
      <c r="T3297" s="66"/>
      <c r="U3297" s="71"/>
    </row>
    <row r="3298" spans="1:21" x14ac:dyDescent="0.15">
      <c r="A3298" s="63"/>
      <c r="B3298" s="78"/>
      <c r="C3298" s="65"/>
      <c r="D3298" s="64"/>
      <c r="E3298" s="65"/>
      <c r="F3298" s="65"/>
      <c r="G3298" s="65"/>
      <c r="H3298" s="65"/>
      <c r="I3298" s="64"/>
      <c r="J3298" s="66"/>
      <c r="K3298" s="67"/>
      <c r="L3298" s="68"/>
      <c r="M3298" s="69"/>
      <c r="N3298" s="69"/>
      <c r="O3298" s="68"/>
      <c r="P3298" s="65"/>
      <c r="Q3298" s="65"/>
      <c r="R3298" s="65"/>
      <c r="S3298" s="70"/>
      <c r="T3298" s="66"/>
      <c r="U3298" s="71"/>
    </row>
    <row r="3299" spans="1:21" x14ac:dyDescent="0.15">
      <c r="A3299" s="63"/>
      <c r="B3299" s="78"/>
      <c r="C3299" s="65"/>
      <c r="D3299" s="64"/>
      <c r="E3299" s="65"/>
      <c r="F3299" s="65"/>
      <c r="G3299" s="65"/>
      <c r="H3299" s="65"/>
      <c r="I3299" s="64"/>
      <c r="J3299" s="66"/>
      <c r="K3299" s="67"/>
      <c r="L3299" s="68"/>
      <c r="M3299" s="69"/>
      <c r="N3299" s="69"/>
      <c r="O3299" s="68"/>
      <c r="P3299" s="65"/>
      <c r="Q3299" s="65"/>
      <c r="R3299" s="65"/>
      <c r="S3299" s="70"/>
      <c r="T3299" s="66"/>
      <c r="U3299" s="71"/>
    </row>
    <row r="3300" spans="1:21" x14ac:dyDescent="0.15">
      <c r="A3300" s="63"/>
      <c r="B3300" s="78"/>
      <c r="C3300" s="65"/>
      <c r="D3300" s="64"/>
      <c r="E3300" s="65"/>
      <c r="F3300" s="65"/>
      <c r="G3300" s="65"/>
      <c r="H3300" s="65"/>
      <c r="I3300" s="64"/>
      <c r="J3300" s="66"/>
      <c r="K3300" s="67"/>
      <c r="L3300" s="68"/>
      <c r="M3300" s="69"/>
      <c r="N3300" s="69"/>
      <c r="O3300" s="68"/>
      <c r="P3300" s="65"/>
      <c r="Q3300" s="65"/>
      <c r="R3300" s="65"/>
      <c r="S3300" s="70"/>
      <c r="T3300" s="66"/>
      <c r="U3300" s="71"/>
    </row>
    <row r="3301" spans="1:21" x14ac:dyDescent="0.15">
      <c r="A3301" s="63"/>
      <c r="B3301" s="78"/>
      <c r="C3301" s="65"/>
      <c r="D3301" s="64"/>
      <c r="E3301" s="65"/>
      <c r="F3301" s="65"/>
      <c r="G3301" s="65"/>
      <c r="H3301" s="65"/>
      <c r="I3301" s="64"/>
      <c r="J3301" s="66"/>
      <c r="K3301" s="67"/>
      <c r="L3301" s="68"/>
      <c r="M3301" s="69"/>
      <c r="N3301" s="69"/>
      <c r="O3301" s="68"/>
      <c r="P3301" s="65"/>
      <c r="Q3301" s="65"/>
      <c r="R3301" s="65"/>
      <c r="S3301" s="70"/>
      <c r="T3301" s="66"/>
      <c r="U3301" s="71"/>
    </row>
    <row r="3302" spans="1:21" x14ac:dyDescent="0.15">
      <c r="A3302" s="63"/>
      <c r="B3302" s="78"/>
      <c r="C3302" s="65"/>
      <c r="D3302" s="64"/>
      <c r="E3302" s="65"/>
      <c r="F3302" s="65"/>
      <c r="G3302" s="65"/>
      <c r="H3302" s="65"/>
      <c r="I3302" s="64"/>
      <c r="J3302" s="66"/>
      <c r="K3302" s="67"/>
      <c r="L3302" s="68"/>
      <c r="M3302" s="69"/>
      <c r="N3302" s="69"/>
      <c r="O3302" s="68"/>
      <c r="P3302" s="65"/>
      <c r="Q3302" s="65"/>
      <c r="R3302" s="65"/>
      <c r="S3302" s="70"/>
      <c r="T3302" s="66"/>
      <c r="U3302" s="71"/>
    </row>
    <row r="3303" spans="1:21" x14ac:dyDescent="0.15">
      <c r="A3303" s="63"/>
      <c r="B3303" s="78"/>
      <c r="C3303" s="65"/>
      <c r="D3303" s="64"/>
      <c r="E3303" s="65"/>
      <c r="F3303" s="65"/>
      <c r="G3303" s="65"/>
      <c r="H3303" s="65"/>
      <c r="I3303" s="64"/>
      <c r="J3303" s="66"/>
      <c r="K3303" s="67"/>
      <c r="L3303" s="68"/>
      <c r="M3303" s="69"/>
      <c r="N3303" s="69"/>
      <c r="O3303" s="68"/>
      <c r="P3303" s="65"/>
      <c r="Q3303" s="65"/>
      <c r="R3303" s="65"/>
      <c r="S3303" s="70"/>
      <c r="T3303" s="66"/>
      <c r="U3303" s="71"/>
    </row>
    <row r="3304" spans="1:21" x14ac:dyDescent="0.15">
      <c r="A3304" s="63"/>
      <c r="B3304" s="78"/>
      <c r="C3304" s="65"/>
      <c r="D3304" s="64"/>
      <c r="E3304" s="65"/>
      <c r="F3304" s="65"/>
      <c r="G3304" s="65"/>
      <c r="H3304" s="65"/>
      <c r="I3304" s="64"/>
      <c r="J3304" s="66"/>
      <c r="K3304" s="67"/>
      <c r="L3304" s="68"/>
      <c r="M3304" s="69"/>
      <c r="N3304" s="69"/>
      <c r="O3304" s="68"/>
      <c r="P3304" s="65"/>
      <c r="Q3304" s="65"/>
      <c r="R3304" s="65"/>
      <c r="S3304" s="70"/>
      <c r="T3304" s="66"/>
      <c r="U3304" s="71"/>
    </row>
    <row r="3305" spans="1:21" x14ac:dyDescent="0.15">
      <c r="A3305" s="63"/>
      <c r="B3305" s="78"/>
      <c r="C3305" s="65"/>
      <c r="D3305" s="64"/>
      <c r="E3305" s="65"/>
      <c r="F3305" s="65"/>
      <c r="G3305" s="65"/>
      <c r="H3305" s="65"/>
      <c r="I3305" s="64"/>
      <c r="J3305" s="66"/>
      <c r="K3305" s="67"/>
      <c r="L3305" s="68"/>
      <c r="M3305" s="69"/>
      <c r="N3305" s="69"/>
      <c r="O3305" s="68"/>
      <c r="P3305" s="65"/>
      <c r="Q3305" s="65"/>
      <c r="R3305" s="65"/>
      <c r="S3305" s="70"/>
      <c r="T3305" s="66"/>
      <c r="U3305" s="71"/>
    </row>
    <row r="3306" spans="1:21" x14ac:dyDescent="0.15">
      <c r="A3306" s="63"/>
      <c r="B3306" s="78"/>
      <c r="C3306" s="65"/>
      <c r="D3306" s="64"/>
      <c r="E3306" s="65"/>
      <c r="F3306" s="65"/>
      <c r="G3306" s="65"/>
      <c r="H3306" s="65"/>
      <c r="I3306" s="64"/>
      <c r="J3306" s="66"/>
      <c r="K3306" s="67"/>
      <c r="L3306" s="68"/>
      <c r="M3306" s="69"/>
      <c r="N3306" s="69"/>
      <c r="O3306" s="68"/>
      <c r="P3306" s="65"/>
      <c r="Q3306" s="65"/>
      <c r="R3306" s="65"/>
      <c r="S3306" s="70"/>
      <c r="T3306" s="66"/>
      <c r="U3306" s="71"/>
    </row>
    <row r="3307" spans="1:21" x14ac:dyDescent="0.15">
      <c r="A3307" s="63"/>
      <c r="B3307" s="78"/>
      <c r="C3307" s="65"/>
      <c r="D3307" s="64"/>
      <c r="E3307" s="65"/>
      <c r="F3307" s="65"/>
      <c r="G3307" s="65"/>
      <c r="H3307" s="65"/>
      <c r="I3307" s="64"/>
      <c r="J3307" s="66"/>
      <c r="K3307" s="67"/>
      <c r="L3307" s="68"/>
      <c r="M3307" s="69"/>
      <c r="N3307" s="69"/>
      <c r="O3307" s="68"/>
      <c r="P3307" s="65"/>
      <c r="Q3307" s="65"/>
      <c r="R3307" s="65"/>
      <c r="S3307" s="70"/>
      <c r="T3307" s="66"/>
      <c r="U3307" s="71"/>
    </row>
    <row r="3308" spans="1:21" x14ac:dyDescent="0.15">
      <c r="A3308" s="63"/>
      <c r="B3308" s="78"/>
      <c r="C3308" s="65"/>
      <c r="D3308" s="64"/>
      <c r="E3308" s="65"/>
      <c r="F3308" s="65"/>
      <c r="G3308" s="65"/>
      <c r="H3308" s="65"/>
      <c r="I3308" s="64"/>
      <c r="J3308" s="66"/>
      <c r="K3308" s="67"/>
      <c r="L3308" s="68"/>
      <c r="M3308" s="69"/>
      <c r="N3308" s="69"/>
      <c r="O3308" s="68"/>
      <c r="P3308" s="65"/>
      <c r="Q3308" s="65"/>
      <c r="R3308" s="65"/>
      <c r="S3308" s="70"/>
      <c r="T3308" s="66"/>
      <c r="U3308" s="71"/>
    </row>
    <row r="3309" spans="1:21" x14ac:dyDescent="0.15">
      <c r="A3309" s="63"/>
      <c r="B3309" s="78"/>
      <c r="C3309" s="65"/>
      <c r="D3309" s="64"/>
      <c r="E3309" s="65"/>
      <c r="F3309" s="65"/>
      <c r="G3309" s="65"/>
      <c r="H3309" s="65"/>
      <c r="I3309" s="64"/>
      <c r="J3309" s="66"/>
      <c r="K3309" s="67"/>
      <c r="L3309" s="68"/>
      <c r="M3309" s="69"/>
      <c r="N3309" s="69"/>
      <c r="O3309" s="68"/>
      <c r="P3309" s="65"/>
      <c r="Q3309" s="65"/>
      <c r="R3309" s="65"/>
      <c r="S3309" s="70"/>
      <c r="T3309" s="66"/>
      <c r="U3309" s="71"/>
    </row>
    <row r="3310" spans="1:21" x14ac:dyDescent="0.15">
      <c r="A3310" s="63"/>
      <c r="B3310" s="78"/>
      <c r="C3310" s="65"/>
      <c r="D3310" s="64"/>
      <c r="E3310" s="65"/>
      <c r="F3310" s="65"/>
      <c r="G3310" s="65"/>
      <c r="H3310" s="65"/>
      <c r="I3310" s="64"/>
      <c r="J3310" s="66"/>
      <c r="K3310" s="67"/>
      <c r="L3310" s="68"/>
      <c r="M3310" s="69"/>
      <c r="N3310" s="69"/>
      <c r="O3310" s="68"/>
      <c r="P3310" s="65"/>
      <c r="Q3310" s="65"/>
      <c r="R3310" s="65"/>
      <c r="S3310" s="70"/>
      <c r="T3310" s="66"/>
      <c r="U3310" s="71"/>
    </row>
    <row r="3311" spans="1:21" x14ac:dyDescent="0.15">
      <c r="A3311" s="63"/>
      <c r="B3311" s="78"/>
      <c r="C3311" s="65"/>
      <c r="D3311" s="64"/>
      <c r="E3311" s="65"/>
      <c r="F3311" s="65"/>
      <c r="G3311" s="65"/>
      <c r="H3311" s="65"/>
      <c r="I3311" s="64"/>
      <c r="J3311" s="66"/>
      <c r="K3311" s="67"/>
      <c r="L3311" s="68"/>
      <c r="M3311" s="69"/>
      <c r="N3311" s="69"/>
      <c r="O3311" s="68"/>
      <c r="P3311" s="65"/>
      <c r="Q3311" s="65"/>
      <c r="R3311" s="65"/>
      <c r="S3311" s="70"/>
      <c r="T3311" s="66"/>
      <c r="U3311" s="71"/>
    </row>
    <row r="3312" spans="1:21" x14ac:dyDescent="0.15">
      <c r="A3312" s="63"/>
      <c r="B3312" s="78"/>
      <c r="C3312" s="65"/>
      <c r="D3312" s="64"/>
      <c r="E3312" s="65"/>
      <c r="F3312" s="65"/>
      <c r="G3312" s="65"/>
      <c r="H3312" s="65"/>
      <c r="I3312" s="64"/>
      <c r="J3312" s="66"/>
      <c r="K3312" s="67"/>
      <c r="L3312" s="68"/>
      <c r="M3312" s="69"/>
      <c r="N3312" s="69"/>
      <c r="O3312" s="68"/>
      <c r="P3312" s="65"/>
      <c r="Q3312" s="65"/>
      <c r="R3312" s="65"/>
      <c r="S3312" s="70"/>
      <c r="T3312" s="66"/>
      <c r="U3312" s="71"/>
    </row>
    <row r="3313" spans="1:21" x14ac:dyDescent="0.15">
      <c r="A3313" s="63"/>
      <c r="B3313" s="78"/>
      <c r="C3313" s="65"/>
      <c r="D3313" s="64"/>
      <c r="E3313" s="65"/>
      <c r="F3313" s="65"/>
      <c r="G3313" s="65"/>
      <c r="H3313" s="65"/>
      <c r="I3313" s="64"/>
      <c r="J3313" s="66"/>
      <c r="K3313" s="67"/>
      <c r="L3313" s="68"/>
      <c r="M3313" s="69"/>
      <c r="N3313" s="69"/>
      <c r="O3313" s="68"/>
      <c r="P3313" s="65"/>
      <c r="Q3313" s="65"/>
      <c r="R3313" s="65"/>
      <c r="S3313" s="70"/>
      <c r="T3313" s="66"/>
      <c r="U3313" s="71"/>
    </row>
    <row r="3314" spans="1:21" x14ac:dyDescent="0.15">
      <c r="A3314" s="63"/>
      <c r="B3314" s="78"/>
      <c r="C3314" s="65"/>
      <c r="D3314" s="64"/>
      <c r="E3314" s="65"/>
      <c r="F3314" s="65"/>
      <c r="G3314" s="65"/>
      <c r="H3314" s="65"/>
      <c r="I3314" s="64"/>
      <c r="J3314" s="66"/>
      <c r="K3314" s="67"/>
      <c r="L3314" s="68"/>
      <c r="M3314" s="69"/>
      <c r="N3314" s="69"/>
      <c r="O3314" s="68"/>
      <c r="P3314" s="65"/>
      <c r="Q3314" s="65"/>
      <c r="R3314" s="65"/>
      <c r="S3314" s="70"/>
      <c r="T3314" s="66"/>
      <c r="U3314" s="71"/>
    </row>
    <row r="3315" spans="1:21" x14ac:dyDescent="0.15">
      <c r="A3315" s="63"/>
      <c r="B3315" s="78"/>
      <c r="C3315" s="65"/>
      <c r="D3315" s="64"/>
      <c r="E3315" s="65"/>
      <c r="F3315" s="65"/>
      <c r="G3315" s="65"/>
      <c r="H3315" s="65"/>
      <c r="I3315" s="64"/>
      <c r="J3315" s="66"/>
      <c r="K3315" s="67"/>
      <c r="L3315" s="68"/>
      <c r="M3315" s="69"/>
      <c r="N3315" s="69"/>
      <c r="O3315" s="68"/>
      <c r="P3315" s="65"/>
      <c r="Q3315" s="65"/>
      <c r="R3315" s="65"/>
      <c r="S3315" s="70"/>
      <c r="T3315" s="66"/>
      <c r="U3315" s="71"/>
    </row>
    <row r="3316" spans="1:21" x14ac:dyDescent="0.15">
      <c r="A3316" s="63"/>
      <c r="B3316" s="78"/>
      <c r="C3316" s="65"/>
      <c r="D3316" s="64"/>
      <c r="E3316" s="65"/>
      <c r="F3316" s="65"/>
      <c r="G3316" s="65"/>
      <c r="H3316" s="65"/>
      <c r="I3316" s="64"/>
      <c r="J3316" s="66"/>
      <c r="K3316" s="67"/>
      <c r="L3316" s="68"/>
      <c r="M3316" s="69"/>
      <c r="N3316" s="69"/>
      <c r="O3316" s="68"/>
      <c r="P3316" s="65"/>
      <c r="Q3316" s="65"/>
      <c r="R3316" s="65"/>
      <c r="S3316" s="70"/>
      <c r="T3316" s="66"/>
      <c r="U3316" s="71"/>
    </row>
    <row r="3317" spans="1:21" x14ac:dyDescent="0.15">
      <c r="A3317" s="63"/>
      <c r="B3317" s="78"/>
      <c r="C3317" s="65"/>
      <c r="D3317" s="64"/>
      <c r="E3317" s="65"/>
      <c r="F3317" s="65"/>
      <c r="G3317" s="65"/>
      <c r="H3317" s="65"/>
      <c r="I3317" s="64"/>
      <c r="J3317" s="66"/>
      <c r="K3317" s="67"/>
      <c r="L3317" s="68"/>
      <c r="M3317" s="69"/>
      <c r="N3317" s="69"/>
      <c r="O3317" s="68"/>
      <c r="P3317" s="65"/>
      <c r="Q3317" s="65"/>
      <c r="R3317" s="65"/>
      <c r="S3317" s="70"/>
      <c r="T3317" s="66"/>
      <c r="U3317" s="71"/>
    </row>
    <row r="3318" spans="1:21" x14ac:dyDescent="0.15">
      <c r="A3318" s="63"/>
      <c r="B3318" s="78"/>
      <c r="C3318" s="65"/>
      <c r="D3318" s="64"/>
      <c r="E3318" s="65"/>
      <c r="F3318" s="65"/>
      <c r="G3318" s="65"/>
      <c r="H3318" s="65"/>
      <c r="I3318" s="64"/>
      <c r="J3318" s="66"/>
      <c r="K3318" s="67"/>
      <c r="L3318" s="68"/>
      <c r="M3318" s="69"/>
      <c r="N3318" s="69"/>
      <c r="O3318" s="68"/>
      <c r="P3318" s="65"/>
      <c r="Q3318" s="65"/>
      <c r="R3318" s="65"/>
      <c r="S3318" s="70"/>
      <c r="T3318" s="66"/>
      <c r="U3318" s="71"/>
    </row>
    <row r="3319" spans="1:21" x14ac:dyDescent="0.15">
      <c r="A3319" s="63"/>
      <c r="B3319" s="78"/>
      <c r="C3319" s="65"/>
      <c r="D3319" s="64"/>
      <c r="E3319" s="65"/>
      <c r="F3319" s="65"/>
      <c r="G3319" s="65"/>
      <c r="H3319" s="65"/>
      <c r="I3319" s="64"/>
      <c r="J3319" s="66"/>
      <c r="K3319" s="67"/>
      <c r="L3319" s="68"/>
      <c r="M3319" s="69"/>
      <c r="N3319" s="69"/>
      <c r="O3319" s="68"/>
      <c r="P3319" s="65"/>
      <c r="Q3319" s="65"/>
      <c r="R3319" s="65"/>
      <c r="S3319" s="70"/>
      <c r="T3319" s="66"/>
      <c r="U3319" s="71"/>
    </row>
    <row r="3320" spans="1:21" x14ac:dyDescent="0.15">
      <c r="A3320" s="63"/>
      <c r="B3320" s="78"/>
      <c r="C3320" s="65"/>
      <c r="D3320" s="64"/>
      <c r="E3320" s="65"/>
      <c r="F3320" s="65"/>
      <c r="G3320" s="65"/>
      <c r="H3320" s="65"/>
      <c r="I3320" s="64"/>
      <c r="J3320" s="66"/>
      <c r="K3320" s="67"/>
      <c r="L3320" s="68"/>
      <c r="M3320" s="69"/>
      <c r="N3320" s="69"/>
      <c r="O3320" s="68"/>
      <c r="P3320" s="65"/>
      <c r="Q3320" s="65"/>
      <c r="R3320" s="65"/>
      <c r="S3320" s="70"/>
      <c r="T3320" s="66"/>
      <c r="U3320" s="71"/>
    </row>
    <row r="3321" spans="1:21" x14ac:dyDescent="0.15">
      <c r="A3321" s="63"/>
      <c r="B3321" s="78"/>
      <c r="C3321" s="65"/>
      <c r="D3321" s="64"/>
      <c r="E3321" s="65"/>
      <c r="F3321" s="65"/>
      <c r="G3321" s="65"/>
      <c r="H3321" s="65"/>
      <c r="I3321" s="64"/>
      <c r="J3321" s="66"/>
      <c r="K3321" s="67"/>
      <c r="L3321" s="68"/>
      <c r="M3321" s="69"/>
      <c r="N3321" s="69"/>
      <c r="O3321" s="68"/>
      <c r="P3321" s="65"/>
      <c r="Q3321" s="65"/>
      <c r="R3321" s="65"/>
      <c r="S3321" s="70"/>
      <c r="T3321" s="66"/>
      <c r="U3321" s="71"/>
    </row>
    <row r="3322" spans="1:21" x14ac:dyDescent="0.15">
      <c r="A3322" s="63"/>
      <c r="B3322" s="78"/>
      <c r="C3322" s="65"/>
      <c r="D3322" s="64"/>
      <c r="E3322" s="65"/>
      <c r="F3322" s="65"/>
      <c r="G3322" s="65"/>
      <c r="H3322" s="65"/>
      <c r="I3322" s="64"/>
      <c r="J3322" s="66"/>
      <c r="K3322" s="67"/>
      <c r="L3322" s="68"/>
      <c r="M3322" s="69"/>
      <c r="N3322" s="69"/>
      <c r="O3322" s="68"/>
      <c r="P3322" s="65"/>
      <c r="Q3322" s="65"/>
      <c r="R3322" s="65"/>
      <c r="S3322" s="70"/>
      <c r="T3322" s="66"/>
      <c r="U3322" s="71"/>
    </row>
    <row r="3323" spans="1:21" x14ac:dyDescent="0.15">
      <c r="A3323" s="63"/>
      <c r="B3323" s="78"/>
      <c r="C3323" s="65"/>
      <c r="D3323" s="64"/>
      <c r="E3323" s="65"/>
      <c r="F3323" s="65"/>
      <c r="G3323" s="65"/>
      <c r="H3323" s="65"/>
      <c r="I3323" s="64"/>
      <c r="J3323" s="66"/>
      <c r="K3323" s="67"/>
      <c r="L3323" s="68"/>
      <c r="M3323" s="69"/>
      <c r="N3323" s="69"/>
      <c r="O3323" s="68"/>
      <c r="P3323" s="65"/>
      <c r="Q3323" s="65"/>
      <c r="R3323" s="65"/>
      <c r="S3323" s="70"/>
      <c r="T3323" s="66"/>
      <c r="U3323" s="71"/>
    </row>
    <row r="3324" spans="1:21" x14ac:dyDescent="0.15">
      <c r="A3324" s="63"/>
      <c r="B3324" s="78"/>
      <c r="C3324" s="65"/>
      <c r="D3324" s="64"/>
      <c r="E3324" s="65"/>
      <c r="F3324" s="65"/>
      <c r="G3324" s="65"/>
      <c r="H3324" s="65"/>
      <c r="I3324" s="64"/>
      <c r="J3324" s="66"/>
      <c r="K3324" s="67"/>
      <c r="L3324" s="68"/>
      <c r="M3324" s="69"/>
      <c r="N3324" s="69"/>
      <c r="O3324" s="68"/>
      <c r="P3324" s="65"/>
      <c r="Q3324" s="65"/>
      <c r="R3324" s="65"/>
      <c r="S3324" s="70"/>
      <c r="T3324" s="66"/>
      <c r="U3324" s="71"/>
    </row>
    <row r="3325" spans="1:21" x14ac:dyDescent="0.15">
      <c r="A3325" s="63"/>
      <c r="B3325" s="78"/>
      <c r="C3325" s="65"/>
      <c r="D3325" s="64"/>
      <c r="E3325" s="65"/>
      <c r="F3325" s="65"/>
      <c r="G3325" s="65"/>
      <c r="H3325" s="65"/>
      <c r="I3325" s="64"/>
      <c r="J3325" s="66"/>
      <c r="K3325" s="67"/>
      <c r="L3325" s="68"/>
      <c r="M3325" s="69"/>
      <c r="N3325" s="69"/>
      <c r="O3325" s="68"/>
      <c r="P3325" s="65"/>
      <c r="Q3325" s="65"/>
      <c r="R3325" s="65"/>
      <c r="S3325" s="70"/>
      <c r="T3325" s="66"/>
      <c r="U3325" s="71"/>
    </row>
    <row r="3326" spans="1:21" x14ac:dyDescent="0.15">
      <c r="A3326" s="63"/>
      <c r="B3326" s="78"/>
      <c r="C3326" s="65"/>
      <c r="D3326" s="64"/>
      <c r="E3326" s="65"/>
      <c r="F3326" s="65"/>
      <c r="G3326" s="65"/>
      <c r="H3326" s="65"/>
      <c r="I3326" s="64"/>
      <c r="J3326" s="66"/>
      <c r="K3326" s="67"/>
      <c r="L3326" s="68"/>
      <c r="M3326" s="69"/>
      <c r="N3326" s="69"/>
      <c r="O3326" s="68"/>
      <c r="P3326" s="65"/>
      <c r="Q3326" s="65"/>
      <c r="R3326" s="65"/>
      <c r="S3326" s="70"/>
      <c r="T3326" s="66"/>
      <c r="U3326" s="71"/>
    </row>
    <row r="3327" spans="1:21" x14ac:dyDescent="0.15">
      <c r="A3327" s="63"/>
      <c r="B3327" s="78"/>
      <c r="C3327" s="65"/>
      <c r="D3327" s="64"/>
      <c r="E3327" s="65"/>
      <c r="F3327" s="65"/>
      <c r="G3327" s="65"/>
      <c r="H3327" s="65"/>
      <c r="I3327" s="64"/>
      <c r="J3327" s="66"/>
      <c r="K3327" s="67"/>
      <c r="L3327" s="68"/>
      <c r="M3327" s="69"/>
      <c r="N3327" s="69"/>
      <c r="O3327" s="68"/>
      <c r="P3327" s="65"/>
      <c r="Q3327" s="65"/>
      <c r="R3327" s="65"/>
      <c r="S3327" s="70"/>
      <c r="T3327" s="66"/>
      <c r="U3327" s="71"/>
    </row>
    <row r="3328" spans="1:21" x14ac:dyDescent="0.15">
      <c r="A3328" s="63"/>
      <c r="B3328" s="78"/>
      <c r="C3328" s="65"/>
      <c r="D3328" s="64"/>
      <c r="E3328" s="65"/>
      <c r="F3328" s="65"/>
      <c r="G3328" s="65"/>
      <c r="H3328" s="65"/>
      <c r="I3328" s="64"/>
      <c r="J3328" s="66"/>
      <c r="K3328" s="67"/>
      <c r="L3328" s="68"/>
      <c r="M3328" s="69"/>
      <c r="N3328" s="69"/>
      <c r="O3328" s="68"/>
      <c r="P3328" s="65"/>
      <c r="Q3328" s="65"/>
      <c r="R3328" s="65"/>
      <c r="S3328" s="70"/>
      <c r="T3328" s="66"/>
      <c r="U3328" s="71"/>
    </row>
    <row r="3329" spans="1:21" x14ac:dyDescent="0.15">
      <c r="A3329" s="63"/>
      <c r="B3329" s="78"/>
      <c r="C3329" s="65"/>
      <c r="D3329" s="64"/>
      <c r="E3329" s="65"/>
      <c r="F3329" s="65"/>
      <c r="G3329" s="65"/>
      <c r="H3329" s="65"/>
      <c r="I3329" s="64"/>
      <c r="J3329" s="66"/>
      <c r="K3329" s="67"/>
      <c r="L3329" s="68"/>
      <c r="M3329" s="69"/>
      <c r="N3329" s="69"/>
      <c r="O3329" s="68"/>
      <c r="P3329" s="65"/>
      <c r="Q3329" s="65"/>
      <c r="R3329" s="65"/>
      <c r="S3329" s="70"/>
      <c r="T3329" s="66"/>
      <c r="U3329" s="71"/>
    </row>
    <row r="3330" spans="1:21" x14ac:dyDescent="0.15">
      <c r="A3330" s="63"/>
      <c r="B3330" s="78"/>
      <c r="C3330" s="65"/>
      <c r="D3330" s="64"/>
      <c r="E3330" s="65"/>
      <c r="F3330" s="65"/>
      <c r="G3330" s="65"/>
      <c r="H3330" s="65"/>
      <c r="I3330" s="64"/>
      <c r="J3330" s="66"/>
      <c r="K3330" s="67"/>
      <c r="L3330" s="68"/>
      <c r="M3330" s="69"/>
      <c r="N3330" s="69"/>
      <c r="O3330" s="68"/>
      <c r="P3330" s="65"/>
      <c r="Q3330" s="65"/>
      <c r="R3330" s="65"/>
      <c r="S3330" s="70"/>
      <c r="T3330" s="66"/>
      <c r="U3330" s="71"/>
    </row>
    <row r="3331" spans="1:21" x14ac:dyDescent="0.15">
      <c r="A3331" s="63"/>
      <c r="B3331" s="78"/>
      <c r="C3331" s="65"/>
      <c r="D3331" s="64"/>
      <c r="E3331" s="65"/>
      <c r="F3331" s="65"/>
      <c r="G3331" s="65"/>
      <c r="H3331" s="65"/>
      <c r="I3331" s="64"/>
      <c r="J3331" s="66"/>
      <c r="K3331" s="67"/>
      <c r="L3331" s="68"/>
      <c r="M3331" s="69"/>
      <c r="N3331" s="69"/>
      <c r="O3331" s="68"/>
      <c r="P3331" s="65"/>
      <c r="Q3331" s="65"/>
      <c r="R3331" s="65"/>
      <c r="S3331" s="70"/>
      <c r="T3331" s="66"/>
      <c r="U3331" s="71"/>
    </row>
    <row r="3332" spans="1:21" x14ac:dyDescent="0.15">
      <c r="A3332" s="63"/>
      <c r="B3332" s="78"/>
      <c r="C3332" s="65"/>
      <c r="D3332" s="64"/>
      <c r="E3332" s="65"/>
      <c r="F3332" s="65"/>
      <c r="G3332" s="65"/>
      <c r="H3332" s="65"/>
      <c r="I3332" s="64"/>
      <c r="J3332" s="66"/>
      <c r="K3332" s="67"/>
      <c r="L3332" s="68"/>
      <c r="M3332" s="69"/>
      <c r="N3332" s="69"/>
      <c r="O3332" s="68"/>
      <c r="P3332" s="65"/>
      <c r="Q3332" s="65"/>
      <c r="R3332" s="65"/>
      <c r="S3332" s="70"/>
      <c r="T3332" s="66"/>
      <c r="U3332" s="71"/>
    </row>
    <row r="3333" spans="1:21" x14ac:dyDescent="0.15">
      <c r="A3333" s="63"/>
      <c r="B3333" s="78"/>
      <c r="C3333" s="65"/>
      <c r="D3333" s="64"/>
      <c r="E3333" s="65"/>
      <c r="F3333" s="65"/>
      <c r="G3333" s="65"/>
      <c r="H3333" s="65"/>
      <c r="I3333" s="64"/>
      <c r="J3333" s="66"/>
      <c r="K3333" s="67"/>
      <c r="L3333" s="68"/>
      <c r="M3333" s="69"/>
      <c r="N3333" s="69"/>
      <c r="O3333" s="68"/>
      <c r="P3333" s="65"/>
      <c r="Q3333" s="65"/>
      <c r="R3333" s="65"/>
      <c r="S3333" s="70"/>
      <c r="T3333" s="66"/>
      <c r="U3333" s="71"/>
    </row>
    <row r="3334" spans="1:21" x14ac:dyDescent="0.15">
      <c r="A3334" s="63"/>
      <c r="B3334" s="78"/>
      <c r="C3334" s="65"/>
      <c r="D3334" s="64"/>
      <c r="E3334" s="65"/>
      <c r="F3334" s="65"/>
      <c r="G3334" s="65"/>
      <c r="H3334" s="65"/>
      <c r="I3334" s="64"/>
      <c r="J3334" s="66"/>
      <c r="K3334" s="67"/>
      <c r="L3334" s="68"/>
      <c r="M3334" s="69"/>
      <c r="N3334" s="69"/>
      <c r="O3334" s="68"/>
      <c r="P3334" s="65"/>
      <c r="Q3334" s="65"/>
      <c r="R3334" s="65"/>
      <c r="S3334" s="70"/>
      <c r="T3334" s="66"/>
      <c r="U3334" s="71"/>
    </row>
    <row r="3335" spans="1:21" x14ac:dyDescent="0.15">
      <c r="A3335" s="63"/>
      <c r="B3335" s="78"/>
      <c r="C3335" s="65"/>
      <c r="D3335" s="64"/>
      <c r="E3335" s="65"/>
      <c r="F3335" s="65"/>
      <c r="G3335" s="65"/>
      <c r="H3335" s="65"/>
      <c r="I3335" s="64"/>
      <c r="J3335" s="66"/>
      <c r="K3335" s="67"/>
      <c r="L3335" s="68"/>
      <c r="M3335" s="69"/>
      <c r="N3335" s="69"/>
      <c r="O3335" s="68"/>
      <c r="P3335" s="65"/>
      <c r="Q3335" s="65"/>
      <c r="R3335" s="65"/>
      <c r="S3335" s="70"/>
      <c r="T3335" s="66"/>
      <c r="U3335" s="71"/>
    </row>
    <row r="3336" spans="1:21" x14ac:dyDescent="0.15">
      <c r="A3336" s="63"/>
      <c r="B3336" s="78"/>
      <c r="C3336" s="65"/>
      <c r="D3336" s="64"/>
      <c r="E3336" s="65"/>
      <c r="F3336" s="65"/>
      <c r="G3336" s="65"/>
      <c r="H3336" s="65"/>
      <c r="I3336" s="64"/>
      <c r="J3336" s="66"/>
      <c r="K3336" s="67"/>
      <c r="L3336" s="68"/>
      <c r="M3336" s="69"/>
      <c r="N3336" s="69"/>
      <c r="O3336" s="68"/>
      <c r="P3336" s="65"/>
      <c r="Q3336" s="65"/>
      <c r="R3336" s="65"/>
      <c r="S3336" s="70"/>
      <c r="T3336" s="66"/>
      <c r="U3336" s="71"/>
    </row>
    <row r="3337" spans="1:21" x14ac:dyDescent="0.15">
      <c r="A3337" s="63"/>
      <c r="B3337" s="78"/>
      <c r="C3337" s="65"/>
      <c r="D3337" s="64"/>
      <c r="E3337" s="65"/>
      <c r="F3337" s="65"/>
      <c r="G3337" s="65"/>
      <c r="H3337" s="65"/>
      <c r="I3337" s="64"/>
      <c r="J3337" s="66"/>
      <c r="K3337" s="67"/>
      <c r="L3337" s="68"/>
      <c r="M3337" s="69"/>
      <c r="N3337" s="69"/>
      <c r="O3337" s="68"/>
      <c r="P3337" s="65"/>
      <c r="Q3337" s="65"/>
      <c r="R3337" s="65"/>
      <c r="S3337" s="70"/>
      <c r="T3337" s="66"/>
      <c r="U3337" s="71"/>
    </row>
    <row r="3338" spans="1:21" x14ac:dyDescent="0.15">
      <c r="A3338" s="63"/>
      <c r="B3338" s="78"/>
      <c r="C3338" s="65"/>
      <c r="D3338" s="64"/>
      <c r="E3338" s="65"/>
      <c r="F3338" s="65"/>
      <c r="G3338" s="65"/>
      <c r="H3338" s="65"/>
      <c r="I3338" s="64"/>
      <c r="J3338" s="66"/>
      <c r="K3338" s="67"/>
      <c r="L3338" s="68"/>
      <c r="M3338" s="69"/>
      <c r="N3338" s="69"/>
      <c r="O3338" s="68"/>
      <c r="P3338" s="65"/>
      <c r="Q3338" s="65"/>
      <c r="R3338" s="65"/>
      <c r="S3338" s="70"/>
      <c r="T3338" s="66"/>
      <c r="U3338" s="71"/>
    </row>
    <row r="3339" spans="1:21" x14ac:dyDescent="0.15">
      <c r="A3339" s="63"/>
      <c r="B3339" s="78"/>
      <c r="C3339" s="65"/>
      <c r="D3339" s="64"/>
      <c r="E3339" s="65"/>
      <c r="F3339" s="65"/>
      <c r="G3339" s="65"/>
      <c r="H3339" s="65"/>
      <c r="I3339" s="64"/>
      <c r="J3339" s="66"/>
      <c r="K3339" s="67"/>
      <c r="L3339" s="68"/>
      <c r="M3339" s="69"/>
      <c r="N3339" s="69"/>
      <c r="O3339" s="68"/>
      <c r="P3339" s="65"/>
      <c r="Q3339" s="65"/>
      <c r="R3339" s="65"/>
      <c r="S3339" s="70"/>
      <c r="T3339" s="66"/>
      <c r="U3339" s="71"/>
    </row>
    <row r="3340" spans="1:21" x14ac:dyDescent="0.15">
      <c r="A3340" s="63"/>
      <c r="B3340" s="78"/>
      <c r="C3340" s="65"/>
      <c r="D3340" s="64"/>
      <c r="E3340" s="65"/>
      <c r="F3340" s="65"/>
      <c r="G3340" s="65"/>
      <c r="H3340" s="65"/>
      <c r="I3340" s="64"/>
      <c r="J3340" s="66"/>
      <c r="K3340" s="67"/>
      <c r="L3340" s="68"/>
      <c r="M3340" s="69"/>
      <c r="N3340" s="69"/>
      <c r="O3340" s="68"/>
      <c r="P3340" s="65"/>
      <c r="Q3340" s="65"/>
      <c r="R3340" s="65"/>
      <c r="S3340" s="70"/>
      <c r="T3340" s="66"/>
      <c r="U3340" s="71"/>
    </row>
    <row r="3341" spans="1:21" x14ac:dyDescent="0.15">
      <c r="A3341" s="63"/>
      <c r="B3341" s="78"/>
      <c r="C3341" s="65"/>
      <c r="D3341" s="64"/>
      <c r="E3341" s="65"/>
      <c r="F3341" s="65"/>
      <c r="G3341" s="65"/>
      <c r="H3341" s="65"/>
      <c r="I3341" s="64"/>
      <c r="J3341" s="66"/>
      <c r="K3341" s="67"/>
      <c r="L3341" s="68"/>
      <c r="M3341" s="69"/>
      <c r="N3341" s="69"/>
      <c r="O3341" s="68"/>
      <c r="P3341" s="65"/>
      <c r="Q3341" s="65"/>
      <c r="R3341" s="65"/>
      <c r="S3341" s="70"/>
      <c r="T3341" s="66"/>
      <c r="U3341" s="71"/>
    </row>
    <row r="3342" spans="1:21" x14ac:dyDescent="0.15">
      <c r="A3342" s="63"/>
      <c r="B3342" s="78"/>
      <c r="C3342" s="65"/>
      <c r="D3342" s="64"/>
      <c r="E3342" s="65"/>
      <c r="F3342" s="65"/>
      <c r="G3342" s="65"/>
      <c r="H3342" s="65"/>
      <c r="I3342" s="64"/>
      <c r="J3342" s="66"/>
      <c r="K3342" s="67"/>
      <c r="L3342" s="68"/>
      <c r="M3342" s="69"/>
      <c r="N3342" s="69"/>
      <c r="O3342" s="68"/>
      <c r="P3342" s="65"/>
      <c r="Q3342" s="65"/>
      <c r="R3342" s="65"/>
      <c r="S3342" s="70"/>
      <c r="T3342" s="66"/>
      <c r="U3342" s="71"/>
    </row>
    <row r="3343" spans="1:21" x14ac:dyDescent="0.15">
      <c r="A3343" s="63"/>
      <c r="B3343" s="78"/>
      <c r="C3343" s="65"/>
      <c r="D3343" s="64"/>
      <c r="E3343" s="65"/>
      <c r="F3343" s="65"/>
      <c r="G3343" s="65"/>
      <c r="H3343" s="65"/>
      <c r="I3343" s="64"/>
      <c r="J3343" s="66"/>
      <c r="K3343" s="67"/>
      <c r="L3343" s="68"/>
      <c r="M3343" s="69"/>
      <c r="N3343" s="69"/>
      <c r="O3343" s="68"/>
      <c r="P3343" s="65"/>
      <c r="Q3343" s="65"/>
      <c r="R3343" s="65"/>
      <c r="S3343" s="70"/>
      <c r="T3343" s="66"/>
      <c r="U3343" s="71"/>
    </row>
    <row r="3344" spans="1:21" x14ac:dyDescent="0.15">
      <c r="A3344" s="63"/>
      <c r="B3344" s="78"/>
      <c r="C3344" s="65"/>
      <c r="D3344" s="64"/>
      <c r="E3344" s="65"/>
      <c r="F3344" s="65"/>
      <c r="G3344" s="65"/>
      <c r="H3344" s="65"/>
      <c r="I3344" s="64"/>
      <c r="J3344" s="66"/>
      <c r="K3344" s="67"/>
      <c r="L3344" s="68"/>
      <c r="M3344" s="69"/>
      <c r="N3344" s="69"/>
      <c r="O3344" s="68"/>
      <c r="P3344" s="65"/>
      <c r="Q3344" s="65"/>
      <c r="R3344" s="65"/>
      <c r="S3344" s="70"/>
      <c r="T3344" s="66"/>
      <c r="U3344" s="71"/>
    </row>
    <row r="3345" spans="1:21" x14ac:dyDescent="0.15">
      <c r="A3345" s="63"/>
      <c r="B3345" s="78"/>
      <c r="C3345" s="65"/>
      <c r="D3345" s="64"/>
      <c r="E3345" s="65"/>
      <c r="F3345" s="65"/>
      <c r="G3345" s="65"/>
      <c r="H3345" s="65"/>
      <c r="I3345" s="64"/>
      <c r="J3345" s="66"/>
      <c r="K3345" s="67"/>
      <c r="L3345" s="68"/>
      <c r="M3345" s="69"/>
      <c r="N3345" s="69"/>
      <c r="O3345" s="68"/>
      <c r="P3345" s="65"/>
      <c r="Q3345" s="65"/>
      <c r="R3345" s="65"/>
      <c r="S3345" s="70"/>
      <c r="T3345" s="66"/>
      <c r="U3345" s="71"/>
    </row>
    <row r="3346" spans="1:21" x14ac:dyDescent="0.15">
      <c r="A3346" s="63"/>
      <c r="B3346" s="78"/>
      <c r="C3346" s="65"/>
      <c r="D3346" s="64"/>
      <c r="E3346" s="65"/>
      <c r="F3346" s="65"/>
      <c r="G3346" s="65"/>
      <c r="H3346" s="65"/>
      <c r="I3346" s="64"/>
      <c r="J3346" s="66"/>
      <c r="K3346" s="67"/>
      <c r="L3346" s="68"/>
      <c r="M3346" s="69"/>
      <c r="N3346" s="69"/>
      <c r="O3346" s="68"/>
      <c r="P3346" s="65"/>
      <c r="Q3346" s="65"/>
      <c r="R3346" s="65"/>
      <c r="S3346" s="70"/>
      <c r="T3346" s="66"/>
      <c r="U3346" s="71"/>
    </row>
    <row r="3347" spans="1:21" x14ac:dyDescent="0.15">
      <c r="A3347" s="63"/>
      <c r="B3347" s="78"/>
      <c r="C3347" s="65"/>
      <c r="D3347" s="64"/>
      <c r="E3347" s="65"/>
      <c r="F3347" s="65"/>
      <c r="G3347" s="65"/>
      <c r="H3347" s="65"/>
      <c r="I3347" s="64"/>
      <c r="J3347" s="66"/>
      <c r="K3347" s="67"/>
      <c r="L3347" s="68"/>
      <c r="M3347" s="69"/>
      <c r="N3347" s="69"/>
      <c r="O3347" s="68"/>
      <c r="P3347" s="65"/>
      <c r="Q3347" s="65"/>
      <c r="R3347" s="65"/>
      <c r="S3347" s="70"/>
      <c r="T3347" s="66"/>
      <c r="U3347" s="71"/>
    </row>
    <row r="3348" spans="1:21" x14ac:dyDescent="0.15">
      <c r="A3348" s="63"/>
      <c r="B3348" s="78"/>
      <c r="C3348" s="65"/>
      <c r="D3348" s="64"/>
      <c r="E3348" s="65"/>
      <c r="F3348" s="65"/>
      <c r="G3348" s="65"/>
      <c r="H3348" s="65"/>
      <c r="I3348" s="64"/>
      <c r="J3348" s="66"/>
      <c r="K3348" s="67"/>
      <c r="L3348" s="68"/>
      <c r="M3348" s="69"/>
      <c r="N3348" s="69"/>
      <c r="O3348" s="68"/>
      <c r="P3348" s="65"/>
      <c r="Q3348" s="65"/>
      <c r="R3348" s="65"/>
      <c r="S3348" s="70"/>
      <c r="T3348" s="66"/>
      <c r="U3348" s="71"/>
    </row>
    <row r="3349" spans="1:21" x14ac:dyDescent="0.15">
      <c r="A3349" s="63"/>
      <c r="B3349" s="78"/>
      <c r="C3349" s="65"/>
      <c r="D3349" s="64"/>
      <c r="E3349" s="65"/>
      <c r="F3349" s="65"/>
      <c r="G3349" s="65"/>
      <c r="H3349" s="65"/>
      <c r="I3349" s="64"/>
      <c r="J3349" s="66"/>
      <c r="K3349" s="67"/>
      <c r="L3349" s="68"/>
      <c r="M3349" s="69"/>
      <c r="N3349" s="69"/>
      <c r="O3349" s="68"/>
      <c r="P3349" s="65"/>
      <c r="Q3349" s="65"/>
      <c r="R3349" s="65"/>
      <c r="S3349" s="70"/>
      <c r="T3349" s="66"/>
      <c r="U3349" s="71"/>
    </row>
    <row r="3350" spans="1:21" x14ac:dyDescent="0.15">
      <c r="A3350" s="63"/>
      <c r="B3350" s="78"/>
      <c r="C3350" s="65"/>
      <c r="D3350" s="64"/>
      <c r="E3350" s="65"/>
      <c r="F3350" s="65"/>
      <c r="G3350" s="65"/>
      <c r="H3350" s="65"/>
      <c r="I3350" s="64"/>
      <c r="J3350" s="66"/>
      <c r="K3350" s="67"/>
      <c r="L3350" s="68"/>
      <c r="M3350" s="69"/>
      <c r="N3350" s="69"/>
      <c r="O3350" s="68"/>
      <c r="P3350" s="65"/>
      <c r="Q3350" s="65"/>
      <c r="R3350" s="65"/>
      <c r="S3350" s="70"/>
      <c r="T3350" s="66"/>
      <c r="U3350" s="71"/>
    </row>
    <row r="3351" spans="1:21" x14ac:dyDescent="0.15">
      <c r="A3351" s="63"/>
      <c r="B3351" s="78"/>
      <c r="C3351" s="65"/>
      <c r="D3351" s="64"/>
      <c r="E3351" s="65"/>
      <c r="F3351" s="65"/>
      <c r="G3351" s="65"/>
      <c r="H3351" s="65"/>
      <c r="I3351" s="64"/>
      <c r="J3351" s="66"/>
      <c r="K3351" s="67"/>
      <c r="L3351" s="68"/>
      <c r="M3351" s="69"/>
      <c r="N3351" s="69"/>
      <c r="O3351" s="68"/>
      <c r="P3351" s="65"/>
      <c r="Q3351" s="65"/>
      <c r="R3351" s="65"/>
      <c r="S3351" s="70"/>
      <c r="T3351" s="66"/>
      <c r="U3351" s="71"/>
    </row>
    <row r="3352" spans="1:21" x14ac:dyDescent="0.15">
      <c r="A3352" s="63"/>
      <c r="B3352" s="78"/>
      <c r="C3352" s="65"/>
      <c r="D3352" s="64"/>
      <c r="E3352" s="65"/>
      <c r="F3352" s="65"/>
      <c r="G3352" s="65"/>
      <c r="H3352" s="65"/>
      <c r="I3352" s="64"/>
      <c r="J3352" s="66"/>
      <c r="K3352" s="67"/>
      <c r="L3352" s="68"/>
      <c r="M3352" s="69"/>
      <c r="N3352" s="69"/>
      <c r="O3352" s="68"/>
      <c r="P3352" s="65"/>
      <c r="Q3352" s="65"/>
      <c r="R3352" s="65"/>
      <c r="S3352" s="70"/>
      <c r="T3352" s="66"/>
      <c r="U3352" s="71"/>
    </row>
    <row r="3353" spans="1:21" x14ac:dyDescent="0.15">
      <c r="A3353" s="63"/>
      <c r="B3353" s="78"/>
      <c r="C3353" s="65"/>
      <c r="D3353" s="64"/>
      <c r="E3353" s="65"/>
      <c r="F3353" s="65"/>
      <c r="G3353" s="65"/>
      <c r="H3353" s="65"/>
      <c r="I3353" s="64"/>
      <c r="J3353" s="66"/>
      <c r="K3353" s="67"/>
      <c r="L3353" s="68"/>
      <c r="M3353" s="69"/>
      <c r="N3353" s="69"/>
      <c r="O3353" s="68"/>
      <c r="P3353" s="65"/>
      <c r="Q3353" s="65"/>
      <c r="R3353" s="65"/>
      <c r="S3353" s="70"/>
      <c r="T3353" s="66"/>
      <c r="U3353" s="71"/>
    </row>
    <row r="3354" spans="1:21" x14ac:dyDescent="0.15">
      <c r="A3354" s="63"/>
      <c r="B3354" s="78"/>
      <c r="C3354" s="65"/>
      <c r="D3354" s="64"/>
      <c r="E3354" s="65"/>
      <c r="F3354" s="65"/>
      <c r="G3354" s="65"/>
      <c r="H3354" s="65"/>
      <c r="I3354" s="64"/>
      <c r="J3354" s="66"/>
      <c r="K3354" s="67"/>
      <c r="L3354" s="68"/>
      <c r="M3354" s="69"/>
      <c r="N3354" s="69"/>
      <c r="O3354" s="68"/>
      <c r="P3354" s="65"/>
      <c r="Q3354" s="65"/>
      <c r="R3354" s="65"/>
      <c r="S3354" s="70"/>
      <c r="T3354" s="66"/>
      <c r="U3354" s="71"/>
    </row>
    <row r="3355" spans="1:21" x14ac:dyDescent="0.15">
      <c r="A3355" s="63"/>
      <c r="B3355" s="78"/>
      <c r="C3355" s="65"/>
      <c r="D3355" s="64"/>
      <c r="E3355" s="65"/>
      <c r="F3355" s="65"/>
      <c r="G3355" s="65"/>
      <c r="H3355" s="65"/>
      <c r="I3355" s="64"/>
      <c r="J3355" s="66"/>
      <c r="K3355" s="67"/>
      <c r="L3355" s="68"/>
      <c r="M3355" s="69"/>
      <c r="N3355" s="69"/>
      <c r="O3355" s="68"/>
      <c r="P3355" s="65"/>
      <c r="Q3355" s="65"/>
      <c r="R3355" s="65"/>
      <c r="S3355" s="70"/>
      <c r="T3355" s="66"/>
      <c r="U3355" s="71"/>
    </row>
    <row r="3356" spans="1:21" x14ac:dyDescent="0.15">
      <c r="A3356" s="63"/>
      <c r="B3356" s="78"/>
      <c r="C3356" s="65"/>
      <c r="D3356" s="64"/>
      <c r="E3356" s="65"/>
      <c r="F3356" s="65"/>
      <c r="G3356" s="65"/>
      <c r="H3356" s="65"/>
      <c r="I3356" s="64"/>
      <c r="J3356" s="66"/>
      <c r="K3356" s="67"/>
      <c r="L3356" s="68"/>
      <c r="M3356" s="69"/>
      <c r="N3356" s="69"/>
      <c r="O3356" s="68"/>
      <c r="P3356" s="65"/>
      <c r="Q3356" s="65"/>
      <c r="R3356" s="65"/>
      <c r="S3356" s="70"/>
      <c r="T3356" s="66"/>
      <c r="U3356" s="71"/>
    </row>
    <row r="3357" spans="1:21" x14ac:dyDescent="0.15">
      <c r="A3357" s="63"/>
      <c r="B3357" s="78"/>
      <c r="C3357" s="65"/>
      <c r="D3357" s="64"/>
      <c r="E3357" s="65"/>
      <c r="F3357" s="65"/>
      <c r="G3357" s="65"/>
      <c r="H3357" s="65"/>
      <c r="I3357" s="64"/>
      <c r="J3357" s="66"/>
      <c r="K3357" s="67"/>
      <c r="L3357" s="68"/>
      <c r="M3357" s="69"/>
      <c r="N3357" s="69"/>
      <c r="O3357" s="68"/>
      <c r="P3357" s="65"/>
      <c r="Q3357" s="65"/>
      <c r="R3357" s="65"/>
      <c r="S3357" s="70"/>
      <c r="T3357" s="66"/>
      <c r="U3357" s="71"/>
    </row>
    <row r="3358" spans="1:21" x14ac:dyDescent="0.15">
      <c r="A3358" s="63"/>
      <c r="B3358" s="78"/>
      <c r="C3358" s="65"/>
      <c r="D3358" s="64"/>
      <c r="E3358" s="65"/>
      <c r="F3358" s="65"/>
      <c r="G3358" s="65"/>
      <c r="H3358" s="65"/>
      <c r="I3358" s="64"/>
      <c r="J3358" s="66"/>
      <c r="K3358" s="67"/>
      <c r="L3358" s="68"/>
      <c r="M3358" s="69"/>
      <c r="N3358" s="69"/>
      <c r="O3358" s="68"/>
      <c r="P3358" s="65"/>
      <c r="Q3358" s="65"/>
      <c r="R3358" s="65"/>
      <c r="S3358" s="70"/>
      <c r="T3358" s="66"/>
      <c r="U3358" s="71"/>
    </row>
    <row r="3359" spans="1:21" x14ac:dyDescent="0.15">
      <c r="A3359" s="63"/>
      <c r="B3359" s="78"/>
      <c r="C3359" s="65"/>
      <c r="D3359" s="64"/>
      <c r="E3359" s="65"/>
      <c r="F3359" s="65"/>
      <c r="G3359" s="65"/>
      <c r="H3359" s="65"/>
      <c r="I3359" s="64"/>
      <c r="J3359" s="66"/>
      <c r="K3359" s="67"/>
      <c r="L3359" s="68"/>
      <c r="M3359" s="69"/>
      <c r="N3359" s="69"/>
      <c r="O3359" s="68"/>
      <c r="P3359" s="65"/>
      <c r="Q3359" s="65"/>
      <c r="R3359" s="65"/>
      <c r="S3359" s="70"/>
      <c r="T3359" s="66"/>
      <c r="U3359" s="71"/>
    </row>
    <row r="3360" spans="1:21" x14ac:dyDescent="0.15">
      <c r="A3360" s="63"/>
      <c r="B3360" s="78"/>
      <c r="C3360" s="65"/>
      <c r="D3360" s="64"/>
      <c r="E3360" s="65"/>
      <c r="F3360" s="65"/>
      <c r="G3360" s="65"/>
      <c r="H3360" s="65"/>
      <c r="I3360" s="64"/>
      <c r="J3360" s="66"/>
      <c r="K3360" s="67"/>
      <c r="L3360" s="68"/>
      <c r="M3360" s="69"/>
      <c r="N3360" s="69"/>
      <c r="O3360" s="68"/>
      <c r="P3360" s="65"/>
      <c r="Q3360" s="65"/>
      <c r="R3360" s="65"/>
      <c r="S3360" s="70"/>
      <c r="T3360" s="66"/>
      <c r="U3360" s="71"/>
    </row>
    <row r="3361" spans="1:21" x14ac:dyDescent="0.15">
      <c r="A3361" s="63"/>
      <c r="B3361" s="78"/>
      <c r="C3361" s="65"/>
      <c r="D3361" s="64"/>
      <c r="E3361" s="65"/>
      <c r="F3361" s="65"/>
      <c r="G3361" s="65"/>
      <c r="H3361" s="65"/>
      <c r="I3361" s="64"/>
      <c r="J3361" s="66"/>
      <c r="K3361" s="67"/>
      <c r="L3361" s="68"/>
      <c r="M3361" s="69"/>
      <c r="N3361" s="69"/>
      <c r="O3361" s="68"/>
      <c r="P3361" s="65"/>
      <c r="Q3361" s="65"/>
      <c r="R3361" s="65"/>
      <c r="S3361" s="70"/>
      <c r="T3361" s="66"/>
      <c r="U3361" s="71"/>
    </row>
    <row r="3362" spans="1:21" x14ac:dyDescent="0.15">
      <c r="A3362" s="63"/>
      <c r="B3362" s="78"/>
      <c r="C3362" s="65"/>
      <c r="D3362" s="64"/>
      <c r="E3362" s="65"/>
      <c r="F3362" s="65"/>
      <c r="G3362" s="65"/>
      <c r="H3362" s="65"/>
      <c r="I3362" s="64"/>
      <c r="J3362" s="66"/>
      <c r="K3362" s="67"/>
      <c r="L3362" s="68"/>
      <c r="M3362" s="69"/>
      <c r="N3362" s="69"/>
      <c r="O3362" s="68"/>
      <c r="P3362" s="65"/>
      <c r="Q3362" s="65"/>
      <c r="R3362" s="65"/>
      <c r="S3362" s="70"/>
      <c r="T3362" s="66"/>
      <c r="U3362" s="71"/>
    </row>
    <row r="3363" spans="1:21" x14ac:dyDescent="0.15">
      <c r="A3363" s="63"/>
      <c r="B3363" s="78"/>
      <c r="C3363" s="65"/>
      <c r="D3363" s="64"/>
      <c r="E3363" s="65"/>
      <c r="F3363" s="65"/>
      <c r="G3363" s="65"/>
      <c r="H3363" s="65"/>
      <c r="I3363" s="64"/>
      <c r="J3363" s="66"/>
      <c r="K3363" s="67"/>
      <c r="L3363" s="68"/>
      <c r="M3363" s="69"/>
      <c r="N3363" s="69"/>
      <c r="O3363" s="68"/>
      <c r="P3363" s="65"/>
      <c r="Q3363" s="65"/>
      <c r="R3363" s="65"/>
      <c r="S3363" s="70"/>
      <c r="T3363" s="66"/>
      <c r="U3363" s="71"/>
    </row>
    <row r="3364" spans="1:21" x14ac:dyDescent="0.15">
      <c r="A3364" s="63"/>
      <c r="B3364" s="78"/>
      <c r="C3364" s="65"/>
      <c r="D3364" s="64"/>
      <c r="E3364" s="65"/>
      <c r="F3364" s="65"/>
      <c r="G3364" s="65"/>
      <c r="H3364" s="65"/>
      <c r="I3364" s="64"/>
      <c r="J3364" s="66"/>
      <c r="K3364" s="67"/>
      <c r="L3364" s="68"/>
      <c r="M3364" s="69"/>
      <c r="N3364" s="69"/>
      <c r="O3364" s="68"/>
      <c r="P3364" s="65"/>
      <c r="Q3364" s="65"/>
      <c r="R3364" s="65"/>
      <c r="S3364" s="70"/>
      <c r="T3364" s="66"/>
      <c r="U3364" s="71"/>
    </row>
    <row r="3365" spans="1:21" x14ac:dyDescent="0.15">
      <c r="A3365" s="63"/>
      <c r="B3365" s="78"/>
      <c r="C3365" s="65"/>
      <c r="D3365" s="64"/>
      <c r="E3365" s="65"/>
      <c r="F3365" s="65"/>
      <c r="G3365" s="65"/>
      <c r="H3365" s="65"/>
      <c r="I3365" s="64"/>
      <c r="J3365" s="66"/>
      <c r="K3365" s="67"/>
      <c r="L3365" s="68"/>
      <c r="M3365" s="69"/>
      <c r="N3365" s="69"/>
      <c r="O3365" s="68"/>
      <c r="P3365" s="65"/>
      <c r="Q3365" s="65"/>
      <c r="R3365" s="65"/>
      <c r="S3365" s="70"/>
      <c r="T3365" s="66"/>
      <c r="U3365" s="71"/>
    </row>
    <row r="3366" spans="1:21" x14ac:dyDescent="0.15">
      <c r="A3366" s="63"/>
      <c r="B3366" s="78"/>
      <c r="C3366" s="65"/>
      <c r="D3366" s="64"/>
      <c r="E3366" s="65"/>
      <c r="F3366" s="65"/>
      <c r="G3366" s="65"/>
      <c r="H3366" s="65"/>
      <c r="I3366" s="64"/>
      <c r="J3366" s="66"/>
      <c r="K3366" s="67"/>
      <c r="L3366" s="68"/>
      <c r="M3366" s="69"/>
      <c r="N3366" s="69"/>
      <c r="O3366" s="68"/>
      <c r="P3366" s="65"/>
      <c r="Q3366" s="65"/>
      <c r="R3366" s="65"/>
      <c r="S3366" s="70"/>
      <c r="T3366" s="66"/>
      <c r="U3366" s="71"/>
    </row>
    <row r="3367" spans="1:21" x14ac:dyDescent="0.15">
      <c r="A3367" s="63"/>
      <c r="B3367" s="78"/>
      <c r="C3367" s="65"/>
      <c r="D3367" s="64"/>
      <c r="E3367" s="65"/>
      <c r="F3367" s="65"/>
      <c r="G3367" s="65"/>
      <c r="H3367" s="65"/>
      <c r="I3367" s="64"/>
      <c r="J3367" s="66"/>
      <c r="K3367" s="67"/>
      <c r="L3367" s="68"/>
      <c r="M3367" s="69"/>
      <c r="N3367" s="69"/>
      <c r="O3367" s="68"/>
      <c r="P3367" s="65"/>
      <c r="Q3367" s="65"/>
      <c r="R3367" s="65"/>
      <c r="S3367" s="70"/>
      <c r="T3367" s="66"/>
      <c r="U3367" s="71"/>
    </row>
    <row r="3368" spans="1:21" x14ac:dyDescent="0.15">
      <c r="A3368" s="63"/>
      <c r="B3368" s="78"/>
      <c r="C3368" s="65"/>
      <c r="D3368" s="64"/>
      <c r="E3368" s="65"/>
      <c r="F3368" s="65"/>
      <c r="G3368" s="65"/>
      <c r="H3368" s="65"/>
      <c r="I3368" s="64"/>
      <c r="J3368" s="66"/>
      <c r="K3368" s="67"/>
      <c r="L3368" s="68"/>
      <c r="M3368" s="69"/>
      <c r="N3368" s="69"/>
      <c r="O3368" s="68"/>
      <c r="P3368" s="65"/>
      <c r="Q3368" s="65"/>
      <c r="R3368" s="65"/>
      <c r="S3368" s="70"/>
      <c r="T3368" s="66"/>
      <c r="U3368" s="71"/>
    </row>
    <row r="3369" spans="1:21" x14ac:dyDescent="0.15">
      <c r="A3369" s="63"/>
      <c r="B3369" s="78"/>
      <c r="C3369" s="65"/>
      <c r="D3369" s="64"/>
      <c r="E3369" s="65"/>
      <c r="F3369" s="65"/>
      <c r="G3369" s="65"/>
      <c r="H3369" s="65"/>
      <c r="I3369" s="64"/>
      <c r="J3369" s="66"/>
      <c r="K3369" s="67"/>
      <c r="L3369" s="68"/>
      <c r="M3369" s="69"/>
      <c r="N3369" s="69"/>
      <c r="O3369" s="68"/>
      <c r="P3369" s="65"/>
      <c r="Q3369" s="65"/>
      <c r="R3369" s="65"/>
      <c r="S3369" s="70"/>
      <c r="T3369" s="66"/>
      <c r="U3369" s="71"/>
    </row>
    <row r="3370" spans="1:21" x14ac:dyDescent="0.15">
      <c r="A3370" s="63"/>
      <c r="B3370" s="78"/>
      <c r="C3370" s="65"/>
      <c r="D3370" s="64"/>
      <c r="E3370" s="65"/>
      <c r="F3370" s="65"/>
      <c r="G3370" s="65"/>
      <c r="H3370" s="65"/>
      <c r="I3370" s="64"/>
      <c r="J3370" s="66"/>
      <c r="K3370" s="67"/>
      <c r="L3370" s="68"/>
      <c r="M3370" s="69"/>
      <c r="N3370" s="69"/>
      <c r="O3370" s="68"/>
      <c r="P3370" s="65"/>
      <c r="Q3370" s="65"/>
      <c r="R3370" s="65"/>
      <c r="S3370" s="70"/>
      <c r="T3370" s="66"/>
      <c r="U3370" s="71"/>
    </row>
    <row r="3371" spans="1:21" x14ac:dyDescent="0.15">
      <c r="A3371" s="63"/>
      <c r="B3371" s="78"/>
      <c r="C3371" s="65"/>
      <c r="D3371" s="64"/>
      <c r="E3371" s="65"/>
      <c r="F3371" s="65"/>
      <c r="G3371" s="65"/>
      <c r="H3371" s="65"/>
      <c r="I3371" s="64"/>
      <c r="J3371" s="66"/>
      <c r="K3371" s="67"/>
      <c r="L3371" s="68"/>
      <c r="M3371" s="69"/>
      <c r="N3371" s="69"/>
      <c r="O3371" s="68"/>
      <c r="P3371" s="65"/>
      <c r="Q3371" s="65"/>
      <c r="R3371" s="65"/>
      <c r="S3371" s="70"/>
      <c r="T3371" s="66"/>
      <c r="U3371" s="71"/>
    </row>
    <row r="3372" spans="1:21" x14ac:dyDescent="0.15">
      <c r="A3372" s="63"/>
      <c r="B3372" s="78"/>
      <c r="C3372" s="65"/>
      <c r="D3372" s="64"/>
      <c r="E3372" s="65"/>
      <c r="F3372" s="65"/>
      <c r="G3372" s="65"/>
      <c r="H3372" s="65"/>
      <c r="I3372" s="64"/>
      <c r="J3372" s="66"/>
      <c r="K3372" s="67"/>
      <c r="L3372" s="68"/>
      <c r="M3372" s="69"/>
      <c r="N3372" s="69"/>
      <c r="O3372" s="68"/>
      <c r="P3372" s="65"/>
      <c r="Q3372" s="65"/>
      <c r="R3372" s="65"/>
      <c r="S3372" s="70"/>
      <c r="T3372" s="66"/>
      <c r="U3372" s="71"/>
    </row>
    <row r="3373" spans="1:21" x14ac:dyDescent="0.15">
      <c r="A3373" s="63"/>
      <c r="B3373" s="78"/>
      <c r="C3373" s="65"/>
      <c r="D3373" s="64"/>
      <c r="E3373" s="65"/>
      <c r="F3373" s="65"/>
      <c r="G3373" s="65"/>
      <c r="H3373" s="65"/>
      <c r="I3373" s="64"/>
      <c r="J3373" s="66"/>
      <c r="K3373" s="67"/>
      <c r="L3373" s="68"/>
      <c r="M3373" s="69"/>
      <c r="N3373" s="69"/>
      <c r="O3373" s="68"/>
      <c r="P3373" s="65"/>
      <c r="Q3373" s="65"/>
      <c r="R3373" s="65"/>
      <c r="S3373" s="70"/>
      <c r="T3373" s="66"/>
      <c r="U3373" s="71"/>
    </row>
    <row r="3374" spans="1:21" x14ac:dyDescent="0.15">
      <c r="A3374" s="63"/>
      <c r="B3374" s="78"/>
      <c r="C3374" s="65"/>
      <c r="D3374" s="64"/>
      <c r="E3374" s="65"/>
      <c r="F3374" s="65"/>
      <c r="G3374" s="65"/>
      <c r="H3374" s="65"/>
      <c r="I3374" s="64"/>
      <c r="J3374" s="66"/>
      <c r="K3374" s="67"/>
      <c r="L3374" s="68"/>
      <c r="M3374" s="69"/>
      <c r="N3374" s="69"/>
      <c r="O3374" s="68"/>
      <c r="P3374" s="65"/>
      <c r="Q3374" s="65"/>
      <c r="R3374" s="65"/>
      <c r="S3374" s="70"/>
      <c r="T3374" s="66"/>
      <c r="U3374" s="71"/>
    </row>
    <row r="3375" spans="1:21" x14ac:dyDescent="0.15">
      <c r="A3375" s="63"/>
      <c r="B3375" s="78"/>
      <c r="C3375" s="65"/>
      <c r="D3375" s="64"/>
      <c r="E3375" s="65"/>
      <c r="F3375" s="65"/>
      <c r="G3375" s="65"/>
      <c r="H3375" s="65"/>
      <c r="I3375" s="64"/>
      <c r="J3375" s="66"/>
      <c r="K3375" s="67"/>
      <c r="L3375" s="68"/>
      <c r="M3375" s="69"/>
      <c r="N3375" s="69"/>
      <c r="O3375" s="68"/>
      <c r="P3375" s="65"/>
      <c r="Q3375" s="65"/>
      <c r="R3375" s="65"/>
      <c r="S3375" s="70"/>
      <c r="T3375" s="66"/>
      <c r="U3375" s="71"/>
    </row>
    <row r="3376" spans="1:21" x14ac:dyDescent="0.15">
      <c r="A3376" s="63"/>
      <c r="B3376" s="78"/>
      <c r="C3376" s="65"/>
      <c r="D3376" s="64"/>
      <c r="E3376" s="65"/>
      <c r="F3376" s="65"/>
      <c r="G3376" s="65"/>
      <c r="H3376" s="65"/>
      <c r="I3376" s="64"/>
      <c r="J3376" s="66"/>
      <c r="K3376" s="67"/>
      <c r="L3376" s="68"/>
      <c r="M3376" s="69"/>
      <c r="N3376" s="69"/>
      <c r="O3376" s="68"/>
      <c r="P3376" s="65"/>
      <c r="Q3376" s="65"/>
      <c r="R3376" s="65"/>
      <c r="S3376" s="70"/>
      <c r="T3376" s="66"/>
      <c r="U3376" s="71"/>
    </row>
    <row r="3377" spans="1:21" x14ac:dyDescent="0.15">
      <c r="A3377" s="63"/>
      <c r="B3377" s="78"/>
      <c r="C3377" s="65"/>
      <c r="D3377" s="64"/>
      <c r="E3377" s="65"/>
      <c r="F3377" s="65"/>
      <c r="G3377" s="65"/>
      <c r="H3377" s="65"/>
      <c r="I3377" s="64"/>
      <c r="J3377" s="66"/>
      <c r="K3377" s="67"/>
      <c r="L3377" s="68"/>
      <c r="M3377" s="69"/>
      <c r="N3377" s="69"/>
      <c r="O3377" s="68"/>
      <c r="P3377" s="65"/>
      <c r="Q3377" s="65"/>
      <c r="R3377" s="65"/>
      <c r="S3377" s="70"/>
      <c r="T3377" s="66"/>
      <c r="U3377" s="71"/>
    </row>
    <row r="3378" spans="1:21" x14ac:dyDescent="0.15">
      <c r="A3378" s="63"/>
      <c r="B3378" s="78"/>
      <c r="C3378" s="65"/>
      <c r="D3378" s="64"/>
      <c r="E3378" s="65"/>
      <c r="F3378" s="65"/>
      <c r="G3378" s="65"/>
      <c r="H3378" s="65"/>
      <c r="I3378" s="64"/>
      <c r="J3378" s="66"/>
      <c r="K3378" s="67"/>
      <c r="L3378" s="68"/>
      <c r="M3378" s="69"/>
      <c r="N3378" s="69"/>
      <c r="O3378" s="68"/>
      <c r="P3378" s="65"/>
      <c r="Q3378" s="65"/>
      <c r="R3378" s="65"/>
      <c r="S3378" s="70"/>
      <c r="T3378" s="66"/>
      <c r="U3378" s="71"/>
    </row>
    <row r="3379" spans="1:21" x14ac:dyDescent="0.15">
      <c r="A3379" s="63"/>
      <c r="B3379" s="78"/>
      <c r="C3379" s="65"/>
      <c r="D3379" s="64"/>
      <c r="E3379" s="65"/>
      <c r="F3379" s="65"/>
      <c r="G3379" s="65"/>
      <c r="H3379" s="65"/>
      <c r="I3379" s="64"/>
      <c r="J3379" s="66"/>
      <c r="K3379" s="67"/>
      <c r="L3379" s="68"/>
      <c r="M3379" s="69"/>
      <c r="N3379" s="69"/>
      <c r="O3379" s="68"/>
      <c r="P3379" s="65"/>
      <c r="Q3379" s="65"/>
      <c r="R3379" s="65"/>
      <c r="S3379" s="70"/>
      <c r="T3379" s="66"/>
      <c r="U3379" s="71"/>
    </row>
    <row r="3380" spans="1:21" x14ac:dyDescent="0.15">
      <c r="A3380" s="63"/>
      <c r="B3380" s="78"/>
      <c r="C3380" s="65"/>
      <c r="D3380" s="64"/>
      <c r="E3380" s="65"/>
      <c r="F3380" s="65"/>
      <c r="G3380" s="65"/>
      <c r="H3380" s="65"/>
      <c r="I3380" s="64"/>
      <c r="J3380" s="66"/>
      <c r="K3380" s="67"/>
      <c r="L3380" s="68"/>
      <c r="M3380" s="69"/>
      <c r="N3380" s="69"/>
      <c r="O3380" s="68"/>
      <c r="P3380" s="65"/>
      <c r="Q3380" s="65"/>
      <c r="R3380" s="65"/>
      <c r="S3380" s="70"/>
      <c r="T3380" s="66"/>
      <c r="U3380" s="71"/>
    </row>
    <row r="3381" spans="1:21" x14ac:dyDescent="0.15">
      <c r="A3381" s="63"/>
      <c r="B3381" s="78"/>
      <c r="C3381" s="65"/>
      <c r="D3381" s="64"/>
      <c r="E3381" s="65"/>
      <c r="F3381" s="65"/>
      <c r="G3381" s="65"/>
      <c r="H3381" s="65"/>
      <c r="I3381" s="64"/>
      <c r="J3381" s="66"/>
      <c r="K3381" s="67"/>
      <c r="L3381" s="68"/>
      <c r="M3381" s="69"/>
      <c r="N3381" s="69"/>
      <c r="O3381" s="68"/>
      <c r="P3381" s="65"/>
      <c r="Q3381" s="65"/>
      <c r="R3381" s="65"/>
      <c r="S3381" s="70"/>
      <c r="T3381" s="66"/>
      <c r="U3381" s="71"/>
    </row>
    <row r="3382" spans="1:21" x14ac:dyDescent="0.15">
      <c r="A3382" s="63"/>
      <c r="B3382" s="78"/>
      <c r="C3382" s="65"/>
      <c r="D3382" s="64"/>
      <c r="E3382" s="65"/>
      <c r="F3382" s="65"/>
      <c r="G3382" s="65"/>
      <c r="H3382" s="65"/>
      <c r="I3382" s="64"/>
      <c r="J3382" s="66"/>
      <c r="K3382" s="67"/>
      <c r="L3382" s="68"/>
      <c r="M3382" s="69"/>
      <c r="N3382" s="69"/>
      <c r="O3382" s="68"/>
      <c r="P3382" s="65"/>
      <c r="Q3382" s="65"/>
      <c r="R3382" s="65"/>
      <c r="S3382" s="70"/>
      <c r="T3382" s="66"/>
      <c r="U3382" s="71"/>
    </row>
    <row r="3383" spans="1:21" x14ac:dyDescent="0.15">
      <c r="A3383" s="63"/>
      <c r="B3383" s="78"/>
      <c r="C3383" s="65"/>
      <c r="D3383" s="64"/>
      <c r="E3383" s="65"/>
      <c r="F3383" s="65"/>
      <c r="G3383" s="65"/>
      <c r="H3383" s="65"/>
      <c r="I3383" s="64"/>
      <c r="J3383" s="66"/>
      <c r="K3383" s="67"/>
      <c r="L3383" s="68"/>
      <c r="M3383" s="69"/>
      <c r="N3383" s="69"/>
      <c r="O3383" s="68"/>
      <c r="P3383" s="65"/>
      <c r="Q3383" s="65"/>
      <c r="R3383" s="65"/>
      <c r="S3383" s="70"/>
      <c r="T3383" s="66"/>
      <c r="U3383" s="71"/>
    </row>
    <row r="3384" spans="1:21" x14ac:dyDescent="0.15">
      <c r="A3384" s="63"/>
      <c r="B3384" s="78"/>
      <c r="C3384" s="65"/>
      <c r="D3384" s="64"/>
      <c r="E3384" s="65"/>
      <c r="F3384" s="65"/>
      <c r="G3384" s="65"/>
      <c r="H3384" s="65"/>
      <c r="I3384" s="64"/>
      <c r="J3384" s="66"/>
      <c r="K3384" s="67"/>
      <c r="L3384" s="68"/>
      <c r="M3384" s="69"/>
      <c r="N3384" s="69"/>
      <c r="O3384" s="68"/>
      <c r="P3384" s="65"/>
      <c r="Q3384" s="65"/>
      <c r="R3384" s="65"/>
      <c r="S3384" s="70"/>
      <c r="T3384" s="66"/>
      <c r="U3384" s="71"/>
    </row>
    <row r="3385" spans="1:21" x14ac:dyDescent="0.15">
      <c r="A3385" s="63"/>
      <c r="B3385" s="78"/>
      <c r="C3385" s="65"/>
      <c r="D3385" s="64"/>
      <c r="E3385" s="65"/>
      <c r="F3385" s="65"/>
      <c r="G3385" s="65"/>
      <c r="H3385" s="65"/>
      <c r="I3385" s="64"/>
      <c r="J3385" s="66"/>
      <c r="K3385" s="67"/>
      <c r="L3385" s="68"/>
      <c r="M3385" s="69"/>
      <c r="N3385" s="69"/>
      <c r="O3385" s="68"/>
      <c r="P3385" s="65"/>
      <c r="Q3385" s="65"/>
      <c r="R3385" s="65"/>
      <c r="S3385" s="70"/>
      <c r="T3385" s="66"/>
      <c r="U3385" s="71"/>
    </row>
    <row r="3386" spans="1:21" x14ac:dyDescent="0.15">
      <c r="A3386" s="63"/>
      <c r="B3386" s="78"/>
      <c r="C3386" s="65"/>
      <c r="D3386" s="64"/>
      <c r="E3386" s="65"/>
      <c r="F3386" s="65"/>
      <c r="G3386" s="65"/>
      <c r="H3386" s="65"/>
      <c r="I3386" s="64"/>
      <c r="J3386" s="66"/>
      <c r="K3386" s="67"/>
      <c r="L3386" s="68"/>
      <c r="M3386" s="69"/>
      <c r="N3386" s="69"/>
      <c r="O3386" s="68"/>
      <c r="P3386" s="65"/>
      <c r="Q3386" s="65"/>
      <c r="R3386" s="65"/>
      <c r="S3386" s="70"/>
      <c r="T3386" s="66"/>
      <c r="U3386" s="71"/>
    </row>
    <row r="3387" spans="1:21" x14ac:dyDescent="0.15">
      <c r="A3387" s="63"/>
      <c r="B3387" s="78"/>
      <c r="C3387" s="65"/>
      <c r="D3387" s="64"/>
      <c r="E3387" s="65"/>
      <c r="F3387" s="65"/>
      <c r="G3387" s="65"/>
      <c r="H3387" s="65"/>
      <c r="I3387" s="64"/>
      <c r="J3387" s="66"/>
      <c r="K3387" s="67"/>
      <c r="L3387" s="68"/>
      <c r="M3387" s="69"/>
      <c r="N3387" s="69"/>
      <c r="O3387" s="68"/>
      <c r="P3387" s="65"/>
      <c r="Q3387" s="65"/>
      <c r="R3387" s="65"/>
      <c r="S3387" s="70"/>
      <c r="T3387" s="66"/>
      <c r="U3387" s="71"/>
    </row>
    <row r="3388" spans="1:21" x14ac:dyDescent="0.15">
      <c r="A3388" s="63"/>
      <c r="B3388" s="78"/>
      <c r="C3388" s="65"/>
      <c r="D3388" s="64"/>
      <c r="E3388" s="65"/>
      <c r="F3388" s="65"/>
      <c r="G3388" s="65"/>
      <c r="H3388" s="65"/>
      <c r="I3388" s="64"/>
      <c r="J3388" s="66"/>
      <c r="K3388" s="67"/>
      <c r="L3388" s="68"/>
      <c r="M3388" s="69"/>
      <c r="N3388" s="69"/>
      <c r="O3388" s="68"/>
      <c r="P3388" s="65"/>
      <c r="Q3388" s="65"/>
      <c r="R3388" s="65"/>
      <c r="S3388" s="70"/>
      <c r="T3388" s="66"/>
      <c r="U3388" s="71"/>
    </row>
    <row r="3389" spans="1:21" x14ac:dyDescent="0.15">
      <c r="A3389" s="63"/>
      <c r="B3389" s="78"/>
      <c r="C3389" s="65"/>
      <c r="D3389" s="64"/>
      <c r="E3389" s="65"/>
      <c r="F3389" s="65"/>
      <c r="G3389" s="65"/>
      <c r="H3389" s="65"/>
      <c r="I3389" s="64"/>
      <c r="J3389" s="66"/>
      <c r="K3389" s="67"/>
      <c r="L3389" s="68"/>
      <c r="M3389" s="69"/>
      <c r="N3389" s="69"/>
      <c r="O3389" s="68"/>
      <c r="P3389" s="65"/>
      <c r="Q3389" s="65"/>
      <c r="R3389" s="65"/>
      <c r="S3389" s="70"/>
      <c r="T3389" s="66"/>
      <c r="U3389" s="71"/>
    </row>
    <row r="3390" spans="1:21" x14ac:dyDescent="0.15">
      <c r="A3390" s="63"/>
      <c r="B3390" s="78"/>
      <c r="C3390" s="65"/>
      <c r="D3390" s="64"/>
      <c r="E3390" s="65"/>
      <c r="F3390" s="65"/>
      <c r="G3390" s="65"/>
      <c r="H3390" s="65"/>
      <c r="I3390" s="64"/>
      <c r="J3390" s="66"/>
      <c r="K3390" s="67"/>
      <c r="L3390" s="68"/>
      <c r="M3390" s="69"/>
      <c r="N3390" s="69"/>
      <c r="O3390" s="68"/>
      <c r="P3390" s="65"/>
      <c r="Q3390" s="65"/>
      <c r="R3390" s="65"/>
      <c r="S3390" s="70"/>
      <c r="T3390" s="66"/>
      <c r="U3390" s="71"/>
    </row>
    <row r="3391" spans="1:21" x14ac:dyDescent="0.15">
      <c r="A3391" s="63"/>
      <c r="B3391" s="78"/>
      <c r="C3391" s="65"/>
      <c r="D3391" s="64"/>
      <c r="E3391" s="65"/>
      <c r="F3391" s="65"/>
      <c r="G3391" s="65"/>
      <c r="H3391" s="65"/>
      <c r="I3391" s="64"/>
      <c r="J3391" s="66"/>
      <c r="K3391" s="67"/>
      <c r="L3391" s="68"/>
      <c r="M3391" s="69"/>
      <c r="N3391" s="69"/>
      <c r="O3391" s="68"/>
      <c r="P3391" s="65"/>
      <c r="Q3391" s="65"/>
      <c r="R3391" s="65"/>
      <c r="S3391" s="70"/>
      <c r="T3391" s="66"/>
      <c r="U3391" s="71"/>
    </row>
    <row r="3392" spans="1:21" x14ac:dyDescent="0.15">
      <c r="A3392" s="63"/>
      <c r="B3392" s="78"/>
      <c r="C3392" s="65"/>
      <c r="D3392" s="64"/>
      <c r="E3392" s="65"/>
      <c r="F3392" s="65"/>
      <c r="G3392" s="65"/>
      <c r="H3392" s="65"/>
      <c r="I3392" s="64"/>
      <c r="J3392" s="66"/>
      <c r="K3392" s="67"/>
      <c r="L3392" s="68"/>
      <c r="M3392" s="69"/>
      <c r="N3392" s="69"/>
      <c r="O3392" s="68"/>
      <c r="P3392" s="65"/>
      <c r="Q3392" s="65"/>
      <c r="R3392" s="65"/>
      <c r="S3392" s="70"/>
      <c r="T3392" s="66"/>
      <c r="U3392" s="71"/>
    </row>
    <row r="3393" spans="1:21" x14ac:dyDescent="0.15">
      <c r="A3393" s="63"/>
      <c r="B3393" s="78"/>
      <c r="C3393" s="65"/>
      <c r="D3393" s="64"/>
      <c r="E3393" s="65"/>
      <c r="F3393" s="65"/>
      <c r="G3393" s="65"/>
      <c r="H3393" s="65"/>
      <c r="I3393" s="64"/>
      <c r="J3393" s="66"/>
      <c r="K3393" s="67"/>
      <c r="L3393" s="68"/>
      <c r="M3393" s="69"/>
      <c r="N3393" s="69"/>
      <c r="O3393" s="68"/>
      <c r="P3393" s="65"/>
      <c r="Q3393" s="65"/>
      <c r="R3393" s="65"/>
      <c r="S3393" s="70"/>
      <c r="T3393" s="66"/>
      <c r="U3393" s="71"/>
    </row>
    <row r="3394" spans="1:21" x14ac:dyDescent="0.15">
      <c r="A3394" s="63"/>
      <c r="B3394" s="78"/>
      <c r="C3394" s="65"/>
      <c r="D3394" s="64"/>
      <c r="E3394" s="65"/>
      <c r="F3394" s="65"/>
      <c r="G3394" s="65"/>
      <c r="H3394" s="65"/>
      <c r="I3394" s="64"/>
      <c r="J3394" s="66"/>
      <c r="K3394" s="67"/>
      <c r="L3394" s="68"/>
      <c r="M3394" s="69"/>
      <c r="N3394" s="69"/>
      <c r="O3394" s="68"/>
      <c r="P3394" s="65"/>
      <c r="Q3394" s="65"/>
      <c r="R3394" s="65"/>
      <c r="S3394" s="70"/>
      <c r="T3394" s="66"/>
      <c r="U3394" s="71"/>
    </row>
    <row r="3395" spans="1:21" x14ac:dyDescent="0.15">
      <c r="A3395" s="63"/>
      <c r="B3395" s="78"/>
      <c r="C3395" s="65"/>
      <c r="D3395" s="64"/>
      <c r="E3395" s="65"/>
      <c r="F3395" s="65"/>
      <c r="G3395" s="65"/>
      <c r="H3395" s="65"/>
      <c r="I3395" s="64"/>
      <c r="J3395" s="66"/>
      <c r="K3395" s="67"/>
      <c r="L3395" s="68"/>
      <c r="M3395" s="69"/>
      <c r="N3395" s="69"/>
      <c r="O3395" s="68"/>
      <c r="P3395" s="65"/>
      <c r="Q3395" s="65"/>
      <c r="R3395" s="65"/>
      <c r="S3395" s="70"/>
      <c r="T3395" s="66"/>
      <c r="U3395" s="71"/>
    </row>
    <row r="3396" spans="1:21" x14ac:dyDescent="0.15">
      <c r="A3396" s="63"/>
      <c r="B3396" s="78"/>
      <c r="C3396" s="65"/>
      <c r="D3396" s="64"/>
      <c r="E3396" s="65"/>
      <c r="F3396" s="65"/>
      <c r="G3396" s="65"/>
      <c r="H3396" s="65"/>
      <c r="I3396" s="64"/>
      <c r="J3396" s="66"/>
      <c r="K3396" s="67"/>
      <c r="L3396" s="68"/>
      <c r="M3396" s="69"/>
      <c r="N3396" s="69"/>
      <c r="O3396" s="68"/>
      <c r="P3396" s="65"/>
      <c r="Q3396" s="65"/>
      <c r="R3396" s="65"/>
      <c r="S3396" s="70"/>
      <c r="T3396" s="66"/>
      <c r="U3396" s="71"/>
    </row>
    <row r="3397" spans="1:21" x14ac:dyDescent="0.15">
      <c r="A3397" s="63"/>
      <c r="B3397" s="78"/>
      <c r="C3397" s="65"/>
      <c r="D3397" s="64"/>
      <c r="E3397" s="65"/>
      <c r="F3397" s="65"/>
      <c r="G3397" s="65"/>
      <c r="H3397" s="65"/>
      <c r="I3397" s="64"/>
      <c r="J3397" s="66"/>
      <c r="K3397" s="67"/>
      <c r="L3397" s="68"/>
      <c r="M3397" s="69"/>
      <c r="N3397" s="69"/>
      <c r="O3397" s="68"/>
      <c r="P3397" s="65"/>
      <c r="Q3397" s="65"/>
      <c r="R3397" s="65"/>
      <c r="S3397" s="70"/>
      <c r="T3397" s="66"/>
      <c r="U3397" s="71"/>
    </row>
    <row r="3398" spans="1:21" x14ac:dyDescent="0.15">
      <c r="A3398" s="63"/>
      <c r="B3398" s="78"/>
      <c r="C3398" s="65"/>
      <c r="D3398" s="64"/>
      <c r="E3398" s="65"/>
      <c r="F3398" s="65"/>
      <c r="G3398" s="65"/>
      <c r="H3398" s="65"/>
      <c r="I3398" s="64"/>
      <c r="J3398" s="66"/>
      <c r="K3398" s="67"/>
      <c r="L3398" s="68"/>
      <c r="M3398" s="69"/>
      <c r="N3398" s="69"/>
      <c r="O3398" s="68"/>
      <c r="P3398" s="65"/>
      <c r="Q3398" s="65"/>
      <c r="R3398" s="65"/>
      <c r="S3398" s="70"/>
      <c r="T3398" s="66"/>
      <c r="U3398" s="71"/>
    </row>
    <row r="3399" spans="1:21" x14ac:dyDescent="0.15">
      <c r="A3399" s="63"/>
      <c r="B3399" s="78"/>
      <c r="C3399" s="65"/>
      <c r="D3399" s="64"/>
      <c r="E3399" s="65"/>
      <c r="F3399" s="65"/>
      <c r="G3399" s="65"/>
      <c r="H3399" s="65"/>
      <c r="I3399" s="64"/>
      <c r="J3399" s="66"/>
      <c r="K3399" s="67"/>
      <c r="L3399" s="68"/>
      <c r="M3399" s="69"/>
      <c r="N3399" s="69"/>
      <c r="O3399" s="68"/>
      <c r="P3399" s="65"/>
      <c r="Q3399" s="65"/>
      <c r="R3399" s="65"/>
      <c r="S3399" s="70"/>
      <c r="T3399" s="66"/>
      <c r="U3399" s="71"/>
    </row>
    <row r="3400" spans="1:21" x14ac:dyDescent="0.15">
      <c r="A3400" s="63"/>
      <c r="B3400" s="78"/>
      <c r="C3400" s="65"/>
      <c r="D3400" s="64"/>
      <c r="E3400" s="65"/>
      <c r="F3400" s="65"/>
      <c r="G3400" s="65"/>
      <c r="H3400" s="65"/>
      <c r="I3400" s="64"/>
      <c r="J3400" s="66"/>
      <c r="K3400" s="67"/>
      <c r="L3400" s="68"/>
      <c r="M3400" s="69"/>
      <c r="N3400" s="69"/>
      <c r="O3400" s="68"/>
      <c r="P3400" s="65"/>
      <c r="Q3400" s="65"/>
      <c r="R3400" s="65"/>
      <c r="S3400" s="70"/>
      <c r="T3400" s="66"/>
      <c r="U3400" s="71"/>
    </row>
    <row r="3401" spans="1:21" x14ac:dyDescent="0.15">
      <c r="A3401" s="63"/>
      <c r="B3401" s="78"/>
      <c r="C3401" s="65"/>
      <c r="D3401" s="64"/>
      <c r="E3401" s="65"/>
      <c r="F3401" s="65"/>
      <c r="G3401" s="65"/>
      <c r="H3401" s="65"/>
      <c r="I3401" s="64"/>
      <c r="J3401" s="66"/>
      <c r="K3401" s="67"/>
      <c r="L3401" s="68"/>
      <c r="M3401" s="69"/>
      <c r="N3401" s="69"/>
      <c r="O3401" s="68"/>
      <c r="P3401" s="65"/>
      <c r="Q3401" s="65"/>
      <c r="R3401" s="65"/>
      <c r="S3401" s="70"/>
      <c r="T3401" s="66"/>
      <c r="U3401" s="71"/>
    </row>
    <row r="3402" spans="1:21" x14ac:dyDescent="0.15">
      <c r="A3402" s="63"/>
      <c r="B3402" s="78"/>
      <c r="C3402" s="65"/>
      <c r="D3402" s="64"/>
      <c r="E3402" s="65"/>
      <c r="F3402" s="65"/>
      <c r="G3402" s="65"/>
      <c r="H3402" s="65"/>
      <c r="I3402" s="64"/>
      <c r="J3402" s="66"/>
      <c r="K3402" s="67"/>
      <c r="L3402" s="68"/>
      <c r="M3402" s="69"/>
      <c r="N3402" s="69"/>
      <c r="O3402" s="68"/>
      <c r="P3402" s="65"/>
      <c r="Q3402" s="65"/>
      <c r="R3402" s="65"/>
      <c r="S3402" s="70"/>
      <c r="T3402" s="66"/>
      <c r="U3402" s="71"/>
    </row>
    <row r="3403" spans="1:21" x14ac:dyDescent="0.15">
      <c r="A3403" s="63"/>
      <c r="B3403" s="78"/>
      <c r="C3403" s="65"/>
      <c r="D3403" s="64"/>
      <c r="E3403" s="65"/>
      <c r="F3403" s="65"/>
      <c r="G3403" s="65"/>
      <c r="H3403" s="65"/>
      <c r="I3403" s="64"/>
      <c r="J3403" s="66"/>
      <c r="K3403" s="67"/>
      <c r="L3403" s="68"/>
      <c r="M3403" s="69"/>
      <c r="N3403" s="69"/>
      <c r="O3403" s="68"/>
      <c r="P3403" s="65"/>
      <c r="Q3403" s="65"/>
      <c r="R3403" s="65"/>
      <c r="S3403" s="70"/>
      <c r="T3403" s="66"/>
      <c r="U3403" s="71"/>
    </row>
    <row r="3404" spans="1:21" x14ac:dyDescent="0.15">
      <c r="A3404" s="63"/>
      <c r="B3404" s="78"/>
      <c r="C3404" s="65"/>
      <c r="D3404" s="64"/>
      <c r="E3404" s="65"/>
      <c r="F3404" s="65"/>
      <c r="G3404" s="65"/>
      <c r="H3404" s="65"/>
      <c r="I3404" s="64"/>
      <c r="J3404" s="66"/>
      <c r="K3404" s="67"/>
      <c r="L3404" s="68"/>
      <c r="M3404" s="69"/>
      <c r="N3404" s="69"/>
      <c r="O3404" s="68"/>
      <c r="P3404" s="65"/>
      <c r="Q3404" s="65"/>
      <c r="R3404" s="65"/>
      <c r="S3404" s="70"/>
      <c r="T3404" s="66"/>
      <c r="U3404" s="71"/>
    </row>
    <row r="3405" spans="1:21" x14ac:dyDescent="0.15">
      <c r="A3405" s="63"/>
      <c r="B3405" s="78"/>
      <c r="C3405" s="65"/>
      <c r="D3405" s="64"/>
      <c r="E3405" s="65"/>
      <c r="F3405" s="65"/>
      <c r="G3405" s="65"/>
      <c r="H3405" s="65"/>
      <c r="I3405" s="64"/>
      <c r="J3405" s="66"/>
      <c r="K3405" s="67"/>
      <c r="L3405" s="68"/>
      <c r="M3405" s="69"/>
      <c r="N3405" s="69"/>
      <c r="O3405" s="68"/>
      <c r="P3405" s="65"/>
      <c r="Q3405" s="65"/>
      <c r="R3405" s="65"/>
      <c r="S3405" s="70"/>
      <c r="T3405" s="66"/>
      <c r="U3405" s="71"/>
    </row>
    <row r="3406" spans="1:21" x14ac:dyDescent="0.15">
      <c r="A3406" s="63"/>
      <c r="B3406" s="78"/>
      <c r="C3406" s="65"/>
      <c r="D3406" s="64"/>
      <c r="E3406" s="65"/>
      <c r="F3406" s="65"/>
      <c r="G3406" s="65"/>
      <c r="H3406" s="65"/>
      <c r="I3406" s="64"/>
      <c r="J3406" s="66"/>
      <c r="K3406" s="67"/>
      <c r="L3406" s="68"/>
      <c r="M3406" s="69"/>
      <c r="N3406" s="69"/>
      <c r="O3406" s="68"/>
      <c r="P3406" s="65"/>
      <c r="Q3406" s="65"/>
      <c r="R3406" s="65"/>
      <c r="S3406" s="70"/>
      <c r="T3406" s="66"/>
      <c r="U3406" s="71"/>
    </row>
    <row r="3407" spans="1:21" x14ac:dyDescent="0.15">
      <c r="A3407" s="63"/>
      <c r="B3407" s="78"/>
      <c r="C3407" s="65"/>
      <c r="D3407" s="64"/>
      <c r="E3407" s="65"/>
      <c r="F3407" s="65"/>
      <c r="G3407" s="65"/>
      <c r="H3407" s="65"/>
      <c r="I3407" s="64"/>
      <c r="J3407" s="66"/>
      <c r="K3407" s="67"/>
      <c r="L3407" s="68"/>
      <c r="M3407" s="69"/>
      <c r="N3407" s="69"/>
      <c r="O3407" s="68"/>
      <c r="P3407" s="65"/>
      <c r="Q3407" s="65"/>
      <c r="R3407" s="65"/>
      <c r="S3407" s="70"/>
      <c r="T3407" s="66"/>
      <c r="U3407" s="71"/>
    </row>
    <row r="3408" spans="1:21" x14ac:dyDescent="0.15">
      <c r="A3408" s="63"/>
      <c r="B3408" s="78"/>
      <c r="C3408" s="65"/>
      <c r="D3408" s="64"/>
      <c r="E3408" s="65"/>
      <c r="F3408" s="65"/>
      <c r="G3408" s="65"/>
      <c r="H3408" s="65"/>
      <c r="I3408" s="64"/>
      <c r="J3408" s="66"/>
      <c r="K3408" s="67"/>
      <c r="L3408" s="68"/>
      <c r="M3408" s="69"/>
      <c r="N3408" s="69"/>
      <c r="O3408" s="68"/>
      <c r="P3408" s="65"/>
      <c r="Q3408" s="65"/>
      <c r="R3408" s="65"/>
      <c r="S3408" s="70"/>
      <c r="T3408" s="66"/>
      <c r="U3408" s="71"/>
    </row>
    <row r="3409" spans="1:21" x14ac:dyDescent="0.15">
      <c r="A3409" s="63"/>
      <c r="B3409" s="78"/>
      <c r="C3409" s="65"/>
      <c r="D3409" s="64"/>
      <c r="E3409" s="65"/>
      <c r="F3409" s="65"/>
      <c r="G3409" s="65"/>
      <c r="H3409" s="65"/>
      <c r="I3409" s="64"/>
      <c r="J3409" s="66"/>
      <c r="K3409" s="67"/>
      <c r="L3409" s="68"/>
      <c r="M3409" s="69"/>
      <c r="N3409" s="69"/>
      <c r="O3409" s="68"/>
      <c r="P3409" s="65"/>
      <c r="Q3409" s="65"/>
      <c r="R3409" s="65"/>
      <c r="S3409" s="70"/>
      <c r="T3409" s="66"/>
      <c r="U3409" s="71"/>
    </row>
    <row r="3410" spans="1:21" x14ac:dyDescent="0.15">
      <c r="A3410" s="63"/>
      <c r="B3410" s="78"/>
      <c r="C3410" s="65"/>
      <c r="D3410" s="64"/>
      <c r="E3410" s="65"/>
      <c r="F3410" s="65"/>
      <c r="G3410" s="65"/>
      <c r="H3410" s="65"/>
      <c r="I3410" s="64"/>
      <c r="J3410" s="66"/>
      <c r="K3410" s="67"/>
      <c r="L3410" s="68"/>
      <c r="M3410" s="69"/>
      <c r="N3410" s="69"/>
      <c r="O3410" s="68"/>
      <c r="P3410" s="65"/>
      <c r="Q3410" s="65"/>
      <c r="R3410" s="65"/>
      <c r="S3410" s="70"/>
      <c r="T3410" s="66"/>
      <c r="U3410" s="71"/>
    </row>
    <row r="3411" spans="1:21" x14ac:dyDescent="0.15">
      <c r="A3411" s="63"/>
      <c r="B3411" s="78"/>
      <c r="C3411" s="65"/>
      <c r="D3411" s="64"/>
      <c r="E3411" s="65"/>
      <c r="F3411" s="65"/>
      <c r="G3411" s="65"/>
      <c r="H3411" s="65"/>
      <c r="I3411" s="64"/>
      <c r="J3411" s="66"/>
      <c r="K3411" s="67"/>
      <c r="L3411" s="68"/>
      <c r="M3411" s="69"/>
      <c r="N3411" s="69"/>
      <c r="O3411" s="68"/>
      <c r="P3411" s="65"/>
      <c r="Q3411" s="65"/>
      <c r="R3411" s="65"/>
      <c r="S3411" s="70"/>
      <c r="T3411" s="66"/>
      <c r="U3411" s="71"/>
    </row>
    <row r="3412" spans="1:21" x14ac:dyDescent="0.15">
      <c r="A3412" s="63"/>
      <c r="B3412" s="78"/>
      <c r="C3412" s="65"/>
      <c r="D3412" s="64"/>
      <c r="E3412" s="65"/>
      <c r="F3412" s="65"/>
      <c r="G3412" s="65"/>
      <c r="H3412" s="65"/>
      <c r="I3412" s="64"/>
      <c r="J3412" s="66"/>
      <c r="K3412" s="67"/>
      <c r="L3412" s="68"/>
      <c r="M3412" s="69"/>
      <c r="N3412" s="69"/>
      <c r="O3412" s="68"/>
      <c r="P3412" s="65"/>
      <c r="Q3412" s="65"/>
      <c r="R3412" s="65"/>
      <c r="S3412" s="70"/>
      <c r="T3412" s="66"/>
      <c r="U3412" s="71"/>
    </row>
    <row r="3413" spans="1:21" x14ac:dyDescent="0.15">
      <c r="A3413" s="63"/>
      <c r="B3413" s="78"/>
      <c r="C3413" s="65"/>
      <c r="D3413" s="64"/>
      <c r="E3413" s="65"/>
      <c r="F3413" s="65"/>
      <c r="G3413" s="65"/>
      <c r="H3413" s="65"/>
      <c r="I3413" s="64"/>
      <c r="J3413" s="66"/>
      <c r="K3413" s="67"/>
      <c r="L3413" s="68"/>
      <c r="M3413" s="69"/>
      <c r="N3413" s="69"/>
      <c r="O3413" s="68"/>
      <c r="P3413" s="65"/>
      <c r="Q3413" s="65"/>
      <c r="R3413" s="65"/>
      <c r="S3413" s="70"/>
      <c r="T3413" s="66"/>
      <c r="U3413" s="71"/>
    </row>
    <row r="3414" spans="1:21" x14ac:dyDescent="0.15">
      <c r="A3414" s="63"/>
      <c r="B3414" s="78"/>
      <c r="C3414" s="65"/>
      <c r="D3414" s="64"/>
      <c r="E3414" s="65"/>
      <c r="F3414" s="65"/>
      <c r="G3414" s="65"/>
      <c r="H3414" s="65"/>
      <c r="I3414" s="64"/>
      <c r="J3414" s="66"/>
      <c r="K3414" s="67"/>
      <c r="L3414" s="68"/>
      <c r="M3414" s="69"/>
      <c r="N3414" s="69"/>
      <c r="O3414" s="68"/>
      <c r="P3414" s="65"/>
      <c r="Q3414" s="65"/>
      <c r="R3414" s="65"/>
      <c r="S3414" s="70"/>
      <c r="T3414" s="66"/>
      <c r="U3414" s="71"/>
    </row>
    <row r="3415" spans="1:21" x14ac:dyDescent="0.15">
      <c r="A3415" s="63"/>
      <c r="B3415" s="78"/>
      <c r="C3415" s="65"/>
      <c r="D3415" s="64"/>
      <c r="E3415" s="65"/>
      <c r="F3415" s="65"/>
      <c r="G3415" s="65"/>
      <c r="H3415" s="65"/>
      <c r="I3415" s="64"/>
      <c r="J3415" s="66"/>
      <c r="K3415" s="67"/>
      <c r="L3415" s="68"/>
      <c r="M3415" s="69"/>
      <c r="N3415" s="69"/>
      <c r="O3415" s="68"/>
      <c r="P3415" s="65"/>
      <c r="Q3415" s="65"/>
      <c r="R3415" s="65"/>
      <c r="S3415" s="70"/>
      <c r="T3415" s="66"/>
      <c r="U3415" s="71"/>
    </row>
    <row r="3416" spans="1:21" x14ac:dyDescent="0.15">
      <c r="A3416" s="63"/>
      <c r="B3416" s="78"/>
      <c r="C3416" s="65"/>
      <c r="D3416" s="64"/>
      <c r="E3416" s="65"/>
      <c r="F3416" s="65"/>
      <c r="G3416" s="65"/>
      <c r="H3416" s="65"/>
      <c r="I3416" s="64"/>
      <c r="J3416" s="66"/>
      <c r="K3416" s="67"/>
      <c r="L3416" s="68"/>
      <c r="M3416" s="69"/>
      <c r="N3416" s="69"/>
      <c r="O3416" s="68"/>
      <c r="P3416" s="65"/>
      <c r="Q3416" s="65"/>
      <c r="R3416" s="65"/>
      <c r="S3416" s="70"/>
      <c r="T3416" s="66"/>
      <c r="U3416" s="71"/>
    </row>
    <row r="3417" spans="1:21" x14ac:dyDescent="0.15">
      <c r="A3417" s="63"/>
      <c r="B3417" s="78"/>
      <c r="C3417" s="65"/>
      <c r="D3417" s="64"/>
      <c r="E3417" s="65"/>
      <c r="F3417" s="65"/>
      <c r="G3417" s="65"/>
      <c r="H3417" s="65"/>
      <c r="I3417" s="64"/>
      <c r="J3417" s="66"/>
      <c r="K3417" s="67"/>
      <c r="L3417" s="68"/>
      <c r="M3417" s="69"/>
      <c r="N3417" s="69"/>
      <c r="O3417" s="68"/>
      <c r="P3417" s="65"/>
      <c r="Q3417" s="65"/>
      <c r="R3417" s="65"/>
      <c r="S3417" s="70"/>
      <c r="T3417" s="66"/>
      <c r="U3417" s="71"/>
    </row>
    <row r="3418" spans="1:21" x14ac:dyDescent="0.15">
      <c r="A3418" s="63"/>
      <c r="B3418" s="78"/>
      <c r="C3418" s="65"/>
      <c r="D3418" s="64"/>
      <c r="E3418" s="65"/>
      <c r="F3418" s="65"/>
      <c r="G3418" s="65"/>
      <c r="H3418" s="65"/>
      <c r="I3418" s="64"/>
      <c r="J3418" s="66"/>
      <c r="K3418" s="67"/>
      <c r="L3418" s="68"/>
      <c r="M3418" s="69"/>
      <c r="N3418" s="69"/>
      <c r="O3418" s="68"/>
      <c r="P3418" s="65"/>
      <c r="Q3418" s="65"/>
      <c r="R3418" s="65"/>
      <c r="S3418" s="70"/>
      <c r="T3418" s="66"/>
      <c r="U3418" s="71"/>
    </row>
    <row r="3419" spans="1:21" x14ac:dyDescent="0.15">
      <c r="A3419" s="63"/>
      <c r="B3419" s="78"/>
      <c r="C3419" s="65"/>
      <c r="D3419" s="64"/>
      <c r="E3419" s="65"/>
      <c r="F3419" s="65"/>
      <c r="G3419" s="65"/>
      <c r="H3419" s="65"/>
      <c r="I3419" s="64"/>
      <c r="J3419" s="66"/>
      <c r="K3419" s="67"/>
      <c r="L3419" s="68"/>
      <c r="M3419" s="69"/>
      <c r="N3419" s="69"/>
      <c r="O3419" s="68"/>
      <c r="P3419" s="65"/>
      <c r="Q3419" s="65"/>
      <c r="R3419" s="65"/>
      <c r="S3419" s="70"/>
      <c r="T3419" s="66"/>
      <c r="U3419" s="71"/>
    </row>
    <row r="3420" spans="1:21" x14ac:dyDescent="0.15">
      <c r="A3420" s="63"/>
      <c r="B3420" s="78"/>
      <c r="C3420" s="65"/>
      <c r="D3420" s="64"/>
      <c r="E3420" s="65"/>
      <c r="F3420" s="65"/>
      <c r="G3420" s="65"/>
      <c r="H3420" s="65"/>
      <c r="I3420" s="64"/>
      <c r="J3420" s="66"/>
      <c r="K3420" s="67"/>
      <c r="L3420" s="68"/>
      <c r="M3420" s="69"/>
      <c r="N3420" s="69"/>
      <c r="O3420" s="68"/>
      <c r="P3420" s="65"/>
      <c r="Q3420" s="65"/>
      <c r="R3420" s="65"/>
      <c r="S3420" s="70"/>
      <c r="T3420" s="66"/>
      <c r="U3420" s="71"/>
    </row>
    <row r="3421" spans="1:21" x14ac:dyDescent="0.15">
      <c r="A3421" s="63"/>
      <c r="B3421" s="78"/>
      <c r="C3421" s="65"/>
      <c r="D3421" s="64"/>
      <c r="E3421" s="65"/>
      <c r="F3421" s="65"/>
      <c r="G3421" s="65"/>
      <c r="H3421" s="65"/>
      <c r="I3421" s="64"/>
      <c r="J3421" s="66"/>
      <c r="K3421" s="67"/>
      <c r="L3421" s="68"/>
      <c r="M3421" s="69"/>
      <c r="N3421" s="69"/>
      <c r="O3421" s="68"/>
      <c r="P3421" s="65"/>
      <c r="Q3421" s="65"/>
      <c r="R3421" s="65"/>
      <c r="S3421" s="70"/>
      <c r="T3421" s="66"/>
      <c r="U3421" s="71"/>
    </row>
    <row r="3422" spans="1:21" x14ac:dyDescent="0.15">
      <c r="A3422" s="63"/>
      <c r="B3422" s="78"/>
      <c r="C3422" s="65"/>
      <c r="D3422" s="64"/>
      <c r="E3422" s="65"/>
      <c r="F3422" s="65"/>
      <c r="G3422" s="65"/>
      <c r="H3422" s="65"/>
      <c r="I3422" s="64"/>
      <c r="J3422" s="66"/>
      <c r="K3422" s="67"/>
      <c r="L3422" s="68"/>
      <c r="M3422" s="69"/>
      <c r="N3422" s="69"/>
      <c r="O3422" s="68"/>
      <c r="P3422" s="65"/>
      <c r="Q3422" s="65"/>
      <c r="R3422" s="65"/>
      <c r="S3422" s="70"/>
      <c r="T3422" s="66"/>
      <c r="U3422" s="71"/>
    </row>
    <row r="3423" spans="1:21" x14ac:dyDescent="0.15">
      <c r="A3423" s="63"/>
      <c r="B3423" s="78"/>
      <c r="C3423" s="65"/>
      <c r="D3423" s="64"/>
      <c r="E3423" s="65"/>
      <c r="F3423" s="65"/>
      <c r="G3423" s="65"/>
      <c r="H3423" s="65"/>
      <c r="I3423" s="64"/>
      <c r="J3423" s="66"/>
      <c r="K3423" s="67"/>
      <c r="L3423" s="68"/>
      <c r="M3423" s="69"/>
      <c r="N3423" s="69"/>
      <c r="O3423" s="68"/>
      <c r="P3423" s="65"/>
      <c r="Q3423" s="65"/>
      <c r="R3423" s="65"/>
      <c r="S3423" s="70"/>
      <c r="T3423" s="66"/>
      <c r="U3423" s="71"/>
    </row>
    <row r="3424" spans="1:21" x14ac:dyDescent="0.15">
      <c r="A3424" s="63"/>
      <c r="B3424" s="78"/>
      <c r="C3424" s="65"/>
      <c r="D3424" s="64"/>
      <c r="E3424" s="65"/>
      <c r="F3424" s="65"/>
      <c r="G3424" s="65"/>
      <c r="H3424" s="65"/>
      <c r="I3424" s="64"/>
      <c r="J3424" s="66"/>
      <c r="K3424" s="67"/>
      <c r="L3424" s="68"/>
      <c r="M3424" s="69"/>
      <c r="N3424" s="69"/>
      <c r="O3424" s="68"/>
      <c r="P3424" s="65"/>
      <c r="Q3424" s="65"/>
      <c r="R3424" s="65"/>
      <c r="S3424" s="70"/>
      <c r="T3424" s="66"/>
      <c r="U3424" s="71"/>
    </row>
    <row r="3425" spans="1:21" x14ac:dyDescent="0.15">
      <c r="A3425" s="63"/>
      <c r="B3425" s="78"/>
      <c r="C3425" s="65"/>
      <c r="D3425" s="64"/>
      <c r="E3425" s="65"/>
      <c r="F3425" s="65"/>
      <c r="G3425" s="65"/>
      <c r="H3425" s="65"/>
      <c r="I3425" s="64"/>
      <c r="J3425" s="66"/>
      <c r="K3425" s="67"/>
      <c r="L3425" s="68"/>
      <c r="M3425" s="69"/>
      <c r="N3425" s="69"/>
      <c r="O3425" s="68"/>
      <c r="P3425" s="65"/>
      <c r="Q3425" s="65"/>
      <c r="R3425" s="65"/>
      <c r="S3425" s="70"/>
      <c r="T3425" s="66"/>
      <c r="U3425" s="71"/>
    </row>
    <row r="3426" spans="1:21" x14ac:dyDescent="0.15">
      <c r="A3426" s="63"/>
      <c r="B3426" s="78"/>
      <c r="C3426" s="65"/>
      <c r="D3426" s="64"/>
      <c r="E3426" s="65"/>
      <c r="F3426" s="65"/>
      <c r="G3426" s="65"/>
      <c r="H3426" s="65"/>
      <c r="I3426" s="64"/>
      <c r="J3426" s="66"/>
      <c r="K3426" s="67"/>
      <c r="L3426" s="68"/>
      <c r="M3426" s="69"/>
      <c r="N3426" s="69"/>
      <c r="O3426" s="68"/>
      <c r="P3426" s="65"/>
      <c r="Q3426" s="65"/>
      <c r="R3426" s="65"/>
      <c r="S3426" s="70"/>
      <c r="T3426" s="66"/>
      <c r="U3426" s="71"/>
    </row>
    <row r="3427" spans="1:21" x14ac:dyDescent="0.15">
      <c r="A3427" s="63"/>
      <c r="B3427" s="78"/>
      <c r="C3427" s="65"/>
      <c r="D3427" s="64"/>
      <c r="E3427" s="65"/>
      <c r="F3427" s="65"/>
      <c r="G3427" s="65"/>
      <c r="H3427" s="65"/>
      <c r="I3427" s="64"/>
      <c r="J3427" s="66"/>
      <c r="K3427" s="67"/>
      <c r="L3427" s="68"/>
      <c r="M3427" s="69"/>
      <c r="N3427" s="69"/>
      <c r="O3427" s="68"/>
      <c r="P3427" s="65"/>
      <c r="Q3427" s="65"/>
      <c r="R3427" s="65"/>
      <c r="S3427" s="70"/>
      <c r="T3427" s="66"/>
      <c r="U3427" s="71"/>
    </row>
    <row r="3428" spans="1:21" x14ac:dyDescent="0.15">
      <c r="A3428" s="63"/>
      <c r="B3428" s="78"/>
      <c r="C3428" s="65"/>
      <c r="D3428" s="64"/>
      <c r="E3428" s="65"/>
      <c r="F3428" s="65"/>
      <c r="G3428" s="65"/>
      <c r="H3428" s="65"/>
      <c r="I3428" s="64"/>
      <c r="J3428" s="66"/>
      <c r="K3428" s="67"/>
      <c r="L3428" s="68"/>
      <c r="M3428" s="69"/>
      <c r="N3428" s="69"/>
      <c r="O3428" s="68"/>
      <c r="P3428" s="65"/>
      <c r="Q3428" s="65"/>
      <c r="R3428" s="65"/>
      <c r="S3428" s="70"/>
      <c r="T3428" s="66"/>
      <c r="U3428" s="71"/>
    </row>
    <row r="3429" spans="1:21" x14ac:dyDescent="0.15">
      <c r="A3429" s="63"/>
      <c r="B3429" s="78"/>
      <c r="C3429" s="65"/>
      <c r="D3429" s="64"/>
      <c r="E3429" s="65"/>
      <c r="F3429" s="65"/>
      <c r="G3429" s="65"/>
      <c r="H3429" s="65"/>
      <c r="I3429" s="64"/>
      <c r="J3429" s="66"/>
      <c r="K3429" s="67"/>
      <c r="L3429" s="68"/>
      <c r="M3429" s="69"/>
      <c r="N3429" s="69"/>
      <c r="O3429" s="68"/>
      <c r="P3429" s="65"/>
      <c r="Q3429" s="65"/>
      <c r="R3429" s="65"/>
      <c r="S3429" s="70"/>
      <c r="T3429" s="66"/>
      <c r="U3429" s="71"/>
    </row>
    <row r="3430" spans="1:21" x14ac:dyDescent="0.15">
      <c r="A3430" s="63"/>
      <c r="B3430" s="78"/>
      <c r="C3430" s="65"/>
      <c r="D3430" s="64"/>
      <c r="E3430" s="65"/>
      <c r="F3430" s="65"/>
      <c r="G3430" s="65"/>
      <c r="H3430" s="65"/>
      <c r="I3430" s="64"/>
      <c r="J3430" s="66"/>
      <c r="K3430" s="67"/>
      <c r="L3430" s="68"/>
      <c r="M3430" s="69"/>
      <c r="N3430" s="69"/>
      <c r="O3430" s="68"/>
      <c r="P3430" s="65"/>
      <c r="Q3430" s="65"/>
      <c r="R3430" s="65"/>
      <c r="S3430" s="70"/>
      <c r="T3430" s="66"/>
      <c r="U3430" s="71"/>
    </row>
    <row r="3431" spans="1:21" x14ac:dyDescent="0.15">
      <c r="A3431" s="63"/>
      <c r="B3431" s="78"/>
      <c r="C3431" s="65"/>
      <c r="D3431" s="64"/>
      <c r="E3431" s="65"/>
      <c r="F3431" s="65"/>
      <c r="G3431" s="65"/>
      <c r="H3431" s="65"/>
      <c r="I3431" s="64"/>
      <c r="J3431" s="66"/>
      <c r="K3431" s="67"/>
      <c r="L3431" s="68"/>
      <c r="M3431" s="69"/>
      <c r="N3431" s="69"/>
      <c r="O3431" s="68"/>
      <c r="P3431" s="65"/>
      <c r="Q3431" s="65"/>
      <c r="R3431" s="65"/>
      <c r="S3431" s="70"/>
      <c r="T3431" s="66"/>
      <c r="U3431" s="71"/>
    </row>
    <row r="3432" spans="1:21" x14ac:dyDescent="0.15">
      <c r="A3432" s="63"/>
      <c r="B3432" s="78"/>
      <c r="C3432" s="65"/>
      <c r="D3432" s="64"/>
      <c r="E3432" s="65"/>
      <c r="F3432" s="65"/>
      <c r="G3432" s="65"/>
      <c r="H3432" s="65"/>
      <c r="I3432" s="64"/>
      <c r="J3432" s="66"/>
      <c r="K3432" s="67"/>
      <c r="L3432" s="68"/>
      <c r="M3432" s="69"/>
      <c r="N3432" s="69"/>
      <c r="O3432" s="68"/>
      <c r="P3432" s="65"/>
      <c r="Q3432" s="65"/>
      <c r="R3432" s="65"/>
      <c r="S3432" s="70"/>
      <c r="T3432" s="66"/>
      <c r="U3432" s="71"/>
    </row>
    <row r="3433" spans="1:21" x14ac:dyDescent="0.15">
      <c r="A3433" s="63"/>
      <c r="B3433" s="78"/>
      <c r="C3433" s="65"/>
      <c r="D3433" s="64"/>
      <c r="E3433" s="65"/>
      <c r="F3433" s="65"/>
      <c r="G3433" s="65"/>
      <c r="H3433" s="65"/>
      <c r="I3433" s="64"/>
      <c r="J3433" s="66"/>
      <c r="K3433" s="67"/>
      <c r="L3433" s="68"/>
      <c r="M3433" s="69"/>
      <c r="N3433" s="69"/>
      <c r="O3433" s="68"/>
      <c r="P3433" s="65"/>
      <c r="Q3433" s="65"/>
      <c r="R3433" s="65"/>
      <c r="S3433" s="70"/>
      <c r="T3433" s="66"/>
      <c r="U3433" s="71"/>
    </row>
    <row r="3434" spans="1:21" x14ac:dyDescent="0.15">
      <c r="A3434" s="63"/>
      <c r="B3434" s="78"/>
      <c r="C3434" s="65"/>
      <c r="D3434" s="64"/>
      <c r="E3434" s="65"/>
      <c r="F3434" s="65"/>
      <c r="G3434" s="65"/>
      <c r="H3434" s="65"/>
      <c r="I3434" s="64"/>
      <c r="J3434" s="66"/>
      <c r="K3434" s="67"/>
      <c r="L3434" s="68"/>
      <c r="M3434" s="69"/>
      <c r="N3434" s="69"/>
      <c r="O3434" s="68"/>
      <c r="P3434" s="65"/>
      <c r="Q3434" s="65"/>
      <c r="R3434" s="65"/>
      <c r="S3434" s="70"/>
      <c r="T3434" s="66"/>
      <c r="U3434" s="71"/>
    </row>
    <row r="3435" spans="1:21" x14ac:dyDescent="0.15">
      <c r="A3435" s="63"/>
      <c r="B3435" s="78"/>
      <c r="C3435" s="65"/>
      <c r="D3435" s="64"/>
      <c r="E3435" s="65"/>
      <c r="F3435" s="65"/>
      <c r="G3435" s="65"/>
      <c r="H3435" s="65"/>
      <c r="I3435" s="64"/>
      <c r="J3435" s="66"/>
      <c r="K3435" s="67"/>
      <c r="L3435" s="68"/>
      <c r="M3435" s="69"/>
      <c r="N3435" s="69"/>
      <c r="O3435" s="68"/>
      <c r="P3435" s="65"/>
      <c r="Q3435" s="65"/>
      <c r="R3435" s="65"/>
      <c r="S3435" s="70"/>
      <c r="T3435" s="66"/>
      <c r="U3435" s="71"/>
    </row>
    <row r="3436" spans="1:21" x14ac:dyDescent="0.15">
      <c r="A3436" s="63"/>
      <c r="B3436" s="78"/>
      <c r="C3436" s="65"/>
      <c r="D3436" s="64"/>
      <c r="E3436" s="65"/>
      <c r="F3436" s="65"/>
      <c r="G3436" s="65"/>
      <c r="H3436" s="65"/>
      <c r="I3436" s="64"/>
      <c r="J3436" s="66"/>
      <c r="K3436" s="67"/>
      <c r="L3436" s="68"/>
      <c r="M3436" s="69"/>
      <c r="N3436" s="69"/>
      <c r="O3436" s="68"/>
      <c r="P3436" s="65"/>
      <c r="Q3436" s="65"/>
      <c r="R3436" s="65"/>
      <c r="S3436" s="70"/>
      <c r="T3436" s="66"/>
      <c r="U3436" s="71"/>
    </row>
    <row r="3437" spans="1:21" x14ac:dyDescent="0.15">
      <c r="A3437" s="63"/>
      <c r="B3437" s="78"/>
      <c r="C3437" s="65"/>
      <c r="D3437" s="64"/>
      <c r="E3437" s="65"/>
      <c r="F3437" s="65"/>
      <c r="G3437" s="65"/>
      <c r="H3437" s="65"/>
      <c r="I3437" s="64"/>
      <c r="J3437" s="66"/>
      <c r="K3437" s="67"/>
      <c r="L3437" s="68"/>
      <c r="M3437" s="69"/>
      <c r="N3437" s="69"/>
      <c r="O3437" s="68"/>
      <c r="P3437" s="65"/>
      <c r="Q3437" s="65"/>
      <c r="R3437" s="65"/>
      <c r="S3437" s="70"/>
      <c r="T3437" s="66"/>
      <c r="U3437" s="71"/>
    </row>
    <row r="3438" spans="1:21" x14ac:dyDescent="0.15">
      <c r="A3438" s="63"/>
      <c r="B3438" s="78"/>
      <c r="C3438" s="65"/>
      <c r="D3438" s="64"/>
      <c r="E3438" s="65"/>
      <c r="F3438" s="65"/>
      <c r="G3438" s="65"/>
      <c r="H3438" s="65"/>
      <c r="I3438" s="64"/>
      <c r="J3438" s="66"/>
      <c r="K3438" s="67"/>
      <c r="L3438" s="68"/>
      <c r="M3438" s="69"/>
      <c r="N3438" s="69"/>
      <c r="O3438" s="68"/>
      <c r="P3438" s="65"/>
      <c r="Q3438" s="65"/>
      <c r="R3438" s="65"/>
      <c r="S3438" s="70"/>
      <c r="T3438" s="66"/>
      <c r="U3438" s="71"/>
    </row>
    <row r="3439" spans="1:21" x14ac:dyDescent="0.15">
      <c r="A3439" s="63"/>
      <c r="B3439" s="78"/>
      <c r="C3439" s="65"/>
      <c r="D3439" s="64"/>
      <c r="E3439" s="65"/>
      <c r="F3439" s="65"/>
      <c r="G3439" s="65"/>
      <c r="H3439" s="65"/>
      <c r="I3439" s="64"/>
      <c r="J3439" s="66"/>
      <c r="K3439" s="67"/>
      <c r="L3439" s="68"/>
      <c r="M3439" s="69"/>
      <c r="N3439" s="69"/>
      <c r="O3439" s="68"/>
      <c r="P3439" s="65"/>
      <c r="Q3439" s="65"/>
      <c r="R3439" s="65"/>
      <c r="S3439" s="70"/>
      <c r="T3439" s="66"/>
      <c r="U3439" s="71"/>
    </row>
    <row r="3440" spans="1:21" x14ac:dyDescent="0.15">
      <c r="A3440" s="63"/>
      <c r="B3440" s="78"/>
      <c r="C3440" s="65"/>
      <c r="D3440" s="64"/>
      <c r="E3440" s="65"/>
      <c r="F3440" s="65"/>
      <c r="G3440" s="65"/>
      <c r="H3440" s="65"/>
      <c r="I3440" s="64"/>
      <c r="J3440" s="66"/>
      <c r="K3440" s="67"/>
      <c r="L3440" s="68"/>
      <c r="M3440" s="69"/>
      <c r="N3440" s="69"/>
      <c r="O3440" s="68"/>
      <c r="P3440" s="65"/>
      <c r="Q3440" s="65"/>
      <c r="R3440" s="65"/>
      <c r="S3440" s="70"/>
      <c r="T3440" s="66"/>
      <c r="U3440" s="71"/>
    </row>
    <row r="3441" spans="1:21" x14ac:dyDescent="0.15">
      <c r="A3441" s="63"/>
      <c r="B3441" s="78"/>
      <c r="C3441" s="65"/>
      <c r="D3441" s="64"/>
      <c r="E3441" s="65"/>
      <c r="F3441" s="65"/>
      <c r="G3441" s="65"/>
      <c r="H3441" s="65"/>
      <c r="I3441" s="64"/>
      <c r="J3441" s="66"/>
      <c r="K3441" s="67"/>
      <c r="L3441" s="68"/>
      <c r="M3441" s="69"/>
      <c r="N3441" s="69"/>
      <c r="O3441" s="68"/>
      <c r="P3441" s="65"/>
      <c r="Q3441" s="65"/>
      <c r="R3441" s="65"/>
      <c r="S3441" s="70"/>
      <c r="T3441" s="66"/>
      <c r="U3441" s="71"/>
    </row>
    <row r="3442" spans="1:21" x14ac:dyDescent="0.15">
      <c r="A3442" s="63"/>
      <c r="B3442" s="78"/>
      <c r="C3442" s="65"/>
      <c r="D3442" s="64"/>
      <c r="E3442" s="65"/>
      <c r="F3442" s="65"/>
      <c r="G3442" s="65"/>
      <c r="H3442" s="65"/>
      <c r="I3442" s="64"/>
      <c r="J3442" s="66"/>
      <c r="K3442" s="67"/>
      <c r="L3442" s="68"/>
      <c r="M3442" s="69"/>
      <c r="N3442" s="69"/>
      <c r="O3442" s="68"/>
      <c r="P3442" s="65"/>
      <c r="Q3442" s="65"/>
      <c r="R3442" s="65"/>
      <c r="S3442" s="70"/>
      <c r="T3442" s="66"/>
      <c r="U3442" s="71"/>
    </row>
    <row r="3443" spans="1:21" x14ac:dyDescent="0.15">
      <c r="A3443" s="63"/>
      <c r="B3443" s="78"/>
      <c r="C3443" s="65"/>
      <c r="D3443" s="64"/>
      <c r="E3443" s="65"/>
      <c r="F3443" s="65"/>
      <c r="G3443" s="65"/>
      <c r="H3443" s="65"/>
      <c r="I3443" s="64"/>
      <c r="J3443" s="66"/>
      <c r="K3443" s="67"/>
      <c r="L3443" s="68"/>
      <c r="M3443" s="69"/>
      <c r="N3443" s="69"/>
      <c r="O3443" s="68"/>
      <c r="P3443" s="65"/>
      <c r="Q3443" s="65"/>
      <c r="R3443" s="65"/>
      <c r="S3443" s="70"/>
      <c r="T3443" s="66"/>
      <c r="U3443" s="71"/>
    </row>
    <row r="3444" spans="1:21" x14ac:dyDescent="0.15">
      <c r="A3444" s="63"/>
      <c r="B3444" s="78"/>
      <c r="C3444" s="65"/>
      <c r="D3444" s="64"/>
      <c r="E3444" s="65"/>
      <c r="F3444" s="65"/>
      <c r="G3444" s="65"/>
      <c r="H3444" s="65"/>
      <c r="I3444" s="64"/>
      <c r="J3444" s="66"/>
      <c r="K3444" s="67"/>
      <c r="L3444" s="68"/>
      <c r="M3444" s="69"/>
      <c r="N3444" s="69"/>
      <c r="O3444" s="68"/>
      <c r="P3444" s="65"/>
      <c r="Q3444" s="65"/>
      <c r="R3444" s="65"/>
      <c r="S3444" s="70"/>
      <c r="T3444" s="66"/>
      <c r="U3444" s="71"/>
    </row>
    <row r="3445" spans="1:21" x14ac:dyDescent="0.15">
      <c r="A3445" s="63"/>
      <c r="B3445" s="78"/>
      <c r="C3445" s="65"/>
      <c r="D3445" s="64"/>
      <c r="E3445" s="65"/>
      <c r="F3445" s="65"/>
      <c r="G3445" s="65"/>
      <c r="H3445" s="65"/>
      <c r="I3445" s="64"/>
      <c r="J3445" s="66"/>
      <c r="K3445" s="67"/>
      <c r="L3445" s="68"/>
      <c r="M3445" s="69"/>
      <c r="N3445" s="69"/>
      <c r="O3445" s="68"/>
      <c r="P3445" s="65"/>
      <c r="Q3445" s="65"/>
      <c r="R3445" s="65"/>
      <c r="S3445" s="70"/>
      <c r="T3445" s="66"/>
      <c r="U3445" s="71"/>
    </row>
    <row r="3446" spans="1:21" x14ac:dyDescent="0.15">
      <c r="A3446" s="63"/>
      <c r="B3446" s="78"/>
      <c r="C3446" s="65"/>
      <c r="D3446" s="64"/>
      <c r="E3446" s="65"/>
      <c r="F3446" s="65"/>
      <c r="G3446" s="65"/>
      <c r="H3446" s="65"/>
      <c r="I3446" s="64"/>
      <c r="J3446" s="66"/>
      <c r="K3446" s="67"/>
      <c r="L3446" s="68"/>
      <c r="M3446" s="69"/>
      <c r="N3446" s="69"/>
      <c r="O3446" s="68"/>
      <c r="P3446" s="65"/>
      <c r="Q3446" s="65"/>
      <c r="R3446" s="65"/>
      <c r="S3446" s="70"/>
      <c r="T3446" s="66"/>
      <c r="U3446" s="71"/>
    </row>
    <row r="3447" spans="1:21" x14ac:dyDescent="0.15">
      <c r="A3447" s="63"/>
      <c r="B3447" s="78"/>
      <c r="C3447" s="65"/>
      <c r="D3447" s="64"/>
      <c r="E3447" s="65"/>
      <c r="F3447" s="65"/>
      <c r="G3447" s="65"/>
      <c r="H3447" s="65"/>
      <c r="I3447" s="64"/>
      <c r="J3447" s="66"/>
      <c r="K3447" s="67"/>
      <c r="L3447" s="68"/>
      <c r="M3447" s="69"/>
      <c r="N3447" s="69"/>
      <c r="O3447" s="68"/>
      <c r="P3447" s="65"/>
      <c r="Q3447" s="65"/>
      <c r="R3447" s="65"/>
      <c r="S3447" s="70"/>
      <c r="T3447" s="66"/>
      <c r="U3447" s="71"/>
    </row>
    <row r="3448" spans="1:21" x14ac:dyDescent="0.15">
      <c r="A3448" s="63"/>
      <c r="B3448" s="78"/>
      <c r="C3448" s="65"/>
      <c r="D3448" s="64"/>
      <c r="E3448" s="65"/>
      <c r="F3448" s="65"/>
      <c r="G3448" s="65"/>
      <c r="H3448" s="65"/>
      <c r="I3448" s="64"/>
      <c r="J3448" s="66"/>
      <c r="K3448" s="67"/>
      <c r="L3448" s="68"/>
      <c r="M3448" s="69"/>
      <c r="N3448" s="69"/>
      <c r="O3448" s="68"/>
      <c r="P3448" s="65"/>
      <c r="Q3448" s="65"/>
      <c r="R3448" s="65"/>
      <c r="S3448" s="70"/>
      <c r="T3448" s="66"/>
      <c r="U3448" s="71"/>
    </row>
    <row r="3449" spans="1:21" x14ac:dyDescent="0.15">
      <c r="A3449" s="63"/>
      <c r="B3449" s="78"/>
      <c r="C3449" s="65"/>
      <c r="D3449" s="64"/>
      <c r="E3449" s="65"/>
      <c r="F3449" s="65"/>
      <c r="G3449" s="65"/>
      <c r="H3449" s="65"/>
      <c r="I3449" s="64"/>
      <c r="J3449" s="66"/>
      <c r="K3449" s="67"/>
      <c r="L3449" s="68"/>
      <c r="M3449" s="69"/>
      <c r="N3449" s="69"/>
      <c r="O3449" s="68"/>
      <c r="P3449" s="65"/>
      <c r="Q3449" s="65"/>
      <c r="R3449" s="65"/>
      <c r="S3449" s="70"/>
      <c r="T3449" s="66"/>
      <c r="U3449" s="71"/>
    </row>
    <row r="3450" spans="1:21" x14ac:dyDescent="0.15">
      <c r="A3450" s="63"/>
      <c r="B3450" s="78"/>
      <c r="C3450" s="65"/>
      <c r="D3450" s="64"/>
      <c r="E3450" s="65"/>
      <c r="F3450" s="65"/>
      <c r="G3450" s="65"/>
      <c r="H3450" s="65"/>
      <c r="I3450" s="64"/>
      <c r="J3450" s="66"/>
      <c r="K3450" s="67"/>
      <c r="L3450" s="68"/>
      <c r="M3450" s="69"/>
      <c r="N3450" s="69"/>
      <c r="O3450" s="68"/>
      <c r="P3450" s="65"/>
      <c r="Q3450" s="65"/>
      <c r="R3450" s="65"/>
      <c r="S3450" s="70"/>
      <c r="T3450" s="66"/>
      <c r="U3450" s="71"/>
    </row>
    <row r="3451" spans="1:21" x14ac:dyDescent="0.15">
      <c r="A3451" s="63"/>
      <c r="B3451" s="78"/>
      <c r="C3451" s="65"/>
      <c r="D3451" s="64"/>
      <c r="E3451" s="65"/>
      <c r="F3451" s="65"/>
      <c r="G3451" s="65"/>
      <c r="H3451" s="65"/>
      <c r="I3451" s="64"/>
      <c r="J3451" s="66"/>
      <c r="K3451" s="67"/>
      <c r="L3451" s="68"/>
      <c r="M3451" s="69"/>
      <c r="N3451" s="69"/>
      <c r="O3451" s="68"/>
      <c r="P3451" s="65"/>
      <c r="Q3451" s="65"/>
      <c r="R3451" s="65"/>
      <c r="S3451" s="70"/>
      <c r="T3451" s="66"/>
      <c r="U3451" s="71"/>
    </row>
    <row r="3452" spans="1:21" x14ac:dyDescent="0.15">
      <c r="A3452" s="63"/>
      <c r="B3452" s="78"/>
      <c r="C3452" s="65"/>
      <c r="D3452" s="64"/>
      <c r="E3452" s="65"/>
      <c r="F3452" s="65"/>
      <c r="G3452" s="65"/>
      <c r="H3452" s="65"/>
      <c r="I3452" s="64"/>
      <c r="J3452" s="66"/>
      <c r="K3452" s="67"/>
      <c r="L3452" s="68"/>
      <c r="M3452" s="69"/>
      <c r="N3452" s="69"/>
      <c r="O3452" s="68"/>
      <c r="P3452" s="65"/>
      <c r="Q3452" s="65"/>
      <c r="R3452" s="65"/>
      <c r="S3452" s="70"/>
      <c r="T3452" s="66"/>
      <c r="U3452" s="71"/>
    </row>
    <row r="3453" spans="1:21" x14ac:dyDescent="0.15">
      <c r="A3453" s="63"/>
      <c r="B3453" s="78"/>
      <c r="C3453" s="65"/>
      <c r="D3453" s="64"/>
      <c r="E3453" s="65"/>
      <c r="F3453" s="65"/>
      <c r="G3453" s="65"/>
      <c r="H3453" s="65"/>
      <c r="I3453" s="64"/>
      <c r="J3453" s="66"/>
      <c r="K3453" s="67"/>
      <c r="L3453" s="68"/>
      <c r="M3453" s="69"/>
      <c r="N3453" s="69"/>
      <c r="O3453" s="68"/>
      <c r="P3453" s="65"/>
      <c r="Q3453" s="65"/>
      <c r="R3453" s="65"/>
      <c r="S3453" s="70"/>
      <c r="T3453" s="66"/>
      <c r="U3453" s="71"/>
    </row>
    <row r="3454" spans="1:21" x14ac:dyDescent="0.15">
      <c r="A3454" s="63"/>
      <c r="B3454" s="78"/>
      <c r="C3454" s="65"/>
      <c r="D3454" s="64"/>
      <c r="E3454" s="65"/>
      <c r="F3454" s="65"/>
      <c r="G3454" s="65"/>
      <c r="H3454" s="65"/>
      <c r="I3454" s="64"/>
      <c r="J3454" s="66"/>
      <c r="K3454" s="67"/>
      <c r="L3454" s="68"/>
      <c r="M3454" s="69"/>
      <c r="N3454" s="69"/>
      <c r="O3454" s="68"/>
      <c r="P3454" s="65"/>
      <c r="Q3454" s="65"/>
      <c r="R3454" s="65"/>
      <c r="S3454" s="70"/>
      <c r="T3454" s="66"/>
      <c r="U3454" s="71"/>
    </row>
    <row r="3455" spans="1:21" x14ac:dyDescent="0.15">
      <c r="A3455" s="63"/>
      <c r="B3455" s="78"/>
      <c r="C3455" s="65"/>
      <c r="D3455" s="64"/>
      <c r="E3455" s="65"/>
      <c r="F3455" s="65"/>
      <c r="G3455" s="65"/>
      <c r="H3455" s="65"/>
      <c r="I3455" s="64"/>
      <c r="J3455" s="66"/>
      <c r="K3455" s="67"/>
      <c r="L3455" s="68"/>
      <c r="M3455" s="69"/>
      <c r="N3455" s="69"/>
      <c r="O3455" s="68"/>
      <c r="P3455" s="65"/>
      <c r="Q3455" s="65"/>
      <c r="R3455" s="65"/>
      <c r="S3455" s="70"/>
      <c r="T3455" s="66"/>
      <c r="U3455" s="71"/>
    </row>
    <row r="3456" spans="1:21" x14ac:dyDescent="0.15">
      <c r="A3456" s="63"/>
      <c r="B3456" s="78"/>
      <c r="C3456" s="65"/>
      <c r="D3456" s="64"/>
      <c r="E3456" s="65"/>
      <c r="F3456" s="65"/>
      <c r="G3456" s="65"/>
      <c r="H3456" s="65"/>
      <c r="I3456" s="64"/>
      <c r="J3456" s="66"/>
      <c r="K3456" s="67"/>
      <c r="L3456" s="68"/>
      <c r="M3456" s="69"/>
      <c r="N3456" s="69"/>
      <c r="O3456" s="68"/>
      <c r="P3456" s="65"/>
      <c r="Q3456" s="65"/>
      <c r="R3456" s="65"/>
      <c r="S3456" s="70"/>
      <c r="T3456" s="66"/>
      <c r="U3456" s="71"/>
    </row>
    <row r="3457" spans="1:21" x14ac:dyDescent="0.15">
      <c r="A3457" s="63"/>
      <c r="B3457" s="78"/>
      <c r="C3457" s="65"/>
      <c r="D3457" s="64"/>
      <c r="E3457" s="65"/>
      <c r="F3457" s="65"/>
      <c r="G3457" s="65"/>
      <c r="H3457" s="65"/>
      <c r="I3457" s="64"/>
      <c r="J3457" s="66"/>
      <c r="K3457" s="67"/>
      <c r="L3457" s="68"/>
      <c r="M3457" s="69"/>
      <c r="N3457" s="69"/>
      <c r="O3457" s="68"/>
      <c r="P3457" s="65"/>
      <c r="Q3457" s="65"/>
      <c r="R3457" s="65"/>
      <c r="S3457" s="70"/>
      <c r="T3457" s="66"/>
      <c r="U3457" s="71"/>
    </row>
    <row r="3458" spans="1:21" x14ac:dyDescent="0.15">
      <c r="A3458" s="63"/>
      <c r="B3458" s="78"/>
      <c r="C3458" s="65"/>
      <c r="D3458" s="64"/>
      <c r="E3458" s="65"/>
      <c r="F3458" s="65"/>
      <c r="G3458" s="65"/>
      <c r="H3458" s="65"/>
      <c r="I3458" s="64"/>
      <c r="J3458" s="66"/>
      <c r="K3458" s="67"/>
      <c r="L3458" s="68"/>
      <c r="M3458" s="69"/>
      <c r="N3458" s="69"/>
      <c r="O3458" s="68"/>
      <c r="P3458" s="65"/>
      <c r="Q3458" s="65"/>
      <c r="R3458" s="65"/>
      <c r="S3458" s="70"/>
      <c r="T3458" s="66"/>
      <c r="U3458" s="71"/>
    </row>
    <row r="3459" spans="1:21" x14ac:dyDescent="0.15">
      <c r="A3459" s="63"/>
      <c r="B3459" s="78"/>
      <c r="C3459" s="65"/>
      <c r="D3459" s="64"/>
      <c r="E3459" s="65"/>
      <c r="F3459" s="65"/>
      <c r="G3459" s="65"/>
      <c r="H3459" s="65"/>
      <c r="I3459" s="64"/>
      <c r="J3459" s="66"/>
      <c r="K3459" s="67"/>
      <c r="L3459" s="68"/>
      <c r="M3459" s="69"/>
      <c r="N3459" s="69"/>
      <c r="O3459" s="68"/>
      <c r="P3459" s="65"/>
      <c r="Q3459" s="65"/>
      <c r="R3459" s="65"/>
      <c r="S3459" s="70"/>
      <c r="T3459" s="66"/>
      <c r="U3459" s="71"/>
    </row>
    <row r="3460" spans="1:21" x14ac:dyDescent="0.15">
      <c r="A3460" s="63"/>
      <c r="B3460" s="78"/>
      <c r="C3460" s="65"/>
      <c r="D3460" s="64"/>
      <c r="E3460" s="65"/>
      <c r="F3460" s="65"/>
      <c r="G3460" s="65"/>
      <c r="H3460" s="65"/>
      <c r="I3460" s="64"/>
      <c r="J3460" s="66"/>
      <c r="K3460" s="67"/>
      <c r="L3460" s="68"/>
      <c r="M3460" s="69"/>
      <c r="N3460" s="69"/>
      <c r="O3460" s="68"/>
      <c r="P3460" s="65"/>
      <c r="Q3460" s="65"/>
      <c r="R3460" s="65"/>
      <c r="S3460" s="70"/>
      <c r="T3460" s="66"/>
      <c r="U3460" s="71"/>
    </row>
    <row r="3461" spans="1:21" x14ac:dyDescent="0.15">
      <c r="A3461" s="63"/>
      <c r="B3461" s="78"/>
      <c r="C3461" s="65"/>
      <c r="D3461" s="64"/>
      <c r="E3461" s="65"/>
      <c r="F3461" s="65"/>
      <c r="G3461" s="65"/>
      <c r="H3461" s="65"/>
      <c r="I3461" s="64"/>
      <c r="J3461" s="66"/>
      <c r="K3461" s="67"/>
      <c r="L3461" s="68"/>
      <c r="M3461" s="69"/>
      <c r="N3461" s="69"/>
      <c r="O3461" s="68"/>
      <c r="P3461" s="65"/>
      <c r="Q3461" s="65"/>
      <c r="R3461" s="65"/>
      <c r="S3461" s="70"/>
      <c r="T3461" s="66"/>
      <c r="U3461" s="71"/>
    </row>
    <row r="3462" spans="1:21" x14ac:dyDescent="0.15">
      <c r="A3462" s="63"/>
      <c r="B3462" s="78"/>
      <c r="C3462" s="65"/>
      <c r="D3462" s="64"/>
      <c r="E3462" s="65"/>
      <c r="F3462" s="65"/>
      <c r="G3462" s="65"/>
      <c r="H3462" s="65"/>
      <c r="I3462" s="64"/>
      <c r="J3462" s="66"/>
      <c r="K3462" s="67"/>
      <c r="L3462" s="68"/>
      <c r="M3462" s="69"/>
      <c r="N3462" s="69"/>
      <c r="O3462" s="68"/>
      <c r="P3462" s="65"/>
      <c r="Q3462" s="65"/>
      <c r="R3462" s="65"/>
      <c r="S3462" s="70"/>
      <c r="T3462" s="66"/>
      <c r="U3462" s="71"/>
    </row>
    <row r="3463" spans="1:21" x14ac:dyDescent="0.15">
      <c r="A3463" s="63"/>
      <c r="B3463" s="78"/>
      <c r="C3463" s="65"/>
      <c r="D3463" s="64"/>
      <c r="E3463" s="65"/>
      <c r="F3463" s="65"/>
      <c r="G3463" s="65"/>
      <c r="H3463" s="65"/>
      <c r="I3463" s="64"/>
      <c r="J3463" s="66"/>
      <c r="K3463" s="67"/>
      <c r="L3463" s="68"/>
      <c r="M3463" s="69"/>
      <c r="N3463" s="69"/>
      <c r="O3463" s="68"/>
      <c r="P3463" s="65"/>
      <c r="Q3463" s="65"/>
      <c r="R3463" s="65"/>
      <c r="S3463" s="70"/>
      <c r="T3463" s="66"/>
      <c r="U3463" s="71"/>
    </row>
    <row r="3464" spans="1:21" x14ac:dyDescent="0.15">
      <c r="A3464" s="63"/>
      <c r="B3464" s="78"/>
      <c r="C3464" s="65"/>
      <c r="D3464" s="64"/>
      <c r="E3464" s="65"/>
      <c r="F3464" s="65"/>
      <c r="G3464" s="65"/>
      <c r="H3464" s="65"/>
      <c r="I3464" s="64"/>
      <c r="J3464" s="66"/>
      <c r="K3464" s="67"/>
      <c r="L3464" s="68"/>
      <c r="M3464" s="69"/>
      <c r="N3464" s="69"/>
      <c r="O3464" s="68"/>
      <c r="P3464" s="65"/>
      <c r="Q3464" s="65"/>
      <c r="R3464" s="65"/>
      <c r="S3464" s="70"/>
      <c r="T3464" s="66"/>
      <c r="U3464" s="71"/>
    </row>
    <row r="3465" spans="1:21" x14ac:dyDescent="0.15">
      <c r="A3465" s="63"/>
      <c r="B3465" s="78"/>
      <c r="C3465" s="65"/>
      <c r="D3465" s="64"/>
      <c r="E3465" s="65"/>
      <c r="F3465" s="65"/>
      <c r="G3465" s="65"/>
      <c r="H3465" s="65"/>
      <c r="I3465" s="64"/>
      <c r="J3465" s="66"/>
      <c r="K3465" s="67"/>
      <c r="L3465" s="68"/>
      <c r="M3465" s="69"/>
      <c r="N3465" s="69"/>
      <c r="O3465" s="68"/>
      <c r="P3465" s="65"/>
      <c r="Q3465" s="65"/>
      <c r="R3465" s="65"/>
      <c r="S3465" s="70"/>
      <c r="T3465" s="66"/>
      <c r="U3465" s="71"/>
    </row>
    <row r="3466" spans="1:21" x14ac:dyDescent="0.15">
      <c r="A3466" s="63"/>
      <c r="B3466" s="78"/>
      <c r="C3466" s="65"/>
      <c r="D3466" s="64"/>
      <c r="E3466" s="65"/>
      <c r="F3466" s="65"/>
      <c r="G3466" s="65"/>
      <c r="H3466" s="65"/>
      <c r="I3466" s="64"/>
      <c r="J3466" s="66"/>
      <c r="K3466" s="67"/>
      <c r="L3466" s="68"/>
      <c r="M3466" s="69"/>
      <c r="N3466" s="69"/>
      <c r="O3466" s="68"/>
      <c r="P3466" s="65"/>
      <c r="Q3466" s="65"/>
      <c r="R3466" s="65"/>
      <c r="S3466" s="70"/>
      <c r="T3466" s="66"/>
      <c r="U3466" s="71"/>
    </row>
    <row r="3467" spans="1:21" x14ac:dyDescent="0.15">
      <c r="A3467" s="63"/>
      <c r="B3467" s="78"/>
      <c r="C3467" s="65"/>
      <c r="D3467" s="64"/>
      <c r="E3467" s="65"/>
      <c r="F3467" s="65"/>
      <c r="G3467" s="65"/>
      <c r="H3467" s="65"/>
      <c r="I3467" s="64"/>
      <c r="J3467" s="66"/>
      <c r="K3467" s="67"/>
      <c r="L3467" s="68"/>
      <c r="M3467" s="69"/>
      <c r="N3467" s="69"/>
      <c r="O3467" s="68"/>
      <c r="P3467" s="65"/>
      <c r="Q3467" s="65"/>
      <c r="R3467" s="65"/>
      <c r="S3467" s="70"/>
      <c r="T3467" s="66"/>
      <c r="U3467" s="71"/>
    </row>
    <row r="3468" spans="1:21" x14ac:dyDescent="0.15">
      <c r="A3468" s="63"/>
      <c r="B3468" s="78"/>
      <c r="C3468" s="65"/>
      <c r="D3468" s="64"/>
      <c r="E3468" s="65"/>
      <c r="F3468" s="65"/>
      <c r="G3468" s="65"/>
      <c r="H3468" s="65"/>
      <c r="I3468" s="64"/>
      <c r="J3468" s="66"/>
      <c r="K3468" s="67"/>
      <c r="L3468" s="68"/>
      <c r="M3468" s="69"/>
      <c r="N3468" s="69"/>
      <c r="O3468" s="68"/>
      <c r="P3468" s="65"/>
      <c r="Q3468" s="65"/>
      <c r="R3468" s="65"/>
      <c r="S3468" s="70"/>
      <c r="T3468" s="66"/>
      <c r="U3468" s="71"/>
    </row>
    <row r="3469" spans="1:21" x14ac:dyDescent="0.15">
      <c r="A3469" s="63"/>
      <c r="B3469" s="78"/>
      <c r="C3469" s="65"/>
      <c r="D3469" s="64"/>
      <c r="E3469" s="65"/>
      <c r="F3469" s="65"/>
      <c r="G3469" s="65"/>
      <c r="H3469" s="65"/>
      <c r="I3469" s="64"/>
      <c r="J3469" s="66"/>
      <c r="K3469" s="67"/>
      <c r="L3469" s="68"/>
      <c r="M3469" s="69"/>
      <c r="N3469" s="69"/>
      <c r="O3469" s="68"/>
      <c r="P3469" s="65"/>
      <c r="Q3469" s="65"/>
      <c r="R3469" s="65"/>
      <c r="S3469" s="70"/>
      <c r="T3469" s="66"/>
      <c r="U3469" s="71"/>
    </row>
    <row r="3470" spans="1:21" x14ac:dyDescent="0.15">
      <c r="A3470" s="63"/>
      <c r="B3470" s="78"/>
      <c r="C3470" s="65"/>
      <c r="D3470" s="64"/>
      <c r="E3470" s="65"/>
      <c r="F3470" s="65"/>
      <c r="G3470" s="65"/>
      <c r="H3470" s="65"/>
      <c r="I3470" s="64"/>
      <c r="J3470" s="66"/>
      <c r="K3470" s="67"/>
      <c r="L3470" s="68"/>
      <c r="M3470" s="69"/>
      <c r="N3470" s="69"/>
      <c r="O3470" s="68"/>
      <c r="P3470" s="65"/>
      <c r="Q3470" s="65"/>
      <c r="R3470" s="65"/>
      <c r="S3470" s="70"/>
      <c r="T3470" s="66"/>
      <c r="U3470" s="71"/>
    </row>
    <row r="3471" spans="1:21" x14ac:dyDescent="0.15">
      <c r="A3471" s="63"/>
      <c r="B3471" s="78"/>
      <c r="C3471" s="65"/>
      <c r="D3471" s="64"/>
      <c r="E3471" s="65"/>
      <c r="F3471" s="65"/>
      <c r="G3471" s="65"/>
      <c r="H3471" s="65"/>
      <c r="I3471" s="64"/>
      <c r="J3471" s="66"/>
      <c r="K3471" s="67"/>
      <c r="L3471" s="68"/>
      <c r="M3471" s="69"/>
      <c r="N3471" s="69"/>
      <c r="O3471" s="68"/>
      <c r="P3471" s="65"/>
      <c r="Q3471" s="65"/>
      <c r="R3471" s="65"/>
      <c r="S3471" s="70"/>
      <c r="T3471" s="66"/>
      <c r="U3471" s="71"/>
    </row>
    <row r="3472" spans="1:21" x14ac:dyDescent="0.15">
      <c r="A3472" s="63"/>
      <c r="B3472" s="78"/>
      <c r="C3472" s="65"/>
      <c r="D3472" s="64"/>
      <c r="E3472" s="65"/>
      <c r="F3472" s="65"/>
      <c r="G3472" s="65"/>
      <c r="H3472" s="65"/>
      <c r="I3472" s="64"/>
      <c r="J3472" s="66"/>
      <c r="K3472" s="67"/>
      <c r="L3472" s="68"/>
      <c r="M3472" s="69"/>
      <c r="N3472" s="69"/>
      <c r="O3472" s="68"/>
      <c r="P3472" s="65"/>
      <c r="Q3472" s="65"/>
      <c r="R3472" s="65"/>
      <c r="S3472" s="70"/>
      <c r="T3472" s="66"/>
      <c r="U3472" s="71"/>
    </row>
    <row r="3473" spans="1:21" x14ac:dyDescent="0.15">
      <c r="A3473" s="63"/>
      <c r="B3473" s="78"/>
      <c r="C3473" s="65"/>
      <c r="D3473" s="64"/>
      <c r="E3473" s="65"/>
      <c r="F3473" s="65"/>
      <c r="G3473" s="65"/>
      <c r="H3473" s="65"/>
      <c r="I3473" s="64"/>
      <c r="J3473" s="66"/>
      <c r="K3473" s="67"/>
      <c r="L3473" s="68"/>
      <c r="M3473" s="69"/>
      <c r="N3473" s="69"/>
      <c r="O3473" s="68"/>
      <c r="P3473" s="65"/>
      <c r="Q3473" s="65"/>
      <c r="R3473" s="65"/>
      <c r="S3473" s="70"/>
      <c r="T3473" s="66"/>
      <c r="U3473" s="71"/>
    </row>
    <row r="3474" spans="1:21" x14ac:dyDescent="0.15">
      <c r="A3474" s="63"/>
      <c r="B3474" s="78"/>
      <c r="C3474" s="65"/>
      <c r="D3474" s="64"/>
      <c r="E3474" s="65"/>
      <c r="F3474" s="65"/>
      <c r="G3474" s="65"/>
      <c r="H3474" s="65"/>
      <c r="I3474" s="64"/>
      <c r="J3474" s="66"/>
      <c r="K3474" s="67"/>
      <c r="L3474" s="68"/>
      <c r="M3474" s="69"/>
      <c r="N3474" s="69"/>
      <c r="O3474" s="68"/>
      <c r="P3474" s="65"/>
      <c r="Q3474" s="65"/>
      <c r="R3474" s="65"/>
      <c r="S3474" s="70"/>
      <c r="T3474" s="66"/>
      <c r="U3474" s="71"/>
    </row>
    <row r="3475" spans="1:21" x14ac:dyDescent="0.15">
      <c r="A3475" s="63"/>
      <c r="B3475" s="78"/>
      <c r="C3475" s="65"/>
      <c r="D3475" s="64"/>
      <c r="E3475" s="65"/>
      <c r="F3475" s="65"/>
      <c r="G3475" s="65"/>
      <c r="H3475" s="65"/>
      <c r="I3475" s="64"/>
      <c r="J3475" s="66"/>
      <c r="K3475" s="67"/>
      <c r="L3475" s="68"/>
      <c r="M3475" s="69"/>
      <c r="N3475" s="69"/>
      <c r="O3475" s="68"/>
      <c r="P3475" s="65"/>
      <c r="Q3475" s="65"/>
      <c r="R3475" s="65"/>
      <c r="S3475" s="70"/>
      <c r="T3475" s="66"/>
      <c r="U3475" s="71"/>
    </row>
    <row r="3476" spans="1:21" x14ac:dyDescent="0.15">
      <c r="A3476" s="63"/>
      <c r="B3476" s="78"/>
      <c r="C3476" s="65"/>
      <c r="D3476" s="64"/>
      <c r="E3476" s="65"/>
      <c r="F3476" s="65"/>
      <c r="G3476" s="65"/>
      <c r="H3476" s="65"/>
      <c r="I3476" s="64"/>
      <c r="J3476" s="66"/>
      <c r="K3476" s="67"/>
      <c r="L3476" s="68"/>
      <c r="M3476" s="69"/>
      <c r="N3476" s="69"/>
      <c r="O3476" s="68"/>
      <c r="P3476" s="65"/>
      <c r="Q3476" s="65"/>
      <c r="R3476" s="65"/>
      <c r="S3476" s="70"/>
      <c r="T3476" s="66"/>
      <c r="U3476" s="71"/>
    </row>
    <row r="3477" spans="1:21" x14ac:dyDescent="0.15">
      <c r="A3477" s="63"/>
      <c r="B3477" s="78"/>
      <c r="C3477" s="65"/>
      <c r="D3477" s="64"/>
      <c r="E3477" s="65"/>
      <c r="F3477" s="65"/>
      <c r="G3477" s="65"/>
      <c r="H3477" s="65"/>
      <c r="I3477" s="64"/>
      <c r="J3477" s="66"/>
      <c r="K3477" s="67"/>
      <c r="L3477" s="68"/>
      <c r="M3477" s="69"/>
      <c r="N3477" s="69"/>
      <c r="O3477" s="68"/>
      <c r="P3477" s="65"/>
      <c r="Q3477" s="65"/>
      <c r="R3477" s="65"/>
      <c r="S3477" s="70"/>
      <c r="T3477" s="66"/>
      <c r="U3477" s="71"/>
    </row>
    <row r="3478" spans="1:21" x14ac:dyDescent="0.15">
      <c r="A3478" s="63"/>
      <c r="B3478" s="78"/>
      <c r="C3478" s="65"/>
      <c r="D3478" s="64"/>
      <c r="E3478" s="65"/>
      <c r="F3478" s="65"/>
      <c r="G3478" s="65"/>
      <c r="H3478" s="65"/>
      <c r="I3478" s="64"/>
      <c r="J3478" s="66"/>
      <c r="K3478" s="67"/>
      <c r="L3478" s="68"/>
      <c r="M3478" s="69"/>
      <c r="N3478" s="69"/>
      <c r="O3478" s="68"/>
      <c r="P3478" s="65"/>
      <c r="Q3478" s="65"/>
      <c r="R3478" s="65"/>
      <c r="S3478" s="70"/>
      <c r="T3478" s="66"/>
      <c r="U3478" s="71"/>
    </row>
    <row r="3479" spans="1:21" x14ac:dyDescent="0.15">
      <c r="A3479" s="63"/>
      <c r="B3479" s="78"/>
      <c r="C3479" s="65"/>
      <c r="D3479" s="64"/>
      <c r="E3479" s="65"/>
      <c r="F3479" s="65"/>
      <c r="G3479" s="65"/>
      <c r="H3479" s="65"/>
      <c r="I3479" s="64"/>
      <c r="J3479" s="66"/>
      <c r="K3479" s="67"/>
      <c r="L3479" s="68"/>
      <c r="M3479" s="69"/>
      <c r="N3479" s="69"/>
      <c r="O3479" s="68"/>
      <c r="P3479" s="65"/>
      <c r="Q3479" s="65"/>
      <c r="R3479" s="65"/>
      <c r="S3479" s="70"/>
      <c r="T3479" s="66"/>
      <c r="U3479" s="71"/>
    </row>
    <row r="3480" spans="1:21" x14ac:dyDescent="0.15">
      <c r="A3480" s="63"/>
      <c r="B3480" s="78"/>
      <c r="C3480" s="65"/>
      <c r="D3480" s="64"/>
      <c r="E3480" s="65"/>
      <c r="F3480" s="65"/>
      <c r="G3480" s="65"/>
      <c r="H3480" s="65"/>
      <c r="I3480" s="64"/>
      <c r="J3480" s="66"/>
      <c r="K3480" s="67"/>
      <c r="L3480" s="68"/>
      <c r="M3480" s="69"/>
      <c r="N3480" s="69"/>
      <c r="O3480" s="68"/>
      <c r="P3480" s="65"/>
      <c r="Q3480" s="65"/>
      <c r="R3480" s="65"/>
      <c r="S3480" s="70"/>
      <c r="T3480" s="66"/>
      <c r="U3480" s="71"/>
    </row>
    <row r="3481" spans="1:21" x14ac:dyDescent="0.15">
      <c r="A3481" s="63"/>
      <c r="B3481" s="78"/>
      <c r="C3481" s="65"/>
      <c r="D3481" s="64"/>
      <c r="E3481" s="65"/>
      <c r="F3481" s="65"/>
      <c r="G3481" s="65"/>
      <c r="H3481" s="65"/>
      <c r="I3481" s="64"/>
      <c r="J3481" s="66"/>
      <c r="K3481" s="67"/>
      <c r="L3481" s="68"/>
      <c r="M3481" s="69"/>
      <c r="N3481" s="69"/>
      <c r="O3481" s="68"/>
      <c r="P3481" s="65"/>
      <c r="Q3481" s="65"/>
      <c r="R3481" s="65"/>
      <c r="S3481" s="70"/>
      <c r="T3481" s="66"/>
      <c r="U3481" s="71"/>
    </row>
    <row r="3482" spans="1:21" x14ac:dyDescent="0.15">
      <c r="A3482" s="63"/>
      <c r="B3482" s="78"/>
      <c r="C3482" s="65"/>
      <c r="D3482" s="64"/>
      <c r="E3482" s="65"/>
      <c r="F3482" s="65"/>
      <c r="G3482" s="65"/>
      <c r="H3482" s="65"/>
      <c r="I3482" s="64"/>
      <c r="J3482" s="66"/>
      <c r="K3482" s="67"/>
      <c r="L3482" s="68"/>
      <c r="M3482" s="69"/>
      <c r="N3482" s="69"/>
      <c r="O3482" s="68"/>
      <c r="P3482" s="65"/>
      <c r="Q3482" s="65"/>
      <c r="R3482" s="65"/>
      <c r="S3482" s="70"/>
      <c r="T3482" s="66"/>
      <c r="U3482" s="71"/>
    </row>
    <row r="3483" spans="1:21" x14ac:dyDescent="0.15">
      <c r="A3483" s="63"/>
      <c r="B3483" s="78"/>
      <c r="C3483" s="65"/>
      <c r="D3483" s="64"/>
      <c r="E3483" s="65"/>
      <c r="F3483" s="65"/>
      <c r="G3483" s="65"/>
      <c r="H3483" s="65"/>
      <c r="I3483" s="64"/>
      <c r="J3483" s="66"/>
      <c r="K3483" s="67"/>
      <c r="L3483" s="68"/>
      <c r="M3483" s="69"/>
      <c r="N3483" s="69"/>
      <c r="O3483" s="68"/>
      <c r="P3483" s="65"/>
      <c r="Q3483" s="65"/>
      <c r="R3483" s="65"/>
      <c r="S3483" s="70"/>
      <c r="T3483" s="66"/>
      <c r="U3483" s="71"/>
    </row>
    <row r="3484" spans="1:21" x14ac:dyDescent="0.15">
      <c r="A3484" s="63"/>
      <c r="B3484" s="78"/>
      <c r="C3484" s="65"/>
      <c r="D3484" s="64"/>
      <c r="E3484" s="65"/>
      <c r="F3484" s="65"/>
      <c r="G3484" s="65"/>
      <c r="H3484" s="65"/>
      <c r="I3484" s="64"/>
      <c r="J3484" s="66"/>
      <c r="K3484" s="67"/>
      <c r="L3484" s="68"/>
      <c r="M3484" s="69"/>
      <c r="N3484" s="69"/>
      <c r="O3484" s="68"/>
      <c r="P3484" s="65"/>
      <c r="Q3484" s="65"/>
      <c r="R3484" s="65"/>
      <c r="S3484" s="70"/>
      <c r="T3484" s="66"/>
      <c r="U3484" s="71"/>
    </row>
    <row r="3485" spans="1:21" x14ac:dyDescent="0.15">
      <c r="A3485" s="63"/>
      <c r="B3485" s="78"/>
      <c r="C3485" s="65"/>
      <c r="D3485" s="64"/>
      <c r="E3485" s="65"/>
      <c r="F3485" s="65"/>
      <c r="G3485" s="65"/>
      <c r="H3485" s="65"/>
      <c r="I3485" s="64"/>
      <c r="J3485" s="66"/>
      <c r="K3485" s="67"/>
      <c r="L3485" s="68"/>
      <c r="M3485" s="69"/>
      <c r="N3485" s="69"/>
      <c r="O3485" s="68"/>
      <c r="P3485" s="65"/>
      <c r="Q3485" s="65"/>
      <c r="R3485" s="65"/>
      <c r="S3485" s="70"/>
      <c r="T3485" s="66"/>
      <c r="U3485" s="71"/>
    </row>
    <row r="3486" spans="1:21" x14ac:dyDescent="0.15">
      <c r="A3486" s="63"/>
      <c r="B3486" s="78"/>
      <c r="C3486" s="65"/>
      <c r="D3486" s="64"/>
      <c r="E3486" s="65"/>
      <c r="F3486" s="65"/>
      <c r="G3486" s="65"/>
      <c r="H3486" s="65"/>
      <c r="I3486" s="64"/>
      <c r="J3486" s="66"/>
      <c r="K3486" s="67"/>
      <c r="L3486" s="68"/>
      <c r="M3486" s="69"/>
      <c r="N3486" s="69"/>
      <c r="O3486" s="68"/>
      <c r="P3486" s="65"/>
      <c r="Q3486" s="65"/>
      <c r="R3486" s="65"/>
      <c r="S3486" s="70"/>
      <c r="T3486" s="66"/>
      <c r="U3486" s="71"/>
    </row>
    <row r="3487" spans="1:21" x14ac:dyDescent="0.15">
      <c r="A3487" s="63"/>
      <c r="B3487" s="78"/>
      <c r="C3487" s="65"/>
      <c r="D3487" s="64"/>
      <c r="E3487" s="65"/>
      <c r="F3487" s="65"/>
      <c r="G3487" s="65"/>
      <c r="H3487" s="65"/>
      <c r="I3487" s="64"/>
      <c r="J3487" s="66"/>
      <c r="K3487" s="67"/>
      <c r="L3487" s="68"/>
      <c r="M3487" s="69"/>
      <c r="N3487" s="69"/>
      <c r="O3487" s="68"/>
      <c r="P3487" s="65"/>
      <c r="Q3487" s="65"/>
      <c r="R3487" s="65"/>
      <c r="S3487" s="70"/>
      <c r="T3487" s="66"/>
      <c r="U3487" s="71"/>
    </row>
    <row r="3488" spans="1:21" x14ac:dyDescent="0.15">
      <c r="A3488" s="63"/>
      <c r="B3488" s="78"/>
      <c r="C3488" s="65"/>
      <c r="D3488" s="64"/>
      <c r="E3488" s="65"/>
      <c r="F3488" s="65"/>
      <c r="G3488" s="65"/>
      <c r="H3488" s="65"/>
      <c r="I3488" s="64"/>
      <c r="J3488" s="66"/>
      <c r="K3488" s="67"/>
      <c r="L3488" s="68"/>
      <c r="M3488" s="69"/>
      <c r="N3488" s="69"/>
      <c r="O3488" s="68"/>
      <c r="P3488" s="65"/>
      <c r="Q3488" s="65"/>
      <c r="R3488" s="65"/>
      <c r="S3488" s="70"/>
      <c r="T3488" s="66"/>
      <c r="U3488" s="71"/>
    </row>
    <row r="3489" spans="1:21" x14ac:dyDescent="0.15">
      <c r="A3489" s="63"/>
      <c r="B3489" s="78"/>
      <c r="C3489" s="65"/>
      <c r="D3489" s="64"/>
      <c r="E3489" s="65"/>
      <c r="F3489" s="65"/>
      <c r="G3489" s="65"/>
      <c r="H3489" s="65"/>
      <c r="I3489" s="64"/>
      <c r="J3489" s="66"/>
      <c r="K3489" s="67"/>
      <c r="L3489" s="68"/>
      <c r="M3489" s="69"/>
      <c r="N3489" s="69"/>
      <c r="O3489" s="68"/>
      <c r="P3489" s="65"/>
      <c r="Q3489" s="65"/>
      <c r="R3489" s="65"/>
      <c r="S3489" s="70"/>
      <c r="T3489" s="66"/>
      <c r="U3489" s="71"/>
    </row>
    <row r="3490" spans="1:21" x14ac:dyDescent="0.15">
      <c r="A3490" s="63"/>
      <c r="B3490" s="78"/>
      <c r="C3490" s="65"/>
      <c r="D3490" s="64"/>
      <c r="E3490" s="65"/>
      <c r="F3490" s="65"/>
      <c r="G3490" s="65"/>
      <c r="H3490" s="65"/>
      <c r="I3490" s="64"/>
      <c r="J3490" s="66"/>
      <c r="K3490" s="67"/>
      <c r="L3490" s="68"/>
      <c r="M3490" s="69"/>
      <c r="N3490" s="69"/>
      <c r="O3490" s="68"/>
      <c r="P3490" s="65"/>
      <c r="Q3490" s="65"/>
      <c r="R3490" s="65"/>
      <c r="S3490" s="70"/>
      <c r="T3490" s="66"/>
      <c r="U3490" s="71"/>
    </row>
    <row r="3491" spans="1:21" x14ac:dyDescent="0.15">
      <c r="A3491" s="63"/>
      <c r="B3491" s="78"/>
      <c r="C3491" s="65"/>
      <c r="D3491" s="64"/>
      <c r="E3491" s="65"/>
      <c r="F3491" s="65"/>
      <c r="G3491" s="65"/>
      <c r="H3491" s="65"/>
      <c r="I3491" s="64"/>
      <c r="J3491" s="66"/>
      <c r="K3491" s="67"/>
      <c r="L3491" s="68"/>
      <c r="M3491" s="69"/>
      <c r="N3491" s="69"/>
      <c r="O3491" s="68"/>
      <c r="P3491" s="65"/>
      <c r="Q3491" s="65"/>
      <c r="R3491" s="65"/>
      <c r="S3491" s="70"/>
      <c r="T3491" s="66"/>
      <c r="U3491" s="71"/>
    </row>
    <row r="3492" spans="1:21" x14ac:dyDescent="0.15">
      <c r="A3492" s="63"/>
      <c r="B3492" s="78"/>
      <c r="C3492" s="65"/>
      <c r="D3492" s="64"/>
      <c r="E3492" s="65"/>
      <c r="F3492" s="65"/>
      <c r="G3492" s="65"/>
      <c r="H3492" s="65"/>
      <c r="I3492" s="64"/>
      <c r="J3492" s="66"/>
      <c r="K3492" s="67"/>
      <c r="L3492" s="68"/>
      <c r="M3492" s="69"/>
      <c r="N3492" s="69"/>
      <c r="O3492" s="68"/>
      <c r="P3492" s="65"/>
      <c r="Q3492" s="65"/>
      <c r="R3492" s="65"/>
      <c r="S3492" s="70"/>
      <c r="T3492" s="66"/>
      <c r="U3492" s="71"/>
    </row>
    <row r="3493" spans="1:21" x14ac:dyDescent="0.15">
      <c r="A3493" s="63"/>
      <c r="B3493" s="78"/>
      <c r="C3493" s="65"/>
      <c r="D3493" s="64"/>
      <c r="E3493" s="65"/>
      <c r="F3493" s="65"/>
      <c r="G3493" s="65"/>
      <c r="H3493" s="65"/>
      <c r="I3493" s="64"/>
      <c r="J3493" s="66"/>
      <c r="K3493" s="67"/>
      <c r="L3493" s="68"/>
      <c r="M3493" s="69"/>
      <c r="N3493" s="69"/>
      <c r="O3493" s="68"/>
      <c r="P3493" s="65"/>
      <c r="Q3493" s="65"/>
      <c r="R3493" s="65"/>
      <c r="S3493" s="70"/>
      <c r="T3493" s="66"/>
      <c r="U3493" s="71"/>
    </row>
    <row r="3494" spans="1:21" x14ac:dyDescent="0.15">
      <c r="A3494" s="63"/>
      <c r="B3494" s="78"/>
      <c r="C3494" s="65"/>
      <c r="D3494" s="64"/>
      <c r="E3494" s="65"/>
      <c r="F3494" s="65"/>
      <c r="G3494" s="65"/>
      <c r="H3494" s="65"/>
      <c r="I3494" s="64"/>
      <c r="J3494" s="66"/>
      <c r="K3494" s="67"/>
      <c r="L3494" s="68"/>
      <c r="M3494" s="69"/>
      <c r="N3494" s="69"/>
      <c r="O3494" s="68"/>
      <c r="P3494" s="65"/>
      <c r="Q3494" s="65"/>
      <c r="R3494" s="65"/>
      <c r="S3494" s="70"/>
      <c r="T3494" s="66"/>
      <c r="U3494" s="71"/>
    </row>
    <row r="3495" spans="1:21" x14ac:dyDescent="0.15">
      <c r="A3495" s="63"/>
      <c r="B3495" s="78"/>
      <c r="C3495" s="65"/>
      <c r="D3495" s="64"/>
      <c r="E3495" s="65"/>
      <c r="F3495" s="65"/>
      <c r="G3495" s="65"/>
      <c r="H3495" s="65"/>
      <c r="I3495" s="64"/>
      <c r="J3495" s="66"/>
      <c r="K3495" s="67"/>
      <c r="L3495" s="68"/>
      <c r="M3495" s="69"/>
      <c r="N3495" s="69"/>
      <c r="O3495" s="68"/>
      <c r="P3495" s="65"/>
      <c r="Q3495" s="65"/>
      <c r="R3495" s="65"/>
      <c r="S3495" s="70"/>
      <c r="T3495" s="66"/>
      <c r="U3495" s="71"/>
    </row>
    <row r="3496" spans="1:21" x14ac:dyDescent="0.15">
      <c r="A3496" s="63"/>
      <c r="B3496" s="78"/>
      <c r="C3496" s="65"/>
      <c r="D3496" s="64"/>
      <c r="E3496" s="65"/>
      <c r="F3496" s="65"/>
      <c r="G3496" s="65"/>
      <c r="H3496" s="65"/>
      <c r="I3496" s="64"/>
      <c r="J3496" s="66"/>
      <c r="K3496" s="67"/>
      <c r="L3496" s="68"/>
      <c r="M3496" s="69"/>
      <c r="N3496" s="69"/>
      <c r="O3496" s="68"/>
      <c r="P3496" s="65"/>
      <c r="Q3496" s="65"/>
      <c r="R3496" s="65"/>
      <c r="S3496" s="70"/>
      <c r="T3496" s="66"/>
      <c r="U3496" s="71"/>
    </row>
    <row r="3497" spans="1:21" x14ac:dyDescent="0.15">
      <c r="A3497" s="63"/>
      <c r="B3497" s="78"/>
      <c r="C3497" s="65"/>
      <c r="D3497" s="64"/>
      <c r="E3497" s="65"/>
      <c r="F3497" s="65"/>
      <c r="G3497" s="65"/>
      <c r="H3497" s="65"/>
      <c r="I3497" s="64"/>
      <c r="J3497" s="66"/>
      <c r="K3497" s="67"/>
      <c r="L3497" s="68"/>
      <c r="M3497" s="69"/>
      <c r="N3497" s="69"/>
      <c r="O3497" s="68"/>
      <c r="P3497" s="65"/>
      <c r="Q3497" s="65"/>
      <c r="R3497" s="65"/>
      <c r="S3497" s="70"/>
      <c r="T3497" s="66"/>
      <c r="U3497" s="71"/>
    </row>
    <row r="3498" spans="1:21" x14ac:dyDescent="0.15">
      <c r="A3498" s="63"/>
      <c r="B3498" s="78"/>
      <c r="C3498" s="65"/>
      <c r="D3498" s="64"/>
      <c r="E3498" s="65"/>
      <c r="F3498" s="65"/>
      <c r="G3498" s="65"/>
      <c r="H3498" s="65"/>
      <c r="I3498" s="64"/>
      <c r="J3498" s="66"/>
      <c r="K3498" s="67"/>
      <c r="L3498" s="68"/>
      <c r="M3498" s="69"/>
      <c r="N3498" s="69"/>
      <c r="O3498" s="68"/>
      <c r="P3498" s="65"/>
      <c r="Q3498" s="65"/>
      <c r="R3498" s="65"/>
      <c r="S3498" s="70"/>
      <c r="T3498" s="66"/>
      <c r="U3498" s="71"/>
    </row>
    <row r="3499" spans="1:21" x14ac:dyDescent="0.15">
      <c r="A3499" s="63"/>
      <c r="B3499" s="78"/>
      <c r="C3499" s="65"/>
      <c r="D3499" s="64"/>
      <c r="E3499" s="65"/>
      <c r="F3499" s="65"/>
      <c r="G3499" s="65"/>
      <c r="H3499" s="65"/>
      <c r="I3499" s="64"/>
      <c r="J3499" s="66"/>
      <c r="K3499" s="67"/>
      <c r="L3499" s="68"/>
      <c r="M3499" s="69"/>
      <c r="N3499" s="69"/>
      <c r="O3499" s="68"/>
      <c r="P3499" s="65"/>
      <c r="Q3499" s="65"/>
      <c r="R3499" s="65"/>
      <c r="S3499" s="70"/>
      <c r="T3499" s="66"/>
      <c r="U3499" s="71"/>
    </row>
    <row r="3500" spans="1:21" x14ac:dyDescent="0.15">
      <c r="A3500" s="63"/>
      <c r="B3500" s="78"/>
      <c r="C3500" s="65"/>
      <c r="D3500" s="64"/>
      <c r="E3500" s="65"/>
      <c r="F3500" s="65"/>
      <c r="G3500" s="65"/>
      <c r="H3500" s="65"/>
      <c r="I3500" s="64"/>
      <c r="J3500" s="66"/>
      <c r="K3500" s="67"/>
      <c r="L3500" s="68"/>
      <c r="M3500" s="69"/>
      <c r="N3500" s="69"/>
      <c r="O3500" s="68"/>
      <c r="P3500" s="65"/>
      <c r="Q3500" s="65"/>
      <c r="R3500" s="65"/>
      <c r="S3500" s="70"/>
      <c r="T3500" s="66"/>
      <c r="U3500" s="71"/>
    </row>
    <row r="3501" spans="1:21" x14ac:dyDescent="0.15">
      <c r="A3501" s="63"/>
      <c r="B3501" s="78"/>
      <c r="C3501" s="65"/>
      <c r="D3501" s="64"/>
      <c r="E3501" s="65"/>
      <c r="F3501" s="65"/>
      <c r="G3501" s="65"/>
      <c r="H3501" s="65"/>
      <c r="I3501" s="64"/>
      <c r="J3501" s="66"/>
      <c r="K3501" s="67"/>
      <c r="L3501" s="68"/>
      <c r="M3501" s="69"/>
      <c r="N3501" s="69"/>
      <c r="O3501" s="68"/>
      <c r="P3501" s="65"/>
      <c r="Q3501" s="65"/>
      <c r="R3501" s="65"/>
      <c r="S3501" s="70"/>
      <c r="T3501" s="66"/>
      <c r="U3501" s="71"/>
    </row>
    <row r="3502" spans="1:21" x14ac:dyDescent="0.15">
      <c r="A3502" s="63"/>
      <c r="B3502" s="78"/>
      <c r="C3502" s="65"/>
      <c r="D3502" s="64"/>
      <c r="E3502" s="65"/>
      <c r="F3502" s="65"/>
      <c r="G3502" s="65"/>
      <c r="H3502" s="65"/>
      <c r="I3502" s="64"/>
      <c r="J3502" s="66"/>
      <c r="K3502" s="67"/>
      <c r="L3502" s="68"/>
      <c r="M3502" s="69"/>
      <c r="N3502" s="69"/>
      <c r="O3502" s="68"/>
      <c r="P3502" s="65"/>
      <c r="Q3502" s="65"/>
      <c r="R3502" s="65"/>
      <c r="S3502" s="70"/>
      <c r="T3502" s="66"/>
      <c r="U3502" s="71"/>
    </row>
    <row r="3503" spans="1:21" x14ac:dyDescent="0.15">
      <c r="A3503" s="63"/>
      <c r="B3503" s="78"/>
      <c r="C3503" s="65"/>
      <c r="D3503" s="64"/>
      <c r="E3503" s="65"/>
      <c r="F3503" s="65"/>
      <c r="G3503" s="65"/>
      <c r="H3503" s="65"/>
      <c r="I3503" s="64"/>
      <c r="J3503" s="66"/>
      <c r="K3503" s="67"/>
      <c r="L3503" s="68"/>
      <c r="M3503" s="69"/>
      <c r="N3503" s="69"/>
      <c r="O3503" s="68"/>
      <c r="P3503" s="65"/>
      <c r="Q3503" s="65"/>
      <c r="R3503" s="65"/>
      <c r="S3503" s="70"/>
      <c r="T3503" s="66"/>
      <c r="U3503" s="71"/>
    </row>
    <row r="3504" spans="1:21" x14ac:dyDescent="0.15">
      <c r="A3504" s="63"/>
      <c r="B3504" s="78"/>
      <c r="C3504" s="65"/>
      <c r="D3504" s="64"/>
      <c r="E3504" s="65"/>
      <c r="F3504" s="65"/>
      <c r="G3504" s="65"/>
      <c r="H3504" s="65"/>
      <c r="I3504" s="64"/>
      <c r="J3504" s="66"/>
      <c r="K3504" s="67"/>
      <c r="L3504" s="68"/>
      <c r="M3504" s="69"/>
      <c r="N3504" s="69"/>
      <c r="O3504" s="68"/>
      <c r="P3504" s="65"/>
      <c r="Q3504" s="65"/>
      <c r="R3504" s="65"/>
      <c r="S3504" s="70"/>
      <c r="T3504" s="66"/>
      <c r="U3504" s="71"/>
    </row>
    <row r="3505" spans="1:21" x14ac:dyDescent="0.15">
      <c r="A3505" s="63"/>
      <c r="B3505" s="78"/>
      <c r="C3505" s="65"/>
      <c r="D3505" s="64"/>
      <c r="E3505" s="65"/>
      <c r="F3505" s="65"/>
      <c r="G3505" s="65"/>
      <c r="H3505" s="65"/>
      <c r="I3505" s="64"/>
      <c r="J3505" s="66"/>
      <c r="K3505" s="67"/>
      <c r="L3505" s="68"/>
      <c r="M3505" s="69"/>
      <c r="N3505" s="69"/>
      <c r="O3505" s="68"/>
      <c r="P3505" s="65"/>
      <c r="Q3505" s="65"/>
      <c r="R3505" s="65"/>
      <c r="S3505" s="70"/>
      <c r="T3505" s="66"/>
      <c r="U3505" s="71"/>
    </row>
    <row r="3506" spans="1:21" x14ac:dyDescent="0.15">
      <c r="A3506" s="63"/>
      <c r="B3506" s="78"/>
      <c r="C3506" s="65"/>
      <c r="D3506" s="64"/>
      <c r="E3506" s="65"/>
      <c r="F3506" s="65"/>
      <c r="G3506" s="65"/>
      <c r="H3506" s="65"/>
      <c r="I3506" s="64"/>
      <c r="J3506" s="66"/>
      <c r="K3506" s="67"/>
      <c r="L3506" s="68"/>
      <c r="M3506" s="69"/>
      <c r="N3506" s="69"/>
      <c r="O3506" s="68"/>
      <c r="P3506" s="65"/>
      <c r="Q3506" s="65"/>
      <c r="R3506" s="65"/>
      <c r="S3506" s="70"/>
      <c r="T3506" s="66"/>
      <c r="U3506" s="71"/>
    </row>
    <row r="3507" spans="1:21" x14ac:dyDescent="0.15">
      <c r="A3507" s="63"/>
      <c r="B3507" s="78"/>
      <c r="C3507" s="65"/>
      <c r="D3507" s="64"/>
      <c r="E3507" s="65"/>
      <c r="F3507" s="65"/>
      <c r="G3507" s="65"/>
      <c r="H3507" s="65"/>
      <c r="I3507" s="64"/>
      <c r="J3507" s="66"/>
      <c r="K3507" s="67"/>
      <c r="L3507" s="68"/>
      <c r="M3507" s="69"/>
      <c r="N3507" s="69"/>
      <c r="O3507" s="68"/>
      <c r="P3507" s="65"/>
      <c r="Q3507" s="65"/>
      <c r="R3507" s="65"/>
      <c r="S3507" s="70"/>
      <c r="T3507" s="66"/>
      <c r="U3507" s="71"/>
    </row>
    <row r="3508" spans="1:21" x14ac:dyDescent="0.15">
      <c r="A3508" s="63"/>
      <c r="B3508" s="78"/>
      <c r="C3508" s="65"/>
      <c r="D3508" s="64"/>
      <c r="E3508" s="65"/>
      <c r="F3508" s="65"/>
      <c r="G3508" s="65"/>
      <c r="H3508" s="65"/>
      <c r="I3508" s="64"/>
      <c r="J3508" s="66"/>
      <c r="K3508" s="67"/>
      <c r="L3508" s="68"/>
      <c r="M3508" s="69"/>
      <c r="N3508" s="69"/>
      <c r="O3508" s="68"/>
      <c r="P3508" s="65"/>
      <c r="Q3508" s="65"/>
      <c r="R3508" s="65"/>
      <c r="S3508" s="70"/>
      <c r="T3508" s="66"/>
      <c r="U3508" s="71"/>
    </row>
    <row r="3509" spans="1:21" x14ac:dyDescent="0.15">
      <c r="A3509" s="63"/>
      <c r="B3509" s="78"/>
      <c r="C3509" s="65"/>
      <c r="D3509" s="64"/>
      <c r="E3509" s="65"/>
      <c r="F3509" s="65"/>
      <c r="G3509" s="65"/>
      <c r="H3509" s="65"/>
      <c r="I3509" s="64"/>
      <c r="J3509" s="66"/>
      <c r="K3509" s="67"/>
      <c r="L3509" s="68"/>
      <c r="M3509" s="69"/>
      <c r="N3509" s="69"/>
      <c r="O3509" s="68"/>
      <c r="P3509" s="65"/>
      <c r="Q3509" s="65"/>
      <c r="R3509" s="65"/>
      <c r="S3509" s="70"/>
      <c r="T3509" s="66"/>
      <c r="U3509" s="71"/>
    </row>
    <row r="3510" spans="1:21" x14ac:dyDescent="0.15">
      <c r="A3510" s="63"/>
      <c r="B3510" s="78"/>
      <c r="C3510" s="65"/>
      <c r="D3510" s="64"/>
      <c r="E3510" s="65"/>
      <c r="F3510" s="65"/>
      <c r="G3510" s="65"/>
      <c r="H3510" s="65"/>
      <c r="I3510" s="64"/>
      <c r="J3510" s="66"/>
      <c r="K3510" s="67"/>
      <c r="L3510" s="68"/>
      <c r="M3510" s="69"/>
      <c r="N3510" s="69"/>
      <c r="O3510" s="68"/>
      <c r="P3510" s="65"/>
      <c r="Q3510" s="65"/>
      <c r="R3510" s="65"/>
      <c r="S3510" s="70"/>
      <c r="T3510" s="66"/>
      <c r="U3510" s="71"/>
    </row>
    <row r="3511" spans="1:21" x14ac:dyDescent="0.15">
      <c r="A3511" s="63"/>
      <c r="B3511" s="78"/>
      <c r="C3511" s="65"/>
      <c r="D3511" s="64"/>
      <c r="E3511" s="65"/>
      <c r="F3511" s="65"/>
      <c r="G3511" s="65"/>
      <c r="H3511" s="65"/>
      <c r="I3511" s="64"/>
      <c r="J3511" s="66"/>
      <c r="K3511" s="67"/>
      <c r="L3511" s="68"/>
      <c r="M3511" s="69"/>
      <c r="N3511" s="69"/>
      <c r="O3511" s="68"/>
      <c r="P3511" s="65"/>
      <c r="Q3511" s="65"/>
      <c r="R3511" s="65"/>
      <c r="S3511" s="70"/>
      <c r="T3511" s="66"/>
      <c r="U3511" s="71"/>
    </row>
    <row r="3512" spans="1:21" x14ac:dyDescent="0.15">
      <c r="A3512" s="63"/>
      <c r="B3512" s="78"/>
      <c r="C3512" s="65"/>
      <c r="D3512" s="64"/>
      <c r="E3512" s="65"/>
      <c r="F3512" s="65"/>
      <c r="G3512" s="65"/>
      <c r="H3512" s="65"/>
      <c r="I3512" s="64"/>
      <c r="J3512" s="66"/>
      <c r="K3512" s="67"/>
      <c r="L3512" s="68"/>
      <c r="M3512" s="69"/>
      <c r="N3512" s="69"/>
      <c r="O3512" s="68"/>
      <c r="P3512" s="65"/>
      <c r="Q3512" s="65"/>
      <c r="R3512" s="65"/>
      <c r="S3512" s="70"/>
      <c r="T3512" s="66"/>
      <c r="U3512" s="71"/>
    </row>
    <row r="3513" spans="1:21" x14ac:dyDescent="0.15">
      <c r="A3513" s="63"/>
      <c r="B3513" s="78"/>
      <c r="C3513" s="65"/>
      <c r="D3513" s="64"/>
      <c r="E3513" s="65"/>
      <c r="F3513" s="65"/>
      <c r="G3513" s="65"/>
      <c r="H3513" s="65"/>
      <c r="I3513" s="64"/>
      <c r="J3513" s="66"/>
      <c r="K3513" s="67"/>
      <c r="L3513" s="68"/>
      <c r="M3513" s="69"/>
      <c r="N3513" s="69"/>
      <c r="O3513" s="68"/>
      <c r="P3513" s="65"/>
      <c r="Q3513" s="65"/>
      <c r="R3513" s="65"/>
      <c r="S3513" s="70"/>
      <c r="T3513" s="66"/>
      <c r="U3513" s="71"/>
    </row>
    <row r="3514" spans="1:21" x14ac:dyDescent="0.15">
      <c r="A3514" s="63"/>
      <c r="B3514" s="78"/>
      <c r="C3514" s="65"/>
      <c r="D3514" s="64"/>
      <c r="E3514" s="65"/>
      <c r="F3514" s="65"/>
      <c r="G3514" s="65"/>
      <c r="H3514" s="65"/>
      <c r="I3514" s="64"/>
      <c r="J3514" s="66"/>
      <c r="K3514" s="67"/>
      <c r="L3514" s="68"/>
      <c r="M3514" s="69"/>
      <c r="N3514" s="69"/>
      <c r="O3514" s="68"/>
      <c r="P3514" s="65"/>
      <c r="Q3514" s="65"/>
      <c r="R3514" s="65"/>
      <c r="S3514" s="70"/>
      <c r="T3514" s="66"/>
      <c r="U3514" s="71"/>
    </row>
    <row r="3515" spans="1:21" x14ac:dyDescent="0.15">
      <c r="A3515" s="63"/>
      <c r="B3515" s="78"/>
      <c r="C3515" s="65"/>
      <c r="D3515" s="64"/>
      <c r="E3515" s="65"/>
      <c r="F3515" s="65"/>
      <c r="G3515" s="65"/>
      <c r="H3515" s="65"/>
      <c r="I3515" s="64"/>
      <c r="J3515" s="66"/>
      <c r="K3515" s="67"/>
      <c r="L3515" s="68"/>
      <c r="M3515" s="69"/>
      <c r="N3515" s="69"/>
      <c r="O3515" s="68"/>
      <c r="P3515" s="65"/>
      <c r="Q3515" s="65"/>
      <c r="R3515" s="65"/>
      <c r="S3515" s="70"/>
      <c r="T3515" s="66"/>
      <c r="U3515" s="71"/>
    </row>
    <row r="3516" spans="1:21" x14ac:dyDescent="0.15">
      <c r="A3516" s="63"/>
      <c r="B3516" s="78"/>
      <c r="C3516" s="65"/>
      <c r="D3516" s="64"/>
      <c r="E3516" s="65"/>
      <c r="F3516" s="65"/>
      <c r="G3516" s="65"/>
      <c r="H3516" s="65"/>
      <c r="I3516" s="64"/>
      <c r="J3516" s="66"/>
      <c r="K3516" s="67"/>
      <c r="L3516" s="68"/>
      <c r="M3516" s="69"/>
      <c r="N3516" s="69"/>
      <c r="O3516" s="68"/>
      <c r="P3516" s="65"/>
      <c r="Q3516" s="65"/>
      <c r="R3516" s="65"/>
      <c r="S3516" s="70"/>
      <c r="T3516" s="66"/>
      <c r="U3516" s="71"/>
    </row>
    <row r="3517" spans="1:21" x14ac:dyDescent="0.15">
      <c r="A3517" s="63"/>
      <c r="B3517" s="78"/>
      <c r="C3517" s="65"/>
      <c r="D3517" s="64"/>
      <c r="E3517" s="65"/>
      <c r="F3517" s="65"/>
      <c r="G3517" s="65"/>
      <c r="H3517" s="65"/>
      <c r="I3517" s="64"/>
      <c r="J3517" s="66"/>
      <c r="K3517" s="67"/>
      <c r="L3517" s="68"/>
      <c r="M3517" s="69"/>
      <c r="N3517" s="69"/>
      <c r="O3517" s="68"/>
      <c r="P3517" s="65"/>
      <c r="Q3517" s="65"/>
      <c r="R3517" s="65"/>
      <c r="S3517" s="70"/>
      <c r="T3517" s="66"/>
      <c r="U3517" s="71"/>
    </row>
    <row r="3518" spans="1:21" x14ac:dyDescent="0.15">
      <c r="A3518" s="63"/>
      <c r="B3518" s="78"/>
      <c r="C3518" s="65"/>
      <c r="D3518" s="64"/>
      <c r="E3518" s="65"/>
      <c r="F3518" s="65"/>
      <c r="G3518" s="65"/>
      <c r="H3518" s="65"/>
      <c r="I3518" s="64"/>
      <c r="J3518" s="66"/>
      <c r="K3518" s="67"/>
      <c r="L3518" s="68"/>
      <c r="M3518" s="69"/>
      <c r="N3518" s="69"/>
      <c r="O3518" s="68"/>
      <c r="P3518" s="65"/>
      <c r="Q3518" s="65"/>
      <c r="R3518" s="65"/>
      <c r="S3518" s="70"/>
      <c r="T3518" s="66"/>
      <c r="U3518" s="71"/>
    </row>
    <row r="3519" spans="1:21" x14ac:dyDescent="0.15">
      <c r="A3519" s="63"/>
      <c r="B3519" s="78"/>
      <c r="C3519" s="65"/>
      <c r="D3519" s="64"/>
      <c r="E3519" s="65"/>
      <c r="F3519" s="65"/>
      <c r="G3519" s="65"/>
      <c r="H3519" s="65"/>
      <c r="I3519" s="64"/>
      <c r="J3519" s="66"/>
      <c r="K3519" s="67"/>
      <c r="L3519" s="68"/>
      <c r="M3519" s="69"/>
      <c r="N3519" s="69"/>
      <c r="O3519" s="68"/>
      <c r="P3519" s="65"/>
      <c r="Q3519" s="65"/>
      <c r="R3519" s="65"/>
      <c r="S3519" s="70"/>
      <c r="T3519" s="66"/>
      <c r="U3519" s="71"/>
    </row>
    <row r="3520" spans="1:21" x14ac:dyDescent="0.15">
      <c r="A3520" s="63"/>
      <c r="B3520" s="78"/>
      <c r="C3520" s="65"/>
      <c r="D3520" s="64"/>
      <c r="E3520" s="65"/>
      <c r="F3520" s="65"/>
      <c r="G3520" s="65"/>
      <c r="H3520" s="65"/>
      <c r="I3520" s="64"/>
      <c r="J3520" s="66"/>
      <c r="K3520" s="67"/>
      <c r="L3520" s="68"/>
      <c r="M3520" s="69"/>
      <c r="N3520" s="69"/>
      <c r="O3520" s="68"/>
      <c r="P3520" s="65"/>
      <c r="Q3520" s="65"/>
      <c r="R3520" s="65"/>
      <c r="S3520" s="70"/>
      <c r="T3520" s="66"/>
      <c r="U3520" s="71"/>
    </row>
    <row r="3521" spans="1:21" x14ac:dyDescent="0.15">
      <c r="A3521" s="63"/>
      <c r="B3521" s="78"/>
      <c r="C3521" s="65"/>
      <c r="D3521" s="64"/>
      <c r="E3521" s="65"/>
      <c r="F3521" s="65"/>
      <c r="G3521" s="65"/>
      <c r="H3521" s="65"/>
      <c r="I3521" s="64"/>
      <c r="J3521" s="66"/>
      <c r="K3521" s="67"/>
      <c r="L3521" s="68"/>
      <c r="M3521" s="69"/>
      <c r="N3521" s="69"/>
      <c r="O3521" s="68"/>
      <c r="P3521" s="65"/>
      <c r="Q3521" s="65"/>
      <c r="R3521" s="65"/>
      <c r="S3521" s="70"/>
      <c r="T3521" s="66"/>
      <c r="U3521" s="71"/>
    </row>
    <row r="3522" spans="1:21" x14ac:dyDescent="0.15">
      <c r="A3522" s="63"/>
      <c r="B3522" s="78"/>
      <c r="C3522" s="65"/>
      <c r="D3522" s="64"/>
      <c r="E3522" s="65"/>
      <c r="F3522" s="65"/>
      <c r="G3522" s="65"/>
      <c r="H3522" s="65"/>
      <c r="I3522" s="64"/>
      <c r="J3522" s="66"/>
      <c r="K3522" s="67"/>
      <c r="L3522" s="68"/>
      <c r="M3522" s="69"/>
      <c r="N3522" s="69"/>
      <c r="O3522" s="68"/>
      <c r="P3522" s="65"/>
      <c r="Q3522" s="65"/>
      <c r="R3522" s="65"/>
      <c r="S3522" s="70"/>
      <c r="T3522" s="66"/>
      <c r="U3522" s="71"/>
    </row>
    <row r="3523" spans="1:21" x14ac:dyDescent="0.15">
      <c r="A3523" s="63"/>
      <c r="B3523" s="78"/>
      <c r="C3523" s="65"/>
      <c r="D3523" s="64"/>
      <c r="E3523" s="65"/>
      <c r="F3523" s="65"/>
      <c r="G3523" s="65"/>
      <c r="H3523" s="65"/>
      <c r="I3523" s="64"/>
      <c r="J3523" s="66"/>
      <c r="K3523" s="67"/>
      <c r="L3523" s="68"/>
      <c r="M3523" s="69"/>
      <c r="N3523" s="69"/>
      <c r="O3523" s="68"/>
      <c r="P3523" s="65"/>
      <c r="Q3523" s="65"/>
      <c r="R3523" s="65"/>
      <c r="S3523" s="70"/>
      <c r="T3523" s="66"/>
      <c r="U3523" s="71"/>
    </row>
    <row r="3524" spans="1:21" x14ac:dyDescent="0.15">
      <c r="A3524" s="63"/>
      <c r="B3524" s="78"/>
      <c r="C3524" s="65"/>
      <c r="D3524" s="64"/>
      <c r="E3524" s="65"/>
      <c r="F3524" s="65"/>
      <c r="G3524" s="65"/>
      <c r="H3524" s="65"/>
      <c r="I3524" s="64"/>
      <c r="J3524" s="66"/>
      <c r="K3524" s="67"/>
      <c r="L3524" s="68"/>
      <c r="M3524" s="69"/>
      <c r="N3524" s="69"/>
      <c r="O3524" s="68"/>
      <c r="P3524" s="65"/>
      <c r="Q3524" s="65"/>
      <c r="R3524" s="65"/>
      <c r="S3524" s="70"/>
      <c r="T3524" s="66"/>
      <c r="U3524" s="71"/>
    </row>
    <row r="3525" spans="1:21" x14ac:dyDescent="0.15">
      <c r="A3525" s="63"/>
      <c r="B3525" s="78"/>
      <c r="C3525" s="65"/>
      <c r="D3525" s="64"/>
      <c r="E3525" s="65"/>
      <c r="F3525" s="65"/>
      <c r="G3525" s="65"/>
      <c r="H3525" s="65"/>
      <c r="I3525" s="64"/>
      <c r="J3525" s="66"/>
      <c r="K3525" s="67"/>
      <c r="L3525" s="68"/>
      <c r="M3525" s="69"/>
      <c r="N3525" s="69"/>
      <c r="O3525" s="68"/>
      <c r="P3525" s="65"/>
      <c r="Q3525" s="65"/>
      <c r="R3525" s="65"/>
      <c r="S3525" s="70"/>
      <c r="T3525" s="66"/>
      <c r="U3525" s="71"/>
    </row>
    <row r="3526" spans="1:21" x14ac:dyDescent="0.15">
      <c r="A3526" s="63"/>
      <c r="B3526" s="78"/>
      <c r="C3526" s="65"/>
      <c r="D3526" s="64"/>
      <c r="E3526" s="65"/>
      <c r="F3526" s="65"/>
      <c r="G3526" s="65"/>
      <c r="H3526" s="65"/>
      <c r="I3526" s="64"/>
      <c r="J3526" s="66"/>
      <c r="K3526" s="67"/>
      <c r="L3526" s="68"/>
      <c r="M3526" s="69"/>
      <c r="N3526" s="69"/>
      <c r="O3526" s="68"/>
      <c r="P3526" s="65"/>
      <c r="Q3526" s="65"/>
      <c r="R3526" s="65"/>
      <c r="S3526" s="70"/>
      <c r="T3526" s="66"/>
      <c r="U3526" s="71"/>
    </row>
    <row r="3527" spans="1:21" x14ac:dyDescent="0.15">
      <c r="A3527" s="63"/>
      <c r="B3527" s="78"/>
      <c r="C3527" s="65"/>
      <c r="D3527" s="64"/>
      <c r="E3527" s="65"/>
      <c r="F3527" s="65"/>
      <c r="G3527" s="65"/>
      <c r="H3527" s="65"/>
      <c r="I3527" s="64"/>
      <c r="J3527" s="66"/>
      <c r="K3527" s="67"/>
      <c r="L3527" s="68"/>
      <c r="M3527" s="69"/>
      <c r="N3527" s="69"/>
      <c r="O3527" s="68"/>
      <c r="P3527" s="65"/>
      <c r="Q3527" s="65"/>
      <c r="R3527" s="65"/>
      <c r="S3527" s="70"/>
      <c r="T3527" s="66"/>
      <c r="U3527" s="71"/>
    </row>
    <row r="3528" spans="1:21" x14ac:dyDescent="0.15">
      <c r="A3528" s="63"/>
      <c r="B3528" s="78"/>
      <c r="C3528" s="65"/>
      <c r="D3528" s="64"/>
      <c r="E3528" s="65"/>
      <c r="F3528" s="65"/>
      <c r="G3528" s="65"/>
      <c r="H3528" s="65"/>
      <c r="I3528" s="64"/>
      <c r="J3528" s="66"/>
      <c r="K3528" s="67"/>
      <c r="L3528" s="68"/>
      <c r="M3528" s="69"/>
      <c r="N3528" s="69"/>
      <c r="O3528" s="68"/>
      <c r="P3528" s="65"/>
      <c r="Q3528" s="65"/>
      <c r="R3528" s="65"/>
      <c r="S3528" s="70"/>
      <c r="T3528" s="66"/>
      <c r="U3528" s="71"/>
    </row>
    <row r="3529" spans="1:21" x14ac:dyDescent="0.15">
      <c r="A3529" s="63"/>
      <c r="B3529" s="78"/>
      <c r="C3529" s="65"/>
      <c r="D3529" s="64"/>
      <c r="E3529" s="65"/>
      <c r="F3529" s="65"/>
      <c r="G3529" s="65"/>
      <c r="H3529" s="65"/>
      <c r="I3529" s="64"/>
      <c r="J3529" s="66"/>
      <c r="K3529" s="67"/>
      <c r="L3529" s="68"/>
      <c r="M3529" s="69"/>
      <c r="N3529" s="69"/>
      <c r="O3529" s="68"/>
      <c r="P3529" s="65"/>
      <c r="Q3529" s="65"/>
      <c r="R3529" s="65"/>
      <c r="S3529" s="70"/>
      <c r="T3529" s="66"/>
      <c r="U3529" s="71"/>
    </row>
    <row r="3530" spans="1:21" x14ac:dyDescent="0.15">
      <c r="A3530" s="63"/>
      <c r="B3530" s="78"/>
      <c r="C3530" s="65"/>
      <c r="D3530" s="64"/>
      <c r="E3530" s="65"/>
      <c r="F3530" s="65"/>
      <c r="G3530" s="65"/>
      <c r="H3530" s="65"/>
      <c r="I3530" s="64"/>
      <c r="J3530" s="66"/>
      <c r="K3530" s="67"/>
      <c r="L3530" s="68"/>
      <c r="M3530" s="69"/>
      <c r="N3530" s="69"/>
      <c r="O3530" s="68"/>
      <c r="P3530" s="65"/>
      <c r="Q3530" s="65"/>
      <c r="R3530" s="65"/>
      <c r="S3530" s="70"/>
      <c r="T3530" s="66"/>
      <c r="U3530" s="71"/>
    </row>
    <row r="3531" spans="1:21" x14ac:dyDescent="0.15">
      <c r="A3531" s="63"/>
      <c r="B3531" s="78"/>
      <c r="C3531" s="65"/>
      <c r="D3531" s="64"/>
      <c r="E3531" s="65"/>
      <c r="F3531" s="65"/>
      <c r="G3531" s="65"/>
      <c r="H3531" s="65"/>
      <c r="I3531" s="64"/>
      <c r="J3531" s="66"/>
      <c r="K3531" s="67"/>
      <c r="L3531" s="68"/>
      <c r="M3531" s="69"/>
      <c r="N3531" s="69"/>
      <c r="O3531" s="68"/>
      <c r="P3531" s="65"/>
      <c r="Q3531" s="65"/>
      <c r="R3531" s="65"/>
      <c r="S3531" s="70"/>
      <c r="T3531" s="66"/>
      <c r="U3531" s="71"/>
    </row>
    <row r="3532" spans="1:21" x14ac:dyDescent="0.15">
      <c r="A3532" s="63"/>
      <c r="B3532" s="78"/>
      <c r="C3532" s="65"/>
      <c r="D3532" s="64"/>
      <c r="E3532" s="65"/>
      <c r="F3532" s="65"/>
      <c r="G3532" s="65"/>
      <c r="H3532" s="65"/>
      <c r="I3532" s="64"/>
      <c r="J3532" s="66"/>
      <c r="K3532" s="67"/>
      <c r="L3532" s="68"/>
      <c r="M3532" s="69"/>
      <c r="N3532" s="69"/>
      <c r="O3532" s="68"/>
      <c r="P3532" s="65"/>
      <c r="Q3532" s="65"/>
      <c r="R3532" s="65"/>
      <c r="S3532" s="70"/>
      <c r="T3532" s="66"/>
      <c r="U3532" s="71"/>
    </row>
    <row r="3533" spans="1:21" x14ac:dyDescent="0.15">
      <c r="A3533" s="63"/>
      <c r="B3533" s="78"/>
      <c r="C3533" s="65"/>
      <c r="D3533" s="64"/>
      <c r="E3533" s="65"/>
      <c r="F3533" s="65"/>
      <c r="G3533" s="65"/>
      <c r="H3533" s="65"/>
      <c r="I3533" s="64"/>
      <c r="J3533" s="66"/>
      <c r="K3533" s="67"/>
      <c r="L3533" s="68"/>
      <c r="M3533" s="69"/>
      <c r="N3533" s="69"/>
      <c r="O3533" s="68"/>
      <c r="P3533" s="65"/>
      <c r="Q3533" s="65"/>
      <c r="R3533" s="65"/>
      <c r="S3533" s="70"/>
      <c r="T3533" s="66"/>
      <c r="U3533" s="71"/>
    </row>
    <row r="3534" spans="1:21" x14ac:dyDescent="0.15">
      <c r="A3534" s="63"/>
      <c r="B3534" s="78"/>
      <c r="C3534" s="65"/>
      <c r="D3534" s="64"/>
      <c r="E3534" s="65"/>
      <c r="F3534" s="65"/>
      <c r="G3534" s="65"/>
      <c r="H3534" s="65"/>
      <c r="I3534" s="64"/>
      <c r="J3534" s="66"/>
      <c r="K3534" s="67"/>
      <c r="L3534" s="68"/>
      <c r="M3534" s="69"/>
      <c r="N3534" s="69"/>
      <c r="O3534" s="68"/>
      <c r="P3534" s="65"/>
      <c r="Q3534" s="65"/>
      <c r="R3534" s="65"/>
      <c r="S3534" s="70"/>
      <c r="T3534" s="66"/>
      <c r="U3534" s="71"/>
    </row>
    <row r="3535" spans="1:21" x14ac:dyDescent="0.15">
      <c r="A3535" s="63"/>
      <c r="B3535" s="78"/>
      <c r="C3535" s="65"/>
      <c r="D3535" s="64"/>
      <c r="E3535" s="65"/>
      <c r="F3535" s="65"/>
      <c r="G3535" s="65"/>
      <c r="H3535" s="65"/>
      <c r="I3535" s="64"/>
      <c r="J3535" s="66"/>
      <c r="K3535" s="67"/>
      <c r="L3535" s="68"/>
      <c r="M3535" s="69"/>
      <c r="N3535" s="69"/>
      <c r="O3535" s="68"/>
      <c r="P3535" s="65"/>
      <c r="Q3535" s="65"/>
      <c r="R3535" s="65"/>
      <c r="S3535" s="70"/>
      <c r="T3535" s="66"/>
      <c r="U3535" s="71"/>
    </row>
    <row r="3536" spans="1:21" x14ac:dyDescent="0.15">
      <c r="A3536" s="63"/>
      <c r="B3536" s="78"/>
      <c r="C3536" s="65"/>
      <c r="D3536" s="64"/>
      <c r="E3536" s="65"/>
      <c r="F3536" s="65"/>
      <c r="G3536" s="65"/>
      <c r="H3536" s="65"/>
      <c r="I3536" s="64"/>
      <c r="J3536" s="66"/>
      <c r="K3536" s="67"/>
      <c r="L3536" s="68"/>
      <c r="M3536" s="69"/>
      <c r="N3536" s="69"/>
      <c r="O3536" s="68"/>
      <c r="P3536" s="65"/>
      <c r="Q3536" s="65"/>
      <c r="R3536" s="65"/>
      <c r="S3536" s="70"/>
      <c r="T3536" s="66"/>
      <c r="U3536" s="71"/>
    </row>
    <row r="3537" spans="1:21" x14ac:dyDescent="0.15">
      <c r="A3537" s="63"/>
      <c r="B3537" s="78"/>
      <c r="C3537" s="65"/>
      <c r="D3537" s="64"/>
      <c r="E3537" s="65"/>
      <c r="F3537" s="65"/>
      <c r="G3537" s="65"/>
      <c r="H3537" s="65"/>
      <c r="I3537" s="64"/>
      <c r="J3537" s="66"/>
      <c r="K3537" s="67"/>
      <c r="L3537" s="68"/>
      <c r="M3537" s="69"/>
      <c r="N3537" s="69"/>
      <c r="O3537" s="68"/>
      <c r="P3537" s="65"/>
      <c r="Q3537" s="65"/>
      <c r="R3537" s="65"/>
      <c r="S3537" s="70"/>
      <c r="T3537" s="66"/>
      <c r="U3537" s="71"/>
    </row>
    <row r="3538" spans="1:21" x14ac:dyDescent="0.15">
      <c r="A3538" s="63"/>
      <c r="B3538" s="78"/>
      <c r="C3538" s="65"/>
      <c r="D3538" s="64"/>
      <c r="E3538" s="65"/>
      <c r="F3538" s="65"/>
      <c r="G3538" s="65"/>
      <c r="H3538" s="65"/>
      <c r="I3538" s="64"/>
      <c r="J3538" s="66"/>
      <c r="K3538" s="67"/>
      <c r="L3538" s="68"/>
      <c r="M3538" s="69"/>
      <c r="N3538" s="69"/>
      <c r="O3538" s="68"/>
      <c r="P3538" s="65"/>
      <c r="Q3538" s="65"/>
      <c r="R3538" s="65"/>
      <c r="S3538" s="70"/>
      <c r="T3538" s="66"/>
      <c r="U3538" s="71"/>
    </row>
    <row r="3539" spans="1:21" x14ac:dyDescent="0.15">
      <c r="A3539" s="63"/>
      <c r="B3539" s="78"/>
      <c r="C3539" s="65"/>
      <c r="D3539" s="64"/>
      <c r="E3539" s="65"/>
      <c r="F3539" s="65"/>
      <c r="G3539" s="65"/>
      <c r="H3539" s="65"/>
      <c r="I3539" s="64"/>
      <c r="J3539" s="66"/>
      <c r="K3539" s="67"/>
      <c r="L3539" s="68"/>
      <c r="M3539" s="69"/>
      <c r="N3539" s="69"/>
      <c r="O3539" s="68"/>
      <c r="P3539" s="65"/>
      <c r="Q3539" s="65"/>
      <c r="R3539" s="65"/>
      <c r="S3539" s="70"/>
      <c r="T3539" s="66"/>
      <c r="U3539" s="71"/>
    </row>
    <row r="3540" spans="1:21" x14ac:dyDescent="0.15">
      <c r="A3540" s="63"/>
      <c r="B3540" s="78"/>
      <c r="C3540" s="65"/>
      <c r="D3540" s="64"/>
      <c r="E3540" s="65"/>
      <c r="F3540" s="65"/>
      <c r="G3540" s="65"/>
      <c r="H3540" s="65"/>
      <c r="I3540" s="64"/>
      <c r="J3540" s="66"/>
      <c r="K3540" s="67"/>
      <c r="L3540" s="68"/>
      <c r="M3540" s="69"/>
      <c r="N3540" s="69"/>
      <c r="O3540" s="68"/>
      <c r="P3540" s="65"/>
      <c r="Q3540" s="65"/>
      <c r="R3540" s="65"/>
      <c r="S3540" s="70"/>
      <c r="T3540" s="66"/>
      <c r="U3540" s="71"/>
    </row>
    <row r="3541" spans="1:21" x14ac:dyDescent="0.15">
      <c r="A3541" s="63"/>
      <c r="B3541" s="78"/>
      <c r="C3541" s="65"/>
      <c r="D3541" s="64"/>
      <c r="E3541" s="65"/>
      <c r="F3541" s="65"/>
      <c r="G3541" s="65"/>
      <c r="H3541" s="65"/>
      <c r="I3541" s="64"/>
      <c r="J3541" s="66"/>
      <c r="K3541" s="67"/>
      <c r="L3541" s="68"/>
      <c r="M3541" s="69"/>
      <c r="N3541" s="69"/>
      <c r="O3541" s="68"/>
      <c r="P3541" s="65"/>
      <c r="Q3541" s="65"/>
      <c r="R3541" s="65"/>
      <c r="S3541" s="70"/>
      <c r="T3541" s="66"/>
      <c r="U3541" s="71"/>
    </row>
    <row r="3542" spans="1:21" x14ac:dyDescent="0.15">
      <c r="A3542" s="63"/>
      <c r="B3542" s="78"/>
      <c r="C3542" s="65"/>
      <c r="D3542" s="64"/>
      <c r="E3542" s="65"/>
      <c r="F3542" s="65"/>
      <c r="G3542" s="65"/>
      <c r="H3542" s="65"/>
      <c r="I3542" s="64"/>
      <c r="J3542" s="66"/>
      <c r="K3542" s="67"/>
      <c r="L3542" s="68"/>
      <c r="M3542" s="69"/>
      <c r="N3542" s="69"/>
      <c r="O3542" s="68"/>
      <c r="P3542" s="65"/>
      <c r="Q3542" s="65"/>
      <c r="R3542" s="65"/>
      <c r="S3542" s="70"/>
      <c r="T3542" s="66"/>
      <c r="U3542" s="71"/>
    </row>
    <row r="3543" spans="1:21" x14ac:dyDescent="0.15">
      <c r="A3543" s="63"/>
      <c r="B3543" s="78"/>
      <c r="C3543" s="65"/>
      <c r="D3543" s="64"/>
      <c r="E3543" s="65"/>
      <c r="F3543" s="65"/>
      <c r="G3543" s="65"/>
      <c r="H3543" s="65"/>
      <c r="I3543" s="64"/>
      <c r="J3543" s="66"/>
      <c r="K3543" s="67"/>
      <c r="L3543" s="68"/>
      <c r="M3543" s="69"/>
      <c r="N3543" s="69"/>
      <c r="O3543" s="68"/>
      <c r="P3543" s="65"/>
      <c r="Q3543" s="65"/>
      <c r="R3543" s="65"/>
      <c r="S3543" s="70"/>
      <c r="T3543" s="66"/>
      <c r="U3543" s="71"/>
    </row>
    <row r="3544" spans="1:21" x14ac:dyDescent="0.15">
      <c r="A3544" s="63"/>
      <c r="B3544" s="78"/>
      <c r="C3544" s="65"/>
      <c r="D3544" s="64"/>
      <c r="E3544" s="65"/>
      <c r="F3544" s="65"/>
      <c r="G3544" s="65"/>
      <c r="H3544" s="65"/>
      <c r="I3544" s="64"/>
      <c r="J3544" s="66"/>
      <c r="K3544" s="67"/>
      <c r="L3544" s="68"/>
      <c r="M3544" s="69"/>
      <c r="N3544" s="69"/>
      <c r="O3544" s="68"/>
      <c r="P3544" s="65"/>
      <c r="Q3544" s="65"/>
      <c r="R3544" s="65"/>
      <c r="S3544" s="70"/>
      <c r="T3544" s="66"/>
      <c r="U3544" s="71"/>
    </row>
    <row r="3545" spans="1:21" x14ac:dyDescent="0.15">
      <c r="A3545" s="63"/>
      <c r="B3545" s="78"/>
      <c r="C3545" s="65"/>
      <c r="D3545" s="64"/>
      <c r="E3545" s="65"/>
      <c r="F3545" s="65"/>
      <c r="G3545" s="65"/>
      <c r="H3545" s="65"/>
      <c r="I3545" s="64"/>
      <c r="J3545" s="66"/>
      <c r="K3545" s="67"/>
      <c r="L3545" s="68"/>
      <c r="M3545" s="69"/>
      <c r="N3545" s="69"/>
      <c r="O3545" s="68"/>
      <c r="P3545" s="65"/>
      <c r="Q3545" s="65"/>
      <c r="R3545" s="65"/>
      <c r="S3545" s="70"/>
      <c r="T3545" s="66"/>
      <c r="U3545" s="71"/>
    </row>
    <row r="3546" spans="1:21" x14ac:dyDescent="0.15">
      <c r="A3546" s="63"/>
      <c r="B3546" s="78"/>
      <c r="C3546" s="65"/>
      <c r="D3546" s="64"/>
      <c r="E3546" s="65"/>
      <c r="F3546" s="65"/>
      <c r="G3546" s="65"/>
      <c r="H3546" s="65"/>
      <c r="I3546" s="64"/>
      <c r="J3546" s="66"/>
      <c r="K3546" s="67"/>
      <c r="L3546" s="68"/>
      <c r="M3546" s="69"/>
      <c r="N3546" s="69"/>
      <c r="O3546" s="68"/>
      <c r="P3546" s="65"/>
      <c r="Q3546" s="65"/>
      <c r="R3546" s="65"/>
      <c r="S3546" s="70"/>
      <c r="T3546" s="66"/>
      <c r="U3546" s="71"/>
    </row>
    <row r="3547" spans="1:21" x14ac:dyDescent="0.15">
      <c r="A3547" s="63"/>
      <c r="B3547" s="78"/>
      <c r="C3547" s="65"/>
      <c r="D3547" s="64"/>
      <c r="E3547" s="65"/>
      <c r="F3547" s="65"/>
      <c r="G3547" s="65"/>
      <c r="H3547" s="65"/>
      <c r="I3547" s="64"/>
      <c r="J3547" s="66"/>
      <c r="K3547" s="67"/>
      <c r="L3547" s="68"/>
      <c r="M3547" s="69"/>
      <c r="N3547" s="69"/>
      <c r="O3547" s="68"/>
      <c r="P3547" s="65"/>
      <c r="Q3547" s="65"/>
      <c r="R3547" s="65"/>
      <c r="S3547" s="70"/>
      <c r="T3547" s="66"/>
      <c r="U3547" s="71"/>
    </row>
    <row r="3548" spans="1:21" x14ac:dyDescent="0.15">
      <c r="A3548" s="63"/>
      <c r="B3548" s="78"/>
      <c r="C3548" s="65"/>
      <c r="D3548" s="64"/>
      <c r="E3548" s="65"/>
      <c r="F3548" s="65"/>
      <c r="G3548" s="65"/>
      <c r="H3548" s="65"/>
      <c r="I3548" s="64"/>
      <c r="J3548" s="66"/>
      <c r="K3548" s="67"/>
      <c r="L3548" s="68"/>
      <c r="M3548" s="69"/>
      <c r="N3548" s="69"/>
      <c r="O3548" s="68"/>
      <c r="P3548" s="65"/>
      <c r="Q3548" s="65"/>
      <c r="R3548" s="65"/>
      <c r="S3548" s="70"/>
      <c r="T3548" s="66"/>
      <c r="U3548" s="71"/>
    </row>
    <row r="3549" spans="1:21" x14ac:dyDescent="0.15">
      <c r="A3549" s="63"/>
      <c r="B3549" s="78"/>
      <c r="C3549" s="65"/>
      <c r="D3549" s="64"/>
      <c r="E3549" s="65"/>
      <c r="F3549" s="65"/>
      <c r="G3549" s="65"/>
      <c r="H3549" s="65"/>
      <c r="I3549" s="64"/>
      <c r="J3549" s="66"/>
      <c r="K3549" s="67"/>
      <c r="L3549" s="68"/>
      <c r="M3549" s="69"/>
      <c r="N3549" s="69"/>
      <c r="O3549" s="68"/>
      <c r="P3549" s="65"/>
      <c r="Q3549" s="65"/>
      <c r="R3549" s="65"/>
      <c r="S3549" s="70"/>
      <c r="T3549" s="66"/>
      <c r="U3549" s="71"/>
    </row>
    <row r="3550" spans="1:21" x14ac:dyDescent="0.15">
      <c r="A3550" s="63"/>
      <c r="B3550" s="78"/>
      <c r="C3550" s="65"/>
      <c r="D3550" s="64"/>
      <c r="E3550" s="65"/>
      <c r="F3550" s="65"/>
      <c r="G3550" s="65"/>
      <c r="H3550" s="65"/>
      <c r="I3550" s="64"/>
      <c r="J3550" s="66"/>
      <c r="K3550" s="67"/>
      <c r="L3550" s="68"/>
      <c r="M3550" s="69"/>
      <c r="N3550" s="69"/>
      <c r="O3550" s="68"/>
      <c r="P3550" s="65"/>
      <c r="Q3550" s="65"/>
      <c r="R3550" s="65"/>
      <c r="S3550" s="70"/>
      <c r="T3550" s="66"/>
      <c r="U3550" s="71"/>
    </row>
    <row r="3551" spans="1:21" x14ac:dyDescent="0.15">
      <c r="A3551" s="63"/>
      <c r="B3551" s="78"/>
      <c r="C3551" s="65"/>
      <c r="D3551" s="64"/>
      <c r="E3551" s="65"/>
      <c r="F3551" s="65"/>
      <c r="G3551" s="65"/>
      <c r="H3551" s="65"/>
      <c r="I3551" s="64"/>
      <c r="J3551" s="66"/>
      <c r="K3551" s="67"/>
      <c r="L3551" s="68"/>
      <c r="M3551" s="69"/>
      <c r="N3551" s="69"/>
      <c r="O3551" s="68"/>
      <c r="P3551" s="65"/>
      <c r="Q3551" s="65"/>
      <c r="R3551" s="65"/>
      <c r="S3551" s="70"/>
      <c r="T3551" s="66"/>
      <c r="U3551" s="71"/>
    </row>
    <row r="3552" spans="1:21" x14ac:dyDescent="0.15">
      <c r="A3552" s="63"/>
      <c r="B3552" s="78"/>
      <c r="C3552" s="65"/>
      <c r="D3552" s="64"/>
      <c r="E3552" s="65"/>
      <c r="F3552" s="65"/>
      <c r="G3552" s="65"/>
      <c r="H3552" s="65"/>
      <c r="I3552" s="64"/>
      <c r="J3552" s="66"/>
      <c r="K3552" s="67"/>
      <c r="L3552" s="68"/>
      <c r="M3552" s="69"/>
      <c r="N3552" s="69"/>
      <c r="O3552" s="68"/>
      <c r="P3552" s="65"/>
      <c r="Q3552" s="65"/>
      <c r="R3552" s="65"/>
      <c r="S3552" s="70"/>
      <c r="T3552" s="66"/>
      <c r="U3552" s="71"/>
    </row>
    <row r="3553" spans="1:21" x14ac:dyDescent="0.15">
      <c r="A3553" s="63"/>
      <c r="B3553" s="78"/>
      <c r="C3553" s="65"/>
      <c r="D3553" s="64"/>
      <c r="E3553" s="65"/>
      <c r="F3553" s="65"/>
      <c r="G3553" s="65"/>
      <c r="H3553" s="65"/>
      <c r="I3553" s="64"/>
      <c r="J3553" s="66"/>
      <c r="K3553" s="67"/>
      <c r="L3553" s="68"/>
      <c r="M3553" s="69"/>
      <c r="N3553" s="69"/>
      <c r="O3553" s="68"/>
      <c r="P3553" s="65"/>
      <c r="Q3553" s="65"/>
      <c r="R3553" s="65"/>
      <c r="S3553" s="70"/>
      <c r="T3553" s="66"/>
      <c r="U3553" s="71"/>
    </row>
    <row r="3554" spans="1:21" x14ac:dyDescent="0.15">
      <c r="A3554" s="63"/>
      <c r="B3554" s="78"/>
      <c r="C3554" s="65"/>
      <c r="D3554" s="64"/>
      <c r="E3554" s="65"/>
      <c r="F3554" s="65"/>
      <c r="G3554" s="65"/>
      <c r="H3554" s="65"/>
      <c r="I3554" s="64"/>
      <c r="J3554" s="66"/>
      <c r="K3554" s="67"/>
      <c r="L3554" s="68"/>
      <c r="M3554" s="69"/>
      <c r="N3554" s="69"/>
      <c r="O3554" s="68"/>
      <c r="P3554" s="65"/>
      <c r="Q3554" s="65"/>
      <c r="R3554" s="65"/>
      <c r="S3554" s="70"/>
      <c r="T3554" s="66"/>
      <c r="U3554" s="71"/>
    </row>
    <row r="3555" spans="1:21" x14ac:dyDescent="0.15">
      <c r="A3555" s="63"/>
      <c r="B3555" s="78"/>
      <c r="C3555" s="65"/>
      <c r="D3555" s="64"/>
      <c r="E3555" s="65"/>
      <c r="F3555" s="65"/>
      <c r="G3555" s="65"/>
      <c r="H3555" s="65"/>
      <c r="I3555" s="64"/>
      <c r="J3555" s="66"/>
      <c r="K3555" s="67"/>
      <c r="L3555" s="68"/>
      <c r="M3555" s="69"/>
      <c r="N3555" s="69"/>
      <c r="O3555" s="68"/>
      <c r="P3555" s="65"/>
      <c r="Q3555" s="65"/>
      <c r="R3555" s="65"/>
      <c r="S3555" s="70"/>
      <c r="T3555" s="66"/>
      <c r="U3555" s="71"/>
    </row>
    <row r="3556" spans="1:21" x14ac:dyDescent="0.15">
      <c r="A3556" s="63"/>
      <c r="B3556" s="78"/>
      <c r="C3556" s="65"/>
      <c r="D3556" s="64"/>
      <c r="E3556" s="65"/>
      <c r="F3556" s="65"/>
      <c r="G3556" s="65"/>
      <c r="H3556" s="65"/>
      <c r="I3556" s="64"/>
      <c r="J3556" s="66"/>
      <c r="K3556" s="67"/>
      <c r="L3556" s="68"/>
      <c r="M3556" s="69"/>
      <c r="N3556" s="69"/>
      <c r="O3556" s="68"/>
      <c r="P3556" s="65"/>
      <c r="Q3556" s="65"/>
      <c r="R3556" s="65"/>
      <c r="S3556" s="70"/>
      <c r="T3556" s="66"/>
      <c r="U3556" s="71"/>
    </row>
    <row r="3557" spans="1:21" x14ac:dyDescent="0.15">
      <c r="A3557" s="63"/>
      <c r="B3557" s="78"/>
      <c r="C3557" s="65"/>
      <c r="D3557" s="64"/>
      <c r="E3557" s="65"/>
      <c r="F3557" s="65"/>
      <c r="G3557" s="65"/>
      <c r="H3557" s="65"/>
      <c r="I3557" s="64"/>
      <c r="J3557" s="66"/>
      <c r="K3557" s="67"/>
      <c r="L3557" s="68"/>
      <c r="M3557" s="69"/>
      <c r="N3557" s="69"/>
      <c r="O3557" s="68"/>
      <c r="P3557" s="65"/>
      <c r="Q3557" s="65"/>
      <c r="R3557" s="65"/>
      <c r="S3557" s="70"/>
      <c r="T3557" s="66"/>
      <c r="U3557" s="71"/>
    </row>
    <row r="3558" spans="1:21" x14ac:dyDescent="0.15">
      <c r="A3558" s="63"/>
      <c r="B3558" s="78"/>
      <c r="C3558" s="65"/>
      <c r="D3558" s="64"/>
      <c r="E3558" s="65"/>
      <c r="F3558" s="65"/>
      <c r="G3558" s="65"/>
      <c r="H3558" s="65"/>
      <c r="I3558" s="64"/>
      <c r="J3558" s="66"/>
      <c r="K3558" s="67"/>
      <c r="L3558" s="68"/>
      <c r="M3558" s="69"/>
      <c r="N3558" s="69"/>
      <c r="O3558" s="68"/>
      <c r="P3558" s="65"/>
      <c r="Q3558" s="65"/>
      <c r="R3558" s="65"/>
      <c r="S3558" s="70"/>
      <c r="T3558" s="66"/>
      <c r="U3558" s="71"/>
    </row>
    <row r="3559" spans="1:21" x14ac:dyDescent="0.15">
      <c r="A3559" s="63"/>
      <c r="B3559" s="78"/>
      <c r="C3559" s="65"/>
      <c r="D3559" s="64"/>
      <c r="E3559" s="65"/>
      <c r="F3559" s="65"/>
      <c r="G3559" s="65"/>
      <c r="H3559" s="65"/>
      <c r="I3559" s="64"/>
      <c r="J3559" s="66"/>
      <c r="K3559" s="67"/>
      <c r="L3559" s="68"/>
      <c r="M3559" s="69"/>
      <c r="N3559" s="69"/>
      <c r="O3559" s="68"/>
      <c r="P3559" s="65"/>
      <c r="Q3559" s="65"/>
      <c r="R3559" s="65"/>
      <c r="S3559" s="70"/>
      <c r="T3559" s="66"/>
      <c r="U3559" s="71"/>
    </row>
    <row r="3560" spans="1:21" x14ac:dyDescent="0.15">
      <c r="A3560" s="63"/>
      <c r="B3560" s="78"/>
      <c r="C3560" s="65"/>
      <c r="D3560" s="64"/>
      <c r="E3560" s="65"/>
      <c r="F3560" s="65"/>
      <c r="G3560" s="65"/>
      <c r="H3560" s="65"/>
      <c r="I3560" s="64"/>
      <c r="J3560" s="66"/>
      <c r="K3560" s="67"/>
      <c r="L3560" s="68"/>
      <c r="M3560" s="69"/>
      <c r="N3560" s="69"/>
      <c r="O3560" s="68"/>
      <c r="P3560" s="65"/>
      <c r="Q3560" s="65"/>
      <c r="R3560" s="65"/>
      <c r="S3560" s="70"/>
      <c r="T3560" s="66"/>
      <c r="U3560" s="71"/>
    </row>
    <row r="3561" spans="1:21" x14ac:dyDescent="0.15">
      <c r="A3561" s="63"/>
      <c r="B3561" s="78"/>
      <c r="C3561" s="65"/>
      <c r="D3561" s="64"/>
      <c r="E3561" s="65"/>
      <c r="F3561" s="65"/>
      <c r="G3561" s="65"/>
      <c r="H3561" s="65"/>
      <c r="I3561" s="64"/>
      <c r="J3561" s="66"/>
      <c r="K3561" s="67"/>
      <c r="L3561" s="68"/>
      <c r="M3561" s="69"/>
      <c r="N3561" s="69"/>
      <c r="O3561" s="68"/>
      <c r="P3561" s="65"/>
      <c r="Q3561" s="65"/>
      <c r="R3561" s="65"/>
      <c r="S3561" s="70"/>
      <c r="T3561" s="66"/>
      <c r="U3561" s="71"/>
    </row>
    <row r="3562" spans="1:21" x14ac:dyDescent="0.15">
      <c r="A3562" s="63"/>
      <c r="B3562" s="78"/>
      <c r="C3562" s="65"/>
      <c r="D3562" s="64"/>
      <c r="E3562" s="65"/>
      <c r="F3562" s="65"/>
      <c r="G3562" s="65"/>
      <c r="H3562" s="65"/>
      <c r="I3562" s="64"/>
      <c r="J3562" s="66"/>
      <c r="K3562" s="67"/>
      <c r="L3562" s="68"/>
      <c r="M3562" s="69"/>
      <c r="N3562" s="69"/>
      <c r="O3562" s="68"/>
      <c r="P3562" s="65"/>
      <c r="Q3562" s="65"/>
      <c r="R3562" s="65"/>
      <c r="S3562" s="70"/>
      <c r="T3562" s="66"/>
      <c r="U3562" s="71"/>
    </row>
    <row r="3563" spans="1:21" x14ac:dyDescent="0.15">
      <c r="A3563" s="63"/>
      <c r="B3563" s="78"/>
      <c r="C3563" s="65"/>
      <c r="D3563" s="64"/>
      <c r="E3563" s="65"/>
      <c r="F3563" s="65"/>
      <c r="G3563" s="65"/>
      <c r="H3563" s="65"/>
      <c r="I3563" s="64"/>
      <c r="J3563" s="66"/>
      <c r="K3563" s="67"/>
      <c r="L3563" s="68"/>
      <c r="M3563" s="69"/>
      <c r="N3563" s="69"/>
      <c r="O3563" s="68"/>
      <c r="P3563" s="65"/>
      <c r="Q3563" s="65"/>
      <c r="R3563" s="65"/>
      <c r="S3563" s="70"/>
      <c r="T3563" s="66"/>
      <c r="U3563" s="71"/>
    </row>
    <row r="3564" spans="1:21" x14ac:dyDescent="0.15">
      <c r="A3564" s="63"/>
      <c r="B3564" s="78"/>
      <c r="C3564" s="65"/>
      <c r="D3564" s="64"/>
      <c r="E3564" s="65"/>
      <c r="F3564" s="65"/>
      <c r="G3564" s="65"/>
      <c r="H3564" s="65"/>
      <c r="I3564" s="64"/>
      <c r="J3564" s="66"/>
      <c r="K3564" s="67"/>
      <c r="L3564" s="68"/>
      <c r="M3564" s="69"/>
      <c r="N3564" s="69"/>
      <c r="O3564" s="68"/>
      <c r="P3564" s="65"/>
      <c r="Q3564" s="65"/>
      <c r="R3564" s="65"/>
      <c r="S3564" s="70"/>
      <c r="T3564" s="66"/>
      <c r="U3564" s="71"/>
    </row>
    <row r="3565" spans="1:21" x14ac:dyDescent="0.15">
      <c r="A3565" s="63"/>
      <c r="B3565" s="78"/>
      <c r="C3565" s="65"/>
      <c r="D3565" s="64"/>
      <c r="E3565" s="65"/>
      <c r="F3565" s="65"/>
      <c r="G3565" s="65"/>
      <c r="H3565" s="65"/>
      <c r="I3565" s="64"/>
      <c r="J3565" s="66"/>
      <c r="K3565" s="67"/>
      <c r="L3565" s="68"/>
      <c r="M3565" s="69"/>
      <c r="N3565" s="69"/>
      <c r="O3565" s="68"/>
      <c r="P3565" s="65"/>
      <c r="Q3565" s="65"/>
      <c r="R3565" s="65"/>
      <c r="S3565" s="70"/>
      <c r="T3565" s="66"/>
      <c r="U3565" s="71"/>
    </row>
    <row r="3566" spans="1:21" x14ac:dyDescent="0.15">
      <c r="A3566" s="63"/>
      <c r="B3566" s="78"/>
      <c r="C3566" s="65"/>
      <c r="D3566" s="64"/>
      <c r="E3566" s="65"/>
      <c r="F3566" s="65"/>
      <c r="G3566" s="65"/>
      <c r="H3566" s="65"/>
      <c r="I3566" s="64"/>
      <c r="J3566" s="66"/>
      <c r="K3566" s="67"/>
      <c r="L3566" s="68"/>
      <c r="M3566" s="69"/>
      <c r="N3566" s="69"/>
      <c r="O3566" s="68"/>
      <c r="P3566" s="65"/>
      <c r="Q3566" s="65"/>
      <c r="R3566" s="65"/>
      <c r="S3566" s="70"/>
      <c r="T3566" s="66"/>
      <c r="U3566" s="71"/>
    </row>
    <row r="3567" spans="1:21" x14ac:dyDescent="0.15">
      <c r="A3567" s="63"/>
      <c r="B3567" s="78"/>
      <c r="C3567" s="65"/>
      <c r="D3567" s="64"/>
      <c r="E3567" s="65"/>
      <c r="F3567" s="65"/>
      <c r="G3567" s="65"/>
      <c r="H3567" s="65"/>
      <c r="I3567" s="64"/>
      <c r="J3567" s="66"/>
      <c r="K3567" s="67"/>
      <c r="L3567" s="68"/>
      <c r="M3567" s="69"/>
      <c r="N3567" s="69"/>
      <c r="O3567" s="68"/>
      <c r="P3567" s="65"/>
      <c r="Q3567" s="65"/>
      <c r="R3567" s="65"/>
      <c r="S3567" s="70"/>
      <c r="T3567" s="66"/>
      <c r="U3567" s="71"/>
    </row>
    <row r="3568" spans="1:21" x14ac:dyDescent="0.15">
      <c r="A3568" s="63"/>
      <c r="B3568" s="78"/>
      <c r="C3568" s="65"/>
      <c r="D3568" s="64"/>
      <c r="E3568" s="65"/>
      <c r="F3568" s="65"/>
      <c r="G3568" s="65"/>
      <c r="H3568" s="65"/>
      <c r="I3568" s="64"/>
      <c r="J3568" s="66"/>
      <c r="K3568" s="67"/>
      <c r="L3568" s="68"/>
      <c r="M3568" s="69"/>
      <c r="N3568" s="69"/>
      <c r="O3568" s="68"/>
      <c r="P3568" s="65"/>
      <c r="Q3568" s="65"/>
      <c r="R3568" s="65"/>
      <c r="S3568" s="70"/>
      <c r="T3568" s="66"/>
      <c r="U3568" s="71"/>
    </row>
    <row r="3569" spans="1:21" x14ac:dyDescent="0.15">
      <c r="A3569" s="63"/>
      <c r="B3569" s="78"/>
      <c r="C3569" s="65"/>
      <c r="D3569" s="64"/>
      <c r="E3569" s="65"/>
      <c r="F3569" s="65"/>
      <c r="G3569" s="65"/>
      <c r="H3569" s="65"/>
      <c r="I3569" s="64"/>
      <c r="J3569" s="66"/>
      <c r="K3569" s="67"/>
      <c r="L3569" s="68"/>
      <c r="M3569" s="69"/>
      <c r="N3569" s="69"/>
      <c r="O3569" s="68"/>
      <c r="P3569" s="65"/>
      <c r="Q3569" s="65"/>
      <c r="R3569" s="65"/>
      <c r="S3569" s="70"/>
      <c r="T3569" s="66"/>
      <c r="U3569" s="71"/>
    </row>
    <row r="3570" spans="1:21" x14ac:dyDescent="0.15">
      <c r="A3570" s="63"/>
      <c r="B3570" s="78"/>
      <c r="C3570" s="65"/>
      <c r="D3570" s="64"/>
      <c r="E3570" s="65"/>
      <c r="F3570" s="65"/>
      <c r="G3570" s="65"/>
      <c r="H3570" s="65"/>
      <c r="I3570" s="64"/>
      <c r="J3570" s="66"/>
      <c r="K3570" s="67"/>
      <c r="L3570" s="68"/>
      <c r="M3570" s="69"/>
      <c r="N3570" s="69"/>
      <c r="O3570" s="68"/>
      <c r="P3570" s="65"/>
      <c r="Q3570" s="65"/>
      <c r="R3570" s="65"/>
      <c r="S3570" s="70"/>
      <c r="T3570" s="66"/>
      <c r="U3570" s="71"/>
    </row>
    <row r="3571" spans="1:21" x14ac:dyDescent="0.15">
      <c r="A3571" s="63"/>
      <c r="B3571" s="78"/>
      <c r="C3571" s="65"/>
      <c r="D3571" s="64"/>
      <c r="E3571" s="65"/>
      <c r="F3571" s="65"/>
      <c r="G3571" s="65"/>
      <c r="H3571" s="65"/>
      <c r="I3571" s="64"/>
      <c r="J3571" s="66"/>
      <c r="K3571" s="67"/>
      <c r="L3571" s="68"/>
      <c r="M3571" s="69"/>
      <c r="N3571" s="69"/>
      <c r="O3571" s="68"/>
      <c r="P3571" s="65"/>
      <c r="Q3571" s="65"/>
      <c r="R3571" s="65"/>
      <c r="S3571" s="70"/>
      <c r="T3571" s="66"/>
      <c r="U3571" s="71"/>
    </row>
    <row r="3572" spans="1:21" x14ac:dyDescent="0.15">
      <c r="A3572" s="63"/>
      <c r="B3572" s="78"/>
      <c r="C3572" s="65"/>
      <c r="D3572" s="64"/>
      <c r="E3572" s="65"/>
      <c r="F3572" s="65"/>
      <c r="G3572" s="65"/>
      <c r="H3572" s="65"/>
      <c r="I3572" s="64"/>
      <c r="J3572" s="66"/>
      <c r="K3572" s="67"/>
      <c r="L3572" s="68"/>
      <c r="M3572" s="69"/>
      <c r="N3572" s="69"/>
      <c r="O3572" s="68"/>
      <c r="P3572" s="65"/>
      <c r="Q3572" s="65"/>
      <c r="R3572" s="65"/>
      <c r="S3572" s="70"/>
      <c r="T3572" s="66"/>
      <c r="U3572" s="71"/>
    </row>
    <row r="3573" spans="1:21" x14ac:dyDescent="0.15">
      <c r="A3573" s="63"/>
      <c r="B3573" s="78"/>
      <c r="C3573" s="65"/>
      <c r="D3573" s="64"/>
      <c r="E3573" s="65"/>
      <c r="F3573" s="65"/>
      <c r="G3573" s="65"/>
      <c r="H3573" s="65"/>
      <c r="I3573" s="64"/>
      <c r="J3573" s="66"/>
      <c r="K3573" s="67"/>
      <c r="L3573" s="68"/>
      <c r="M3573" s="69"/>
      <c r="N3573" s="69"/>
      <c r="O3573" s="68"/>
      <c r="P3573" s="65"/>
      <c r="Q3573" s="65"/>
      <c r="R3573" s="65"/>
      <c r="S3573" s="70"/>
      <c r="T3573" s="66"/>
      <c r="U3573" s="71"/>
    </row>
    <row r="3574" spans="1:21" x14ac:dyDescent="0.15">
      <c r="A3574" s="63"/>
      <c r="B3574" s="78"/>
      <c r="C3574" s="65"/>
      <c r="D3574" s="64"/>
      <c r="E3574" s="65"/>
      <c r="F3574" s="65"/>
      <c r="G3574" s="65"/>
      <c r="H3574" s="65"/>
      <c r="I3574" s="64"/>
      <c r="J3574" s="66"/>
      <c r="K3574" s="67"/>
      <c r="L3574" s="68"/>
      <c r="M3574" s="69"/>
      <c r="N3574" s="69"/>
      <c r="O3574" s="68"/>
      <c r="P3574" s="65"/>
      <c r="Q3574" s="65"/>
      <c r="R3574" s="65"/>
      <c r="S3574" s="70"/>
      <c r="T3574" s="66"/>
      <c r="U3574" s="71"/>
    </row>
    <row r="3575" spans="1:21" x14ac:dyDescent="0.15">
      <c r="A3575" s="63"/>
      <c r="B3575" s="78"/>
      <c r="C3575" s="65"/>
      <c r="D3575" s="64"/>
      <c r="E3575" s="65"/>
      <c r="F3575" s="65"/>
      <c r="G3575" s="65"/>
      <c r="H3575" s="65"/>
      <c r="I3575" s="64"/>
      <c r="J3575" s="66"/>
      <c r="K3575" s="67"/>
      <c r="L3575" s="68"/>
      <c r="M3575" s="69"/>
      <c r="N3575" s="69"/>
      <c r="O3575" s="68"/>
      <c r="P3575" s="65"/>
      <c r="Q3575" s="65"/>
      <c r="R3575" s="65"/>
      <c r="S3575" s="70"/>
      <c r="T3575" s="66"/>
      <c r="U3575" s="71"/>
    </row>
    <row r="3576" spans="1:21" x14ac:dyDescent="0.15">
      <c r="A3576" s="63"/>
      <c r="B3576" s="78"/>
      <c r="C3576" s="65"/>
      <c r="D3576" s="64"/>
      <c r="E3576" s="65"/>
      <c r="F3576" s="65"/>
      <c r="G3576" s="65"/>
      <c r="H3576" s="65"/>
      <c r="I3576" s="64"/>
      <c r="J3576" s="66"/>
      <c r="K3576" s="67"/>
      <c r="L3576" s="68"/>
      <c r="M3576" s="69"/>
      <c r="N3576" s="69"/>
      <c r="O3576" s="68"/>
      <c r="P3576" s="65"/>
      <c r="Q3576" s="65"/>
      <c r="R3576" s="65"/>
      <c r="S3576" s="70"/>
      <c r="T3576" s="66"/>
      <c r="U3576" s="71"/>
    </row>
    <row r="3577" spans="1:21" x14ac:dyDescent="0.15">
      <c r="A3577" s="63"/>
      <c r="B3577" s="78"/>
      <c r="C3577" s="65"/>
      <c r="D3577" s="64"/>
      <c r="E3577" s="65"/>
      <c r="F3577" s="65"/>
      <c r="G3577" s="65"/>
      <c r="H3577" s="65"/>
      <c r="I3577" s="64"/>
      <c r="J3577" s="66"/>
      <c r="K3577" s="67"/>
      <c r="L3577" s="68"/>
      <c r="M3577" s="69"/>
      <c r="N3577" s="69"/>
      <c r="O3577" s="68"/>
      <c r="P3577" s="65"/>
      <c r="Q3577" s="65"/>
      <c r="R3577" s="65"/>
      <c r="S3577" s="70"/>
      <c r="T3577" s="66"/>
      <c r="U3577" s="71"/>
    </row>
    <row r="3578" spans="1:21" x14ac:dyDescent="0.15">
      <c r="A3578" s="63"/>
      <c r="B3578" s="78"/>
      <c r="C3578" s="65"/>
      <c r="D3578" s="64"/>
      <c r="E3578" s="65"/>
      <c r="F3578" s="65"/>
      <c r="G3578" s="65"/>
      <c r="H3578" s="65"/>
      <c r="I3578" s="64"/>
      <c r="J3578" s="66"/>
      <c r="K3578" s="67"/>
      <c r="L3578" s="68"/>
      <c r="M3578" s="69"/>
      <c r="N3578" s="69"/>
      <c r="O3578" s="68"/>
      <c r="P3578" s="65"/>
      <c r="Q3578" s="65"/>
      <c r="R3578" s="65"/>
      <c r="S3578" s="70"/>
      <c r="T3578" s="66"/>
      <c r="U3578" s="71"/>
    </row>
    <row r="3579" spans="1:21" x14ac:dyDescent="0.15">
      <c r="A3579" s="63"/>
      <c r="B3579" s="78"/>
      <c r="C3579" s="65"/>
      <c r="D3579" s="64"/>
      <c r="E3579" s="65"/>
      <c r="F3579" s="65"/>
      <c r="G3579" s="65"/>
      <c r="H3579" s="65"/>
      <c r="I3579" s="64"/>
      <c r="J3579" s="66"/>
      <c r="K3579" s="67"/>
      <c r="L3579" s="68"/>
      <c r="M3579" s="69"/>
      <c r="N3579" s="69"/>
      <c r="O3579" s="68"/>
      <c r="P3579" s="65"/>
      <c r="Q3579" s="65"/>
      <c r="R3579" s="65"/>
      <c r="S3579" s="70"/>
      <c r="T3579" s="66"/>
      <c r="U3579" s="71"/>
    </row>
    <row r="3580" spans="1:21" x14ac:dyDescent="0.15">
      <c r="A3580" s="63"/>
      <c r="B3580" s="78"/>
      <c r="C3580" s="65"/>
      <c r="D3580" s="64"/>
      <c r="E3580" s="65"/>
      <c r="F3580" s="65"/>
      <c r="G3580" s="65"/>
      <c r="H3580" s="65"/>
      <c r="I3580" s="64"/>
      <c r="J3580" s="66"/>
      <c r="K3580" s="67"/>
      <c r="L3580" s="68"/>
      <c r="M3580" s="69"/>
      <c r="N3580" s="69"/>
      <c r="O3580" s="68"/>
      <c r="P3580" s="65"/>
      <c r="Q3580" s="65"/>
      <c r="R3580" s="65"/>
      <c r="S3580" s="70"/>
      <c r="T3580" s="66"/>
      <c r="U3580" s="71"/>
    </row>
    <row r="3581" spans="1:21" x14ac:dyDescent="0.15">
      <c r="A3581" s="63"/>
      <c r="B3581" s="78"/>
      <c r="C3581" s="65"/>
      <c r="D3581" s="64"/>
      <c r="E3581" s="65"/>
      <c r="F3581" s="65"/>
      <c r="G3581" s="65"/>
      <c r="H3581" s="65"/>
      <c r="I3581" s="64"/>
      <c r="J3581" s="66"/>
      <c r="K3581" s="67"/>
      <c r="L3581" s="68"/>
      <c r="M3581" s="69"/>
      <c r="N3581" s="69"/>
      <c r="O3581" s="68"/>
      <c r="P3581" s="65"/>
      <c r="Q3581" s="65"/>
      <c r="R3581" s="65"/>
      <c r="S3581" s="70"/>
      <c r="T3581" s="66"/>
      <c r="U3581" s="71"/>
    </row>
    <row r="3582" spans="1:21" x14ac:dyDescent="0.15">
      <c r="A3582" s="63"/>
      <c r="B3582" s="78"/>
      <c r="C3582" s="65"/>
      <c r="D3582" s="64"/>
      <c r="E3582" s="65"/>
      <c r="F3582" s="65"/>
      <c r="G3582" s="65"/>
      <c r="H3582" s="65"/>
      <c r="I3582" s="64"/>
      <c r="J3582" s="66"/>
      <c r="K3582" s="67"/>
      <c r="L3582" s="68"/>
      <c r="M3582" s="69"/>
      <c r="N3582" s="69"/>
      <c r="O3582" s="68"/>
      <c r="P3582" s="65"/>
      <c r="Q3582" s="65"/>
      <c r="R3582" s="65"/>
      <c r="S3582" s="70"/>
      <c r="T3582" s="66"/>
      <c r="U3582" s="71"/>
    </row>
    <row r="3583" spans="1:21" x14ac:dyDescent="0.15">
      <c r="A3583" s="63"/>
      <c r="B3583" s="78"/>
      <c r="C3583" s="65"/>
      <c r="D3583" s="64"/>
      <c r="E3583" s="65"/>
      <c r="F3583" s="65"/>
      <c r="G3583" s="65"/>
      <c r="H3583" s="65"/>
      <c r="I3583" s="64"/>
      <c r="J3583" s="66"/>
      <c r="K3583" s="67"/>
      <c r="L3583" s="68"/>
      <c r="M3583" s="69"/>
      <c r="N3583" s="69"/>
      <c r="O3583" s="68"/>
      <c r="P3583" s="65"/>
      <c r="Q3583" s="65"/>
      <c r="R3583" s="65"/>
      <c r="S3583" s="70"/>
      <c r="T3583" s="66"/>
      <c r="U3583" s="71"/>
    </row>
    <row r="3584" spans="1:21" x14ac:dyDescent="0.15">
      <c r="A3584" s="63"/>
      <c r="B3584" s="78"/>
      <c r="C3584" s="65"/>
      <c r="D3584" s="64"/>
      <c r="E3584" s="65"/>
      <c r="F3584" s="65"/>
      <c r="G3584" s="65"/>
      <c r="H3584" s="65"/>
      <c r="I3584" s="64"/>
      <c r="J3584" s="66"/>
      <c r="K3584" s="67"/>
      <c r="L3584" s="68"/>
      <c r="M3584" s="69"/>
      <c r="N3584" s="69"/>
      <c r="O3584" s="68"/>
      <c r="P3584" s="65"/>
      <c r="Q3584" s="65"/>
      <c r="R3584" s="65"/>
      <c r="S3584" s="70"/>
      <c r="T3584" s="66"/>
      <c r="U3584" s="71"/>
    </row>
    <row r="3585" spans="1:21" x14ac:dyDescent="0.15">
      <c r="A3585" s="63"/>
      <c r="B3585" s="78"/>
      <c r="C3585" s="65"/>
      <c r="D3585" s="64"/>
      <c r="E3585" s="65"/>
      <c r="F3585" s="65"/>
      <c r="G3585" s="65"/>
      <c r="H3585" s="65"/>
      <c r="I3585" s="64"/>
      <c r="J3585" s="66"/>
      <c r="K3585" s="67"/>
      <c r="L3585" s="68"/>
      <c r="M3585" s="69"/>
      <c r="N3585" s="69"/>
      <c r="O3585" s="68"/>
      <c r="P3585" s="65"/>
      <c r="Q3585" s="65"/>
      <c r="R3585" s="65"/>
      <c r="S3585" s="70"/>
      <c r="T3585" s="66"/>
      <c r="U3585" s="71"/>
    </row>
    <row r="3586" spans="1:21" x14ac:dyDescent="0.15">
      <c r="A3586" s="63"/>
      <c r="B3586" s="78"/>
      <c r="C3586" s="65"/>
      <c r="D3586" s="64"/>
      <c r="E3586" s="65"/>
      <c r="F3586" s="65"/>
      <c r="G3586" s="65"/>
      <c r="H3586" s="65"/>
      <c r="I3586" s="64"/>
      <c r="J3586" s="66"/>
      <c r="K3586" s="67"/>
      <c r="L3586" s="68"/>
      <c r="M3586" s="69"/>
      <c r="N3586" s="69"/>
      <c r="O3586" s="68"/>
      <c r="P3586" s="65"/>
      <c r="Q3586" s="65"/>
      <c r="R3586" s="65"/>
      <c r="S3586" s="70"/>
      <c r="T3586" s="66"/>
      <c r="U3586" s="71"/>
    </row>
    <row r="3587" spans="1:21" x14ac:dyDescent="0.15">
      <c r="A3587" s="63"/>
      <c r="B3587" s="78"/>
      <c r="C3587" s="65"/>
      <c r="D3587" s="64"/>
      <c r="E3587" s="65"/>
      <c r="F3587" s="65"/>
      <c r="G3587" s="65"/>
      <c r="H3587" s="65"/>
      <c r="I3587" s="64"/>
      <c r="J3587" s="66"/>
      <c r="K3587" s="67"/>
      <c r="L3587" s="68"/>
      <c r="M3587" s="69"/>
      <c r="N3587" s="69"/>
      <c r="O3587" s="68"/>
      <c r="P3587" s="65"/>
      <c r="Q3587" s="65"/>
      <c r="R3587" s="65"/>
      <c r="S3587" s="70"/>
      <c r="T3587" s="66"/>
      <c r="U3587" s="71"/>
    </row>
    <row r="3588" spans="1:21" x14ac:dyDescent="0.15">
      <c r="A3588" s="63"/>
      <c r="B3588" s="78"/>
      <c r="C3588" s="65"/>
      <c r="D3588" s="64"/>
      <c r="E3588" s="65"/>
      <c r="F3588" s="65"/>
      <c r="G3588" s="65"/>
      <c r="H3588" s="65"/>
      <c r="I3588" s="64"/>
      <c r="J3588" s="66"/>
      <c r="K3588" s="67"/>
      <c r="L3588" s="68"/>
      <c r="M3588" s="69"/>
      <c r="N3588" s="69"/>
      <c r="O3588" s="68"/>
      <c r="P3588" s="65"/>
      <c r="Q3588" s="65"/>
      <c r="R3588" s="65"/>
      <c r="S3588" s="70"/>
      <c r="T3588" s="66"/>
      <c r="U3588" s="71"/>
    </row>
    <row r="3589" spans="1:21" x14ac:dyDescent="0.15">
      <c r="A3589" s="63"/>
      <c r="B3589" s="78"/>
      <c r="C3589" s="65"/>
      <c r="D3589" s="64"/>
      <c r="E3589" s="65"/>
      <c r="F3589" s="65"/>
      <c r="G3589" s="65"/>
      <c r="H3589" s="65"/>
      <c r="I3589" s="64"/>
      <c r="J3589" s="66"/>
      <c r="K3589" s="67"/>
      <c r="L3589" s="68"/>
      <c r="M3589" s="69"/>
      <c r="N3589" s="69"/>
      <c r="O3589" s="68"/>
      <c r="P3589" s="65"/>
      <c r="Q3589" s="65"/>
      <c r="R3589" s="65"/>
      <c r="S3589" s="70"/>
      <c r="T3589" s="66"/>
      <c r="U3589" s="71"/>
    </row>
    <row r="3590" spans="1:21" x14ac:dyDescent="0.15">
      <c r="A3590" s="63"/>
      <c r="B3590" s="78"/>
      <c r="C3590" s="65"/>
      <c r="D3590" s="64"/>
      <c r="E3590" s="65"/>
      <c r="F3590" s="65"/>
      <c r="G3590" s="65"/>
      <c r="H3590" s="65"/>
      <c r="I3590" s="64"/>
      <c r="J3590" s="66"/>
      <c r="K3590" s="67"/>
      <c r="L3590" s="68"/>
      <c r="M3590" s="69"/>
      <c r="N3590" s="69"/>
      <c r="O3590" s="68"/>
      <c r="P3590" s="65"/>
      <c r="Q3590" s="65"/>
      <c r="R3590" s="65"/>
      <c r="S3590" s="70"/>
      <c r="T3590" s="66"/>
      <c r="U3590" s="71"/>
    </row>
    <row r="3591" spans="1:21" x14ac:dyDescent="0.15">
      <c r="A3591" s="63"/>
      <c r="B3591" s="78"/>
      <c r="C3591" s="65"/>
      <c r="D3591" s="64"/>
      <c r="E3591" s="65"/>
      <c r="F3591" s="65"/>
      <c r="G3591" s="65"/>
      <c r="H3591" s="65"/>
      <c r="I3591" s="64"/>
      <c r="J3591" s="66"/>
      <c r="K3591" s="67"/>
      <c r="L3591" s="68"/>
      <c r="M3591" s="69"/>
      <c r="N3591" s="69"/>
      <c r="O3591" s="68"/>
      <c r="P3591" s="65"/>
      <c r="Q3591" s="65"/>
      <c r="R3591" s="65"/>
      <c r="S3591" s="70"/>
      <c r="T3591" s="66"/>
      <c r="U3591" s="71"/>
    </row>
    <row r="3592" spans="1:21" x14ac:dyDescent="0.15">
      <c r="A3592" s="63"/>
      <c r="B3592" s="78"/>
      <c r="C3592" s="65"/>
      <c r="D3592" s="64"/>
      <c r="E3592" s="65"/>
      <c r="F3592" s="65"/>
      <c r="G3592" s="65"/>
      <c r="H3592" s="65"/>
      <c r="I3592" s="64"/>
      <c r="J3592" s="66"/>
      <c r="K3592" s="67"/>
      <c r="L3592" s="68"/>
      <c r="M3592" s="69"/>
      <c r="N3592" s="69"/>
      <c r="O3592" s="68"/>
      <c r="P3592" s="65"/>
      <c r="Q3592" s="65"/>
      <c r="R3592" s="65"/>
      <c r="S3592" s="70"/>
      <c r="T3592" s="66"/>
      <c r="U3592" s="71"/>
    </row>
    <row r="3593" spans="1:21" x14ac:dyDescent="0.15">
      <c r="A3593" s="63"/>
      <c r="B3593" s="78"/>
      <c r="C3593" s="65"/>
      <c r="D3593" s="64"/>
      <c r="E3593" s="65"/>
      <c r="F3593" s="65"/>
      <c r="G3593" s="65"/>
      <c r="H3593" s="65"/>
      <c r="I3593" s="64"/>
      <c r="J3593" s="66"/>
      <c r="K3593" s="67"/>
      <c r="L3593" s="68"/>
      <c r="M3593" s="69"/>
      <c r="N3593" s="69"/>
      <c r="O3593" s="68"/>
      <c r="P3593" s="65"/>
      <c r="Q3593" s="65"/>
      <c r="R3593" s="65"/>
      <c r="S3593" s="70"/>
      <c r="T3593" s="66"/>
      <c r="U3593" s="71"/>
    </row>
    <row r="3594" spans="1:21" x14ac:dyDescent="0.15">
      <c r="A3594" s="63"/>
      <c r="B3594" s="78"/>
      <c r="C3594" s="65"/>
      <c r="D3594" s="64"/>
      <c r="E3594" s="65"/>
      <c r="F3594" s="65"/>
      <c r="G3594" s="65"/>
      <c r="H3594" s="65"/>
      <c r="I3594" s="64"/>
      <c r="J3594" s="66"/>
      <c r="K3594" s="67"/>
      <c r="L3594" s="68"/>
      <c r="M3594" s="69"/>
      <c r="N3594" s="69"/>
      <c r="O3594" s="68"/>
      <c r="P3594" s="65"/>
      <c r="Q3594" s="65"/>
      <c r="R3594" s="65"/>
      <c r="S3594" s="70"/>
      <c r="T3594" s="66"/>
      <c r="U3594" s="71"/>
    </row>
    <row r="3595" spans="1:21" x14ac:dyDescent="0.15">
      <c r="A3595" s="63"/>
      <c r="B3595" s="78"/>
      <c r="C3595" s="65"/>
      <c r="D3595" s="64"/>
      <c r="E3595" s="65"/>
      <c r="F3595" s="65"/>
      <c r="G3595" s="65"/>
      <c r="H3595" s="65"/>
      <c r="I3595" s="64"/>
      <c r="J3595" s="66"/>
      <c r="K3595" s="67"/>
      <c r="L3595" s="68"/>
      <c r="M3595" s="69"/>
      <c r="N3595" s="69"/>
      <c r="O3595" s="68"/>
      <c r="P3595" s="65"/>
      <c r="Q3595" s="65"/>
      <c r="R3595" s="65"/>
      <c r="S3595" s="70"/>
      <c r="T3595" s="66"/>
      <c r="U3595" s="71"/>
    </row>
    <row r="3596" spans="1:21" x14ac:dyDescent="0.15">
      <c r="A3596" s="63"/>
      <c r="B3596" s="78"/>
      <c r="C3596" s="65"/>
      <c r="D3596" s="64"/>
      <c r="E3596" s="65"/>
      <c r="F3596" s="65"/>
      <c r="G3596" s="65"/>
      <c r="H3596" s="65"/>
      <c r="I3596" s="64"/>
      <c r="J3596" s="66"/>
      <c r="K3596" s="67"/>
      <c r="L3596" s="68"/>
      <c r="M3596" s="69"/>
      <c r="N3596" s="69"/>
      <c r="O3596" s="68"/>
      <c r="P3596" s="65"/>
      <c r="Q3596" s="65"/>
      <c r="R3596" s="65"/>
      <c r="S3596" s="70"/>
      <c r="T3596" s="66"/>
      <c r="U3596" s="71"/>
    </row>
    <row r="3597" spans="1:21" x14ac:dyDescent="0.15">
      <c r="A3597" s="63"/>
      <c r="B3597" s="78"/>
      <c r="C3597" s="65"/>
      <c r="D3597" s="64"/>
      <c r="E3597" s="65"/>
      <c r="F3597" s="65"/>
      <c r="G3597" s="65"/>
      <c r="H3597" s="65"/>
      <c r="I3597" s="64"/>
      <c r="J3597" s="66"/>
      <c r="K3597" s="67"/>
      <c r="L3597" s="68"/>
      <c r="M3597" s="69"/>
      <c r="N3597" s="69"/>
      <c r="O3597" s="68"/>
      <c r="P3597" s="65"/>
      <c r="Q3597" s="65"/>
      <c r="R3597" s="65"/>
      <c r="S3597" s="70"/>
      <c r="T3597" s="66"/>
      <c r="U3597" s="71"/>
    </row>
    <row r="3598" spans="1:21" x14ac:dyDescent="0.15">
      <c r="A3598" s="63"/>
      <c r="B3598" s="78"/>
      <c r="C3598" s="65"/>
      <c r="D3598" s="64"/>
      <c r="E3598" s="65"/>
      <c r="F3598" s="65"/>
      <c r="G3598" s="65"/>
      <c r="H3598" s="65"/>
      <c r="I3598" s="64"/>
      <c r="J3598" s="66"/>
      <c r="K3598" s="67"/>
      <c r="L3598" s="68"/>
      <c r="M3598" s="69"/>
      <c r="N3598" s="69"/>
      <c r="O3598" s="68"/>
      <c r="P3598" s="65"/>
      <c r="Q3598" s="65"/>
      <c r="R3598" s="65"/>
      <c r="S3598" s="70"/>
      <c r="T3598" s="66"/>
      <c r="U3598" s="71"/>
    </row>
    <row r="3599" spans="1:21" x14ac:dyDescent="0.15">
      <c r="A3599" s="63"/>
      <c r="B3599" s="78"/>
      <c r="C3599" s="65"/>
      <c r="D3599" s="64"/>
      <c r="E3599" s="65"/>
      <c r="F3599" s="65"/>
      <c r="G3599" s="65"/>
      <c r="H3599" s="65"/>
      <c r="I3599" s="64"/>
      <c r="J3599" s="66"/>
      <c r="K3599" s="67"/>
      <c r="L3599" s="68"/>
      <c r="M3599" s="69"/>
      <c r="N3599" s="69"/>
      <c r="O3599" s="68"/>
      <c r="P3599" s="65"/>
      <c r="Q3599" s="65"/>
      <c r="R3599" s="65"/>
      <c r="S3599" s="70"/>
      <c r="T3599" s="66"/>
      <c r="U3599" s="71"/>
    </row>
    <row r="3600" spans="1:21" x14ac:dyDescent="0.15">
      <c r="A3600" s="63"/>
      <c r="B3600" s="78"/>
      <c r="C3600" s="65"/>
      <c r="D3600" s="64"/>
      <c r="E3600" s="65"/>
      <c r="F3600" s="65"/>
      <c r="G3600" s="65"/>
      <c r="H3600" s="65"/>
      <c r="I3600" s="64"/>
      <c r="J3600" s="66"/>
      <c r="K3600" s="67"/>
      <c r="L3600" s="68"/>
      <c r="M3600" s="69"/>
      <c r="N3600" s="69"/>
      <c r="O3600" s="68"/>
      <c r="P3600" s="65"/>
      <c r="Q3600" s="65"/>
      <c r="R3600" s="65"/>
      <c r="S3600" s="70"/>
      <c r="T3600" s="66"/>
      <c r="U3600" s="71"/>
    </row>
    <row r="3601" spans="1:21" x14ac:dyDescent="0.15">
      <c r="A3601" s="63"/>
      <c r="B3601" s="78"/>
      <c r="C3601" s="65"/>
      <c r="D3601" s="64"/>
      <c r="E3601" s="65"/>
      <c r="F3601" s="65"/>
      <c r="G3601" s="65"/>
      <c r="H3601" s="65"/>
      <c r="I3601" s="64"/>
      <c r="J3601" s="66"/>
      <c r="K3601" s="67"/>
      <c r="L3601" s="68"/>
      <c r="M3601" s="69"/>
      <c r="N3601" s="69"/>
      <c r="O3601" s="68"/>
      <c r="P3601" s="65"/>
      <c r="Q3601" s="65"/>
      <c r="R3601" s="65"/>
      <c r="S3601" s="70"/>
      <c r="T3601" s="66"/>
      <c r="U3601" s="71"/>
    </row>
    <row r="3602" spans="1:21" x14ac:dyDescent="0.15">
      <c r="A3602" s="63"/>
      <c r="B3602" s="78"/>
      <c r="C3602" s="65"/>
      <c r="D3602" s="64"/>
      <c r="E3602" s="65"/>
      <c r="F3602" s="65"/>
      <c r="G3602" s="65"/>
      <c r="H3602" s="65"/>
      <c r="I3602" s="64"/>
      <c r="J3602" s="66"/>
      <c r="K3602" s="67"/>
      <c r="L3602" s="68"/>
      <c r="M3602" s="69"/>
      <c r="N3602" s="69"/>
      <c r="O3602" s="68"/>
      <c r="P3602" s="65"/>
      <c r="Q3602" s="65"/>
      <c r="R3602" s="65"/>
      <c r="S3602" s="70"/>
      <c r="T3602" s="66"/>
      <c r="U3602" s="71"/>
    </row>
    <row r="3603" spans="1:21" x14ac:dyDescent="0.15">
      <c r="A3603" s="63"/>
      <c r="B3603" s="78"/>
      <c r="C3603" s="65"/>
      <c r="D3603" s="64"/>
      <c r="E3603" s="65"/>
      <c r="F3603" s="65"/>
      <c r="G3603" s="65"/>
      <c r="H3603" s="65"/>
      <c r="I3603" s="64"/>
      <c r="J3603" s="66"/>
      <c r="K3603" s="67"/>
      <c r="L3603" s="68"/>
      <c r="M3603" s="69"/>
      <c r="N3603" s="69"/>
      <c r="O3603" s="68"/>
      <c r="P3603" s="65"/>
      <c r="Q3603" s="65"/>
      <c r="R3603" s="65"/>
      <c r="S3603" s="70"/>
      <c r="T3603" s="66"/>
      <c r="U3603" s="71"/>
    </row>
    <row r="3604" spans="1:21" x14ac:dyDescent="0.15">
      <c r="A3604" s="63"/>
      <c r="B3604" s="78"/>
      <c r="C3604" s="65"/>
      <c r="D3604" s="64"/>
      <c r="E3604" s="65"/>
      <c r="F3604" s="65"/>
      <c r="G3604" s="65"/>
      <c r="H3604" s="65"/>
      <c r="I3604" s="64"/>
      <c r="J3604" s="66"/>
      <c r="K3604" s="67"/>
      <c r="L3604" s="68"/>
      <c r="M3604" s="69"/>
      <c r="N3604" s="69"/>
      <c r="O3604" s="68"/>
      <c r="P3604" s="65"/>
      <c r="Q3604" s="65"/>
      <c r="R3604" s="65"/>
      <c r="S3604" s="70"/>
      <c r="T3604" s="66"/>
      <c r="U3604" s="71"/>
    </row>
    <row r="3605" spans="1:21" x14ac:dyDescent="0.15">
      <c r="A3605" s="63"/>
      <c r="B3605" s="78"/>
      <c r="C3605" s="65"/>
      <c r="D3605" s="64"/>
      <c r="E3605" s="65"/>
      <c r="F3605" s="65"/>
      <c r="G3605" s="65"/>
      <c r="H3605" s="65"/>
      <c r="I3605" s="64"/>
      <c r="J3605" s="66"/>
      <c r="K3605" s="67"/>
      <c r="L3605" s="68"/>
      <c r="M3605" s="69"/>
      <c r="N3605" s="69"/>
      <c r="O3605" s="68"/>
      <c r="P3605" s="65"/>
      <c r="Q3605" s="65"/>
      <c r="R3605" s="65"/>
      <c r="S3605" s="70"/>
      <c r="T3605" s="66"/>
      <c r="U3605" s="71"/>
    </row>
    <row r="3606" spans="1:21" x14ac:dyDescent="0.15">
      <c r="A3606" s="63"/>
      <c r="B3606" s="78"/>
      <c r="C3606" s="65"/>
      <c r="D3606" s="64"/>
      <c r="E3606" s="65"/>
      <c r="F3606" s="65"/>
      <c r="G3606" s="65"/>
      <c r="H3606" s="65"/>
      <c r="I3606" s="64"/>
      <c r="J3606" s="66"/>
      <c r="K3606" s="67"/>
      <c r="L3606" s="68"/>
      <c r="M3606" s="69"/>
      <c r="N3606" s="69"/>
      <c r="O3606" s="68"/>
      <c r="P3606" s="65"/>
      <c r="Q3606" s="65"/>
      <c r="R3606" s="65"/>
      <c r="S3606" s="70"/>
      <c r="T3606" s="66"/>
      <c r="U3606" s="71"/>
    </row>
    <row r="3607" spans="1:21" x14ac:dyDescent="0.15">
      <c r="A3607" s="63"/>
      <c r="B3607" s="78"/>
      <c r="C3607" s="65"/>
      <c r="D3607" s="64"/>
      <c r="E3607" s="65"/>
      <c r="F3607" s="65"/>
      <c r="G3607" s="65"/>
      <c r="H3607" s="65"/>
      <c r="I3607" s="64"/>
      <c r="J3607" s="66"/>
      <c r="K3607" s="67"/>
      <c r="L3607" s="68"/>
      <c r="M3607" s="69"/>
      <c r="N3607" s="69"/>
      <c r="O3607" s="68"/>
      <c r="P3607" s="65"/>
      <c r="Q3607" s="65"/>
      <c r="R3607" s="65"/>
      <c r="S3607" s="70"/>
      <c r="T3607" s="66"/>
      <c r="U3607" s="71"/>
    </row>
    <row r="3608" spans="1:21" x14ac:dyDescent="0.15">
      <c r="A3608" s="63"/>
      <c r="B3608" s="78"/>
      <c r="C3608" s="65"/>
      <c r="D3608" s="64"/>
      <c r="E3608" s="65"/>
      <c r="F3608" s="65"/>
      <c r="G3608" s="65"/>
      <c r="H3608" s="65"/>
      <c r="I3608" s="64"/>
      <c r="J3608" s="66"/>
      <c r="K3608" s="67"/>
      <c r="L3608" s="68"/>
      <c r="M3608" s="69"/>
      <c r="N3608" s="69"/>
      <c r="O3608" s="68"/>
      <c r="P3608" s="65"/>
      <c r="Q3608" s="65"/>
      <c r="R3608" s="65"/>
      <c r="S3608" s="70"/>
      <c r="T3608" s="66"/>
      <c r="U3608" s="71"/>
    </row>
    <row r="3609" spans="1:21" x14ac:dyDescent="0.15">
      <c r="A3609" s="63"/>
      <c r="B3609" s="78"/>
      <c r="C3609" s="65"/>
      <c r="D3609" s="64"/>
      <c r="E3609" s="65"/>
      <c r="F3609" s="65"/>
      <c r="G3609" s="65"/>
      <c r="H3609" s="65"/>
      <c r="I3609" s="64"/>
      <c r="J3609" s="66"/>
      <c r="K3609" s="67"/>
      <c r="L3609" s="68"/>
      <c r="M3609" s="69"/>
      <c r="N3609" s="69"/>
      <c r="O3609" s="68"/>
      <c r="P3609" s="65"/>
      <c r="Q3609" s="65"/>
      <c r="R3609" s="65"/>
      <c r="S3609" s="70"/>
      <c r="T3609" s="66"/>
      <c r="U3609" s="71"/>
    </row>
    <row r="3610" spans="1:21" x14ac:dyDescent="0.15">
      <c r="A3610" s="63"/>
      <c r="B3610" s="78"/>
      <c r="C3610" s="65"/>
      <c r="D3610" s="64"/>
      <c r="E3610" s="65"/>
      <c r="F3610" s="65"/>
      <c r="G3610" s="65"/>
      <c r="H3610" s="65"/>
      <c r="I3610" s="64"/>
      <c r="J3610" s="66"/>
      <c r="K3610" s="67"/>
      <c r="L3610" s="68"/>
      <c r="M3610" s="69"/>
      <c r="N3610" s="69"/>
      <c r="O3610" s="68"/>
      <c r="P3610" s="65"/>
      <c r="Q3610" s="65"/>
      <c r="R3610" s="65"/>
      <c r="S3610" s="70"/>
      <c r="T3610" s="66"/>
      <c r="U3610" s="71"/>
    </row>
    <row r="3611" spans="1:21" x14ac:dyDescent="0.15">
      <c r="A3611" s="63"/>
      <c r="B3611" s="78"/>
      <c r="C3611" s="65"/>
      <c r="D3611" s="64"/>
      <c r="E3611" s="65"/>
      <c r="F3611" s="65"/>
      <c r="G3611" s="65"/>
      <c r="H3611" s="65"/>
      <c r="I3611" s="64"/>
      <c r="J3611" s="66"/>
      <c r="K3611" s="67"/>
      <c r="L3611" s="68"/>
      <c r="M3611" s="69"/>
      <c r="N3611" s="69"/>
      <c r="O3611" s="68"/>
      <c r="P3611" s="65"/>
      <c r="Q3611" s="65"/>
      <c r="R3611" s="65"/>
      <c r="S3611" s="70"/>
      <c r="T3611" s="66"/>
      <c r="U3611" s="71"/>
    </row>
    <row r="3612" spans="1:21" x14ac:dyDescent="0.15">
      <c r="A3612" s="63"/>
      <c r="B3612" s="78"/>
      <c r="C3612" s="65"/>
      <c r="D3612" s="64"/>
      <c r="E3612" s="65"/>
      <c r="F3612" s="65"/>
      <c r="G3612" s="65"/>
      <c r="H3612" s="65"/>
      <c r="I3612" s="64"/>
      <c r="J3612" s="66"/>
      <c r="K3612" s="67"/>
      <c r="L3612" s="68"/>
      <c r="M3612" s="69"/>
      <c r="N3612" s="69"/>
      <c r="O3612" s="68"/>
      <c r="P3612" s="65"/>
      <c r="Q3612" s="65"/>
      <c r="R3612" s="65"/>
      <c r="S3612" s="70"/>
      <c r="T3612" s="66"/>
      <c r="U3612" s="71"/>
    </row>
    <row r="3613" spans="1:21" x14ac:dyDescent="0.15">
      <c r="A3613" s="63"/>
      <c r="B3613" s="78"/>
      <c r="C3613" s="65"/>
      <c r="D3613" s="64"/>
      <c r="E3613" s="65"/>
      <c r="F3613" s="65"/>
      <c r="G3613" s="65"/>
      <c r="H3613" s="65"/>
      <c r="I3613" s="64"/>
      <c r="J3613" s="66"/>
      <c r="K3613" s="67"/>
      <c r="L3613" s="68"/>
      <c r="M3613" s="69"/>
      <c r="N3613" s="69"/>
      <c r="O3613" s="68"/>
      <c r="P3613" s="65"/>
      <c r="Q3613" s="65"/>
      <c r="R3613" s="65"/>
      <c r="S3613" s="70"/>
      <c r="T3613" s="66"/>
      <c r="U3613" s="71"/>
    </row>
    <row r="3614" spans="1:21" x14ac:dyDescent="0.15">
      <c r="A3614" s="63"/>
      <c r="B3614" s="78"/>
      <c r="C3614" s="65"/>
      <c r="D3614" s="64"/>
      <c r="E3614" s="65"/>
      <c r="F3614" s="65"/>
      <c r="G3614" s="65"/>
      <c r="H3614" s="65"/>
      <c r="I3614" s="64"/>
      <c r="J3614" s="66"/>
      <c r="K3614" s="67"/>
      <c r="L3614" s="68"/>
      <c r="M3614" s="69"/>
      <c r="N3614" s="69"/>
      <c r="O3614" s="68"/>
      <c r="P3614" s="65"/>
      <c r="Q3614" s="65"/>
      <c r="R3614" s="65"/>
      <c r="S3614" s="70"/>
      <c r="T3614" s="66"/>
      <c r="U3614" s="71"/>
    </row>
    <row r="3615" spans="1:21" x14ac:dyDescent="0.15">
      <c r="A3615" s="63"/>
      <c r="B3615" s="78"/>
      <c r="C3615" s="65"/>
      <c r="D3615" s="64"/>
      <c r="E3615" s="65"/>
      <c r="F3615" s="65"/>
      <c r="G3615" s="65"/>
      <c r="H3615" s="65"/>
      <c r="I3615" s="64"/>
      <c r="J3615" s="66"/>
      <c r="K3615" s="67"/>
      <c r="L3615" s="68"/>
      <c r="M3615" s="69"/>
      <c r="N3615" s="69"/>
      <c r="O3615" s="68"/>
      <c r="P3615" s="65"/>
      <c r="Q3615" s="65"/>
      <c r="R3615" s="65"/>
      <c r="S3615" s="70"/>
      <c r="T3615" s="66"/>
      <c r="U3615" s="71"/>
    </row>
    <row r="3616" spans="1:21" x14ac:dyDescent="0.15">
      <c r="A3616" s="63"/>
      <c r="B3616" s="78"/>
      <c r="C3616" s="65"/>
      <c r="D3616" s="64"/>
      <c r="E3616" s="65"/>
      <c r="F3616" s="65"/>
      <c r="G3616" s="65"/>
      <c r="H3616" s="65"/>
      <c r="I3616" s="64"/>
      <c r="J3616" s="66"/>
      <c r="K3616" s="67"/>
      <c r="L3616" s="68"/>
      <c r="M3616" s="69"/>
      <c r="N3616" s="69"/>
      <c r="O3616" s="68"/>
      <c r="P3616" s="65"/>
      <c r="Q3616" s="65"/>
      <c r="R3616" s="65"/>
      <c r="S3616" s="70"/>
      <c r="T3616" s="66"/>
      <c r="U3616" s="71"/>
    </row>
    <row r="3617" spans="1:21" x14ac:dyDescent="0.15">
      <c r="A3617" s="63"/>
      <c r="B3617" s="78"/>
      <c r="C3617" s="65"/>
      <c r="D3617" s="64"/>
      <c r="E3617" s="65"/>
      <c r="F3617" s="65"/>
      <c r="G3617" s="65"/>
      <c r="H3617" s="65"/>
      <c r="I3617" s="64"/>
      <c r="J3617" s="66"/>
      <c r="K3617" s="67"/>
      <c r="L3617" s="68"/>
      <c r="M3617" s="69"/>
      <c r="N3617" s="69"/>
      <c r="O3617" s="68"/>
      <c r="P3617" s="65"/>
      <c r="Q3617" s="65"/>
      <c r="R3617" s="65"/>
      <c r="S3617" s="70"/>
      <c r="T3617" s="66"/>
      <c r="U3617" s="71"/>
    </row>
    <row r="3618" spans="1:21" x14ac:dyDescent="0.15">
      <c r="A3618" s="63"/>
      <c r="B3618" s="78"/>
      <c r="C3618" s="65"/>
      <c r="D3618" s="64"/>
      <c r="E3618" s="65"/>
      <c r="F3618" s="65"/>
      <c r="G3618" s="65"/>
      <c r="H3618" s="65"/>
      <c r="I3618" s="64"/>
      <c r="J3618" s="66"/>
      <c r="K3618" s="67"/>
      <c r="L3618" s="68"/>
      <c r="M3618" s="69"/>
      <c r="N3618" s="69"/>
      <c r="O3618" s="68"/>
      <c r="P3618" s="65"/>
      <c r="Q3618" s="65"/>
      <c r="R3618" s="65"/>
      <c r="S3618" s="70"/>
      <c r="T3618" s="66"/>
      <c r="U3618" s="71"/>
    </row>
    <row r="3619" spans="1:21" x14ac:dyDescent="0.15">
      <c r="A3619" s="63"/>
      <c r="B3619" s="78"/>
      <c r="C3619" s="65"/>
      <c r="D3619" s="64"/>
      <c r="E3619" s="65"/>
      <c r="F3619" s="65"/>
      <c r="G3619" s="65"/>
      <c r="H3619" s="65"/>
      <c r="I3619" s="64"/>
      <c r="J3619" s="66"/>
      <c r="K3619" s="67"/>
      <c r="L3619" s="68"/>
      <c r="M3619" s="69"/>
      <c r="N3619" s="69"/>
      <c r="O3619" s="68"/>
      <c r="P3619" s="65"/>
      <c r="Q3619" s="65"/>
      <c r="R3619" s="65"/>
      <c r="S3619" s="70"/>
      <c r="T3619" s="66"/>
      <c r="U3619" s="71"/>
    </row>
    <row r="3620" spans="1:21" x14ac:dyDescent="0.15">
      <c r="A3620" s="63"/>
      <c r="B3620" s="78"/>
      <c r="C3620" s="65"/>
      <c r="D3620" s="64"/>
      <c r="E3620" s="65"/>
      <c r="F3620" s="65"/>
      <c r="G3620" s="65"/>
      <c r="H3620" s="65"/>
      <c r="I3620" s="64"/>
      <c r="J3620" s="66"/>
      <c r="K3620" s="67"/>
      <c r="L3620" s="68"/>
      <c r="M3620" s="69"/>
      <c r="N3620" s="69"/>
      <c r="O3620" s="68"/>
      <c r="P3620" s="65"/>
      <c r="Q3620" s="65"/>
      <c r="R3620" s="65"/>
      <c r="S3620" s="70"/>
      <c r="T3620" s="66"/>
      <c r="U3620" s="71"/>
    </row>
    <row r="3621" spans="1:21" x14ac:dyDescent="0.15">
      <c r="A3621" s="63"/>
      <c r="B3621" s="78"/>
      <c r="C3621" s="65"/>
      <c r="D3621" s="64"/>
      <c r="E3621" s="65"/>
      <c r="F3621" s="65"/>
      <c r="G3621" s="65"/>
      <c r="H3621" s="65"/>
      <c r="I3621" s="64"/>
      <c r="J3621" s="66"/>
      <c r="K3621" s="67"/>
      <c r="L3621" s="68"/>
      <c r="M3621" s="69"/>
      <c r="N3621" s="69"/>
      <c r="O3621" s="68"/>
      <c r="P3621" s="65"/>
      <c r="Q3621" s="65"/>
      <c r="R3621" s="65"/>
      <c r="S3621" s="70"/>
      <c r="T3621" s="66"/>
      <c r="U3621" s="71"/>
    </row>
    <row r="3622" spans="1:21" x14ac:dyDescent="0.15">
      <c r="A3622" s="63"/>
      <c r="B3622" s="78"/>
      <c r="C3622" s="65"/>
      <c r="D3622" s="64"/>
      <c r="E3622" s="65"/>
      <c r="F3622" s="65"/>
      <c r="G3622" s="65"/>
      <c r="H3622" s="65"/>
      <c r="I3622" s="64"/>
      <c r="J3622" s="66"/>
      <c r="K3622" s="67"/>
      <c r="L3622" s="68"/>
      <c r="M3622" s="69"/>
      <c r="N3622" s="69"/>
      <c r="O3622" s="68"/>
      <c r="P3622" s="65"/>
      <c r="Q3622" s="65"/>
      <c r="R3622" s="65"/>
      <c r="S3622" s="70"/>
      <c r="T3622" s="66"/>
      <c r="U3622" s="71"/>
    </row>
    <row r="3623" spans="1:21" x14ac:dyDescent="0.15">
      <c r="A3623" s="63"/>
      <c r="B3623" s="78"/>
      <c r="C3623" s="65"/>
      <c r="D3623" s="64"/>
      <c r="E3623" s="65"/>
      <c r="F3623" s="65"/>
      <c r="G3623" s="65"/>
      <c r="H3623" s="65"/>
      <c r="I3623" s="64"/>
      <c r="J3623" s="66"/>
      <c r="K3623" s="67"/>
      <c r="L3623" s="68"/>
      <c r="M3623" s="69"/>
      <c r="N3623" s="69"/>
      <c r="O3623" s="68"/>
      <c r="P3623" s="65"/>
      <c r="Q3623" s="65"/>
      <c r="R3623" s="65"/>
      <c r="S3623" s="70"/>
      <c r="T3623" s="66"/>
      <c r="U3623" s="71"/>
    </row>
    <row r="3624" spans="1:21" x14ac:dyDescent="0.15">
      <c r="A3624" s="63"/>
      <c r="B3624" s="78"/>
      <c r="C3624" s="65"/>
      <c r="D3624" s="64"/>
      <c r="E3624" s="65"/>
      <c r="F3624" s="65"/>
      <c r="G3624" s="65"/>
      <c r="H3624" s="65"/>
      <c r="I3624" s="64"/>
      <c r="J3624" s="66"/>
      <c r="K3624" s="67"/>
      <c r="L3624" s="68"/>
      <c r="M3624" s="69"/>
      <c r="N3624" s="69"/>
      <c r="O3624" s="68"/>
      <c r="P3624" s="65"/>
      <c r="Q3624" s="65"/>
      <c r="R3624" s="65"/>
      <c r="S3624" s="70"/>
      <c r="T3624" s="66"/>
      <c r="U3624" s="71"/>
    </row>
    <row r="3625" spans="1:21" x14ac:dyDescent="0.15">
      <c r="A3625" s="63"/>
      <c r="B3625" s="78"/>
      <c r="C3625" s="65"/>
      <c r="D3625" s="64"/>
      <c r="E3625" s="65"/>
      <c r="F3625" s="65"/>
      <c r="G3625" s="65"/>
      <c r="H3625" s="65"/>
      <c r="I3625" s="64"/>
      <c r="J3625" s="66"/>
      <c r="K3625" s="67"/>
      <c r="L3625" s="68"/>
      <c r="M3625" s="69"/>
      <c r="N3625" s="69"/>
      <c r="O3625" s="68"/>
      <c r="P3625" s="65"/>
      <c r="Q3625" s="65"/>
      <c r="R3625" s="65"/>
      <c r="S3625" s="70"/>
      <c r="T3625" s="66"/>
      <c r="U3625" s="71"/>
    </row>
    <row r="3626" spans="1:21" x14ac:dyDescent="0.15">
      <c r="A3626" s="63"/>
      <c r="B3626" s="78"/>
      <c r="C3626" s="65"/>
      <c r="D3626" s="64"/>
      <c r="E3626" s="65"/>
      <c r="F3626" s="65"/>
      <c r="G3626" s="65"/>
      <c r="H3626" s="65"/>
      <c r="I3626" s="64"/>
      <c r="J3626" s="66"/>
      <c r="K3626" s="67"/>
      <c r="L3626" s="68"/>
      <c r="M3626" s="69"/>
      <c r="N3626" s="69"/>
      <c r="O3626" s="68"/>
      <c r="P3626" s="65"/>
      <c r="Q3626" s="65"/>
      <c r="R3626" s="65"/>
      <c r="S3626" s="70"/>
      <c r="T3626" s="66"/>
      <c r="U3626" s="71"/>
    </row>
    <row r="3627" spans="1:21" x14ac:dyDescent="0.15">
      <c r="A3627" s="63"/>
      <c r="B3627" s="78"/>
      <c r="C3627" s="65"/>
      <c r="D3627" s="64"/>
      <c r="E3627" s="65"/>
      <c r="F3627" s="65"/>
      <c r="G3627" s="65"/>
      <c r="H3627" s="65"/>
      <c r="I3627" s="64"/>
      <c r="J3627" s="66"/>
      <c r="K3627" s="67"/>
      <c r="L3627" s="68"/>
      <c r="M3627" s="69"/>
      <c r="N3627" s="69"/>
      <c r="O3627" s="68"/>
      <c r="P3627" s="65"/>
      <c r="Q3627" s="65"/>
      <c r="R3627" s="65"/>
      <c r="S3627" s="70"/>
      <c r="T3627" s="66"/>
      <c r="U3627" s="71"/>
    </row>
    <row r="3628" spans="1:21" x14ac:dyDescent="0.15">
      <c r="A3628" s="63"/>
      <c r="B3628" s="78"/>
      <c r="C3628" s="65"/>
      <c r="D3628" s="64"/>
      <c r="E3628" s="65"/>
      <c r="F3628" s="65"/>
      <c r="G3628" s="65"/>
      <c r="H3628" s="65"/>
      <c r="I3628" s="64"/>
      <c r="J3628" s="66"/>
      <c r="K3628" s="67"/>
      <c r="L3628" s="68"/>
      <c r="M3628" s="69"/>
      <c r="N3628" s="69"/>
      <c r="O3628" s="68"/>
      <c r="P3628" s="65"/>
      <c r="Q3628" s="65"/>
      <c r="R3628" s="65"/>
      <c r="S3628" s="70"/>
      <c r="T3628" s="66"/>
      <c r="U3628" s="71"/>
    </row>
    <row r="3629" spans="1:21" x14ac:dyDescent="0.15">
      <c r="A3629" s="63"/>
      <c r="B3629" s="78"/>
      <c r="C3629" s="65"/>
      <c r="D3629" s="64"/>
      <c r="E3629" s="65"/>
      <c r="F3629" s="65"/>
      <c r="G3629" s="65"/>
      <c r="H3629" s="65"/>
      <c r="I3629" s="64"/>
      <c r="J3629" s="66"/>
      <c r="K3629" s="67"/>
      <c r="L3629" s="68"/>
      <c r="M3629" s="69"/>
      <c r="N3629" s="69"/>
      <c r="O3629" s="68"/>
      <c r="P3629" s="65"/>
      <c r="Q3629" s="65"/>
      <c r="R3629" s="65"/>
      <c r="S3629" s="70"/>
      <c r="T3629" s="66"/>
      <c r="U3629" s="71"/>
    </row>
    <row r="3630" spans="1:21" x14ac:dyDescent="0.15">
      <c r="A3630" s="63"/>
      <c r="B3630" s="78"/>
      <c r="C3630" s="65"/>
      <c r="D3630" s="64"/>
      <c r="E3630" s="65"/>
      <c r="F3630" s="65"/>
      <c r="G3630" s="65"/>
      <c r="H3630" s="65"/>
      <c r="I3630" s="64"/>
      <c r="J3630" s="66"/>
      <c r="K3630" s="67"/>
      <c r="L3630" s="68"/>
      <c r="M3630" s="69"/>
      <c r="N3630" s="69"/>
      <c r="O3630" s="68"/>
      <c r="P3630" s="65"/>
      <c r="Q3630" s="65"/>
      <c r="R3630" s="65"/>
      <c r="S3630" s="70"/>
      <c r="T3630" s="66"/>
      <c r="U3630" s="71"/>
    </row>
    <row r="3631" spans="1:21" x14ac:dyDescent="0.15">
      <c r="A3631" s="63"/>
      <c r="B3631" s="78"/>
      <c r="C3631" s="65"/>
      <c r="D3631" s="64"/>
      <c r="E3631" s="65"/>
      <c r="F3631" s="65"/>
      <c r="G3631" s="65"/>
      <c r="H3631" s="65"/>
      <c r="I3631" s="64"/>
      <c r="J3631" s="66"/>
      <c r="K3631" s="67"/>
      <c r="L3631" s="68"/>
      <c r="M3631" s="69"/>
      <c r="N3631" s="69"/>
      <c r="O3631" s="68"/>
      <c r="P3631" s="65"/>
      <c r="Q3631" s="65"/>
      <c r="R3631" s="65"/>
      <c r="S3631" s="70"/>
      <c r="T3631" s="66"/>
      <c r="U3631" s="71"/>
    </row>
    <row r="3632" spans="1:21" x14ac:dyDescent="0.15">
      <c r="A3632" s="63"/>
      <c r="B3632" s="78"/>
      <c r="C3632" s="65"/>
      <c r="D3632" s="64"/>
      <c r="E3632" s="65"/>
      <c r="F3632" s="65"/>
      <c r="G3632" s="65"/>
      <c r="H3632" s="65"/>
      <c r="I3632" s="64"/>
      <c r="J3632" s="66"/>
      <c r="K3632" s="67"/>
      <c r="L3632" s="68"/>
      <c r="M3632" s="69"/>
      <c r="N3632" s="69"/>
      <c r="O3632" s="68"/>
      <c r="P3632" s="65"/>
      <c r="Q3632" s="65"/>
      <c r="R3632" s="65"/>
      <c r="S3632" s="70"/>
      <c r="T3632" s="66"/>
      <c r="U3632" s="71"/>
    </row>
    <row r="3633" spans="1:21" x14ac:dyDescent="0.15">
      <c r="A3633" s="63"/>
      <c r="B3633" s="78"/>
      <c r="C3633" s="65"/>
      <c r="D3633" s="64"/>
      <c r="E3633" s="65"/>
      <c r="F3633" s="65"/>
      <c r="G3633" s="65"/>
      <c r="H3633" s="65"/>
      <c r="I3633" s="64"/>
      <c r="J3633" s="66"/>
      <c r="K3633" s="67"/>
      <c r="L3633" s="68"/>
      <c r="M3633" s="69"/>
      <c r="N3633" s="69"/>
      <c r="O3633" s="68"/>
      <c r="P3633" s="65"/>
      <c r="Q3633" s="65"/>
      <c r="R3633" s="65"/>
      <c r="S3633" s="70"/>
      <c r="T3633" s="66"/>
      <c r="U3633" s="71"/>
    </row>
    <row r="3634" spans="1:21" x14ac:dyDescent="0.15">
      <c r="A3634" s="63"/>
      <c r="B3634" s="78"/>
      <c r="C3634" s="65"/>
      <c r="D3634" s="64"/>
      <c r="E3634" s="65"/>
      <c r="F3634" s="65"/>
      <c r="G3634" s="65"/>
      <c r="H3634" s="65"/>
      <c r="I3634" s="64"/>
      <c r="J3634" s="66"/>
      <c r="K3634" s="67"/>
      <c r="L3634" s="68"/>
      <c r="M3634" s="69"/>
      <c r="N3634" s="69"/>
      <c r="O3634" s="68"/>
      <c r="P3634" s="65"/>
      <c r="Q3634" s="65"/>
      <c r="R3634" s="65"/>
      <c r="S3634" s="70"/>
      <c r="T3634" s="66"/>
      <c r="U3634" s="71"/>
    </row>
    <row r="3635" spans="1:21" x14ac:dyDescent="0.15">
      <c r="A3635" s="63"/>
      <c r="B3635" s="78"/>
      <c r="C3635" s="65"/>
      <c r="D3635" s="64"/>
      <c r="E3635" s="65"/>
      <c r="F3635" s="65"/>
      <c r="G3635" s="65"/>
      <c r="H3635" s="65"/>
      <c r="I3635" s="64"/>
      <c r="J3635" s="66"/>
      <c r="K3635" s="67"/>
      <c r="L3635" s="68"/>
      <c r="M3635" s="69"/>
      <c r="N3635" s="69"/>
      <c r="O3635" s="68"/>
      <c r="P3635" s="65"/>
      <c r="Q3635" s="65"/>
      <c r="R3635" s="65"/>
      <c r="S3635" s="70"/>
      <c r="T3635" s="66"/>
      <c r="U3635" s="71"/>
    </row>
    <row r="3636" spans="1:21" x14ac:dyDescent="0.15">
      <c r="A3636" s="63"/>
      <c r="B3636" s="78"/>
      <c r="C3636" s="65"/>
      <c r="D3636" s="64"/>
      <c r="E3636" s="65"/>
      <c r="F3636" s="65"/>
      <c r="G3636" s="65"/>
      <c r="H3636" s="65"/>
      <c r="I3636" s="64"/>
      <c r="J3636" s="66"/>
      <c r="K3636" s="67"/>
      <c r="L3636" s="68"/>
      <c r="M3636" s="69"/>
      <c r="N3636" s="69"/>
      <c r="O3636" s="68"/>
      <c r="P3636" s="65"/>
      <c r="Q3636" s="65"/>
      <c r="R3636" s="65"/>
      <c r="S3636" s="70"/>
      <c r="T3636" s="66"/>
      <c r="U3636" s="71"/>
    </row>
    <row r="3637" spans="1:21" x14ac:dyDescent="0.15">
      <c r="A3637" s="63"/>
      <c r="B3637" s="78"/>
      <c r="C3637" s="65"/>
      <c r="D3637" s="64"/>
      <c r="E3637" s="65"/>
      <c r="F3637" s="65"/>
      <c r="G3637" s="65"/>
      <c r="H3637" s="65"/>
      <c r="I3637" s="64"/>
      <c r="J3637" s="66"/>
      <c r="K3637" s="67"/>
      <c r="L3637" s="68"/>
      <c r="M3637" s="69"/>
      <c r="N3637" s="69"/>
      <c r="O3637" s="68"/>
      <c r="P3637" s="65"/>
      <c r="Q3637" s="65"/>
      <c r="R3637" s="65"/>
      <c r="S3637" s="70"/>
      <c r="T3637" s="66"/>
      <c r="U3637" s="71"/>
    </row>
    <row r="3638" spans="1:21" x14ac:dyDescent="0.15">
      <c r="A3638" s="63"/>
      <c r="B3638" s="78"/>
      <c r="C3638" s="65"/>
      <c r="D3638" s="64"/>
      <c r="E3638" s="65"/>
      <c r="F3638" s="65"/>
      <c r="G3638" s="65"/>
      <c r="H3638" s="65"/>
      <c r="I3638" s="64"/>
      <c r="J3638" s="66"/>
      <c r="K3638" s="67"/>
      <c r="L3638" s="68"/>
      <c r="M3638" s="69"/>
      <c r="N3638" s="69"/>
      <c r="O3638" s="68"/>
      <c r="P3638" s="65"/>
      <c r="Q3638" s="65"/>
      <c r="R3638" s="65"/>
      <c r="S3638" s="70"/>
      <c r="T3638" s="66"/>
      <c r="U3638" s="71"/>
    </row>
    <row r="3639" spans="1:21" x14ac:dyDescent="0.15">
      <c r="A3639" s="63"/>
      <c r="B3639" s="78"/>
      <c r="C3639" s="65"/>
      <c r="D3639" s="64"/>
      <c r="E3639" s="65"/>
      <c r="F3639" s="65"/>
      <c r="G3639" s="65"/>
      <c r="H3639" s="65"/>
      <c r="I3639" s="64"/>
      <c r="J3639" s="66"/>
      <c r="K3639" s="67"/>
      <c r="L3639" s="68"/>
      <c r="M3639" s="69"/>
      <c r="N3639" s="69"/>
      <c r="O3639" s="68"/>
      <c r="P3639" s="65"/>
      <c r="Q3639" s="65"/>
      <c r="R3639" s="65"/>
      <c r="S3639" s="70"/>
      <c r="T3639" s="66"/>
      <c r="U3639" s="71"/>
    </row>
    <row r="3640" spans="1:21" x14ac:dyDescent="0.15">
      <c r="A3640" s="63"/>
      <c r="B3640" s="78"/>
      <c r="C3640" s="65"/>
      <c r="D3640" s="64"/>
      <c r="E3640" s="65"/>
      <c r="F3640" s="65"/>
      <c r="G3640" s="65"/>
      <c r="H3640" s="65"/>
      <c r="I3640" s="64"/>
      <c r="J3640" s="66"/>
      <c r="K3640" s="67"/>
      <c r="L3640" s="68"/>
      <c r="M3640" s="69"/>
      <c r="N3640" s="69"/>
      <c r="O3640" s="68"/>
      <c r="P3640" s="65"/>
      <c r="Q3640" s="65"/>
      <c r="R3640" s="65"/>
      <c r="S3640" s="70"/>
      <c r="T3640" s="66"/>
      <c r="U3640" s="71"/>
    </row>
    <row r="3641" spans="1:21" x14ac:dyDescent="0.15">
      <c r="A3641" s="63"/>
      <c r="B3641" s="78"/>
      <c r="C3641" s="65"/>
      <c r="D3641" s="64"/>
      <c r="E3641" s="65"/>
      <c r="F3641" s="65"/>
      <c r="G3641" s="65"/>
      <c r="H3641" s="65"/>
      <c r="I3641" s="64"/>
      <c r="J3641" s="66"/>
      <c r="K3641" s="67"/>
      <c r="L3641" s="68"/>
      <c r="M3641" s="69"/>
      <c r="N3641" s="69"/>
      <c r="O3641" s="68"/>
      <c r="P3641" s="65"/>
      <c r="Q3641" s="65"/>
      <c r="R3641" s="65"/>
      <c r="S3641" s="70"/>
      <c r="T3641" s="66"/>
      <c r="U3641" s="71"/>
    </row>
    <row r="3642" spans="1:21" x14ac:dyDescent="0.15">
      <c r="A3642" s="63"/>
      <c r="B3642" s="78"/>
      <c r="C3642" s="65"/>
      <c r="D3642" s="64"/>
      <c r="E3642" s="65"/>
      <c r="F3642" s="65"/>
      <c r="G3642" s="65"/>
      <c r="H3642" s="65"/>
      <c r="I3642" s="64"/>
      <c r="J3642" s="66"/>
      <c r="K3642" s="67"/>
      <c r="L3642" s="68"/>
      <c r="M3642" s="69"/>
      <c r="N3642" s="69"/>
      <c r="O3642" s="68"/>
      <c r="P3642" s="65"/>
      <c r="Q3642" s="65"/>
      <c r="R3642" s="65"/>
      <c r="S3642" s="70"/>
      <c r="T3642" s="66"/>
      <c r="U3642" s="71"/>
    </row>
    <row r="3643" spans="1:21" x14ac:dyDescent="0.15">
      <c r="A3643" s="63"/>
      <c r="B3643" s="78"/>
      <c r="C3643" s="65"/>
      <c r="D3643" s="64"/>
      <c r="E3643" s="65"/>
      <c r="F3643" s="65"/>
      <c r="G3643" s="65"/>
      <c r="H3643" s="65"/>
      <c r="I3643" s="64"/>
      <c r="J3643" s="66"/>
      <c r="K3643" s="67"/>
      <c r="L3643" s="68"/>
      <c r="M3643" s="69"/>
      <c r="N3643" s="69"/>
      <c r="O3643" s="68"/>
      <c r="P3643" s="65"/>
      <c r="Q3643" s="65"/>
      <c r="R3643" s="65"/>
      <c r="S3643" s="70"/>
      <c r="T3643" s="66"/>
      <c r="U3643" s="71"/>
    </row>
    <row r="3644" spans="1:21" x14ac:dyDescent="0.15">
      <c r="A3644" s="63"/>
      <c r="B3644" s="78"/>
      <c r="C3644" s="65"/>
      <c r="D3644" s="64"/>
      <c r="E3644" s="65"/>
      <c r="F3644" s="65"/>
      <c r="G3644" s="65"/>
      <c r="H3644" s="65"/>
      <c r="I3644" s="64"/>
      <c r="J3644" s="66"/>
      <c r="K3644" s="67"/>
      <c r="L3644" s="68"/>
      <c r="M3644" s="69"/>
      <c r="N3644" s="69"/>
      <c r="O3644" s="68"/>
      <c r="P3644" s="65"/>
      <c r="Q3644" s="65"/>
      <c r="R3644" s="65"/>
      <c r="S3644" s="70"/>
      <c r="T3644" s="66"/>
      <c r="U3644" s="71"/>
    </row>
    <row r="3645" spans="1:21" x14ac:dyDescent="0.15">
      <c r="A3645" s="63"/>
      <c r="B3645" s="78"/>
      <c r="C3645" s="65"/>
      <c r="D3645" s="64"/>
      <c r="E3645" s="65"/>
      <c r="F3645" s="65"/>
      <c r="G3645" s="65"/>
      <c r="H3645" s="65"/>
      <c r="I3645" s="64"/>
      <c r="J3645" s="66"/>
      <c r="K3645" s="67"/>
      <c r="L3645" s="68"/>
      <c r="M3645" s="69"/>
      <c r="N3645" s="69"/>
      <c r="O3645" s="68"/>
      <c r="P3645" s="65"/>
      <c r="Q3645" s="65"/>
      <c r="R3645" s="65"/>
      <c r="S3645" s="70"/>
      <c r="T3645" s="66"/>
      <c r="U3645" s="71"/>
    </row>
    <row r="3646" spans="1:21" x14ac:dyDescent="0.15">
      <c r="A3646" s="63"/>
      <c r="B3646" s="78"/>
      <c r="C3646" s="65"/>
      <c r="D3646" s="64"/>
      <c r="E3646" s="65"/>
      <c r="F3646" s="65"/>
      <c r="G3646" s="65"/>
      <c r="H3646" s="65"/>
      <c r="I3646" s="64"/>
      <c r="J3646" s="66"/>
      <c r="K3646" s="67"/>
      <c r="L3646" s="68"/>
      <c r="M3646" s="69"/>
      <c r="N3646" s="69"/>
      <c r="O3646" s="68"/>
      <c r="P3646" s="65"/>
      <c r="Q3646" s="65"/>
      <c r="R3646" s="65"/>
      <c r="S3646" s="70"/>
      <c r="T3646" s="66"/>
      <c r="U3646" s="71"/>
    </row>
    <row r="3647" spans="1:21" x14ac:dyDescent="0.15">
      <c r="A3647" s="63"/>
      <c r="B3647" s="78"/>
      <c r="C3647" s="65"/>
      <c r="D3647" s="64"/>
      <c r="E3647" s="65"/>
      <c r="F3647" s="65"/>
      <c r="G3647" s="65"/>
      <c r="H3647" s="65"/>
      <c r="I3647" s="64"/>
      <c r="J3647" s="66"/>
      <c r="K3647" s="67"/>
      <c r="L3647" s="68"/>
      <c r="M3647" s="69"/>
      <c r="N3647" s="69"/>
      <c r="O3647" s="68"/>
      <c r="P3647" s="65"/>
      <c r="Q3647" s="65"/>
      <c r="R3647" s="65"/>
      <c r="S3647" s="70"/>
      <c r="T3647" s="66"/>
      <c r="U3647" s="71"/>
    </row>
    <row r="3648" spans="1:21" x14ac:dyDescent="0.15">
      <c r="A3648" s="63"/>
      <c r="B3648" s="78"/>
      <c r="C3648" s="65"/>
      <c r="D3648" s="64"/>
      <c r="E3648" s="65"/>
      <c r="F3648" s="65"/>
      <c r="G3648" s="65"/>
      <c r="H3648" s="65"/>
      <c r="I3648" s="64"/>
      <c r="J3648" s="66"/>
      <c r="K3648" s="67"/>
      <c r="L3648" s="68"/>
      <c r="M3648" s="69"/>
      <c r="N3648" s="69"/>
      <c r="O3648" s="68"/>
      <c r="P3648" s="65"/>
      <c r="Q3648" s="65"/>
      <c r="R3648" s="65"/>
      <c r="S3648" s="70"/>
      <c r="T3648" s="66"/>
      <c r="U3648" s="71"/>
    </row>
    <row r="3649" spans="1:21" x14ac:dyDescent="0.15">
      <c r="A3649" s="63"/>
      <c r="B3649" s="78"/>
      <c r="C3649" s="65"/>
      <c r="D3649" s="64"/>
      <c r="E3649" s="65"/>
      <c r="F3649" s="65"/>
      <c r="G3649" s="65"/>
      <c r="H3649" s="65"/>
      <c r="I3649" s="64"/>
      <c r="J3649" s="66"/>
      <c r="K3649" s="67"/>
      <c r="L3649" s="68"/>
      <c r="M3649" s="69"/>
      <c r="N3649" s="69"/>
      <c r="O3649" s="68"/>
      <c r="P3649" s="65"/>
      <c r="Q3649" s="65"/>
      <c r="R3649" s="65"/>
      <c r="S3649" s="70"/>
      <c r="T3649" s="66"/>
      <c r="U3649" s="71"/>
    </row>
    <row r="3650" spans="1:21" x14ac:dyDescent="0.15">
      <c r="A3650" s="63"/>
      <c r="B3650" s="78"/>
      <c r="C3650" s="65"/>
      <c r="D3650" s="64"/>
      <c r="E3650" s="65"/>
      <c r="F3650" s="65"/>
      <c r="G3650" s="65"/>
      <c r="H3650" s="65"/>
      <c r="I3650" s="64"/>
      <c r="J3650" s="66"/>
      <c r="K3650" s="67"/>
      <c r="L3650" s="68"/>
      <c r="M3650" s="69"/>
      <c r="N3650" s="69"/>
      <c r="O3650" s="68"/>
      <c r="P3650" s="65"/>
      <c r="Q3650" s="65"/>
      <c r="R3650" s="65"/>
      <c r="S3650" s="70"/>
      <c r="T3650" s="66"/>
      <c r="U3650" s="71"/>
    </row>
    <row r="3651" spans="1:21" x14ac:dyDescent="0.15">
      <c r="A3651" s="63"/>
      <c r="B3651" s="78"/>
      <c r="C3651" s="65"/>
      <c r="D3651" s="64"/>
      <c r="E3651" s="65"/>
      <c r="F3651" s="65"/>
      <c r="G3651" s="65"/>
      <c r="H3651" s="65"/>
      <c r="I3651" s="64"/>
      <c r="J3651" s="66"/>
      <c r="K3651" s="67"/>
      <c r="L3651" s="68"/>
      <c r="M3651" s="69"/>
      <c r="N3651" s="69"/>
      <c r="O3651" s="68"/>
      <c r="P3651" s="65"/>
      <c r="Q3651" s="65"/>
      <c r="R3651" s="65"/>
      <c r="S3651" s="70"/>
      <c r="T3651" s="66"/>
      <c r="U3651" s="71"/>
    </row>
    <row r="3652" spans="1:21" x14ac:dyDescent="0.15">
      <c r="A3652" s="63"/>
      <c r="B3652" s="78"/>
      <c r="C3652" s="65"/>
      <c r="D3652" s="64"/>
      <c r="E3652" s="65"/>
      <c r="F3652" s="65"/>
      <c r="G3652" s="65"/>
      <c r="H3652" s="65"/>
      <c r="I3652" s="64"/>
      <c r="J3652" s="66"/>
      <c r="K3652" s="67"/>
      <c r="L3652" s="68"/>
      <c r="M3652" s="69"/>
      <c r="N3652" s="69"/>
      <c r="O3652" s="68"/>
      <c r="P3652" s="65"/>
      <c r="Q3652" s="65"/>
      <c r="R3652" s="65"/>
      <c r="S3652" s="70"/>
      <c r="T3652" s="66"/>
      <c r="U3652" s="71"/>
    </row>
    <row r="3653" spans="1:21" x14ac:dyDescent="0.15">
      <c r="A3653" s="63"/>
      <c r="B3653" s="78"/>
      <c r="C3653" s="65"/>
      <c r="D3653" s="64"/>
      <c r="E3653" s="65"/>
      <c r="F3653" s="65"/>
      <c r="G3653" s="65"/>
      <c r="H3653" s="65"/>
      <c r="I3653" s="64"/>
      <c r="J3653" s="66"/>
      <c r="K3653" s="67"/>
      <c r="L3653" s="68"/>
      <c r="M3653" s="69"/>
      <c r="N3653" s="69"/>
      <c r="O3653" s="68"/>
      <c r="P3653" s="65"/>
      <c r="Q3653" s="65"/>
      <c r="R3653" s="65"/>
      <c r="S3653" s="70"/>
      <c r="T3653" s="66"/>
      <c r="U3653" s="71"/>
    </row>
    <row r="3654" spans="1:21" x14ac:dyDescent="0.15">
      <c r="A3654" s="63"/>
      <c r="B3654" s="78"/>
      <c r="C3654" s="65"/>
      <c r="D3654" s="64"/>
      <c r="E3654" s="65"/>
      <c r="F3654" s="65"/>
      <c r="G3654" s="65"/>
      <c r="H3654" s="65"/>
      <c r="I3654" s="64"/>
      <c r="J3654" s="66"/>
      <c r="K3654" s="67"/>
      <c r="L3654" s="68"/>
      <c r="M3654" s="69"/>
      <c r="N3654" s="69"/>
      <c r="O3654" s="68"/>
      <c r="P3654" s="65"/>
      <c r="Q3654" s="65"/>
      <c r="R3654" s="65"/>
      <c r="S3654" s="70"/>
      <c r="T3654" s="66"/>
      <c r="U3654" s="71"/>
    </row>
    <row r="3655" spans="1:21" x14ac:dyDescent="0.15">
      <c r="A3655" s="63"/>
      <c r="B3655" s="78"/>
      <c r="C3655" s="65"/>
      <c r="D3655" s="64"/>
      <c r="E3655" s="65"/>
      <c r="F3655" s="65"/>
      <c r="G3655" s="65"/>
      <c r="H3655" s="65"/>
      <c r="I3655" s="64"/>
      <c r="J3655" s="66"/>
      <c r="K3655" s="67"/>
      <c r="L3655" s="68"/>
      <c r="M3655" s="69"/>
      <c r="N3655" s="69"/>
      <c r="O3655" s="68"/>
      <c r="P3655" s="65"/>
      <c r="Q3655" s="65"/>
      <c r="R3655" s="65"/>
      <c r="S3655" s="70"/>
      <c r="T3655" s="66"/>
      <c r="U3655" s="71"/>
    </row>
    <row r="3656" spans="1:21" x14ac:dyDescent="0.15">
      <c r="A3656" s="63"/>
      <c r="B3656" s="78"/>
      <c r="C3656" s="65"/>
      <c r="D3656" s="64"/>
      <c r="E3656" s="65"/>
      <c r="F3656" s="65"/>
      <c r="G3656" s="65"/>
      <c r="H3656" s="65"/>
      <c r="I3656" s="64"/>
      <c r="J3656" s="66"/>
      <c r="K3656" s="67"/>
      <c r="L3656" s="68"/>
      <c r="M3656" s="69"/>
      <c r="N3656" s="69"/>
      <c r="O3656" s="68"/>
      <c r="P3656" s="65"/>
      <c r="Q3656" s="65"/>
      <c r="R3656" s="65"/>
      <c r="S3656" s="70"/>
      <c r="T3656" s="66"/>
      <c r="U3656" s="71"/>
    </row>
    <row r="3657" spans="1:21" x14ac:dyDescent="0.15">
      <c r="A3657" s="63"/>
      <c r="B3657" s="78"/>
      <c r="C3657" s="65"/>
      <c r="D3657" s="64"/>
      <c r="E3657" s="65"/>
      <c r="F3657" s="65"/>
      <c r="G3657" s="65"/>
      <c r="H3657" s="65"/>
      <c r="I3657" s="64"/>
      <c r="J3657" s="66"/>
      <c r="K3657" s="67"/>
      <c r="L3657" s="68"/>
      <c r="M3657" s="69"/>
      <c r="N3657" s="69"/>
      <c r="O3657" s="68"/>
      <c r="P3657" s="65"/>
      <c r="Q3657" s="65"/>
      <c r="R3657" s="65"/>
      <c r="S3657" s="70"/>
      <c r="T3657" s="66"/>
      <c r="U3657" s="71"/>
    </row>
    <row r="3658" spans="1:21" x14ac:dyDescent="0.15">
      <c r="A3658" s="63"/>
      <c r="B3658" s="78"/>
      <c r="C3658" s="65"/>
      <c r="D3658" s="64"/>
      <c r="E3658" s="65"/>
      <c r="F3658" s="65"/>
      <c r="G3658" s="65"/>
      <c r="H3658" s="65"/>
      <c r="I3658" s="64"/>
      <c r="J3658" s="66"/>
      <c r="K3658" s="67"/>
      <c r="L3658" s="68"/>
      <c r="M3658" s="69"/>
      <c r="N3658" s="69"/>
      <c r="O3658" s="68"/>
      <c r="P3658" s="65"/>
      <c r="Q3658" s="65"/>
      <c r="R3658" s="65"/>
      <c r="S3658" s="70"/>
      <c r="T3658" s="66"/>
      <c r="U3658" s="71"/>
    </row>
    <row r="3659" spans="1:21" x14ac:dyDescent="0.15">
      <c r="A3659" s="63"/>
      <c r="B3659" s="78"/>
      <c r="C3659" s="65"/>
      <c r="D3659" s="64"/>
      <c r="E3659" s="65"/>
      <c r="F3659" s="65"/>
      <c r="G3659" s="65"/>
      <c r="H3659" s="65"/>
      <c r="I3659" s="64"/>
      <c r="J3659" s="66"/>
      <c r="K3659" s="67"/>
      <c r="L3659" s="68"/>
      <c r="M3659" s="69"/>
      <c r="N3659" s="69"/>
      <c r="O3659" s="68"/>
      <c r="P3659" s="65"/>
      <c r="Q3659" s="65"/>
      <c r="R3659" s="65"/>
      <c r="S3659" s="70"/>
      <c r="T3659" s="66"/>
      <c r="U3659" s="71"/>
    </row>
    <row r="3660" spans="1:21" x14ac:dyDescent="0.15">
      <c r="A3660" s="63"/>
      <c r="B3660" s="78"/>
      <c r="C3660" s="65"/>
      <c r="D3660" s="64"/>
      <c r="E3660" s="65"/>
      <c r="F3660" s="65"/>
      <c r="G3660" s="65"/>
      <c r="H3660" s="65"/>
      <c r="I3660" s="64"/>
      <c r="J3660" s="66"/>
      <c r="K3660" s="67"/>
      <c r="L3660" s="68"/>
      <c r="M3660" s="69"/>
      <c r="N3660" s="69"/>
      <c r="O3660" s="68"/>
      <c r="P3660" s="65"/>
      <c r="Q3660" s="65"/>
      <c r="R3660" s="65"/>
      <c r="S3660" s="70"/>
      <c r="T3660" s="66"/>
      <c r="U3660" s="71"/>
    </row>
    <row r="3661" spans="1:21" x14ac:dyDescent="0.15">
      <c r="A3661" s="63"/>
      <c r="B3661" s="78"/>
      <c r="C3661" s="65"/>
      <c r="D3661" s="64"/>
      <c r="E3661" s="65"/>
      <c r="F3661" s="65"/>
      <c r="G3661" s="65"/>
      <c r="H3661" s="65"/>
      <c r="I3661" s="64"/>
      <c r="J3661" s="66"/>
      <c r="K3661" s="67"/>
      <c r="L3661" s="68"/>
      <c r="M3661" s="69"/>
      <c r="N3661" s="69"/>
      <c r="O3661" s="68"/>
      <c r="P3661" s="65"/>
      <c r="Q3661" s="65"/>
      <c r="R3661" s="65"/>
      <c r="S3661" s="70"/>
      <c r="T3661" s="66"/>
      <c r="U3661" s="71"/>
    </row>
    <row r="3662" spans="1:21" x14ac:dyDescent="0.15">
      <c r="A3662" s="63"/>
      <c r="B3662" s="78"/>
      <c r="C3662" s="65"/>
      <c r="D3662" s="64"/>
      <c r="E3662" s="65"/>
      <c r="F3662" s="65"/>
      <c r="G3662" s="65"/>
      <c r="H3662" s="65"/>
      <c r="I3662" s="64"/>
      <c r="J3662" s="66"/>
      <c r="K3662" s="67"/>
      <c r="L3662" s="68"/>
      <c r="M3662" s="69"/>
      <c r="N3662" s="69"/>
      <c r="O3662" s="68"/>
      <c r="P3662" s="65"/>
      <c r="Q3662" s="65"/>
      <c r="R3662" s="65"/>
      <c r="S3662" s="70"/>
      <c r="T3662" s="66"/>
      <c r="U3662" s="71"/>
    </row>
    <row r="3663" spans="1:21" x14ac:dyDescent="0.15">
      <c r="A3663" s="63"/>
      <c r="B3663" s="78"/>
      <c r="C3663" s="65"/>
      <c r="D3663" s="64"/>
      <c r="E3663" s="65"/>
      <c r="F3663" s="65"/>
      <c r="G3663" s="65"/>
      <c r="H3663" s="65"/>
      <c r="I3663" s="64"/>
      <c r="J3663" s="66"/>
      <c r="K3663" s="67"/>
      <c r="L3663" s="68"/>
      <c r="M3663" s="69"/>
      <c r="N3663" s="69"/>
      <c r="O3663" s="68"/>
      <c r="P3663" s="65"/>
      <c r="Q3663" s="65"/>
      <c r="R3663" s="65"/>
      <c r="S3663" s="70"/>
      <c r="T3663" s="66"/>
      <c r="U3663" s="71"/>
    </row>
    <row r="3664" spans="1:21" x14ac:dyDescent="0.15">
      <c r="A3664" s="63"/>
      <c r="B3664" s="78"/>
      <c r="C3664" s="65"/>
      <c r="D3664" s="64"/>
      <c r="E3664" s="65"/>
      <c r="F3664" s="65"/>
      <c r="G3664" s="65"/>
      <c r="H3664" s="65"/>
      <c r="I3664" s="64"/>
      <c r="J3664" s="66"/>
      <c r="K3664" s="67"/>
      <c r="L3664" s="68"/>
      <c r="M3664" s="69"/>
      <c r="N3664" s="69"/>
      <c r="O3664" s="68"/>
      <c r="P3664" s="65"/>
      <c r="Q3664" s="65"/>
      <c r="R3664" s="65"/>
      <c r="S3664" s="70"/>
      <c r="T3664" s="66"/>
      <c r="U3664" s="71"/>
    </row>
    <row r="3665" spans="1:21" x14ac:dyDescent="0.15">
      <c r="A3665" s="63"/>
      <c r="B3665" s="78"/>
      <c r="C3665" s="65"/>
      <c r="D3665" s="64"/>
      <c r="E3665" s="65"/>
      <c r="F3665" s="65"/>
      <c r="G3665" s="65"/>
      <c r="H3665" s="65"/>
      <c r="I3665" s="64"/>
      <c r="J3665" s="66"/>
      <c r="K3665" s="67"/>
      <c r="L3665" s="68"/>
      <c r="M3665" s="69"/>
      <c r="N3665" s="69"/>
      <c r="O3665" s="68"/>
      <c r="P3665" s="65"/>
      <c r="Q3665" s="65"/>
      <c r="R3665" s="65"/>
      <c r="S3665" s="70"/>
      <c r="T3665" s="66"/>
      <c r="U3665" s="71"/>
    </row>
    <row r="3666" spans="1:21" x14ac:dyDescent="0.15">
      <c r="A3666" s="63"/>
      <c r="B3666" s="78"/>
      <c r="C3666" s="65"/>
      <c r="D3666" s="64"/>
      <c r="E3666" s="65"/>
      <c r="F3666" s="65"/>
      <c r="G3666" s="65"/>
      <c r="H3666" s="65"/>
      <c r="I3666" s="64"/>
      <c r="J3666" s="66"/>
      <c r="K3666" s="67"/>
      <c r="L3666" s="68"/>
      <c r="M3666" s="69"/>
      <c r="N3666" s="69"/>
      <c r="O3666" s="68"/>
      <c r="P3666" s="65"/>
      <c r="Q3666" s="65"/>
      <c r="R3666" s="65"/>
      <c r="S3666" s="70"/>
      <c r="T3666" s="66"/>
      <c r="U3666" s="71"/>
    </row>
    <row r="3667" spans="1:21" x14ac:dyDescent="0.15">
      <c r="A3667" s="63"/>
      <c r="B3667" s="78"/>
      <c r="C3667" s="65"/>
      <c r="D3667" s="64"/>
      <c r="E3667" s="65"/>
      <c r="F3667" s="65"/>
      <c r="G3667" s="65"/>
      <c r="H3667" s="65"/>
      <c r="I3667" s="64"/>
      <c r="J3667" s="66"/>
      <c r="K3667" s="67"/>
      <c r="L3667" s="68"/>
      <c r="M3667" s="69"/>
      <c r="N3667" s="69"/>
      <c r="O3667" s="68"/>
      <c r="P3667" s="65"/>
      <c r="Q3667" s="65"/>
      <c r="R3667" s="65"/>
      <c r="S3667" s="70"/>
      <c r="T3667" s="66"/>
      <c r="U3667" s="71"/>
    </row>
    <row r="3668" spans="1:21" x14ac:dyDescent="0.15">
      <c r="A3668" s="63"/>
      <c r="B3668" s="78"/>
      <c r="C3668" s="65"/>
      <c r="D3668" s="64"/>
      <c r="E3668" s="65"/>
      <c r="F3668" s="65"/>
      <c r="G3668" s="65"/>
      <c r="H3668" s="65"/>
      <c r="I3668" s="64"/>
      <c r="J3668" s="66"/>
      <c r="K3668" s="67"/>
      <c r="L3668" s="68"/>
      <c r="M3668" s="69"/>
      <c r="N3668" s="69"/>
      <c r="O3668" s="68"/>
      <c r="P3668" s="65"/>
      <c r="Q3668" s="65"/>
      <c r="R3668" s="65"/>
      <c r="S3668" s="70"/>
      <c r="T3668" s="66"/>
      <c r="U3668" s="71"/>
    </row>
    <row r="3669" spans="1:21" x14ac:dyDescent="0.15">
      <c r="A3669" s="63"/>
      <c r="B3669" s="78"/>
      <c r="C3669" s="65"/>
      <c r="D3669" s="64"/>
      <c r="E3669" s="65"/>
      <c r="F3669" s="65"/>
      <c r="G3669" s="65"/>
      <c r="H3669" s="65"/>
      <c r="I3669" s="64"/>
      <c r="J3669" s="66"/>
      <c r="K3669" s="67"/>
      <c r="L3669" s="68"/>
      <c r="M3669" s="69"/>
      <c r="N3669" s="69"/>
      <c r="O3669" s="68"/>
      <c r="P3669" s="65"/>
      <c r="Q3669" s="65"/>
      <c r="R3669" s="65"/>
      <c r="S3669" s="70"/>
      <c r="T3669" s="66"/>
      <c r="U3669" s="71"/>
    </row>
    <row r="3670" spans="1:21" x14ac:dyDescent="0.15">
      <c r="A3670" s="63"/>
      <c r="B3670" s="78"/>
      <c r="C3670" s="65"/>
      <c r="D3670" s="64"/>
      <c r="E3670" s="65"/>
      <c r="F3670" s="65"/>
      <c r="G3670" s="65"/>
      <c r="H3670" s="65"/>
      <c r="I3670" s="64"/>
      <c r="J3670" s="66"/>
      <c r="K3670" s="67"/>
      <c r="L3670" s="68"/>
      <c r="M3670" s="69"/>
      <c r="N3670" s="69"/>
      <c r="O3670" s="68"/>
      <c r="P3670" s="65"/>
      <c r="Q3670" s="65"/>
      <c r="R3670" s="65"/>
      <c r="S3670" s="70"/>
      <c r="T3670" s="66"/>
      <c r="U3670" s="71"/>
    </row>
    <row r="3671" spans="1:21" x14ac:dyDescent="0.15">
      <c r="A3671" s="63"/>
      <c r="B3671" s="78"/>
      <c r="C3671" s="65"/>
      <c r="D3671" s="64"/>
      <c r="E3671" s="65"/>
      <c r="F3671" s="65"/>
      <c r="G3671" s="65"/>
      <c r="H3671" s="65"/>
      <c r="I3671" s="64"/>
      <c r="J3671" s="66"/>
      <c r="K3671" s="67"/>
      <c r="L3671" s="68"/>
      <c r="M3671" s="69"/>
      <c r="N3671" s="69"/>
      <c r="O3671" s="68"/>
      <c r="P3671" s="65"/>
      <c r="Q3671" s="65"/>
      <c r="R3671" s="65"/>
      <c r="S3671" s="70"/>
      <c r="T3671" s="66"/>
      <c r="U3671" s="71"/>
    </row>
    <row r="3672" spans="1:21" x14ac:dyDescent="0.15">
      <c r="A3672" s="63"/>
      <c r="B3672" s="78"/>
      <c r="C3672" s="65"/>
      <c r="D3672" s="64"/>
      <c r="E3672" s="65"/>
      <c r="F3672" s="65"/>
      <c r="G3672" s="65"/>
      <c r="H3672" s="65"/>
      <c r="I3672" s="64"/>
      <c r="J3672" s="66"/>
      <c r="K3672" s="67"/>
      <c r="L3672" s="68"/>
      <c r="M3672" s="69"/>
      <c r="N3672" s="69"/>
      <c r="O3672" s="68"/>
      <c r="P3672" s="65"/>
      <c r="Q3672" s="65"/>
      <c r="R3672" s="65"/>
      <c r="S3672" s="70"/>
      <c r="T3672" s="66"/>
      <c r="U3672" s="71"/>
    </row>
    <row r="3673" spans="1:21" x14ac:dyDescent="0.15">
      <c r="A3673" s="63"/>
      <c r="B3673" s="78"/>
      <c r="C3673" s="65"/>
      <c r="D3673" s="64"/>
      <c r="E3673" s="65"/>
      <c r="F3673" s="65"/>
      <c r="G3673" s="65"/>
      <c r="H3673" s="65"/>
      <c r="I3673" s="64"/>
      <c r="J3673" s="66"/>
      <c r="K3673" s="67"/>
      <c r="L3673" s="68"/>
      <c r="M3673" s="69"/>
      <c r="N3673" s="69"/>
      <c r="O3673" s="68"/>
      <c r="P3673" s="65"/>
      <c r="Q3673" s="65"/>
      <c r="R3673" s="65"/>
      <c r="S3673" s="70"/>
      <c r="T3673" s="66"/>
      <c r="U3673" s="71"/>
    </row>
    <row r="3674" spans="1:21" x14ac:dyDescent="0.15">
      <c r="A3674" s="63"/>
      <c r="B3674" s="78"/>
      <c r="C3674" s="65"/>
      <c r="D3674" s="64"/>
      <c r="E3674" s="65"/>
      <c r="F3674" s="65"/>
      <c r="G3674" s="65"/>
      <c r="H3674" s="65"/>
      <c r="I3674" s="64"/>
      <c r="J3674" s="66"/>
      <c r="K3674" s="67"/>
      <c r="L3674" s="68"/>
      <c r="M3674" s="69"/>
      <c r="N3674" s="69"/>
      <c r="O3674" s="68"/>
      <c r="P3674" s="65"/>
      <c r="Q3674" s="65"/>
      <c r="R3674" s="65"/>
      <c r="S3674" s="70"/>
      <c r="T3674" s="66"/>
      <c r="U3674" s="71"/>
    </row>
    <row r="3675" spans="1:21" x14ac:dyDescent="0.15">
      <c r="A3675" s="63"/>
      <c r="B3675" s="78"/>
      <c r="C3675" s="65"/>
      <c r="D3675" s="64"/>
      <c r="E3675" s="65"/>
      <c r="F3675" s="65"/>
      <c r="G3675" s="65"/>
      <c r="H3675" s="65"/>
      <c r="I3675" s="64"/>
      <c r="J3675" s="66"/>
      <c r="K3675" s="67"/>
      <c r="L3675" s="68"/>
      <c r="M3675" s="69"/>
      <c r="N3675" s="69"/>
      <c r="O3675" s="68"/>
      <c r="P3675" s="65"/>
      <c r="Q3675" s="65"/>
      <c r="R3675" s="65"/>
      <c r="S3675" s="70"/>
      <c r="T3675" s="66"/>
      <c r="U3675" s="71"/>
    </row>
    <row r="3676" spans="1:21" x14ac:dyDescent="0.15">
      <c r="A3676" s="63"/>
      <c r="B3676" s="78"/>
      <c r="C3676" s="65"/>
      <c r="D3676" s="64"/>
      <c r="E3676" s="65"/>
      <c r="F3676" s="65"/>
      <c r="G3676" s="65"/>
      <c r="H3676" s="65"/>
      <c r="I3676" s="64"/>
      <c r="J3676" s="66"/>
      <c r="K3676" s="67"/>
      <c r="L3676" s="68"/>
      <c r="M3676" s="69"/>
      <c r="N3676" s="69"/>
      <c r="O3676" s="68"/>
      <c r="P3676" s="65"/>
      <c r="Q3676" s="65"/>
      <c r="R3676" s="65"/>
      <c r="S3676" s="70"/>
      <c r="T3676" s="66"/>
      <c r="U3676" s="71"/>
    </row>
    <row r="3677" spans="1:21" x14ac:dyDescent="0.15">
      <c r="A3677" s="63"/>
      <c r="B3677" s="78"/>
      <c r="C3677" s="65"/>
      <c r="D3677" s="64"/>
      <c r="E3677" s="65"/>
      <c r="F3677" s="65"/>
      <c r="G3677" s="65"/>
      <c r="H3677" s="65"/>
      <c r="I3677" s="64"/>
      <c r="J3677" s="66"/>
      <c r="K3677" s="67"/>
      <c r="L3677" s="68"/>
      <c r="M3677" s="69"/>
      <c r="N3677" s="69"/>
      <c r="O3677" s="68"/>
      <c r="P3677" s="65"/>
      <c r="Q3677" s="65"/>
      <c r="R3677" s="65"/>
      <c r="S3677" s="70"/>
      <c r="T3677" s="66"/>
      <c r="U3677" s="71"/>
    </row>
    <row r="3678" spans="1:21" x14ac:dyDescent="0.15">
      <c r="A3678" s="63"/>
      <c r="B3678" s="78"/>
      <c r="C3678" s="65"/>
      <c r="D3678" s="64"/>
      <c r="E3678" s="65"/>
      <c r="F3678" s="65"/>
      <c r="G3678" s="65"/>
      <c r="H3678" s="65"/>
      <c r="I3678" s="64"/>
      <c r="J3678" s="66"/>
      <c r="K3678" s="67"/>
      <c r="L3678" s="68"/>
      <c r="M3678" s="69"/>
      <c r="N3678" s="69"/>
      <c r="O3678" s="68"/>
      <c r="P3678" s="65"/>
      <c r="Q3678" s="65"/>
      <c r="R3678" s="65"/>
      <c r="S3678" s="70"/>
      <c r="T3678" s="66"/>
      <c r="U3678" s="71"/>
    </row>
    <row r="3679" spans="1:21" x14ac:dyDescent="0.15">
      <c r="A3679" s="63"/>
      <c r="B3679" s="78"/>
      <c r="C3679" s="65"/>
      <c r="D3679" s="64"/>
      <c r="E3679" s="65"/>
      <c r="F3679" s="65"/>
      <c r="G3679" s="65"/>
      <c r="H3679" s="65"/>
      <c r="I3679" s="64"/>
      <c r="J3679" s="66"/>
      <c r="K3679" s="67"/>
      <c r="L3679" s="68"/>
      <c r="M3679" s="69"/>
      <c r="N3679" s="69"/>
      <c r="O3679" s="68"/>
      <c r="P3679" s="65"/>
      <c r="Q3679" s="65"/>
      <c r="R3679" s="65"/>
      <c r="S3679" s="70"/>
      <c r="T3679" s="66"/>
      <c r="U3679" s="71"/>
    </row>
    <row r="3680" spans="1:21" x14ac:dyDescent="0.15">
      <c r="A3680" s="63"/>
      <c r="B3680" s="78"/>
      <c r="C3680" s="65"/>
      <c r="D3680" s="64"/>
      <c r="E3680" s="65"/>
      <c r="F3680" s="65"/>
      <c r="G3680" s="65"/>
      <c r="H3680" s="65"/>
      <c r="I3680" s="64"/>
      <c r="J3680" s="66"/>
      <c r="K3680" s="67"/>
      <c r="L3680" s="68"/>
      <c r="M3680" s="69"/>
      <c r="N3680" s="69"/>
      <c r="O3680" s="68"/>
      <c r="P3680" s="65"/>
      <c r="Q3680" s="65"/>
      <c r="R3680" s="65"/>
      <c r="S3680" s="70"/>
      <c r="T3680" s="66"/>
      <c r="U3680" s="71"/>
    </row>
    <row r="3681" spans="1:21" x14ac:dyDescent="0.15">
      <c r="A3681" s="63"/>
      <c r="B3681" s="78"/>
      <c r="C3681" s="65"/>
      <c r="D3681" s="64"/>
      <c r="E3681" s="65"/>
      <c r="F3681" s="65"/>
      <c r="G3681" s="65"/>
      <c r="H3681" s="65"/>
      <c r="I3681" s="64"/>
      <c r="J3681" s="66"/>
      <c r="K3681" s="67"/>
      <c r="L3681" s="68"/>
      <c r="M3681" s="69"/>
      <c r="N3681" s="69"/>
      <c r="O3681" s="68"/>
      <c r="P3681" s="65"/>
      <c r="Q3681" s="65"/>
      <c r="R3681" s="65"/>
      <c r="S3681" s="70"/>
      <c r="T3681" s="66"/>
      <c r="U3681" s="71"/>
    </row>
    <row r="3682" spans="1:21" x14ac:dyDescent="0.15">
      <c r="A3682" s="63"/>
      <c r="B3682" s="78"/>
      <c r="C3682" s="65"/>
      <c r="D3682" s="64"/>
      <c r="E3682" s="65"/>
      <c r="F3682" s="65"/>
      <c r="G3682" s="65"/>
      <c r="H3682" s="65"/>
      <c r="I3682" s="64"/>
      <c r="J3682" s="66"/>
      <c r="K3682" s="67"/>
      <c r="L3682" s="68"/>
      <c r="M3682" s="69"/>
      <c r="N3682" s="69"/>
      <c r="O3682" s="68"/>
      <c r="P3682" s="65"/>
      <c r="Q3682" s="65"/>
      <c r="R3682" s="65"/>
      <c r="S3682" s="70"/>
      <c r="T3682" s="66"/>
      <c r="U3682" s="71"/>
    </row>
    <row r="3683" spans="1:21" x14ac:dyDescent="0.15">
      <c r="A3683" s="63"/>
      <c r="B3683" s="78"/>
      <c r="C3683" s="65"/>
      <c r="D3683" s="64"/>
      <c r="E3683" s="65"/>
      <c r="F3683" s="65"/>
      <c r="G3683" s="65"/>
      <c r="H3683" s="65"/>
      <c r="I3683" s="64"/>
      <c r="J3683" s="66"/>
      <c r="K3683" s="67"/>
      <c r="L3683" s="68"/>
      <c r="M3683" s="69"/>
      <c r="N3683" s="69"/>
      <c r="O3683" s="68"/>
      <c r="P3683" s="65"/>
      <c r="Q3683" s="65"/>
      <c r="R3683" s="65"/>
      <c r="S3683" s="70"/>
      <c r="T3683" s="66"/>
      <c r="U3683" s="71"/>
    </row>
    <row r="3684" spans="1:21" x14ac:dyDescent="0.15">
      <c r="A3684" s="63"/>
      <c r="B3684" s="78"/>
      <c r="C3684" s="65"/>
      <c r="D3684" s="64"/>
      <c r="E3684" s="65"/>
      <c r="F3684" s="65"/>
      <c r="G3684" s="65"/>
      <c r="H3684" s="65"/>
      <c r="I3684" s="64"/>
      <c r="J3684" s="66"/>
      <c r="K3684" s="67"/>
      <c r="L3684" s="68"/>
      <c r="M3684" s="69"/>
      <c r="N3684" s="69"/>
      <c r="O3684" s="68"/>
      <c r="P3684" s="65"/>
      <c r="Q3684" s="65"/>
      <c r="R3684" s="65"/>
      <c r="S3684" s="70"/>
      <c r="T3684" s="66"/>
      <c r="U3684" s="71"/>
    </row>
    <row r="3685" spans="1:21" x14ac:dyDescent="0.15">
      <c r="A3685" s="63"/>
      <c r="B3685" s="78"/>
      <c r="C3685" s="65"/>
      <c r="D3685" s="64"/>
      <c r="E3685" s="65"/>
      <c r="F3685" s="65"/>
      <c r="G3685" s="65"/>
      <c r="H3685" s="65"/>
      <c r="I3685" s="64"/>
      <c r="J3685" s="66"/>
      <c r="K3685" s="67"/>
      <c r="L3685" s="68"/>
      <c r="M3685" s="69"/>
      <c r="N3685" s="69"/>
      <c r="O3685" s="68"/>
      <c r="P3685" s="65"/>
      <c r="Q3685" s="65"/>
      <c r="R3685" s="65"/>
      <c r="S3685" s="70"/>
      <c r="T3685" s="66"/>
      <c r="U3685" s="71"/>
    </row>
    <row r="3686" spans="1:21" x14ac:dyDescent="0.15">
      <c r="A3686" s="63"/>
      <c r="B3686" s="78"/>
      <c r="C3686" s="65"/>
      <c r="D3686" s="64"/>
      <c r="E3686" s="65"/>
      <c r="F3686" s="65"/>
      <c r="G3686" s="65"/>
      <c r="H3686" s="65"/>
      <c r="I3686" s="64"/>
      <c r="J3686" s="66"/>
      <c r="K3686" s="67"/>
      <c r="L3686" s="68"/>
      <c r="M3686" s="69"/>
      <c r="N3686" s="69"/>
      <c r="O3686" s="68"/>
      <c r="P3686" s="65"/>
      <c r="Q3686" s="65"/>
      <c r="R3686" s="65"/>
      <c r="S3686" s="70"/>
      <c r="T3686" s="66"/>
      <c r="U3686" s="71"/>
    </row>
    <row r="3687" spans="1:21" x14ac:dyDescent="0.15">
      <c r="A3687" s="63"/>
      <c r="B3687" s="78"/>
      <c r="C3687" s="65"/>
      <c r="D3687" s="64"/>
      <c r="E3687" s="65"/>
      <c r="F3687" s="65"/>
      <c r="G3687" s="65"/>
      <c r="H3687" s="65"/>
      <c r="I3687" s="64"/>
      <c r="J3687" s="66"/>
      <c r="K3687" s="67"/>
      <c r="L3687" s="68"/>
      <c r="M3687" s="69"/>
      <c r="N3687" s="69"/>
      <c r="O3687" s="68"/>
      <c r="P3687" s="65"/>
      <c r="Q3687" s="65"/>
      <c r="R3687" s="65"/>
      <c r="S3687" s="70"/>
      <c r="T3687" s="66"/>
      <c r="U3687" s="71"/>
    </row>
    <row r="3688" spans="1:21" x14ac:dyDescent="0.15">
      <c r="A3688" s="63"/>
      <c r="B3688" s="78"/>
      <c r="C3688" s="65"/>
      <c r="D3688" s="64"/>
      <c r="E3688" s="65"/>
      <c r="F3688" s="65"/>
      <c r="G3688" s="65"/>
      <c r="H3688" s="65"/>
      <c r="I3688" s="64"/>
      <c r="J3688" s="66"/>
      <c r="K3688" s="67"/>
      <c r="L3688" s="68"/>
      <c r="M3688" s="69"/>
      <c r="N3688" s="69"/>
      <c r="O3688" s="68"/>
      <c r="P3688" s="65"/>
      <c r="Q3688" s="65"/>
      <c r="R3688" s="65"/>
      <c r="S3688" s="70"/>
      <c r="T3688" s="66"/>
      <c r="U3688" s="71"/>
    </row>
    <row r="3689" spans="1:21" x14ac:dyDescent="0.15">
      <c r="A3689" s="63"/>
      <c r="B3689" s="78"/>
      <c r="C3689" s="65"/>
      <c r="D3689" s="64"/>
      <c r="E3689" s="65"/>
      <c r="F3689" s="65"/>
      <c r="G3689" s="65"/>
      <c r="H3689" s="65"/>
      <c r="I3689" s="64"/>
      <c r="J3689" s="66"/>
      <c r="K3689" s="67"/>
      <c r="L3689" s="68"/>
      <c r="M3689" s="69"/>
      <c r="N3689" s="69"/>
      <c r="O3689" s="68"/>
      <c r="P3689" s="65"/>
      <c r="Q3689" s="65"/>
      <c r="R3689" s="65"/>
      <c r="S3689" s="70"/>
      <c r="T3689" s="66"/>
      <c r="U3689" s="71"/>
    </row>
    <row r="3690" spans="1:21" x14ac:dyDescent="0.15">
      <c r="A3690" s="63"/>
      <c r="B3690" s="78"/>
      <c r="C3690" s="65"/>
      <c r="D3690" s="64"/>
      <c r="E3690" s="65"/>
      <c r="F3690" s="65"/>
      <c r="G3690" s="65"/>
      <c r="H3690" s="65"/>
      <c r="I3690" s="64"/>
      <c r="J3690" s="66"/>
      <c r="K3690" s="67"/>
      <c r="L3690" s="68"/>
      <c r="M3690" s="69"/>
      <c r="N3690" s="69"/>
      <c r="O3690" s="68"/>
      <c r="P3690" s="65"/>
      <c r="Q3690" s="65"/>
      <c r="R3690" s="65"/>
      <c r="S3690" s="70"/>
      <c r="T3690" s="66"/>
      <c r="U3690" s="71"/>
    </row>
    <row r="3691" spans="1:21" x14ac:dyDescent="0.15">
      <c r="A3691" s="63"/>
      <c r="B3691" s="78"/>
      <c r="C3691" s="65"/>
      <c r="D3691" s="64"/>
      <c r="E3691" s="65"/>
      <c r="F3691" s="65"/>
      <c r="G3691" s="65"/>
      <c r="H3691" s="65"/>
      <c r="I3691" s="64"/>
      <c r="J3691" s="66"/>
      <c r="K3691" s="67"/>
      <c r="L3691" s="68"/>
      <c r="M3691" s="69"/>
      <c r="N3691" s="69"/>
      <c r="O3691" s="68"/>
      <c r="P3691" s="65"/>
      <c r="Q3691" s="65"/>
      <c r="R3691" s="65"/>
      <c r="S3691" s="70"/>
      <c r="T3691" s="66"/>
      <c r="U3691" s="71"/>
    </row>
    <row r="3692" spans="1:21" x14ac:dyDescent="0.15">
      <c r="A3692" s="63"/>
      <c r="B3692" s="78"/>
      <c r="C3692" s="65"/>
      <c r="D3692" s="64"/>
      <c r="E3692" s="65"/>
      <c r="F3692" s="65"/>
      <c r="G3692" s="65"/>
      <c r="H3692" s="65"/>
      <c r="I3692" s="64"/>
      <c r="J3692" s="66"/>
      <c r="K3692" s="67"/>
      <c r="L3692" s="68"/>
      <c r="M3692" s="69"/>
      <c r="N3692" s="69"/>
      <c r="O3692" s="68"/>
      <c r="P3692" s="65"/>
      <c r="Q3692" s="65"/>
      <c r="R3692" s="65"/>
      <c r="S3692" s="70"/>
      <c r="T3692" s="66"/>
      <c r="U3692" s="71"/>
    </row>
    <row r="3693" spans="1:21" x14ac:dyDescent="0.15">
      <c r="A3693" s="63"/>
      <c r="B3693" s="78"/>
      <c r="C3693" s="65"/>
      <c r="D3693" s="64"/>
      <c r="E3693" s="65"/>
      <c r="F3693" s="65"/>
      <c r="G3693" s="65"/>
      <c r="H3693" s="65"/>
      <c r="I3693" s="64"/>
      <c r="J3693" s="66"/>
      <c r="K3693" s="67"/>
      <c r="L3693" s="68"/>
      <c r="M3693" s="69"/>
      <c r="N3693" s="69"/>
      <c r="O3693" s="68"/>
      <c r="P3693" s="65"/>
      <c r="Q3693" s="65"/>
      <c r="R3693" s="65"/>
      <c r="S3693" s="70"/>
      <c r="T3693" s="66"/>
      <c r="U3693" s="71"/>
    </row>
    <row r="3694" spans="1:21" x14ac:dyDescent="0.15">
      <c r="A3694" s="63"/>
      <c r="B3694" s="78"/>
      <c r="C3694" s="65"/>
      <c r="D3694" s="64"/>
      <c r="E3694" s="65"/>
      <c r="F3694" s="65"/>
      <c r="G3694" s="65"/>
      <c r="H3694" s="65"/>
      <c r="I3694" s="64"/>
      <c r="J3694" s="66"/>
      <c r="K3694" s="67"/>
      <c r="L3694" s="68"/>
      <c r="M3694" s="69"/>
      <c r="N3694" s="69"/>
      <c r="O3694" s="68"/>
      <c r="P3694" s="65"/>
      <c r="Q3694" s="65"/>
      <c r="R3694" s="65"/>
      <c r="S3694" s="70"/>
      <c r="T3694" s="66"/>
      <c r="U3694" s="71"/>
    </row>
    <row r="3695" spans="1:21" x14ac:dyDescent="0.15">
      <c r="A3695" s="63"/>
      <c r="B3695" s="78"/>
      <c r="C3695" s="65"/>
      <c r="D3695" s="64"/>
      <c r="E3695" s="65"/>
      <c r="F3695" s="65"/>
      <c r="G3695" s="65"/>
      <c r="H3695" s="65"/>
      <c r="I3695" s="64"/>
      <c r="J3695" s="66"/>
      <c r="K3695" s="67"/>
      <c r="L3695" s="68"/>
      <c r="M3695" s="69"/>
      <c r="N3695" s="69"/>
      <c r="O3695" s="68"/>
      <c r="P3695" s="65"/>
      <c r="Q3695" s="65"/>
      <c r="R3695" s="65"/>
      <c r="S3695" s="70"/>
      <c r="T3695" s="66"/>
      <c r="U3695" s="71"/>
    </row>
    <row r="3696" spans="1:21" x14ac:dyDescent="0.15">
      <c r="A3696" s="63"/>
      <c r="B3696" s="78"/>
      <c r="C3696" s="65"/>
      <c r="D3696" s="64"/>
      <c r="E3696" s="65"/>
      <c r="F3696" s="65"/>
      <c r="G3696" s="65"/>
      <c r="H3696" s="65"/>
      <c r="I3696" s="64"/>
      <c r="J3696" s="66"/>
      <c r="K3696" s="67"/>
      <c r="L3696" s="68"/>
      <c r="M3696" s="69"/>
      <c r="N3696" s="69"/>
      <c r="O3696" s="68"/>
      <c r="P3696" s="65"/>
      <c r="Q3696" s="65"/>
      <c r="R3696" s="65"/>
      <c r="S3696" s="70"/>
      <c r="T3696" s="66"/>
      <c r="U3696" s="71"/>
    </row>
    <row r="3697" spans="1:21" x14ac:dyDescent="0.15">
      <c r="A3697" s="63"/>
      <c r="B3697" s="78"/>
      <c r="C3697" s="65"/>
      <c r="D3697" s="64"/>
      <c r="E3697" s="65"/>
      <c r="F3697" s="65"/>
      <c r="G3697" s="65"/>
      <c r="H3697" s="65"/>
      <c r="I3697" s="64"/>
      <c r="J3697" s="66"/>
      <c r="K3697" s="67"/>
      <c r="L3697" s="68"/>
      <c r="M3697" s="69"/>
      <c r="N3697" s="69"/>
      <c r="O3697" s="68"/>
      <c r="P3697" s="65"/>
      <c r="Q3697" s="65"/>
      <c r="R3697" s="65"/>
      <c r="S3697" s="70"/>
      <c r="T3697" s="66"/>
      <c r="U3697" s="71"/>
    </row>
    <row r="3698" spans="1:21" x14ac:dyDescent="0.15">
      <c r="A3698" s="63"/>
      <c r="B3698" s="78"/>
      <c r="C3698" s="65"/>
      <c r="D3698" s="64"/>
      <c r="E3698" s="65"/>
      <c r="F3698" s="65"/>
      <c r="G3698" s="65"/>
      <c r="H3698" s="65"/>
      <c r="I3698" s="64"/>
      <c r="J3698" s="66"/>
      <c r="K3698" s="67"/>
      <c r="L3698" s="68"/>
      <c r="M3698" s="69"/>
      <c r="N3698" s="69"/>
      <c r="O3698" s="68"/>
      <c r="P3698" s="65"/>
      <c r="Q3698" s="65"/>
      <c r="R3698" s="65"/>
      <c r="S3698" s="70"/>
      <c r="T3698" s="66"/>
      <c r="U3698" s="71"/>
    </row>
    <row r="3699" spans="1:21" x14ac:dyDescent="0.15">
      <c r="A3699" s="63"/>
      <c r="B3699" s="78"/>
      <c r="C3699" s="65"/>
      <c r="D3699" s="64"/>
      <c r="E3699" s="65"/>
      <c r="F3699" s="65"/>
      <c r="G3699" s="65"/>
      <c r="H3699" s="65"/>
      <c r="I3699" s="64"/>
      <c r="J3699" s="66"/>
      <c r="K3699" s="67"/>
      <c r="L3699" s="68"/>
      <c r="M3699" s="69"/>
      <c r="N3699" s="69"/>
      <c r="O3699" s="68"/>
      <c r="P3699" s="65"/>
      <c r="Q3699" s="65"/>
      <c r="R3699" s="65"/>
      <c r="S3699" s="70"/>
      <c r="T3699" s="66"/>
      <c r="U3699" s="71"/>
    </row>
    <row r="3700" spans="1:21" x14ac:dyDescent="0.15">
      <c r="A3700" s="63"/>
      <c r="B3700" s="78"/>
      <c r="C3700" s="65"/>
      <c r="D3700" s="64"/>
      <c r="E3700" s="65"/>
      <c r="F3700" s="65"/>
      <c r="G3700" s="65"/>
      <c r="H3700" s="65"/>
      <c r="I3700" s="64"/>
      <c r="J3700" s="66"/>
      <c r="K3700" s="67"/>
      <c r="L3700" s="68"/>
      <c r="M3700" s="69"/>
      <c r="N3700" s="69"/>
      <c r="O3700" s="68"/>
      <c r="P3700" s="65"/>
      <c r="Q3700" s="65"/>
      <c r="R3700" s="65"/>
      <c r="S3700" s="70"/>
      <c r="T3700" s="66"/>
      <c r="U3700" s="71"/>
    </row>
    <row r="3701" spans="1:21" x14ac:dyDescent="0.15">
      <c r="A3701" s="63"/>
      <c r="B3701" s="78"/>
      <c r="C3701" s="65"/>
      <c r="D3701" s="64"/>
      <c r="E3701" s="65"/>
      <c r="F3701" s="65"/>
      <c r="G3701" s="65"/>
      <c r="H3701" s="65"/>
      <c r="I3701" s="64"/>
      <c r="J3701" s="66"/>
      <c r="K3701" s="67"/>
      <c r="L3701" s="68"/>
      <c r="M3701" s="69"/>
      <c r="N3701" s="69"/>
      <c r="O3701" s="68"/>
      <c r="P3701" s="65"/>
      <c r="Q3701" s="65"/>
      <c r="R3701" s="65"/>
      <c r="S3701" s="70"/>
      <c r="T3701" s="66"/>
      <c r="U3701" s="71"/>
    </row>
    <row r="3702" spans="1:21" x14ac:dyDescent="0.15">
      <c r="A3702" s="63"/>
      <c r="B3702" s="78"/>
      <c r="C3702" s="65"/>
      <c r="D3702" s="64"/>
      <c r="E3702" s="65"/>
      <c r="F3702" s="65"/>
      <c r="G3702" s="65"/>
      <c r="H3702" s="65"/>
      <c r="I3702" s="64"/>
      <c r="J3702" s="66"/>
      <c r="K3702" s="67"/>
      <c r="L3702" s="68"/>
      <c r="M3702" s="69"/>
      <c r="N3702" s="69"/>
      <c r="O3702" s="68"/>
      <c r="P3702" s="65"/>
      <c r="Q3702" s="65"/>
      <c r="R3702" s="65"/>
      <c r="S3702" s="70"/>
      <c r="T3702" s="66"/>
      <c r="U3702" s="71"/>
    </row>
    <row r="3703" spans="1:21" x14ac:dyDescent="0.15">
      <c r="A3703" s="63"/>
      <c r="B3703" s="78"/>
      <c r="C3703" s="65"/>
      <c r="D3703" s="64"/>
      <c r="E3703" s="65"/>
      <c r="F3703" s="65"/>
      <c r="G3703" s="65"/>
      <c r="H3703" s="65"/>
      <c r="I3703" s="64"/>
      <c r="J3703" s="66"/>
      <c r="K3703" s="67"/>
      <c r="L3703" s="68"/>
      <c r="M3703" s="69"/>
      <c r="N3703" s="69"/>
      <c r="O3703" s="68"/>
      <c r="P3703" s="65"/>
      <c r="Q3703" s="65"/>
      <c r="R3703" s="65"/>
      <c r="S3703" s="70"/>
      <c r="T3703" s="66"/>
      <c r="U3703" s="71"/>
    </row>
    <row r="3704" spans="1:21" x14ac:dyDescent="0.15">
      <c r="A3704" s="63"/>
      <c r="B3704" s="78"/>
      <c r="C3704" s="65"/>
      <c r="D3704" s="64"/>
      <c r="E3704" s="65"/>
      <c r="F3704" s="65"/>
      <c r="G3704" s="65"/>
      <c r="H3704" s="65"/>
      <c r="I3704" s="64"/>
      <c r="J3704" s="66"/>
      <c r="K3704" s="67"/>
      <c r="L3704" s="68"/>
      <c r="M3704" s="69"/>
      <c r="N3704" s="69"/>
      <c r="O3704" s="68"/>
      <c r="P3704" s="65"/>
      <c r="Q3704" s="65"/>
      <c r="R3704" s="65"/>
      <c r="S3704" s="70"/>
      <c r="T3704" s="66"/>
      <c r="U3704" s="71"/>
    </row>
    <row r="3705" spans="1:21" x14ac:dyDescent="0.15">
      <c r="A3705" s="63"/>
      <c r="B3705" s="78"/>
      <c r="C3705" s="65"/>
      <c r="D3705" s="64"/>
      <c r="E3705" s="65"/>
      <c r="F3705" s="65"/>
      <c r="G3705" s="65"/>
      <c r="H3705" s="65"/>
      <c r="I3705" s="64"/>
      <c r="J3705" s="66"/>
      <c r="K3705" s="67"/>
      <c r="L3705" s="68"/>
      <c r="M3705" s="69"/>
      <c r="N3705" s="69"/>
      <c r="O3705" s="68"/>
      <c r="P3705" s="65"/>
      <c r="Q3705" s="65"/>
      <c r="R3705" s="65"/>
      <c r="S3705" s="70"/>
      <c r="T3705" s="66"/>
      <c r="U3705" s="71"/>
    </row>
    <row r="3706" spans="1:21" x14ac:dyDescent="0.15">
      <c r="A3706" s="63"/>
      <c r="B3706" s="78"/>
      <c r="C3706" s="65"/>
      <c r="D3706" s="64"/>
      <c r="E3706" s="65"/>
      <c r="F3706" s="65"/>
      <c r="G3706" s="65"/>
      <c r="H3706" s="65"/>
      <c r="I3706" s="64"/>
      <c r="J3706" s="66"/>
      <c r="K3706" s="67"/>
      <c r="L3706" s="68"/>
      <c r="M3706" s="69"/>
      <c r="N3706" s="69"/>
      <c r="O3706" s="68"/>
      <c r="P3706" s="65"/>
      <c r="Q3706" s="65"/>
      <c r="R3706" s="65"/>
      <c r="S3706" s="70"/>
      <c r="T3706" s="66"/>
      <c r="U3706" s="71"/>
    </row>
    <row r="3707" spans="1:21" x14ac:dyDescent="0.15">
      <c r="A3707" s="63"/>
      <c r="B3707" s="78"/>
      <c r="C3707" s="65"/>
      <c r="D3707" s="64"/>
      <c r="E3707" s="65"/>
      <c r="F3707" s="65"/>
      <c r="G3707" s="65"/>
      <c r="H3707" s="65"/>
      <c r="I3707" s="64"/>
      <c r="J3707" s="66"/>
      <c r="K3707" s="67"/>
      <c r="L3707" s="68"/>
      <c r="M3707" s="69"/>
      <c r="N3707" s="69"/>
      <c r="O3707" s="68"/>
      <c r="P3707" s="65"/>
      <c r="Q3707" s="65"/>
      <c r="R3707" s="65"/>
      <c r="S3707" s="70"/>
      <c r="T3707" s="66"/>
      <c r="U3707" s="71"/>
    </row>
    <row r="3708" spans="1:21" x14ac:dyDescent="0.15">
      <c r="A3708" s="63"/>
      <c r="B3708" s="78"/>
      <c r="C3708" s="65"/>
      <c r="D3708" s="64"/>
      <c r="E3708" s="65"/>
      <c r="F3708" s="65"/>
      <c r="G3708" s="65"/>
      <c r="H3708" s="65"/>
      <c r="I3708" s="64"/>
      <c r="J3708" s="66"/>
      <c r="K3708" s="67"/>
      <c r="L3708" s="68"/>
      <c r="M3708" s="69"/>
      <c r="N3708" s="69"/>
      <c r="O3708" s="68"/>
      <c r="P3708" s="65"/>
      <c r="Q3708" s="65"/>
      <c r="R3708" s="65"/>
      <c r="S3708" s="70"/>
      <c r="T3708" s="66"/>
      <c r="U3708" s="71"/>
    </row>
    <row r="3709" spans="1:21" x14ac:dyDescent="0.15">
      <c r="A3709" s="63"/>
      <c r="B3709" s="78"/>
      <c r="C3709" s="65"/>
      <c r="D3709" s="64"/>
      <c r="E3709" s="65"/>
      <c r="F3709" s="65"/>
      <c r="G3709" s="65"/>
      <c r="H3709" s="65"/>
      <c r="I3709" s="64"/>
      <c r="J3709" s="66"/>
      <c r="K3709" s="67"/>
      <c r="L3709" s="68"/>
      <c r="M3709" s="69"/>
      <c r="N3709" s="69"/>
      <c r="O3709" s="68"/>
      <c r="P3709" s="65"/>
      <c r="Q3709" s="65"/>
      <c r="R3709" s="65"/>
      <c r="S3709" s="70"/>
      <c r="T3709" s="66"/>
      <c r="U3709" s="71"/>
    </row>
    <row r="3710" spans="1:21" x14ac:dyDescent="0.15">
      <c r="A3710" s="63"/>
      <c r="B3710" s="78"/>
      <c r="C3710" s="65"/>
      <c r="D3710" s="64"/>
      <c r="E3710" s="65"/>
      <c r="F3710" s="65"/>
      <c r="G3710" s="65"/>
      <c r="H3710" s="65"/>
      <c r="I3710" s="64"/>
      <c r="J3710" s="66"/>
      <c r="K3710" s="67"/>
      <c r="L3710" s="68"/>
      <c r="M3710" s="69"/>
      <c r="N3710" s="69"/>
      <c r="O3710" s="68"/>
      <c r="P3710" s="65"/>
      <c r="Q3710" s="65"/>
      <c r="R3710" s="65"/>
      <c r="S3710" s="70"/>
      <c r="T3710" s="66"/>
      <c r="U3710" s="71"/>
    </row>
    <row r="3711" spans="1:21" x14ac:dyDescent="0.15">
      <c r="A3711" s="63"/>
      <c r="B3711" s="78"/>
      <c r="C3711" s="65"/>
      <c r="D3711" s="64"/>
      <c r="E3711" s="65"/>
      <c r="F3711" s="65"/>
      <c r="G3711" s="65"/>
      <c r="H3711" s="65"/>
      <c r="I3711" s="64"/>
      <c r="J3711" s="66"/>
      <c r="K3711" s="67"/>
      <c r="L3711" s="68"/>
      <c r="M3711" s="69"/>
      <c r="N3711" s="69"/>
      <c r="O3711" s="68"/>
      <c r="P3711" s="65"/>
      <c r="Q3711" s="65"/>
      <c r="R3711" s="65"/>
      <c r="S3711" s="70"/>
      <c r="T3711" s="66"/>
      <c r="U3711" s="71"/>
    </row>
    <row r="3712" spans="1:21" x14ac:dyDescent="0.15">
      <c r="A3712" s="63"/>
      <c r="B3712" s="78"/>
      <c r="C3712" s="65"/>
      <c r="D3712" s="64"/>
      <c r="E3712" s="65"/>
      <c r="F3712" s="65"/>
      <c r="G3712" s="65"/>
      <c r="H3712" s="65"/>
      <c r="I3712" s="64"/>
      <c r="J3712" s="66"/>
      <c r="K3712" s="67"/>
      <c r="L3712" s="68"/>
      <c r="M3712" s="69"/>
      <c r="N3712" s="69"/>
      <c r="O3712" s="68"/>
      <c r="P3712" s="65"/>
      <c r="Q3712" s="65"/>
      <c r="R3712" s="65"/>
      <c r="S3712" s="70"/>
      <c r="T3712" s="66"/>
      <c r="U3712" s="71"/>
    </row>
    <row r="3713" spans="1:21" x14ac:dyDescent="0.15">
      <c r="A3713" s="63"/>
      <c r="B3713" s="78"/>
      <c r="C3713" s="65"/>
      <c r="D3713" s="64"/>
      <c r="E3713" s="65"/>
      <c r="F3713" s="65"/>
      <c r="G3713" s="65"/>
      <c r="H3713" s="65"/>
      <c r="I3713" s="64"/>
      <c r="J3713" s="66"/>
      <c r="K3713" s="67"/>
      <c r="L3713" s="68"/>
      <c r="M3713" s="69"/>
      <c r="N3713" s="69"/>
      <c r="O3713" s="68"/>
      <c r="P3713" s="65"/>
      <c r="Q3713" s="65"/>
      <c r="R3713" s="65"/>
      <c r="S3713" s="70"/>
      <c r="T3713" s="66"/>
      <c r="U3713" s="71"/>
    </row>
    <row r="3714" spans="1:21" x14ac:dyDescent="0.15">
      <c r="A3714" s="63"/>
      <c r="B3714" s="78"/>
      <c r="C3714" s="65"/>
      <c r="D3714" s="64"/>
      <c r="E3714" s="65"/>
      <c r="F3714" s="65"/>
      <c r="G3714" s="65"/>
      <c r="H3714" s="65"/>
      <c r="I3714" s="64"/>
      <c r="J3714" s="66"/>
      <c r="K3714" s="67"/>
      <c r="L3714" s="68"/>
      <c r="M3714" s="69"/>
      <c r="N3714" s="69"/>
      <c r="O3714" s="68"/>
      <c r="P3714" s="65"/>
      <c r="Q3714" s="65"/>
      <c r="R3714" s="65"/>
      <c r="S3714" s="70"/>
      <c r="T3714" s="66"/>
      <c r="U3714" s="71"/>
    </row>
    <row r="3715" spans="1:21" x14ac:dyDescent="0.15">
      <c r="A3715" s="63"/>
      <c r="B3715" s="78"/>
      <c r="C3715" s="65"/>
      <c r="D3715" s="64"/>
      <c r="E3715" s="65"/>
      <c r="F3715" s="65"/>
      <c r="G3715" s="65"/>
      <c r="H3715" s="65"/>
      <c r="I3715" s="64"/>
      <c r="J3715" s="66"/>
      <c r="K3715" s="67"/>
      <c r="L3715" s="68"/>
      <c r="M3715" s="69"/>
      <c r="N3715" s="69"/>
      <c r="O3715" s="68"/>
      <c r="P3715" s="65"/>
      <c r="Q3715" s="65"/>
      <c r="R3715" s="65"/>
      <c r="S3715" s="70"/>
      <c r="T3715" s="66"/>
      <c r="U3715" s="71"/>
    </row>
    <row r="3716" spans="1:21" x14ac:dyDescent="0.15">
      <c r="A3716" s="63"/>
      <c r="B3716" s="78"/>
      <c r="C3716" s="65"/>
      <c r="D3716" s="64"/>
      <c r="E3716" s="65"/>
      <c r="F3716" s="65"/>
      <c r="G3716" s="65"/>
      <c r="H3716" s="65"/>
      <c r="I3716" s="64"/>
      <c r="J3716" s="66"/>
      <c r="K3716" s="67"/>
      <c r="L3716" s="68"/>
      <c r="M3716" s="69"/>
      <c r="N3716" s="69"/>
      <c r="O3716" s="68"/>
      <c r="P3716" s="65"/>
      <c r="Q3716" s="65"/>
      <c r="R3716" s="65"/>
      <c r="S3716" s="70"/>
      <c r="T3716" s="66"/>
      <c r="U3716" s="71"/>
    </row>
    <row r="3717" spans="1:21" x14ac:dyDescent="0.15">
      <c r="A3717" s="63"/>
      <c r="B3717" s="78"/>
      <c r="C3717" s="65"/>
      <c r="D3717" s="64"/>
      <c r="E3717" s="65"/>
      <c r="F3717" s="65"/>
      <c r="G3717" s="65"/>
      <c r="H3717" s="65"/>
      <c r="I3717" s="64"/>
      <c r="J3717" s="66"/>
      <c r="K3717" s="67"/>
      <c r="L3717" s="68"/>
      <c r="M3717" s="69"/>
      <c r="N3717" s="69"/>
      <c r="O3717" s="68"/>
      <c r="P3717" s="65"/>
      <c r="Q3717" s="65"/>
      <c r="R3717" s="65"/>
      <c r="S3717" s="70"/>
      <c r="T3717" s="66"/>
      <c r="U3717" s="71"/>
    </row>
    <row r="3718" spans="1:21" x14ac:dyDescent="0.15">
      <c r="A3718" s="63"/>
      <c r="B3718" s="78"/>
      <c r="C3718" s="65"/>
      <c r="D3718" s="64"/>
      <c r="E3718" s="65"/>
      <c r="F3718" s="65"/>
      <c r="G3718" s="65"/>
      <c r="H3718" s="65"/>
      <c r="I3718" s="64"/>
      <c r="J3718" s="66"/>
      <c r="K3718" s="67"/>
      <c r="L3718" s="68"/>
      <c r="M3718" s="69"/>
      <c r="N3718" s="69"/>
      <c r="O3718" s="68"/>
      <c r="P3718" s="65"/>
      <c r="Q3718" s="65"/>
      <c r="R3718" s="65"/>
      <c r="S3718" s="70"/>
      <c r="T3718" s="66"/>
      <c r="U3718" s="71"/>
    </row>
    <row r="3719" spans="1:21" x14ac:dyDescent="0.15">
      <c r="A3719" s="63"/>
      <c r="B3719" s="78"/>
      <c r="C3719" s="65"/>
      <c r="D3719" s="64"/>
      <c r="E3719" s="65"/>
      <c r="F3719" s="65"/>
      <c r="G3719" s="65"/>
      <c r="H3719" s="65"/>
      <c r="I3719" s="64"/>
      <c r="J3719" s="66"/>
      <c r="K3719" s="67"/>
      <c r="L3719" s="68"/>
      <c r="M3719" s="69"/>
      <c r="N3719" s="69"/>
      <c r="O3719" s="68"/>
      <c r="P3719" s="65"/>
      <c r="Q3719" s="65"/>
      <c r="R3719" s="65"/>
      <c r="S3719" s="70"/>
      <c r="T3719" s="66"/>
      <c r="U3719" s="71"/>
    </row>
    <row r="3720" spans="1:21" x14ac:dyDescent="0.15">
      <c r="A3720" s="63"/>
      <c r="B3720" s="78"/>
      <c r="C3720" s="65"/>
      <c r="D3720" s="64"/>
      <c r="E3720" s="65"/>
      <c r="F3720" s="65"/>
      <c r="G3720" s="65"/>
      <c r="H3720" s="65"/>
      <c r="I3720" s="64"/>
      <c r="J3720" s="66"/>
      <c r="K3720" s="67"/>
      <c r="L3720" s="68"/>
      <c r="M3720" s="69"/>
      <c r="N3720" s="69"/>
      <c r="O3720" s="68"/>
      <c r="P3720" s="65"/>
      <c r="Q3720" s="65"/>
      <c r="R3720" s="65"/>
      <c r="S3720" s="70"/>
      <c r="T3720" s="66"/>
      <c r="U3720" s="71"/>
    </row>
    <row r="3721" spans="1:21" x14ac:dyDescent="0.15">
      <c r="A3721" s="63"/>
      <c r="B3721" s="78"/>
      <c r="C3721" s="65"/>
      <c r="D3721" s="64"/>
      <c r="E3721" s="65"/>
      <c r="F3721" s="65"/>
      <c r="G3721" s="65"/>
      <c r="H3721" s="65"/>
      <c r="I3721" s="64"/>
      <c r="J3721" s="66"/>
      <c r="K3721" s="67"/>
      <c r="L3721" s="68"/>
      <c r="M3721" s="69"/>
      <c r="N3721" s="69"/>
      <c r="O3721" s="68"/>
      <c r="P3721" s="65"/>
      <c r="Q3721" s="65"/>
      <c r="R3721" s="65"/>
      <c r="S3721" s="70"/>
      <c r="T3721" s="66"/>
      <c r="U3721" s="71"/>
    </row>
    <row r="3722" spans="1:21" x14ac:dyDescent="0.15">
      <c r="A3722" s="63"/>
      <c r="B3722" s="78"/>
      <c r="C3722" s="65"/>
      <c r="D3722" s="64"/>
      <c r="E3722" s="65"/>
      <c r="F3722" s="65"/>
      <c r="G3722" s="65"/>
      <c r="H3722" s="65"/>
      <c r="I3722" s="64"/>
      <c r="J3722" s="66"/>
      <c r="K3722" s="67"/>
      <c r="L3722" s="68"/>
      <c r="M3722" s="69"/>
      <c r="N3722" s="69"/>
      <c r="O3722" s="68"/>
      <c r="P3722" s="65"/>
      <c r="Q3722" s="65"/>
      <c r="R3722" s="65"/>
      <c r="S3722" s="70"/>
      <c r="T3722" s="66"/>
      <c r="U3722" s="71"/>
    </row>
    <row r="3723" spans="1:21" x14ac:dyDescent="0.15">
      <c r="A3723" s="63"/>
      <c r="B3723" s="78"/>
      <c r="C3723" s="65"/>
      <c r="D3723" s="64"/>
      <c r="E3723" s="65"/>
      <c r="F3723" s="65"/>
      <c r="G3723" s="65"/>
      <c r="H3723" s="65"/>
      <c r="I3723" s="64"/>
      <c r="J3723" s="66"/>
      <c r="K3723" s="67"/>
      <c r="L3723" s="68"/>
      <c r="M3723" s="69"/>
      <c r="N3723" s="69"/>
      <c r="O3723" s="68"/>
      <c r="P3723" s="65"/>
      <c r="Q3723" s="65"/>
      <c r="R3723" s="65"/>
      <c r="S3723" s="70"/>
      <c r="T3723" s="66"/>
      <c r="U3723" s="71"/>
    </row>
    <row r="3724" spans="1:21" x14ac:dyDescent="0.15">
      <c r="A3724" s="63"/>
      <c r="B3724" s="78"/>
      <c r="C3724" s="65"/>
      <c r="D3724" s="64"/>
      <c r="E3724" s="65"/>
      <c r="F3724" s="65"/>
      <c r="G3724" s="65"/>
      <c r="H3724" s="65"/>
      <c r="I3724" s="64"/>
      <c r="J3724" s="66"/>
      <c r="K3724" s="67"/>
      <c r="L3724" s="68"/>
      <c r="M3724" s="69"/>
      <c r="N3724" s="69"/>
      <c r="O3724" s="68"/>
      <c r="P3724" s="65"/>
      <c r="Q3724" s="65"/>
      <c r="R3724" s="65"/>
      <c r="S3724" s="70"/>
      <c r="T3724" s="66"/>
      <c r="U3724" s="71"/>
    </row>
    <row r="3725" spans="1:21" x14ac:dyDescent="0.15">
      <c r="A3725" s="63"/>
      <c r="B3725" s="78"/>
      <c r="C3725" s="65"/>
      <c r="D3725" s="64"/>
      <c r="E3725" s="65"/>
      <c r="F3725" s="65"/>
      <c r="G3725" s="65"/>
      <c r="H3725" s="65"/>
      <c r="I3725" s="64"/>
      <c r="J3725" s="66"/>
      <c r="K3725" s="67"/>
      <c r="L3725" s="68"/>
      <c r="M3725" s="69"/>
      <c r="N3725" s="69"/>
      <c r="O3725" s="68"/>
      <c r="P3725" s="65"/>
      <c r="Q3725" s="65"/>
      <c r="R3725" s="65"/>
      <c r="S3725" s="70"/>
      <c r="T3725" s="66"/>
      <c r="U3725" s="71"/>
    </row>
    <row r="3726" spans="1:21" x14ac:dyDescent="0.15">
      <c r="A3726" s="63"/>
      <c r="B3726" s="78"/>
      <c r="C3726" s="65"/>
      <c r="D3726" s="64"/>
      <c r="E3726" s="65"/>
      <c r="F3726" s="65"/>
      <c r="G3726" s="65"/>
      <c r="H3726" s="65"/>
      <c r="I3726" s="64"/>
      <c r="J3726" s="66"/>
      <c r="K3726" s="67"/>
      <c r="L3726" s="68"/>
      <c r="M3726" s="69"/>
      <c r="N3726" s="69"/>
      <c r="O3726" s="68"/>
      <c r="P3726" s="65"/>
      <c r="Q3726" s="65"/>
      <c r="R3726" s="65"/>
      <c r="S3726" s="70"/>
      <c r="T3726" s="66"/>
      <c r="U3726" s="71"/>
    </row>
    <row r="3727" spans="1:21" x14ac:dyDescent="0.15">
      <c r="A3727" s="63"/>
      <c r="B3727" s="78"/>
      <c r="C3727" s="65"/>
      <c r="D3727" s="64"/>
      <c r="E3727" s="65"/>
      <c r="F3727" s="65"/>
      <c r="G3727" s="65"/>
      <c r="H3727" s="65"/>
      <c r="I3727" s="64"/>
      <c r="J3727" s="66"/>
      <c r="K3727" s="67"/>
      <c r="L3727" s="68"/>
      <c r="M3727" s="69"/>
      <c r="N3727" s="69"/>
      <c r="O3727" s="68"/>
      <c r="P3727" s="65"/>
      <c r="Q3727" s="65"/>
      <c r="R3727" s="65"/>
      <c r="S3727" s="70"/>
      <c r="T3727" s="66"/>
      <c r="U3727" s="71"/>
    </row>
    <row r="3728" spans="1:21" x14ac:dyDescent="0.15">
      <c r="A3728" s="63"/>
      <c r="B3728" s="78"/>
      <c r="C3728" s="65"/>
      <c r="D3728" s="64"/>
      <c r="E3728" s="65"/>
      <c r="F3728" s="65"/>
      <c r="G3728" s="65"/>
      <c r="H3728" s="65"/>
      <c r="I3728" s="64"/>
      <c r="J3728" s="66"/>
      <c r="K3728" s="67"/>
      <c r="L3728" s="68"/>
      <c r="M3728" s="69"/>
      <c r="N3728" s="69"/>
      <c r="O3728" s="68"/>
      <c r="P3728" s="65"/>
      <c r="Q3728" s="65"/>
      <c r="R3728" s="65"/>
      <c r="S3728" s="70"/>
      <c r="T3728" s="66"/>
      <c r="U3728" s="71"/>
    </row>
    <row r="3729" spans="1:21" x14ac:dyDescent="0.15">
      <c r="A3729" s="63"/>
      <c r="B3729" s="78"/>
      <c r="C3729" s="65"/>
      <c r="D3729" s="64"/>
      <c r="E3729" s="65"/>
      <c r="F3729" s="65"/>
      <c r="G3729" s="65"/>
      <c r="H3729" s="65"/>
      <c r="I3729" s="64"/>
      <c r="J3729" s="66"/>
      <c r="K3729" s="67"/>
      <c r="L3729" s="68"/>
      <c r="M3729" s="69"/>
      <c r="N3729" s="69"/>
      <c r="O3729" s="68"/>
      <c r="P3729" s="65"/>
      <c r="Q3729" s="65"/>
      <c r="R3729" s="65"/>
      <c r="S3729" s="70"/>
      <c r="T3729" s="66"/>
      <c r="U3729" s="71"/>
    </row>
    <row r="3730" spans="1:21" x14ac:dyDescent="0.15">
      <c r="A3730" s="63"/>
      <c r="B3730" s="78"/>
      <c r="C3730" s="65"/>
      <c r="D3730" s="64"/>
      <c r="E3730" s="65"/>
      <c r="F3730" s="65"/>
      <c r="G3730" s="65"/>
      <c r="H3730" s="65"/>
      <c r="I3730" s="64"/>
      <c r="J3730" s="66"/>
      <c r="K3730" s="67"/>
      <c r="L3730" s="68"/>
      <c r="M3730" s="69"/>
      <c r="N3730" s="69"/>
      <c r="O3730" s="68"/>
      <c r="P3730" s="65"/>
      <c r="Q3730" s="65"/>
      <c r="R3730" s="65"/>
      <c r="S3730" s="70"/>
      <c r="T3730" s="66"/>
      <c r="U3730" s="71"/>
    </row>
    <row r="3731" spans="1:21" x14ac:dyDescent="0.15">
      <c r="A3731" s="63"/>
      <c r="B3731" s="78"/>
      <c r="C3731" s="65"/>
      <c r="D3731" s="64"/>
      <c r="E3731" s="65"/>
      <c r="F3731" s="65"/>
      <c r="G3731" s="65"/>
      <c r="H3731" s="65"/>
      <c r="I3731" s="64"/>
      <c r="J3731" s="66"/>
      <c r="K3731" s="67"/>
      <c r="L3731" s="68"/>
      <c r="M3731" s="69"/>
      <c r="N3731" s="69"/>
      <c r="O3731" s="68"/>
      <c r="P3731" s="65"/>
      <c r="Q3731" s="65"/>
      <c r="R3731" s="65"/>
      <c r="S3731" s="70"/>
      <c r="T3731" s="66"/>
      <c r="U3731" s="71"/>
    </row>
    <row r="3732" spans="1:21" x14ac:dyDescent="0.15">
      <c r="A3732" s="63"/>
      <c r="B3732" s="78"/>
      <c r="C3732" s="65"/>
      <c r="D3732" s="64"/>
      <c r="E3732" s="65"/>
      <c r="F3732" s="65"/>
      <c r="G3732" s="65"/>
      <c r="H3732" s="65"/>
      <c r="I3732" s="64"/>
      <c r="J3732" s="66"/>
      <c r="K3732" s="67"/>
      <c r="L3732" s="68"/>
      <c r="M3732" s="69"/>
      <c r="N3732" s="69"/>
      <c r="O3732" s="68"/>
      <c r="P3732" s="65"/>
      <c r="Q3732" s="65"/>
      <c r="R3732" s="65"/>
      <c r="S3732" s="70"/>
      <c r="T3732" s="66"/>
      <c r="U3732" s="71"/>
    </row>
    <row r="3733" spans="1:21" x14ac:dyDescent="0.15">
      <c r="A3733" s="63"/>
      <c r="B3733" s="78"/>
      <c r="C3733" s="65"/>
      <c r="D3733" s="64"/>
      <c r="E3733" s="65"/>
      <c r="F3733" s="65"/>
      <c r="G3733" s="65"/>
      <c r="H3733" s="65"/>
      <c r="I3733" s="64"/>
      <c r="J3733" s="66"/>
      <c r="K3733" s="67"/>
      <c r="L3733" s="68"/>
      <c r="M3733" s="69"/>
      <c r="N3733" s="69"/>
      <c r="O3733" s="68"/>
      <c r="P3733" s="65"/>
      <c r="Q3733" s="65"/>
      <c r="R3733" s="65"/>
      <c r="S3733" s="70"/>
      <c r="T3733" s="66"/>
      <c r="U3733" s="71"/>
    </row>
    <row r="3734" spans="1:21" x14ac:dyDescent="0.15">
      <c r="A3734" s="63"/>
      <c r="B3734" s="78"/>
      <c r="C3734" s="65"/>
      <c r="D3734" s="64"/>
      <c r="E3734" s="65"/>
      <c r="F3734" s="65"/>
      <c r="G3734" s="65"/>
      <c r="H3734" s="65"/>
      <c r="I3734" s="64"/>
      <c r="J3734" s="66"/>
      <c r="K3734" s="67"/>
      <c r="L3734" s="68"/>
      <c r="M3734" s="69"/>
      <c r="N3734" s="69"/>
      <c r="O3734" s="68"/>
      <c r="P3734" s="65"/>
      <c r="Q3734" s="65"/>
      <c r="R3734" s="65"/>
      <c r="S3734" s="70"/>
      <c r="T3734" s="66"/>
      <c r="U3734" s="71"/>
    </row>
    <row r="3735" spans="1:21" x14ac:dyDescent="0.15">
      <c r="A3735" s="63"/>
      <c r="B3735" s="78"/>
      <c r="C3735" s="65"/>
      <c r="D3735" s="64"/>
      <c r="E3735" s="65"/>
      <c r="F3735" s="65"/>
      <c r="G3735" s="65"/>
      <c r="H3735" s="65"/>
      <c r="I3735" s="64"/>
      <c r="J3735" s="66"/>
      <c r="K3735" s="67"/>
      <c r="L3735" s="68"/>
      <c r="M3735" s="69"/>
      <c r="N3735" s="69"/>
      <c r="O3735" s="68"/>
      <c r="P3735" s="65"/>
      <c r="Q3735" s="65"/>
      <c r="R3735" s="65"/>
      <c r="S3735" s="70"/>
      <c r="T3735" s="66"/>
      <c r="U3735" s="71"/>
    </row>
    <row r="3736" spans="1:21" x14ac:dyDescent="0.15">
      <c r="A3736" s="63"/>
      <c r="B3736" s="78"/>
      <c r="C3736" s="65"/>
      <c r="D3736" s="64"/>
      <c r="E3736" s="65"/>
      <c r="F3736" s="65"/>
      <c r="G3736" s="65"/>
      <c r="H3736" s="65"/>
      <c r="I3736" s="64"/>
      <c r="J3736" s="66"/>
      <c r="K3736" s="67"/>
      <c r="L3736" s="68"/>
      <c r="M3736" s="69"/>
      <c r="N3736" s="69"/>
      <c r="O3736" s="68"/>
      <c r="P3736" s="65"/>
      <c r="Q3736" s="65"/>
      <c r="R3736" s="65"/>
      <c r="S3736" s="70"/>
      <c r="T3736" s="66"/>
      <c r="U3736" s="71"/>
    </row>
    <row r="3737" spans="1:21" x14ac:dyDescent="0.15">
      <c r="A3737" s="63"/>
      <c r="B3737" s="78"/>
      <c r="C3737" s="65"/>
      <c r="D3737" s="64"/>
      <c r="E3737" s="65"/>
      <c r="F3737" s="65"/>
      <c r="G3737" s="65"/>
      <c r="H3737" s="65"/>
      <c r="I3737" s="64"/>
      <c r="J3737" s="66"/>
      <c r="K3737" s="67"/>
      <c r="L3737" s="68"/>
      <c r="M3737" s="69"/>
      <c r="N3737" s="69"/>
      <c r="O3737" s="68"/>
      <c r="P3737" s="65"/>
      <c r="Q3737" s="65"/>
      <c r="R3737" s="65"/>
      <c r="S3737" s="70"/>
      <c r="T3737" s="66"/>
      <c r="U3737" s="71"/>
    </row>
    <row r="3738" spans="1:21" x14ac:dyDescent="0.15">
      <c r="A3738" s="63"/>
      <c r="B3738" s="78"/>
      <c r="C3738" s="65"/>
      <c r="D3738" s="64"/>
      <c r="E3738" s="65"/>
      <c r="F3738" s="65"/>
      <c r="G3738" s="65"/>
      <c r="H3738" s="65"/>
      <c r="I3738" s="64"/>
      <c r="J3738" s="66"/>
      <c r="K3738" s="67"/>
      <c r="L3738" s="68"/>
      <c r="M3738" s="69"/>
      <c r="N3738" s="69"/>
      <c r="O3738" s="68"/>
      <c r="P3738" s="65"/>
      <c r="Q3738" s="65"/>
      <c r="R3738" s="65"/>
      <c r="S3738" s="70"/>
      <c r="T3738" s="66"/>
      <c r="U3738" s="71"/>
    </row>
    <row r="3739" spans="1:21" x14ac:dyDescent="0.15">
      <c r="A3739" s="63"/>
      <c r="B3739" s="78"/>
      <c r="C3739" s="65"/>
      <c r="D3739" s="64"/>
      <c r="E3739" s="65"/>
      <c r="F3739" s="65"/>
      <c r="G3739" s="65"/>
      <c r="H3739" s="65"/>
      <c r="I3739" s="64"/>
      <c r="J3739" s="66"/>
      <c r="K3739" s="67"/>
      <c r="L3739" s="68"/>
      <c r="M3739" s="69"/>
      <c r="N3739" s="69"/>
      <c r="O3739" s="68"/>
      <c r="P3739" s="65"/>
      <c r="Q3739" s="65"/>
      <c r="R3739" s="65"/>
      <c r="S3739" s="70"/>
      <c r="T3739" s="66"/>
      <c r="U3739" s="71"/>
    </row>
    <row r="3740" spans="1:21" x14ac:dyDescent="0.15">
      <c r="A3740" s="63"/>
      <c r="B3740" s="78"/>
      <c r="C3740" s="65"/>
      <c r="D3740" s="64"/>
      <c r="E3740" s="65"/>
      <c r="F3740" s="65"/>
      <c r="G3740" s="65"/>
      <c r="H3740" s="65"/>
      <c r="I3740" s="64"/>
      <c r="J3740" s="66"/>
      <c r="K3740" s="67"/>
      <c r="L3740" s="68"/>
      <c r="M3740" s="69"/>
      <c r="N3740" s="69"/>
      <c r="O3740" s="68"/>
      <c r="P3740" s="65"/>
      <c r="Q3740" s="65"/>
      <c r="R3740" s="65"/>
      <c r="S3740" s="70"/>
      <c r="T3740" s="66"/>
      <c r="U3740" s="71"/>
    </row>
    <row r="3741" spans="1:21" x14ac:dyDescent="0.15">
      <c r="A3741" s="63"/>
      <c r="B3741" s="78"/>
      <c r="C3741" s="65"/>
      <c r="D3741" s="64"/>
      <c r="E3741" s="65"/>
      <c r="F3741" s="65"/>
      <c r="G3741" s="65"/>
      <c r="H3741" s="65"/>
      <c r="I3741" s="64"/>
      <c r="J3741" s="66"/>
      <c r="K3741" s="67"/>
      <c r="L3741" s="68"/>
      <c r="M3741" s="69"/>
      <c r="N3741" s="69"/>
      <c r="O3741" s="68"/>
      <c r="P3741" s="65"/>
      <c r="Q3741" s="65"/>
      <c r="R3741" s="65"/>
      <c r="S3741" s="70"/>
      <c r="T3741" s="66"/>
      <c r="U3741" s="71"/>
    </row>
    <row r="3742" spans="1:21" x14ac:dyDescent="0.15">
      <c r="A3742" s="63"/>
      <c r="B3742" s="78"/>
      <c r="C3742" s="65"/>
      <c r="D3742" s="64"/>
      <c r="E3742" s="65"/>
      <c r="F3742" s="65"/>
      <c r="G3742" s="65"/>
      <c r="H3742" s="65"/>
      <c r="I3742" s="64"/>
      <c r="J3742" s="66"/>
      <c r="K3742" s="67"/>
      <c r="L3742" s="68"/>
      <c r="M3742" s="69"/>
      <c r="N3742" s="69"/>
      <c r="O3742" s="68"/>
      <c r="P3742" s="65"/>
      <c r="Q3742" s="65"/>
      <c r="R3742" s="65"/>
      <c r="S3742" s="70"/>
      <c r="T3742" s="66"/>
      <c r="U3742" s="71"/>
    </row>
    <row r="3743" spans="1:21" x14ac:dyDescent="0.15">
      <c r="A3743" s="63"/>
      <c r="B3743" s="78"/>
      <c r="C3743" s="65"/>
      <c r="D3743" s="64"/>
      <c r="E3743" s="65"/>
      <c r="F3743" s="65"/>
      <c r="G3743" s="65"/>
      <c r="H3743" s="65"/>
      <c r="I3743" s="64"/>
      <c r="J3743" s="66"/>
      <c r="K3743" s="67"/>
      <c r="L3743" s="68"/>
      <c r="M3743" s="69"/>
      <c r="N3743" s="69"/>
      <c r="O3743" s="68"/>
      <c r="P3743" s="65"/>
      <c r="Q3743" s="65"/>
      <c r="R3743" s="65"/>
      <c r="S3743" s="70"/>
      <c r="T3743" s="66"/>
      <c r="U3743" s="71"/>
    </row>
    <row r="3744" spans="1:21" x14ac:dyDescent="0.15">
      <c r="A3744" s="63"/>
      <c r="B3744" s="78"/>
      <c r="C3744" s="65"/>
      <c r="D3744" s="64"/>
      <c r="E3744" s="65"/>
      <c r="F3744" s="65"/>
      <c r="G3744" s="65"/>
      <c r="H3744" s="65"/>
      <c r="I3744" s="64"/>
      <c r="J3744" s="66"/>
      <c r="K3744" s="67"/>
      <c r="L3744" s="68"/>
      <c r="M3744" s="69"/>
      <c r="N3744" s="69"/>
      <c r="O3744" s="68"/>
      <c r="P3744" s="65"/>
      <c r="Q3744" s="65"/>
      <c r="R3744" s="65"/>
      <c r="S3744" s="70"/>
      <c r="T3744" s="66"/>
      <c r="U3744" s="71"/>
    </row>
    <row r="3745" spans="1:21" x14ac:dyDescent="0.15">
      <c r="A3745" s="63"/>
      <c r="B3745" s="78"/>
      <c r="C3745" s="65"/>
      <c r="D3745" s="64"/>
      <c r="E3745" s="65"/>
      <c r="F3745" s="65"/>
      <c r="G3745" s="65"/>
      <c r="H3745" s="65"/>
      <c r="I3745" s="64"/>
      <c r="J3745" s="66"/>
      <c r="K3745" s="67"/>
      <c r="L3745" s="68"/>
      <c r="M3745" s="69"/>
      <c r="N3745" s="69"/>
      <c r="O3745" s="68"/>
      <c r="P3745" s="65"/>
      <c r="Q3745" s="65"/>
      <c r="R3745" s="65"/>
      <c r="S3745" s="70"/>
      <c r="T3745" s="66"/>
      <c r="U3745" s="71"/>
    </row>
    <row r="3746" spans="1:21" x14ac:dyDescent="0.15">
      <c r="A3746" s="63"/>
      <c r="B3746" s="78"/>
      <c r="C3746" s="65"/>
      <c r="D3746" s="64"/>
      <c r="E3746" s="65"/>
      <c r="F3746" s="65"/>
      <c r="G3746" s="65"/>
      <c r="H3746" s="65"/>
      <c r="I3746" s="64"/>
      <c r="J3746" s="66"/>
      <c r="K3746" s="67"/>
      <c r="L3746" s="68"/>
      <c r="M3746" s="69"/>
      <c r="N3746" s="69"/>
      <c r="O3746" s="68"/>
      <c r="P3746" s="65"/>
      <c r="Q3746" s="65"/>
      <c r="R3746" s="65"/>
      <c r="S3746" s="70"/>
      <c r="T3746" s="66"/>
      <c r="U3746" s="71"/>
    </row>
    <row r="3747" spans="1:21" x14ac:dyDescent="0.15">
      <c r="A3747" s="63"/>
      <c r="B3747" s="78"/>
      <c r="C3747" s="65"/>
      <c r="D3747" s="64"/>
      <c r="E3747" s="65"/>
      <c r="F3747" s="65"/>
      <c r="G3747" s="65"/>
      <c r="H3747" s="65"/>
      <c r="I3747" s="64"/>
      <c r="J3747" s="66"/>
      <c r="K3747" s="67"/>
      <c r="L3747" s="68"/>
      <c r="M3747" s="69"/>
      <c r="N3747" s="69"/>
      <c r="O3747" s="68"/>
      <c r="P3747" s="65"/>
      <c r="Q3747" s="65"/>
      <c r="R3747" s="65"/>
      <c r="S3747" s="70"/>
      <c r="T3747" s="66"/>
      <c r="U3747" s="71"/>
    </row>
    <row r="3748" spans="1:21" x14ac:dyDescent="0.15">
      <c r="A3748" s="63"/>
      <c r="B3748" s="78"/>
      <c r="C3748" s="65"/>
      <c r="D3748" s="64"/>
      <c r="E3748" s="65"/>
      <c r="F3748" s="65"/>
      <c r="G3748" s="65"/>
      <c r="H3748" s="65"/>
      <c r="I3748" s="64"/>
      <c r="J3748" s="66"/>
      <c r="K3748" s="67"/>
      <c r="L3748" s="68"/>
      <c r="M3748" s="69"/>
      <c r="N3748" s="69"/>
      <c r="O3748" s="68"/>
      <c r="P3748" s="65"/>
      <c r="Q3748" s="65"/>
      <c r="R3748" s="65"/>
      <c r="S3748" s="70"/>
      <c r="T3748" s="66"/>
      <c r="U3748" s="71"/>
    </row>
    <row r="3749" spans="1:21" x14ac:dyDescent="0.15">
      <c r="A3749" s="63"/>
      <c r="B3749" s="78"/>
      <c r="C3749" s="65"/>
      <c r="D3749" s="64"/>
      <c r="E3749" s="65"/>
      <c r="F3749" s="65"/>
      <c r="G3749" s="65"/>
      <c r="H3749" s="65"/>
      <c r="I3749" s="64"/>
      <c r="J3749" s="66"/>
      <c r="K3749" s="67"/>
      <c r="L3749" s="68"/>
      <c r="M3749" s="69"/>
      <c r="N3749" s="69"/>
      <c r="O3749" s="68"/>
      <c r="P3749" s="65"/>
      <c r="Q3749" s="65"/>
      <c r="R3749" s="65"/>
      <c r="S3749" s="70"/>
      <c r="T3749" s="66"/>
      <c r="U3749" s="71"/>
    </row>
    <row r="3750" spans="1:21" x14ac:dyDescent="0.15">
      <c r="A3750" s="63"/>
      <c r="B3750" s="78"/>
      <c r="C3750" s="65"/>
      <c r="D3750" s="64"/>
      <c r="E3750" s="65"/>
      <c r="F3750" s="65"/>
      <c r="G3750" s="65"/>
      <c r="H3750" s="65"/>
      <c r="I3750" s="64"/>
      <c r="J3750" s="66"/>
      <c r="K3750" s="67"/>
      <c r="L3750" s="68"/>
      <c r="M3750" s="69"/>
      <c r="N3750" s="69"/>
      <c r="O3750" s="68"/>
      <c r="P3750" s="65"/>
      <c r="Q3750" s="65"/>
      <c r="R3750" s="65"/>
      <c r="S3750" s="70"/>
      <c r="T3750" s="66"/>
      <c r="U3750" s="71"/>
    </row>
    <row r="3751" spans="1:21" x14ac:dyDescent="0.15">
      <c r="A3751" s="63"/>
      <c r="B3751" s="78"/>
      <c r="C3751" s="65"/>
      <c r="D3751" s="64"/>
      <c r="E3751" s="65"/>
      <c r="F3751" s="65"/>
      <c r="G3751" s="65"/>
      <c r="H3751" s="65"/>
      <c r="I3751" s="64"/>
      <c r="J3751" s="66"/>
      <c r="K3751" s="67"/>
      <c r="L3751" s="68"/>
      <c r="M3751" s="69"/>
      <c r="N3751" s="69"/>
      <c r="O3751" s="68"/>
      <c r="P3751" s="65"/>
      <c r="Q3751" s="65"/>
      <c r="R3751" s="65"/>
      <c r="S3751" s="70"/>
      <c r="T3751" s="66"/>
      <c r="U3751" s="71"/>
    </row>
    <row r="3752" spans="1:21" x14ac:dyDescent="0.15">
      <c r="A3752" s="63"/>
      <c r="B3752" s="78"/>
      <c r="C3752" s="65"/>
      <c r="D3752" s="64"/>
      <c r="E3752" s="65"/>
      <c r="F3752" s="65"/>
      <c r="G3752" s="65"/>
      <c r="H3752" s="65"/>
      <c r="I3752" s="64"/>
      <c r="J3752" s="66"/>
      <c r="K3752" s="67"/>
      <c r="L3752" s="68"/>
      <c r="M3752" s="69"/>
      <c r="N3752" s="69"/>
      <c r="O3752" s="68"/>
      <c r="P3752" s="65"/>
      <c r="Q3752" s="65"/>
      <c r="R3752" s="65"/>
      <c r="S3752" s="70"/>
      <c r="T3752" s="66"/>
      <c r="U3752" s="71"/>
    </row>
    <row r="3753" spans="1:21" x14ac:dyDescent="0.15">
      <c r="A3753" s="63"/>
      <c r="B3753" s="78"/>
      <c r="C3753" s="65"/>
      <c r="D3753" s="64"/>
      <c r="E3753" s="65"/>
      <c r="F3753" s="65"/>
      <c r="G3753" s="65"/>
      <c r="H3753" s="65"/>
      <c r="I3753" s="64"/>
      <c r="J3753" s="66"/>
      <c r="K3753" s="67"/>
      <c r="L3753" s="68"/>
      <c r="M3753" s="69"/>
      <c r="N3753" s="69"/>
      <c r="O3753" s="68"/>
      <c r="P3753" s="65"/>
      <c r="Q3753" s="65"/>
      <c r="R3753" s="65"/>
      <c r="S3753" s="70"/>
      <c r="T3753" s="66"/>
      <c r="U3753" s="71"/>
    </row>
    <row r="3754" spans="1:21" x14ac:dyDescent="0.15">
      <c r="A3754" s="63"/>
      <c r="B3754" s="78"/>
      <c r="C3754" s="65"/>
      <c r="D3754" s="64"/>
      <c r="E3754" s="65"/>
      <c r="F3754" s="65"/>
      <c r="G3754" s="65"/>
      <c r="H3754" s="65"/>
      <c r="I3754" s="64"/>
      <c r="J3754" s="66"/>
      <c r="K3754" s="67"/>
      <c r="L3754" s="68"/>
      <c r="M3754" s="69"/>
      <c r="N3754" s="69"/>
      <c r="O3754" s="68"/>
      <c r="P3754" s="65"/>
      <c r="Q3754" s="65"/>
      <c r="R3754" s="65"/>
      <c r="S3754" s="70"/>
      <c r="T3754" s="66"/>
      <c r="U3754" s="71"/>
    </row>
    <row r="3755" spans="1:21" x14ac:dyDescent="0.15">
      <c r="A3755" s="63"/>
      <c r="B3755" s="78"/>
      <c r="C3755" s="65"/>
      <c r="D3755" s="64"/>
      <c r="E3755" s="65"/>
      <c r="F3755" s="65"/>
      <c r="G3755" s="65"/>
      <c r="H3755" s="65"/>
      <c r="I3755" s="64"/>
      <c r="J3755" s="66"/>
      <c r="K3755" s="67"/>
      <c r="L3755" s="68"/>
      <c r="M3755" s="69"/>
      <c r="N3755" s="69"/>
      <c r="O3755" s="68"/>
      <c r="P3755" s="65"/>
      <c r="Q3755" s="65"/>
      <c r="R3755" s="65"/>
      <c r="S3755" s="70"/>
      <c r="T3755" s="66"/>
      <c r="U3755" s="71"/>
    </row>
    <row r="3756" spans="1:21" x14ac:dyDescent="0.15">
      <c r="A3756" s="63"/>
      <c r="B3756" s="78"/>
      <c r="C3756" s="65"/>
      <c r="D3756" s="64"/>
      <c r="E3756" s="65"/>
      <c r="F3756" s="65"/>
      <c r="G3756" s="65"/>
      <c r="H3756" s="65"/>
      <c r="I3756" s="64"/>
      <c r="J3756" s="66"/>
      <c r="K3756" s="67"/>
      <c r="L3756" s="68"/>
      <c r="M3756" s="69"/>
      <c r="N3756" s="69"/>
      <c r="O3756" s="68"/>
      <c r="P3756" s="65"/>
      <c r="Q3756" s="65"/>
      <c r="R3756" s="65"/>
      <c r="S3756" s="70"/>
      <c r="T3756" s="66"/>
      <c r="U3756" s="71"/>
    </row>
    <row r="3757" spans="1:21" x14ac:dyDescent="0.15">
      <c r="A3757" s="63"/>
      <c r="B3757" s="78"/>
      <c r="C3757" s="65"/>
      <c r="D3757" s="64"/>
      <c r="E3757" s="65"/>
      <c r="F3757" s="65"/>
      <c r="G3757" s="65"/>
      <c r="H3757" s="65"/>
      <c r="I3757" s="64"/>
      <c r="J3757" s="66"/>
      <c r="K3757" s="67"/>
      <c r="L3757" s="68"/>
      <c r="M3757" s="69"/>
      <c r="N3757" s="69"/>
      <c r="O3757" s="68"/>
      <c r="P3757" s="65"/>
      <c r="Q3757" s="65"/>
      <c r="R3757" s="65"/>
      <c r="S3757" s="70"/>
      <c r="T3757" s="66"/>
      <c r="U3757" s="71"/>
    </row>
    <row r="3758" spans="1:21" x14ac:dyDescent="0.15">
      <c r="A3758" s="63"/>
      <c r="B3758" s="78"/>
      <c r="C3758" s="65"/>
      <c r="D3758" s="64"/>
      <c r="E3758" s="65"/>
      <c r="F3758" s="65"/>
      <c r="G3758" s="65"/>
      <c r="H3758" s="65"/>
      <c r="I3758" s="64"/>
      <c r="J3758" s="66"/>
      <c r="K3758" s="67"/>
      <c r="L3758" s="68"/>
      <c r="M3758" s="69"/>
      <c r="N3758" s="69"/>
      <c r="O3758" s="68"/>
      <c r="P3758" s="65"/>
      <c r="Q3758" s="65"/>
      <c r="R3758" s="65"/>
      <c r="S3758" s="70"/>
      <c r="T3758" s="66"/>
      <c r="U3758" s="71"/>
    </row>
    <row r="3759" spans="1:21" x14ac:dyDescent="0.15">
      <c r="A3759" s="63"/>
      <c r="B3759" s="78"/>
      <c r="C3759" s="65"/>
      <c r="D3759" s="64"/>
      <c r="E3759" s="65"/>
      <c r="F3759" s="65"/>
      <c r="G3759" s="65"/>
      <c r="H3759" s="65"/>
      <c r="I3759" s="64"/>
      <c r="J3759" s="66"/>
      <c r="K3759" s="67"/>
      <c r="L3759" s="68"/>
      <c r="M3759" s="69"/>
      <c r="N3759" s="69"/>
      <c r="O3759" s="68"/>
      <c r="P3759" s="65"/>
      <c r="Q3759" s="65"/>
      <c r="R3759" s="65"/>
      <c r="S3759" s="70"/>
      <c r="T3759" s="66"/>
      <c r="U3759" s="71"/>
    </row>
    <row r="3760" spans="1:21" x14ac:dyDescent="0.15">
      <c r="A3760" s="63"/>
      <c r="B3760" s="78"/>
      <c r="C3760" s="65"/>
      <c r="D3760" s="64"/>
      <c r="E3760" s="65"/>
      <c r="F3760" s="65"/>
      <c r="G3760" s="65"/>
      <c r="H3760" s="65"/>
      <c r="I3760" s="64"/>
      <c r="J3760" s="66"/>
      <c r="K3760" s="67"/>
      <c r="L3760" s="68"/>
      <c r="M3760" s="69"/>
      <c r="N3760" s="69"/>
      <c r="O3760" s="68"/>
      <c r="P3760" s="65"/>
      <c r="Q3760" s="65"/>
      <c r="R3760" s="65"/>
      <c r="S3760" s="70"/>
      <c r="T3760" s="66"/>
      <c r="U3760" s="71"/>
    </row>
    <row r="3761" spans="1:21" x14ac:dyDescent="0.15">
      <c r="A3761" s="63"/>
      <c r="B3761" s="78"/>
      <c r="C3761" s="65"/>
      <c r="D3761" s="64"/>
      <c r="E3761" s="65"/>
      <c r="F3761" s="65"/>
      <c r="G3761" s="65"/>
      <c r="H3761" s="65"/>
      <c r="I3761" s="64"/>
      <c r="J3761" s="66"/>
      <c r="K3761" s="67"/>
      <c r="L3761" s="68"/>
      <c r="M3761" s="69"/>
      <c r="N3761" s="69"/>
      <c r="O3761" s="68"/>
      <c r="P3761" s="65"/>
      <c r="Q3761" s="65"/>
      <c r="R3761" s="65"/>
      <c r="S3761" s="70"/>
      <c r="T3761" s="66"/>
      <c r="U3761" s="71"/>
    </row>
    <row r="3762" spans="1:21" x14ac:dyDescent="0.15">
      <c r="A3762" s="63"/>
      <c r="B3762" s="78"/>
      <c r="C3762" s="65"/>
      <c r="D3762" s="64"/>
      <c r="E3762" s="65"/>
      <c r="F3762" s="65"/>
      <c r="G3762" s="65"/>
      <c r="H3762" s="65"/>
      <c r="I3762" s="64"/>
      <c r="J3762" s="66"/>
      <c r="K3762" s="67"/>
      <c r="L3762" s="68"/>
      <c r="M3762" s="69"/>
      <c r="N3762" s="69"/>
      <c r="O3762" s="68"/>
      <c r="P3762" s="65"/>
      <c r="Q3762" s="65"/>
      <c r="R3762" s="65"/>
      <c r="S3762" s="70"/>
      <c r="T3762" s="66"/>
      <c r="U3762" s="71"/>
    </row>
    <row r="3763" spans="1:21" x14ac:dyDescent="0.15">
      <c r="A3763" s="63"/>
      <c r="B3763" s="78"/>
      <c r="C3763" s="65"/>
      <c r="D3763" s="64"/>
      <c r="E3763" s="65"/>
      <c r="F3763" s="65"/>
      <c r="G3763" s="65"/>
      <c r="H3763" s="65"/>
      <c r="I3763" s="64"/>
      <c r="J3763" s="66"/>
      <c r="K3763" s="67"/>
      <c r="L3763" s="68"/>
      <c r="M3763" s="69"/>
      <c r="N3763" s="69"/>
      <c r="O3763" s="68"/>
      <c r="P3763" s="65"/>
      <c r="Q3763" s="65"/>
      <c r="R3763" s="65"/>
      <c r="S3763" s="70"/>
      <c r="T3763" s="66"/>
      <c r="U3763" s="71"/>
    </row>
    <row r="3764" spans="1:21" x14ac:dyDescent="0.15">
      <c r="A3764" s="63"/>
      <c r="B3764" s="78"/>
      <c r="C3764" s="65"/>
      <c r="D3764" s="64"/>
      <c r="E3764" s="65"/>
      <c r="F3764" s="65"/>
      <c r="G3764" s="65"/>
      <c r="H3764" s="65"/>
      <c r="I3764" s="64"/>
      <c r="J3764" s="66"/>
      <c r="K3764" s="67"/>
      <c r="L3764" s="68"/>
      <c r="M3764" s="69"/>
      <c r="N3764" s="69"/>
      <c r="O3764" s="68"/>
      <c r="P3764" s="65"/>
      <c r="Q3764" s="65"/>
      <c r="R3764" s="65"/>
      <c r="S3764" s="70"/>
      <c r="T3764" s="66"/>
      <c r="U3764" s="71"/>
    </row>
    <row r="3765" spans="1:21" x14ac:dyDescent="0.15">
      <c r="A3765" s="63"/>
      <c r="B3765" s="78"/>
      <c r="C3765" s="65"/>
      <c r="D3765" s="64"/>
      <c r="E3765" s="65"/>
      <c r="F3765" s="65"/>
      <c r="G3765" s="65"/>
      <c r="H3765" s="65"/>
      <c r="I3765" s="64"/>
      <c r="J3765" s="66"/>
      <c r="K3765" s="67"/>
      <c r="L3765" s="68"/>
      <c r="M3765" s="69"/>
      <c r="N3765" s="69"/>
      <c r="O3765" s="68"/>
      <c r="P3765" s="65"/>
      <c r="Q3765" s="65"/>
      <c r="R3765" s="65"/>
      <c r="S3765" s="70"/>
      <c r="T3765" s="66"/>
      <c r="U3765" s="71"/>
    </row>
    <row r="3766" spans="1:21" x14ac:dyDescent="0.15">
      <c r="A3766" s="63"/>
      <c r="B3766" s="78"/>
      <c r="C3766" s="65"/>
      <c r="D3766" s="64"/>
      <c r="E3766" s="65"/>
      <c r="F3766" s="65"/>
      <c r="G3766" s="65"/>
      <c r="H3766" s="65"/>
      <c r="I3766" s="64"/>
      <c r="J3766" s="66"/>
      <c r="K3766" s="67"/>
      <c r="L3766" s="68"/>
      <c r="M3766" s="69"/>
      <c r="N3766" s="69"/>
      <c r="O3766" s="68"/>
      <c r="P3766" s="65"/>
      <c r="Q3766" s="65"/>
      <c r="R3766" s="65"/>
      <c r="S3766" s="70"/>
      <c r="T3766" s="66"/>
      <c r="U3766" s="71"/>
    </row>
    <row r="3767" spans="1:21" x14ac:dyDescent="0.15">
      <c r="A3767" s="63"/>
      <c r="B3767" s="78"/>
      <c r="C3767" s="65"/>
      <c r="D3767" s="64"/>
      <c r="E3767" s="65"/>
      <c r="F3767" s="65"/>
      <c r="G3767" s="65"/>
      <c r="H3767" s="65"/>
      <c r="I3767" s="64"/>
      <c r="J3767" s="66"/>
      <c r="K3767" s="67"/>
      <c r="L3767" s="68"/>
      <c r="M3767" s="69"/>
      <c r="N3767" s="69"/>
      <c r="O3767" s="68"/>
      <c r="P3767" s="65"/>
      <c r="Q3767" s="65"/>
      <c r="R3767" s="65"/>
      <c r="S3767" s="70"/>
      <c r="T3767" s="66"/>
      <c r="U3767" s="71"/>
    </row>
    <row r="3768" spans="1:21" x14ac:dyDescent="0.15">
      <c r="A3768" s="63"/>
      <c r="B3768" s="78"/>
      <c r="C3768" s="65"/>
      <c r="D3768" s="64"/>
      <c r="E3768" s="65"/>
      <c r="F3768" s="65"/>
      <c r="G3768" s="65"/>
      <c r="H3768" s="65"/>
      <c r="I3768" s="64"/>
      <c r="J3768" s="66"/>
      <c r="K3768" s="67"/>
      <c r="L3768" s="68"/>
      <c r="M3768" s="69"/>
      <c r="N3768" s="69"/>
      <c r="O3768" s="68"/>
      <c r="P3768" s="65"/>
      <c r="Q3768" s="65"/>
      <c r="R3768" s="65"/>
      <c r="S3768" s="70"/>
      <c r="T3768" s="66"/>
      <c r="U3768" s="71"/>
    </row>
    <row r="3769" spans="1:21" x14ac:dyDescent="0.15">
      <c r="A3769" s="63"/>
      <c r="B3769" s="78"/>
      <c r="C3769" s="65"/>
      <c r="D3769" s="64"/>
      <c r="E3769" s="65"/>
      <c r="F3769" s="65"/>
      <c r="G3769" s="65"/>
      <c r="H3769" s="65"/>
      <c r="I3769" s="64"/>
      <c r="J3769" s="66"/>
      <c r="K3769" s="67"/>
      <c r="L3769" s="68"/>
      <c r="M3769" s="69"/>
      <c r="N3769" s="69"/>
      <c r="O3769" s="68"/>
      <c r="P3769" s="65"/>
      <c r="Q3769" s="65"/>
      <c r="R3769" s="65"/>
      <c r="S3769" s="70"/>
      <c r="T3769" s="66"/>
      <c r="U3769" s="71"/>
    </row>
    <row r="3770" spans="1:21" x14ac:dyDescent="0.15">
      <c r="A3770" s="63"/>
      <c r="B3770" s="78"/>
      <c r="C3770" s="65"/>
      <c r="D3770" s="64"/>
      <c r="E3770" s="65"/>
      <c r="F3770" s="65"/>
      <c r="G3770" s="65"/>
      <c r="H3770" s="65"/>
      <c r="I3770" s="64"/>
      <c r="J3770" s="66"/>
      <c r="K3770" s="67"/>
      <c r="L3770" s="68"/>
      <c r="M3770" s="69"/>
      <c r="N3770" s="69"/>
      <c r="O3770" s="68"/>
      <c r="P3770" s="65"/>
      <c r="Q3770" s="65"/>
      <c r="R3770" s="65"/>
      <c r="S3770" s="70"/>
      <c r="T3770" s="66"/>
      <c r="U3770" s="71"/>
    </row>
    <row r="3771" spans="1:21" x14ac:dyDescent="0.15">
      <c r="A3771" s="63"/>
      <c r="B3771" s="78"/>
      <c r="C3771" s="65"/>
      <c r="D3771" s="64"/>
      <c r="E3771" s="65"/>
      <c r="F3771" s="65"/>
      <c r="G3771" s="65"/>
      <c r="H3771" s="65"/>
      <c r="I3771" s="64"/>
      <c r="J3771" s="66"/>
      <c r="K3771" s="67"/>
      <c r="L3771" s="68"/>
      <c r="M3771" s="69"/>
      <c r="N3771" s="69"/>
      <c r="O3771" s="68"/>
      <c r="P3771" s="65"/>
      <c r="Q3771" s="65"/>
      <c r="R3771" s="65"/>
      <c r="S3771" s="70"/>
      <c r="T3771" s="66"/>
      <c r="U3771" s="71"/>
    </row>
    <row r="3772" spans="1:21" x14ac:dyDescent="0.15">
      <c r="A3772" s="63"/>
      <c r="B3772" s="78"/>
      <c r="C3772" s="65"/>
      <c r="D3772" s="64"/>
      <c r="E3772" s="65"/>
      <c r="F3772" s="65"/>
      <c r="G3772" s="65"/>
      <c r="H3772" s="65"/>
      <c r="I3772" s="64"/>
      <c r="J3772" s="66"/>
      <c r="K3772" s="67"/>
      <c r="L3772" s="68"/>
      <c r="M3772" s="69"/>
      <c r="N3772" s="69"/>
      <c r="O3772" s="68"/>
      <c r="P3772" s="65"/>
      <c r="Q3772" s="65"/>
      <c r="R3772" s="65"/>
      <c r="S3772" s="70"/>
      <c r="T3772" s="66"/>
      <c r="U3772" s="71"/>
    </row>
    <row r="3773" spans="1:21" x14ac:dyDescent="0.15">
      <c r="A3773" s="63"/>
      <c r="B3773" s="78"/>
      <c r="C3773" s="65"/>
      <c r="D3773" s="64"/>
      <c r="E3773" s="65"/>
      <c r="F3773" s="65"/>
      <c r="G3773" s="65"/>
      <c r="H3773" s="65"/>
      <c r="I3773" s="64"/>
      <c r="J3773" s="66"/>
      <c r="K3773" s="67"/>
      <c r="L3773" s="68"/>
      <c r="M3773" s="69"/>
      <c r="N3773" s="69"/>
      <c r="O3773" s="68"/>
      <c r="P3773" s="65"/>
      <c r="Q3773" s="65"/>
      <c r="R3773" s="65"/>
      <c r="S3773" s="70"/>
      <c r="T3773" s="66"/>
      <c r="U3773" s="71"/>
    </row>
    <row r="3774" spans="1:21" x14ac:dyDescent="0.15">
      <c r="A3774" s="63"/>
      <c r="B3774" s="78"/>
      <c r="C3774" s="65"/>
      <c r="D3774" s="64"/>
      <c r="E3774" s="65"/>
      <c r="F3774" s="65"/>
      <c r="G3774" s="65"/>
      <c r="H3774" s="65"/>
      <c r="I3774" s="64"/>
      <c r="J3774" s="66"/>
      <c r="K3774" s="67"/>
      <c r="L3774" s="68"/>
      <c r="M3774" s="69"/>
      <c r="N3774" s="69"/>
      <c r="O3774" s="68"/>
      <c r="P3774" s="65"/>
      <c r="Q3774" s="65"/>
      <c r="R3774" s="65"/>
      <c r="S3774" s="70"/>
      <c r="T3774" s="66"/>
      <c r="U3774" s="71"/>
    </row>
    <row r="3775" spans="1:21" x14ac:dyDescent="0.15">
      <c r="A3775" s="63"/>
      <c r="B3775" s="78"/>
      <c r="C3775" s="65"/>
      <c r="D3775" s="64"/>
      <c r="E3775" s="65"/>
      <c r="F3775" s="65"/>
      <c r="G3775" s="65"/>
      <c r="H3775" s="65"/>
      <c r="I3775" s="64"/>
      <c r="J3775" s="66"/>
      <c r="K3775" s="67"/>
      <c r="L3775" s="68"/>
      <c r="M3775" s="69"/>
      <c r="N3775" s="69"/>
      <c r="O3775" s="68"/>
      <c r="P3775" s="65"/>
      <c r="Q3775" s="65"/>
      <c r="R3775" s="65"/>
      <c r="S3775" s="70"/>
      <c r="T3775" s="66"/>
      <c r="U3775" s="71"/>
    </row>
    <row r="3776" spans="1:21" x14ac:dyDescent="0.15">
      <c r="A3776" s="63"/>
      <c r="B3776" s="78"/>
      <c r="C3776" s="65"/>
      <c r="D3776" s="64"/>
      <c r="E3776" s="65"/>
      <c r="F3776" s="65"/>
      <c r="G3776" s="65"/>
      <c r="H3776" s="65"/>
      <c r="I3776" s="64"/>
      <c r="J3776" s="66"/>
      <c r="K3776" s="67"/>
      <c r="L3776" s="68"/>
      <c r="M3776" s="69"/>
      <c r="N3776" s="69"/>
      <c r="O3776" s="68"/>
      <c r="P3776" s="65"/>
      <c r="Q3776" s="65"/>
      <c r="R3776" s="65"/>
      <c r="S3776" s="70"/>
      <c r="T3776" s="66"/>
      <c r="U3776" s="71"/>
    </row>
    <row r="3777" spans="1:21" x14ac:dyDescent="0.15">
      <c r="A3777" s="63"/>
      <c r="B3777" s="78"/>
      <c r="C3777" s="65"/>
      <c r="D3777" s="64"/>
      <c r="E3777" s="65"/>
      <c r="F3777" s="65"/>
      <c r="G3777" s="65"/>
      <c r="H3777" s="65"/>
      <c r="I3777" s="64"/>
      <c r="J3777" s="66"/>
      <c r="K3777" s="67"/>
      <c r="L3777" s="68"/>
      <c r="M3777" s="69"/>
      <c r="N3777" s="69"/>
      <c r="O3777" s="68"/>
      <c r="P3777" s="65"/>
      <c r="Q3777" s="65"/>
      <c r="R3777" s="65"/>
      <c r="S3777" s="70"/>
      <c r="T3777" s="66"/>
      <c r="U3777" s="71"/>
    </row>
    <row r="3778" spans="1:21" x14ac:dyDescent="0.15">
      <c r="A3778" s="63"/>
      <c r="B3778" s="78"/>
      <c r="C3778" s="65"/>
      <c r="D3778" s="64"/>
      <c r="E3778" s="65"/>
      <c r="F3778" s="65"/>
      <c r="G3778" s="65"/>
      <c r="H3778" s="65"/>
      <c r="I3778" s="64"/>
      <c r="J3778" s="66"/>
      <c r="K3778" s="67"/>
      <c r="L3778" s="68"/>
      <c r="M3778" s="69"/>
      <c r="N3778" s="69"/>
      <c r="O3778" s="68"/>
      <c r="P3778" s="65"/>
      <c r="Q3778" s="65"/>
      <c r="R3778" s="65"/>
      <c r="S3778" s="70"/>
      <c r="T3778" s="66"/>
      <c r="U3778" s="71"/>
    </row>
    <row r="3779" spans="1:21" x14ac:dyDescent="0.15">
      <c r="A3779" s="63"/>
      <c r="B3779" s="78"/>
      <c r="C3779" s="65"/>
      <c r="D3779" s="64"/>
      <c r="E3779" s="65"/>
      <c r="F3779" s="65"/>
      <c r="G3779" s="65"/>
      <c r="H3779" s="65"/>
      <c r="I3779" s="64"/>
      <c r="J3779" s="66"/>
      <c r="K3779" s="67"/>
      <c r="L3779" s="68"/>
      <c r="M3779" s="69"/>
      <c r="N3779" s="69"/>
      <c r="O3779" s="68"/>
      <c r="P3779" s="65"/>
      <c r="Q3779" s="65"/>
      <c r="R3779" s="65"/>
      <c r="S3779" s="70"/>
      <c r="T3779" s="66"/>
      <c r="U3779" s="71"/>
    </row>
    <row r="3780" spans="1:21" x14ac:dyDescent="0.15">
      <c r="A3780" s="63"/>
      <c r="B3780" s="78"/>
      <c r="C3780" s="65"/>
      <c r="D3780" s="64"/>
      <c r="E3780" s="65"/>
      <c r="F3780" s="65"/>
      <c r="G3780" s="65"/>
      <c r="H3780" s="65"/>
      <c r="I3780" s="64"/>
      <c r="J3780" s="66"/>
      <c r="K3780" s="67"/>
      <c r="L3780" s="68"/>
      <c r="M3780" s="69"/>
      <c r="N3780" s="69"/>
      <c r="O3780" s="68"/>
      <c r="P3780" s="65"/>
      <c r="Q3780" s="65"/>
      <c r="R3780" s="65"/>
      <c r="S3780" s="70"/>
      <c r="T3780" s="66"/>
      <c r="U3780" s="71"/>
    </row>
    <row r="3781" spans="1:21" x14ac:dyDescent="0.15">
      <c r="A3781" s="63"/>
      <c r="B3781" s="78"/>
      <c r="C3781" s="65"/>
      <c r="D3781" s="64"/>
      <c r="E3781" s="65"/>
      <c r="F3781" s="65"/>
      <c r="G3781" s="65"/>
      <c r="H3781" s="65"/>
      <c r="I3781" s="64"/>
      <c r="J3781" s="66"/>
      <c r="K3781" s="67"/>
      <c r="L3781" s="68"/>
      <c r="M3781" s="69"/>
      <c r="N3781" s="69"/>
      <c r="O3781" s="68"/>
      <c r="P3781" s="65"/>
      <c r="Q3781" s="65"/>
      <c r="R3781" s="65"/>
      <c r="S3781" s="70"/>
      <c r="T3781" s="66"/>
      <c r="U3781" s="71"/>
    </row>
    <row r="3782" spans="1:21" x14ac:dyDescent="0.15">
      <c r="A3782" s="63"/>
      <c r="B3782" s="78"/>
      <c r="C3782" s="65"/>
      <c r="D3782" s="64"/>
      <c r="E3782" s="65"/>
      <c r="F3782" s="65"/>
      <c r="G3782" s="65"/>
      <c r="H3782" s="65"/>
      <c r="I3782" s="64"/>
      <c r="J3782" s="66"/>
      <c r="K3782" s="67"/>
      <c r="L3782" s="68"/>
      <c r="M3782" s="69"/>
      <c r="N3782" s="69"/>
      <c r="O3782" s="68"/>
      <c r="P3782" s="65"/>
      <c r="Q3782" s="65"/>
      <c r="R3782" s="65"/>
      <c r="S3782" s="70"/>
      <c r="T3782" s="66"/>
      <c r="U3782" s="71"/>
    </row>
    <row r="3783" spans="1:21" x14ac:dyDescent="0.15">
      <c r="A3783" s="63"/>
      <c r="B3783" s="78"/>
      <c r="C3783" s="65"/>
      <c r="D3783" s="64"/>
      <c r="E3783" s="65"/>
      <c r="F3783" s="65"/>
      <c r="G3783" s="65"/>
      <c r="H3783" s="65"/>
      <c r="I3783" s="64"/>
      <c r="J3783" s="66"/>
      <c r="K3783" s="67"/>
      <c r="L3783" s="68"/>
      <c r="M3783" s="69"/>
      <c r="N3783" s="69"/>
      <c r="O3783" s="68"/>
      <c r="P3783" s="65"/>
      <c r="Q3783" s="65"/>
      <c r="R3783" s="65"/>
      <c r="S3783" s="70"/>
      <c r="T3783" s="66"/>
      <c r="U3783" s="71"/>
    </row>
    <row r="3784" spans="1:21" x14ac:dyDescent="0.15">
      <c r="A3784" s="63"/>
      <c r="B3784" s="78"/>
      <c r="C3784" s="65"/>
      <c r="D3784" s="64"/>
      <c r="E3784" s="65"/>
      <c r="F3784" s="65"/>
      <c r="G3784" s="65"/>
      <c r="H3784" s="65"/>
      <c r="I3784" s="64"/>
      <c r="J3784" s="66"/>
      <c r="K3784" s="67"/>
      <c r="L3784" s="68"/>
      <c r="M3784" s="69"/>
      <c r="N3784" s="69"/>
      <c r="O3784" s="68"/>
      <c r="P3784" s="65"/>
      <c r="Q3784" s="65"/>
      <c r="R3784" s="65"/>
      <c r="S3784" s="70"/>
      <c r="T3784" s="66"/>
      <c r="U3784" s="71"/>
    </row>
    <row r="3785" spans="1:21" x14ac:dyDescent="0.15">
      <c r="A3785" s="63"/>
      <c r="B3785" s="78"/>
      <c r="C3785" s="65"/>
      <c r="D3785" s="64"/>
      <c r="E3785" s="65"/>
      <c r="F3785" s="65"/>
      <c r="G3785" s="65"/>
      <c r="H3785" s="65"/>
      <c r="I3785" s="64"/>
      <c r="J3785" s="66"/>
      <c r="K3785" s="67"/>
      <c r="L3785" s="68"/>
      <c r="M3785" s="69"/>
      <c r="N3785" s="69"/>
      <c r="O3785" s="68"/>
      <c r="P3785" s="65"/>
      <c r="Q3785" s="65"/>
      <c r="R3785" s="65"/>
      <c r="S3785" s="70"/>
      <c r="T3785" s="66"/>
      <c r="U3785" s="71"/>
    </row>
    <row r="3786" spans="1:21" x14ac:dyDescent="0.15">
      <c r="A3786" s="63"/>
      <c r="B3786" s="78"/>
      <c r="C3786" s="65"/>
      <c r="D3786" s="64"/>
      <c r="E3786" s="65"/>
      <c r="F3786" s="65"/>
      <c r="G3786" s="65"/>
      <c r="H3786" s="65"/>
      <c r="I3786" s="64"/>
      <c r="J3786" s="66"/>
      <c r="K3786" s="67"/>
      <c r="L3786" s="68"/>
      <c r="M3786" s="69"/>
      <c r="N3786" s="69"/>
      <c r="O3786" s="68"/>
      <c r="P3786" s="65"/>
      <c r="Q3786" s="65"/>
      <c r="R3786" s="65"/>
      <c r="S3786" s="70"/>
      <c r="T3786" s="66"/>
      <c r="U3786" s="71"/>
    </row>
    <row r="3787" spans="1:21" x14ac:dyDescent="0.15">
      <c r="A3787" s="63"/>
      <c r="B3787" s="78"/>
      <c r="C3787" s="65"/>
      <c r="D3787" s="64"/>
      <c r="E3787" s="65"/>
      <c r="F3787" s="65"/>
      <c r="G3787" s="65"/>
      <c r="H3787" s="65"/>
      <c r="I3787" s="64"/>
      <c r="J3787" s="66"/>
      <c r="K3787" s="67"/>
      <c r="L3787" s="68"/>
      <c r="M3787" s="69"/>
      <c r="N3787" s="69"/>
      <c r="O3787" s="68"/>
      <c r="P3787" s="65"/>
      <c r="Q3787" s="65"/>
      <c r="R3787" s="65"/>
      <c r="S3787" s="70"/>
      <c r="T3787" s="66"/>
      <c r="U3787" s="71"/>
    </row>
    <row r="3788" spans="1:21" x14ac:dyDescent="0.15">
      <c r="A3788" s="63"/>
      <c r="B3788" s="78"/>
      <c r="C3788" s="65"/>
      <c r="D3788" s="64"/>
      <c r="E3788" s="65"/>
      <c r="F3788" s="65"/>
      <c r="G3788" s="65"/>
      <c r="H3788" s="65"/>
      <c r="I3788" s="64"/>
      <c r="J3788" s="66"/>
      <c r="K3788" s="67"/>
      <c r="L3788" s="68"/>
      <c r="M3788" s="69"/>
      <c r="N3788" s="69"/>
      <c r="O3788" s="68"/>
      <c r="P3788" s="65"/>
      <c r="Q3788" s="65"/>
      <c r="R3788" s="65"/>
      <c r="S3788" s="70"/>
      <c r="T3788" s="66"/>
      <c r="U3788" s="71"/>
    </row>
    <row r="3789" spans="1:21" x14ac:dyDescent="0.15">
      <c r="A3789" s="63"/>
      <c r="B3789" s="78"/>
      <c r="C3789" s="65"/>
      <c r="D3789" s="64"/>
      <c r="E3789" s="65"/>
      <c r="F3789" s="65"/>
      <c r="G3789" s="65"/>
      <c r="H3789" s="65"/>
      <c r="I3789" s="64"/>
      <c r="J3789" s="66"/>
      <c r="K3789" s="67"/>
      <c r="L3789" s="68"/>
      <c r="M3789" s="69"/>
      <c r="N3789" s="69"/>
      <c r="O3789" s="68"/>
      <c r="P3789" s="65"/>
      <c r="Q3789" s="65"/>
      <c r="R3789" s="65"/>
      <c r="S3789" s="70"/>
      <c r="T3789" s="66"/>
      <c r="U3789" s="71"/>
    </row>
    <row r="3790" spans="1:21" x14ac:dyDescent="0.15">
      <c r="A3790" s="63"/>
      <c r="B3790" s="78"/>
      <c r="C3790" s="65"/>
      <c r="D3790" s="64"/>
      <c r="E3790" s="65"/>
      <c r="F3790" s="65"/>
      <c r="G3790" s="65"/>
      <c r="H3790" s="65"/>
      <c r="I3790" s="64"/>
      <c r="J3790" s="66"/>
      <c r="K3790" s="67"/>
      <c r="L3790" s="68"/>
      <c r="M3790" s="69"/>
      <c r="N3790" s="69"/>
      <c r="O3790" s="68"/>
      <c r="P3790" s="65"/>
      <c r="Q3790" s="65"/>
      <c r="R3790" s="65"/>
      <c r="S3790" s="70"/>
      <c r="T3790" s="66"/>
      <c r="U3790" s="71"/>
    </row>
    <row r="3791" spans="1:21" x14ac:dyDescent="0.15">
      <c r="A3791" s="63"/>
      <c r="B3791" s="78"/>
      <c r="C3791" s="65"/>
      <c r="D3791" s="64"/>
      <c r="E3791" s="65"/>
      <c r="F3791" s="65"/>
      <c r="G3791" s="65"/>
      <c r="H3791" s="65"/>
      <c r="I3791" s="64"/>
      <c r="J3791" s="66"/>
      <c r="K3791" s="67"/>
      <c r="L3791" s="68"/>
      <c r="M3791" s="69"/>
      <c r="N3791" s="69"/>
      <c r="O3791" s="68"/>
      <c r="P3791" s="65"/>
      <c r="Q3791" s="65"/>
      <c r="R3791" s="65"/>
      <c r="S3791" s="70"/>
      <c r="T3791" s="66"/>
      <c r="U3791" s="71"/>
    </row>
    <row r="3792" spans="1:21" x14ac:dyDescent="0.15">
      <c r="A3792" s="63"/>
      <c r="B3792" s="78"/>
      <c r="C3792" s="65"/>
      <c r="D3792" s="64"/>
      <c r="E3792" s="65"/>
      <c r="F3792" s="65"/>
      <c r="G3792" s="65"/>
      <c r="H3792" s="65"/>
      <c r="I3792" s="64"/>
      <c r="J3792" s="66"/>
      <c r="K3792" s="67"/>
      <c r="L3792" s="68"/>
      <c r="M3792" s="69"/>
      <c r="N3792" s="69"/>
      <c r="O3792" s="68"/>
      <c r="P3792" s="65"/>
      <c r="Q3792" s="65"/>
      <c r="R3792" s="65"/>
      <c r="S3792" s="70"/>
      <c r="T3792" s="66"/>
      <c r="U3792" s="71"/>
    </row>
    <row r="3793" spans="1:21" x14ac:dyDescent="0.15">
      <c r="A3793" s="63"/>
      <c r="B3793" s="78"/>
      <c r="C3793" s="65"/>
      <c r="D3793" s="64"/>
      <c r="E3793" s="65"/>
      <c r="F3793" s="65"/>
      <c r="G3793" s="65"/>
      <c r="H3793" s="65"/>
      <c r="I3793" s="64"/>
      <c r="J3793" s="66"/>
      <c r="K3793" s="67"/>
      <c r="L3793" s="68"/>
      <c r="M3793" s="69"/>
      <c r="N3793" s="69"/>
      <c r="O3793" s="68"/>
      <c r="P3793" s="65"/>
      <c r="Q3793" s="65"/>
      <c r="R3793" s="65"/>
      <c r="S3793" s="70"/>
      <c r="T3793" s="66"/>
      <c r="U3793" s="71"/>
    </row>
    <row r="3794" spans="1:21" x14ac:dyDescent="0.15">
      <c r="A3794" s="63"/>
      <c r="B3794" s="78"/>
      <c r="C3794" s="65"/>
      <c r="D3794" s="64"/>
      <c r="E3794" s="65"/>
      <c r="F3794" s="65"/>
      <c r="G3794" s="65"/>
      <c r="H3794" s="65"/>
      <c r="I3794" s="64"/>
      <c r="J3794" s="66"/>
      <c r="K3794" s="67"/>
      <c r="L3794" s="68"/>
      <c r="M3794" s="69"/>
      <c r="N3794" s="69"/>
      <c r="O3794" s="68"/>
      <c r="P3794" s="65"/>
      <c r="Q3794" s="65"/>
      <c r="R3794" s="65"/>
      <c r="S3794" s="70"/>
      <c r="T3794" s="66"/>
      <c r="U3794" s="71"/>
    </row>
    <row r="3795" spans="1:21" x14ac:dyDescent="0.15">
      <c r="A3795" s="63"/>
      <c r="B3795" s="78"/>
      <c r="C3795" s="65"/>
      <c r="D3795" s="64"/>
      <c r="E3795" s="65"/>
      <c r="F3795" s="65"/>
      <c r="G3795" s="65"/>
      <c r="H3795" s="65"/>
      <c r="I3795" s="64"/>
      <c r="J3795" s="66"/>
      <c r="K3795" s="67"/>
      <c r="L3795" s="68"/>
      <c r="M3795" s="69"/>
      <c r="N3795" s="69"/>
      <c r="O3795" s="68"/>
      <c r="P3795" s="65"/>
      <c r="Q3795" s="65"/>
      <c r="R3795" s="65"/>
      <c r="S3795" s="70"/>
      <c r="T3795" s="66"/>
      <c r="U3795" s="71"/>
    </row>
    <row r="3796" spans="1:21" x14ac:dyDescent="0.15">
      <c r="A3796" s="63"/>
      <c r="B3796" s="78"/>
      <c r="C3796" s="65"/>
      <c r="D3796" s="64"/>
      <c r="E3796" s="65"/>
      <c r="F3796" s="65"/>
      <c r="G3796" s="65"/>
      <c r="H3796" s="65"/>
      <c r="I3796" s="64"/>
      <c r="J3796" s="66"/>
      <c r="K3796" s="67"/>
      <c r="L3796" s="68"/>
      <c r="M3796" s="69"/>
      <c r="N3796" s="69"/>
      <c r="O3796" s="68"/>
      <c r="P3796" s="65"/>
      <c r="Q3796" s="65"/>
      <c r="R3796" s="65"/>
      <c r="S3796" s="70"/>
      <c r="T3796" s="66"/>
      <c r="U3796" s="71"/>
    </row>
    <row r="3797" spans="1:21" x14ac:dyDescent="0.15">
      <c r="A3797" s="63"/>
      <c r="B3797" s="78"/>
      <c r="C3797" s="65"/>
      <c r="D3797" s="64"/>
      <c r="E3797" s="65"/>
      <c r="F3797" s="65"/>
      <c r="G3797" s="65"/>
      <c r="H3797" s="65"/>
      <c r="I3797" s="64"/>
      <c r="J3797" s="66"/>
      <c r="K3797" s="67"/>
      <c r="L3797" s="68"/>
      <c r="M3797" s="69"/>
      <c r="N3797" s="69"/>
      <c r="O3797" s="68"/>
      <c r="P3797" s="65"/>
      <c r="Q3797" s="65"/>
      <c r="R3797" s="65"/>
      <c r="S3797" s="70"/>
      <c r="T3797" s="66"/>
      <c r="U3797" s="71"/>
    </row>
    <row r="3798" spans="1:21" x14ac:dyDescent="0.15">
      <c r="A3798" s="63"/>
      <c r="B3798" s="78"/>
      <c r="C3798" s="65"/>
      <c r="D3798" s="64"/>
      <c r="E3798" s="65"/>
      <c r="F3798" s="65"/>
      <c r="G3798" s="65"/>
      <c r="H3798" s="65"/>
      <c r="I3798" s="64"/>
      <c r="J3798" s="66"/>
      <c r="K3798" s="67"/>
      <c r="L3798" s="68"/>
      <c r="M3798" s="69"/>
      <c r="N3798" s="69"/>
      <c r="O3798" s="68"/>
      <c r="P3798" s="65"/>
      <c r="Q3798" s="65"/>
      <c r="R3798" s="65"/>
      <c r="S3798" s="70"/>
      <c r="T3798" s="66"/>
      <c r="U3798" s="71"/>
    </row>
    <row r="3799" spans="1:21" x14ac:dyDescent="0.15">
      <c r="A3799" s="63"/>
      <c r="B3799" s="78"/>
      <c r="C3799" s="65"/>
      <c r="D3799" s="64"/>
      <c r="E3799" s="65"/>
      <c r="F3799" s="65"/>
      <c r="G3799" s="65"/>
      <c r="H3799" s="65"/>
      <c r="I3799" s="64"/>
      <c r="J3799" s="66"/>
      <c r="K3799" s="67"/>
      <c r="L3799" s="68"/>
      <c r="M3799" s="69"/>
      <c r="N3799" s="69"/>
      <c r="O3799" s="68"/>
      <c r="P3799" s="65"/>
      <c r="Q3799" s="65"/>
      <c r="R3799" s="65"/>
      <c r="S3799" s="70"/>
      <c r="T3799" s="66"/>
      <c r="U3799" s="71"/>
    </row>
    <row r="3800" spans="1:21" x14ac:dyDescent="0.15">
      <c r="A3800" s="63"/>
      <c r="B3800" s="78"/>
      <c r="C3800" s="65"/>
      <c r="D3800" s="64"/>
      <c r="E3800" s="65"/>
      <c r="F3800" s="65"/>
      <c r="G3800" s="65"/>
      <c r="H3800" s="65"/>
      <c r="I3800" s="64"/>
      <c r="J3800" s="66"/>
      <c r="K3800" s="67"/>
      <c r="L3800" s="68"/>
      <c r="M3800" s="69"/>
      <c r="N3800" s="69"/>
      <c r="O3800" s="68"/>
      <c r="P3800" s="65"/>
      <c r="Q3800" s="65"/>
      <c r="R3800" s="65"/>
      <c r="S3800" s="70"/>
      <c r="T3800" s="66"/>
      <c r="U3800" s="71"/>
    </row>
    <row r="3801" spans="1:21" x14ac:dyDescent="0.15">
      <c r="A3801" s="63"/>
      <c r="B3801" s="78"/>
      <c r="C3801" s="65"/>
      <c r="D3801" s="64"/>
      <c r="E3801" s="65"/>
      <c r="F3801" s="65"/>
      <c r="G3801" s="65"/>
      <c r="H3801" s="65"/>
      <c r="I3801" s="64"/>
      <c r="J3801" s="66"/>
      <c r="K3801" s="67"/>
      <c r="L3801" s="68"/>
      <c r="M3801" s="69"/>
      <c r="N3801" s="69"/>
      <c r="O3801" s="68"/>
      <c r="P3801" s="65"/>
      <c r="Q3801" s="65"/>
      <c r="R3801" s="65"/>
      <c r="S3801" s="70"/>
      <c r="T3801" s="66"/>
      <c r="U3801" s="71"/>
    </row>
    <row r="3802" spans="1:21" x14ac:dyDescent="0.15">
      <c r="A3802" s="63"/>
      <c r="B3802" s="78"/>
      <c r="C3802" s="65"/>
      <c r="D3802" s="64"/>
      <c r="E3802" s="65"/>
      <c r="F3802" s="65"/>
      <c r="G3802" s="65"/>
      <c r="H3802" s="65"/>
      <c r="I3802" s="64"/>
      <c r="J3802" s="66"/>
      <c r="K3802" s="67"/>
      <c r="L3802" s="68"/>
      <c r="M3802" s="69"/>
      <c r="N3802" s="69"/>
      <c r="O3802" s="68"/>
      <c r="P3802" s="65"/>
      <c r="Q3802" s="65"/>
      <c r="R3802" s="65"/>
      <c r="S3802" s="70"/>
      <c r="T3802" s="66"/>
      <c r="U3802" s="71"/>
    </row>
    <row r="3803" spans="1:21" x14ac:dyDescent="0.15">
      <c r="A3803" s="63"/>
      <c r="B3803" s="78"/>
      <c r="C3803" s="65"/>
      <c r="D3803" s="64"/>
      <c r="E3803" s="65"/>
      <c r="F3803" s="65"/>
      <c r="G3803" s="65"/>
      <c r="H3803" s="65"/>
      <c r="I3803" s="64"/>
      <c r="J3803" s="66"/>
      <c r="K3803" s="67"/>
      <c r="L3803" s="68"/>
      <c r="M3803" s="69"/>
      <c r="N3803" s="69"/>
      <c r="O3803" s="68"/>
      <c r="P3803" s="65"/>
      <c r="Q3803" s="65"/>
      <c r="R3803" s="65"/>
      <c r="S3803" s="70"/>
      <c r="T3803" s="66"/>
      <c r="U3803" s="71"/>
    </row>
    <row r="3804" spans="1:21" x14ac:dyDescent="0.15">
      <c r="A3804" s="63"/>
      <c r="B3804" s="78"/>
      <c r="C3804" s="65"/>
      <c r="D3804" s="64"/>
      <c r="E3804" s="65"/>
      <c r="F3804" s="65"/>
      <c r="G3804" s="65"/>
      <c r="H3804" s="65"/>
      <c r="I3804" s="64"/>
      <c r="J3804" s="66"/>
      <c r="K3804" s="67"/>
      <c r="L3804" s="68"/>
      <c r="M3804" s="69"/>
      <c r="N3804" s="69"/>
      <c r="O3804" s="68"/>
      <c r="P3804" s="65"/>
      <c r="Q3804" s="65"/>
      <c r="R3804" s="65"/>
      <c r="S3804" s="70"/>
      <c r="T3804" s="66"/>
      <c r="U3804" s="71"/>
    </row>
    <row r="3805" spans="1:21" x14ac:dyDescent="0.15">
      <c r="A3805" s="63"/>
      <c r="B3805" s="78"/>
      <c r="C3805" s="65"/>
      <c r="D3805" s="64"/>
      <c r="E3805" s="65"/>
      <c r="F3805" s="65"/>
      <c r="G3805" s="65"/>
      <c r="H3805" s="65"/>
      <c r="I3805" s="64"/>
      <c r="J3805" s="66"/>
      <c r="K3805" s="67"/>
      <c r="L3805" s="68"/>
      <c r="M3805" s="69"/>
      <c r="N3805" s="69"/>
      <c r="O3805" s="68"/>
      <c r="P3805" s="65"/>
      <c r="Q3805" s="65"/>
      <c r="R3805" s="65"/>
      <c r="S3805" s="70"/>
      <c r="T3805" s="66"/>
      <c r="U3805" s="71"/>
    </row>
    <row r="3806" spans="1:21" x14ac:dyDescent="0.15">
      <c r="A3806" s="63"/>
      <c r="B3806" s="78"/>
      <c r="C3806" s="65"/>
      <c r="D3806" s="64"/>
      <c r="E3806" s="65"/>
      <c r="F3806" s="65"/>
      <c r="G3806" s="65"/>
      <c r="H3806" s="65"/>
      <c r="I3806" s="64"/>
      <c r="J3806" s="66"/>
      <c r="K3806" s="67"/>
      <c r="L3806" s="68"/>
      <c r="M3806" s="69"/>
      <c r="N3806" s="69"/>
      <c r="O3806" s="68"/>
      <c r="P3806" s="65"/>
      <c r="Q3806" s="65"/>
      <c r="R3806" s="65"/>
      <c r="S3806" s="70"/>
      <c r="T3806" s="66"/>
      <c r="U3806" s="71"/>
    </row>
    <row r="3807" spans="1:21" x14ac:dyDescent="0.15">
      <c r="A3807" s="63"/>
      <c r="B3807" s="78"/>
      <c r="C3807" s="65"/>
      <c r="D3807" s="64"/>
      <c r="E3807" s="65"/>
      <c r="F3807" s="65"/>
      <c r="G3807" s="65"/>
      <c r="H3807" s="65"/>
      <c r="I3807" s="64"/>
      <c r="J3807" s="66"/>
      <c r="K3807" s="67"/>
      <c r="L3807" s="68"/>
      <c r="M3807" s="69"/>
      <c r="N3807" s="69"/>
      <c r="O3807" s="68"/>
      <c r="P3807" s="65"/>
      <c r="Q3807" s="65"/>
      <c r="R3807" s="65"/>
      <c r="S3807" s="70"/>
      <c r="T3807" s="66"/>
      <c r="U3807" s="71"/>
    </row>
    <row r="3808" spans="1:21" x14ac:dyDescent="0.15">
      <c r="A3808" s="63"/>
      <c r="B3808" s="78"/>
      <c r="C3808" s="65"/>
      <c r="D3808" s="64"/>
      <c r="E3808" s="65"/>
      <c r="F3808" s="65"/>
      <c r="G3808" s="65"/>
      <c r="H3808" s="65"/>
      <c r="I3808" s="64"/>
      <c r="J3808" s="66"/>
      <c r="K3808" s="67"/>
      <c r="L3808" s="68"/>
      <c r="M3808" s="69"/>
      <c r="N3808" s="69"/>
      <c r="O3808" s="68"/>
      <c r="P3808" s="65"/>
      <c r="Q3808" s="65"/>
      <c r="R3808" s="65"/>
      <c r="S3808" s="70"/>
      <c r="T3808" s="66"/>
      <c r="U3808" s="71"/>
    </row>
    <row r="3809" spans="1:21" x14ac:dyDescent="0.15">
      <c r="A3809" s="63"/>
      <c r="B3809" s="78"/>
      <c r="C3809" s="65"/>
      <c r="D3809" s="64"/>
      <c r="E3809" s="65"/>
      <c r="F3809" s="65"/>
      <c r="G3809" s="65"/>
      <c r="H3809" s="65"/>
      <c r="I3809" s="64"/>
      <c r="J3809" s="66"/>
      <c r="K3809" s="67"/>
      <c r="L3809" s="68"/>
      <c r="M3809" s="69"/>
      <c r="N3809" s="69"/>
      <c r="O3809" s="68"/>
      <c r="P3809" s="65"/>
      <c r="Q3809" s="65"/>
      <c r="R3809" s="65"/>
      <c r="S3809" s="70"/>
      <c r="T3809" s="66"/>
      <c r="U3809" s="71"/>
    </row>
    <row r="3810" spans="1:21" x14ac:dyDescent="0.15">
      <c r="A3810" s="63"/>
      <c r="B3810" s="78"/>
      <c r="C3810" s="65"/>
      <c r="D3810" s="64"/>
      <c r="E3810" s="65"/>
      <c r="F3810" s="65"/>
      <c r="G3810" s="65"/>
      <c r="H3810" s="65"/>
      <c r="I3810" s="64"/>
      <c r="J3810" s="66"/>
      <c r="K3810" s="67"/>
      <c r="L3810" s="68"/>
      <c r="M3810" s="69"/>
      <c r="N3810" s="69"/>
      <c r="O3810" s="68"/>
      <c r="P3810" s="65"/>
      <c r="Q3810" s="65"/>
      <c r="R3810" s="65"/>
      <c r="S3810" s="70"/>
      <c r="T3810" s="66"/>
      <c r="U3810" s="71"/>
    </row>
    <row r="3811" spans="1:21" x14ac:dyDescent="0.15">
      <c r="A3811" s="63"/>
      <c r="B3811" s="78"/>
      <c r="C3811" s="65"/>
      <c r="D3811" s="64"/>
      <c r="E3811" s="65"/>
      <c r="F3811" s="65"/>
      <c r="G3811" s="65"/>
      <c r="H3811" s="65"/>
      <c r="I3811" s="64"/>
      <c r="J3811" s="66"/>
      <c r="K3811" s="67"/>
      <c r="L3811" s="68"/>
      <c r="M3811" s="69"/>
      <c r="N3811" s="69"/>
      <c r="O3811" s="68"/>
      <c r="P3811" s="65"/>
      <c r="Q3811" s="65"/>
      <c r="R3811" s="65"/>
      <c r="S3811" s="70"/>
      <c r="T3811" s="66"/>
      <c r="U3811" s="71"/>
    </row>
    <row r="3812" spans="1:21" x14ac:dyDescent="0.15">
      <c r="A3812" s="63"/>
      <c r="B3812" s="78"/>
      <c r="C3812" s="65"/>
      <c r="D3812" s="64"/>
      <c r="E3812" s="65"/>
      <c r="F3812" s="65"/>
      <c r="G3812" s="65"/>
      <c r="H3812" s="65"/>
      <c r="I3812" s="64"/>
      <c r="J3812" s="66"/>
      <c r="K3812" s="67"/>
      <c r="L3812" s="68"/>
      <c r="M3812" s="69"/>
      <c r="N3812" s="69"/>
      <c r="O3812" s="68"/>
      <c r="P3812" s="65"/>
      <c r="Q3812" s="65"/>
      <c r="R3812" s="65"/>
      <c r="S3812" s="70"/>
      <c r="T3812" s="66"/>
      <c r="U3812" s="71"/>
    </row>
    <row r="3813" spans="1:21" x14ac:dyDescent="0.15">
      <c r="A3813" s="63"/>
      <c r="B3813" s="78"/>
      <c r="C3813" s="65"/>
      <c r="D3813" s="64"/>
      <c r="E3813" s="65"/>
      <c r="F3813" s="65"/>
      <c r="G3813" s="65"/>
      <c r="H3813" s="65"/>
      <c r="I3813" s="64"/>
      <c r="J3813" s="66"/>
      <c r="K3813" s="67"/>
      <c r="L3813" s="68"/>
      <c r="M3813" s="69"/>
      <c r="N3813" s="69"/>
      <c r="O3813" s="68"/>
      <c r="P3813" s="65"/>
      <c r="Q3813" s="65"/>
      <c r="R3813" s="65"/>
      <c r="S3813" s="70"/>
      <c r="T3813" s="66"/>
      <c r="U3813" s="71"/>
    </row>
    <row r="3814" spans="1:21" x14ac:dyDescent="0.15">
      <c r="A3814" s="63"/>
      <c r="B3814" s="78"/>
      <c r="C3814" s="65"/>
      <c r="D3814" s="64"/>
      <c r="E3814" s="65"/>
      <c r="F3814" s="65"/>
      <c r="G3814" s="65"/>
      <c r="H3814" s="65"/>
      <c r="I3814" s="64"/>
      <c r="J3814" s="66"/>
      <c r="K3814" s="67"/>
      <c r="L3814" s="68"/>
      <c r="M3814" s="69"/>
      <c r="N3814" s="69"/>
      <c r="O3814" s="68"/>
      <c r="P3814" s="65"/>
      <c r="Q3814" s="65"/>
      <c r="R3814" s="65"/>
      <c r="S3814" s="70"/>
      <c r="T3814" s="66"/>
      <c r="U3814" s="71"/>
    </row>
    <row r="3815" spans="1:21" x14ac:dyDescent="0.15">
      <c r="A3815" s="63"/>
      <c r="B3815" s="78"/>
      <c r="C3815" s="65"/>
      <c r="D3815" s="64"/>
      <c r="E3815" s="65"/>
      <c r="F3815" s="65"/>
      <c r="G3815" s="65"/>
      <c r="H3815" s="65"/>
      <c r="I3815" s="64"/>
      <c r="J3815" s="66"/>
      <c r="K3815" s="67"/>
      <c r="L3815" s="68"/>
      <c r="M3815" s="69"/>
      <c r="N3815" s="69"/>
      <c r="O3815" s="68"/>
      <c r="P3815" s="65"/>
      <c r="Q3815" s="65"/>
      <c r="R3815" s="65"/>
      <c r="S3815" s="70"/>
      <c r="T3815" s="66"/>
      <c r="U3815" s="71"/>
    </row>
    <row r="3816" spans="1:21" x14ac:dyDescent="0.15">
      <c r="A3816" s="63"/>
      <c r="B3816" s="78"/>
      <c r="C3816" s="65"/>
      <c r="D3816" s="64"/>
      <c r="E3816" s="65"/>
      <c r="F3816" s="65"/>
      <c r="G3816" s="65"/>
      <c r="H3816" s="65"/>
      <c r="I3816" s="64"/>
      <c r="J3816" s="66"/>
      <c r="K3816" s="67"/>
      <c r="L3816" s="68"/>
      <c r="M3816" s="69"/>
      <c r="N3816" s="69"/>
      <c r="O3816" s="68"/>
      <c r="P3816" s="65"/>
      <c r="Q3816" s="65"/>
      <c r="R3816" s="65"/>
      <c r="S3816" s="70"/>
      <c r="T3816" s="66"/>
      <c r="U3816" s="71"/>
    </row>
    <row r="3817" spans="1:21" x14ac:dyDescent="0.15">
      <c r="A3817" s="63"/>
      <c r="B3817" s="78"/>
      <c r="C3817" s="65"/>
      <c r="D3817" s="64"/>
      <c r="E3817" s="65"/>
      <c r="F3817" s="65"/>
      <c r="G3817" s="65"/>
      <c r="H3817" s="65"/>
      <c r="I3817" s="64"/>
      <c r="J3817" s="66"/>
      <c r="K3817" s="67"/>
      <c r="L3817" s="68"/>
      <c r="M3817" s="69"/>
      <c r="N3817" s="69"/>
      <c r="O3817" s="68"/>
      <c r="P3817" s="65"/>
      <c r="Q3817" s="65"/>
      <c r="R3817" s="65"/>
      <c r="S3817" s="70"/>
      <c r="T3817" s="66"/>
      <c r="U3817" s="71"/>
    </row>
    <row r="3818" spans="1:21" x14ac:dyDescent="0.15">
      <c r="A3818" s="63"/>
      <c r="B3818" s="78"/>
      <c r="C3818" s="65"/>
      <c r="D3818" s="64"/>
      <c r="E3818" s="65"/>
      <c r="F3818" s="65"/>
      <c r="G3818" s="65"/>
      <c r="H3818" s="65"/>
      <c r="I3818" s="64"/>
      <c r="J3818" s="66"/>
      <c r="K3818" s="67"/>
      <c r="L3818" s="68"/>
      <c r="M3818" s="69"/>
      <c r="N3818" s="69"/>
      <c r="O3818" s="68"/>
      <c r="P3818" s="65"/>
      <c r="Q3818" s="65"/>
      <c r="R3818" s="65"/>
      <c r="S3818" s="70"/>
      <c r="T3818" s="66"/>
      <c r="U3818" s="71"/>
    </row>
    <row r="3819" spans="1:21" x14ac:dyDescent="0.15">
      <c r="A3819" s="63"/>
      <c r="B3819" s="78"/>
      <c r="C3819" s="65"/>
      <c r="D3819" s="64"/>
      <c r="E3819" s="65"/>
      <c r="F3819" s="65"/>
      <c r="G3819" s="65"/>
      <c r="H3819" s="65"/>
      <c r="I3819" s="64"/>
      <c r="J3819" s="66"/>
      <c r="K3819" s="67"/>
      <c r="L3819" s="68"/>
      <c r="M3819" s="69"/>
      <c r="N3819" s="69"/>
      <c r="O3819" s="68"/>
      <c r="P3819" s="65"/>
      <c r="Q3819" s="65"/>
      <c r="R3819" s="65"/>
      <c r="S3819" s="70"/>
      <c r="T3819" s="66"/>
      <c r="U3819" s="71"/>
    </row>
    <row r="3820" spans="1:21" x14ac:dyDescent="0.15">
      <c r="A3820" s="63"/>
      <c r="B3820" s="78"/>
      <c r="C3820" s="65"/>
      <c r="D3820" s="64"/>
      <c r="E3820" s="65"/>
      <c r="F3820" s="65"/>
      <c r="G3820" s="65"/>
      <c r="H3820" s="65"/>
      <c r="I3820" s="64"/>
      <c r="J3820" s="66"/>
      <c r="K3820" s="67"/>
      <c r="L3820" s="68"/>
      <c r="M3820" s="69"/>
      <c r="N3820" s="69"/>
      <c r="O3820" s="68"/>
      <c r="P3820" s="65"/>
      <c r="Q3820" s="65"/>
      <c r="R3820" s="65"/>
      <c r="S3820" s="70"/>
      <c r="T3820" s="66"/>
      <c r="U3820" s="71"/>
    </row>
    <row r="3821" spans="1:21" x14ac:dyDescent="0.15">
      <c r="A3821" s="63"/>
      <c r="B3821" s="78"/>
      <c r="C3821" s="65"/>
      <c r="D3821" s="64"/>
      <c r="E3821" s="65"/>
      <c r="F3821" s="65"/>
      <c r="G3821" s="65"/>
      <c r="H3821" s="65"/>
      <c r="I3821" s="64"/>
      <c r="J3821" s="66"/>
      <c r="K3821" s="67"/>
      <c r="L3821" s="68"/>
      <c r="M3821" s="69"/>
      <c r="N3821" s="69"/>
      <c r="O3821" s="68"/>
      <c r="P3821" s="65"/>
      <c r="Q3821" s="65"/>
      <c r="R3821" s="65"/>
      <c r="S3821" s="70"/>
      <c r="T3821" s="66"/>
      <c r="U3821" s="71"/>
    </row>
    <row r="3822" spans="1:21" x14ac:dyDescent="0.15">
      <c r="A3822" s="63"/>
      <c r="B3822" s="78"/>
      <c r="C3822" s="65"/>
      <c r="D3822" s="64"/>
      <c r="E3822" s="65"/>
      <c r="F3822" s="65"/>
      <c r="G3822" s="65"/>
      <c r="H3822" s="65"/>
      <c r="I3822" s="64"/>
      <c r="J3822" s="66"/>
      <c r="K3822" s="67"/>
      <c r="L3822" s="68"/>
      <c r="M3822" s="69"/>
      <c r="N3822" s="69"/>
      <c r="O3822" s="68"/>
      <c r="P3822" s="65"/>
      <c r="Q3822" s="65"/>
      <c r="R3822" s="65"/>
      <c r="S3822" s="70"/>
      <c r="T3822" s="66"/>
      <c r="U3822" s="71"/>
    </row>
    <row r="3823" spans="1:21" x14ac:dyDescent="0.15">
      <c r="A3823" s="63"/>
      <c r="B3823" s="78"/>
      <c r="C3823" s="65"/>
      <c r="D3823" s="64"/>
      <c r="E3823" s="65"/>
      <c r="F3823" s="65"/>
      <c r="G3823" s="65"/>
      <c r="H3823" s="65"/>
      <c r="I3823" s="64"/>
      <c r="J3823" s="66"/>
      <c r="K3823" s="67"/>
      <c r="L3823" s="68"/>
      <c r="M3823" s="69"/>
      <c r="N3823" s="69"/>
      <c r="O3823" s="68"/>
      <c r="P3823" s="65"/>
      <c r="Q3823" s="65"/>
      <c r="R3823" s="65"/>
      <c r="S3823" s="70"/>
      <c r="T3823" s="66"/>
      <c r="U3823" s="71"/>
    </row>
    <row r="3824" spans="1:21" x14ac:dyDescent="0.15">
      <c r="A3824" s="63"/>
      <c r="B3824" s="78"/>
      <c r="C3824" s="65"/>
      <c r="D3824" s="64"/>
      <c r="E3824" s="65"/>
      <c r="F3824" s="65"/>
      <c r="G3824" s="65"/>
      <c r="H3824" s="65"/>
      <c r="I3824" s="64"/>
      <c r="J3824" s="66"/>
      <c r="K3824" s="67"/>
      <c r="L3824" s="68"/>
      <c r="M3824" s="69"/>
      <c r="N3824" s="69"/>
      <c r="O3824" s="68"/>
      <c r="P3824" s="65"/>
      <c r="Q3824" s="65"/>
      <c r="R3824" s="65"/>
      <c r="S3824" s="70"/>
      <c r="T3824" s="66"/>
      <c r="U3824" s="71"/>
    </row>
    <row r="3825" spans="1:21" x14ac:dyDescent="0.15">
      <c r="A3825" s="63"/>
      <c r="B3825" s="78"/>
      <c r="C3825" s="65"/>
      <c r="D3825" s="64"/>
      <c r="E3825" s="65"/>
      <c r="F3825" s="65"/>
      <c r="G3825" s="65"/>
      <c r="H3825" s="65"/>
      <c r="I3825" s="64"/>
      <c r="J3825" s="66"/>
      <c r="K3825" s="67"/>
      <c r="L3825" s="68"/>
      <c r="M3825" s="69"/>
      <c r="N3825" s="69"/>
      <c r="O3825" s="68"/>
      <c r="P3825" s="65"/>
      <c r="Q3825" s="65"/>
      <c r="R3825" s="65"/>
      <c r="S3825" s="70"/>
      <c r="T3825" s="66"/>
      <c r="U3825" s="71"/>
    </row>
    <row r="3826" spans="1:21" x14ac:dyDescent="0.15">
      <c r="A3826" s="63"/>
      <c r="B3826" s="78"/>
      <c r="C3826" s="65"/>
      <c r="D3826" s="64"/>
      <c r="E3826" s="65"/>
      <c r="F3826" s="65"/>
      <c r="G3826" s="65"/>
      <c r="H3826" s="65"/>
      <c r="I3826" s="64"/>
      <c r="J3826" s="66"/>
      <c r="K3826" s="67"/>
      <c r="L3826" s="68"/>
      <c r="M3826" s="69"/>
      <c r="N3826" s="69"/>
      <c r="O3826" s="68"/>
      <c r="P3826" s="65"/>
      <c r="Q3826" s="65"/>
      <c r="R3826" s="65"/>
      <c r="S3826" s="70"/>
      <c r="T3826" s="66"/>
      <c r="U3826" s="71"/>
    </row>
    <row r="3827" spans="1:21" x14ac:dyDescent="0.15">
      <c r="A3827" s="63"/>
      <c r="B3827" s="78"/>
      <c r="C3827" s="65"/>
      <c r="D3827" s="64"/>
      <c r="E3827" s="65"/>
      <c r="F3827" s="65"/>
      <c r="G3827" s="65"/>
      <c r="H3827" s="65"/>
      <c r="I3827" s="64"/>
      <c r="J3827" s="66"/>
      <c r="K3827" s="67"/>
      <c r="L3827" s="68"/>
      <c r="M3827" s="69"/>
      <c r="N3827" s="69"/>
      <c r="O3827" s="68"/>
      <c r="P3827" s="65"/>
      <c r="Q3827" s="65"/>
      <c r="R3827" s="65"/>
      <c r="S3827" s="70"/>
      <c r="T3827" s="66"/>
      <c r="U3827" s="71"/>
    </row>
    <row r="3828" spans="1:21" x14ac:dyDescent="0.15">
      <c r="A3828" s="63"/>
      <c r="B3828" s="78"/>
      <c r="C3828" s="65"/>
      <c r="D3828" s="64"/>
      <c r="E3828" s="65"/>
      <c r="F3828" s="65"/>
      <c r="G3828" s="65"/>
      <c r="H3828" s="65"/>
      <c r="I3828" s="64"/>
      <c r="J3828" s="66"/>
      <c r="K3828" s="67"/>
      <c r="L3828" s="68"/>
      <c r="M3828" s="69"/>
      <c r="N3828" s="69"/>
      <c r="O3828" s="68"/>
      <c r="P3828" s="65"/>
      <c r="Q3828" s="65"/>
      <c r="R3828" s="65"/>
      <c r="S3828" s="70"/>
      <c r="T3828" s="66"/>
      <c r="U3828" s="71"/>
    </row>
    <row r="3829" spans="1:21" x14ac:dyDescent="0.15">
      <c r="A3829" s="63"/>
      <c r="B3829" s="78"/>
      <c r="C3829" s="65"/>
      <c r="D3829" s="64"/>
      <c r="E3829" s="65"/>
      <c r="F3829" s="65"/>
      <c r="G3829" s="65"/>
      <c r="H3829" s="65"/>
      <c r="I3829" s="64"/>
      <c r="J3829" s="66"/>
      <c r="K3829" s="67"/>
      <c r="L3829" s="68"/>
      <c r="M3829" s="69"/>
      <c r="N3829" s="69"/>
      <c r="O3829" s="68"/>
      <c r="P3829" s="65"/>
      <c r="Q3829" s="65"/>
      <c r="R3829" s="65"/>
      <c r="S3829" s="70"/>
      <c r="T3829" s="66"/>
      <c r="U3829" s="71"/>
    </row>
    <row r="3830" spans="1:21" x14ac:dyDescent="0.15">
      <c r="A3830" s="63"/>
      <c r="B3830" s="78"/>
      <c r="C3830" s="65"/>
      <c r="D3830" s="64"/>
      <c r="E3830" s="65"/>
      <c r="F3830" s="65"/>
      <c r="G3830" s="65"/>
      <c r="H3830" s="65"/>
      <c r="I3830" s="64"/>
      <c r="J3830" s="66"/>
      <c r="K3830" s="67"/>
      <c r="L3830" s="68"/>
      <c r="M3830" s="69"/>
      <c r="N3830" s="69"/>
      <c r="O3830" s="68"/>
      <c r="P3830" s="65"/>
      <c r="Q3830" s="65"/>
      <c r="R3830" s="65"/>
      <c r="S3830" s="70"/>
      <c r="T3830" s="66"/>
      <c r="U3830" s="71"/>
    </row>
    <row r="3831" spans="1:21" x14ac:dyDescent="0.15">
      <c r="A3831" s="63"/>
      <c r="B3831" s="78"/>
      <c r="C3831" s="65"/>
      <c r="D3831" s="64"/>
      <c r="E3831" s="65"/>
      <c r="F3831" s="65"/>
      <c r="G3831" s="65"/>
      <c r="H3831" s="65"/>
      <c r="I3831" s="64"/>
      <c r="J3831" s="66"/>
      <c r="K3831" s="67"/>
      <c r="L3831" s="68"/>
      <c r="M3831" s="69"/>
      <c r="N3831" s="69"/>
      <c r="O3831" s="68"/>
      <c r="P3831" s="65"/>
      <c r="Q3831" s="65"/>
      <c r="R3831" s="65"/>
      <c r="S3831" s="70"/>
      <c r="T3831" s="66"/>
      <c r="U3831" s="71"/>
    </row>
    <row r="3832" spans="1:21" x14ac:dyDescent="0.15">
      <c r="A3832" s="63"/>
      <c r="B3832" s="78"/>
      <c r="C3832" s="65"/>
      <c r="D3832" s="64"/>
      <c r="E3832" s="65"/>
      <c r="F3832" s="65"/>
      <c r="G3832" s="65"/>
      <c r="H3832" s="65"/>
      <c r="I3832" s="64"/>
      <c r="J3832" s="66"/>
      <c r="K3832" s="67"/>
      <c r="L3832" s="68"/>
      <c r="M3832" s="69"/>
      <c r="N3832" s="69"/>
      <c r="O3832" s="68"/>
      <c r="P3832" s="65"/>
      <c r="Q3832" s="65"/>
      <c r="R3832" s="65"/>
      <c r="S3832" s="70"/>
      <c r="T3832" s="66"/>
      <c r="U3832" s="71"/>
    </row>
    <row r="3833" spans="1:21" x14ac:dyDescent="0.15">
      <c r="A3833" s="63"/>
      <c r="B3833" s="78"/>
      <c r="C3833" s="65"/>
      <c r="D3833" s="64"/>
      <c r="E3833" s="65"/>
      <c r="F3833" s="65"/>
      <c r="G3833" s="65"/>
      <c r="H3833" s="65"/>
      <c r="I3833" s="64"/>
      <c r="J3833" s="66"/>
      <c r="K3833" s="67"/>
      <c r="L3833" s="68"/>
      <c r="M3833" s="69"/>
      <c r="N3833" s="69"/>
      <c r="O3833" s="68"/>
      <c r="P3833" s="65"/>
      <c r="Q3833" s="65"/>
      <c r="R3833" s="65"/>
      <c r="S3833" s="70"/>
      <c r="T3833" s="66"/>
      <c r="U3833" s="71"/>
    </row>
    <row r="3834" spans="1:21" x14ac:dyDescent="0.15">
      <c r="A3834" s="63"/>
      <c r="B3834" s="78"/>
      <c r="C3834" s="65"/>
      <c r="D3834" s="64"/>
      <c r="E3834" s="65"/>
      <c r="F3834" s="65"/>
      <c r="G3834" s="65"/>
      <c r="H3834" s="65"/>
      <c r="I3834" s="64"/>
      <c r="J3834" s="66"/>
      <c r="K3834" s="67"/>
      <c r="L3834" s="68"/>
      <c r="M3834" s="69"/>
      <c r="N3834" s="69"/>
      <c r="O3834" s="68"/>
      <c r="P3834" s="65"/>
      <c r="Q3834" s="65"/>
      <c r="R3834" s="65"/>
      <c r="S3834" s="70"/>
      <c r="T3834" s="66"/>
      <c r="U3834" s="71"/>
    </row>
    <row r="3835" spans="1:21" x14ac:dyDescent="0.15">
      <c r="A3835" s="63"/>
      <c r="B3835" s="78"/>
      <c r="C3835" s="65"/>
      <c r="D3835" s="64"/>
      <c r="E3835" s="65"/>
      <c r="F3835" s="65"/>
      <c r="G3835" s="65"/>
      <c r="H3835" s="65"/>
      <c r="I3835" s="64"/>
      <c r="J3835" s="66"/>
      <c r="K3835" s="67"/>
      <c r="L3835" s="68"/>
      <c r="M3835" s="69"/>
      <c r="N3835" s="69"/>
      <c r="O3835" s="68"/>
      <c r="P3835" s="65"/>
      <c r="Q3835" s="65"/>
      <c r="R3835" s="65"/>
      <c r="S3835" s="70"/>
      <c r="T3835" s="66"/>
      <c r="U3835" s="71"/>
    </row>
    <row r="3836" spans="1:21" x14ac:dyDescent="0.15">
      <c r="A3836" s="63"/>
      <c r="B3836" s="78"/>
      <c r="C3836" s="65"/>
      <c r="D3836" s="64"/>
      <c r="E3836" s="65"/>
      <c r="F3836" s="65"/>
      <c r="G3836" s="65"/>
      <c r="H3836" s="65"/>
      <c r="I3836" s="64"/>
      <c r="J3836" s="66"/>
      <c r="K3836" s="67"/>
      <c r="L3836" s="68"/>
      <c r="M3836" s="69"/>
      <c r="N3836" s="69"/>
      <c r="O3836" s="68"/>
      <c r="P3836" s="65"/>
      <c r="Q3836" s="65"/>
      <c r="R3836" s="65"/>
      <c r="S3836" s="70"/>
      <c r="T3836" s="66"/>
      <c r="U3836" s="71"/>
    </row>
    <row r="3837" spans="1:21" x14ac:dyDescent="0.15">
      <c r="A3837" s="63"/>
      <c r="B3837" s="78"/>
      <c r="C3837" s="65"/>
      <c r="D3837" s="64"/>
      <c r="E3837" s="65"/>
      <c r="F3837" s="65"/>
      <c r="G3837" s="65"/>
      <c r="H3837" s="65"/>
      <c r="I3837" s="64"/>
      <c r="J3837" s="66"/>
      <c r="K3837" s="67"/>
      <c r="L3837" s="68"/>
      <c r="M3837" s="69"/>
      <c r="N3837" s="69"/>
      <c r="O3837" s="68"/>
      <c r="P3837" s="65"/>
      <c r="Q3837" s="65"/>
      <c r="R3837" s="65"/>
      <c r="S3837" s="70"/>
      <c r="T3837" s="66"/>
      <c r="U3837" s="71"/>
    </row>
    <row r="3838" spans="1:21" x14ac:dyDescent="0.15">
      <c r="A3838" s="63"/>
      <c r="B3838" s="78"/>
      <c r="C3838" s="65"/>
      <c r="D3838" s="64"/>
      <c r="E3838" s="65"/>
      <c r="F3838" s="65"/>
      <c r="G3838" s="65"/>
      <c r="H3838" s="65"/>
      <c r="I3838" s="64"/>
      <c r="J3838" s="66"/>
      <c r="K3838" s="67"/>
      <c r="L3838" s="68"/>
      <c r="M3838" s="69"/>
      <c r="N3838" s="69"/>
      <c r="O3838" s="68"/>
      <c r="P3838" s="65"/>
      <c r="Q3838" s="65"/>
      <c r="R3838" s="65"/>
      <c r="S3838" s="70"/>
      <c r="T3838" s="66"/>
      <c r="U3838" s="71"/>
    </row>
    <row r="3839" spans="1:21" x14ac:dyDescent="0.15">
      <c r="A3839" s="63"/>
      <c r="B3839" s="78"/>
      <c r="C3839" s="65"/>
      <c r="D3839" s="64"/>
      <c r="E3839" s="65"/>
      <c r="F3839" s="65"/>
      <c r="G3839" s="65"/>
      <c r="H3839" s="65"/>
      <c r="I3839" s="64"/>
      <c r="J3839" s="66"/>
      <c r="K3839" s="67"/>
      <c r="L3839" s="68"/>
      <c r="M3839" s="69"/>
      <c r="N3839" s="69"/>
      <c r="O3839" s="68"/>
      <c r="P3839" s="65"/>
      <c r="Q3839" s="65"/>
      <c r="R3839" s="65"/>
      <c r="S3839" s="70"/>
      <c r="T3839" s="66"/>
      <c r="U3839" s="71"/>
    </row>
    <row r="3840" spans="1:21" x14ac:dyDescent="0.15">
      <c r="A3840" s="63"/>
      <c r="B3840" s="78"/>
      <c r="C3840" s="65"/>
      <c r="D3840" s="64"/>
      <c r="E3840" s="65"/>
      <c r="F3840" s="65"/>
      <c r="G3840" s="65"/>
      <c r="H3840" s="65"/>
      <c r="I3840" s="64"/>
      <c r="J3840" s="66"/>
      <c r="K3840" s="67"/>
      <c r="L3840" s="68"/>
      <c r="M3840" s="69"/>
      <c r="N3840" s="69"/>
      <c r="O3840" s="68"/>
      <c r="P3840" s="65"/>
      <c r="Q3840" s="65"/>
      <c r="R3840" s="65"/>
      <c r="S3840" s="70"/>
      <c r="T3840" s="66"/>
      <c r="U3840" s="71"/>
    </row>
    <row r="3841" spans="1:21" x14ac:dyDescent="0.15">
      <c r="A3841" s="63"/>
      <c r="B3841" s="78"/>
      <c r="C3841" s="65"/>
      <c r="D3841" s="64"/>
      <c r="E3841" s="65"/>
      <c r="F3841" s="65"/>
      <c r="G3841" s="65"/>
      <c r="H3841" s="65"/>
      <c r="I3841" s="64"/>
      <c r="J3841" s="66"/>
      <c r="K3841" s="67"/>
      <c r="L3841" s="68"/>
      <c r="M3841" s="69"/>
      <c r="N3841" s="69"/>
      <c r="O3841" s="68"/>
      <c r="P3841" s="65"/>
      <c r="Q3841" s="65"/>
      <c r="R3841" s="65"/>
      <c r="S3841" s="70"/>
      <c r="T3841" s="66"/>
      <c r="U3841" s="71"/>
    </row>
    <row r="3842" spans="1:21" x14ac:dyDescent="0.15">
      <c r="A3842" s="63"/>
      <c r="B3842" s="78"/>
      <c r="C3842" s="65"/>
      <c r="D3842" s="64"/>
      <c r="E3842" s="65"/>
      <c r="F3842" s="65"/>
      <c r="G3842" s="65"/>
      <c r="H3842" s="65"/>
      <c r="I3842" s="64"/>
      <c r="J3842" s="66"/>
      <c r="K3842" s="67"/>
      <c r="L3842" s="68"/>
      <c r="M3842" s="69"/>
      <c r="N3842" s="69"/>
      <c r="O3842" s="68"/>
      <c r="P3842" s="65"/>
      <c r="Q3842" s="65"/>
      <c r="R3842" s="65"/>
      <c r="S3842" s="70"/>
      <c r="T3842" s="66"/>
      <c r="U3842" s="71"/>
    </row>
    <row r="3843" spans="1:21" x14ac:dyDescent="0.15">
      <c r="A3843" s="63"/>
      <c r="B3843" s="78"/>
      <c r="C3843" s="65"/>
      <c r="D3843" s="64"/>
      <c r="E3843" s="65"/>
      <c r="F3843" s="65"/>
      <c r="G3843" s="65"/>
      <c r="H3843" s="65"/>
      <c r="I3843" s="64"/>
      <c r="J3843" s="66"/>
      <c r="K3843" s="67"/>
      <c r="L3843" s="68"/>
      <c r="M3843" s="69"/>
      <c r="N3843" s="69"/>
      <c r="O3843" s="68"/>
      <c r="P3843" s="65"/>
      <c r="Q3843" s="65"/>
      <c r="R3843" s="65"/>
      <c r="S3843" s="70"/>
      <c r="T3843" s="66"/>
      <c r="U3843" s="71"/>
    </row>
    <row r="3844" spans="1:21" x14ac:dyDescent="0.15">
      <c r="A3844" s="63"/>
      <c r="B3844" s="78"/>
      <c r="C3844" s="65"/>
      <c r="D3844" s="64"/>
      <c r="E3844" s="65"/>
      <c r="F3844" s="65"/>
      <c r="G3844" s="65"/>
      <c r="H3844" s="65"/>
      <c r="I3844" s="64"/>
      <c r="J3844" s="66"/>
      <c r="K3844" s="67"/>
      <c r="L3844" s="68"/>
      <c r="M3844" s="69"/>
      <c r="N3844" s="69"/>
      <c r="O3844" s="68"/>
      <c r="P3844" s="65"/>
      <c r="Q3844" s="65"/>
      <c r="R3844" s="65"/>
      <c r="S3844" s="70"/>
      <c r="T3844" s="66"/>
      <c r="U3844" s="71"/>
    </row>
    <row r="3845" spans="1:21" x14ac:dyDescent="0.15">
      <c r="A3845" s="63"/>
      <c r="B3845" s="78"/>
      <c r="C3845" s="65"/>
      <c r="D3845" s="64"/>
      <c r="E3845" s="65"/>
      <c r="F3845" s="65"/>
      <c r="G3845" s="65"/>
      <c r="H3845" s="65"/>
      <c r="I3845" s="64"/>
      <c r="J3845" s="66"/>
      <c r="K3845" s="67"/>
      <c r="L3845" s="68"/>
      <c r="M3845" s="69"/>
      <c r="N3845" s="69"/>
      <c r="O3845" s="68"/>
      <c r="P3845" s="65"/>
      <c r="Q3845" s="65"/>
      <c r="R3845" s="65"/>
      <c r="S3845" s="70"/>
      <c r="T3845" s="66"/>
      <c r="U3845" s="71"/>
    </row>
    <row r="3846" spans="1:21" x14ac:dyDescent="0.15">
      <c r="A3846" s="63"/>
      <c r="B3846" s="78"/>
      <c r="C3846" s="65"/>
      <c r="D3846" s="64"/>
      <c r="E3846" s="65"/>
      <c r="F3846" s="65"/>
      <c r="G3846" s="65"/>
      <c r="H3846" s="65"/>
      <c r="I3846" s="64"/>
      <c r="J3846" s="66"/>
      <c r="K3846" s="67"/>
      <c r="L3846" s="68"/>
      <c r="M3846" s="69"/>
      <c r="N3846" s="69"/>
      <c r="O3846" s="68"/>
      <c r="P3846" s="65"/>
      <c r="Q3846" s="65"/>
      <c r="R3846" s="65"/>
      <c r="S3846" s="70"/>
      <c r="T3846" s="66"/>
      <c r="U3846" s="71"/>
    </row>
    <row r="3847" spans="1:21" x14ac:dyDescent="0.15">
      <c r="A3847" s="63"/>
      <c r="B3847" s="78"/>
      <c r="C3847" s="65"/>
      <c r="D3847" s="64"/>
      <c r="E3847" s="65"/>
      <c r="F3847" s="65"/>
      <c r="G3847" s="65"/>
      <c r="H3847" s="65"/>
      <c r="I3847" s="64"/>
      <c r="J3847" s="66"/>
      <c r="K3847" s="67"/>
      <c r="L3847" s="68"/>
      <c r="M3847" s="69"/>
      <c r="N3847" s="69"/>
      <c r="O3847" s="68"/>
      <c r="P3847" s="65"/>
      <c r="Q3847" s="65"/>
      <c r="R3847" s="65"/>
      <c r="S3847" s="70"/>
      <c r="T3847" s="66"/>
      <c r="U3847" s="71"/>
    </row>
    <row r="3848" spans="1:21" x14ac:dyDescent="0.15">
      <c r="A3848" s="63"/>
      <c r="B3848" s="78"/>
      <c r="C3848" s="65"/>
      <c r="D3848" s="64"/>
      <c r="E3848" s="65"/>
      <c r="F3848" s="65"/>
      <c r="G3848" s="65"/>
      <c r="H3848" s="65"/>
      <c r="I3848" s="64"/>
      <c r="J3848" s="66"/>
      <c r="K3848" s="67"/>
      <c r="L3848" s="68"/>
      <c r="M3848" s="69"/>
      <c r="N3848" s="69"/>
      <c r="O3848" s="68"/>
      <c r="P3848" s="65"/>
      <c r="Q3848" s="65"/>
      <c r="R3848" s="65"/>
      <c r="S3848" s="70"/>
      <c r="T3848" s="66"/>
      <c r="U3848" s="71"/>
    </row>
    <row r="3849" spans="1:21" x14ac:dyDescent="0.15">
      <c r="A3849" s="63"/>
      <c r="B3849" s="78"/>
      <c r="C3849" s="65"/>
      <c r="D3849" s="64"/>
      <c r="E3849" s="65"/>
      <c r="F3849" s="65"/>
      <c r="G3849" s="65"/>
      <c r="H3849" s="65"/>
      <c r="I3849" s="64"/>
      <c r="J3849" s="66"/>
      <c r="K3849" s="67"/>
      <c r="L3849" s="68"/>
      <c r="M3849" s="69"/>
      <c r="N3849" s="69"/>
      <c r="O3849" s="68"/>
      <c r="P3849" s="65"/>
      <c r="Q3849" s="65"/>
      <c r="R3849" s="65"/>
      <c r="S3849" s="70"/>
      <c r="T3849" s="66"/>
      <c r="U3849" s="71"/>
    </row>
    <row r="3850" spans="1:21" x14ac:dyDescent="0.15">
      <c r="A3850" s="63"/>
      <c r="B3850" s="78"/>
      <c r="C3850" s="65"/>
      <c r="D3850" s="64"/>
      <c r="E3850" s="65"/>
      <c r="F3850" s="65"/>
      <c r="G3850" s="65"/>
      <c r="H3850" s="65"/>
      <c r="I3850" s="64"/>
      <c r="J3850" s="66"/>
      <c r="K3850" s="67"/>
      <c r="L3850" s="68"/>
      <c r="M3850" s="69"/>
      <c r="N3850" s="69"/>
      <c r="O3850" s="68"/>
      <c r="P3850" s="65"/>
      <c r="Q3850" s="65"/>
      <c r="R3850" s="65"/>
      <c r="S3850" s="70"/>
      <c r="T3850" s="66"/>
      <c r="U3850" s="71"/>
    </row>
    <row r="3851" spans="1:21" x14ac:dyDescent="0.15">
      <c r="A3851" s="63"/>
      <c r="B3851" s="78"/>
      <c r="C3851" s="65"/>
      <c r="D3851" s="64"/>
      <c r="E3851" s="65"/>
      <c r="F3851" s="65"/>
      <c r="G3851" s="65"/>
      <c r="H3851" s="65"/>
      <c r="I3851" s="64"/>
      <c r="J3851" s="66"/>
      <c r="K3851" s="67"/>
      <c r="L3851" s="68"/>
      <c r="M3851" s="69"/>
      <c r="N3851" s="69"/>
      <c r="O3851" s="68"/>
      <c r="P3851" s="65"/>
      <c r="Q3851" s="65"/>
      <c r="R3851" s="65"/>
      <c r="S3851" s="70"/>
      <c r="T3851" s="66"/>
      <c r="U3851" s="71"/>
    </row>
    <row r="3852" spans="1:21" x14ac:dyDescent="0.15">
      <c r="A3852" s="63"/>
      <c r="B3852" s="78"/>
      <c r="C3852" s="65"/>
      <c r="D3852" s="64"/>
      <c r="E3852" s="65"/>
      <c r="F3852" s="65"/>
      <c r="G3852" s="65"/>
      <c r="H3852" s="65"/>
      <c r="I3852" s="64"/>
      <c r="J3852" s="66"/>
      <c r="K3852" s="67"/>
      <c r="L3852" s="68"/>
      <c r="M3852" s="69"/>
      <c r="N3852" s="69"/>
      <c r="O3852" s="68"/>
      <c r="P3852" s="65"/>
      <c r="Q3852" s="65"/>
      <c r="R3852" s="65"/>
      <c r="S3852" s="70"/>
      <c r="T3852" s="66"/>
      <c r="U3852" s="71"/>
    </row>
    <row r="3853" spans="1:21" x14ac:dyDescent="0.15">
      <c r="A3853" s="63"/>
      <c r="B3853" s="78"/>
      <c r="C3853" s="65"/>
      <c r="D3853" s="64"/>
      <c r="E3853" s="65"/>
      <c r="F3853" s="65"/>
      <c r="G3853" s="65"/>
      <c r="H3853" s="65"/>
      <c r="I3853" s="64"/>
      <c r="J3853" s="66"/>
      <c r="K3853" s="67"/>
      <c r="L3853" s="68"/>
      <c r="M3853" s="69"/>
      <c r="N3853" s="69"/>
      <c r="O3853" s="68"/>
      <c r="P3853" s="65"/>
      <c r="Q3853" s="65"/>
      <c r="R3853" s="65"/>
      <c r="S3853" s="70"/>
      <c r="T3853" s="66"/>
      <c r="U3853" s="71"/>
    </row>
    <row r="3854" spans="1:21" x14ac:dyDescent="0.15">
      <c r="A3854" s="63"/>
      <c r="B3854" s="78"/>
      <c r="C3854" s="65"/>
      <c r="D3854" s="64"/>
      <c r="E3854" s="65"/>
      <c r="F3854" s="65"/>
      <c r="G3854" s="65"/>
      <c r="H3854" s="65"/>
      <c r="I3854" s="64"/>
      <c r="J3854" s="66"/>
      <c r="K3854" s="67"/>
      <c r="L3854" s="68"/>
      <c r="M3854" s="69"/>
      <c r="N3854" s="69"/>
      <c r="O3854" s="68"/>
      <c r="P3854" s="65"/>
      <c r="Q3854" s="65"/>
      <c r="R3854" s="65"/>
      <c r="S3854" s="70"/>
      <c r="T3854" s="66"/>
      <c r="U3854" s="71"/>
    </row>
    <row r="3855" spans="1:21" x14ac:dyDescent="0.15">
      <c r="A3855" s="63"/>
      <c r="B3855" s="78"/>
      <c r="C3855" s="65"/>
      <c r="D3855" s="64"/>
      <c r="E3855" s="65"/>
      <c r="F3855" s="65"/>
      <c r="G3855" s="65"/>
      <c r="H3855" s="65"/>
      <c r="I3855" s="64"/>
      <c r="J3855" s="66"/>
      <c r="K3855" s="67"/>
      <c r="L3855" s="68"/>
      <c r="M3855" s="69"/>
      <c r="N3855" s="69"/>
      <c r="O3855" s="68"/>
      <c r="P3855" s="65"/>
      <c r="Q3855" s="65"/>
      <c r="R3855" s="65"/>
      <c r="S3855" s="70"/>
      <c r="T3855" s="66"/>
      <c r="U3855" s="71"/>
    </row>
    <row r="3856" spans="1:21" x14ac:dyDescent="0.15">
      <c r="A3856" s="63"/>
      <c r="B3856" s="78"/>
      <c r="C3856" s="65"/>
      <c r="D3856" s="64"/>
      <c r="E3856" s="65"/>
      <c r="F3856" s="65"/>
      <c r="G3856" s="65"/>
      <c r="H3856" s="65"/>
      <c r="I3856" s="64"/>
      <c r="J3856" s="66"/>
      <c r="K3856" s="67"/>
      <c r="L3856" s="68"/>
      <c r="M3856" s="69"/>
      <c r="N3856" s="69"/>
      <c r="O3856" s="68"/>
      <c r="P3856" s="65"/>
      <c r="Q3856" s="65"/>
      <c r="R3856" s="65"/>
      <c r="S3856" s="70"/>
      <c r="T3856" s="66"/>
      <c r="U3856" s="71"/>
    </row>
    <row r="3857" spans="1:21" x14ac:dyDescent="0.15">
      <c r="A3857" s="63"/>
      <c r="B3857" s="78"/>
      <c r="C3857" s="65"/>
      <c r="D3857" s="64"/>
      <c r="E3857" s="65"/>
      <c r="F3857" s="65"/>
      <c r="G3857" s="65"/>
      <c r="H3857" s="65"/>
      <c r="I3857" s="64"/>
      <c r="J3857" s="66"/>
      <c r="K3857" s="67"/>
      <c r="L3857" s="68"/>
      <c r="M3857" s="69"/>
      <c r="N3857" s="69"/>
      <c r="O3857" s="68"/>
      <c r="P3857" s="65"/>
      <c r="Q3857" s="65"/>
      <c r="R3857" s="65"/>
      <c r="S3857" s="70"/>
      <c r="T3857" s="66"/>
      <c r="U3857" s="71"/>
    </row>
    <row r="3858" spans="1:21" x14ac:dyDescent="0.15">
      <c r="A3858" s="63"/>
      <c r="B3858" s="78"/>
      <c r="C3858" s="65"/>
      <c r="D3858" s="64"/>
      <c r="E3858" s="65"/>
      <c r="F3858" s="65"/>
      <c r="G3858" s="65"/>
      <c r="H3858" s="65"/>
      <c r="I3858" s="64"/>
      <c r="J3858" s="66"/>
      <c r="K3858" s="67"/>
      <c r="L3858" s="68"/>
      <c r="M3858" s="69"/>
      <c r="N3858" s="69"/>
      <c r="O3858" s="68"/>
      <c r="P3858" s="65"/>
      <c r="Q3858" s="65"/>
      <c r="R3858" s="65"/>
      <c r="S3858" s="70"/>
      <c r="T3858" s="66"/>
      <c r="U3858" s="71"/>
    </row>
    <row r="3859" spans="1:21" x14ac:dyDescent="0.15">
      <c r="A3859" s="63"/>
      <c r="B3859" s="78"/>
      <c r="C3859" s="65"/>
      <c r="D3859" s="64"/>
      <c r="E3859" s="65"/>
      <c r="F3859" s="65"/>
      <c r="G3859" s="65"/>
      <c r="H3859" s="65"/>
      <c r="I3859" s="64"/>
      <c r="J3859" s="66"/>
      <c r="K3859" s="67"/>
      <c r="L3859" s="68"/>
      <c r="M3859" s="69"/>
      <c r="N3859" s="69"/>
      <c r="O3859" s="68"/>
      <c r="P3859" s="65"/>
      <c r="Q3859" s="65"/>
      <c r="R3859" s="65"/>
      <c r="S3859" s="70"/>
      <c r="T3859" s="66"/>
      <c r="U3859" s="71"/>
    </row>
    <row r="3860" spans="1:21" x14ac:dyDescent="0.15">
      <c r="A3860" s="63"/>
      <c r="B3860" s="78"/>
      <c r="C3860" s="65"/>
      <c r="D3860" s="64"/>
      <c r="E3860" s="65"/>
      <c r="F3860" s="65"/>
      <c r="G3860" s="65"/>
      <c r="H3860" s="65"/>
      <c r="I3860" s="64"/>
      <c r="J3860" s="66"/>
      <c r="K3860" s="67"/>
      <c r="L3860" s="68"/>
      <c r="M3860" s="69"/>
      <c r="N3860" s="69"/>
      <c r="O3860" s="68"/>
      <c r="P3860" s="65"/>
      <c r="Q3860" s="65"/>
      <c r="R3860" s="65"/>
      <c r="S3860" s="70"/>
      <c r="T3860" s="66"/>
      <c r="U3860" s="71"/>
    </row>
    <row r="3861" spans="1:21" x14ac:dyDescent="0.15">
      <c r="A3861" s="63"/>
      <c r="B3861" s="78"/>
      <c r="C3861" s="65"/>
      <c r="D3861" s="64"/>
      <c r="E3861" s="65"/>
      <c r="F3861" s="65"/>
      <c r="G3861" s="65"/>
      <c r="H3861" s="65"/>
      <c r="I3861" s="64"/>
      <c r="J3861" s="66"/>
      <c r="K3861" s="67"/>
      <c r="L3861" s="68"/>
      <c r="M3861" s="69"/>
      <c r="N3861" s="69"/>
      <c r="O3861" s="68"/>
      <c r="P3861" s="65"/>
      <c r="Q3861" s="65"/>
      <c r="R3861" s="65"/>
      <c r="S3861" s="70"/>
      <c r="T3861" s="66"/>
      <c r="U3861" s="71"/>
    </row>
    <row r="3862" spans="1:21" x14ac:dyDescent="0.15">
      <c r="A3862" s="63"/>
      <c r="B3862" s="78"/>
      <c r="C3862" s="65"/>
      <c r="D3862" s="64"/>
      <c r="E3862" s="65"/>
      <c r="F3862" s="65"/>
      <c r="G3862" s="65"/>
      <c r="H3862" s="65"/>
      <c r="I3862" s="64"/>
      <c r="J3862" s="66"/>
      <c r="K3862" s="67"/>
      <c r="L3862" s="68"/>
      <c r="M3862" s="69"/>
      <c r="N3862" s="69"/>
      <c r="O3862" s="68"/>
      <c r="P3862" s="65"/>
      <c r="Q3862" s="65"/>
      <c r="R3862" s="65"/>
      <c r="S3862" s="70"/>
      <c r="T3862" s="66"/>
      <c r="U3862" s="71"/>
    </row>
    <row r="3863" spans="1:21" x14ac:dyDescent="0.15">
      <c r="A3863" s="63"/>
      <c r="B3863" s="78"/>
      <c r="C3863" s="65"/>
      <c r="D3863" s="64"/>
      <c r="E3863" s="65"/>
      <c r="F3863" s="65"/>
      <c r="G3863" s="65"/>
      <c r="H3863" s="65"/>
      <c r="I3863" s="64"/>
      <c r="J3863" s="66"/>
      <c r="K3863" s="67"/>
      <c r="L3863" s="68"/>
      <c r="M3863" s="69"/>
      <c r="N3863" s="69"/>
      <c r="O3863" s="68"/>
      <c r="P3863" s="65"/>
      <c r="Q3863" s="65"/>
      <c r="R3863" s="65"/>
      <c r="S3863" s="70"/>
      <c r="T3863" s="66"/>
      <c r="U3863" s="71"/>
    </row>
    <row r="3864" spans="1:21" x14ac:dyDescent="0.15">
      <c r="A3864" s="63"/>
      <c r="B3864" s="78"/>
      <c r="C3864" s="65"/>
      <c r="D3864" s="64"/>
      <c r="E3864" s="65"/>
      <c r="F3864" s="65"/>
      <c r="G3864" s="65"/>
      <c r="H3864" s="65"/>
      <c r="I3864" s="64"/>
      <c r="J3864" s="66"/>
      <c r="K3864" s="67"/>
      <c r="L3864" s="68"/>
      <c r="M3864" s="69"/>
      <c r="N3864" s="69"/>
      <c r="O3864" s="68"/>
      <c r="P3864" s="65"/>
      <c r="Q3864" s="65"/>
      <c r="R3864" s="65"/>
      <c r="S3864" s="70"/>
      <c r="T3864" s="66"/>
      <c r="U3864" s="71"/>
    </row>
    <row r="3865" spans="1:21" x14ac:dyDescent="0.15">
      <c r="A3865" s="63"/>
      <c r="B3865" s="78"/>
      <c r="C3865" s="65"/>
      <c r="D3865" s="64"/>
      <c r="E3865" s="65"/>
      <c r="F3865" s="65"/>
      <c r="G3865" s="65"/>
      <c r="H3865" s="65"/>
      <c r="I3865" s="64"/>
      <c r="J3865" s="66"/>
      <c r="K3865" s="67"/>
      <c r="L3865" s="68"/>
      <c r="M3865" s="69"/>
      <c r="N3865" s="69"/>
      <c r="O3865" s="68"/>
      <c r="P3865" s="65"/>
      <c r="Q3865" s="65"/>
      <c r="R3865" s="65"/>
      <c r="S3865" s="70"/>
      <c r="T3865" s="66"/>
      <c r="U3865" s="71"/>
    </row>
    <row r="3866" spans="1:21" x14ac:dyDescent="0.15">
      <c r="A3866" s="63"/>
      <c r="B3866" s="78"/>
      <c r="C3866" s="65"/>
      <c r="D3866" s="64"/>
      <c r="E3866" s="65"/>
      <c r="F3866" s="65"/>
      <c r="G3866" s="65"/>
      <c r="H3866" s="65"/>
      <c r="I3866" s="64"/>
      <c r="J3866" s="66"/>
      <c r="K3866" s="67"/>
      <c r="L3866" s="68"/>
      <c r="M3866" s="69"/>
      <c r="N3866" s="69"/>
      <c r="O3866" s="68"/>
      <c r="P3866" s="65"/>
      <c r="Q3866" s="65"/>
      <c r="R3866" s="65"/>
      <c r="S3866" s="70"/>
      <c r="T3866" s="66"/>
      <c r="U3866" s="71"/>
    </row>
    <row r="3867" spans="1:21" x14ac:dyDescent="0.15">
      <c r="A3867" s="63"/>
      <c r="B3867" s="78"/>
      <c r="C3867" s="65"/>
      <c r="D3867" s="64"/>
      <c r="E3867" s="65"/>
      <c r="F3867" s="65"/>
      <c r="G3867" s="65"/>
      <c r="H3867" s="65"/>
      <c r="I3867" s="64"/>
      <c r="J3867" s="66"/>
      <c r="K3867" s="67"/>
      <c r="L3867" s="68"/>
      <c r="M3867" s="69"/>
      <c r="N3867" s="69"/>
      <c r="O3867" s="68"/>
      <c r="P3867" s="65"/>
      <c r="Q3867" s="65"/>
      <c r="R3867" s="65"/>
      <c r="S3867" s="70"/>
      <c r="T3867" s="66"/>
      <c r="U3867" s="71"/>
    </row>
    <row r="3868" spans="1:21" x14ac:dyDescent="0.15">
      <c r="A3868" s="63"/>
      <c r="B3868" s="78"/>
      <c r="C3868" s="65"/>
      <c r="D3868" s="64"/>
      <c r="E3868" s="65"/>
      <c r="F3868" s="65"/>
      <c r="G3868" s="65"/>
      <c r="H3868" s="65"/>
      <c r="I3868" s="64"/>
      <c r="J3868" s="66"/>
      <c r="K3868" s="67"/>
      <c r="L3868" s="68"/>
      <c r="M3868" s="69"/>
      <c r="N3868" s="69"/>
      <c r="O3868" s="68"/>
      <c r="P3868" s="65"/>
      <c r="Q3868" s="65"/>
      <c r="R3868" s="65"/>
      <c r="S3868" s="70"/>
      <c r="T3868" s="66"/>
      <c r="U3868" s="71"/>
    </row>
    <row r="3869" spans="1:21" x14ac:dyDescent="0.15">
      <c r="A3869" s="63"/>
      <c r="B3869" s="78"/>
      <c r="C3869" s="65"/>
      <c r="D3869" s="64"/>
      <c r="E3869" s="65"/>
      <c r="F3869" s="65"/>
      <c r="G3869" s="65"/>
      <c r="H3869" s="65"/>
      <c r="I3869" s="64"/>
      <c r="J3869" s="66"/>
      <c r="K3869" s="67"/>
      <c r="L3869" s="68"/>
      <c r="M3869" s="69"/>
      <c r="N3869" s="69"/>
      <c r="O3869" s="68"/>
      <c r="P3869" s="65"/>
      <c r="Q3869" s="65"/>
      <c r="R3869" s="65"/>
      <c r="S3869" s="70"/>
      <c r="T3869" s="66"/>
      <c r="U3869" s="71"/>
    </row>
    <row r="3870" spans="1:21" x14ac:dyDescent="0.15">
      <c r="A3870" s="63"/>
      <c r="B3870" s="78"/>
      <c r="C3870" s="65"/>
      <c r="D3870" s="64"/>
      <c r="E3870" s="65"/>
      <c r="F3870" s="65"/>
      <c r="G3870" s="65"/>
      <c r="H3870" s="65"/>
      <c r="I3870" s="64"/>
      <c r="J3870" s="66"/>
      <c r="K3870" s="67"/>
      <c r="L3870" s="68"/>
      <c r="M3870" s="69"/>
      <c r="N3870" s="69"/>
      <c r="O3870" s="68"/>
      <c r="P3870" s="65"/>
      <c r="Q3870" s="65"/>
      <c r="R3870" s="65"/>
      <c r="S3870" s="70"/>
      <c r="T3870" s="66"/>
      <c r="U3870" s="71"/>
    </row>
    <row r="3871" spans="1:21" x14ac:dyDescent="0.15">
      <c r="A3871" s="63"/>
      <c r="B3871" s="78"/>
      <c r="C3871" s="65"/>
      <c r="D3871" s="64"/>
      <c r="E3871" s="65"/>
      <c r="F3871" s="65"/>
      <c r="G3871" s="65"/>
      <c r="H3871" s="65"/>
      <c r="I3871" s="64"/>
      <c r="J3871" s="66"/>
      <c r="K3871" s="67"/>
      <c r="L3871" s="68"/>
      <c r="M3871" s="69"/>
      <c r="N3871" s="69"/>
      <c r="O3871" s="68"/>
      <c r="P3871" s="65"/>
      <c r="Q3871" s="65"/>
      <c r="R3871" s="65"/>
      <c r="S3871" s="70"/>
      <c r="T3871" s="66"/>
      <c r="U3871" s="71"/>
    </row>
    <row r="3872" spans="1:21" x14ac:dyDescent="0.15">
      <c r="A3872" s="63"/>
      <c r="B3872" s="78"/>
      <c r="C3872" s="65"/>
      <c r="D3872" s="64"/>
      <c r="E3872" s="65"/>
      <c r="F3872" s="65"/>
      <c r="G3872" s="65"/>
      <c r="H3872" s="65"/>
      <c r="I3872" s="64"/>
      <c r="J3872" s="66"/>
      <c r="K3872" s="67"/>
      <c r="L3872" s="68"/>
      <c r="M3872" s="69"/>
      <c r="N3872" s="69"/>
      <c r="O3872" s="68"/>
      <c r="P3872" s="65"/>
      <c r="Q3872" s="65"/>
      <c r="R3872" s="65"/>
      <c r="S3872" s="70"/>
      <c r="T3872" s="66"/>
      <c r="U3872" s="71"/>
    </row>
    <row r="3873" spans="1:21" x14ac:dyDescent="0.15">
      <c r="A3873" s="63"/>
      <c r="B3873" s="78"/>
      <c r="C3873" s="65"/>
      <c r="D3873" s="64"/>
      <c r="E3873" s="65"/>
      <c r="F3873" s="65"/>
      <c r="G3873" s="65"/>
      <c r="H3873" s="65"/>
      <c r="I3873" s="64"/>
      <c r="J3873" s="66"/>
      <c r="K3873" s="67"/>
      <c r="L3873" s="68"/>
      <c r="M3873" s="69"/>
      <c r="N3873" s="69"/>
      <c r="O3873" s="68"/>
      <c r="P3873" s="65"/>
      <c r="Q3873" s="65"/>
      <c r="R3873" s="65"/>
      <c r="S3873" s="70"/>
      <c r="T3873" s="66"/>
      <c r="U3873" s="71"/>
    </row>
    <row r="3874" spans="1:21" x14ac:dyDescent="0.15">
      <c r="A3874" s="63"/>
      <c r="B3874" s="78"/>
      <c r="C3874" s="65"/>
      <c r="D3874" s="64"/>
      <c r="E3874" s="65"/>
      <c r="F3874" s="65"/>
      <c r="G3874" s="65"/>
      <c r="H3874" s="65"/>
      <c r="I3874" s="64"/>
      <c r="J3874" s="66"/>
      <c r="K3874" s="67"/>
      <c r="L3874" s="68"/>
      <c r="M3874" s="69"/>
      <c r="N3874" s="69"/>
      <c r="O3874" s="68"/>
      <c r="P3874" s="65"/>
      <c r="Q3874" s="65"/>
      <c r="R3874" s="65"/>
      <c r="S3874" s="70"/>
      <c r="T3874" s="66"/>
      <c r="U3874" s="71"/>
    </row>
    <row r="3875" spans="1:21" x14ac:dyDescent="0.15">
      <c r="A3875" s="63"/>
      <c r="B3875" s="78"/>
      <c r="C3875" s="65"/>
      <c r="D3875" s="64"/>
      <c r="E3875" s="65"/>
      <c r="F3875" s="65"/>
      <c r="G3875" s="65"/>
      <c r="H3875" s="65"/>
      <c r="I3875" s="64"/>
      <c r="J3875" s="66"/>
      <c r="K3875" s="67"/>
      <c r="L3875" s="68"/>
      <c r="M3875" s="69"/>
      <c r="N3875" s="69"/>
      <c r="O3875" s="68"/>
      <c r="P3875" s="65"/>
      <c r="Q3875" s="65"/>
      <c r="R3875" s="65"/>
      <c r="S3875" s="70"/>
      <c r="T3875" s="66"/>
      <c r="U3875" s="71"/>
    </row>
    <row r="3876" spans="1:21" x14ac:dyDescent="0.15">
      <c r="A3876" s="63"/>
      <c r="B3876" s="78"/>
      <c r="C3876" s="65"/>
      <c r="D3876" s="64"/>
      <c r="E3876" s="65"/>
      <c r="F3876" s="65"/>
      <c r="G3876" s="65"/>
      <c r="H3876" s="65"/>
      <c r="I3876" s="64"/>
      <c r="J3876" s="66"/>
      <c r="K3876" s="67"/>
      <c r="L3876" s="68"/>
      <c r="M3876" s="69"/>
      <c r="N3876" s="69"/>
      <c r="O3876" s="68"/>
      <c r="P3876" s="65"/>
      <c r="Q3876" s="65"/>
      <c r="R3876" s="65"/>
      <c r="S3876" s="70"/>
      <c r="T3876" s="66"/>
      <c r="U3876" s="71"/>
    </row>
    <row r="3877" spans="1:21" x14ac:dyDescent="0.15">
      <c r="A3877" s="63"/>
      <c r="B3877" s="78"/>
      <c r="C3877" s="65"/>
      <c r="D3877" s="64"/>
      <c r="E3877" s="65"/>
      <c r="F3877" s="65"/>
      <c r="G3877" s="65"/>
      <c r="H3877" s="65"/>
      <c r="I3877" s="64"/>
      <c r="J3877" s="66"/>
      <c r="K3877" s="67"/>
      <c r="L3877" s="68"/>
      <c r="M3877" s="69"/>
      <c r="N3877" s="69"/>
      <c r="O3877" s="68"/>
      <c r="P3877" s="65"/>
      <c r="Q3877" s="65"/>
      <c r="R3877" s="65"/>
      <c r="S3877" s="70"/>
      <c r="T3877" s="66"/>
      <c r="U3877" s="71"/>
    </row>
    <row r="3878" spans="1:21" x14ac:dyDescent="0.15">
      <c r="A3878" s="63"/>
      <c r="B3878" s="78"/>
      <c r="C3878" s="65"/>
      <c r="D3878" s="64"/>
      <c r="E3878" s="65"/>
      <c r="F3878" s="65"/>
      <c r="G3878" s="65"/>
      <c r="H3878" s="65"/>
      <c r="I3878" s="64"/>
      <c r="J3878" s="66"/>
      <c r="K3878" s="67"/>
      <c r="L3878" s="68"/>
      <c r="M3878" s="69"/>
      <c r="N3878" s="69"/>
      <c r="O3878" s="68"/>
      <c r="P3878" s="65"/>
      <c r="Q3878" s="65"/>
      <c r="R3878" s="65"/>
      <c r="S3878" s="70"/>
      <c r="T3878" s="66"/>
      <c r="U3878" s="71"/>
    </row>
    <row r="3879" spans="1:21" x14ac:dyDescent="0.15">
      <c r="A3879" s="63"/>
      <c r="B3879" s="78"/>
      <c r="C3879" s="65"/>
      <c r="D3879" s="64"/>
      <c r="E3879" s="65"/>
      <c r="F3879" s="65"/>
      <c r="G3879" s="65"/>
      <c r="H3879" s="65"/>
      <c r="I3879" s="64"/>
      <c r="J3879" s="66"/>
      <c r="K3879" s="67"/>
      <c r="L3879" s="68"/>
      <c r="M3879" s="69"/>
      <c r="N3879" s="69"/>
      <c r="O3879" s="68"/>
      <c r="P3879" s="65"/>
      <c r="Q3879" s="65"/>
      <c r="R3879" s="65"/>
      <c r="S3879" s="70"/>
      <c r="T3879" s="66"/>
      <c r="U3879" s="71"/>
    </row>
    <row r="3880" spans="1:21" x14ac:dyDescent="0.15">
      <c r="A3880" s="63"/>
      <c r="B3880" s="78"/>
      <c r="C3880" s="65"/>
      <c r="D3880" s="64"/>
      <c r="E3880" s="65"/>
      <c r="F3880" s="65"/>
      <c r="G3880" s="65"/>
      <c r="H3880" s="65"/>
      <c r="I3880" s="64"/>
      <c r="J3880" s="66"/>
      <c r="K3880" s="67"/>
      <c r="L3880" s="68"/>
      <c r="M3880" s="69"/>
      <c r="N3880" s="69"/>
      <c r="O3880" s="68"/>
      <c r="P3880" s="65"/>
      <c r="Q3880" s="65"/>
      <c r="R3880" s="65"/>
      <c r="S3880" s="70"/>
      <c r="T3880" s="66"/>
      <c r="U3880" s="71"/>
    </row>
    <row r="3881" spans="1:21" x14ac:dyDescent="0.15">
      <c r="A3881" s="63"/>
      <c r="B3881" s="78"/>
      <c r="C3881" s="65"/>
      <c r="D3881" s="64"/>
      <c r="E3881" s="65"/>
      <c r="F3881" s="65"/>
      <c r="G3881" s="65"/>
      <c r="H3881" s="65"/>
      <c r="I3881" s="64"/>
      <c r="J3881" s="66"/>
      <c r="K3881" s="67"/>
      <c r="L3881" s="68"/>
      <c r="M3881" s="69"/>
      <c r="N3881" s="69"/>
      <c r="O3881" s="68"/>
      <c r="P3881" s="65"/>
      <c r="Q3881" s="65"/>
      <c r="R3881" s="65"/>
      <c r="S3881" s="70"/>
      <c r="T3881" s="66"/>
      <c r="U3881" s="71"/>
    </row>
    <row r="3882" spans="1:21" x14ac:dyDescent="0.15">
      <c r="A3882" s="63"/>
      <c r="B3882" s="78"/>
      <c r="C3882" s="65"/>
      <c r="D3882" s="64"/>
      <c r="E3882" s="65"/>
      <c r="F3882" s="65"/>
      <c r="G3882" s="65"/>
      <c r="H3882" s="65"/>
      <c r="I3882" s="64"/>
      <c r="J3882" s="66"/>
      <c r="K3882" s="67"/>
      <c r="L3882" s="68"/>
      <c r="M3882" s="69"/>
      <c r="N3882" s="69"/>
      <c r="O3882" s="68"/>
      <c r="P3882" s="65"/>
      <c r="Q3882" s="65"/>
      <c r="R3882" s="65"/>
      <c r="S3882" s="70"/>
      <c r="T3882" s="66"/>
      <c r="U3882" s="71"/>
    </row>
    <row r="3883" spans="1:21" x14ac:dyDescent="0.15">
      <c r="A3883" s="63"/>
      <c r="B3883" s="78"/>
      <c r="C3883" s="65"/>
      <c r="D3883" s="64"/>
      <c r="E3883" s="65"/>
      <c r="F3883" s="65"/>
      <c r="G3883" s="65"/>
      <c r="H3883" s="65"/>
      <c r="I3883" s="64"/>
      <c r="J3883" s="66"/>
      <c r="K3883" s="67"/>
      <c r="L3883" s="68"/>
      <c r="M3883" s="69"/>
      <c r="N3883" s="69"/>
      <c r="O3883" s="68"/>
      <c r="P3883" s="65"/>
      <c r="Q3883" s="65"/>
      <c r="R3883" s="65"/>
      <c r="S3883" s="70"/>
      <c r="T3883" s="66"/>
      <c r="U3883" s="71"/>
    </row>
    <row r="3884" spans="1:21" x14ac:dyDescent="0.15">
      <c r="A3884" s="63"/>
      <c r="B3884" s="78"/>
      <c r="C3884" s="65"/>
      <c r="D3884" s="64"/>
      <c r="E3884" s="65"/>
      <c r="F3884" s="65"/>
      <c r="G3884" s="65"/>
      <c r="H3884" s="65"/>
      <c r="I3884" s="64"/>
      <c r="J3884" s="66"/>
      <c r="K3884" s="67"/>
      <c r="L3884" s="68"/>
      <c r="M3884" s="69"/>
      <c r="N3884" s="69"/>
      <c r="O3884" s="68"/>
      <c r="P3884" s="65"/>
      <c r="Q3884" s="65"/>
      <c r="R3884" s="65"/>
      <c r="S3884" s="70"/>
      <c r="T3884" s="66"/>
      <c r="U3884" s="71"/>
    </row>
    <row r="3885" spans="1:21" x14ac:dyDescent="0.15">
      <c r="A3885" s="63"/>
      <c r="B3885" s="78"/>
      <c r="C3885" s="65"/>
      <c r="D3885" s="64"/>
      <c r="E3885" s="65"/>
      <c r="F3885" s="65"/>
      <c r="G3885" s="65"/>
      <c r="H3885" s="65"/>
      <c r="I3885" s="64"/>
      <c r="J3885" s="66"/>
      <c r="K3885" s="67"/>
      <c r="L3885" s="68"/>
      <c r="M3885" s="69"/>
      <c r="N3885" s="69"/>
      <c r="O3885" s="68"/>
      <c r="P3885" s="65"/>
      <c r="Q3885" s="65"/>
      <c r="R3885" s="65"/>
      <c r="S3885" s="70"/>
      <c r="T3885" s="66"/>
      <c r="U3885" s="71"/>
    </row>
    <row r="3886" spans="1:21" x14ac:dyDescent="0.15">
      <c r="A3886" s="63"/>
      <c r="B3886" s="78"/>
      <c r="C3886" s="65"/>
      <c r="D3886" s="64"/>
      <c r="E3886" s="65"/>
      <c r="F3886" s="65"/>
      <c r="G3886" s="65"/>
      <c r="H3886" s="65"/>
      <c r="I3886" s="64"/>
      <c r="J3886" s="66"/>
      <c r="K3886" s="67"/>
      <c r="L3886" s="68"/>
      <c r="M3886" s="69"/>
      <c r="N3886" s="69"/>
      <c r="O3886" s="68"/>
      <c r="P3886" s="65"/>
      <c r="Q3886" s="65"/>
      <c r="R3886" s="65"/>
      <c r="S3886" s="70"/>
      <c r="T3886" s="66"/>
      <c r="U3886" s="71"/>
    </row>
    <row r="3887" spans="1:21" x14ac:dyDescent="0.15">
      <c r="A3887" s="63"/>
      <c r="B3887" s="78"/>
      <c r="C3887" s="65"/>
      <c r="D3887" s="64"/>
      <c r="E3887" s="65"/>
      <c r="F3887" s="65"/>
      <c r="G3887" s="65"/>
      <c r="H3887" s="65"/>
      <c r="I3887" s="64"/>
      <c r="J3887" s="66"/>
      <c r="K3887" s="67"/>
      <c r="L3887" s="68"/>
      <c r="M3887" s="69"/>
      <c r="N3887" s="69"/>
      <c r="O3887" s="68"/>
      <c r="P3887" s="65"/>
      <c r="Q3887" s="65"/>
      <c r="R3887" s="65"/>
      <c r="S3887" s="70"/>
      <c r="T3887" s="66"/>
      <c r="U3887" s="71"/>
    </row>
    <row r="3888" spans="1:21" x14ac:dyDescent="0.15">
      <c r="A3888" s="63"/>
      <c r="B3888" s="78"/>
      <c r="C3888" s="65"/>
      <c r="D3888" s="64"/>
      <c r="E3888" s="65"/>
      <c r="F3888" s="65"/>
      <c r="G3888" s="65"/>
      <c r="H3888" s="65"/>
      <c r="I3888" s="64"/>
      <c r="J3888" s="66"/>
      <c r="K3888" s="67"/>
      <c r="L3888" s="68"/>
      <c r="M3888" s="69"/>
      <c r="N3888" s="69"/>
      <c r="O3888" s="68"/>
      <c r="P3888" s="65"/>
      <c r="Q3888" s="65"/>
      <c r="R3888" s="65"/>
      <c r="S3888" s="70"/>
      <c r="T3888" s="66"/>
      <c r="U3888" s="71"/>
    </row>
    <row r="3889" spans="1:21" x14ac:dyDescent="0.15">
      <c r="A3889" s="63"/>
      <c r="B3889" s="78"/>
      <c r="C3889" s="65"/>
      <c r="D3889" s="64"/>
      <c r="E3889" s="65"/>
      <c r="F3889" s="65"/>
      <c r="G3889" s="65"/>
      <c r="H3889" s="65"/>
      <c r="I3889" s="64"/>
      <c r="J3889" s="66"/>
      <c r="K3889" s="67"/>
      <c r="L3889" s="68"/>
      <c r="M3889" s="69"/>
      <c r="N3889" s="69"/>
      <c r="O3889" s="68"/>
      <c r="P3889" s="65"/>
      <c r="Q3889" s="65"/>
      <c r="R3889" s="65"/>
      <c r="S3889" s="70"/>
      <c r="T3889" s="66"/>
      <c r="U3889" s="71"/>
    </row>
    <row r="3890" spans="1:21" x14ac:dyDescent="0.15">
      <c r="A3890" s="63"/>
      <c r="B3890" s="78"/>
      <c r="C3890" s="65"/>
      <c r="D3890" s="64"/>
      <c r="E3890" s="65"/>
      <c r="F3890" s="65"/>
      <c r="G3890" s="65"/>
      <c r="H3890" s="65"/>
      <c r="I3890" s="64"/>
      <c r="J3890" s="66"/>
      <c r="K3890" s="67"/>
      <c r="L3890" s="68"/>
      <c r="M3890" s="69"/>
      <c r="N3890" s="69"/>
      <c r="O3890" s="68"/>
      <c r="P3890" s="65"/>
      <c r="Q3890" s="65"/>
      <c r="R3890" s="65"/>
      <c r="S3890" s="70"/>
      <c r="T3890" s="66"/>
      <c r="U3890" s="71"/>
    </row>
    <row r="3891" spans="1:21" x14ac:dyDescent="0.15">
      <c r="A3891" s="63"/>
      <c r="B3891" s="78"/>
      <c r="C3891" s="65"/>
      <c r="D3891" s="64"/>
      <c r="E3891" s="65"/>
      <c r="F3891" s="65"/>
      <c r="G3891" s="65"/>
      <c r="H3891" s="65"/>
      <c r="I3891" s="64"/>
      <c r="J3891" s="66"/>
      <c r="K3891" s="67"/>
      <c r="L3891" s="68"/>
      <c r="M3891" s="69"/>
      <c r="N3891" s="69"/>
      <c r="O3891" s="68"/>
      <c r="P3891" s="65"/>
      <c r="Q3891" s="65"/>
      <c r="R3891" s="65"/>
      <c r="S3891" s="70"/>
      <c r="T3891" s="66"/>
      <c r="U3891" s="71"/>
    </row>
    <row r="3892" spans="1:21" x14ac:dyDescent="0.15">
      <c r="A3892" s="63"/>
      <c r="B3892" s="78"/>
      <c r="C3892" s="65"/>
      <c r="D3892" s="64"/>
      <c r="E3892" s="65"/>
      <c r="F3892" s="65"/>
      <c r="G3892" s="65"/>
      <c r="H3892" s="65"/>
      <c r="I3892" s="64"/>
      <c r="J3892" s="66"/>
      <c r="K3892" s="67"/>
      <c r="L3892" s="68"/>
      <c r="M3892" s="69"/>
      <c r="N3892" s="69"/>
      <c r="O3892" s="68"/>
      <c r="P3892" s="65"/>
      <c r="Q3892" s="65"/>
      <c r="R3892" s="65"/>
      <c r="S3892" s="70"/>
      <c r="T3892" s="66"/>
      <c r="U3892" s="71"/>
    </row>
    <row r="3893" spans="1:21" x14ac:dyDescent="0.15">
      <c r="A3893" s="63"/>
      <c r="B3893" s="78"/>
      <c r="C3893" s="65"/>
      <c r="D3893" s="64"/>
      <c r="E3893" s="65"/>
      <c r="F3893" s="65"/>
      <c r="G3893" s="65"/>
      <c r="H3893" s="65"/>
      <c r="I3893" s="64"/>
      <c r="J3893" s="66"/>
      <c r="K3893" s="67"/>
      <c r="L3893" s="68"/>
      <c r="M3893" s="69"/>
      <c r="N3893" s="69"/>
      <c r="O3893" s="68"/>
      <c r="P3893" s="65"/>
      <c r="Q3893" s="65"/>
      <c r="R3893" s="65"/>
      <c r="S3893" s="70"/>
      <c r="T3893" s="66"/>
      <c r="U3893" s="71"/>
    </row>
    <row r="3894" spans="1:21" x14ac:dyDescent="0.15">
      <c r="A3894" s="63"/>
      <c r="B3894" s="78"/>
      <c r="C3894" s="65"/>
      <c r="D3894" s="64"/>
      <c r="E3894" s="65"/>
      <c r="F3894" s="65"/>
      <c r="G3894" s="65"/>
      <c r="H3894" s="65"/>
      <c r="I3894" s="64"/>
      <c r="J3894" s="66"/>
      <c r="K3894" s="67"/>
      <c r="L3894" s="68"/>
      <c r="M3894" s="69"/>
      <c r="N3894" s="69"/>
      <c r="O3894" s="68"/>
      <c r="P3894" s="65"/>
      <c r="Q3894" s="65"/>
      <c r="R3894" s="65"/>
      <c r="S3894" s="70"/>
      <c r="T3894" s="66"/>
      <c r="U3894" s="71"/>
    </row>
    <row r="3895" spans="1:21" x14ac:dyDescent="0.15">
      <c r="A3895" s="63"/>
      <c r="B3895" s="78"/>
      <c r="C3895" s="65"/>
      <c r="D3895" s="64"/>
      <c r="E3895" s="65"/>
      <c r="F3895" s="65"/>
      <c r="G3895" s="65"/>
      <c r="H3895" s="65"/>
      <c r="I3895" s="64"/>
      <c r="J3895" s="66"/>
      <c r="K3895" s="67"/>
      <c r="L3895" s="68"/>
      <c r="M3895" s="69"/>
      <c r="N3895" s="69"/>
      <c r="O3895" s="68"/>
      <c r="P3895" s="65"/>
      <c r="Q3895" s="65"/>
      <c r="R3895" s="65"/>
      <c r="S3895" s="70"/>
      <c r="T3895" s="66"/>
      <c r="U3895" s="71"/>
    </row>
    <row r="3896" spans="1:21" x14ac:dyDescent="0.15">
      <c r="A3896" s="63"/>
      <c r="B3896" s="78"/>
      <c r="C3896" s="65"/>
      <c r="D3896" s="64"/>
      <c r="E3896" s="65"/>
      <c r="F3896" s="65"/>
      <c r="G3896" s="65"/>
      <c r="H3896" s="65"/>
      <c r="I3896" s="64"/>
      <c r="J3896" s="66"/>
      <c r="K3896" s="67"/>
      <c r="L3896" s="68"/>
      <c r="M3896" s="69"/>
      <c r="N3896" s="69"/>
      <c r="O3896" s="68"/>
      <c r="P3896" s="65"/>
      <c r="Q3896" s="65"/>
      <c r="R3896" s="65"/>
      <c r="S3896" s="70"/>
      <c r="T3896" s="66"/>
      <c r="U3896" s="71"/>
    </row>
    <row r="3897" spans="1:21" x14ac:dyDescent="0.15">
      <c r="A3897" s="63"/>
      <c r="B3897" s="78"/>
      <c r="C3897" s="65"/>
      <c r="D3897" s="64"/>
      <c r="E3897" s="65"/>
      <c r="F3897" s="65"/>
      <c r="G3897" s="65"/>
      <c r="H3897" s="65"/>
      <c r="I3897" s="64"/>
      <c r="J3897" s="66"/>
      <c r="K3897" s="67"/>
      <c r="L3897" s="68"/>
      <c r="M3897" s="69"/>
      <c r="N3897" s="69"/>
      <c r="O3897" s="68"/>
      <c r="P3897" s="65"/>
      <c r="Q3897" s="65"/>
      <c r="R3897" s="65"/>
      <c r="S3897" s="70"/>
      <c r="T3897" s="66"/>
      <c r="U3897" s="71"/>
    </row>
    <row r="3898" spans="1:21" x14ac:dyDescent="0.15">
      <c r="A3898" s="63"/>
      <c r="B3898" s="78"/>
      <c r="C3898" s="65"/>
      <c r="D3898" s="64"/>
      <c r="E3898" s="65"/>
      <c r="F3898" s="65"/>
      <c r="G3898" s="65"/>
      <c r="H3898" s="65"/>
      <c r="I3898" s="64"/>
      <c r="J3898" s="66"/>
      <c r="K3898" s="67"/>
      <c r="L3898" s="68"/>
      <c r="M3898" s="69"/>
      <c r="N3898" s="69"/>
      <c r="O3898" s="68"/>
      <c r="P3898" s="65"/>
      <c r="Q3898" s="65"/>
      <c r="R3898" s="65"/>
      <c r="S3898" s="70"/>
      <c r="T3898" s="66"/>
      <c r="U3898" s="71"/>
    </row>
    <row r="3899" spans="1:21" x14ac:dyDescent="0.15">
      <c r="A3899" s="63"/>
      <c r="B3899" s="78"/>
      <c r="C3899" s="65"/>
      <c r="D3899" s="64"/>
      <c r="E3899" s="65"/>
      <c r="F3899" s="65"/>
      <c r="G3899" s="65"/>
      <c r="H3899" s="65"/>
      <c r="I3899" s="64"/>
      <c r="J3899" s="66"/>
      <c r="K3899" s="67"/>
      <c r="L3899" s="68"/>
      <c r="M3899" s="69"/>
      <c r="N3899" s="69"/>
      <c r="O3899" s="68"/>
      <c r="P3899" s="65"/>
      <c r="Q3899" s="65"/>
      <c r="R3899" s="65"/>
      <c r="S3899" s="70"/>
      <c r="T3899" s="66"/>
      <c r="U3899" s="71"/>
    </row>
    <row r="3900" spans="1:21" x14ac:dyDescent="0.15">
      <c r="A3900" s="63"/>
      <c r="B3900" s="78"/>
      <c r="C3900" s="65"/>
      <c r="D3900" s="64"/>
      <c r="E3900" s="65"/>
      <c r="F3900" s="65"/>
      <c r="G3900" s="65"/>
      <c r="H3900" s="65"/>
      <c r="I3900" s="64"/>
      <c r="J3900" s="66"/>
      <c r="K3900" s="67"/>
      <c r="L3900" s="68"/>
      <c r="M3900" s="69"/>
      <c r="N3900" s="69"/>
      <c r="O3900" s="68"/>
      <c r="P3900" s="65"/>
      <c r="Q3900" s="65"/>
      <c r="R3900" s="65"/>
      <c r="S3900" s="70"/>
      <c r="T3900" s="66"/>
      <c r="U3900" s="71"/>
    </row>
    <row r="3901" spans="1:21" x14ac:dyDescent="0.15">
      <c r="A3901" s="63"/>
      <c r="B3901" s="78"/>
      <c r="C3901" s="65"/>
      <c r="D3901" s="64"/>
      <c r="E3901" s="65"/>
      <c r="F3901" s="65"/>
      <c r="G3901" s="65"/>
      <c r="H3901" s="65"/>
      <c r="I3901" s="64"/>
      <c r="J3901" s="66"/>
      <c r="K3901" s="67"/>
      <c r="L3901" s="68"/>
      <c r="M3901" s="69"/>
      <c r="N3901" s="69"/>
      <c r="O3901" s="68"/>
      <c r="P3901" s="65"/>
      <c r="Q3901" s="65"/>
      <c r="R3901" s="65"/>
      <c r="S3901" s="70"/>
      <c r="T3901" s="66"/>
      <c r="U3901" s="71"/>
    </row>
    <row r="3902" spans="1:21" x14ac:dyDescent="0.15">
      <c r="A3902" s="63"/>
      <c r="B3902" s="78"/>
      <c r="C3902" s="65"/>
      <c r="D3902" s="64"/>
      <c r="E3902" s="65"/>
      <c r="F3902" s="65"/>
      <c r="G3902" s="65"/>
      <c r="H3902" s="65"/>
      <c r="I3902" s="64"/>
      <c r="J3902" s="66"/>
      <c r="K3902" s="67"/>
      <c r="L3902" s="68"/>
      <c r="M3902" s="69"/>
      <c r="N3902" s="69"/>
      <c r="O3902" s="68"/>
      <c r="P3902" s="65"/>
      <c r="Q3902" s="65"/>
      <c r="R3902" s="65"/>
      <c r="S3902" s="70"/>
      <c r="T3902" s="66"/>
      <c r="U3902" s="71"/>
    </row>
    <row r="3903" spans="1:21" x14ac:dyDescent="0.15">
      <c r="A3903" s="63"/>
      <c r="B3903" s="78"/>
      <c r="C3903" s="65"/>
      <c r="D3903" s="64"/>
      <c r="E3903" s="65"/>
      <c r="F3903" s="65"/>
      <c r="G3903" s="65"/>
      <c r="H3903" s="65"/>
      <c r="I3903" s="64"/>
      <c r="J3903" s="66"/>
      <c r="K3903" s="67"/>
      <c r="L3903" s="68"/>
      <c r="M3903" s="69"/>
      <c r="N3903" s="69"/>
      <c r="O3903" s="68"/>
      <c r="P3903" s="65"/>
      <c r="Q3903" s="65"/>
      <c r="R3903" s="65"/>
      <c r="S3903" s="70"/>
      <c r="T3903" s="66"/>
      <c r="U3903" s="71"/>
    </row>
    <row r="3904" spans="1:21" x14ac:dyDescent="0.15">
      <c r="A3904" s="63"/>
      <c r="B3904" s="78"/>
      <c r="C3904" s="65"/>
      <c r="D3904" s="64"/>
      <c r="E3904" s="65"/>
      <c r="F3904" s="65"/>
      <c r="G3904" s="65"/>
      <c r="H3904" s="65"/>
      <c r="I3904" s="64"/>
      <c r="J3904" s="66"/>
      <c r="K3904" s="67"/>
      <c r="L3904" s="68"/>
      <c r="M3904" s="69"/>
      <c r="N3904" s="69"/>
      <c r="O3904" s="68"/>
      <c r="P3904" s="65"/>
      <c r="Q3904" s="65"/>
      <c r="R3904" s="65"/>
      <c r="S3904" s="70"/>
      <c r="T3904" s="66"/>
      <c r="U3904" s="71"/>
    </row>
    <row r="3905" spans="1:21" x14ac:dyDescent="0.15">
      <c r="A3905" s="63"/>
      <c r="B3905" s="78"/>
      <c r="C3905" s="65"/>
      <c r="D3905" s="64"/>
      <c r="E3905" s="65"/>
      <c r="F3905" s="65"/>
      <c r="G3905" s="65"/>
      <c r="H3905" s="65"/>
      <c r="I3905" s="64"/>
      <c r="J3905" s="66"/>
      <c r="K3905" s="67"/>
      <c r="L3905" s="68"/>
      <c r="M3905" s="69"/>
      <c r="N3905" s="69"/>
      <c r="O3905" s="68"/>
      <c r="P3905" s="65"/>
      <c r="Q3905" s="65"/>
      <c r="R3905" s="65"/>
      <c r="S3905" s="70"/>
      <c r="T3905" s="66"/>
      <c r="U3905" s="71"/>
    </row>
    <row r="3906" spans="1:21" x14ac:dyDescent="0.15">
      <c r="A3906" s="63"/>
      <c r="B3906" s="78"/>
      <c r="C3906" s="65"/>
      <c r="D3906" s="64"/>
      <c r="E3906" s="65"/>
      <c r="F3906" s="65"/>
      <c r="G3906" s="65"/>
      <c r="H3906" s="65"/>
      <c r="I3906" s="64"/>
      <c r="J3906" s="66"/>
      <c r="K3906" s="67"/>
      <c r="L3906" s="68"/>
      <c r="M3906" s="69"/>
      <c r="N3906" s="69"/>
      <c r="O3906" s="68"/>
      <c r="P3906" s="65"/>
      <c r="Q3906" s="65"/>
      <c r="R3906" s="65"/>
      <c r="S3906" s="70"/>
      <c r="T3906" s="66"/>
      <c r="U3906" s="71"/>
    </row>
    <row r="3907" spans="1:21" x14ac:dyDescent="0.15">
      <c r="A3907" s="63"/>
      <c r="B3907" s="78"/>
      <c r="C3907" s="65"/>
      <c r="D3907" s="64"/>
      <c r="E3907" s="65"/>
      <c r="F3907" s="65"/>
      <c r="G3907" s="65"/>
      <c r="H3907" s="65"/>
      <c r="I3907" s="64"/>
      <c r="J3907" s="66"/>
      <c r="K3907" s="67"/>
      <c r="L3907" s="68"/>
      <c r="M3907" s="69"/>
      <c r="N3907" s="69"/>
      <c r="O3907" s="68"/>
      <c r="P3907" s="65"/>
      <c r="Q3907" s="65"/>
      <c r="R3907" s="65"/>
      <c r="S3907" s="70"/>
      <c r="T3907" s="66"/>
      <c r="U3907" s="71"/>
    </row>
    <row r="3908" spans="1:21" x14ac:dyDescent="0.15">
      <c r="A3908" s="63"/>
      <c r="B3908" s="78"/>
      <c r="C3908" s="65"/>
      <c r="D3908" s="64"/>
      <c r="E3908" s="65"/>
      <c r="F3908" s="65"/>
      <c r="G3908" s="65"/>
      <c r="H3908" s="65"/>
      <c r="I3908" s="64"/>
      <c r="J3908" s="66"/>
      <c r="K3908" s="67"/>
      <c r="L3908" s="68"/>
      <c r="M3908" s="69"/>
      <c r="N3908" s="69"/>
      <c r="O3908" s="68"/>
      <c r="P3908" s="65"/>
      <c r="Q3908" s="65"/>
      <c r="R3908" s="65"/>
      <c r="S3908" s="70"/>
      <c r="T3908" s="66"/>
      <c r="U3908" s="71"/>
    </row>
    <row r="3909" spans="1:21" x14ac:dyDescent="0.15">
      <c r="A3909" s="63"/>
      <c r="B3909" s="78"/>
      <c r="C3909" s="65"/>
      <c r="D3909" s="64"/>
      <c r="E3909" s="65"/>
      <c r="F3909" s="65"/>
      <c r="G3909" s="65"/>
      <c r="H3909" s="65"/>
      <c r="I3909" s="64"/>
      <c r="J3909" s="66"/>
      <c r="K3909" s="67"/>
      <c r="L3909" s="68"/>
      <c r="M3909" s="69"/>
      <c r="N3909" s="69"/>
      <c r="O3909" s="68"/>
      <c r="P3909" s="65"/>
      <c r="Q3909" s="65"/>
      <c r="R3909" s="65"/>
      <c r="S3909" s="70"/>
      <c r="T3909" s="66"/>
      <c r="U3909" s="71"/>
    </row>
    <row r="3910" spans="1:21" x14ac:dyDescent="0.15">
      <c r="A3910" s="63"/>
      <c r="B3910" s="78"/>
      <c r="C3910" s="65"/>
      <c r="D3910" s="64"/>
      <c r="E3910" s="65"/>
      <c r="F3910" s="65"/>
      <c r="G3910" s="65"/>
      <c r="H3910" s="65"/>
      <c r="I3910" s="64"/>
      <c r="J3910" s="66"/>
      <c r="K3910" s="67"/>
      <c r="L3910" s="68"/>
      <c r="M3910" s="69"/>
      <c r="N3910" s="69"/>
      <c r="O3910" s="68"/>
      <c r="P3910" s="65"/>
      <c r="Q3910" s="65"/>
      <c r="R3910" s="65"/>
      <c r="S3910" s="70"/>
      <c r="T3910" s="66"/>
      <c r="U3910" s="71"/>
    </row>
    <row r="3911" spans="1:21" x14ac:dyDescent="0.15">
      <c r="A3911" s="63"/>
      <c r="B3911" s="78"/>
      <c r="C3911" s="65"/>
      <c r="D3911" s="64"/>
      <c r="E3911" s="65"/>
      <c r="F3911" s="65"/>
      <c r="G3911" s="65"/>
      <c r="H3911" s="65"/>
      <c r="I3911" s="64"/>
      <c r="J3911" s="66"/>
      <c r="K3911" s="67"/>
      <c r="L3911" s="68"/>
      <c r="M3911" s="69"/>
      <c r="N3911" s="69"/>
      <c r="O3911" s="68"/>
      <c r="P3911" s="65"/>
      <c r="Q3911" s="65"/>
      <c r="R3911" s="65"/>
      <c r="S3911" s="70"/>
      <c r="T3911" s="66"/>
      <c r="U3911" s="71"/>
    </row>
    <row r="3912" spans="1:21" x14ac:dyDescent="0.15">
      <c r="A3912" s="63"/>
      <c r="B3912" s="78"/>
      <c r="C3912" s="65"/>
      <c r="D3912" s="64"/>
      <c r="E3912" s="65"/>
      <c r="F3912" s="65"/>
      <c r="G3912" s="65"/>
      <c r="H3912" s="65"/>
      <c r="I3912" s="64"/>
      <c r="J3912" s="66"/>
      <c r="K3912" s="67"/>
      <c r="L3912" s="68"/>
      <c r="M3912" s="69"/>
      <c r="N3912" s="69"/>
      <c r="O3912" s="68"/>
      <c r="P3912" s="65"/>
      <c r="Q3912" s="65"/>
      <c r="R3912" s="65"/>
      <c r="S3912" s="70"/>
      <c r="T3912" s="66"/>
      <c r="U3912" s="71"/>
    </row>
    <row r="3913" spans="1:21" x14ac:dyDescent="0.15">
      <c r="A3913" s="63"/>
      <c r="B3913" s="78"/>
      <c r="C3913" s="65"/>
      <c r="D3913" s="64"/>
      <c r="E3913" s="65"/>
      <c r="F3913" s="65"/>
      <c r="G3913" s="65"/>
      <c r="H3913" s="65"/>
      <c r="I3913" s="64"/>
      <c r="J3913" s="66"/>
      <c r="K3913" s="67"/>
      <c r="L3913" s="68"/>
      <c r="M3913" s="69"/>
      <c r="N3913" s="69"/>
      <c r="O3913" s="68"/>
      <c r="P3913" s="65"/>
      <c r="Q3913" s="65"/>
      <c r="R3913" s="65"/>
      <c r="S3913" s="70"/>
      <c r="T3913" s="66"/>
      <c r="U3913" s="71"/>
    </row>
    <row r="3914" spans="1:21" x14ac:dyDescent="0.15">
      <c r="A3914" s="63"/>
      <c r="B3914" s="78"/>
      <c r="C3914" s="65"/>
      <c r="D3914" s="64"/>
      <c r="E3914" s="65"/>
      <c r="F3914" s="65"/>
      <c r="G3914" s="65"/>
      <c r="H3914" s="65"/>
      <c r="I3914" s="64"/>
      <c r="J3914" s="66"/>
      <c r="K3914" s="67"/>
      <c r="L3914" s="68"/>
      <c r="M3914" s="69"/>
      <c r="N3914" s="69"/>
      <c r="O3914" s="68"/>
      <c r="P3914" s="65"/>
      <c r="Q3914" s="65"/>
      <c r="R3914" s="65"/>
      <c r="S3914" s="70"/>
      <c r="T3914" s="66"/>
      <c r="U3914" s="71"/>
    </row>
    <row r="3915" spans="1:21" x14ac:dyDescent="0.15">
      <c r="A3915" s="63"/>
      <c r="B3915" s="78"/>
      <c r="C3915" s="65"/>
      <c r="D3915" s="64"/>
      <c r="E3915" s="65"/>
      <c r="F3915" s="65"/>
      <c r="G3915" s="65"/>
      <c r="H3915" s="65"/>
      <c r="I3915" s="64"/>
      <c r="J3915" s="66"/>
      <c r="K3915" s="67"/>
      <c r="L3915" s="68"/>
      <c r="M3915" s="69"/>
      <c r="N3915" s="69"/>
      <c r="O3915" s="68"/>
      <c r="P3915" s="65"/>
      <c r="Q3915" s="65"/>
      <c r="R3915" s="65"/>
      <c r="S3915" s="70"/>
      <c r="T3915" s="66"/>
      <c r="U3915" s="71"/>
    </row>
    <row r="3916" spans="1:21" x14ac:dyDescent="0.15">
      <c r="A3916" s="63"/>
      <c r="B3916" s="78"/>
      <c r="C3916" s="65"/>
      <c r="D3916" s="64"/>
      <c r="E3916" s="65"/>
      <c r="F3916" s="65"/>
      <c r="G3916" s="65"/>
      <c r="H3916" s="65"/>
      <c r="I3916" s="64"/>
      <c r="J3916" s="66"/>
      <c r="K3916" s="67"/>
      <c r="L3916" s="68"/>
      <c r="M3916" s="69"/>
      <c r="N3916" s="69"/>
      <c r="O3916" s="68"/>
      <c r="P3916" s="65"/>
      <c r="Q3916" s="65"/>
      <c r="R3916" s="65"/>
      <c r="S3916" s="70"/>
      <c r="T3916" s="66"/>
      <c r="U3916" s="71"/>
    </row>
    <row r="3917" spans="1:21" x14ac:dyDescent="0.15">
      <c r="A3917" s="63"/>
      <c r="B3917" s="78"/>
      <c r="C3917" s="65"/>
      <c r="D3917" s="64"/>
      <c r="E3917" s="65"/>
      <c r="F3917" s="65"/>
      <c r="G3917" s="65"/>
      <c r="H3917" s="65"/>
      <c r="I3917" s="64"/>
      <c r="J3917" s="66"/>
      <c r="K3917" s="67"/>
      <c r="L3917" s="68"/>
      <c r="M3917" s="69"/>
      <c r="N3917" s="69"/>
      <c r="O3917" s="68"/>
      <c r="P3917" s="65"/>
      <c r="Q3917" s="65"/>
      <c r="R3917" s="65"/>
      <c r="S3917" s="70"/>
      <c r="T3917" s="66"/>
      <c r="U3917" s="71"/>
    </row>
    <row r="3918" spans="1:21" x14ac:dyDescent="0.15">
      <c r="A3918" s="63"/>
      <c r="B3918" s="78"/>
      <c r="C3918" s="65"/>
      <c r="D3918" s="64"/>
      <c r="E3918" s="65"/>
      <c r="F3918" s="65"/>
      <c r="G3918" s="65"/>
      <c r="H3918" s="65"/>
      <c r="I3918" s="64"/>
      <c r="J3918" s="66"/>
      <c r="K3918" s="67"/>
      <c r="L3918" s="68"/>
      <c r="M3918" s="69"/>
      <c r="N3918" s="69"/>
      <c r="O3918" s="68"/>
      <c r="P3918" s="65"/>
      <c r="Q3918" s="65"/>
      <c r="R3918" s="65"/>
      <c r="S3918" s="70"/>
      <c r="T3918" s="66"/>
      <c r="U3918" s="71"/>
    </row>
    <row r="3919" spans="1:21" x14ac:dyDescent="0.15">
      <c r="A3919" s="63"/>
      <c r="B3919" s="78"/>
      <c r="C3919" s="65"/>
      <c r="D3919" s="64"/>
      <c r="E3919" s="65"/>
      <c r="F3919" s="65"/>
      <c r="G3919" s="65"/>
      <c r="H3919" s="65"/>
      <c r="I3919" s="64"/>
      <c r="J3919" s="66"/>
      <c r="K3919" s="67"/>
      <c r="L3919" s="68"/>
      <c r="M3919" s="69"/>
      <c r="N3919" s="69"/>
      <c r="O3919" s="68"/>
      <c r="P3919" s="65"/>
      <c r="Q3919" s="65"/>
      <c r="R3919" s="65"/>
      <c r="S3919" s="70"/>
      <c r="T3919" s="66"/>
      <c r="U3919" s="71"/>
    </row>
    <row r="3920" spans="1:21" x14ac:dyDescent="0.15">
      <c r="A3920" s="63"/>
      <c r="B3920" s="78"/>
      <c r="C3920" s="65"/>
      <c r="D3920" s="64"/>
      <c r="E3920" s="65"/>
      <c r="F3920" s="65"/>
      <c r="G3920" s="65"/>
      <c r="H3920" s="65"/>
      <c r="I3920" s="64"/>
      <c r="J3920" s="66"/>
      <c r="K3920" s="67"/>
      <c r="L3920" s="68"/>
      <c r="M3920" s="69"/>
      <c r="N3920" s="69"/>
      <c r="O3920" s="68"/>
      <c r="P3920" s="65"/>
      <c r="Q3920" s="65"/>
      <c r="R3920" s="65"/>
      <c r="S3920" s="70"/>
      <c r="T3920" s="66"/>
      <c r="U3920" s="71"/>
    </row>
    <row r="3921" spans="1:21" x14ac:dyDescent="0.15">
      <c r="A3921" s="63"/>
      <c r="B3921" s="78"/>
      <c r="C3921" s="65"/>
      <c r="D3921" s="64"/>
      <c r="E3921" s="65"/>
      <c r="F3921" s="65"/>
      <c r="G3921" s="65"/>
      <c r="H3921" s="65"/>
      <c r="I3921" s="64"/>
      <c r="J3921" s="66"/>
      <c r="K3921" s="67"/>
      <c r="L3921" s="68"/>
      <c r="M3921" s="69"/>
      <c r="N3921" s="69"/>
      <c r="O3921" s="68"/>
      <c r="P3921" s="65"/>
      <c r="Q3921" s="65"/>
      <c r="R3921" s="65"/>
      <c r="S3921" s="70"/>
      <c r="T3921" s="66"/>
      <c r="U3921" s="71"/>
    </row>
    <row r="3922" spans="1:21" x14ac:dyDescent="0.15">
      <c r="A3922" s="63"/>
      <c r="B3922" s="78"/>
      <c r="C3922" s="65"/>
      <c r="D3922" s="64"/>
      <c r="E3922" s="65"/>
      <c r="F3922" s="65"/>
      <c r="G3922" s="65"/>
      <c r="H3922" s="65"/>
      <c r="I3922" s="64"/>
      <c r="J3922" s="66"/>
      <c r="K3922" s="67"/>
      <c r="L3922" s="68"/>
      <c r="M3922" s="69"/>
      <c r="N3922" s="69"/>
      <c r="O3922" s="68"/>
      <c r="P3922" s="65"/>
      <c r="Q3922" s="65"/>
      <c r="R3922" s="65"/>
      <c r="S3922" s="70"/>
      <c r="T3922" s="66"/>
      <c r="U3922" s="71"/>
    </row>
    <row r="3923" spans="1:21" x14ac:dyDescent="0.15">
      <c r="A3923" s="63"/>
      <c r="B3923" s="78"/>
      <c r="C3923" s="65"/>
      <c r="D3923" s="64"/>
      <c r="E3923" s="65"/>
      <c r="F3923" s="65"/>
      <c r="G3923" s="65"/>
      <c r="H3923" s="65"/>
      <c r="I3923" s="64"/>
      <c r="J3923" s="66"/>
      <c r="K3923" s="67"/>
      <c r="L3923" s="68"/>
      <c r="M3923" s="69"/>
      <c r="N3923" s="69"/>
      <c r="O3923" s="68"/>
      <c r="P3923" s="65"/>
      <c r="Q3923" s="65"/>
      <c r="R3923" s="65"/>
      <c r="S3923" s="70"/>
      <c r="T3923" s="66"/>
      <c r="U3923" s="71"/>
    </row>
    <row r="3924" spans="1:21" x14ac:dyDescent="0.15">
      <c r="A3924" s="63"/>
      <c r="B3924" s="78"/>
      <c r="C3924" s="65"/>
      <c r="D3924" s="64"/>
      <c r="E3924" s="65"/>
      <c r="F3924" s="65"/>
      <c r="G3924" s="65"/>
      <c r="H3924" s="65"/>
      <c r="I3924" s="64"/>
      <c r="J3924" s="66"/>
      <c r="K3924" s="67"/>
      <c r="L3924" s="68"/>
      <c r="M3924" s="69"/>
      <c r="N3924" s="69"/>
      <c r="O3924" s="68"/>
      <c r="P3924" s="65"/>
      <c r="Q3924" s="65"/>
      <c r="R3924" s="65"/>
      <c r="S3924" s="70"/>
      <c r="T3924" s="66"/>
      <c r="U3924" s="71"/>
    </row>
    <row r="3925" spans="1:21" x14ac:dyDescent="0.15">
      <c r="A3925" s="63"/>
      <c r="B3925" s="78"/>
      <c r="C3925" s="65"/>
      <c r="D3925" s="64"/>
      <c r="E3925" s="65"/>
      <c r="F3925" s="65"/>
      <c r="G3925" s="65"/>
      <c r="H3925" s="65"/>
      <c r="I3925" s="64"/>
      <c r="J3925" s="66"/>
      <c r="K3925" s="67"/>
      <c r="L3925" s="68"/>
      <c r="M3925" s="69"/>
      <c r="N3925" s="69"/>
      <c r="O3925" s="68"/>
      <c r="P3925" s="65"/>
      <c r="Q3925" s="65"/>
      <c r="R3925" s="65"/>
      <c r="S3925" s="70"/>
      <c r="T3925" s="66"/>
      <c r="U3925" s="71"/>
    </row>
    <row r="3926" spans="1:21" x14ac:dyDescent="0.15">
      <c r="A3926" s="63"/>
      <c r="B3926" s="78"/>
      <c r="C3926" s="65"/>
      <c r="D3926" s="64"/>
      <c r="E3926" s="65"/>
      <c r="F3926" s="65"/>
      <c r="G3926" s="65"/>
      <c r="H3926" s="65"/>
      <c r="I3926" s="64"/>
      <c r="J3926" s="66"/>
      <c r="K3926" s="67"/>
      <c r="L3926" s="68"/>
      <c r="M3926" s="69"/>
      <c r="N3926" s="69"/>
      <c r="O3926" s="68"/>
      <c r="P3926" s="65"/>
      <c r="Q3926" s="65"/>
      <c r="R3926" s="65"/>
      <c r="S3926" s="70"/>
      <c r="T3926" s="66"/>
      <c r="U3926" s="71"/>
    </row>
    <row r="3927" spans="1:21" x14ac:dyDescent="0.15">
      <c r="A3927" s="63"/>
      <c r="B3927" s="78"/>
      <c r="C3927" s="65"/>
      <c r="D3927" s="64"/>
      <c r="E3927" s="65"/>
      <c r="F3927" s="65"/>
      <c r="G3927" s="65"/>
      <c r="H3927" s="65"/>
      <c r="I3927" s="64"/>
      <c r="J3927" s="66"/>
      <c r="K3927" s="67"/>
      <c r="L3927" s="68"/>
      <c r="M3927" s="69"/>
      <c r="N3927" s="69"/>
      <c r="O3927" s="68"/>
      <c r="P3927" s="65"/>
      <c r="Q3927" s="65"/>
      <c r="R3927" s="65"/>
      <c r="S3927" s="70"/>
      <c r="T3927" s="66"/>
      <c r="U3927" s="71"/>
    </row>
    <row r="3928" spans="1:21" x14ac:dyDescent="0.15">
      <c r="A3928" s="63"/>
      <c r="B3928" s="78"/>
      <c r="C3928" s="65"/>
      <c r="D3928" s="64"/>
      <c r="E3928" s="65"/>
      <c r="F3928" s="65"/>
      <c r="G3928" s="65"/>
      <c r="H3928" s="65"/>
      <c r="I3928" s="64"/>
      <c r="J3928" s="66"/>
      <c r="K3928" s="67"/>
      <c r="L3928" s="68"/>
      <c r="M3928" s="69"/>
      <c r="N3928" s="69"/>
      <c r="O3928" s="68"/>
      <c r="P3928" s="65"/>
      <c r="Q3928" s="65"/>
      <c r="R3928" s="65"/>
      <c r="S3928" s="70"/>
      <c r="T3928" s="66"/>
      <c r="U3928" s="71"/>
    </row>
    <row r="3929" spans="1:21" x14ac:dyDescent="0.15">
      <c r="A3929" s="63"/>
      <c r="B3929" s="78"/>
      <c r="C3929" s="65"/>
      <c r="D3929" s="64"/>
      <c r="E3929" s="65"/>
      <c r="F3929" s="65"/>
      <c r="G3929" s="65"/>
      <c r="H3929" s="65"/>
      <c r="I3929" s="64"/>
      <c r="J3929" s="66"/>
      <c r="K3929" s="67"/>
      <c r="L3929" s="68"/>
      <c r="M3929" s="69"/>
      <c r="N3929" s="69"/>
      <c r="O3929" s="68"/>
      <c r="P3929" s="65"/>
      <c r="Q3929" s="65"/>
      <c r="R3929" s="65"/>
      <c r="S3929" s="70"/>
      <c r="T3929" s="66"/>
      <c r="U3929" s="71"/>
    </row>
    <row r="3930" spans="1:21" x14ac:dyDescent="0.15">
      <c r="A3930" s="63"/>
      <c r="B3930" s="78"/>
      <c r="C3930" s="65"/>
      <c r="D3930" s="64"/>
      <c r="E3930" s="65"/>
      <c r="F3930" s="65"/>
      <c r="G3930" s="65"/>
      <c r="H3930" s="65"/>
      <c r="I3930" s="64"/>
      <c r="J3930" s="66"/>
      <c r="K3930" s="67"/>
      <c r="L3930" s="68"/>
      <c r="M3930" s="69"/>
      <c r="N3930" s="69"/>
      <c r="O3930" s="68"/>
      <c r="P3930" s="65"/>
      <c r="Q3930" s="65"/>
      <c r="R3930" s="65"/>
      <c r="S3930" s="70"/>
      <c r="T3930" s="66"/>
      <c r="U3930" s="71"/>
    </row>
    <row r="3931" spans="1:21" x14ac:dyDescent="0.15">
      <c r="A3931" s="63"/>
      <c r="B3931" s="78"/>
      <c r="C3931" s="65"/>
      <c r="D3931" s="64"/>
      <c r="E3931" s="65"/>
      <c r="F3931" s="65"/>
      <c r="G3931" s="65"/>
      <c r="H3931" s="65"/>
      <c r="I3931" s="64"/>
      <c r="J3931" s="66"/>
      <c r="K3931" s="67"/>
      <c r="L3931" s="68"/>
      <c r="M3931" s="69"/>
      <c r="N3931" s="69"/>
      <c r="O3931" s="68"/>
      <c r="P3931" s="65"/>
      <c r="Q3931" s="65"/>
      <c r="R3931" s="65"/>
      <c r="S3931" s="70"/>
      <c r="T3931" s="66"/>
      <c r="U3931" s="71"/>
    </row>
    <row r="3932" spans="1:21" x14ac:dyDescent="0.15">
      <c r="A3932" s="63"/>
      <c r="B3932" s="78"/>
      <c r="C3932" s="65"/>
      <c r="D3932" s="64"/>
      <c r="E3932" s="65"/>
      <c r="F3932" s="65"/>
      <c r="G3932" s="65"/>
      <c r="H3932" s="65"/>
      <c r="I3932" s="64"/>
      <c r="J3932" s="66"/>
      <c r="K3932" s="67"/>
      <c r="L3932" s="68"/>
      <c r="M3932" s="69"/>
      <c r="N3932" s="69"/>
      <c r="O3932" s="68"/>
      <c r="P3932" s="65"/>
      <c r="Q3932" s="65"/>
      <c r="R3932" s="65"/>
      <c r="S3932" s="70"/>
      <c r="T3932" s="66"/>
      <c r="U3932" s="71"/>
    </row>
    <row r="3933" spans="1:21" x14ac:dyDescent="0.15">
      <c r="A3933" s="63"/>
      <c r="B3933" s="78"/>
      <c r="C3933" s="65"/>
      <c r="D3933" s="64"/>
      <c r="E3933" s="65"/>
      <c r="F3933" s="65"/>
      <c r="G3933" s="65"/>
      <c r="H3933" s="65"/>
      <c r="I3933" s="64"/>
      <c r="J3933" s="66"/>
      <c r="K3933" s="67"/>
      <c r="L3933" s="68"/>
      <c r="M3933" s="69"/>
      <c r="N3933" s="69"/>
      <c r="O3933" s="68"/>
      <c r="P3933" s="65"/>
      <c r="Q3933" s="65"/>
      <c r="R3933" s="65"/>
      <c r="S3933" s="70"/>
      <c r="T3933" s="66"/>
      <c r="U3933" s="71"/>
    </row>
    <row r="3934" spans="1:21" x14ac:dyDescent="0.15">
      <c r="A3934" s="63"/>
      <c r="B3934" s="78"/>
      <c r="C3934" s="65"/>
      <c r="D3934" s="64"/>
      <c r="E3934" s="65"/>
      <c r="F3934" s="65"/>
      <c r="G3934" s="65"/>
      <c r="H3934" s="65"/>
      <c r="I3934" s="64"/>
      <c r="J3934" s="66"/>
      <c r="K3934" s="67"/>
      <c r="L3934" s="68"/>
      <c r="M3934" s="69"/>
      <c r="N3934" s="69"/>
      <c r="O3934" s="68"/>
      <c r="P3934" s="65"/>
      <c r="Q3934" s="65"/>
      <c r="R3934" s="65"/>
      <c r="S3934" s="70"/>
      <c r="T3934" s="66"/>
      <c r="U3934" s="71"/>
    </row>
    <row r="3935" spans="1:21" x14ac:dyDescent="0.15">
      <c r="A3935" s="63"/>
      <c r="B3935" s="78"/>
      <c r="C3935" s="65"/>
      <c r="D3935" s="64"/>
      <c r="E3935" s="65"/>
      <c r="F3935" s="65"/>
      <c r="G3935" s="65"/>
      <c r="H3935" s="65"/>
      <c r="I3935" s="64"/>
      <c r="J3935" s="66"/>
      <c r="K3935" s="67"/>
      <c r="L3935" s="68"/>
      <c r="M3935" s="69"/>
      <c r="N3935" s="69"/>
      <c r="O3935" s="68"/>
      <c r="P3935" s="65"/>
      <c r="Q3935" s="65"/>
      <c r="R3935" s="65"/>
      <c r="S3935" s="70"/>
      <c r="T3935" s="66"/>
      <c r="U3935" s="71"/>
    </row>
    <row r="3936" spans="1:21" x14ac:dyDescent="0.15">
      <c r="A3936" s="63"/>
      <c r="B3936" s="78"/>
      <c r="C3936" s="65"/>
      <c r="D3936" s="64"/>
      <c r="E3936" s="65"/>
      <c r="F3936" s="65"/>
      <c r="G3936" s="65"/>
      <c r="H3936" s="65"/>
      <c r="I3936" s="64"/>
      <c r="J3936" s="66"/>
      <c r="K3936" s="67"/>
      <c r="L3936" s="68"/>
      <c r="M3936" s="69"/>
      <c r="N3936" s="69"/>
      <c r="O3936" s="68"/>
      <c r="P3936" s="65"/>
      <c r="Q3936" s="65"/>
      <c r="R3936" s="65"/>
      <c r="S3936" s="70"/>
      <c r="T3936" s="66"/>
      <c r="U3936" s="71"/>
    </row>
    <row r="3937" spans="1:21" x14ac:dyDescent="0.15">
      <c r="A3937" s="63"/>
      <c r="B3937" s="78"/>
      <c r="C3937" s="65"/>
      <c r="D3937" s="64"/>
      <c r="E3937" s="65"/>
      <c r="F3937" s="65"/>
      <c r="G3937" s="65"/>
      <c r="H3937" s="65"/>
      <c r="I3937" s="64"/>
      <c r="J3937" s="66"/>
      <c r="K3937" s="67"/>
      <c r="L3937" s="68"/>
      <c r="M3937" s="69"/>
      <c r="N3937" s="69"/>
      <c r="O3937" s="68"/>
      <c r="P3937" s="65"/>
      <c r="Q3937" s="65"/>
      <c r="R3937" s="65"/>
      <c r="S3937" s="70"/>
      <c r="T3937" s="66"/>
      <c r="U3937" s="71"/>
    </row>
    <row r="3938" spans="1:21" x14ac:dyDescent="0.15">
      <c r="A3938" s="63"/>
      <c r="B3938" s="78"/>
      <c r="C3938" s="65"/>
      <c r="D3938" s="64"/>
      <c r="E3938" s="65"/>
      <c r="F3938" s="65"/>
      <c r="G3938" s="65"/>
      <c r="H3938" s="65"/>
      <c r="I3938" s="64"/>
      <c r="J3938" s="66"/>
      <c r="K3938" s="67"/>
      <c r="L3938" s="68"/>
      <c r="M3938" s="69"/>
      <c r="N3938" s="69"/>
      <c r="O3938" s="68"/>
      <c r="P3938" s="65"/>
      <c r="Q3938" s="65"/>
      <c r="R3938" s="65"/>
      <c r="S3938" s="70"/>
      <c r="T3938" s="66"/>
      <c r="U3938" s="71"/>
    </row>
    <row r="3939" spans="1:21" x14ac:dyDescent="0.15">
      <c r="A3939" s="63"/>
      <c r="B3939" s="78"/>
      <c r="C3939" s="65"/>
      <c r="D3939" s="64"/>
      <c r="E3939" s="65"/>
      <c r="F3939" s="65"/>
      <c r="G3939" s="65"/>
      <c r="H3939" s="65"/>
      <c r="I3939" s="64"/>
      <c r="J3939" s="66"/>
      <c r="K3939" s="67"/>
      <c r="L3939" s="68"/>
      <c r="M3939" s="69"/>
      <c r="N3939" s="69"/>
      <c r="O3939" s="68"/>
      <c r="P3939" s="65"/>
      <c r="Q3939" s="65"/>
      <c r="R3939" s="65"/>
      <c r="S3939" s="70"/>
      <c r="T3939" s="66"/>
      <c r="U3939" s="71"/>
    </row>
    <row r="3940" spans="1:21" x14ac:dyDescent="0.15">
      <c r="A3940" s="63"/>
      <c r="B3940" s="78"/>
      <c r="C3940" s="65"/>
      <c r="D3940" s="64"/>
      <c r="E3940" s="65"/>
      <c r="F3940" s="65"/>
      <c r="G3940" s="65"/>
      <c r="H3940" s="65"/>
      <c r="I3940" s="64"/>
      <c r="J3940" s="66"/>
      <c r="K3940" s="67"/>
      <c r="L3940" s="68"/>
      <c r="M3940" s="69"/>
      <c r="N3940" s="69"/>
      <c r="O3940" s="68"/>
      <c r="P3940" s="65"/>
      <c r="Q3940" s="65"/>
      <c r="R3940" s="65"/>
      <c r="S3940" s="70"/>
      <c r="T3940" s="66"/>
      <c r="U3940" s="71"/>
    </row>
    <row r="3941" spans="1:21" x14ac:dyDescent="0.15">
      <c r="A3941" s="63"/>
      <c r="B3941" s="78"/>
      <c r="C3941" s="65"/>
      <c r="D3941" s="64"/>
      <c r="E3941" s="65"/>
      <c r="F3941" s="65"/>
      <c r="G3941" s="65"/>
      <c r="H3941" s="65"/>
      <c r="I3941" s="64"/>
      <c r="J3941" s="66"/>
      <c r="K3941" s="67"/>
      <c r="L3941" s="68"/>
      <c r="M3941" s="69"/>
      <c r="N3941" s="69"/>
      <c r="O3941" s="68"/>
      <c r="P3941" s="65"/>
      <c r="Q3941" s="65"/>
      <c r="R3941" s="65"/>
      <c r="S3941" s="70"/>
      <c r="T3941" s="66"/>
      <c r="U3941" s="71"/>
    </row>
    <row r="3942" spans="1:21" x14ac:dyDescent="0.15">
      <c r="A3942" s="63"/>
      <c r="B3942" s="78"/>
      <c r="C3942" s="65"/>
      <c r="D3942" s="64"/>
      <c r="E3942" s="65"/>
      <c r="F3942" s="65"/>
      <c r="G3942" s="65"/>
      <c r="H3942" s="65"/>
      <c r="I3942" s="64"/>
      <c r="J3942" s="66"/>
      <c r="K3942" s="67"/>
      <c r="L3942" s="68"/>
      <c r="M3942" s="69"/>
      <c r="N3942" s="69"/>
      <c r="O3942" s="68"/>
      <c r="P3942" s="65"/>
      <c r="Q3942" s="65"/>
      <c r="R3942" s="65"/>
      <c r="S3942" s="70"/>
      <c r="T3942" s="66"/>
      <c r="U3942" s="71"/>
    </row>
    <row r="3943" spans="1:21" x14ac:dyDescent="0.15">
      <c r="A3943" s="63"/>
      <c r="B3943" s="78"/>
      <c r="C3943" s="65"/>
      <c r="D3943" s="64"/>
      <c r="E3943" s="65"/>
      <c r="F3943" s="65"/>
      <c r="G3943" s="65"/>
      <c r="H3943" s="65"/>
      <c r="I3943" s="64"/>
      <c r="J3943" s="66"/>
      <c r="K3943" s="67"/>
      <c r="L3943" s="68"/>
      <c r="M3943" s="69"/>
      <c r="N3943" s="69"/>
      <c r="O3943" s="68"/>
      <c r="P3943" s="65"/>
      <c r="Q3943" s="65"/>
      <c r="R3943" s="65"/>
      <c r="S3943" s="70"/>
      <c r="T3943" s="66"/>
      <c r="U3943" s="71"/>
    </row>
    <row r="3944" spans="1:21" x14ac:dyDescent="0.15">
      <c r="A3944" s="63"/>
      <c r="B3944" s="78"/>
      <c r="C3944" s="65"/>
      <c r="D3944" s="64"/>
      <c r="E3944" s="65"/>
      <c r="F3944" s="65"/>
      <c r="G3944" s="65"/>
      <c r="H3944" s="65"/>
      <c r="I3944" s="64"/>
      <c r="J3944" s="66"/>
      <c r="K3944" s="67"/>
      <c r="L3944" s="68"/>
      <c r="M3944" s="69"/>
      <c r="N3944" s="69"/>
      <c r="O3944" s="68"/>
      <c r="P3944" s="65"/>
      <c r="Q3944" s="65"/>
      <c r="R3944" s="65"/>
      <c r="S3944" s="70"/>
      <c r="T3944" s="66"/>
      <c r="U3944" s="71"/>
    </row>
    <row r="3945" spans="1:21" x14ac:dyDescent="0.15">
      <c r="A3945" s="63"/>
      <c r="B3945" s="78"/>
      <c r="C3945" s="65"/>
      <c r="D3945" s="64"/>
      <c r="E3945" s="65"/>
      <c r="F3945" s="65"/>
      <c r="G3945" s="65"/>
      <c r="H3945" s="65"/>
      <c r="I3945" s="64"/>
      <c r="J3945" s="66"/>
      <c r="K3945" s="67"/>
      <c r="L3945" s="68"/>
      <c r="M3945" s="69"/>
      <c r="N3945" s="69"/>
      <c r="O3945" s="68"/>
      <c r="P3945" s="65"/>
      <c r="Q3945" s="65"/>
      <c r="R3945" s="65"/>
      <c r="S3945" s="70"/>
      <c r="T3945" s="66"/>
      <c r="U3945" s="71"/>
    </row>
    <row r="3946" spans="1:21" x14ac:dyDescent="0.15">
      <c r="A3946" s="63"/>
      <c r="B3946" s="78"/>
      <c r="C3946" s="65"/>
      <c r="D3946" s="64"/>
      <c r="E3946" s="65"/>
      <c r="F3946" s="65"/>
      <c r="G3946" s="65"/>
      <c r="H3946" s="65"/>
      <c r="I3946" s="64"/>
      <c r="J3946" s="66"/>
      <c r="K3946" s="67"/>
      <c r="L3946" s="68"/>
      <c r="M3946" s="69"/>
      <c r="N3946" s="69"/>
      <c r="O3946" s="68"/>
      <c r="P3946" s="65"/>
      <c r="Q3946" s="65"/>
      <c r="R3946" s="65"/>
      <c r="S3946" s="70"/>
      <c r="T3946" s="66"/>
      <c r="U3946" s="71"/>
    </row>
    <row r="3947" spans="1:21" x14ac:dyDescent="0.15">
      <c r="A3947" s="63"/>
      <c r="B3947" s="78"/>
      <c r="C3947" s="65"/>
      <c r="D3947" s="64"/>
      <c r="E3947" s="65"/>
      <c r="F3947" s="65"/>
      <c r="G3947" s="65"/>
      <c r="H3947" s="65"/>
      <c r="I3947" s="64"/>
      <c r="J3947" s="66"/>
      <c r="K3947" s="67"/>
      <c r="L3947" s="68"/>
      <c r="M3947" s="69"/>
      <c r="N3947" s="69"/>
      <c r="O3947" s="68"/>
      <c r="P3947" s="65"/>
      <c r="Q3947" s="65"/>
      <c r="R3947" s="65"/>
      <c r="S3947" s="70"/>
      <c r="T3947" s="66"/>
      <c r="U3947" s="71"/>
    </row>
    <row r="3948" spans="1:21" x14ac:dyDescent="0.15">
      <c r="A3948" s="63"/>
      <c r="B3948" s="78"/>
      <c r="C3948" s="65"/>
      <c r="D3948" s="64"/>
      <c r="E3948" s="65"/>
      <c r="F3948" s="65"/>
      <c r="G3948" s="65"/>
      <c r="H3948" s="65"/>
      <c r="I3948" s="64"/>
      <c r="J3948" s="66"/>
      <c r="K3948" s="67"/>
      <c r="L3948" s="68"/>
      <c r="M3948" s="69"/>
      <c r="N3948" s="69"/>
      <c r="O3948" s="68"/>
      <c r="P3948" s="65"/>
      <c r="Q3948" s="65"/>
      <c r="R3948" s="65"/>
      <c r="S3948" s="70"/>
      <c r="T3948" s="66"/>
      <c r="U3948" s="71"/>
    </row>
    <row r="3949" spans="1:21" x14ac:dyDescent="0.15">
      <c r="A3949" s="63"/>
      <c r="B3949" s="78"/>
      <c r="C3949" s="65"/>
      <c r="D3949" s="64"/>
      <c r="E3949" s="65"/>
      <c r="F3949" s="65"/>
      <c r="G3949" s="65"/>
      <c r="H3949" s="65"/>
      <c r="I3949" s="64"/>
      <c r="J3949" s="66"/>
      <c r="K3949" s="67"/>
      <c r="L3949" s="68"/>
      <c r="M3949" s="69"/>
      <c r="N3949" s="69"/>
      <c r="O3949" s="68"/>
      <c r="P3949" s="65"/>
      <c r="Q3949" s="65"/>
      <c r="R3949" s="65"/>
      <c r="S3949" s="70"/>
      <c r="T3949" s="66"/>
      <c r="U3949" s="71"/>
    </row>
    <row r="3950" spans="1:21" x14ac:dyDescent="0.15">
      <c r="A3950" s="63"/>
      <c r="B3950" s="78"/>
      <c r="C3950" s="65"/>
      <c r="D3950" s="64"/>
      <c r="E3950" s="65"/>
      <c r="F3950" s="65"/>
      <c r="G3950" s="65"/>
      <c r="H3950" s="65"/>
      <c r="I3950" s="64"/>
      <c r="J3950" s="66"/>
      <c r="K3950" s="67"/>
      <c r="L3950" s="68"/>
      <c r="M3950" s="69"/>
      <c r="N3950" s="69"/>
      <c r="O3950" s="68"/>
      <c r="P3950" s="65"/>
      <c r="Q3950" s="65"/>
      <c r="R3950" s="65"/>
      <c r="S3950" s="70"/>
      <c r="T3950" s="66"/>
      <c r="U3950" s="71"/>
    </row>
    <row r="3951" spans="1:21" x14ac:dyDescent="0.15">
      <c r="A3951" s="63"/>
      <c r="B3951" s="78"/>
      <c r="C3951" s="65"/>
      <c r="D3951" s="64"/>
      <c r="E3951" s="65"/>
      <c r="F3951" s="65"/>
      <c r="G3951" s="65"/>
      <c r="H3951" s="65"/>
      <c r="I3951" s="64"/>
      <c r="J3951" s="66"/>
      <c r="K3951" s="67"/>
      <c r="L3951" s="68"/>
      <c r="M3951" s="69"/>
      <c r="N3951" s="69"/>
      <c r="O3951" s="68"/>
      <c r="P3951" s="65"/>
      <c r="Q3951" s="65"/>
      <c r="R3951" s="65"/>
      <c r="S3951" s="70"/>
      <c r="T3951" s="66"/>
      <c r="U3951" s="71"/>
    </row>
    <row r="3952" spans="1:21" x14ac:dyDescent="0.15">
      <c r="A3952" s="63"/>
      <c r="B3952" s="78"/>
      <c r="C3952" s="65"/>
      <c r="D3952" s="64"/>
      <c r="E3952" s="65"/>
      <c r="F3952" s="65"/>
      <c r="G3952" s="65"/>
      <c r="H3952" s="65"/>
      <c r="I3952" s="64"/>
      <c r="J3952" s="66"/>
      <c r="K3952" s="67"/>
      <c r="L3952" s="68"/>
      <c r="M3952" s="69"/>
      <c r="N3952" s="69"/>
      <c r="O3952" s="68"/>
      <c r="P3952" s="65"/>
      <c r="Q3952" s="65"/>
      <c r="R3952" s="65"/>
      <c r="S3952" s="70"/>
      <c r="T3952" s="66"/>
      <c r="U3952" s="71"/>
    </row>
    <row r="3953" spans="1:21" x14ac:dyDescent="0.15">
      <c r="A3953" s="63"/>
      <c r="B3953" s="78"/>
      <c r="C3953" s="65"/>
      <c r="D3953" s="64"/>
      <c r="E3953" s="65"/>
      <c r="F3953" s="65"/>
      <c r="G3953" s="65"/>
      <c r="H3953" s="65"/>
      <c r="I3953" s="64"/>
      <c r="J3953" s="66"/>
      <c r="K3953" s="67"/>
      <c r="L3953" s="68"/>
      <c r="M3953" s="69"/>
      <c r="N3953" s="69"/>
      <c r="O3953" s="68"/>
      <c r="P3953" s="65"/>
      <c r="Q3953" s="65"/>
      <c r="R3953" s="65"/>
      <c r="S3953" s="70"/>
      <c r="T3953" s="66"/>
      <c r="U3953" s="71"/>
    </row>
    <row r="3954" spans="1:21" x14ac:dyDescent="0.15">
      <c r="A3954" s="63"/>
      <c r="B3954" s="78"/>
      <c r="C3954" s="65"/>
      <c r="D3954" s="64"/>
      <c r="E3954" s="65"/>
      <c r="F3954" s="65"/>
      <c r="G3954" s="65"/>
      <c r="H3954" s="65"/>
      <c r="I3954" s="64"/>
      <c r="J3954" s="66"/>
      <c r="K3954" s="67"/>
      <c r="L3954" s="68"/>
      <c r="M3954" s="69"/>
      <c r="N3954" s="69"/>
      <c r="O3954" s="68"/>
      <c r="P3954" s="65"/>
      <c r="Q3954" s="65"/>
      <c r="R3954" s="65"/>
      <c r="S3954" s="70"/>
      <c r="T3954" s="66"/>
      <c r="U3954" s="71"/>
    </row>
    <row r="3955" spans="1:21" x14ac:dyDescent="0.15">
      <c r="A3955" s="63"/>
      <c r="B3955" s="78"/>
      <c r="C3955" s="65"/>
      <c r="D3955" s="64"/>
      <c r="E3955" s="65"/>
      <c r="F3955" s="65"/>
      <c r="G3955" s="65"/>
      <c r="H3955" s="65"/>
      <c r="I3955" s="64"/>
      <c r="J3955" s="66"/>
      <c r="K3955" s="67"/>
      <c r="L3955" s="68"/>
      <c r="M3955" s="69"/>
      <c r="N3955" s="69"/>
      <c r="O3955" s="68"/>
      <c r="P3955" s="65"/>
      <c r="Q3955" s="65"/>
      <c r="R3955" s="65"/>
      <c r="S3955" s="70"/>
      <c r="T3955" s="66"/>
      <c r="U3955" s="71"/>
    </row>
    <row r="3956" spans="1:21" x14ac:dyDescent="0.15">
      <c r="A3956" s="63"/>
      <c r="B3956" s="78"/>
      <c r="C3956" s="65"/>
      <c r="D3956" s="64"/>
      <c r="E3956" s="65"/>
      <c r="F3956" s="65"/>
      <c r="G3956" s="65"/>
      <c r="H3956" s="65"/>
      <c r="I3956" s="64"/>
      <c r="J3956" s="66"/>
      <c r="K3956" s="67"/>
      <c r="L3956" s="68"/>
      <c r="M3956" s="69"/>
      <c r="N3956" s="69"/>
      <c r="O3956" s="68"/>
      <c r="P3956" s="65"/>
      <c r="Q3956" s="65"/>
      <c r="R3956" s="65"/>
      <c r="S3956" s="70"/>
      <c r="T3956" s="66"/>
      <c r="U3956" s="71"/>
    </row>
    <row r="3957" spans="1:21" x14ac:dyDescent="0.15">
      <c r="A3957" s="63"/>
      <c r="B3957" s="78"/>
      <c r="C3957" s="65"/>
      <c r="D3957" s="64"/>
      <c r="E3957" s="65"/>
      <c r="F3957" s="65"/>
      <c r="G3957" s="65"/>
      <c r="H3957" s="65"/>
      <c r="I3957" s="64"/>
      <c r="J3957" s="66"/>
      <c r="K3957" s="67"/>
      <c r="L3957" s="68"/>
      <c r="M3957" s="69"/>
      <c r="N3957" s="69"/>
      <c r="O3957" s="68"/>
      <c r="P3957" s="65"/>
      <c r="Q3957" s="65"/>
      <c r="R3957" s="65"/>
      <c r="S3957" s="70"/>
      <c r="T3957" s="66"/>
      <c r="U3957" s="71"/>
    </row>
    <row r="3958" spans="1:21" x14ac:dyDescent="0.15">
      <c r="A3958" s="63"/>
      <c r="B3958" s="78"/>
      <c r="C3958" s="65"/>
      <c r="D3958" s="64"/>
      <c r="E3958" s="65"/>
      <c r="F3958" s="65"/>
      <c r="G3958" s="65"/>
      <c r="H3958" s="65"/>
      <c r="I3958" s="64"/>
      <c r="J3958" s="66"/>
      <c r="K3958" s="67"/>
      <c r="L3958" s="68"/>
      <c r="M3958" s="69"/>
      <c r="N3958" s="69"/>
      <c r="O3958" s="68"/>
      <c r="P3958" s="65"/>
      <c r="Q3958" s="65"/>
      <c r="R3958" s="65"/>
      <c r="S3958" s="70"/>
      <c r="T3958" s="66"/>
      <c r="U3958" s="71"/>
    </row>
    <row r="3959" spans="1:21" x14ac:dyDescent="0.15">
      <c r="A3959" s="63"/>
      <c r="B3959" s="78"/>
      <c r="C3959" s="65"/>
      <c r="D3959" s="64"/>
      <c r="E3959" s="65"/>
      <c r="F3959" s="65"/>
      <c r="G3959" s="65"/>
      <c r="H3959" s="65"/>
      <c r="I3959" s="64"/>
      <c r="J3959" s="66"/>
      <c r="K3959" s="67"/>
      <c r="L3959" s="68"/>
      <c r="M3959" s="69"/>
      <c r="N3959" s="69"/>
      <c r="O3959" s="68"/>
      <c r="P3959" s="65"/>
      <c r="Q3959" s="65"/>
      <c r="R3959" s="65"/>
      <c r="S3959" s="70"/>
      <c r="T3959" s="66"/>
      <c r="U3959" s="71"/>
    </row>
    <row r="3960" spans="1:21" x14ac:dyDescent="0.15">
      <c r="A3960" s="63"/>
      <c r="B3960" s="78"/>
      <c r="C3960" s="65"/>
      <c r="D3960" s="64"/>
      <c r="E3960" s="65"/>
      <c r="F3960" s="65"/>
      <c r="G3960" s="65"/>
      <c r="H3960" s="65"/>
      <c r="I3960" s="64"/>
      <c r="J3960" s="66"/>
      <c r="K3960" s="67"/>
      <c r="L3960" s="68"/>
      <c r="M3960" s="69"/>
      <c r="N3960" s="69"/>
      <c r="O3960" s="68"/>
      <c r="P3960" s="65"/>
      <c r="Q3960" s="65"/>
      <c r="R3960" s="65"/>
      <c r="S3960" s="70"/>
      <c r="T3960" s="66"/>
      <c r="U3960" s="71"/>
    </row>
    <row r="3961" spans="1:21" x14ac:dyDescent="0.15">
      <c r="A3961" s="63"/>
      <c r="B3961" s="78"/>
      <c r="C3961" s="65"/>
      <c r="D3961" s="64"/>
      <c r="E3961" s="65"/>
      <c r="F3961" s="65"/>
      <c r="G3961" s="65"/>
      <c r="H3961" s="65"/>
      <c r="I3961" s="64"/>
      <c r="J3961" s="66"/>
      <c r="K3961" s="67"/>
      <c r="L3961" s="68"/>
      <c r="M3961" s="69"/>
      <c r="N3961" s="69"/>
      <c r="O3961" s="68"/>
      <c r="P3961" s="65"/>
      <c r="Q3961" s="65"/>
      <c r="R3961" s="65"/>
      <c r="S3961" s="70"/>
      <c r="T3961" s="66"/>
      <c r="U3961" s="71"/>
    </row>
    <row r="3962" spans="1:21" x14ac:dyDescent="0.15">
      <c r="A3962" s="63"/>
      <c r="B3962" s="78"/>
      <c r="C3962" s="65"/>
      <c r="D3962" s="64"/>
      <c r="E3962" s="65"/>
      <c r="F3962" s="65"/>
      <c r="G3962" s="65"/>
      <c r="H3962" s="65"/>
      <c r="I3962" s="64"/>
      <c r="J3962" s="66"/>
      <c r="K3962" s="67"/>
      <c r="L3962" s="68"/>
      <c r="M3962" s="69"/>
      <c r="N3962" s="69"/>
      <c r="O3962" s="68"/>
      <c r="P3962" s="65"/>
      <c r="Q3962" s="65"/>
      <c r="R3962" s="65"/>
      <c r="S3962" s="70"/>
      <c r="T3962" s="66"/>
      <c r="U3962" s="71"/>
    </row>
    <row r="3963" spans="1:21" x14ac:dyDescent="0.15">
      <c r="A3963" s="63"/>
      <c r="B3963" s="78"/>
      <c r="C3963" s="65"/>
      <c r="D3963" s="64"/>
      <c r="E3963" s="65"/>
      <c r="F3963" s="65"/>
      <c r="G3963" s="65"/>
      <c r="H3963" s="65"/>
      <c r="I3963" s="64"/>
      <c r="J3963" s="66"/>
      <c r="K3963" s="67"/>
      <c r="L3963" s="68"/>
      <c r="M3963" s="69"/>
      <c r="N3963" s="69"/>
      <c r="O3963" s="68"/>
      <c r="P3963" s="65"/>
      <c r="Q3963" s="65"/>
      <c r="R3963" s="65"/>
      <c r="S3963" s="70"/>
      <c r="T3963" s="66"/>
      <c r="U3963" s="71"/>
    </row>
    <row r="3964" spans="1:21" x14ac:dyDescent="0.15">
      <c r="A3964" s="63"/>
      <c r="B3964" s="78"/>
      <c r="C3964" s="65"/>
      <c r="D3964" s="64"/>
      <c r="E3964" s="65"/>
      <c r="F3964" s="65"/>
      <c r="G3964" s="65"/>
      <c r="H3964" s="65"/>
      <c r="I3964" s="64"/>
      <c r="J3964" s="66"/>
      <c r="K3964" s="67"/>
      <c r="L3964" s="68"/>
      <c r="M3964" s="69"/>
      <c r="N3964" s="69"/>
      <c r="O3964" s="68"/>
      <c r="P3964" s="65"/>
      <c r="Q3964" s="65"/>
      <c r="R3964" s="65"/>
      <c r="S3964" s="70"/>
      <c r="T3964" s="66"/>
      <c r="U3964" s="71"/>
    </row>
    <row r="3965" spans="1:21" x14ac:dyDescent="0.15">
      <c r="A3965" s="63"/>
      <c r="B3965" s="78"/>
      <c r="C3965" s="65"/>
      <c r="D3965" s="64"/>
      <c r="E3965" s="65"/>
      <c r="F3965" s="65"/>
      <c r="G3965" s="65"/>
      <c r="H3965" s="65"/>
      <c r="I3965" s="64"/>
      <c r="J3965" s="66"/>
      <c r="K3965" s="67"/>
      <c r="L3965" s="68"/>
      <c r="M3965" s="69"/>
      <c r="N3965" s="69"/>
      <c r="O3965" s="68"/>
      <c r="P3965" s="65"/>
      <c r="Q3965" s="65"/>
      <c r="R3965" s="65"/>
      <c r="S3965" s="70"/>
      <c r="T3965" s="66"/>
      <c r="U3965" s="71"/>
    </row>
    <row r="3966" spans="1:21" x14ac:dyDescent="0.15">
      <c r="A3966" s="63"/>
      <c r="B3966" s="78"/>
      <c r="C3966" s="65"/>
      <c r="D3966" s="64"/>
      <c r="E3966" s="65"/>
      <c r="F3966" s="65"/>
      <c r="G3966" s="65"/>
      <c r="H3966" s="65"/>
      <c r="I3966" s="64"/>
      <c r="J3966" s="66"/>
      <c r="K3966" s="67"/>
      <c r="L3966" s="68"/>
      <c r="M3966" s="69"/>
      <c r="N3966" s="69"/>
      <c r="O3966" s="68"/>
      <c r="P3966" s="65"/>
      <c r="Q3966" s="65"/>
      <c r="R3966" s="65"/>
      <c r="S3966" s="70"/>
      <c r="T3966" s="66"/>
      <c r="U3966" s="71"/>
    </row>
    <row r="3967" spans="1:21" x14ac:dyDescent="0.15">
      <c r="A3967" s="63"/>
      <c r="B3967" s="78"/>
      <c r="C3967" s="65"/>
      <c r="D3967" s="64"/>
      <c r="E3967" s="65"/>
      <c r="F3967" s="65"/>
      <c r="G3967" s="65"/>
      <c r="H3967" s="65"/>
      <c r="I3967" s="64"/>
      <c r="J3967" s="66"/>
      <c r="K3967" s="67"/>
      <c r="L3967" s="68"/>
      <c r="M3967" s="69"/>
      <c r="N3967" s="69"/>
      <c r="O3967" s="68"/>
      <c r="P3967" s="65"/>
      <c r="Q3967" s="65"/>
      <c r="R3967" s="65"/>
      <c r="S3967" s="70"/>
      <c r="T3967" s="66"/>
      <c r="U3967" s="71"/>
    </row>
    <row r="3968" spans="1:21" x14ac:dyDescent="0.15">
      <c r="A3968" s="63"/>
      <c r="B3968" s="78"/>
      <c r="C3968" s="65"/>
      <c r="D3968" s="64"/>
      <c r="E3968" s="65"/>
      <c r="F3968" s="65"/>
      <c r="G3968" s="65"/>
      <c r="H3968" s="65"/>
      <c r="I3968" s="64"/>
      <c r="J3968" s="66"/>
      <c r="K3968" s="67"/>
      <c r="L3968" s="68"/>
      <c r="M3968" s="69"/>
      <c r="N3968" s="69"/>
      <c r="O3968" s="68"/>
      <c r="P3968" s="65"/>
      <c r="Q3968" s="65"/>
      <c r="R3968" s="65"/>
      <c r="S3968" s="70"/>
      <c r="T3968" s="66"/>
      <c r="U3968" s="71"/>
    </row>
    <row r="3969" spans="1:21" x14ac:dyDescent="0.15">
      <c r="A3969" s="63"/>
      <c r="B3969" s="78"/>
      <c r="C3969" s="65"/>
      <c r="D3969" s="64"/>
      <c r="E3969" s="65"/>
      <c r="F3969" s="65"/>
      <c r="G3969" s="65"/>
      <c r="H3969" s="65"/>
      <c r="I3969" s="64"/>
      <c r="J3969" s="66"/>
      <c r="K3969" s="67"/>
      <c r="L3969" s="68"/>
      <c r="M3969" s="69"/>
      <c r="N3969" s="69"/>
      <c r="O3969" s="68"/>
      <c r="P3969" s="65"/>
      <c r="Q3969" s="65"/>
      <c r="R3969" s="65"/>
      <c r="S3969" s="70"/>
      <c r="T3969" s="66"/>
      <c r="U3969" s="71"/>
    </row>
    <row r="3970" spans="1:21" x14ac:dyDescent="0.15">
      <c r="A3970" s="63"/>
      <c r="B3970" s="78"/>
      <c r="C3970" s="65"/>
      <c r="D3970" s="64"/>
      <c r="E3970" s="65"/>
      <c r="F3970" s="65"/>
      <c r="G3970" s="65"/>
      <c r="H3970" s="65"/>
      <c r="I3970" s="64"/>
      <c r="J3970" s="66"/>
      <c r="K3970" s="67"/>
      <c r="L3970" s="68"/>
      <c r="M3970" s="69"/>
      <c r="N3970" s="69"/>
      <c r="O3970" s="68"/>
      <c r="P3970" s="65"/>
      <c r="Q3970" s="65"/>
      <c r="R3970" s="65"/>
      <c r="S3970" s="70"/>
      <c r="T3970" s="66"/>
      <c r="U3970" s="71"/>
    </row>
    <row r="3971" spans="1:21" x14ac:dyDescent="0.15">
      <c r="A3971" s="63"/>
      <c r="B3971" s="78"/>
      <c r="C3971" s="65"/>
      <c r="D3971" s="64"/>
      <c r="E3971" s="65"/>
      <c r="F3971" s="65"/>
      <c r="G3971" s="65"/>
      <c r="H3971" s="65"/>
      <c r="I3971" s="64"/>
      <c r="J3971" s="66"/>
      <c r="K3971" s="67"/>
      <c r="L3971" s="68"/>
      <c r="M3971" s="69"/>
      <c r="N3971" s="69"/>
      <c r="O3971" s="68"/>
      <c r="P3971" s="65"/>
      <c r="Q3971" s="65"/>
      <c r="R3971" s="65"/>
      <c r="S3971" s="70"/>
      <c r="T3971" s="66"/>
      <c r="U3971" s="71"/>
    </row>
    <row r="3972" spans="1:21" x14ac:dyDescent="0.15">
      <c r="A3972" s="63"/>
      <c r="B3972" s="78"/>
      <c r="C3972" s="65"/>
      <c r="D3972" s="64"/>
      <c r="E3972" s="65"/>
      <c r="F3972" s="65"/>
      <c r="G3972" s="65"/>
      <c r="H3972" s="65"/>
      <c r="I3972" s="64"/>
      <c r="J3972" s="66"/>
      <c r="K3972" s="67"/>
      <c r="L3972" s="68"/>
      <c r="M3972" s="69"/>
      <c r="N3972" s="69"/>
      <c r="O3972" s="68"/>
      <c r="P3972" s="65"/>
      <c r="Q3972" s="65"/>
      <c r="R3972" s="65"/>
      <c r="S3972" s="70"/>
      <c r="T3972" s="66"/>
      <c r="U3972" s="71"/>
    </row>
    <row r="3973" spans="1:21" x14ac:dyDescent="0.15">
      <c r="A3973" s="63"/>
      <c r="B3973" s="78"/>
      <c r="C3973" s="65"/>
      <c r="D3973" s="64"/>
      <c r="E3973" s="65"/>
      <c r="F3973" s="65"/>
      <c r="G3973" s="65"/>
      <c r="H3973" s="65"/>
      <c r="I3973" s="64"/>
      <c r="J3973" s="66"/>
      <c r="K3973" s="67"/>
      <c r="L3973" s="68"/>
      <c r="M3973" s="69"/>
      <c r="N3973" s="69"/>
      <c r="O3973" s="68"/>
      <c r="P3973" s="65"/>
      <c r="Q3973" s="65"/>
      <c r="R3973" s="65"/>
      <c r="S3973" s="70"/>
      <c r="T3973" s="66"/>
      <c r="U3973" s="71"/>
    </row>
    <row r="3974" spans="1:21" x14ac:dyDescent="0.15">
      <c r="A3974" s="63"/>
      <c r="B3974" s="78"/>
      <c r="C3974" s="65"/>
      <c r="D3974" s="64"/>
      <c r="E3974" s="65"/>
      <c r="F3974" s="65"/>
      <c r="G3974" s="65"/>
      <c r="H3974" s="65"/>
      <c r="I3974" s="64"/>
      <c r="J3974" s="66"/>
      <c r="K3974" s="67"/>
      <c r="L3974" s="68"/>
      <c r="M3974" s="69"/>
      <c r="N3974" s="69"/>
      <c r="O3974" s="68"/>
      <c r="P3974" s="65"/>
      <c r="Q3974" s="65"/>
      <c r="R3974" s="65"/>
      <c r="S3974" s="70"/>
      <c r="T3974" s="66"/>
      <c r="U3974" s="71"/>
    </row>
    <row r="3975" spans="1:21" x14ac:dyDescent="0.15">
      <c r="A3975" s="63"/>
      <c r="B3975" s="78"/>
      <c r="C3975" s="65"/>
      <c r="D3975" s="64"/>
      <c r="E3975" s="65"/>
      <c r="F3975" s="65"/>
      <c r="G3975" s="65"/>
      <c r="H3975" s="65"/>
      <c r="I3975" s="64"/>
      <c r="J3975" s="66"/>
      <c r="K3975" s="67"/>
      <c r="L3975" s="68"/>
      <c r="M3975" s="69"/>
      <c r="N3975" s="69"/>
      <c r="O3975" s="68"/>
      <c r="P3975" s="65"/>
      <c r="Q3975" s="65"/>
      <c r="R3975" s="65"/>
      <c r="S3975" s="70"/>
      <c r="T3975" s="66"/>
      <c r="U3975" s="71"/>
    </row>
    <row r="3976" spans="1:21" x14ac:dyDescent="0.15">
      <c r="A3976" s="63"/>
      <c r="B3976" s="78"/>
      <c r="C3976" s="65"/>
      <c r="D3976" s="64"/>
      <c r="E3976" s="65"/>
      <c r="F3976" s="65"/>
      <c r="G3976" s="65"/>
      <c r="H3976" s="65"/>
      <c r="I3976" s="64"/>
      <c r="J3976" s="66"/>
      <c r="K3976" s="67"/>
      <c r="L3976" s="68"/>
      <c r="M3976" s="69"/>
      <c r="N3976" s="69"/>
      <c r="O3976" s="68"/>
      <c r="P3976" s="65"/>
      <c r="Q3976" s="65"/>
      <c r="R3976" s="65"/>
      <c r="S3976" s="70"/>
      <c r="T3976" s="66"/>
      <c r="U3976" s="71"/>
    </row>
    <row r="3977" spans="1:21" x14ac:dyDescent="0.15">
      <c r="A3977" s="63"/>
      <c r="B3977" s="78"/>
      <c r="C3977" s="65"/>
      <c r="D3977" s="64"/>
      <c r="E3977" s="65"/>
      <c r="F3977" s="65"/>
      <c r="G3977" s="65"/>
      <c r="H3977" s="65"/>
      <c r="I3977" s="64"/>
      <c r="J3977" s="66"/>
      <c r="K3977" s="67"/>
      <c r="L3977" s="68"/>
      <c r="M3977" s="69"/>
      <c r="N3977" s="69"/>
      <c r="O3977" s="68"/>
      <c r="P3977" s="65"/>
      <c r="Q3977" s="65"/>
      <c r="R3977" s="65"/>
      <c r="S3977" s="70"/>
      <c r="T3977" s="66"/>
      <c r="U3977" s="71"/>
    </row>
    <row r="3978" spans="1:21" x14ac:dyDescent="0.15">
      <c r="A3978" s="63"/>
      <c r="B3978" s="78"/>
      <c r="C3978" s="65"/>
      <c r="D3978" s="64"/>
      <c r="E3978" s="65"/>
      <c r="F3978" s="65"/>
      <c r="G3978" s="65"/>
      <c r="H3978" s="65"/>
      <c r="I3978" s="64"/>
      <c r="J3978" s="66"/>
      <c r="K3978" s="67"/>
      <c r="L3978" s="68"/>
      <c r="M3978" s="69"/>
      <c r="N3978" s="69"/>
      <c r="O3978" s="68"/>
      <c r="P3978" s="65"/>
      <c r="Q3978" s="65"/>
      <c r="R3978" s="65"/>
      <c r="S3978" s="70"/>
      <c r="T3978" s="66"/>
      <c r="U3978" s="71"/>
    </row>
    <row r="3979" spans="1:21" x14ac:dyDescent="0.15">
      <c r="A3979" s="63"/>
      <c r="B3979" s="78"/>
      <c r="C3979" s="65"/>
      <c r="D3979" s="64"/>
      <c r="E3979" s="65"/>
      <c r="F3979" s="65"/>
      <c r="G3979" s="65"/>
      <c r="H3979" s="65"/>
      <c r="I3979" s="64"/>
      <c r="J3979" s="66"/>
      <c r="K3979" s="67"/>
      <c r="L3979" s="68"/>
      <c r="M3979" s="69"/>
      <c r="N3979" s="69"/>
      <c r="O3979" s="68"/>
      <c r="P3979" s="65"/>
      <c r="Q3979" s="65"/>
      <c r="R3979" s="65"/>
      <c r="S3979" s="70"/>
      <c r="T3979" s="66"/>
      <c r="U3979" s="71"/>
    </row>
    <row r="3980" spans="1:21" x14ac:dyDescent="0.15">
      <c r="A3980" s="63"/>
      <c r="B3980" s="78"/>
      <c r="C3980" s="65"/>
      <c r="D3980" s="64"/>
      <c r="E3980" s="65"/>
      <c r="F3980" s="65"/>
      <c r="G3980" s="65"/>
      <c r="H3980" s="65"/>
      <c r="I3980" s="64"/>
      <c r="J3980" s="66"/>
      <c r="K3980" s="67"/>
      <c r="L3980" s="68"/>
      <c r="M3980" s="69"/>
      <c r="N3980" s="69"/>
      <c r="O3980" s="68"/>
      <c r="P3980" s="65"/>
      <c r="Q3980" s="65"/>
      <c r="R3980" s="65"/>
      <c r="S3980" s="70"/>
      <c r="T3980" s="66"/>
      <c r="U3980" s="71"/>
    </row>
    <row r="3981" spans="1:21" x14ac:dyDescent="0.15">
      <c r="A3981" s="63"/>
      <c r="B3981" s="78"/>
      <c r="C3981" s="65"/>
      <c r="D3981" s="64"/>
      <c r="E3981" s="65"/>
      <c r="F3981" s="65"/>
      <c r="G3981" s="65"/>
      <c r="H3981" s="65"/>
      <c r="I3981" s="64"/>
      <c r="J3981" s="66"/>
      <c r="K3981" s="67"/>
      <c r="L3981" s="68"/>
      <c r="M3981" s="69"/>
      <c r="N3981" s="69"/>
      <c r="O3981" s="68"/>
      <c r="P3981" s="65"/>
      <c r="Q3981" s="65"/>
      <c r="R3981" s="65"/>
      <c r="S3981" s="70"/>
      <c r="T3981" s="66"/>
      <c r="U3981" s="71"/>
    </row>
    <row r="3982" spans="1:21" x14ac:dyDescent="0.15">
      <c r="A3982" s="63"/>
      <c r="B3982" s="78"/>
      <c r="C3982" s="65"/>
      <c r="D3982" s="64"/>
      <c r="E3982" s="65"/>
      <c r="F3982" s="65"/>
      <c r="G3982" s="65"/>
      <c r="H3982" s="65"/>
      <c r="I3982" s="64"/>
      <c r="J3982" s="66"/>
      <c r="K3982" s="67"/>
      <c r="L3982" s="68"/>
      <c r="M3982" s="69"/>
      <c r="N3982" s="69"/>
      <c r="O3982" s="68"/>
      <c r="P3982" s="65"/>
      <c r="Q3982" s="65"/>
      <c r="R3982" s="65"/>
      <c r="S3982" s="70"/>
      <c r="T3982" s="66"/>
      <c r="U3982" s="71"/>
    </row>
    <row r="3983" spans="1:21" x14ac:dyDescent="0.15">
      <c r="A3983" s="63"/>
      <c r="B3983" s="78"/>
      <c r="C3983" s="65"/>
      <c r="D3983" s="64"/>
      <c r="E3983" s="65"/>
      <c r="F3983" s="65"/>
      <c r="G3983" s="65"/>
      <c r="H3983" s="65"/>
      <c r="I3983" s="64"/>
      <c r="J3983" s="66"/>
      <c r="K3983" s="67"/>
      <c r="L3983" s="68"/>
      <c r="M3983" s="69"/>
      <c r="N3983" s="69"/>
      <c r="O3983" s="68"/>
      <c r="P3983" s="65"/>
      <c r="Q3983" s="65"/>
      <c r="R3983" s="65"/>
      <c r="S3983" s="70"/>
      <c r="T3983" s="66"/>
      <c r="U3983" s="71"/>
    </row>
    <row r="3984" spans="1:21" x14ac:dyDescent="0.15">
      <c r="A3984" s="63"/>
      <c r="B3984" s="78"/>
      <c r="C3984" s="65"/>
      <c r="D3984" s="64"/>
      <c r="E3984" s="65"/>
      <c r="F3984" s="65"/>
      <c r="G3984" s="65"/>
      <c r="H3984" s="65"/>
      <c r="I3984" s="64"/>
      <c r="J3984" s="66"/>
      <c r="K3984" s="67"/>
      <c r="L3984" s="68"/>
      <c r="M3984" s="69"/>
      <c r="N3984" s="69"/>
      <c r="O3984" s="68"/>
      <c r="P3984" s="65"/>
      <c r="Q3984" s="65"/>
      <c r="R3984" s="65"/>
      <c r="S3984" s="70"/>
      <c r="T3984" s="66"/>
      <c r="U3984" s="71"/>
    </row>
    <row r="3985" spans="1:21" x14ac:dyDescent="0.15">
      <c r="A3985" s="63"/>
      <c r="B3985" s="78"/>
      <c r="C3985" s="65"/>
      <c r="D3985" s="64"/>
      <c r="E3985" s="65"/>
      <c r="F3985" s="65"/>
      <c r="G3985" s="65"/>
      <c r="H3985" s="65"/>
      <c r="I3985" s="64"/>
      <c r="J3985" s="66"/>
      <c r="K3985" s="67"/>
      <c r="L3985" s="68"/>
      <c r="M3985" s="69"/>
      <c r="N3985" s="69"/>
      <c r="O3985" s="68"/>
      <c r="P3985" s="65"/>
      <c r="Q3985" s="65"/>
      <c r="R3985" s="65"/>
      <c r="S3985" s="70"/>
      <c r="T3985" s="66"/>
      <c r="U3985" s="71"/>
    </row>
    <row r="3986" spans="1:21" x14ac:dyDescent="0.15">
      <c r="A3986" s="63"/>
      <c r="B3986" s="78"/>
      <c r="C3986" s="65"/>
      <c r="D3986" s="64"/>
      <c r="E3986" s="65"/>
      <c r="F3986" s="65"/>
      <c r="G3986" s="65"/>
      <c r="H3986" s="65"/>
      <c r="I3986" s="64"/>
      <c r="J3986" s="66"/>
      <c r="K3986" s="67"/>
      <c r="L3986" s="68"/>
      <c r="M3986" s="69"/>
      <c r="N3986" s="69"/>
      <c r="O3986" s="68"/>
      <c r="P3986" s="65"/>
      <c r="Q3986" s="65"/>
      <c r="R3986" s="65"/>
      <c r="S3986" s="70"/>
      <c r="T3986" s="66"/>
      <c r="U3986" s="71"/>
    </row>
    <row r="3987" spans="1:21" x14ac:dyDescent="0.15">
      <c r="A3987" s="63"/>
      <c r="B3987" s="78"/>
      <c r="C3987" s="65"/>
      <c r="D3987" s="64"/>
      <c r="E3987" s="65"/>
      <c r="F3987" s="65"/>
      <c r="G3987" s="65"/>
      <c r="H3987" s="65"/>
      <c r="I3987" s="64"/>
      <c r="J3987" s="66"/>
      <c r="K3987" s="67"/>
      <c r="L3987" s="68"/>
      <c r="M3987" s="69"/>
      <c r="N3987" s="69"/>
      <c r="O3987" s="68"/>
      <c r="P3987" s="65"/>
      <c r="Q3987" s="65"/>
      <c r="R3987" s="65"/>
      <c r="S3987" s="70"/>
      <c r="T3987" s="66"/>
      <c r="U3987" s="71"/>
    </row>
    <row r="3988" spans="1:21" x14ac:dyDescent="0.15">
      <c r="A3988" s="63"/>
      <c r="B3988" s="78"/>
      <c r="C3988" s="65"/>
      <c r="D3988" s="64"/>
      <c r="E3988" s="65"/>
      <c r="F3988" s="65"/>
      <c r="G3988" s="65"/>
      <c r="H3988" s="65"/>
      <c r="I3988" s="64"/>
      <c r="J3988" s="66"/>
      <c r="K3988" s="67"/>
      <c r="L3988" s="68"/>
      <c r="M3988" s="69"/>
      <c r="N3988" s="69"/>
      <c r="O3988" s="68"/>
      <c r="P3988" s="65"/>
      <c r="Q3988" s="65"/>
      <c r="R3988" s="65"/>
      <c r="S3988" s="70"/>
      <c r="T3988" s="66"/>
      <c r="U3988" s="71"/>
    </row>
    <row r="3989" spans="1:21" x14ac:dyDescent="0.15">
      <c r="A3989" s="63"/>
      <c r="B3989" s="78"/>
      <c r="C3989" s="65"/>
      <c r="D3989" s="64"/>
      <c r="E3989" s="65"/>
      <c r="F3989" s="65"/>
      <c r="G3989" s="65"/>
      <c r="H3989" s="65"/>
      <c r="I3989" s="64"/>
      <c r="J3989" s="66"/>
      <c r="K3989" s="67"/>
      <c r="L3989" s="68"/>
      <c r="M3989" s="69"/>
      <c r="N3989" s="69"/>
      <c r="O3989" s="68"/>
      <c r="P3989" s="65"/>
      <c r="Q3989" s="65"/>
      <c r="R3989" s="65"/>
      <c r="S3989" s="70"/>
      <c r="T3989" s="66"/>
      <c r="U3989" s="71"/>
    </row>
    <row r="3990" spans="1:21" x14ac:dyDescent="0.15">
      <c r="A3990" s="63"/>
      <c r="B3990" s="78"/>
      <c r="C3990" s="65"/>
      <c r="D3990" s="64"/>
      <c r="E3990" s="65"/>
      <c r="F3990" s="65"/>
      <c r="G3990" s="65"/>
      <c r="H3990" s="65"/>
      <c r="I3990" s="64"/>
      <c r="J3990" s="66"/>
      <c r="K3990" s="67"/>
      <c r="L3990" s="68"/>
      <c r="M3990" s="69"/>
      <c r="N3990" s="69"/>
      <c r="O3990" s="68"/>
      <c r="P3990" s="65"/>
      <c r="Q3990" s="65"/>
      <c r="R3990" s="65"/>
      <c r="S3990" s="70"/>
      <c r="T3990" s="66"/>
      <c r="U3990" s="71"/>
    </row>
    <row r="3991" spans="1:21" x14ac:dyDescent="0.15">
      <c r="A3991" s="63"/>
      <c r="B3991" s="78"/>
      <c r="C3991" s="65"/>
      <c r="D3991" s="64"/>
      <c r="E3991" s="65"/>
      <c r="F3991" s="65"/>
      <c r="G3991" s="65"/>
      <c r="H3991" s="65"/>
      <c r="I3991" s="64"/>
      <c r="J3991" s="66"/>
      <c r="K3991" s="67"/>
      <c r="L3991" s="68"/>
      <c r="M3991" s="69"/>
      <c r="N3991" s="69"/>
      <c r="O3991" s="68"/>
      <c r="P3991" s="65"/>
      <c r="Q3991" s="65"/>
      <c r="R3991" s="65"/>
      <c r="S3991" s="70"/>
      <c r="T3991" s="66"/>
      <c r="U3991" s="71"/>
    </row>
    <row r="3992" spans="1:21" x14ac:dyDescent="0.15">
      <c r="A3992" s="63"/>
      <c r="B3992" s="78"/>
      <c r="C3992" s="65"/>
      <c r="D3992" s="64"/>
      <c r="E3992" s="65"/>
      <c r="F3992" s="65"/>
      <c r="G3992" s="65"/>
      <c r="H3992" s="65"/>
      <c r="I3992" s="64"/>
      <c r="J3992" s="66"/>
      <c r="K3992" s="67"/>
      <c r="L3992" s="68"/>
      <c r="M3992" s="69"/>
      <c r="N3992" s="69"/>
      <c r="O3992" s="68"/>
      <c r="P3992" s="65"/>
      <c r="Q3992" s="65"/>
      <c r="R3992" s="65"/>
      <c r="S3992" s="70"/>
      <c r="T3992" s="66"/>
      <c r="U3992" s="71"/>
    </row>
    <row r="3993" spans="1:21" x14ac:dyDescent="0.15">
      <c r="A3993" s="63"/>
      <c r="B3993" s="78"/>
      <c r="C3993" s="65"/>
      <c r="D3993" s="64"/>
      <c r="E3993" s="65"/>
      <c r="F3993" s="65"/>
      <c r="G3993" s="65"/>
      <c r="H3993" s="65"/>
      <c r="I3993" s="64"/>
      <c r="J3993" s="66"/>
      <c r="K3993" s="67"/>
      <c r="L3993" s="68"/>
      <c r="M3993" s="69"/>
      <c r="N3993" s="69"/>
      <c r="O3993" s="68"/>
      <c r="P3993" s="65"/>
      <c r="Q3993" s="65"/>
      <c r="R3993" s="65"/>
      <c r="S3993" s="70"/>
      <c r="T3993" s="66"/>
      <c r="U3993" s="71"/>
    </row>
    <row r="3994" spans="1:21" x14ac:dyDescent="0.15">
      <c r="A3994" s="63"/>
      <c r="B3994" s="78"/>
      <c r="C3994" s="65"/>
      <c r="D3994" s="64"/>
      <c r="E3994" s="65"/>
      <c r="F3994" s="65"/>
      <c r="G3994" s="65"/>
      <c r="H3994" s="65"/>
      <c r="I3994" s="64"/>
      <c r="J3994" s="66"/>
      <c r="K3994" s="67"/>
      <c r="L3994" s="68"/>
      <c r="M3994" s="69"/>
      <c r="N3994" s="69"/>
      <c r="O3994" s="68"/>
      <c r="P3994" s="65"/>
      <c r="Q3994" s="65"/>
      <c r="R3994" s="65"/>
      <c r="S3994" s="70"/>
      <c r="T3994" s="66"/>
      <c r="U3994" s="71"/>
    </row>
    <row r="3995" spans="1:21" x14ac:dyDescent="0.15">
      <c r="A3995" s="63"/>
      <c r="B3995" s="78"/>
      <c r="C3995" s="65"/>
      <c r="D3995" s="64"/>
      <c r="E3995" s="65"/>
      <c r="F3995" s="65"/>
      <c r="G3995" s="65"/>
      <c r="H3995" s="65"/>
      <c r="I3995" s="64"/>
      <c r="J3995" s="66"/>
      <c r="K3995" s="67"/>
      <c r="L3995" s="68"/>
      <c r="M3995" s="69"/>
      <c r="N3995" s="69"/>
      <c r="O3995" s="68"/>
      <c r="P3995" s="65"/>
      <c r="Q3995" s="65"/>
      <c r="R3995" s="65"/>
      <c r="S3995" s="70"/>
      <c r="T3995" s="66"/>
      <c r="U3995" s="71"/>
    </row>
    <row r="3996" spans="1:21" x14ac:dyDescent="0.15">
      <c r="A3996" s="63"/>
      <c r="B3996" s="78"/>
      <c r="C3996" s="65"/>
      <c r="D3996" s="64"/>
      <c r="E3996" s="65"/>
      <c r="F3996" s="65"/>
      <c r="G3996" s="65"/>
      <c r="H3996" s="65"/>
      <c r="I3996" s="64"/>
      <c r="J3996" s="66"/>
      <c r="K3996" s="67"/>
      <c r="L3996" s="68"/>
      <c r="M3996" s="69"/>
      <c r="N3996" s="69"/>
      <c r="O3996" s="68"/>
      <c r="P3996" s="65"/>
      <c r="Q3996" s="65"/>
      <c r="R3996" s="65"/>
      <c r="S3996" s="70"/>
      <c r="T3996" s="66"/>
      <c r="U3996" s="71"/>
    </row>
    <row r="3997" spans="1:21" x14ac:dyDescent="0.15">
      <c r="A3997" s="63"/>
      <c r="B3997" s="78"/>
      <c r="C3997" s="65"/>
      <c r="D3997" s="64"/>
      <c r="E3997" s="65"/>
      <c r="F3997" s="65"/>
      <c r="G3997" s="65"/>
      <c r="H3997" s="65"/>
      <c r="I3997" s="64"/>
      <c r="J3997" s="66"/>
      <c r="K3997" s="67"/>
      <c r="L3997" s="68"/>
      <c r="M3997" s="69"/>
      <c r="N3997" s="69"/>
      <c r="O3997" s="68"/>
      <c r="P3997" s="65"/>
      <c r="Q3997" s="65"/>
      <c r="R3997" s="65"/>
      <c r="S3997" s="70"/>
      <c r="T3997" s="66"/>
      <c r="U3997" s="71"/>
    </row>
    <row r="3998" spans="1:21" x14ac:dyDescent="0.15">
      <c r="A3998" s="63"/>
      <c r="B3998" s="78"/>
      <c r="C3998" s="65"/>
      <c r="D3998" s="64"/>
      <c r="E3998" s="65"/>
      <c r="F3998" s="65"/>
      <c r="G3998" s="65"/>
      <c r="H3998" s="65"/>
      <c r="I3998" s="64"/>
      <c r="J3998" s="66"/>
      <c r="K3998" s="67"/>
      <c r="L3998" s="68"/>
      <c r="M3998" s="69"/>
      <c r="N3998" s="69"/>
      <c r="O3998" s="68"/>
      <c r="P3998" s="65"/>
      <c r="Q3998" s="65"/>
      <c r="R3998" s="65"/>
      <c r="S3998" s="70"/>
      <c r="T3998" s="66"/>
      <c r="U3998" s="71"/>
    </row>
    <row r="3999" spans="1:21" x14ac:dyDescent="0.15">
      <c r="A3999" s="63"/>
      <c r="B3999" s="78"/>
      <c r="C3999" s="65"/>
      <c r="D3999" s="64"/>
      <c r="E3999" s="65"/>
      <c r="F3999" s="65"/>
      <c r="G3999" s="65"/>
      <c r="H3999" s="65"/>
      <c r="I3999" s="64"/>
      <c r="J3999" s="66"/>
      <c r="K3999" s="67"/>
      <c r="L3999" s="68"/>
      <c r="M3999" s="69"/>
      <c r="N3999" s="69"/>
      <c r="O3999" s="68"/>
      <c r="P3999" s="65"/>
      <c r="Q3999" s="65"/>
      <c r="R3999" s="65"/>
      <c r="S3999" s="70"/>
      <c r="T3999" s="66"/>
      <c r="U3999" s="71"/>
    </row>
    <row r="4000" spans="1:21" x14ac:dyDescent="0.15">
      <c r="A4000" s="63"/>
      <c r="B4000" s="78"/>
      <c r="C4000" s="65"/>
      <c r="D4000" s="64"/>
      <c r="E4000" s="65"/>
      <c r="F4000" s="65"/>
      <c r="G4000" s="65"/>
      <c r="H4000" s="65"/>
      <c r="I4000" s="64"/>
      <c r="J4000" s="66"/>
      <c r="K4000" s="67"/>
      <c r="L4000" s="68"/>
      <c r="M4000" s="69"/>
      <c r="N4000" s="69"/>
      <c r="O4000" s="68"/>
      <c r="P4000" s="65"/>
      <c r="Q4000" s="65"/>
      <c r="R4000" s="65"/>
      <c r="S4000" s="70"/>
      <c r="T4000" s="66"/>
      <c r="U4000" s="71"/>
    </row>
    <row r="4001" spans="1:21" x14ac:dyDescent="0.15">
      <c r="A4001" s="63"/>
      <c r="B4001" s="78"/>
      <c r="C4001" s="65"/>
      <c r="D4001" s="64"/>
      <c r="E4001" s="65"/>
      <c r="F4001" s="65"/>
      <c r="G4001" s="65"/>
      <c r="H4001" s="65"/>
      <c r="I4001" s="64"/>
      <c r="J4001" s="66"/>
      <c r="K4001" s="67"/>
      <c r="L4001" s="68"/>
      <c r="M4001" s="69"/>
      <c r="N4001" s="69"/>
      <c r="O4001" s="68"/>
      <c r="P4001" s="65"/>
      <c r="Q4001" s="65"/>
      <c r="R4001" s="65"/>
      <c r="S4001" s="70"/>
      <c r="T4001" s="66"/>
      <c r="U4001" s="71"/>
    </row>
    <row r="4002" spans="1:21" x14ac:dyDescent="0.15">
      <c r="A4002" s="63"/>
      <c r="B4002" s="78"/>
      <c r="C4002" s="65"/>
      <c r="D4002" s="64"/>
      <c r="E4002" s="65"/>
      <c r="F4002" s="65"/>
      <c r="G4002" s="65"/>
      <c r="H4002" s="65"/>
      <c r="I4002" s="64"/>
      <c r="J4002" s="66"/>
      <c r="K4002" s="67"/>
      <c r="L4002" s="68"/>
      <c r="M4002" s="69"/>
      <c r="N4002" s="69"/>
      <c r="O4002" s="68"/>
      <c r="P4002" s="65"/>
      <c r="Q4002" s="65"/>
      <c r="R4002" s="65"/>
      <c r="S4002" s="70"/>
      <c r="T4002" s="66"/>
      <c r="U4002" s="71"/>
    </row>
    <row r="4003" spans="1:21" x14ac:dyDescent="0.15">
      <c r="A4003" s="63"/>
      <c r="B4003" s="78"/>
      <c r="C4003" s="65"/>
      <c r="D4003" s="64"/>
      <c r="E4003" s="65"/>
      <c r="F4003" s="65"/>
      <c r="G4003" s="65"/>
      <c r="H4003" s="65"/>
      <c r="I4003" s="64"/>
      <c r="J4003" s="66"/>
      <c r="K4003" s="67"/>
      <c r="L4003" s="68"/>
      <c r="M4003" s="69"/>
      <c r="N4003" s="69"/>
      <c r="O4003" s="68"/>
      <c r="P4003" s="65"/>
      <c r="Q4003" s="65"/>
      <c r="R4003" s="65"/>
      <c r="S4003" s="70"/>
      <c r="T4003" s="66"/>
      <c r="U4003" s="71"/>
    </row>
    <row r="4004" spans="1:21" x14ac:dyDescent="0.15">
      <c r="A4004" s="63"/>
      <c r="B4004" s="78"/>
      <c r="C4004" s="65"/>
      <c r="D4004" s="64"/>
      <c r="E4004" s="65"/>
      <c r="F4004" s="65"/>
      <c r="G4004" s="65"/>
      <c r="H4004" s="65"/>
      <c r="I4004" s="64"/>
      <c r="J4004" s="66"/>
      <c r="K4004" s="67"/>
      <c r="L4004" s="68"/>
      <c r="M4004" s="69"/>
      <c r="N4004" s="69"/>
      <c r="O4004" s="68"/>
      <c r="P4004" s="65"/>
      <c r="Q4004" s="65"/>
      <c r="R4004" s="65"/>
      <c r="S4004" s="70"/>
      <c r="T4004" s="66"/>
      <c r="U4004" s="71"/>
    </row>
    <row r="4005" spans="1:21" x14ac:dyDescent="0.15">
      <c r="A4005" s="63"/>
      <c r="B4005" s="78"/>
      <c r="C4005" s="65"/>
      <c r="D4005" s="64"/>
      <c r="E4005" s="65"/>
      <c r="F4005" s="65"/>
      <c r="G4005" s="65"/>
      <c r="H4005" s="65"/>
      <c r="I4005" s="64"/>
      <c r="J4005" s="66"/>
      <c r="K4005" s="67"/>
      <c r="L4005" s="68"/>
      <c r="M4005" s="69"/>
      <c r="N4005" s="69"/>
      <c r="O4005" s="68"/>
      <c r="P4005" s="65"/>
      <c r="Q4005" s="65"/>
      <c r="R4005" s="65"/>
      <c r="S4005" s="70"/>
      <c r="T4005" s="66"/>
      <c r="U4005" s="71"/>
    </row>
    <row r="4006" spans="1:21" x14ac:dyDescent="0.15">
      <c r="A4006" s="63"/>
      <c r="B4006" s="78"/>
      <c r="C4006" s="65"/>
      <c r="D4006" s="64"/>
      <c r="E4006" s="65"/>
      <c r="F4006" s="65"/>
      <c r="G4006" s="65"/>
      <c r="H4006" s="65"/>
      <c r="I4006" s="64"/>
      <c r="J4006" s="66"/>
      <c r="K4006" s="67"/>
      <c r="L4006" s="68"/>
      <c r="M4006" s="69"/>
      <c r="N4006" s="69"/>
      <c r="O4006" s="68"/>
      <c r="P4006" s="65"/>
      <c r="Q4006" s="65"/>
      <c r="R4006" s="65"/>
      <c r="S4006" s="70"/>
      <c r="T4006" s="66"/>
      <c r="U4006" s="71"/>
    </row>
    <row r="4007" spans="1:21" x14ac:dyDescent="0.15">
      <c r="A4007" s="63"/>
      <c r="B4007" s="78"/>
      <c r="C4007" s="65"/>
      <c r="D4007" s="64"/>
      <c r="E4007" s="65"/>
      <c r="F4007" s="65"/>
      <c r="G4007" s="65"/>
      <c r="H4007" s="65"/>
      <c r="I4007" s="64"/>
      <c r="J4007" s="66"/>
      <c r="K4007" s="67"/>
      <c r="L4007" s="68"/>
      <c r="M4007" s="69"/>
      <c r="N4007" s="69"/>
      <c r="O4007" s="68"/>
      <c r="P4007" s="65"/>
      <c r="Q4007" s="65"/>
      <c r="R4007" s="65"/>
      <c r="S4007" s="70"/>
      <c r="T4007" s="66"/>
      <c r="U4007" s="71"/>
    </row>
    <row r="4008" spans="1:21" x14ac:dyDescent="0.15">
      <c r="A4008" s="63"/>
      <c r="B4008" s="78"/>
      <c r="C4008" s="65"/>
      <c r="D4008" s="64"/>
      <c r="E4008" s="65"/>
      <c r="F4008" s="65"/>
      <c r="G4008" s="65"/>
      <c r="H4008" s="65"/>
      <c r="I4008" s="64"/>
      <c r="J4008" s="66"/>
      <c r="K4008" s="67"/>
      <c r="L4008" s="68"/>
      <c r="M4008" s="69"/>
      <c r="N4008" s="69"/>
      <c r="O4008" s="68"/>
      <c r="P4008" s="65"/>
      <c r="Q4008" s="65"/>
      <c r="R4008" s="65"/>
      <c r="S4008" s="70"/>
      <c r="T4008" s="66"/>
      <c r="U4008" s="71"/>
    </row>
    <row r="4009" spans="1:21" x14ac:dyDescent="0.15">
      <c r="A4009" s="63"/>
      <c r="B4009" s="78"/>
      <c r="C4009" s="65"/>
      <c r="D4009" s="64"/>
      <c r="E4009" s="65"/>
      <c r="F4009" s="65"/>
      <c r="G4009" s="65"/>
      <c r="H4009" s="65"/>
      <c r="I4009" s="64"/>
      <c r="J4009" s="66"/>
      <c r="K4009" s="67"/>
      <c r="L4009" s="68"/>
      <c r="M4009" s="69"/>
      <c r="N4009" s="69"/>
      <c r="O4009" s="68"/>
      <c r="P4009" s="65"/>
      <c r="Q4009" s="65"/>
      <c r="R4009" s="65"/>
      <c r="S4009" s="70"/>
      <c r="T4009" s="66"/>
      <c r="U4009" s="71"/>
    </row>
    <row r="4010" spans="1:21" x14ac:dyDescent="0.15">
      <c r="A4010" s="63"/>
      <c r="B4010" s="78"/>
      <c r="C4010" s="65"/>
      <c r="D4010" s="64"/>
      <c r="E4010" s="65"/>
      <c r="F4010" s="65"/>
      <c r="G4010" s="65"/>
      <c r="H4010" s="65"/>
      <c r="I4010" s="64"/>
      <c r="J4010" s="66"/>
      <c r="K4010" s="67"/>
      <c r="L4010" s="68"/>
      <c r="M4010" s="69"/>
      <c r="N4010" s="69"/>
      <c r="O4010" s="68"/>
      <c r="P4010" s="65"/>
      <c r="Q4010" s="65"/>
      <c r="R4010" s="65"/>
      <c r="S4010" s="70"/>
      <c r="T4010" s="66"/>
      <c r="U4010" s="71"/>
    </row>
    <row r="4011" spans="1:21" x14ac:dyDescent="0.15">
      <c r="A4011" s="63"/>
      <c r="B4011" s="78"/>
      <c r="C4011" s="65"/>
      <c r="D4011" s="64"/>
      <c r="E4011" s="65"/>
      <c r="F4011" s="65"/>
      <c r="G4011" s="65"/>
      <c r="H4011" s="65"/>
      <c r="I4011" s="64"/>
      <c r="J4011" s="66"/>
      <c r="K4011" s="67"/>
      <c r="L4011" s="68"/>
      <c r="M4011" s="69"/>
      <c r="N4011" s="69"/>
      <c r="O4011" s="68"/>
      <c r="P4011" s="65"/>
      <c r="Q4011" s="65"/>
      <c r="R4011" s="65"/>
      <c r="S4011" s="70"/>
      <c r="T4011" s="66"/>
      <c r="U4011" s="71"/>
    </row>
    <row r="4012" spans="1:21" x14ac:dyDescent="0.15">
      <c r="A4012" s="63"/>
      <c r="B4012" s="78"/>
      <c r="C4012" s="65"/>
      <c r="D4012" s="64"/>
      <c r="E4012" s="65"/>
      <c r="F4012" s="65"/>
      <c r="G4012" s="65"/>
      <c r="H4012" s="65"/>
      <c r="I4012" s="64"/>
      <c r="J4012" s="66"/>
      <c r="K4012" s="67"/>
      <c r="L4012" s="68"/>
      <c r="M4012" s="69"/>
      <c r="N4012" s="69"/>
      <c r="O4012" s="68"/>
      <c r="P4012" s="65"/>
      <c r="Q4012" s="65"/>
      <c r="R4012" s="65"/>
      <c r="S4012" s="70"/>
      <c r="T4012" s="66"/>
      <c r="U4012" s="71"/>
    </row>
    <row r="4013" spans="1:21" x14ac:dyDescent="0.15">
      <c r="A4013" s="63"/>
      <c r="B4013" s="78"/>
      <c r="C4013" s="65"/>
      <c r="D4013" s="64"/>
      <c r="E4013" s="65"/>
      <c r="F4013" s="65"/>
      <c r="G4013" s="65"/>
      <c r="H4013" s="65"/>
      <c r="I4013" s="64"/>
      <c r="J4013" s="66"/>
      <c r="K4013" s="67"/>
      <c r="L4013" s="68"/>
      <c r="M4013" s="69"/>
      <c r="N4013" s="69"/>
      <c r="O4013" s="68"/>
      <c r="P4013" s="65"/>
      <c r="Q4013" s="65"/>
      <c r="R4013" s="65"/>
      <c r="S4013" s="70"/>
      <c r="T4013" s="66"/>
      <c r="U4013" s="71"/>
    </row>
    <row r="4014" spans="1:21" x14ac:dyDescent="0.15">
      <c r="A4014" s="63"/>
      <c r="B4014" s="78"/>
      <c r="C4014" s="65"/>
      <c r="D4014" s="64"/>
      <c r="E4014" s="65"/>
      <c r="F4014" s="65"/>
      <c r="G4014" s="65"/>
      <c r="H4014" s="65"/>
      <c r="I4014" s="64"/>
      <c r="J4014" s="66"/>
      <c r="K4014" s="67"/>
      <c r="L4014" s="68"/>
      <c r="M4014" s="69"/>
      <c r="N4014" s="69"/>
      <c r="O4014" s="68"/>
      <c r="P4014" s="65"/>
      <c r="Q4014" s="65"/>
      <c r="R4014" s="65"/>
      <c r="S4014" s="70"/>
      <c r="T4014" s="66"/>
      <c r="U4014" s="71"/>
    </row>
    <row r="4015" spans="1:21" x14ac:dyDescent="0.15">
      <c r="A4015" s="63"/>
      <c r="B4015" s="78"/>
      <c r="C4015" s="65"/>
      <c r="D4015" s="64"/>
      <c r="E4015" s="65"/>
      <c r="F4015" s="65"/>
      <c r="G4015" s="65"/>
      <c r="H4015" s="65"/>
      <c r="I4015" s="64"/>
      <c r="J4015" s="66"/>
      <c r="K4015" s="67"/>
      <c r="L4015" s="68"/>
      <c r="M4015" s="69"/>
      <c r="N4015" s="69"/>
      <c r="O4015" s="68"/>
      <c r="P4015" s="65"/>
      <c r="Q4015" s="65"/>
      <c r="R4015" s="65"/>
      <c r="S4015" s="70"/>
      <c r="T4015" s="66"/>
      <c r="U4015" s="71"/>
    </row>
    <row r="4016" spans="1:21" x14ac:dyDescent="0.15">
      <c r="A4016" s="63"/>
      <c r="B4016" s="78"/>
      <c r="C4016" s="65"/>
      <c r="D4016" s="64"/>
      <c r="E4016" s="65"/>
      <c r="F4016" s="65"/>
      <c r="G4016" s="65"/>
      <c r="H4016" s="65"/>
      <c r="I4016" s="64"/>
      <c r="J4016" s="66"/>
      <c r="K4016" s="67"/>
      <c r="L4016" s="68"/>
      <c r="M4016" s="69"/>
      <c r="N4016" s="69"/>
      <c r="O4016" s="68"/>
      <c r="P4016" s="65"/>
      <c r="Q4016" s="65"/>
      <c r="R4016" s="65"/>
      <c r="S4016" s="70"/>
      <c r="T4016" s="66"/>
      <c r="U4016" s="71"/>
    </row>
    <row r="4017" spans="1:21" x14ac:dyDescent="0.15">
      <c r="A4017" s="63"/>
      <c r="B4017" s="78"/>
      <c r="C4017" s="65"/>
      <c r="D4017" s="64"/>
      <c r="E4017" s="65"/>
      <c r="F4017" s="65"/>
      <c r="G4017" s="65"/>
      <c r="H4017" s="65"/>
      <c r="I4017" s="64"/>
      <c r="J4017" s="66"/>
      <c r="K4017" s="67"/>
      <c r="L4017" s="68"/>
      <c r="M4017" s="69"/>
      <c r="N4017" s="69"/>
      <c r="O4017" s="68"/>
      <c r="P4017" s="65"/>
      <c r="Q4017" s="65"/>
      <c r="R4017" s="65"/>
      <c r="S4017" s="70"/>
      <c r="T4017" s="66"/>
      <c r="U4017" s="71"/>
    </row>
    <row r="4018" spans="1:21" x14ac:dyDescent="0.15">
      <c r="A4018" s="63"/>
      <c r="B4018" s="78"/>
      <c r="C4018" s="65"/>
      <c r="D4018" s="64"/>
      <c r="E4018" s="65"/>
      <c r="F4018" s="65"/>
      <c r="G4018" s="65"/>
      <c r="H4018" s="65"/>
      <c r="I4018" s="64"/>
      <c r="J4018" s="66"/>
      <c r="K4018" s="67"/>
      <c r="L4018" s="68"/>
      <c r="M4018" s="69"/>
      <c r="N4018" s="69"/>
      <c r="O4018" s="68"/>
      <c r="P4018" s="65"/>
      <c r="Q4018" s="65"/>
      <c r="R4018" s="65"/>
      <c r="S4018" s="70"/>
      <c r="T4018" s="66"/>
      <c r="U4018" s="71"/>
    </row>
    <row r="4019" spans="1:21" x14ac:dyDescent="0.15">
      <c r="A4019" s="63"/>
      <c r="B4019" s="78"/>
      <c r="C4019" s="65"/>
      <c r="D4019" s="64"/>
      <c r="E4019" s="65"/>
      <c r="F4019" s="65"/>
      <c r="G4019" s="65"/>
      <c r="H4019" s="65"/>
      <c r="I4019" s="64"/>
      <c r="J4019" s="66"/>
      <c r="K4019" s="67"/>
      <c r="L4019" s="68"/>
      <c r="M4019" s="69"/>
      <c r="N4019" s="69"/>
      <c r="O4019" s="68"/>
      <c r="P4019" s="65"/>
      <c r="Q4019" s="65"/>
      <c r="R4019" s="65"/>
      <c r="S4019" s="70"/>
      <c r="T4019" s="66"/>
      <c r="U4019" s="71"/>
    </row>
    <row r="4020" spans="1:21" x14ac:dyDescent="0.15">
      <c r="A4020" s="63"/>
      <c r="B4020" s="78"/>
      <c r="C4020" s="65"/>
      <c r="D4020" s="64"/>
      <c r="E4020" s="65"/>
      <c r="F4020" s="65"/>
      <c r="G4020" s="65"/>
      <c r="H4020" s="65"/>
      <c r="I4020" s="64"/>
      <c r="J4020" s="66"/>
      <c r="K4020" s="67"/>
      <c r="L4020" s="68"/>
      <c r="M4020" s="69"/>
      <c r="N4020" s="69"/>
      <c r="O4020" s="68"/>
      <c r="P4020" s="65"/>
      <c r="Q4020" s="65"/>
      <c r="R4020" s="65"/>
      <c r="S4020" s="70"/>
      <c r="T4020" s="66"/>
      <c r="U4020" s="71"/>
    </row>
    <row r="4021" spans="1:21" x14ac:dyDescent="0.15">
      <c r="A4021" s="63"/>
      <c r="B4021" s="78"/>
      <c r="C4021" s="65"/>
      <c r="D4021" s="64"/>
      <c r="E4021" s="65"/>
      <c r="F4021" s="65"/>
      <c r="G4021" s="65"/>
      <c r="H4021" s="65"/>
      <c r="I4021" s="64"/>
      <c r="J4021" s="66"/>
      <c r="K4021" s="67"/>
      <c r="L4021" s="68"/>
      <c r="M4021" s="69"/>
      <c r="N4021" s="69"/>
      <c r="O4021" s="68"/>
      <c r="P4021" s="65"/>
      <c r="Q4021" s="65"/>
      <c r="R4021" s="65"/>
      <c r="S4021" s="70"/>
      <c r="T4021" s="66"/>
      <c r="U4021" s="71"/>
    </row>
    <row r="4022" spans="1:21" x14ac:dyDescent="0.15">
      <c r="A4022" s="63"/>
      <c r="B4022" s="78"/>
      <c r="C4022" s="65"/>
      <c r="D4022" s="64"/>
      <c r="E4022" s="65"/>
      <c r="F4022" s="65"/>
      <c r="G4022" s="65"/>
      <c r="H4022" s="65"/>
      <c r="I4022" s="64"/>
      <c r="J4022" s="66"/>
      <c r="K4022" s="67"/>
      <c r="L4022" s="68"/>
      <c r="M4022" s="69"/>
      <c r="N4022" s="69"/>
      <c r="O4022" s="68"/>
      <c r="P4022" s="65"/>
      <c r="Q4022" s="65"/>
      <c r="R4022" s="65"/>
      <c r="S4022" s="70"/>
      <c r="T4022" s="66"/>
      <c r="U4022" s="71"/>
    </row>
    <row r="4023" spans="1:21" x14ac:dyDescent="0.15">
      <c r="A4023" s="63"/>
      <c r="B4023" s="78"/>
      <c r="C4023" s="65"/>
      <c r="D4023" s="64"/>
      <c r="E4023" s="65"/>
      <c r="F4023" s="65"/>
      <c r="G4023" s="65"/>
      <c r="H4023" s="65"/>
      <c r="I4023" s="64"/>
      <c r="J4023" s="66"/>
      <c r="K4023" s="67"/>
      <c r="L4023" s="68"/>
      <c r="M4023" s="69"/>
      <c r="N4023" s="69"/>
      <c r="O4023" s="68"/>
      <c r="P4023" s="65"/>
      <c r="Q4023" s="65"/>
      <c r="R4023" s="65"/>
      <c r="S4023" s="70"/>
      <c r="T4023" s="66"/>
      <c r="U4023" s="71"/>
    </row>
    <row r="4024" spans="1:21" x14ac:dyDescent="0.15">
      <c r="A4024" s="63"/>
      <c r="B4024" s="78"/>
      <c r="C4024" s="65"/>
      <c r="D4024" s="64"/>
      <c r="E4024" s="65"/>
      <c r="F4024" s="65"/>
      <c r="G4024" s="65"/>
      <c r="H4024" s="65"/>
      <c r="I4024" s="64"/>
      <c r="J4024" s="66"/>
      <c r="K4024" s="67"/>
      <c r="L4024" s="68"/>
      <c r="M4024" s="69"/>
      <c r="N4024" s="69"/>
      <c r="O4024" s="68"/>
      <c r="P4024" s="65"/>
      <c r="Q4024" s="65"/>
      <c r="R4024" s="65"/>
      <c r="S4024" s="70"/>
      <c r="T4024" s="66"/>
      <c r="U4024" s="71"/>
    </row>
    <row r="4025" spans="1:21" x14ac:dyDescent="0.15">
      <c r="A4025" s="63"/>
      <c r="B4025" s="78"/>
      <c r="C4025" s="65"/>
      <c r="D4025" s="64"/>
      <c r="E4025" s="65"/>
      <c r="F4025" s="65"/>
      <c r="G4025" s="65"/>
      <c r="H4025" s="65"/>
      <c r="I4025" s="64"/>
      <c r="J4025" s="66"/>
      <c r="K4025" s="67"/>
      <c r="L4025" s="68"/>
      <c r="M4025" s="69"/>
      <c r="N4025" s="69"/>
      <c r="O4025" s="68"/>
      <c r="P4025" s="65"/>
      <c r="Q4025" s="65"/>
      <c r="R4025" s="65"/>
      <c r="S4025" s="70"/>
      <c r="T4025" s="66"/>
      <c r="U4025" s="71"/>
    </row>
    <row r="4026" spans="1:21" x14ac:dyDescent="0.15">
      <c r="A4026" s="63"/>
      <c r="B4026" s="78"/>
      <c r="C4026" s="65"/>
      <c r="D4026" s="64"/>
      <c r="E4026" s="65"/>
      <c r="F4026" s="65"/>
      <c r="G4026" s="65"/>
      <c r="H4026" s="65"/>
      <c r="I4026" s="64"/>
      <c r="J4026" s="66"/>
      <c r="K4026" s="67"/>
      <c r="L4026" s="68"/>
      <c r="M4026" s="69"/>
      <c r="N4026" s="69"/>
      <c r="O4026" s="68"/>
      <c r="P4026" s="65"/>
      <c r="Q4026" s="65"/>
      <c r="R4026" s="65"/>
      <c r="S4026" s="70"/>
      <c r="T4026" s="66"/>
      <c r="U4026" s="71"/>
    </row>
    <row r="4027" spans="1:21" x14ac:dyDescent="0.15">
      <c r="A4027" s="63"/>
      <c r="B4027" s="78"/>
      <c r="C4027" s="65"/>
      <c r="D4027" s="64"/>
      <c r="E4027" s="65"/>
      <c r="F4027" s="65"/>
      <c r="G4027" s="65"/>
      <c r="H4027" s="65"/>
      <c r="I4027" s="64"/>
      <c r="J4027" s="66"/>
      <c r="K4027" s="67"/>
      <c r="L4027" s="68"/>
      <c r="M4027" s="69"/>
      <c r="N4027" s="69"/>
      <c r="O4027" s="68"/>
      <c r="P4027" s="65"/>
      <c r="Q4027" s="65"/>
      <c r="R4027" s="65"/>
      <c r="S4027" s="70"/>
      <c r="T4027" s="66"/>
      <c r="U4027" s="71"/>
    </row>
    <row r="4028" spans="1:21" x14ac:dyDescent="0.15">
      <c r="A4028" s="63"/>
      <c r="B4028" s="78"/>
      <c r="C4028" s="65"/>
      <c r="D4028" s="64"/>
      <c r="E4028" s="65"/>
      <c r="F4028" s="65"/>
      <c r="G4028" s="65"/>
      <c r="H4028" s="65"/>
      <c r="I4028" s="64"/>
      <c r="J4028" s="66"/>
      <c r="K4028" s="67"/>
      <c r="L4028" s="68"/>
      <c r="M4028" s="69"/>
      <c r="N4028" s="69"/>
      <c r="O4028" s="68"/>
      <c r="P4028" s="65"/>
      <c r="Q4028" s="65"/>
      <c r="R4028" s="65"/>
      <c r="S4028" s="70"/>
      <c r="T4028" s="66"/>
      <c r="U4028" s="71"/>
    </row>
    <row r="4029" spans="1:21" x14ac:dyDescent="0.15">
      <c r="A4029" s="63"/>
      <c r="B4029" s="78"/>
      <c r="C4029" s="65"/>
      <c r="D4029" s="64"/>
      <c r="E4029" s="65"/>
      <c r="F4029" s="65"/>
      <c r="G4029" s="65"/>
      <c r="H4029" s="65"/>
      <c r="I4029" s="64"/>
      <c r="J4029" s="66"/>
      <c r="K4029" s="67"/>
      <c r="L4029" s="68"/>
      <c r="M4029" s="69"/>
      <c r="N4029" s="69"/>
      <c r="O4029" s="68"/>
      <c r="P4029" s="65"/>
      <c r="Q4029" s="65"/>
      <c r="R4029" s="65"/>
      <c r="S4029" s="70"/>
      <c r="T4029" s="66"/>
      <c r="U4029" s="71"/>
    </row>
    <row r="4030" spans="1:21" x14ac:dyDescent="0.15">
      <c r="A4030" s="63"/>
      <c r="B4030" s="78"/>
      <c r="C4030" s="65"/>
      <c r="D4030" s="64"/>
      <c r="E4030" s="65"/>
      <c r="F4030" s="65"/>
      <c r="G4030" s="65"/>
      <c r="H4030" s="65"/>
      <c r="I4030" s="64"/>
      <c r="J4030" s="66"/>
      <c r="K4030" s="67"/>
      <c r="L4030" s="68"/>
      <c r="M4030" s="69"/>
      <c r="N4030" s="69"/>
      <c r="O4030" s="68"/>
      <c r="P4030" s="65"/>
      <c r="Q4030" s="65"/>
      <c r="R4030" s="65"/>
      <c r="S4030" s="70"/>
      <c r="T4030" s="66"/>
      <c r="U4030" s="71"/>
    </row>
    <row r="4031" spans="1:21" x14ac:dyDescent="0.15">
      <c r="A4031" s="63"/>
      <c r="B4031" s="78"/>
      <c r="C4031" s="65"/>
      <c r="D4031" s="64"/>
      <c r="E4031" s="65"/>
      <c r="F4031" s="65"/>
      <c r="G4031" s="65"/>
      <c r="H4031" s="65"/>
      <c r="I4031" s="64"/>
      <c r="J4031" s="66"/>
      <c r="K4031" s="67"/>
      <c r="L4031" s="68"/>
      <c r="M4031" s="69"/>
      <c r="N4031" s="69"/>
      <c r="O4031" s="68"/>
      <c r="P4031" s="65"/>
      <c r="Q4031" s="65"/>
      <c r="R4031" s="65"/>
      <c r="S4031" s="70"/>
      <c r="T4031" s="66"/>
      <c r="U4031" s="71"/>
    </row>
    <row r="4032" spans="1:21" x14ac:dyDescent="0.15">
      <c r="A4032" s="63"/>
      <c r="B4032" s="78"/>
      <c r="C4032" s="65"/>
      <c r="D4032" s="64"/>
      <c r="E4032" s="65"/>
      <c r="F4032" s="65"/>
      <c r="G4032" s="65"/>
      <c r="H4032" s="65"/>
      <c r="I4032" s="64"/>
      <c r="J4032" s="66"/>
      <c r="K4032" s="67"/>
      <c r="L4032" s="68"/>
      <c r="M4032" s="69"/>
      <c r="N4032" s="69"/>
      <c r="O4032" s="68"/>
      <c r="P4032" s="65"/>
      <c r="Q4032" s="65"/>
      <c r="R4032" s="65"/>
      <c r="S4032" s="70"/>
      <c r="T4032" s="66"/>
      <c r="U4032" s="71"/>
    </row>
    <row r="4033" spans="1:21" x14ac:dyDescent="0.15">
      <c r="A4033" s="63"/>
      <c r="B4033" s="78"/>
      <c r="C4033" s="65"/>
      <c r="D4033" s="64"/>
      <c r="E4033" s="65"/>
      <c r="F4033" s="65"/>
      <c r="G4033" s="65"/>
      <c r="H4033" s="65"/>
      <c r="I4033" s="64"/>
      <c r="J4033" s="66"/>
      <c r="K4033" s="67"/>
      <c r="L4033" s="68"/>
      <c r="M4033" s="69"/>
      <c r="N4033" s="69"/>
      <c r="O4033" s="68"/>
      <c r="P4033" s="65"/>
      <c r="Q4033" s="65"/>
      <c r="R4033" s="65"/>
      <c r="S4033" s="70"/>
      <c r="T4033" s="66"/>
      <c r="U4033" s="71"/>
    </row>
    <row r="4034" spans="1:21" x14ac:dyDescent="0.15">
      <c r="A4034" s="63"/>
      <c r="B4034" s="78"/>
      <c r="C4034" s="65"/>
      <c r="D4034" s="64"/>
      <c r="E4034" s="65"/>
      <c r="F4034" s="65"/>
      <c r="G4034" s="65"/>
      <c r="H4034" s="65"/>
      <c r="I4034" s="64"/>
      <c r="J4034" s="66"/>
      <c r="K4034" s="67"/>
      <c r="L4034" s="68"/>
      <c r="M4034" s="69"/>
      <c r="N4034" s="69"/>
      <c r="O4034" s="68"/>
      <c r="P4034" s="65"/>
      <c r="Q4034" s="65"/>
      <c r="R4034" s="65"/>
      <c r="S4034" s="70"/>
      <c r="T4034" s="66"/>
      <c r="U4034" s="71"/>
    </row>
    <row r="4035" spans="1:21" x14ac:dyDescent="0.15">
      <c r="A4035" s="63"/>
      <c r="B4035" s="78"/>
      <c r="C4035" s="65"/>
      <c r="D4035" s="64"/>
      <c r="E4035" s="65"/>
      <c r="F4035" s="65"/>
      <c r="G4035" s="65"/>
      <c r="H4035" s="65"/>
      <c r="I4035" s="64"/>
      <c r="J4035" s="66"/>
      <c r="K4035" s="67"/>
      <c r="L4035" s="68"/>
      <c r="M4035" s="69"/>
      <c r="N4035" s="69"/>
      <c r="O4035" s="68"/>
      <c r="P4035" s="65"/>
      <c r="Q4035" s="65"/>
      <c r="R4035" s="65"/>
      <c r="S4035" s="70"/>
      <c r="T4035" s="66"/>
      <c r="U4035" s="71"/>
    </row>
    <row r="4036" spans="1:21" x14ac:dyDescent="0.15">
      <c r="A4036" s="63"/>
      <c r="B4036" s="78"/>
      <c r="C4036" s="65"/>
      <c r="D4036" s="64"/>
      <c r="E4036" s="65"/>
      <c r="F4036" s="65"/>
      <c r="G4036" s="65"/>
      <c r="H4036" s="65"/>
      <c r="I4036" s="64"/>
      <c r="J4036" s="66"/>
      <c r="K4036" s="67"/>
      <c r="L4036" s="68"/>
      <c r="M4036" s="69"/>
      <c r="N4036" s="69"/>
      <c r="O4036" s="68"/>
      <c r="P4036" s="65"/>
      <c r="Q4036" s="65"/>
      <c r="R4036" s="65"/>
      <c r="S4036" s="70"/>
      <c r="T4036" s="66"/>
      <c r="U4036" s="71"/>
    </row>
    <row r="4037" spans="1:21" x14ac:dyDescent="0.15">
      <c r="A4037" s="63"/>
      <c r="B4037" s="78"/>
      <c r="C4037" s="65"/>
      <c r="D4037" s="64"/>
      <c r="E4037" s="65"/>
      <c r="F4037" s="65"/>
      <c r="G4037" s="65"/>
      <c r="H4037" s="65"/>
      <c r="I4037" s="64"/>
      <c r="J4037" s="66"/>
      <c r="K4037" s="67"/>
      <c r="L4037" s="68"/>
      <c r="M4037" s="69"/>
      <c r="N4037" s="69"/>
      <c r="O4037" s="68"/>
      <c r="P4037" s="65"/>
      <c r="Q4037" s="65"/>
      <c r="R4037" s="65"/>
      <c r="S4037" s="70"/>
      <c r="T4037" s="66"/>
      <c r="U4037" s="71"/>
    </row>
    <row r="4038" spans="1:21" x14ac:dyDescent="0.15">
      <c r="A4038" s="63"/>
      <c r="B4038" s="78"/>
      <c r="C4038" s="65"/>
      <c r="D4038" s="64"/>
      <c r="E4038" s="65"/>
      <c r="F4038" s="65"/>
      <c r="G4038" s="65"/>
      <c r="H4038" s="65"/>
      <c r="I4038" s="64"/>
      <c r="J4038" s="66"/>
      <c r="K4038" s="67"/>
      <c r="L4038" s="68"/>
      <c r="M4038" s="69"/>
      <c r="N4038" s="69"/>
      <c r="O4038" s="68"/>
      <c r="P4038" s="65"/>
      <c r="Q4038" s="65"/>
      <c r="R4038" s="65"/>
      <c r="S4038" s="70"/>
      <c r="T4038" s="66"/>
      <c r="U4038" s="71"/>
    </row>
    <row r="4039" spans="1:21" x14ac:dyDescent="0.15">
      <c r="A4039" s="63"/>
      <c r="B4039" s="78"/>
      <c r="C4039" s="65"/>
      <c r="D4039" s="64"/>
      <c r="E4039" s="65"/>
      <c r="F4039" s="65"/>
      <c r="G4039" s="65"/>
      <c r="H4039" s="65"/>
      <c r="I4039" s="64"/>
      <c r="J4039" s="66"/>
      <c r="K4039" s="67"/>
      <c r="L4039" s="68"/>
      <c r="M4039" s="69"/>
      <c r="N4039" s="69"/>
      <c r="O4039" s="68"/>
      <c r="P4039" s="65"/>
      <c r="Q4039" s="65"/>
      <c r="R4039" s="65"/>
      <c r="S4039" s="70"/>
      <c r="T4039" s="66"/>
      <c r="U4039" s="71"/>
    </row>
    <row r="4040" spans="1:21" x14ac:dyDescent="0.15">
      <c r="A4040" s="63"/>
      <c r="B4040" s="78"/>
      <c r="C4040" s="65"/>
      <c r="D4040" s="64"/>
      <c r="E4040" s="65"/>
      <c r="F4040" s="65"/>
      <c r="G4040" s="65"/>
      <c r="H4040" s="65"/>
      <c r="I4040" s="64"/>
      <c r="J4040" s="66"/>
      <c r="K4040" s="67"/>
      <c r="L4040" s="68"/>
      <c r="M4040" s="69"/>
      <c r="N4040" s="69"/>
      <c r="O4040" s="68"/>
      <c r="P4040" s="65"/>
      <c r="Q4040" s="65"/>
      <c r="R4040" s="65"/>
      <c r="S4040" s="70"/>
      <c r="T4040" s="66"/>
      <c r="U4040" s="71"/>
    </row>
    <row r="4041" spans="1:21" x14ac:dyDescent="0.15">
      <c r="A4041" s="63"/>
      <c r="B4041" s="78"/>
      <c r="C4041" s="65"/>
      <c r="D4041" s="64"/>
      <c r="E4041" s="65"/>
      <c r="F4041" s="65"/>
      <c r="G4041" s="65"/>
      <c r="H4041" s="65"/>
      <c r="I4041" s="64"/>
      <c r="J4041" s="66"/>
      <c r="K4041" s="67"/>
      <c r="L4041" s="68"/>
      <c r="M4041" s="69"/>
      <c r="N4041" s="69"/>
      <c r="O4041" s="68"/>
      <c r="P4041" s="65"/>
      <c r="Q4041" s="65"/>
      <c r="R4041" s="65"/>
      <c r="S4041" s="70"/>
      <c r="T4041" s="66"/>
      <c r="U4041" s="71"/>
    </row>
    <row r="4042" spans="1:21" x14ac:dyDescent="0.15">
      <c r="A4042" s="63"/>
      <c r="B4042" s="78"/>
      <c r="C4042" s="65"/>
      <c r="D4042" s="64"/>
      <c r="E4042" s="65"/>
      <c r="F4042" s="65"/>
      <c r="G4042" s="65"/>
      <c r="H4042" s="65"/>
      <c r="I4042" s="64"/>
      <c r="J4042" s="66"/>
      <c r="K4042" s="67"/>
      <c r="L4042" s="68"/>
      <c r="M4042" s="69"/>
      <c r="N4042" s="69"/>
      <c r="O4042" s="68"/>
      <c r="P4042" s="65"/>
      <c r="Q4042" s="65"/>
      <c r="R4042" s="65"/>
      <c r="S4042" s="70"/>
      <c r="T4042" s="66"/>
      <c r="U4042" s="71"/>
    </row>
    <row r="4043" spans="1:21" x14ac:dyDescent="0.15">
      <c r="A4043" s="63"/>
      <c r="B4043" s="78"/>
      <c r="C4043" s="65"/>
      <c r="D4043" s="64"/>
      <c r="E4043" s="65"/>
      <c r="F4043" s="65"/>
      <c r="G4043" s="65"/>
      <c r="H4043" s="65"/>
      <c r="I4043" s="64"/>
      <c r="J4043" s="66"/>
      <c r="K4043" s="67"/>
      <c r="L4043" s="68"/>
      <c r="M4043" s="69"/>
      <c r="N4043" s="69"/>
      <c r="O4043" s="68"/>
      <c r="P4043" s="65"/>
      <c r="Q4043" s="65"/>
      <c r="R4043" s="65"/>
      <c r="S4043" s="70"/>
      <c r="T4043" s="66"/>
      <c r="U4043" s="71"/>
    </row>
    <row r="4044" spans="1:21" x14ac:dyDescent="0.15">
      <c r="A4044" s="63"/>
      <c r="B4044" s="78"/>
      <c r="C4044" s="65"/>
      <c r="D4044" s="64"/>
      <c r="E4044" s="65"/>
      <c r="F4044" s="65"/>
      <c r="G4044" s="65"/>
      <c r="H4044" s="65"/>
      <c r="I4044" s="64"/>
      <c r="J4044" s="66"/>
      <c r="K4044" s="67"/>
      <c r="L4044" s="68"/>
      <c r="M4044" s="69"/>
      <c r="N4044" s="69"/>
      <c r="O4044" s="68"/>
      <c r="P4044" s="65"/>
      <c r="Q4044" s="65"/>
      <c r="R4044" s="65"/>
      <c r="S4044" s="70"/>
      <c r="T4044" s="66"/>
      <c r="U4044" s="71"/>
    </row>
    <row r="4045" spans="1:21" x14ac:dyDescent="0.15">
      <c r="A4045" s="63"/>
      <c r="B4045" s="78"/>
      <c r="C4045" s="65"/>
      <c r="D4045" s="64"/>
      <c r="E4045" s="65"/>
      <c r="F4045" s="65"/>
      <c r="G4045" s="65"/>
      <c r="H4045" s="65"/>
      <c r="I4045" s="64"/>
      <c r="J4045" s="66"/>
      <c r="K4045" s="67"/>
      <c r="L4045" s="68"/>
      <c r="M4045" s="69"/>
      <c r="N4045" s="69"/>
      <c r="O4045" s="68"/>
      <c r="P4045" s="65"/>
      <c r="Q4045" s="65"/>
      <c r="R4045" s="65"/>
      <c r="S4045" s="70"/>
      <c r="T4045" s="66"/>
      <c r="U4045" s="71"/>
    </row>
    <row r="4046" spans="1:21" x14ac:dyDescent="0.15">
      <c r="A4046" s="63"/>
      <c r="B4046" s="78"/>
      <c r="C4046" s="65"/>
      <c r="D4046" s="64"/>
      <c r="E4046" s="65"/>
      <c r="F4046" s="65"/>
      <c r="G4046" s="65"/>
      <c r="H4046" s="65"/>
      <c r="I4046" s="64"/>
      <c r="J4046" s="66"/>
      <c r="K4046" s="67"/>
      <c r="L4046" s="68"/>
      <c r="M4046" s="69"/>
      <c r="N4046" s="69"/>
      <c r="O4046" s="68"/>
      <c r="P4046" s="65"/>
      <c r="Q4046" s="65"/>
      <c r="R4046" s="65"/>
      <c r="S4046" s="70"/>
      <c r="T4046" s="66"/>
      <c r="U4046" s="71"/>
    </row>
    <row r="4047" spans="1:21" x14ac:dyDescent="0.15">
      <c r="A4047" s="63"/>
      <c r="B4047" s="78"/>
      <c r="C4047" s="65"/>
      <c r="D4047" s="64"/>
      <c r="E4047" s="65"/>
      <c r="F4047" s="65"/>
      <c r="G4047" s="65"/>
      <c r="H4047" s="65"/>
      <c r="I4047" s="64"/>
      <c r="J4047" s="66"/>
      <c r="K4047" s="67"/>
      <c r="L4047" s="68"/>
      <c r="M4047" s="69"/>
      <c r="N4047" s="69"/>
      <c r="O4047" s="68"/>
      <c r="P4047" s="65"/>
      <c r="Q4047" s="65"/>
      <c r="R4047" s="65"/>
      <c r="S4047" s="70"/>
      <c r="T4047" s="66"/>
      <c r="U4047" s="71"/>
    </row>
    <row r="4048" spans="1:21" x14ac:dyDescent="0.15">
      <c r="A4048" s="63"/>
      <c r="B4048" s="78"/>
      <c r="C4048" s="65"/>
      <c r="D4048" s="64"/>
      <c r="E4048" s="65"/>
      <c r="F4048" s="65"/>
      <c r="G4048" s="65"/>
      <c r="H4048" s="65"/>
      <c r="I4048" s="64"/>
      <c r="J4048" s="66"/>
      <c r="K4048" s="67"/>
      <c r="L4048" s="68"/>
      <c r="M4048" s="69"/>
      <c r="N4048" s="69"/>
      <c r="O4048" s="68"/>
      <c r="P4048" s="65"/>
      <c r="Q4048" s="65"/>
      <c r="R4048" s="65"/>
      <c r="S4048" s="70"/>
      <c r="T4048" s="66"/>
      <c r="U4048" s="71"/>
    </row>
    <row r="4049" spans="1:21" x14ac:dyDescent="0.15">
      <c r="A4049" s="63"/>
      <c r="B4049" s="78"/>
      <c r="C4049" s="65"/>
      <c r="D4049" s="64"/>
      <c r="E4049" s="65"/>
      <c r="F4049" s="65"/>
      <c r="G4049" s="65"/>
      <c r="H4049" s="65"/>
      <c r="I4049" s="64"/>
      <c r="J4049" s="66"/>
      <c r="K4049" s="67"/>
      <c r="L4049" s="68"/>
      <c r="M4049" s="69"/>
      <c r="N4049" s="69"/>
      <c r="O4049" s="68"/>
      <c r="P4049" s="65"/>
      <c r="Q4049" s="65"/>
      <c r="R4049" s="65"/>
      <c r="S4049" s="70"/>
      <c r="T4049" s="66"/>
      <c r="U4049" s="71"/>
    </row>
    <row r="4050" spans="1:21" x14ac:dyDescent="0.15">
      <c r="A4050" s="63"/>
      <c r="B4050" s="78"/>
      <c r="C4050" s="65"/>
      <c r="D4050" s="64"/>
      <c r="E4050" s="65"/>
      <c r="F4050" s="65"/>
      <c r="G4050" s="65"/>
      <c r="H4050" s="65"/>
      <c r="I4050" s="64"/>
      <c r="J4050" s="66"/>
      <c r="K4050" s="67"/>
      <c r="L4050" s="68"/>
      <c r="M4050" s="69"/>
      <c r="N4050" s="69"/>
      <c r="O4050" s="68"/>
      <c r="P4050" s="65"/>
      <c r="Q4050" s="65"/>
      <c r="R4050" s="65"/>
      <c r="S4050" s="70"/>
      <c r="T4050" s="66"/>
      <c r="U4050" s="71"/>
    </row>
    <row r="4051" spans="1:21" x14ac:dyDescent="0.15">
      <c r="A4051" s="63"/>
      <c r="B4051" s="78"/>
      <c r="C4051" s="65"/>
      <c r="D4051" s="64"/>
      <c r="E4051" s="65"/>
      <c r="F4051" s="65"/>
      <c r="G4051" s="65"/>
      <c r="H4051" s="65"/>
      <c r="I4051" s="64"/>
      <c r="J4051" s="66"/>
      <c r="K4051" s="67"/>
      <c r="L4051" s="68"/>
      <c r="M4051" s="69"/>
      <c r="N4051" s="69"/>
      <c r="O4051" s="68"/>
      <c r="P4051" s="65"/>
      <c r="Q4051" s="65"/>
      <c r="R4051" s="65"/>
      <c r="S4051" s="70"/>
      <c r="T4051" s="66"/>
      <c r="U4051" s="71"/>
    </row>
    <row r="4052" spans="1:21" x14ac:dyDescent="0.15">
      <c r="A4052" s="63"/>
      <c r="B4052" s="78"/>
      <c r="C4052" s="65"/>
      <c r="D4052" s="64"/>
      <c r="E4052" s="65"/>
      <c r="F4052" s="65"/>
      <c r="G4052" s="65"/>
      <c r="H4052" s="65"/>
      <c r="I4052" s="64"/>
      <c r="J4052" s="66"/>
      <c r="K4052" s="67"/>
      <c r="L4052" s="68"/>
      <c r="M4052" s="69"/>
      <c r="N4052" s="69"/>
      <c r="O4052" s="68"/>
      <c r="P4052" s="65"/>
      <c r="Q4052" s="65"/>
      <c r="R4052" s="65"/>
      <c r="S4052" s="70"/>
      <c r="T4052" s="66"/>
      <c r="U4052" s="71"/>
    </row>
    <row r="4053" spans="1:21" x14ac:dyDescent="0.15">
      <c r="A4053" s="63"/>
      <c r="B4053" s="78"/>
      <c r="C4053" s="65"/>
      <c r="D4053" s="64"/>
      <c r="E4053" s="65"/>
      <c r="F4053" s="65"/>
      <c r="G4053" s="65"/>
      <c r="H4053" s="65"/>
      <c r="I4053" s="64"/>
      <c r="J4053" s="66"/>
      <c r="K4053" s="67"/>
      <c r="L4053" s="68"/>
      <c r="M4053" s="69"/>
      <c r="N4053" s="69"/>
      <c r="O4053" s="68"/>
      <c r="P4053" s="65"/>
      <c r="Q4053" s="65"/>
      <c r="R4053" s="65"/>
      <c r="S4053" s="70"/>
      <c r="T4053" s="66"/>
      <c r="U4053" s="71"/>
    </row>
    <row r="4054" spans="1:21" x14ac:dyDescent="0.15">
      <c r="A4054" s="63"/>
      <c r="B4054" s="78"/>
      <c r="C4054" s="65"/>
      <c r="D4054" s="64"/>
      <c r="E4054" s="65"/>
      <c r="F4054" s="65"/>
      <c r="G4054" s="65"/>
      <c r="H4054" s="65"/>
      <c r="I4054" s="64"/>
      <c r="J4054" s="66"/>
      <c r="K4054" s="67"/>
      <c r="L4054" s="68"/>
      <c r="M4054" s="69"/>
      <c r="N4054" s="69"/>
      <c r="O4054" s="68"/>
      <c r="P4054" s="65"/>
      <c r="Q4054" s="65"/>
      <c r="R4054" s="65"/>
      <c r="S4054" s="70"/>
      <c r="T4054" s="66"/>
      <c r="U4054" s="71"/>
    </row>
    <row r="4055" spans="1:21" x14ac:dyDescent="0.15">
      <c r="A4055" s="63"/>
      <c r="B4055" s="78"/>
      <c r="C4055" s="65"/>
      <c r="D4055" s="64"/>
      <c r="E4055" s="65"/>
      <c r="F4055" s="65"/>
      <c r="G4055" s="65"/>
      <c r="H4055" s="65"/>
      <c r="I4055" s="64"/>
      <c r="J4055" s="66"/>
      <c r="K4055" s="67"/>
      <c r="L4055" s="68"/>
      <c r="M4055" s="69"/>
      <c r="N4055" s="69"/>
      <c r="O4055" s="68"/>
      <c r="P4055" s="65"/>
      <c r="Q4055" s="65"/>
      <c r="R4055" s="65"/>
      <c r="S4055" s="70"/>
      <c r="T4055" s="66"/>
      <c r="U4055" s="71"/>
    </row>
    <row r="4056" spans="1:21" x14ac:dyDescent="0.15">
      <c r="A4056" s="63"/>
      <c r="B4056" s="78"/>
      <c r="C4056" s="65"/>
      <c r="D4056" s="64"/>
      <c r="E4056" s="65"/>
      <c r="F4056" s="65"/>
      <c r="G4056" s="65"/>
      <c r="H4056" s="65"/>
      <c r="I4056" s="64"/>
      <c r="J4056" s="66"/>
      <c r="K4056" s="67"/>
      <c r="L4056" s="68"/>
      <c r="M4056" s="69"/>
      <c r="N4056" s="69"/>
      <c r="O4056" s="68"/>
      <c r="P4056" s="65"/>
      <c r="Q4056" s="65"/>
      <c r="R4056" s="65"/>
      <c r="S4056" s="70"/>
      <c r="T4056" s="66"/>
      <c r="U4056" s="71"/>
    </row>
    <row r="4057" spans="1:21" x14ac:dyDescent="0.15">
      <c r="A4057" s="63"/>
      <c r="B4057" s="78"/>
      <c r="C4057" s="65"/>
      <c r="D4057" s="64"/>
      <c r="E4057" s="65"/>
      <c r="F4057" s="65"/>
      <c r="G4057" s="65"/>
      <c r="H4057" s="65"/>
      <c r="I4057" s="64"/>
      <c r="J4057" s="66"/>
      <c r="K4057" s="67"/>
      <c r="L4057" s="68"/>
      <c r="M4057" s="69"/>
      <c r="N4057" s="69"/>
      <c r="O4057" s="68"/>
      <c r="P4057" s="65"/>
      <c r="Q4057" s="65"/>
      <c r="R4057" s="65"/>
      <c r="S4057" s="70"/>
      <c r="T4057" s="66"/>
      <c r="U4057" s="71"/>
    </row>
    <row r="4058" spans="1:21" x14ac:dyDescent="0.15">
      <c r="A4058" s="63"/>
      <c r="B4058" s="78"/>
      <c r="C4058" s="65"/>
      <c r="D4058" s="64"/>
      <c r="E4058" s="65"/>
      <c r="F4058" s="65"/>
      <c r="G4058" s="65"/>
      <c r="H4058" s="65"/>
      <c r="I4058" s="64"/>
      <c r="J4058" s="66"/>
      <c r="K4058" s="67"/>
      <c r="L4058" s="68"/>
      <c r="M4058" s="69"/>
      <c r="N4058" s="69"/>
      <c r="O4058" s="68"/>
      <c r="P4058" s="65"/>
      <c r="Q4058" s="65"/>
      <c r="R4058" s="65"/>
      <c r="S4058" s="70"/>
      <c r="T4058" s="66"/>
      <c r="U4058" s="71"/>
    </row>
    <row r="4059" spans="1:21" x14ac:dyDescent="0.15">
      <c r="A4059" s="63"/>
      <c r="B4059" s="78"/>
      <c r="C4059" s="65"/>
      <c r="D4059" s="64"/>
      <c r="E4059" s="65"/>
      <c r="F4059" s="65"/>
      <c r="G4059" s="65"/>
      <c r="H4059" s="65"/>
      <c r="I4059" s="64"/>
      <c r="J4059" s="66"/>
      <c r="K4059" s="67"/>
      <c r="L4059" s="68"/>
      <c r="M4059" s="69"/>
      <c r="N4059" s="69"/>
      <c r="O4059" s="68"/>
      <c r="P4059" s="65"/>
      <c r="Q4059" s="65"/>
      <c r="R4059" s="65"/>
      <c r="S4059" s="70"/>
      <c r="T4059" s="66"/>
      <c r="U4059" s="71"/>
    </row>
    <row r="4060" spans="1:21" x14ac:dyDescent="0.15">
      <c r="A4060" s="63"/>
      <c r="B4060" s="78"/>
      <c r="C4060" s="65"/>
      <c r="D4060" s="64"/>
      <c r="E4060" s="65"/>
      <c r="F4060" s="65"/>
      <c r="G4060" s="65"/>
      <c r="H4060" s="65"/>
      <c r="I4060" s="64"/>
      <c r="J4060" s="66"/>
      <c r="K4060" s="67"/>
      <c r="L4060" s="68"/>
      <c r="M4060" s="69"/>
      <c r="N4060" s="69"/>
      <c r="O4060" s="68"/>
      <c r="P4060" s="65"/>
      <c r="Q4060" s="65"/>
      <c r="R4060" s="65"/>
      <c r="S4060" s="70"/>
      <c r="T4060" s="66"/>
      <c r="U4060" s="71"/>
    </row>
    <row r="4061" spans="1:21" x14ac:dyDescent="0.15">
      <c r="A4061" s="63"/>
      <c r="B4061" s="78"/>
      <c r="C4061" s="65"/>
      <c r="D4061" s="64"/>
      <c r="E4061" s="65"/>
      <c r="F4061" s="65"/>
      <c r="G4061" s="65"/>
      <c r="H4061" s="65"/>
      <c r="I4061" s="64"/>
      <c r="J4061" s="66"/>
      <c r="K4061" s="67"/>
      <c r="L4061" s="68"/>
      <c r="M4061" s="69"/>
      <c r="N4061" s="69"/>
      <c r="O4061" s="68"/>
      <c r="P4061" s="65"/>
      <c r="Q4061" s="65"/>
      <c r="R4061" s="65"/>
      <c r="S4061" s="70"/>
      <c r="T4061" s="66"/>
      <c r="U4061" s="71"/>
    </row>
    <row r="4062" spans="1:21" x14ac:dyDescent="0.15">
      <c r="A4062" s="63"/>
      <c r="B4062" s="78"/>
      <c r="C4062" s="65"/>
      <c r="D4062" s="64"/>
      <c r="E4062" s="65"/>
      <c r="F4062" s="65"/>
      <c r="G4062" s="65"/>
      <c r="H4062" s="65"/>
      <c r="I4062" s="64"/>
      <c r="J4062" s="66"/>
      <c r="K4062" s="67"/>
      <c r="L4062" s="68"/>
      <c r="M4062" s="69"/>
      <c r="N4062" s="69"/>
      <c r="O4062" s="68"/>
      <c r="P4062" s="65"/>
      <c r="Q4062" s="65"/>
      <c r="R4062" s="65"/>
      <c r="S4062" s="70"/>
      <c r="T4062" s="66"/>
      <c r="U4062" s="71"/>
    </row>
    <row r="4063" spans="1:21" x14ac:dyDescent="0.15">
      <c r="A4063" s="63"/>
      <c r="B4063" s="78"/>
      <c r="C4063" s="65"/>
      <c r="D4063" s="64"/>
      <c r="E4063" s="65"/>
      <c r="F4063" s="65"/>
      <c r="G4063" s="65"/>
      <c r="H4063" s="65"/>
      <c r="I4063" s="64"/>
      <c r="J4063" s="66"/>
      <c r="K4063" s="67"/>
      <c r="L4063" s="68"/>
      <c r="M4063" s="69"/>
      <c r="N4063" s="69"/>
      <c r="O4063" s="68"/>
      <c r="P4063" s="65"/>
      <c r="Q4063" s="65"/>
      <c r="R4063" s="65"/>
      <c r="S4063" s="70"/>
      <c r="T4063" s="66"/>
      <c r="U4063" s="71"/>
    </row>
    <row r="4064" spans="1:21" x14ac:dyDescent="0.15">
      <c r="A4064" s="63"/>
      <c r="B4064" s="78"/>
      <c r="C4064" s="65"/>
      <c r="D4064" s="64"/>
      <c r="E4064" s="65"/>
      <c r="F4064" s="65"/>
      <c r="G4064" s="65"/>
      <c r="H4064" s="65"/>
      <c r="I4064" s="64"/>
      <c r="J4064" s="66"/>
      <c r="K4064" s="67"/>
      <c r="L4064" s="68"/>
      <c r="M4064" s="69"/>
      <c r="N4064" s="69"/>
      <c r="O4064" s="68"/>
      <c r="P4064" s="65"/>
      <c r="Q4064" s="65"/>
      <c r="R4064" s="65"/>
      <c r="S4064" s="70"/>
      <c r="T4064" s="66"/>
      <c r="U4064" s="71"/>
    </row>
    <row r="4065" spans="1:21" x14ac:dyDescent="0.15">
      <c r="A4065" s="63"/>
      <c r="B4065" s="78"/>
      <c r="C4065" s="65"/>
      <c r="D4065" s="64"/>
      <c r="E4065" s="65"/>
      <c r="F4065" s="65"/>
      <c r="G4065" s="65"/>
      <c r="H4065" s="65"/>
      <c r="I4065" s="64"/>
      <c r="J4065" s="66"/>
      <c r="K4065" s="67"/>
      <c r="L4065" s="68"/>
      <c r="M4065" s="69"/>
      <c r="N4065" s="69"/>
      <c r="O4065" s="68"/>
      <c r="P4065" s="65"/>
      <c r="Q4065" s="65"/>
      <c r="R4065" s="65"/>
      <c r="S4065" s="70"/>
      <c r="T4065" s="66"/>
      <c r="U4065" s="71"/>
    </row>
    <row r="4066" spans="1:21" x14ac:dyDescent="0.15">
      <c r="A4066" s="63"/>
      <c r="B4066" s="78"/>
      <c r="C4066" s="65"/>
      <c r="D4066" s="64"/>
      <c r="E4066" s="65"/>
      <c r="F4066" s="65"/>
      <c r="G4066" s="65"/>
      <c r="H4066" s="65"/>
      <c r="I4066" s="64"/>
      <c r="J4066" s="66"/>
      <c r="K4066" s="67"/>
      <c r="L4066" s="68"/>
      <c r="M4066" s="69"/>
      <c r="N4066" s="69"/>
      <c r="O4066" s="68"/>
      <c r="P4066" s="65"/>
      <c r="Q4066" s="65"/>
      <c r="R4066" s="65"/>
      <c r="S4066" s="70"/>
      <c r="T4066" s="66"/>
      <c r="U4066" s="71"/>
    </row>
    <row r="4067" spans="1:21" x14ac:dyDescent="0.15">
      <c r="A4067" s="63"/>
      <c r="B4067" s="78"/>
      <c r="C4067" s="65"/>
      <c r="D4067" s="64"/>
      <c r="E4067" s="65"/>
      <c r="F4067" s="65"/>
      <c r="G4067" s="65"/>
      <c r="H4067" s="65"/>
      <c r="I4067" s="64"/>
      <c r="J4067" s="66"/>
      <c r="K4067" s="67"/>
      <c r="L4067" s="68"/>
      <c r="M4067" s="69"/>
      <c r="N4067" s="69"/>
      <c r="O4067" s="68"/>
      <c r="P4067" s="65"/>
      <c r="Q4067" s="65"/>
      <c r="R4067" s="65"/>
      <c r="S4067" s="70"/>
      <c r="T4067" s="66"/>
      <c r="U4067" s="71"/>
    </row>
    <row r="4068" spans="1:21" x14ac:dyDescent="0.15">
      <c r="A4068" s="63"/>
      <c r="B4068" s="78"/>
      <c r="C4068" s="65"/>
      <c r="D4068" s="64"/>
      <c r="E4068" s="65"/>
      <c r="F4068" s="65"/>
      <c r="G4068" s="65"/>
      <c r="H4068" s="65"/>
      <c r="I4068" s="64"/>
      <c r="J4068" s="66"/>
      <c r="K4068" s="67"/>
      <c r="L4068" s="68"/>
      <c r="M4068" s="69"/>
      <c r="N4068" s="69"/>
      <c r="O4068" s="68"/>
      <c r="P4068" s="65"/>
      <c r="Q4068" s="65"/>
      <c r="R4068" s="65"/>
      <c r="S4068" s="70"/>
      <c r="T4068" s="66"/>
      <c r="U4068" s="71"/>
    </row>
    <row r="4069" spans="1:21" x14ac:dyDescent="0.15">
      <c r="A4069" s="63"/>
      <c r="B4069" s="78"/>
      <c r="C4069" s="65"/>
      <c r="D4069" s="64"/>
      <c r="E4069" s="65"/>
      <c r="F4069" s="65"/>
      <c r="G4069" s="65"/>
      <c r="H4069" s="65"/>
      <c r="I4069" s="64"/>
      <c r="J4069" s="66"/>
      <c r="K4069" s="67"/>
      <c r="L4069" s="68"/>
      <c r="M4069" s="69"/>
      <c r="N4069" s="69"/>
      <c r="O4069" s="68"/>
      <c r="P4069" s="65"/>
      <c r="Q4069" s="65"/>
      <c r="R4069" s="65"/>
      <c r="S4069" s="70"/>
      <c r="T4069" s="66"/>
      <c r="U4069" s="71"/>
    </row>
    <row r="4070" spans="1:21" x14ac:dyDescent="0.15">
      <c r="A4070" s="63"/>
      <c r="B4070" s="78"/>
      <c r="C4070" s="65"/>
      <c r="D4070" s="64"/>
      <c r="E4070" s="65"/>
      <c r="F4070" s="65"/>
      <c r="G4070" s="65"/>
      <c r="H4070" s="65"/>
      <c r="I4070" s="64"/>
      <c r="J4070" s="66"/>
      <c r="K4070" s="67"/>
      <c r="L4070" s="68"/>
      <c r="M4070" s="69"/>
      <c r="N4070" s="69"/>
      <c r="O4070" s="68"/>
      <c r="P4070" s="65"/>
      <c r="Q4070" s="65"/>
      <c r="R4070" s="65"/>
      <c r="S4070" s="70"/>
      <c r="T4070" s="66"/>
      <c r="U4070" s="71"/>
    </row>
    <row r="4071" spans="1:21" x14ac:dyDescent="0.15">
      <c r="A4071" s="63"/>
      <c r="B4071" s="78"/>
      <c r="C4071" s="65"/>
      <c r="D4071" s="64"/>
      <c r="E4071" s="65"/>
      <c r="F4071" s="65"/>
      <c r="G4071" s="65"/>
      <c r="H4071" s="65"/>
      <c r="I4071" s="64"/>
      <c r="J4071" s="66"/>
      <c r="K4071" s="67"/>
      <c r="L4071" s="68"/>
      <c r="M4071" s="69"/>
      <c r="N4071" s="69"/>
      <c r="O4071" s="68"/>
      <c r="P4071" s="65"/>
      <c r="Q4071" s="65"/>
      <c r="R4071" s="65"/>
      <c r="S4071" s="70"/>
      <c r="T4071" s="66"/>
      <c r="U4071" s="71"/>
    </row>
    <row r="4072" spans="1:21" x14ac:dyDescent="0.15">
      <c r="A4072" s="63"/>
      <c r="B4072" s="78"/>
      <c r="C4072" s="65"/>
      <c r="D4072" s="64"/>
      <c r="E4072" s="65"/>
      <c r="F4072" s="65"/>
      <c r="G4072" s="65"/>
      <c r="H4072" s="65"/>
      <c r="I4072" s="64"/>
      <c r="J4072" s="66"/>
      <c r="K4072" s="67"/>
      <c r="L4072" s="68"/>
      <c r="M4072" s="69"/>
      <c r="N4072" s="69"/>
      <c r="O4072" s="68"/>
      <c r="P4072" s="65"/>
      <c r="Q4072" s="65"/>
      <c r="R4072" s="65"/>
      <c r="S4072" s="70"/>
      <c r="T4072" s="66"/>
      <c r="U4072" s="71"/>
    </row>
    <row r="4073" spans="1:21" x14ac:dyDescent="0.15">
      <c r="A4073" s="63"/>
      <c r="B4073" s="78"/>
      <c r="C4073" s="65"/>
      <c r="D4073" s="64"/>
      <c r="E4073" s="65"/>
      <c r="F4073" s="65"/>
      <c r="G4073" s="65"/>
      <c r="H4073" s="65"/>
      <c r="I4073" s="64"/>
      <c r="J4073" s="66"/>
      <c r="K4073" s="67"/>
      <c r="L4073" s="68"/>
      <c r="M4073" s="69"/>
      <c r="N4073" s="69"/>
      <c r="O4073" s="68"/>
      <c r="P4073" s="65"/>
      <c r="Q4073" s="65"/>
      <c r="R4073" s="65"/>
      <c r="S4073" s="70"/>
      <c r="T4073" s="66"/>
      <c r="U4073" s="71"/>
    </row>
    <row r="4074" spans="1:21" x14ac:dyDescent="0.15">
      <c r="A4074" s="63"/>
      <c r="B4074" s="78"/>
      <c r="C4074" s="65"/>
      <c r="D4074" s="64"/>
      <c r="E4074" s="65"/>
      <c r="F4074" s="65"/>
      <c r="G4074" s="65"/>
      <c r="H4074" s="65"/>
      <c r="I4074" s="64"/>
      <c r="J4074" s="66"/>
      <c r="K4074" s="67"/>
      <c r="L4074" s="68"/>
      <c r="M4074" s="69"/>
      <c r="N4074" s="69"/>
      <c r="O4074" s="68"/>
      <c r="P4074" s="65"/>
      <c r="Q4074" s="65"/>
      <c r="R4074" s="65"/>
      <c r="S4074" s="70"/>
      <c r="T4074" s="66"/>
      <c r="U4074" s="71"/>
    </row>
    <row r="4075" spans="1:21" x14ac:dyDescent="0.15">
      <c r="A4075" s="63"/>
      <c r="B4075" s="78"/>
      <c r="C4075" s="65"/>
      <c r="D4075" s="64"/>
      <c r="E4075" s="65"/>
      <c r="F4075" s="65"/>
      <c r="G4075" s="65"/>
      <c r="H4075" s="65"/>
      <c r="I4075" s="64"/>
      <c r="J4075" s="66"/>
      <c r="K4075" s="67"/>
      <c r="L4075" s="68"/>
      <c r="M4075" s="69"/>
      <c r="N4075" s="69"/>
      <c r="O4075" s="68"/>
      <c r="P4075" s="65"/>
      <c r="Q4075" s="65"/>
      <c r="R4075" s="65"/>
      <c r="S4075" s="70"/>
      <c r="T4075" s="66"/>
      <c r="U4075" s="71"/>
    </row>
    <row r="4076" spans="1:21" x14ac:dyDescent="0.15">
      <c r="A4076" s="63"/>
      <c r="B4076" s="78"/>
      <c r="C4076" s="65"/>
      <c r="D4076" s="64"/>
      <c r="E4076" s="65"/>
      <c r="F4076" s="65"/>
      <c r="G4076" s="65"/>
      <c r="H4076" s="65"/>
      <c r="I4076" s="64"/>
      <c r="J4076" s="66"/>
      <c r="K4076" s="67"/>
      <c r="L4076" s="68"/>
      <c r="M4076" s="69"/>
      <c r="N4076" s="69"/>
      <c r="O4076" s="68"/>
      <c r="P4076" s="65"/>
      <c r="Q4076" s="65"/>
      <c r="R4076" s="65"/>
      <c r="S4076" s="70"/>
      <c r="T4076" s="66"/>
      <c r="U4076" s="71"/>
    </row>
    <row r="4077" spans="1:21" x14ac:dyDescent="0.15">
      <c r="A4077" s="63"/>
      <c r="B4077" s="78"/>
      <c r="C4077" s="65"/>
      <c r="D4077" s="64"/>
      <c r="E4077" s="65"/>
      <c r="F4077" s="65"/>
      <c r="G4077" s="65"/>
      <c r="H4077" s="65"/>
      <c r="I4077" s="64"/>
      <c r="J4077" s="66"/>
      <c r="K4077" s="67"/>
      <c r="L4077" s="68"/>
      <c r="M4077" s="69"/>
      <c r="N4077" s="69"/>
      <c r="O4077" s="68"/>
      <c r="P4077" s="65"/>
      <c r="Q4077" s="65"/>
      <c r="R4077" s="65"/>
      <c r="S4077" s="70"/>
      <c r="T4077" s="66"/>
      <c r="U4077" s="71"/>
    </row>
    <row r="4078" spans="1:21" x14ac:dyDescent="0.15">
      <c r="A4078" s="63"/>
      <c r="B4078" s="78"/>
      <c r="C4078" s="65"/>
      <c r="D4078" s="64"/>
      <c r="E4078" s="65"/>
      <c r="F4078" s="65"/>
      <c r="G4078" s="65"/>
      <c r="H4078" s="65"/>
      <c r="I4078" s="64"/>
      <c r="J4078" s="66"/>
      <c r="K4078" s="67"/>
      <c r="L4078" s="68"/>
      <c r="M4078" s="69"/>
      <c r="N4078" s="69"/>
      <c r="O4078" s="68"/>
      <c r="P4078" s="65"/>
      <c r="Q4078" s="65"/>
      <c r="R4078" s="65"/>
      <c r="S4078" s="70"/>
      <c r="T4078" s="66"/>
      <c r="U4078" s="71"/>
    </row>
    <row r="4079" spans="1:21" x14ac:dyDescent="0.15">
      <c r="A4079" s="63"/>
      <c r="B4079" s="78"/>
      <c r="C4079" s="65"/>
      <c r="D4079" s="64"/>
      <c r="E4079" s="65"/>
      <c r="F4079" s="65"/>
      <c r="G4079" s="65"/>
      <c r="H4079" s="65"/>
      <c r="I4079" s="64"/>
      <c r="J4079" s="66"/>
      <c r="K4079" s="67"/>
      <c r="L4079" s="68"/>
      <c r="M4079" s="69"/>
      <c r="N4079" s="69"/>
      <c r="O4079" s="68"/>
      <c r="P4079" s="65"/>
      <c r="Q4079" s="65"/>
      <c r="R4079" s="65"/>
      <c r="S4079" s="70"/>
      <c r="T4079" s="66"/>
      <c r="U4079" s="71"/>
    </row>
    <row r="4080" spans="1:21" x14ac:dyDescent="0.15">
      <c r="A4080" s="63"/>
      <c r="B4080" s="78"/>
      <c r="C4080" s="65"/>
      <c r="D4080" s="64"/>
      <c r="E4080" s="65"/>
      <c r="F4080" s="65"/>
      <c r="G4080" s="65"/>
      <c r="H4080" s="65"/>
      <c r="I4080" s="64"/>
      <c r="J4080" s="66"/>
      <c r="K4080" s="67"/>
      <c r="L4080" s="68"/>
      <c r="M4080" s="69"/>
      <c r="N4080" s="69"/>
      <c r="O4080" s="68"/>
      <c r="P4080" s="65"/>
      <c r="Q4080" s="65"/>
      <c r="R4080" s="65"/>
      <c r="S4080" s="70"/>
      <c r="T4080" s="66"/>
      <c r="U4080" s="71"/>
    </row>
    <row r="4081" spans="1:21" x14ac:dyDescent="0.15">
      <c r="A4081" s="63"/>
      <c r="B4081" s="78"/>
      <c r="C4081" s="65"/>
      <c r="D4081" s="64"/>
      <c r="E4081" s="65"/>
      <c r="F4081" s="65"/>
      <c r="G4081" s="65"/>
      <c r="H4081" s="65"/>
      <c r="I4081" s="64"/>
      <c r="J4081" s="66"/>
      <c r="K4081" s="67"/>
      <c r="L4081" s="68"/>
      <c r="M4081" s="69"/>
      <c r="N4081" s="69"/>
      <c r="O4081" s="68"/>
      <c r="P4081" s="65"/>
      <c r="Q4081" s="65"/>
      <c r="R4081" s="65"/>
      <c r="S4081" s="70"/>
      <c r="T4081" s="66"/>
      <c r="U4081" s="71"/>
    </row>
    <row r="4082" spans="1:21" x14ac:dyDescent="0.15">
      <c r="A4082" s="63"/>
      <c r="B4082" s="78"/>
      <c r="C4082" s="65"/>
      <c r="D4082" s="64"/>
      <c r="E4082" s="65"/>
      <c r="F4082" s="65"/>
      <c r="G4082" s="65"/>
      <c r="H4082" s="65"/>
      <c r="I4082" s="64"/>
      <c r="J4082" s="66"/>
      <c r="K4082" s="67"/>
      <c r="L4082" s="68"/>
      <c r="M4082" s="69"/>
      <c r="N4082" s="69"/>
      <c r="O4082" s="68"/>
      <c r="P4082" s="65"/>
      <c r="Q4082" s="65"/>
      <c r="R4082" s="65"/>
      <c r="S4082" s="70"/>
      <c r="T4082" s="66"/>
      <c r="U4082" s="71"/>
    </row>
    <row r="4083" spans="1:21" x14ac:dyDescent="0.15">
      <c r="A4083" s="63"/>
      <c r="B4083" s="78"/>
      <c r="C4083" s="65"/>
      <c r="D4083" s="64"/>
      <c r="E4083" s="65"/>
      <c r="F4083" s="65"/>
      <c r="G4083" s="65"/>
      <c r="H4083" s="65"/>
      <c r="I4083" s="64"/>
      <c r="J4083" s="66"/>
      <c r="K4083" s="67"/>
      <c r="L4083" s="68"/>
      <c r="M4083" s="69"/>
      <c r="N4083" s="69"/>
      <c r="O4083" s="68"/>
      <c r="P4083" s="65"/>
      <c r="Q4083" s="65"/>
      <c r="R4083" s="65"/>
      <c r="S4083" s="70"/>
      <c r="T4083" s="66"/>
      <c r="U4083" s="71"/>
    </row>
    <row r="4084" spans="1:21" x14ac:dyDescent="0.15">
      <c r="A4084" s="63"/>
      <c r="B4084" s="78"/>
      <c r="C4084" s="65"/>
      <c r="D4084" s="64"/>
      <c r="E4084" s="65"/>
      <c r="F4084" s="65"/>
      <c r="G4084" s="65"/>
      <c r="H4084" s="65"/>
      <c r="I4084" s="64"/>
      <c r="J4084" s="66"/>
      <c r="K4084" s="67"/>
      <c r="L4084" s="68"/>
      <c r="M4084" s="69"/>
      <c r="N4084" s="69"/>
      <c r="O4084" s="68"/>
      <c r="P4084" s="65"/>
      <c r="Q4084" s="65"/>
      <c r="R4084" s="65"/>
      <c r="S4084" s="70"/>
      <c r="T4084" s="66"/>
      <c r="U4084" s="71"/>
    </row>
    <row r="4085" spans="1:21" x14ac:dyDescent="0.15">
      <c r="A4085" s="63"/>
      <c r="B4085" s="78"/>
      <c r="C4085" s="65"/>
      <c r="D4085" s="64"/>
      <c r="E4085" s="65"/>
      <c r="F4085" s="65"/>
      <c r="G4085" s="65"/>
      <c r="H4085" s="65"/>
      <c r="I4085" s="64"/>
      <c r="J4085" s="66"/>
      <c r="K4085" s="67"/>
      <c r="L4085" s="68"/>
      <c r="M4085" s="69"/>
      <c r="N4085" s="69"/>
      <c r="O4085" s="68"/>
      <c r="P4085" s="65"/>
      <c r="Q4085" s="65"/>
      <c r="R4085" s="65"/>
      <c r="S4085" s="70"/>
      <c r="T4085" s="66"/>
      <c r="U4085" s="71"/>
    </row>
    <row r="4086" spans="1:21" x14ac:dyDescent="0.15">
      <c r="A4086" s="63"/>
      <c r="B4086" s="78"/>
      <c r="C4086" s="65"/>
      <c r="D4086" s="64"/>
      <c r="E4086" s="65"/>
      <c r="F4086" s="65"/>
      <c r="G4086" s="65"/>
      <c r="H4086" s="65"/>
      <c r="I4086" s="64"/>
      <c r="J4086" s="66"/>
      <c r="K4086" s="67"/>
      <c r="L4086" s="68"/>
      <c r="M4086" s="69"/>
      <c r="N4086" s="69"/>
      <c r="O4086" s="68"/>
      <c r="P4086" s="65"/>
      <c r="Q4086" s="65"/>
      <c r="R4086" s="65"/>
      <c r="S4086" s="70"/>
      <c r="T4086" s="66"/>
      <c r="U4086" s="71"/>
    </row>
    <row r="4087" spans="1:21" x14ac:dyDescent="0.15">
      <c r="A4087" s="63"/>
      <c r="B4087" s="78"/>
      <c r="C4087" s="65"/>
      <c r="D4087" s="64"/>
      <c r="E4087" s="65"/>
      <c r="F4087" s="65"/>
      <c r="G4087" s="65"/>
      <c r="H4087" s="65"/>
      <c r="I4087" s="64"/>
      <c r="J4087" s="66"/>
      <c r="K4087" s="67"/>
      <c r="L4087" s="68"/>
      <c r="M4087" s="69"/>
      <c r="N4087" s="69"/>
      <c r="O4087" s="68"/>
      <c r="P4087" s="65"/>
      <c r="Q4087" s="65"/>
      <c r="R4087" s="65"/>
      <c r="S4087" s="70"/>
      <c r="T4087" s="66"/>
      <c r="U4087" s="71"/>
    </row>
    <row r="4088" spans="1:21" x14ac:dyDescent="0.15">
      <c r="A4088" s="63"/>
      <c r="B4088" s="78"/>
      <c r="C4088" s="65"/>
      <c r="D4088" s="64"/>
      <c r="E4088" s="65"/>
      <c r="F4088" s="65"/>
      <c r="G4088" s="65"/>
      <c r="H4088" s="65"/>
      <c r="I4088" s="64"/>
      <c r="J4088" s="66"/>
      <c r="K4088" s="67"/>
      <c r="L4088" s="68"/>
      <c r="M4088" s="69"/>
      <c r="N4088" s="69"/>
      <c r="O4088" s="68"/>
      <c r="P4088" s="65"/>
      <c r="Q4088" s="65"/>
      <c r="R4088" s="65"/>
      <c r="S4088" s="70"/>
      <c r="T4088" s="66"/>
      <c r="U4088" s="71"/>
    </row>
    <row r="4089" spans="1:21" x14ac:dyDescent="0.15">
      <c r="A4089" s="63"/>
      <c r="B4089" s="78"/>
      <c r="C4089" s="65"/>
      <c r="D4089" s="64"/>
      <c r="E4089" s="65"/>
      <c r="F4089" s="65"/>
      <c r="G4089" s="65"/>
      <c r="H4089" s="65"/>
      <c r="I4089" s="64"/>
      <c r="J4089" s="66"/>
      <c r="K4089" s="67"/>
      <c r="L4089" s="68"/>
      <c r="M4089" s="69"/>
      <c r="N4089" s="69"/>
      <c r="O4089" s="68"/>
      <c r="P4089" s="65"/>
      <c r="Q4089" s="65"/>
      <c r="R4089" s="65"/>
      <c r="S4089" s="70"/>
      <c r="T4089" s="66"/>
      <c r="U4089" s="71"/>
    </row>
    <row r="4090" spans="1:21" x14ac:dyDescent="0.15">
      <c r="A4090" s="63"/>
      <c r="B4090" s="78"/>
      <c r="C4090" s="65"/>
      <c r="D4090" s="64"/>
      <c r="E4090" s="65"/>
      <c r="F4090" s="65"/>
      <c r="G4090" s="65"/>
      <c r="H4090" s="65"/>
      <c r="I4090" s="64"/>
      <c r="J4090" s="66"/>
      <c r="K4090" s="67"/>
      <c r="L4090" s="68"/>
      <c r="M4090" s="69"/>
      <c r="N4090" s="69"/>
      <c r="O4090" s="68"/>
      <c r="P4090" s="65"/>
      <c r="Q4090" s="65"/>
      <c r="R4090" s="65"/>
      <c r="S4090" s="70"/>
      <c r="T4090" s="66"/>
      <c r="U4090" s="71"/>
    </row>
    <row r="4091" spans="1:21" x14ac:dyDescent="0.15">
      <c r="A4091" s="63"/>
      <c r="B4091" s="78"/>
      <c r="C4091" s="65"/>
      <c r="D4091" s="64"/>
      <c r="E4091" s="65"/>
      <c r="F4091" s="65"/>
      <c r="G4091" s="65"/>
      <c r="H4091" s="65"/>
      <c r="I4091" s="64"/>
      <c r="J4091" s="66"/>
      <c r="K4091" s="67"/>
      <c r="L4091" s="68"/>
      <c r="M4091" s="69"/>
      <c r="N4091" s="69"/>
      <c r="O4091" s="68"/>
      <c r="P4091" s="65"/>
      <c r="Q4091" s="65"/>
      <c r="R4091" s="65"/>
      <c r="S4091" s="70"/>
      <c r="T4091" s="66"/>
      <c r="U4091" s="71"/>
    </row>
    <row r="4092" spans="1:21" x14ac:dyDescent="0.15">
      <c r="A4092" s="63"/>
      <c r="B4092" s="78"/>
      <c r="C4092" s="65"/>
      <c r="D4092" s="64"/>
      <c r="E4092" s="65"/>
      <c r="F4092" s="65"/>
      <c r="G4092" s="65"/>
      <c r="H4092" s="65"/>
      <c r="I4092" s="64"/>
      <c r="J4092" s="66"/>
      <c r="K4092" s="67"/>
      <c r="L4092" s="68"/>
      <c r="M4092" s="69"/>
      <c r="N4092" s="69"/>
      <c r="O4092" s="68"/>
      <c r="P4092" s="65"/>
      <c r="Q4092" s="65"/>
      <c r="R4092" s="65"/>
      <c r="S4092" s="70"/>
      <c r="T4092" s="66"/>
      <c r="U4092" s="71"/>
    </row>
    <row r="4093" spans="1:21" x14ac:dyDescent="0.15">
      <c r="A4093" s="63"/>
      <c r="B4093" s="78"/>
      <c r="C4093" s="65"/>
      <c r="D4093" s="64"/>
      <c r="E4093" s="65"/>
      <c r="F4093" s="65"/>
      <c r="G4093" s="65"/>
      <c r="H4093" s="65"/>
      <c r="I4093" s="64"/>
      <c r="J4093" s="66"/>
      <c r="K4093" s="67"/>
      <c r="L4093" s="68"/>
      <c r="M4093" s="69"/>
      <c r="N4093" s="69"/>
      <c r="O4093" s="68"/>
      <c r="P4093" s="65"/>
      <c r="Q4093" s="65"/>
      <c r="R4093" s="65"/>
      <c r="S4093" s="70"/>
      <c r="T4093" s="66"/>
      <c r="U4093" s="71"/>
    </row>
    <row r="4094" spans="1:21" x14ac:dyDescent="0.15">
      <c r="A4094" s="63"/>
      <c r="B4094" s="78"/>
      <c r="C4094" s="65"/>
      <c r="D4094" s="64"/>
      <c r="E4094" s="65"/>
      <c r="F4094" s="65"/>
      <c r="G4094" s="65"/>
      <c r="H4094" s="65"/>
      <c r="I4094" s="64"/>
      <c r="J4094" s="66"/>
      <c r="K4094" s="67"/>
      <c r="L4094" s="68"/>
      <c r="M4094" s="69"/>
      <c r="N4094" s="69"/>
      <c r="O4094" s="68"/>
      <c r="P4094" s="65"/>
      <c r="Q4094" s="65"/>
      <c r="R4094" s="65"/>
      <c r="S4094" s="70"/>
      <c r="T4094" s="66"/>
      <c r="U4094" s="71"/>
    </row>
    <row r="4095" spans="1:21" x14ac:dyDescent="0.15">
      <c r="A4095" s="63"/>
      <c r="B4095" s="78"/>
      <c r="C4095" s="65"/>
      <c r="D4095" s="64"/>
      <c r="E4095" s="65"/>
      <c r="F4095" s="65"/>
      <c r="G4095" s="65"/>
      <c r="H4095" s="65"/>
      <c r="I4095" s="64"/>
      <c r="J4095" s="66"/>
      <c r="K4095" s="67"/>
      <c r="L4095" s="68"/>
      <c r="M4095" s="69"/>
      <c r="N4095" s="69"/>
      <c r="O4095" s="68"/>
      <c r="P4095" s="65"/>
      <c r="Q4095" s="65"/>
      <c r="R4095" s="65"/>
      <c r="S4095" s="70"/>
      <c r="T4095" s="66"/>
      <c r="U4095" s="71"/>
    </row>
    <row r="4096" spans="1:21" x14ac:dyDescent="0.15">
      <c r="A4096" s="63"/>
      <c r="B4096" s="78"/>
      <c r="C4096" s="65"/>
      <c r="D4096" s="64"/>
      <c r="E4096" s="65"/>
      <c r="F4096" s="65"/>
      <c r="G4096" s="65"/>
      <c r="H4096" s="65"/>
      <c r="I4096" s="64"/>
      <c r="J4096" s="66"/>
      <c r="K4096" s="67"/>
      <c r="L4096" s="68"/>
      <c r="M4096" s="69"/>
      <c r="N4096" s="69"/>
      <c r="O4096" s="68"/>
      <c r="P4096" s="65"/>
      <c r="Q4096" s="65"/>
      <c r="R4096" s="65"/>
      <c r="S4096" s="70"/>
      <c r="T4096" s="66"/>
      <c r="U4096" s="71"/>
    </row>
    <row r="4097" spans="1:21" x14ac:dyDescent="0.15">
      <c r="A4097" s="63"/>
      <c r="B4097" s="78"/>
      <c r="C4097" s="65"/>
      <c r="D4097" s="64"/>
      <c r="E4097" s="65"/>
      <c r="F4097" s="65"/>
      <c r="G4097" s="65"/>
      <c r="H4097" s="65"/>
      <c r="I4097" s="64"/>
      <c r="J4097" s="66"/>
      <c r="K4097" s="67"/>
      <c r="L4097" s="68"/>
      <c r="M4097" s="69"/>
      <c r="N4097" s="69"/>
      <c r="O4097" s="68"/>
      <c r="P4097" s="65"/>
      <c r="Q4097" s="65"/>
      <c r="R4097" s="65"/>
      <c r="S4097" s="70"/>
      <c r="T4097" s="66"/>
      <c r="U4097" s="71"/>
    </row>
    <row r="4098" spans="1:21" x14ac:dyDescent="0.15">
      <c r="A4098" s="63"/>
      <c r="B4098" s="78"/>
      <c r="C4098" s="65"/>
      <c r="D4098" s="64"/>
      <c r="E4098" s="65"/>
      <c r="F4098" s="65"/>
      <c r="G4098" s="65"/>
      <c r="H4098" s="65"/>
      <c r="I4098" s="64"/>
      <c r="J4098" s="66"/>
      <c r="K4098" s="67"/>
      <c r="L4098" s="68"/>
      <c r="M4098" s="69"/>
      <c r="N4098" s="69"/>
      <c r="O4098" s="68"/>
      <c r="P4098" s="65"/>
      <c r="Q4098" s="65"/>
      <c r="R4098" s="65"/>
      <c r="S4098" s="70"/>
      <c r="T4098" s="66"/>
      <c r="U4098" s="71"/>
    </row>
    <row r="4099" spans="1:21" x14ac:dyDescent="0.15">
      <c r="A4099" s="63"/>
      <c r="B4099" s="78"/>
      <c r="C4099" s="65"/>
      <c r="D4099" s="64"/>
      <c r="E4099" s="65"/>
      <c r="F4099" s="65"/>
      <c r="G4099" s="65"/>
      <c r="H4099" s="65"/>
      <c r="I4099" s="64"/>
      <c r="J4099" s="66"/>
      <c r="K4099" s="67"/>
      <c r="L4099" s="68"/>
      <c r="M4099" s="69"/>
      <c r="N4099" s="69"/>
      <c r="O4099" s="68"/>
      <c r="P4099" s="65"/>
      <c r="Q4099" s="65"/>
      <c r="R4099" s="65"/>
      <c r="S4099" s="70"/>
      <c r="T4099" s="66"/>
      <c r="U4099" s="71"/>
    </row>
    <row r="4100" spans="1:21" x14ac:dyDescent="0.15">
      <c r="A4100" s="63"/>
      <c r="B4100" s="78"/>
      <c r="C4100" s="65"/>
      <c r="D4100" s="64"/>
      <c r="E4100" s="65"/>
      <c r="F4100" s="65"/>
      <c r="G4100" s="65"/>
      <c r="H4100" s="65"/>
      <c r="I4100" s="64"/>
      <c r="J4100" s="66"/>
      <c r="K4100" s="67"/>
      <c r="L4100" s="68"/>
      <c r="M4100" s="69"/>
      <c r="N4100" s="69"/>
      <c r="O4100" s="68"/>
      <c r="P4100" s="65"/>
      <c r="Q4100" s="65"/>
      <c r="R4100" s="65"/>
      <c r="S4100" s="70"/>
      <c r="T4100" s="66"/>
      <c r="U4100" s="71"/>
    </row>
    <row r="4101" spans="1:21" x14ac:dyDescent="0.15">
      <c r="A4101" s="63"/>
      <c r="B4101" s="78"/>
      <c r="C4101" s="65"/>
      <c r="D4101" s="64"/>
      <c r="E4101" s="65"/>
      <c r="F4101" s="65"/>
      <c r="G4101" s="65"/>
      <c r="H4101" s="65"/>
      <c r="I4101" s="64"/>
      <c r="J4101" s="66"/>
      <c r="K4101" s="67"/>
      <c r="L4101" s="68"/>
      <c r="M4101" s="69"/>
      <c r="N4101" s="69"/>
      <c r="O4101" s="68"/>
      <c r="P4101" s="65"/>
      <c r="Q4101" s="65"/>
      <c r="R4101" s="65"/>
      <c r="S4101" s="70"/>
      <c r="T4101" s="66"/>
      <c r="U4101" s="71"/>
    </row>
    <row r="4102" spans="1:21" x14ac:dyDescent="0.15">
      <c r="A4102" s="63"/>
      <c r="B4102" s="78"/>
      <c r="C4102" s="65"/>
      <c r="D4102" s="64"/>
      <c r="E4102" s="65"/>
      <c r="F4102" s="65"/>
      <c r="G4102" s="65"/>
      <c r="H4102" s="65"/>
      <c r="I4102" s="64"/>
      <c r="J4102" s="66"/>
      <c r="K4102" s="67"/>
      <c r="L4102" s="68"/>
      <c r="M4102" s="69"/>
      <c r="N4102" s="69"/>
      <c r="O4102" s="68"/>
      <c r="P4102" s="65"/>
      <c r="Q4102" s="65"/>
      <c r="R4102" s="65"/>
      <c r="S4102" s="70"/>
      <c r="T4102" s="66"/>
      <c r="U4102" s="71"/>
    </row>
    <row r="4103" spans="1:21" x14ac:dyDescent="0.15">
      <c r="A4103" s="63"/>
      <c r="B4103" s="78"/>
      <c r="C4103" s="65"/>
      <c r="D4103" s="64"/>
      <c r="E4103" s="65"/>
      <c r="F4103" s="65"/>
      <c r="G4103" s="65"/>
      <c r="H4103" s="65"/>
      <c r="I4103" s="64"/>
      <c r="J4103" s="66"/>
      <c r="K4103" s="67"/>
      <c r="L4103" s="68"/>
      <c r="M4103" s="69"/>
      <c r="N4103" s="69"/>
      <c r="O4103" s="68"/>
      <c r="P4103" s="65"/>
      <c r="Q4103" s="65"/>
      <c r="R4103" s="65"/>
      <c r="S4103" s="70"/>
      <c r="T4103" s="66"/>
      <c r="U4103" s="71"/>
    </row>
    <row r="4104" spans="1:21" x14ac:dyDescent="0.15">
      <c r="A4104" s="63"/>
      <c r="B4104" s="78"/>
      <c r="C4104" s="65"/>
      <c r="D4104" s="64"/>
      <c r="E4104" s="65"/>
      <c r="F4104" s="65"/>
      <c r="G4104" s="65"/>
      <c r="H4104" s="65"/>
      <c r="I4104" s="64"/>
      <c r="J4104" s="66"/>
      <c r="K4104" s="67"/>
      <c r="L4104" s="68"/>
      <c r="M4104" s="69"/>
      <c r="N4104" s="69"/>
      <c r="O4104" s="68"/>
      <c r="P4104" s="65"/>
      <c r="Q4104" s="65"/>
      <c r="R4104" s="65"/>
      <c r="S4104" s="70"/>
      <c r="T4104" s="66"/>
      <c r="U4104" s="71"/>
    </row>
    <row r="4105" spans="1:21" x14ac:dyDescent="0.15">
      <c r="A4105" s="63"/>
      <c r="B4105" s="78"/>
      <c r="C4105" s="65"/>
      <c r="D4105" s="64"/>
      <c r="E4105" s="65"/>
      <c r="F4105" s="65"/>
      <c r="G4105" s="65"/>
      <c r="H4105" s="65"/>
      <c r="I4105" s="64"/>
      <c r="J4105" s="66"/>
      <c r="K4105" s="67"/>
      <c r="L4105" s="68"/>
      <c r="M4105" s="69"/>
      <c r="N4105" s="69"/>
      <c r="O4105" s="68"/>
      <c r="P4105" s="65"/>
      <c r="Q4105" s="65"/>
      <c r="R4105" s="65"/>
      <c r="S4105" s="70"/>
      <c r="T4105" s="66"/>
      <c r="U4105" s="71"/>
    </row>
    <row r="4106" spans="1:21" x14ac:dyDescent="0.15">
      <c r="A4106" s="63"/>
      <c r="B4106" s="78"/>
      <c r="C4106" s="65"/>
      <c r="D4106" s="64"/>
      <c r="E4106" s="65"/>
      <c r="F4106" s="65"/>
      <c r="G4106" s="65"/>
      <c r="H4106" s="65"/>
      <c r="I4106" s="64"/>
      <c r="J4106" s="66"/>
      <c r="K4106" s="67"/>
      <c r="L4106" s="68"/>
      <c r="M4106" s="69"/>
      <c r="N4106" s="69"/>
      <c r="O4106" s="68"/>
      <c r="P4106" s="65"/>
      <c r="Q4106" s="65"/>
      <c r="R4106" s="65"/>
      <c r="S4106" s="70"/>
      <c r="T4106" s="66"/>
      <c r="U4106" s="71"/>
    </row>
    <row r="4107" spans="1:21" x14ac:dyDescent="0.15">
      <c r="A4107" s="63"/>
      <c r="B4107" s="78"/>
      <c r="C4107" s="65"/>
      <c r="D4107" s="64"/>
      <c r="E4107" s="65"/>
      <c r="F4107" s="65"/>
      <c r="G4107" s="65"/>
      <c r="H4107" s="65"/>
      <c r="I4107" s="64"/>
      <c r="J4107" s="66"/>
      <c r="K4107" s="67"/>
      <c r="L4107" s="68"/>
      <c r="M4107" s="69"/>
      <c r="N4107" s="69"/>
      <c r="O4107" s="68"/>
      <c r="P4107" s="65"/>
      <c r="Q4107" s="65"/>
      <c r="R4107" s="65"/>
      <c r="S4107" s="70"/>
      <c r="T4107" s="66"/>
      <c r="U4107" s="71"/>
    </row>
    <row r="4108" spans="1:21" x14ac:dyDescent="0.15">
      <c r="A4108" s="63"/>
      <c r="B4108" s="78"/>
      <c r="C4108" s="65"/>
      <c r="D4108" s="64"/>
      <c r="E4108" s="65"/>
      <c r="F4108" s="65"/>
      <c r="G4108" s="65"/>
      <c r="H4108" s="65"/>
      <c r="I4108" s="64"/>
      <c r="J4108" s="66"/>
      <c r="K4108" s="67"/>
      <c r="L4108" s="68"/>
      <c r="M4108" s="69"/>
      <c r="N4108" s="69"/>
      <c r="O4108" s="68"/>
      <c r="P4108" s="65"/>
      <c r="Q4108" s="65"/>
      <c r="R4108" s="65"/>
      <c r="S4108" s="70"/>
      <c r="T4108" s="66"/>
      <c r="U4108" s="71"/>
    </row>
    <row r="4109" spans="1:21" x14ac:dyDescent="0.15">
      <c r="A4109" s="63"/>
      <c r="B4109" s="78"/>
      <c r="C4109" s="65"/>
      <c r="D4109" s="64"/>
      <c r="E4109" s="65"/>
      <c r="F4109" s="65"/>
      <c r="G4109" s="65"/>
      <c r="H4109" s="65"/>
      <c r="I4109" s="64"/>
      <c r="J4109" s="66"/>
      <c r="K4109" s="67"/>
      <c r="L4109" s="68"/>
      <c r="M4109" s="69"/>
      <c r="N4109" s="69"/>
      <c r="O4109" s="68"/>
      <c r="P4109" s="65"/>
      <c r="Q4109" s="65"/>
      <c r="R4109" s="65"/>
      <c r="S4109" s="70"/>
      <c r="T4109" s="66"/>
      <c r="U4109" s="71"/>
    </row>
    <row r="4110" spans="1:21" x14ac:dyDescent="0.15">
      <c r="A4110" s="63"/>
      <c r="B4110" s="78"/>
      <c r="C4110" s="65"/>
      <c r="D4110" s="64"/>
      <c r="E4110" s="65"/>
      <c r="F4110" s="65"/>
      <c r="G4110" s="65"/>
      <c r="H4110" s="65"/>
      <c r="I4110" s="64"/>
      <c r="J4110" s="66"/>
      <c r="K4110" s="67"/>
      <c r="L4110" s="68"/>
      <c r="M4110" s="69"/>
      <c r="N4110" s="69"/>
      <c r="O4110" s="68"/>
      <c r="P4110" s="65"/>
      <c r="Q4110" s="65"/>
      <c r="R4110" s="65"/>
      <c r="S4110" s="70"/>
      <c r="T4110" s="66"/>
      <c r="U4110" s="71"/>
    </row>
    <row r="4111" spans="1:21" x14ac:dyDescent="0.15">
      <c r="A4111" s="63"/>
      <c r="B4111" s="78"/>
      <c r="C4111" s="65"/>
      <c r="D4111" s="64"/>
      <c r="E4111" s="65"/>
      <c r="F4111" s="65"/>
      <c r="G4111" s="65"/>
      <c r="H4111" s="65"/>
      <c r="I4111" s="64"/>
      <c r="J4111" s="66"/>
      <c r="K4111" s="67"/>
      <c r="L4111" s="68"/>
      <c r="M4111" s="69"/>
      <c r="N4111" s="69"/>
      <c r="O4111" s="68"/>
      <c r="P4111" s="65"/>
      <c r="Q4111" s="65"/>
      <c r="R4111" s="65"/>
      <c r="S4111" s="70"/>
      <c r="T4111" s="66"/>
      <c r="U4111" s="71"/>
    </row>
    <row r="4112" spans="1:21" x14ac:dyDescent="0.15">
      <c r="A4112" s="63"/>
      <c r="B4112" s="78"/>
      <c r="C4112" s="65"/>
      <c r="D4112" s="64"/>
      <c r="E4112" s="65"/>
      <c r="F4112" s="65"/>
      <c r="G4112" s="65"/>
      <c r="H4112" s="65"/>
      <c r="I4112" s="64"/>
      <c r="J4112" s="66"/>
      <c r="K4112" s="67"/>
      <c r="L4112" s="68"/>
      <c r="M4112" s="69"/>
      <c r="N4112" s="69"/>
      <c r="O4112" s="68"/>
      <c r="P4112" s="65"/>
      <c r="Q4112" s="65"/>
      <c r="R4112" s="65"/>
      <c r="S4112" s="70"/>
      <c r="T4112" s="66"/>
      <c r="U4112" s="71"/>
    </row>
    <row r="4113" spans="1:21" x14ac:dyDescent="0.15">
      <c r="A4113" s="63"/>
      <c r="B4113" s="78"/>
      <c r="C4113" s="65"/>
      <c r="D4113" s="64"/>
      <c r="E4113" s="65"/>
      <c r="F4113" s="65"/>
      <c r="G4113" s="65"/>
      <c r="H4113" s="65"/>
      <c r="I4113" s="64"/>
      <c r="J4113" s="66"/>
      <c r="K4113" s="67"/>
      <c r="L4113" s="68"/>
      <c r="M4113" s="69"/>
      <c r="N4113" s="69"/>
      <c r="O4113" s="68"/>
      <c r="P4113" s="65"/>
      <c r="Q4113" s="65"/>
      <c r="R4113" s="65"/>
      <c r="S4113" s="70"/>
      <c r="T4113" s="66"/>
      <c r="U4113" s="71"/>
    </row>
    <row r="4114" spans="1:21" x14ac:dyDescent="0.15">
      <c r="A4114" s="63"/>
      <c r="B4114" s="78"/>
      <c r="C4114" s="65"/>
      <c r="D4114" s="64"/>
      <c r="E4114" s="65"/>
      <c r="F4114" s="65"/>
      <c r="G4114" s="65"/>
      <c r="H4114" s="65"/>
      <c r="I4114" s="64"/>
      <c r="J4114" s="66"/>
      <c r="K4114" s="67"/>
      <c r="L4114" s="68"/>
      <c r="M4114" s="69"/>
      <c r="N4114" s="69"/>
      <c r="O4114" s="68"/>
      <c r="P4114" s="65"/>
      <c r="Q4114" s="65"/>
      <c r="R4114" s="65"/>
      <c r="S4114" s="70"/>
      <c r="T4114" s="66"/>
      <c r="U4114" s="71"/>
    </row>
    <row r="4115" spans="1:21" x14ac:dyDescent="0.15">
      <c r="A4115" s="63"/>
      <c r="B4115" s="78"/>
      <c r="C4115" s="65"/>
      <c r="D4115" s="64"/>
      <c r="E4115" s="65"/>
      <c r="F4115" s="65"/>
      <c r="G4115" s="65"/>
      <c r="H4115" s="65"/>
      <c r="I4115" s="64"/>
      <c r="J4115" s="66"/>
      <c r="K4115" s="67"/>
      <c r="L4115" s="68"/>
      <c r="M4115" s="69"/>
      <c r="N4115" s="69"/>
      <c r="O4115" s="68"/>
      <c r="P4115" s="65"/>
      <c r="Q4115" s="65"/>
      <c r="R4115" s="65"/>
      <c r="S4115" s="70"/>
      <c r="T4115" s="66"/>
      <c r="U4115" s="71"/>
    </row>
    <row r="4116" spans="1:21" x14ac:dyDescent="0.15">
      <c r="A4116" s="63"/>
      <c r="B4116" s="78"/>
      <c r="C4116" s="65"/>
      <c r="D4116" s="64"/>
      <c r="E4116" s="65"/>
      <c r="F4116" s="65"/>
      <c r="G4116" s="65"/>
      <c r="H4116" s="65"/>
      <c r="I4116" s="64"/>
      <c r="J4116" s="66"/>
      <c r="K4116" s="67"/>
      <c r="L4116" s="68"/>
      <c r="M4116" s="69"/>
      <c r="N4116" s="69"/>
      <c r="O4116" s="68"/>
      <c r="P4116" s="65"/>
      <c r="Q4116" s="65"/>
      <c r="R4116" s="65"/>
      <c r="S4116" s="70"/>
      <c r="T4116" s="66"/>
      <c r="U4116" s="71"/>
    </row>
    <row r="4117" spans="1:21" x14ac:dyDescent="0.15">
      <c r="A4117" s="63"/>
      <c r="B4117" s="78"/>
      <c r="C4117" s="65"/>
      <c r="D4117" s="64"/>
      <c r="E4117" s="65"/>
      <c r="F4117" s="65"/>
      <c r="G4117" s="65"/>
      <c r="H4117" s="65"/>
      <c r="I4117" s="64"/>
      <c r="J4117" s="66"/>
      <c r="K4117" s="67"/>
      <c r="L4117" s="68"/>
      <c r="M4117" s="69"/>
      <c r="N4117" s="69"/>
      <c r="O4117" s="68"/>
      <c r="P4117" s="65"/>
      <c r="Q4117" s="65"/>
      <c r="R4117" s="65"/>
      <c r="S4117" s="70"/>
      <c r="T4117" s="66"/>
      <c r="U4117" s="71"/>
    </row>
    <row r="4118" spans="1:21" x14ac:dyDescent="0.15">
      <c r="A4118" s="63"/>
      <c r="B4118" s="78"/>
      <c r="C4118" s="65"/>
      <c r="D4118" s="64"/>
      <c r="E4118" s="65"/>
      <c r="F4118" s="65"/>
      <c r="G4118" s="65"/>
      <c r="H4118" s="65"/>
      <c r="I4118" s="64"/>
      <c r="J4118" s="66"/>
      <c r="K4118" s="67"/>
      <c r="L4118" s="68"/>
      <c r="M4118" s="69"/>
      <c r="N4118" s="69"/>
      <c r="O4118" s="68"/>
      <c r="P4118" s="65"/>
      <c r="Q4118" s="65"/>
      <c r="R4118" s="65"/>
      <c r="S4118" s="70"/>
      <c r="T4118" s="66"/>
      <c r="U4118" s="71"/>
    </row>
    <row r="4119" spans="1:21" x14ac:dyDescent="0.15">
      <c r="A4119" s="63"/>
      <c r="B4119" s="78"/>
      <c r="C4119" s="65"/>
      <c r="D4119" s="64"/>
      <c r="E4119" s="65"/>
      <c r="F4119" s="65"/>
      <c r="G4119" s="65"/>
      <c r="H4119" s="65"/>
      <c r="I4119" s="64"/>
      <c r="J4119" s="66"/>
      <c r="K4119" s="67"/>
      <c r="L4119" s="68"/>
      <c r="M4119" s="69"/>
      <c r="N4119" s="69"/>
      <c r="O4119" s="68"/>
      <c r="P4119" s="65"/>
      <c r="Q4119" s="65"/>
      <c r="R4119" s="65"/>
      <c r="S4119" s="70"/>
      <c r="T4119" s="66"/>
      <c r="U4119" s="71"/>
    </row>
    <row r="4120" spans="1:21" x14ac:dyDescent="0.15">
      <c r="A4120" s="63"/>
      <c r="B4120" s="78"/>
      <c r="C4120" s="65"/>
      <c r="D4120" s="64"/>
      <c r="E4120" s="65"/>
      <c r="F4120" s="65"/>
      <c r="G4120" s="65"/>
      <c r="H4120" s="65"/>
      <c r="I4120" s="64"/>
      <c r="J4120" s="66"/>
      <c r="K4120" s="67"/>
      <c r="L4120" s="68"/>
      <c r="M4120" s="69"/>
      <c r="N4120" s="69"/>
      <c r="O4120" s="68"/>
      <c r="P4120" s="65"/>
      <c r="Q4120" s="65"/>
      <c r="R4120" s="65"/>
      <c r="S4120" s="70"/>
      <c r="T4120" s="66"/>
      <c r="U4120" s="71"/>
    </row>
    <row r="4121" spans="1:21" x14ac:dyDescent="0.15">
      <c r="A4121" s="63"/>
      <c r="B4121" s="78"/>
      <c r="C4121" s="65"/>
      <c r="D4121" s="64"/>
      <c r="E4121" s="65"/>
      <c r="F4121" s="65"/>
      <c r="G4121" s="65"/>
      <c r="H4121" s="65"/>
      <c r="I4121" s="64"/>
      <c r="J4121" s="66"/>
      <c r="K4121" s="67"/>
      <c r="L4121" s="68"/>
      <c r="M4121" s="69"/>
      <c r="N4121" s="69"/>
      <c r="O4121" s="68"/>
      <c r="P4121" s="65"/>
      <c r="Q4121" s="65"/>
      <c r="R4121" s="65"/>
      <c r="S4121" s="70"/>
      <c r="T4121" s="66"/>
      <c r="U4121" s="71"/>
    </row>
    <row r="4122" spans="1:21" x14ac:dyDescent="0.15">
      <c r="A4122" s="63"/>
      <c r="B4122" s="78"/>
      <c r="C4122" s="65"/>
      <c r="D4122" s="64"/>
      <c r="E4122" s="65"/>
      <c r="F4122" s="65"/>
      <c r="G4122" s="65"/>
      <c r="H4122" s="65"/>
      <c r="I4122" s="64"/>
      <c r="J4122" s="66"/>
      <c r="K4122" s="67"/>
      <c r="L4122" s="68"/>
      <c r="M4122" s="69"/>
      <c r="N4122" s="69"/>
      <c r="O4122" s="68"/>
      <c r="P4122" s="65"/>
      <c r="Q4122" s="65"/>
      <c r="R4122" s="65"/>
      <c r="S4122" s="70"/>
      <c r="T4122" s="66"/>
      <c r="U4122" s="71"/>
    </row>
    <row r="4123" spans="1:21" x14ac:dyDescent="0.15">
      <c r="A4123" s="63"/>
      <c r="B4123" s="78"/>
      <c r="C4123" s="65"/>
      <c r="D4123" s="64"/>
      <c r="E4123" s="65"/>
      <c r="F4123" s="65"/>
      <c r="G4123" s="65"/>
      <c r="H4123" s="65"/>
      <c r="I4123" s="64"/>
      <c r="J4123" s="66"/>
      <c r="K4123" s="67"/>
      <c r="L4123" s="68"/>
      <c r="M4123" s="69"/>
      <c r="N4123" s="69"/>
      <c r="O4123" s="68"/>
      <c r="P4123" s="65"/>
      <c r="Q4123" s="65"/>
      <c r="R4123" s="65"/>
      <c r="S4123" s="70"/>
      <c r="T4123" s="66"/>
      <c r="U4123" s="71"/>
    </row>
    <row r="4124" spans="1:21" x14ac:dyDescent="0.15">
      <c r="A4124" s="63"/>
      <c r="B4124" s="78"/>
      <c r="C4124" s="65"/>
      <c r="D4124" s="64"/>
      <c r="E4124" s="65"/>
      <c r="F4124" s="65"/>
      <c r="G4124" s="65"/>
      <c r="H4124" s="65"/>
      <c r="I4124" s="64"/>
      <c r="J4124" s="66"/>
      <c r="K4124" s="67"/>
      <c r="L4124" s="68"/>
      <c r="M4124" s="69"/>
      <c r="N4124" s="69"/>
      <c r="O4124" s="68"/>
      <c r="P4124" s="65"/>
      <c r="Q4124" s="65"/>
      <c r="R4124" s="65"/>
      <c r="S4124" s="70"/>
      <c r="T4124" s="66"/>
      <c r="U4124" s="71"/>
    </row>
    <row r="4125" spans="1:21" x14ac:dyDescent="0.15">
      <c r="A4125" s="63"/>
      <c r="B4125" s="78"/>
      <c r="C4125" s="65"/>
      <c r="D4125" s="64"/>
      <c r="E4125" s="65"/>
      <c r="F4125" s="65"/>
      <c r="G4125" s="65"/>
      <c r="H4125" s="65"/>
      <c r="I4125" s="64"/>
      <c r="J4125" s="66"/>
      <c r="K4125" s="67"/>
      <c r="L4125" s="68"/>
      <c r="M4125" s="69"/>
      <c r="N4125" s="69"/>
      <c r="O4125" s="68"/>
      <c r="P4125" s="65"/>
      <c r="Q4125" s="65"/>
      <c r="R4125" s="65"/>
      <c r="S4125" s="70"/>
      <c r="T4125" s="66"/>
      <c r="U4125" s="71"/>
    </row>
    <row r="4126" spans="1:21" x14ac:dyDescent="0.15">
      <c r="A4126" s="63"/>
      <c r="B4126" s="78"/>
      <c r="C4126" s="65"/>
      <c r="D4126" s="64"/>
      <c r="E4126" s="65"/>
      <c r="F4126" s="65"/>
      <c r="G4126" s="65"/>
      <c r="H4126" s="65"/>
      <c r="I4126" s="64"/>
      <c r="J4126" s="66"/>
      <c r="K4126" s="67"/>
      <c r="L4126" s="68"/>
      <c r="M4126" s="69"/>
      <c r="N4126" s="69"/>
      <c r="O4126" s="68"/>
      <c r="P4126" s="65"/>
      <c r="Q4126" s="65"/>
      <c r="R4126" s="65"/>
      <c r="S4126" s="70"/>
      <c r="T4126" s="66"/>
      <c r="U4126" s="71"/>
    </row>
    <row r="4127" spans="1:21" x14ac:dyDescent="0.15">
      <c r="A4127" s="63"/>
      <c r="B4127" s="78"/>
      <c r="C4127" s="65"/>
      <c r="D4127" s="64"/>
      <c r="E4127" s="65"/>
      <c r="F4127" s="65"/>
      <c r="G4127" s="65"/>
      <c r="H4127" s="65"/>
      <c r="I4127" s="64"/>
      <c r="J4127" s="66"/>
      <c r="K4127" s="67"/>
      <c r="L4127" s="68"/>
      <c r="M4127" s="69"/>
      <c r="N4127" s="69"/>
      <c r="O4127" s="68"/>
      <c r="P4127" s="65"/>
      <c r="Q4127" s="65"/>
      <c r="R4127" s="65"/>
      <c r="S4127" s="70"/>
      <c r="T4127" s="66"/>
      <c r="U4127" s="71"/>
    </row>
    <row r="4128" spans="1:21" x14ac:dyDescent="0.15">
      <c r="A4128" s="63"/>
      <c r="B4128" s="78"/>
      <c r="C4128" s="65"/>
      <c r="D4128" s="64"/>
      <c r="E4128" s="65"/>
      <c r="F4128" s="65"/>
      <c r="G4128" s="65"/>
      <c r="H4128" s="65"/>
      <c r="I4128" s="64"/>
      <c r="J4128" s="66"/>
      <c r="K4128" s="67"/>
      <c r="L4128" s="68"/>
      <c r="M4128" s="69"/>
      <c r="N4128" s="69"/>
      <c r="O4128" s="68"/>
      <c r="P4128" s="65"/>
      <c r="Q4128" s="65"/>
      <c r="R4128" s="65"/>
      <c r="S4128" s="70"/>
      <c r="T4128" s="66"/>
      <c r="U4128" s="71"/>
    </row>
    <row r="4129" spans="1:21" x14ac:dyDescent="0.15">
      <c r="A4129" s="63"/>
      <c r="B4129" s="78"/>
      <c r="C4129" s="65"/>
      <c r="D4129" s="64"/>
      <c r="E4129" s="65"/>
      <c r="F4129" s="65"/>
      <c r="G4129" s="65"/>
      <c r="H4129" s="65"/>
      <c r="I4129" s="64"/>
      <c r="J4129" s="66"/>
      <c r="K4129" s="67"/>
      <c r="L4129" s="68"/>
      <c r="M4129" s="69"/>
      <c r="N4129" s="69"/>
      <c r="O4129" s="68"/>
      <c r="P4129" s="65"/>
      <c r="Q4129" s="65"/>
      <c r="R4129" s="65"/>
      <c r="S4129" s="70"/>
      <c r="T4129" s="66"/>
      <c r="U4129" s="71"/>
    </row>
    <row r="4130" spans="1:21" x14ac:dyDescent="0.15">
      <c r="A4130" s="63"/>
      <c r="B4130" s="78"/>
      <c r="C4130" s="65"/>
      <c r="D4130" s="64"/>
      <c r="E4130" s="65"/>
      <c r="F4130" s="65"/>
      <c r="G4130" s="65"/>
      <c r="H4130" s="65"/>
      <c r="I4130" s="64"/>
      <c r="J4130" s="66"/>
      <c r="K4130" s="67"/>
      <c r="L4130" s="68"/>
      <c r="M4130" s="69"/>
      <c r="N4130" s="69"/>
      <c r="O4130" s="68"/>
      <c r="P4130" s="65"/>
      <c r="Q4130" s="65"/>
      <c r="R4130" s="65"/>
      <c r="S4130" s="70"/>
      <c r="T4130" s="66"/>
      <c r="U4130" s="71"/>
    </row>
    <row r="4131" spans="1:21" x14ac:dyDescent="0.15">
      <c r="A4131" s="63"/>
      <c r="B4131" s="78"/>
      <c r="C4131" s="65"/>
      <c r="D4131" s="64"/>
      <c r="E4131" s="65"/>
      <c r="F4131" s="65"/>
      <c r="G4131" s="65"/>
      <c r="H4131" s="65"/>
      <c r="I4131" s="64"/>
      <c r="J4131" s="66"/>
      <c r="K4131" s="67"/>
      <c r="L4131" s="68"/>
      <c r="M4131" s="69"/>
      <c r="N4131" s="69"/>
      <c r="O4131" s="68"/>
      <c r="P4131" s="65"/>
      <c r="Q4131" s="65"/>
      <c r="R4131" s="65"/>
      <c r="S4131" s="70"/>
      <c r="T4131" s="66"/>
      <c r="U4131" s="71"/>
    </row>
    <row r="4132" spans="1:21" x14ac:dyDescent="0.15">
      <c r="A4132" s="63"/>
      <c r="B4132" s="78"/>
      <c r="C4132" s="65"/>
      <c r="D4132" s="64"/>
      <c r="E4132" s="65"/>
      <c r="F4132" s="65"/>
      <c r="G4132" s="65"/>
      <c r="H4132" s="65"/>
      <c r="I4132" s="64"/>
      <c r="J4132" s="66"/>
      <c r="K4132" s="67"/>
      <c r="L4132" s="68"/>
      <c r="M4132" s="69"/>
      <c r="N4132" s="69"/>
      <c r="O4132" s="68"/>
      <c r="P4132" s="65"/>
      <c r="Q4132" s="65"/>
      <c r="R4132" s="65"/>
      <c r="S4132" s="70"/>
      <c r="T4132" s="66"/>
      <c r="U4132" s="71"/>
    </row>
    <row r="4133" spans="1:21" x14ac:dyDescent="0.15">
      <c r="A4133" s="63"/>
      <c r="B4133" s="78"/>
      <c r="C4133" s="65"/>
      <c r="D4133" s="64"/>
      <c r="E4133" s="65"/>
      <c r="F4133" s="65"/>
      <c r="G4133" s="65"/>
      <c r="H4133" s="65"/>
      <c r="I4133" s="64"/>
      <c r="J4133" s="66"/>
      <c r="K4133" s="67"/>
      <c r="L4133" s="68"/>
      <c r="M4133" s="69"/>
      <c r="N4133" s="69"/>
      <c r="O4133" s="68"/>
      <c r="P4133" s="65"/>
      <c r="Q4133" s="65"/>
      <c r="R4133" s="65"/>
      <c r="S4133" s="70"/>
      <c r="T4133" s="66"/>
      <c r="U4133" s="71"/>
    </row>
    <row r="4134" spans="1:21" x14ac:dyDescent="0.15">
      <c r="A4134" s="63"/>
      <c r="B4134" s="78"/>
      <c r="C4134" s="65"/>
      <c r="D4134" s="64"/>
      <c r="E4134" s="65"/>
      <c r="F4134" s="65"/>
      <c r="G4134" s="65"/>
      <c r="H4134" s="65"/>
      <c r="I4134" s="64"/>
      <c r="J4134" s="66"/>
      <c r="K4134" s="67"/>
      <c r="L4134" s="68"/>
      <c r="M4134" s="69"/>
      <c r="N4134" s="69"/>
      <c r="O4134" s="68"/>
      <c r="P4134" s="65"/>
      <c r="Q4134" s="65"/>
      <c r="R4134" s="65"/>
      <c r="S4134" s="70"/>
      <c r="T4134" s="66"/>
      <c r="U4134" s="71"/>
    </row>
    <row r="4135" spans="1:21" x14ac:dyDescent="0.15">
      <c r="A4135" s="63"/>
      <c r="B4135" s="78"/>
      <c r="C4135" s="65"/>
      <c r="D4135" s="64"/>
      <c r="E4135" s="65"/>
      <c r="F4135" s="65"/>
      <c r="G4135" s="65"/>
      <c r="H4135" s="65"/>
      <c r="I4135" s="64"/>
      <c r="J4135" s="66"/>
      <c r="K4135" s="67"/>
      <c r="L4135" s="68"/>
      <c r="M4135" s="69"/>
      <c r="N4135" s="69"/>
      <c r="O4135" s="68"/>
      <c r="P4135" s="65"/>
      <c r="Q4135" s="65"/>
      <c r="R4135" s="65"/>
      <c r="S4135" s="70"/>
      <c r="T4135" s="66"/>
      <c r="U4135" s="71"/>
    </row>
    <row r="4136" spans="1:21" x14ac:dyDescent="0.15">
      <c r="A4136" s="63"/>
      <c r="B4136" s="78"/>
      <c r="C4136" s="65"/>
      <c r="D4136" s="64"/>
      <c r="E4136" s="65"/>
      <c r="F4136" s="65"/>
      <c r="G4136" s="65"/>
      <c r="H4136" s="65"/>
      <c r="I4136" s="64"/>
      <c r="J4136" s="66"/>
      <c r="K4136" s="67"/>
      <c r="L4136" s="68"/>
      <c r="M4136" s="69"/>
      <c r="N4136" s="69"/>
      <c r="O4136" s="68"/>
      <c r="P4136" s="65"/>
      <c r="Q4136" s="65"/>
      <c r="R4136" s="65"/>
      <c r="S4136" s="70"/>
      <c r="T4136" s="66"/>
      <c r="U4136" s="71"/>
    </row>
    <row r="4137" spans="1:21" x14ac:dyDescent="0.15">
      <c r="A4137" s="63"/>
      <c r="B4137" s="78"/>
      <c r="C4137" s="65"/>
      <c r="D4137" s="64"/>
      <c r="E4137" s="65"/>
      <c r="F4137" s="65"/>
      <c r="G4137" s="65"/>
      <c r="H4137" s="65"/>
      <c r="I4137" s="64"/>
      <c r="J4137" s="66"/>
      <c r="K4137" s="67"/>
      <c r="L4137" s="68"/>
      <c r="M4137" s="69"/>
      <c r="N4137" s="69"/>
      <c r="O4137" s="68"/>
      <c r="P4137" s="65"/>
      <c r="Q4137" s="65"/>
      <c r="R4137" s="65"/>
      <c r="S4137" s="70"/>
      <c r="T4137" s="66"/>
      <c r="U4137" s="71"/>
    </row>
    <row r="4138" spans="1:21" x14ac:dyDescent="0.15">
      <c r="A4138" s="63"/>
      <c r="B4138" s="78"/>
      <c r="C4138" s="65"/>
      <c r="D4138" s="64"/>
      <c r="E4138" s="65"/>
      <c r="F4138" s="65"/>
      <c r="G4138" s="65"/>
      <c r="H4138" s="65"/>
      <c r="I4138" s="64"/>
      <c r="J4138" s="66"/>
      <c r="K4138" s="67"/>
      <c r="L4138" s="68"/>
      <c r="M4138" s="69"/>
      <c r="N4138" s="69"/>
      <c r="O4138" s="68"/>
      <c r="P4138" s="65"/>
      <c r="Q4138" s="65"/>
      <c r="R4138" s="65"/>
      <c r="S4138" s="70"/>
      <c r="T4138" s="66"/>
      <c r="U4138" s="71"/>
    </row>
    <row r="4139" spans="1:21" x14ac:dyDescent="0.15">
      <c r="A4139" s="63"/>
      <c r="B4139" s="78"/>
      <c r="C4139" s="65"/>
      <c r="D4139" s="64"/>
      <c r="E4139" s="65"/>
      <c r="F4139" s="65"/>
      <c r="G4139" s="65"/>
      <c r="H4139" s="65"/>
      <c r="I4139" s="64"/>
      <c r="J4139" s="66"/>
      <c r="K4139" s="67"/>
      <c r="L4139" s="68"/>
      <c r="M4139" s="69"/>
      <c r="N4139" s="69"/>
      <c r="O4139" s="68"/>
      <c r="P4139" s="65"/>
      <c r="Q4139" s="65"/>
      <c r="R4139" s="65"/>
      <c r="S4139" s="70"/>
      <c r="T4139" s="66"/>
      <c r="U4139" s="71"/>
    </row>
    <row r="4140" spans="1:21" x14ac:dyDescent="0.15">
      <c r="A4140" s="63"/>
      <c r="B4140" s="78"/>
      <c r="C4140" s="65"/>
      <c r="D4140" s="64"/>
      <c r="E4140" s="65"/>
      <c r="F4140" s="65"/>
      <c r="G4140" s="65"/>
      <c r="H4140" s="65"/>
      <c r="I4140" s="64"/>
      <c r="J4140" s="66"/>
      <c r="K4140" s="67"/>
      <c r="L4140" s="68"/>
      <c r="M4140" s="69"/>
      <c r="N4140" s="69"/>
      <c r="O4140" s="68"/>
      <c r="P4140" s="65"/>
      <c r="Q4140" s="65"/>
      <c r="R4140" s="65"/>
      <c r="S4140" s="70"/>
      <c r="T4140" s="66"/>
      <c r="U4140" s="71"/>
    </row>
    <row r="4141" spans="1:21" x14ac:dyDescent="0.15">
      <c r="A4141" s="63"/>
      <c r="B4141" s="78"/>
      <c r="C4141" s="65"/>
      <c r="D4141" s="64"/>
      <c r="E4141" s="65"/>
      <c r="F4141" s="65"/>
      <c r="G4141" s="65"/>
      <c r="H4141" s="65"/>
      <c r="I4141" s="64"/>
      <c r="J4141" s="66"/>
      <c r="K4141" s="67"/>
      <c r="L4141" s="68"/>
      <c r="M4141" s="69"/>
      <c r="N4141" s="69"/>
      <c r="O4141" s="68"/>
      <c r="P4141" s="65"/>
      <c r="Q4141" s="65"/>
      <c r="R4141" s="65"/>
      <c r="S4141" s="70"/>
      <c r="T4141" s="66"/>
      <c r="U4141" s="71"/>
    </row>
    <row r="4142" spans="1:21" x14ac:dyDescent="0.15">
      <c r="A4142" s="63"/>
      <c r="B4142" s="78"/>
      <c r="C4142" s="65"/>
      <c r="D4142" s="64"/>
      <c r="E4142" s="65"/>
      <c r="F4142" s="65"/>
      <c r="G4142" s="65"/>
      <c r="H4142" s="65"/>
      <c r="I4142" s="64"/>
      <c r="J4142" s="66"/>
      <c r="K4142" s="67"/>
      <c r="L4142" s="68"/>
      <c r="M4142" s="69"/>
      <c r="N4142" s="69"/>
      <c r="O4142" s="68"/>
      <c r="P4142" s="65"/>
      <c r="Q4142" s="65"/>
      <c r="R4142" s="65"/>
      <c r="S4142" s="70"/>
      <c r="T4142" s="66"/>
      <c r="U4142" s="71"/>
    </row>
    <row r="4143" spans="1:21" x14ac:dyDescent="0.15">
      <c r="A4143" s="63"/>
      <c r="B4143" s="78"/>
      <c r="C4143" s="65"/>
      <c r="D4143" s="64"/>
      <c r="E4143" s="65"/>
      <c r="F4143" s="65"/>
      <c r="G4143" s="65"/>
      <c r="H4143" s="65"/>
      <c r="I4143" s="64"/>
      <c r="J4143" s="66"/>
      <c r="K4143" s="67"/>
      <c r="L4143" s="68"/>
      <c r="M4143" s="69"/>
      <c r="N4143" s="69"/>
      <c r="O4143" s="68"/>
      <c r="P4143" s="65"/>
      <c r="Q4143" s="65"/>
      <c r="R4143" s="65"/>
      <c r="S4143" s="70"/>
      <c r="T4143" s="66"/>
      <c r="U4143" s="71"/>
    </row>
    <row r="4144" spans="1:21" x14ac:dyDescent="0.15">
      <c r="A4144" s="63"/>
      <c r="B4144" s="78"/>
      <c r="C4144" s="65"/>
      <c r="D4144" s="64"/>
      <c r="E4144" s="65"/>
      <c r="F4144" s="65"/>
      <c r="G4144" s="65"/>
      <c r="H4144" s="65"/>
      <c r="I4144" s="64"/>
      <c r="J4144" s="66"/>
      <c r="K4144" s="67"/>
      <c r="L4144" s="68"/>
      <c r="M4144" s="69"/>
      <c r="N4144" s="69"/>
      <c r="O4144" s="68"/>
      <c r="P4144" s="65"/>
      <c r="Q4144" s="65"/>
      <c r="R4144" s="65"/>
      <c r="S4144" s="70"/>
      <c r="T4144" s="66"/>
      <c r="U4144" s="71"/>
    </row>
    <row r="4145" spans="1:21" x14ac:dyDescent="0.15">
      <c r="A4145" s="63"/>
      <c r="B4145" s="78"/>
      <c r="C4145" s="65"/>
      <c r="D4145" s="64"/>
      <c r="E4145" s="65"/>
      <c r="F4145" s="65"/>
      <c r="G4145" s="65"/>
      <c r="H4145" s="65"/>
      <c r="I4145" s="64"/>
      <c r="J4145" s="66"/>
      <c r="K4145" s="67"/>
      <c r="L4145" s="68"/>
      <c r="M4145" s="69"/>
      <c r="N4145" s="69"/>
      <c r="O4145" s="68"/>
      <c r="P4145" s="65"/>
      <c r="Q4145" s="65"/>
      <c r="R4145" s="65"/>
      <c r="S4145" s="70"/>
      <c r="T4145" s="66"/>
      <c r="U4145" s="71"/>
    </row>
    <row r="4146" spans="1:21" x14ac:dyDescent="0.15">
      <c r="A4146" s="63"/>
      <c r="B4146" s="78"/>
      <c r="C4146" s="65"/>
      <c r="D4146" s="64"/>
      <c r="E4146" s="65"/>
      <c r="F4146" s="65"/>
      <c r="G4146" s="65"/>
      <c r="H4146" s="65"/>
      <c r="I4146" s="64"/>
      <c r="J4146" s="66"/>
      <c r="K4146" s="67"/>
      <c r="L4146" s="68"/>
      <c r="M4146" s="69"/>
      <c r="N4146" s="69"/>
      <c r="O4146" s="68"/>
      <c r="P4146" s="65"/>
      <c r="Q4146" s="65"/>
      <c r="R4146" s="65"/>
      <c r="S4146" s="70"/>
      <c r="T4146" s="66"/>
      <c r="U4146" s="71"/>
    </row>
    <row r="4147" spans="1:21" x14ac:dyDescent="0.15">
      <c r="A4147" s="63"/>
      <c r="B4147" s="78"/>
      <c r="C4147" s="65"/>
      <c r="D4147" s="64"/>
      <c r="E4147" s="65"/>
      <c r="F4147" s="65"/>
      <c r="G4147" s="65"/>
      <c r="H4147" s="65"/>
      <c r="I4147" s="64"/>
      <c r="J4147" s="66"/>
      <c r="K4147" s="67"/>
      <c r="L4147" s="68"/>
      <c r="M4147" s="69"/>
      <c r="N4147" s="69"/>
      <c r="O4147" s="68"/>
      <c r="P4147" s="65"/>
      <c r="Q4147" s="65"/>
      <c r="R4147" s="65"/>
      <c r="S4147" s="70"/>
      <c r="T4147" s="66"/>
      <c r="U4147" s="71"/>
    </row>
    <row r="4148" spans="1:21" x14ac:dyDescent="0.15">
      <c r="A4148" s="63"/>
      <c r="B4148" s="78"/>
      <c r="C4148" s="65"/>
      <c r="D4148" s="64"/>
      <c r="E4148" s="65"/>
      <c r="F4148" s="65"/>
      <c r="G4148" s="65"/>
      <c r="H4148" s="65"/>
      <c r="I4148" s="64"/>
      <c r="J4148" s="66"/>
      <c r="K4148" s="67"/>
      <c r="L4148" s="68"/>
      <c r="M4148" s="69"/>
      <c r="N4148" s="69"/>
      <c r="O4148" s="68"/>
      <c r="P4148" s="65"/>
      <c r="Q4148" s="65"/>
      <c r="R4148" s="65"/>
      <c r="S4148" s="70"/>
      <c r="T4148" s="66"/>
      <c r="U4148" s="71"/>
    </row>
    <row r="4149" spans="1:21" x14ac:dyDescent="0.15">
      <c r="A4149" s="63"/>
      <c r="B4149" s="78"/>
      <c r="C4149" s="65"/>
      <c r="D4149" s="64"/>
      <c r="E4149" s="65"/>
      <c r="F4149" s="65"/>
      <c r="G4149" s="65"/>
      <c r="H4149" s="65"/>
      <c r="I4149" s="64"/>
      <c r="J4149" s="66"/>
      <c r="K4149" s="67"/>
      <c r="L4149" s="68"/>
      <c r="M4149" s="69"/>
      <c r="N4149" s="69"/>
      <c r="O4149" s="68"/>
      <c r="P4149" s="65"/>
      <c r="Q4149" s="65"/>
      <c r="R4149" s="65"/>
      <c r="S4149" s="70"/>
      <c r="T4149" s="66"/>
      <c r="U4149" s="71"/>
    </row>
    <row r="4150" spans="1:21" x14ac:dyDescent="0.15">
      <c r="A4150" s="63"/>
      <c r="B4150" s="78"/>
      <c r="C4150" s="65"/>
      <c r="D4150" s="64"/>
      <c r="E4150" s="65"/>
      <c r="F4150" s="65"/>
      <c r="G4150" s="65"/>
      <c r="H4150" s="65"/>
      <c r="I4150" s="64"/>
      <c r="J4150" s="66"/>
      <c r="K4150" s="67"/>
      <c r="L4150" s="68"/>
      <c r="M4150" s="69"/>
      <c r="N4150" s="69"/>
      <c r="O4150" s="68"/>
      <c r="P4150" s="65"/>
      <c r="Q4150" s="65"/>
      <c r="R4150" s="65"/>
      <c r="S4150" s="70"/>
      <c r="T4150" s="66"/>
      <c r="U4150" s="71"/>
    </row>
    <row r="4151" spans="1:21" x14ac:dyDescent="0.15">
      <c r="A4151" s="63"/>
      <c r="B4151" s="78"/>
      <c r="C4151" s="65"/>
      <c r="D4151" s="64"/>
      <c r="E4151" s="65"/>
      <c r="F4151" s="65"/>
      <c r="G4151" s="65"/>
      <c r="H4151" s="65"/>
      <c r="I4151" s="64"/>
      <c r="J4151" s="66"/>
      <c r="K4151" s="67"/>
      <c r="L4151" s="68"/>
      <c r="M4151" s="69"/>
      <c r="N4151" s="69"/>
      <c r="O4151" s="68"/>
      <c r="P4151" s="65"/>
      <c r="Q4151" s="65"/>
      <c r="R4151" s="65"/>
      <c r="S4151" s="70"/>
      <c r="T4151" s="66"/>
      <c r="U4151" s="71"/>
    </row>
    <row r="4152" spans="1:21" x14ac:dyDescent="0.15">
      <c r="A4152" s="63"/>
      <c r="B4152" s="78"/>
      <c r="C4152" s="65"/>
      <c r="D4152" s="64"/>
      <c r="E4152" s="65"/>
      <c r="F4152" s="65"/>
      <c r="G4152" s="65"/>
      <c r="H4152" s="65"/>
      <c r="I4152" s="64"/>
      <c r="J4152" s="66"/>
      <c r="K4152" s="67"/>
      <c r="L4152" s="68"/>
      <c r="M4152" s="69"/>
      <c r="N4152" s="69"/>
      <c r="O4152" s="68"/>
      <c r="P4152" s="65"/>
      <c r="Q4152" s="65"/>
      <c r="R4152" s="65"/>
      <c r="S4152" s="70"/>
      <c r="T4152" s="66"/>
      <c r="U4152" s="71"/>
    </row>
    <row r="4153" spans="1:21" x14ac:dyDescent="0.15">
      <c r="A4153" s="63"/>
      <c r="B4153" s="78"/>
      <c r="C4153" s="65"/>
      <c r="D4153" s="64"/>
      <c r="E4153" s="65"/>
      <c r="F4153" s="65"/>
      <c r="G4153" s="65"/>
      <c r="H4153" s="65"/>
      <c r="I4153" s="64"/>
      <c r="J4153" s="66"/>
      <c r="K4153" s="67"/>
      <c r="L4153" s="68"/>
      <c r="M4153" s="69"/>
      <c r="N4153" s="69"/>
      <c r="O4153" s="68"/>
      <c r="P4153" s="65"/>
      <c r="Q4153" s="65"/>
      <c r="R4153" s="65"/>
      <c r="S4153" s="70"/>
      <c r="T4153" s="66"/>
      <c r="U4153" s="71"/>
    </row>
    <row r="4154" spans="1:21" x14ac:dyDescent="0.15">
      <c r="A4154" s="63"/>
      <c r="B4154" s="78"/>
      <c r="C4154" s="65"/>
      <c r="D4154" s="64"/>
      <c r="E4154" s="65"/>
      <c r="F4154" s="65"/>
      <c r="G4154" s="65"/>
      <c r="H4154" s="65"/>
      <c r="I4154" s="64"/>
      <c r="J4154" s="66"/>
      <c r="K4154" s="67"/>
      <c r="L4154" s="68"/>
      <c r="M4154" s="69"/>
      <c r="N4154" s="69"/>
      <c r="O4154" s="68"/>
      <c r="P4154" s="65"/>
      <c r="Q4154" s="65"/>
      <c r="R4154" s="65"/>
      <c r="S4154" s="70"/>
      <c r="T4154" s="66"/>
      <c r="U4154" s="71"/>
    </row>
    <row r="4155" spans="1:21" x14ac:dyDescent="0.15">
      <c r="A4155" s="63"/>
      <c r="B4155" s="78"/>
      <c r="C4155" s="65"/>
      <c r="D4155" s="64"/>
      <c r="E4155" s="65"/>
      <c r="F4155" s="65"/>
      <c r="G4155" s="65"/>
      <c r="H4155" s="65"/>
      <c r="I4155" s="64"/>
      <c r="J4155" s="66"/>
      <c r="K4155" s="67"/>
      <c r="L4155" s="68"/>
      <c r="M4155" s="69"/>
      <c r="N4155" s="69"/>
      <c r="O4155" s="68"/>
      <c r="P4155" s="65"/>
      <c r="Q4155" s="65"/>
      <c r="R4155" s="65"/>
      <c r="S4155" s="70"/>
      <c r="T4155" s="66"/>
      <c r="U4155" s="71"/>
    </row>
    <row r="4156" spans="1:21" x14ac:dyDescent="0.15">
      <c r="A4156" s="63"/>
      <c r="B4156" s="78"/>
      <c r="C4156" s="65"/>
      <c r="D4156" s="64"/>
      <c r="E4156" s="65"/>
      <c r="F4156" s="65"/>
      <c r="G4156" s="65"/>
      <c r="H4156" s="65"/>
      <c r="I4156" s="64"/>
      <c r="J4156" s="66"/>
      <c r="K4156" s="67"/>
      <c r="L4156" s="68"/>
      <c r="M4156" s="69"/>
      <c r="N4156" s="69"/>
      <c r="O4156" s="68"/>
      <c r="P4156" s="65"/>
      <c r="Q4156" s="65"/>
      <c r="R4156" s="65"/>
      <c r="S4156" s="70"/>
      <c r="T4156" s="66"/>
      <c r="U4156" s="71"/>
    </row>
    <row r="4157" spans="1:21" x14ac:dyDescent="0.15">
      <c r="A4157" s="63"/>
      <c r="B4157" s="78"/>
      <c r="C4157" s="65"/>
      <c r="D4157" s="64"/>
      <c r="E4157" s="65"/>
      <c r="F4157" s="65"/>
      <c r="G4157" s="65"/>
      <c r="H4157" s="65"/>
      <c r="I4157" s="64"/>
      <c r="J4157" s="66"/>
      <c r="K4157" s="67"/>
      <c r="L4157" s="68"/>
      <c r="M4157" s="69"/>
      <c r="N4157" s="69"/>
      <c r="O4157" s="68"/>
      <c r="P4157" s="65"/>
      <c r="Q4157" s="65"/>
      <c r="R4157" s="65"/>
      <c r="S4157" s="70"/>
      <c r="T4157" s="66"/>
      <c r="U4157" s="71"/>
    </row>
    <row r="4158" spans="1:21" x14ac:dyDescent="0.15">
      <c r="A4158" s="63"/>
      <c r="B4158" s="78"/>
      <c r="C4158" s="65"/>
      <c r="D4158" s="64"/>
      <c r="E4158" s="65"/>
      <c r="F4158" s="65"/>
      <c r="G4158" s="65"/>
      <c r="H4158" s="65"/>
      <c r="I4158" s="64"/>
      <c r="J4158" s="66"/>
      <c r="K4158" s="67"/>
      <c r="L4158" s="68"/>
      <c r="M4158" s="69"/>
      <c r="N4158" s="69"/>
      <c r="O4158" s="68"/>
      <c r="P4158" s="65"/>
      <c r="Q4158" s="65"/>
      <c r="R4158" s="65"/>
      <c r="S4158" s="70"/>
      <c r="T4158" s="66"/>
      <c r="U4158" s="71"/>
    </row>
    <row r="4159" spans="1:21" x14ac:dyDescent="0.15">
      <c r="A4159" s="63"/>
      <c r="B4159" s="78"/>
      <c r="C4159" s="65"/>
      <c r="D4159" s="64"/>
      <c r="E4159" s="65"/>
      <c r="F4159" s="65"/>
      <c r="G4159" s="65"/>
      <c r="H4159" s="65"/>
      <c r="I4159" s="64"/>
      <c r="J4159" s="66"/>
      <c r="K4159" s="67"/>
      <c r="L4159" s="68"/>
      <c r="M4159" s="69"/>
      <c r="N4159" s="69"/>
      <c r="O4159" s="68"/>
      <c r="P4159" s="65"/>
      <c r="Q4159" s="65"/>
      <c r="R4159" s="65"/>
      <c r="S4159" s="70"/>
      <c r="T4159" s="66"/>
      <c r="U4159" s="71"/>
    </row>
    <row r="4160" spans="1:21" x14ac:dyDescent="0.15">
      <c r="A4160" s="63"/>
      <c r="B4160" s="78"/>
      <c r="C4160" s="65"/>
      <c r="D4160" s="64"/>
      <c r="E4160" s="65"/>
      <c r="F4160" s="65"/>
      <c r="G4160" s="65"/>
      <c r="H4160" s="65"/>
      <c r="I4160" s="64"/>
      <c r="J4160" s="66"/>
      <c r="K4160" s="67"/>
      <c r="L4160" s="68"/>
      <c r="M4160" s="69"/>
      <c r="N4160" s="69"/>
      <c r="O4160" s="68"/>
      <c r="P4160" s="65"/>
      <c r="Q4160" s="65"/>
      <c r="R4160" s="65"/>
      <c r="S4160" s="70"/>
      <c r="T4160" s="66"/>
      <c r="U4160" s="71"/>
    </row>
    <row r="4161" spans="1:21" x14ac:dyDescent="0.15">
      <c r="A4161" s="63"/>
      <c r="B4161" s="78"/>
      <c r="C4161" s="65"/>
      <c r="D4161" s="64"/>
      <c r="E4161" s="65"/>
      <c r="F4161" s="65"/>
      <c r="G4161" s="65"/>
      <c r="H4161" s="65"/>
      <c r="I4161" s="64"/>
      <c r="J4161" s="66"/>
      <c r="K4161" s="67"/>
      <c r="L4161" s="68"/>
      <c r="M4161" s="69"/>
      <c r="N4161" s="69"/>
      <c r="O4161" s="68"/>
      <c r="P4161" s="65"/>
      <c r="Q4161" s="65"/>
      <c r="R4161" s="65"/>
      <c r="S4161" s="70"/>
      <c r="T4161" s="66"/>
      <c r="U4161" s="71"/>
    </row>
    <row r="4162" spans="1:21" x14ac:dyDescent="0.15">
      <c r="A4162" s="63"/>
      <c r="B4162" s="78"/>
      <c r="C4162" s="65"/>
      <c r="D4162" s="64"/>
      <c r="E4162" s="65"/>
      <c r="F4162" s="65"/>
      <c r="G4162" s="65"/>
      <c r="H4162" s="65"/>
      <c r="I4162" s="64"/>
      <c r="J4162" s="66"/>
      <c r="K4162" s="67"/>
      <c r="L4162" s="68"/>
      <c r="M4162" s="69"/>
      <c r="N4162" s="69"/>
      <c r="O4162" s="68"/>
      <c r="P4162" s="65"/>
      <c r="Q4162" s="65"/>
      <c r="R4162" s="65"/>
      <c r="S4162" s="70"/>
      <c r="T4162" s="66"/>
      <c r="U4162" s="71"/>
    </row>
    <row r="4163" spans="1:21" x14ac:dyDescent="0.15">
      <c r="A4163" s="63"/>
      <c r="B4163" s="78"/>
      <c r="C4163" s="65"/>
      <c r="D4163" s="64"/>
      <c r="E4163" s="65"/>
      <c r="F4163" s="65"/>
      <c r="G4163" s="65"/>
      <c r="H4163" s="65"/>
      <c r="I4163" s="64"/>
      <c r="J4163" s="66"/>
      <c r="K4163" s="67"/>
      <c r="L4163" s="68"/>
      <c r="M4163" s="69"/>
      <c r="N4163" s="69"/>
      <c r="O4163" s="68"/>
      <c r="P4163" s="65"/>
      <c r="Q4163" s="65"/>
      <c r="R4163" s="65"/>
      <c r="S4163" s="70"/>
      <c r="T4163" s="66"/>
      <c r="U4163" s="71"/>
    </row>
    <row r="4164" spans="1:21" x14ac:dyDescent="0.15">
      <c r="A4164" s="63"/>
      <c r="B4164" s="78"/>
      <c r="C4164" s="65"/>
      <c r="D4164" s="64"/>
      <c r="E4164" s="65"/>
      <c r="F4164" s="65"/>
      <c r="G4164" s="65"/>
      <c r="H4164" s="65"/>
      <c r="I4164" s="64"/>
      <c r="J4164" s="66"/>
      <c r="K4164" s="67"/>
      <c r="L4164" s="68"/>
      <c r="M4164" s="69"/>
      <c r="N4164" s="69"/>
      <c r="O4164" s="68"/>
      <c r="P4164" s="65"/>
      <c r="Q4164" s="65"/>
      <c r="R4164" s="65"/>
      <c r="S4164" s="70"/>
      <c r="T4164" s="66"/>
      <c r="U4164" s="71"/>
    </row>
    <row r="4165" spans="1:21" x14ac:dyDescent="0.15">
      <c r="A4165" s="63"/>
      <c r="B4165" s="78"/>
      <c r="C4165" s="65"/>
      <c r="D4165" s="64"/>
      <c r="E4165" s="65"/>
      <c r="F4165" s="65"/>
      <c r="G4165" s="65"/>
      <c r="H4165" s="65"/>
      <c r="I4165" s="64"/>
      <c r="J4165" s="66"/>
      <c r="K4165" s="67"/>
      <c r="L4165" s="68"/>
      <c r="M4165" s="69"/>
      <c r="N4165" s="69"/>
      <c r="O4165" s="68"/>
      <c r="P4165" s="65"/>
      <c r="Q4165" s="65"/>
      <c r="R4165" s="65"/>
      <c r="S4165" s="70"/>
      <c r="T4165" s="66"/>
      <c r="U4165" s="71"/>
    </row>
    <row r="4166" spans="1:21" x14ac:dyDescent="0.15">
      <c r="A4166" s="63"/>
      <c r="B4166" s="78"/>
      <c r="C4166" s="65"/>
      <c r="D4166" s="64"/>
      <c r="E4166" s="65"/>
      <c r="F4166" s="65"/>
      <c r="G4166" s="65"/>
      <c r="H4166" s="65"/>
      <c r="I4166" s="64"/>
      <c r="J4166" s="66"/>
      <c r="K4166" s="67"/>
      <c r="L4166" s="68"/>
      <c r="M4166" s="69"/>
      <c r="N4166" s="69"/>
      <c r="O4166" s="68"/>
      <c r="P4166" s="65"/>
      <c r="Q4166" s="65"/>
      <c r="R4166" s="65"/>
      <c r="S4166" s="70"/>
      <c r="T4166" s="66"/>
      <c r="U4166" s="71"/>
    </row>
    <row r="4167" spans="1:21" x14ac:dyDescent="0.15">
      <c r="A4167" s="63"/>
      <c r="B4167" s="78"/>
      <c r="C4167" s="65"/>
      <c r="D4167" s="64"/>
      <c r="E4167" s="65"/>
      <c r="F4167" s="65"/>
      <c r="G4167" s="65"/>
      <c r="H4167" s="65"/>
      <c r="I4167" s="64"/>
      <c r="J4167" s="66"/>
      <c r="K4167" s="67"/>
      <c r="L4167" s="68"/>
      <c r="M4167" s="69"/>
      <c r="N4167" s="69"/>
      <c r="O4167" s="68"/>
      <c r="P4167" s="65"/>
      <c r="Q4167" s="65"/>
      <c r="R4167" s="65"/>
      <c r="S4167" s="70"/>
      <c r="T4167" s="66"/>
      <c r="U4167" s="71"/>
    </row>
    <row r="4168" spans="1:21" x14ac:dyDescent="0.15">
      <c r="A4168" s="63"/>
      <c r="B4168" s="78"/>
      <c r="C4168" s="65"/>
      <c r="D4168" s="64"/>
      <c r="E4168" s="65"/>
      <c r="F4168" s="65"/>
      <c r="G4168" s="65"/>
      <c r="H4168" s="65"/>
      <c r="I4168" s="64"/>
      <c r="J4168" s="66"/>
      <c r="K4168" s="67"/>
      <c r="L4168" s="68"/>
      <c r="M4168" s="69"/>
      <c r="N4168" s="69"/>
      <c r="O4168" s="68"/>
      <c r="P4168" s="65"/>
      <c r="Q4168" s="65"/>
      <c r="R4168" s="65"/>
      <c r="S4168" s="70"/>
      <c r="T4168" s="66"/>
      <c r="U4168" s="71"/>
    </row>
    <row r="4169" spans="1:21" x14ac:dyDescent="0.15">
      <c r="A4169" s="63"/>
      <c r="B4169" s="78"/>
      <c r="C4169" s="65"/>
      <c r="D4169" s="64"/>
      <c r="E4169" s="65"/>
      <c r="F4169" s="65"/>
      <c r="G4169" s="65"/>
      <c r="H4169" s="65"/>
      <c r="I4169" s="64"/>
      <c r="J4169" s="66"/>
      <c r="K4169" s="67"/>
      <c r="L4169" s="68"/>
      <c r="M4169" s="69"/>
      <c r="N4169" s="69"/>
      <c r="O4169" s="68"/>
      <c r="P4169" s="65"/>
      <c r="Q4169" s="65"/>
      <c r="R4169" s="65"/>
      <c r="S4169" s="70"/>
      <c r="T4169" s="66"/>
      <c r="U4169" s="71"/>
    </row>
    <row r="4170" spans="1:21" x14ac:dyDescent="0.15">
      <c r="A4170" s="63"/>
      <c r="B4170" s="78"/>
      <c r="C4170" s="65"/>
      <c r="D4170" s="64"/>
      <c r="E4170" s="65"/>
      <c r="F4170" s="65"/>
      <c r="G4170" s="65"/>
      <c r="H4170" s="65"/>
      <c r="I4170" s="64"/>
      <c r="J4170" s="66"/>
      <c r="K4170" s="67"/>
      <c r="L4170" s="68"/>
      <c r="M4170" s="69"/>
      <c r="N4170" s="69"/>
      <c r="O4170" s="68"/>
      <c r="P4170" s="65"/>
      <c r="Q4170" s="65"/>
      <c r="R4170" s="65"/>
      <c r="S4170" s="70"/>
      <c r="T4170" s="66"/>
      <c r="U4170" s="71"/>
    </row>
    <row r="4171" spans="1:21" x14ac:dyDescent="0.15">
      <c r="A4171" s="63"/>
      <c r="B4171" s="78"/>
      <c r="C4171" s="65"/>
      <c r="D4171" s="64"/>
      <c r="E4171" s="65"/>
      <c r="F4171" s="65"/>
      <c r="G4171" s="65"/>
      <c r="H4171" s="65"/>
      <c r="I4171" s="64"/>
      <c r="J4171" s="66"/>
      <c r="K4171" s="67"/>
      <c r="L4171" s="68"/>
      <c r="M4171" s="69"/>
      <c r="N4171" s="69"/>
      <c r="O4171" s="68"/>
      <c r="P4171" s="65"/>
      <c r="Q4171" s="65"/>
      <c r="R4171" s="65"/>
      <c r="S4171" s="70"/>
      <c r="T4171" s="66"/>
      <c r="U4171" s="71"/>
    </row>
    <row r="4172" spans="1:21" x14ac:dyDescent="0.15">
      <c r="A4172" s="63"/>
      <c r="B4172" s="78"/>
      <c r="C4172" s="65"/>
      <c r="D4172" s="64"/>
      <c r="E4172" s="65"/>
      <c r="F4172" s="65"/>
      <c r="G4172" s="65"/>
      <c r="H4172" s="65"/>
      <c r="I4172" s="64"/>
      <c r="J4172" s="66"/>
      <c r="K4172" s="67"/>
      <c r="L4172" s="68"/>
      <c r="M4172" s="69"/>
      <c r="N4172" s="69"/>
      <c r="O4172" s="68"/>
      <c r="P4172" s="65"/>
      <c r="Q4172" s="65"/>
      <c r="R4172" s="65"/>
      <c r="S4172" s="70"/>
      <c r="T4172" s="66"/>
      <c r="U4172" s="71"/>
    </row>
    <row r="4173" spans="1:21" x14ac:dyDescent="0.15">
      <c r="A4173" s="63"/>
      <c r="B4173" s="78"/>
      <c r="C4173" s="65"/>
      <c r="D4173" s="64"/>
      <c r="E4173" s="65"/>
      <c r="F4173" s="65"/>
      <c r="G4173" s="65"/>
      <c r="H4173" s="65"/>
      <c r="I4173" s="64"/>
      <c r="J4173" s="66"/>
      <c r="K4173" s="67"/>
      <c r="L4173" s="68"/>
      <c r="M4173" s="69"/>
      <c r="N4173" s="69"/>
      <c r="O4173" s="68"/>
      <c r="P4173" s="65"/>
      <c r="Q4173" s="65"/>
      <c r="R4173" s="65"/>
      <c r="S4173" s="70"/>
      <c r="T4173" s="66"/>
      <c r="U4173" s="71"/>
    </row>
    <row r="4174" spans="1:21" x14ac:dyDescent="0.15">
      <c r="A4174" s="63"/>
      <c r="B4174" s="78"/>
      <c r="C4174" s="65"/>
      <c r="D4174" s="64"/>
      <c r="E4174" s="65"/>
      <c r="F4174" s="65"/>
      <c r="G4174" s="65"/>
      <c r="H4174" s="65"/>
      <c r="I4174" s="64"/>
      <c r="J4174" s="66"/>
      <c r="K4174" s="67"/>
      <c r="L4174" s="68"/>
      <c r="M4174" s="69"/>
      <c r="N4174" s="69"/>
      <c r="O4174" s="68"/>
      <c r="P4174" s="65"/>
      <c r="Q4174" s="65"/>
      <c r="R4174" s="65"/>
      <c r="S4174" s="70"/>
      <c r="T4174" s="66"/>
      <c r="U4174" s="71"/>
    </row>
    <row r="4175" spans="1:21" x14ac:dyDescent="0.15">
      <c r="A4175" s="63"/>
      <c r="B4175" s="78"/>
      <c r="C4175" s="65"/>
      <c r="D4175" s="64"/>
      <c r="E4175" s="65"/>
      <c r="F4175" s="65"/>
      <c r="G4175" s="65"/>
      <c r="H4175" s="65"/>
      <c r="I4175" s="64"/>
      <c r="J4175" s="66"/>
      <c r="K4175" s="67"/>
      <c r="L4175" s="68"/>
      <c r="M4175" s="69"/>
      <c r="N4175" s="69"/>
      <c r="O4175" s="68"/>
      <c r="P4175" s="65"/>
      <c r="Q4175" s="65"/>
      <c r="R4175" s="65"/>
      <c r="S4175" s="70"/>
      <c r="T4175" s="66"/>
      <c r="U4175" s="71"/>
    </row>
    <row r="4176" spans="1:21" x14ac:dyDescent="0.15">
      <c r="A4176" s="63"/>
      <c r="B4176" s="78"/>
      <c r="C4176" s="65"/>
      <c r="D4176" s="64"/>
      <c r="E4176" s="65"/>
      <c r="F4176" s="65"/>
      <c r="G4176" s="65"/>
      <c r="H4176" s="65"/>
      <c r="I4176" s="64"/>
      <c r="J4176" s="66"/>
      <c r="K4176" s="67"/>
      <c r="L4176" s="68"/>
      <c r="M4176" s="69"/>
      <c r="N4176" s="69"/>
      <c r="O4176" s="68"/>
      <c r="P4176" s="65"/>
      <c r="Q4176" s="65"/>
      <c r="R4176" s="65"/>
      <c r="S4176" s="70"/>
      <c r="T4176" s="66"/>
      <c r="U4176" s="71"/>
    </row>
    <row r="4177" spans="1:21" x14ac:dyDescent="0.15">
      <c r="A4177" s="63"/>
      <c r="B4177" s="78"/>
      <c r="C4177" s="65"/>
      <c r="D4177" s="64"/>
      <c r="E4177" s="65"/>
      <c r="F4177" s="65"/>
      <c r="G4177" s="65"/>
      <c r="H4177" s="65"/>
      <c r="I4177" s="64"/>
      <c r="J4177" s="66"/>
      <c r="K4177" s="67"/>
      <c r="L4177" s="68"/>
      <c r="M4177" s="69"/>
      <c r="N4177" s="69"/>
      <c r="O4177" s="68"/>
      <c r="P4177" s="65"/>
      <c r="Q4177" s="65"/>
      <c r="R4177" s="65"/>
      <c r="S4177" s="70"/>
      <c r="T4177" s="66"/>
      <c r="U4177" s="71"/>
    </row>
    <row r="4178" spans="1:21" x14ac:dyDescent="0.15">
      <c r="A4178" s="63"/>
      <c r="B4178" s="78"/>
      <c r="C4178" s="65"/>
      <c r="D4178" s="64"/>
      <c r="E4178" s="65"/>
      <c r="F4178" s="65"/>
      <c r="G4178" s="65"/>
      <c r="H4178" s="65"/>
      <c r="I4178" s="64"/>
      <c r="J4178" s="66"/>
      <c r="K4178" s="67"/>
      <c r="L4178" s="68"/>
      <c r="M4178" s="69"/>
      <c r="N4178" s="69"/>
      <c r="O4178" s="68"/>
      <c r="P4178" s="65"/>
      <c r="Q4178" s="65"/>
      <c r="R4178" s="65"/>
      <c r="S4178" s="70"/>
      <c r="T4178" s="66"/>
      <c r="U4178" s="71"/>
    </row>
    <row r="4179" spans="1:21" x14ac:dyDescent="0.15">
      <c r="A4179" s="63"/>
      <c r="B4179" s="78"/>
      <c r="C4179" s="65"/>
      <c r="D4179" s="64"/>
      <c r="E4179" s="65"/>
      <c r="F4179" s="65"/>
      <c r="G4179" s="65"/>
      <c r="H4179" s="65"/>
      <c r="I4179" s="64"/>
      <c r="J4179" s="66"/>
      <c r="K4179" s="67"/>
      <c r="L4179" s="68"/>
      <c r="M4179" s="69"/>
      <c r="N4179" s="69"/>
      <c r="O4179" s="68"/>
      <c r="P4179" s="65"/>
      <c r="Q4179" s="65"/>
      <c r="R4179" s="65"/>
      <c r="S4179" s="70"/>
      <c r="T4179" s="66"/>
      <c r="U4179" s="71"/>
    </row>
    <row r="4180" spans="1:21" x14ac:dyDescent="0.15">
      <c r="A4180" s="63"/>
      <c r="B4180" s="78"/>
      <c r="C4180" s="65"/>
      <c r="D4180" s="64"/>
      <c r="E4180" s="65"/>
      <c r="F4180" s="65"/>
      <c r="G4180" s="65"/>
      <c r="H4180" s="65"/>
      <c r="I4180" s="64"/>
      <c r="J4180" s="66"/>
      <c r="K4180" s="67"/>
      <c r="L4180" s="68"/>
      <c r="M4180" s="69"/>
      <c r="N4180" s="69"/>
      <c r="O4180" s="68"/>
      <c r="P4180" s="65"/>
      <c r="Q4180" s="65"/>
      <c r="R4180" s="65"/>
      <c r="S4180" s="70"/>
      <c r="T4180" s="66"/>
      <c r="U4180" s="71"/>
    </row>
    <row r="4181" spans="1:21" x14ac:dyDescent="0.15">
      <c r="A4181" s="63"/>
      <c r="B4181" s="78"/>
      <c r="C4181" s="65"/>
      <c r="D4181" s="64"/>
      <c r="E4181" s="65"/>
      <c r="F4181" s="65"/>
      <c r="G4181" s="65"/>
      <c r="H4181" s="65"/>
      <c r="I4181" s="64"/>
      <c r="J4181" s="66"/>
      <c r="K4181" s="67"/>
      <c r="L4181" s="68"/>
      <c r="M4181" s="69"/>
      <c r="N4181" s="69"/>
      <c r="O4181" s="68"/>
      <c r="P4181" s="65"/>
      <c r="Q4181" s="65"/>
      <c r="R4181" s="65"/>
      <c r="S4181" s="70"/>
      <c r="T4181" s="66"/>
      <c r="U4181" s="71"/>
    </row>
    <row r="4182" spans="1:21" x14ac:dyDescent="0.15">
      <c r="A4182" s="63"/>
      <c r="B4182" s="78"/>
      <c r="C4182" s="65"/>
      <c r="D4182" s="64"/>
      <c r="E4182" s="65"/>
      <c r="F4182" s="65"/>
      <c r="G4182" s="65"/>
      <c r="H4182" s="65"/>
      <c r="I4182" s="64"/>
      <c r="J4182" s="66"/>
      <c r="K4182" s="67"/>
      <c r="L4182" s="68"/>
      <c r="M4182" s="69"/>
      <c r="N4182" s="69"/>
      <c r="O4182" s="68"/>
      <c r="P4182" s="65"/>
      <c r="Q4182" s="65"/>
      <c r="R4182" s="65"/>
      <c r="S4182" s="70"/>
      <c r="T4182" s="66"/>
      <c r="U4182" s="71"/>
    </row>
    <row r="4183" spans="1:21" x14ac:dyDescent="0.15">
      <c r="A4183" s="63"/>
      <c r="B4183" s="78"/>
      <c r="C4183" s="65"/>
      <c r="D4183" s="64"/>
      <c r="E4183" s="65"/>
      <c r="F4183" s="65"/>
      <c r="G4183" s="65"/>
      <c r="H4183" s="65"/>
      <c r="I4183" s="64"/>
      <c r="J4183" s="66"/>
      <c r="K4183" s="67"/>
      <c r="L4183" s="68"/>
      <c r="M4183" s="69"/>
      <c r="N4183" s="69"/>
      <c r="O4183" s="68"/>
      <c r="P4183" s="65"/>
      <c r="Q4183" s="65"/>
      <c r="R4183" s="65"/>
      <c r="S4183" s="70"/>
      <c r="T4183" s="66"/>
      <c r="U4183" s="71"/>
    </row>
    <row r="4184" spans="1:21" x14ac:dyDescent="0.15">
      <c r="A4184" s="63"/>
      <c r="B4184" s="78"/>
      <c r="C4184" s="65"/>
      <c r="D4184" s="64"/>
      <c r="E4184" s="65"/>
      <c r="F4184" s="65"/>
      <c r="G4184" s="65"/>
      <c r="H4184" s="65"/>
      <c r="I4184" s="64"/>
      <c r="J4184" s="66"/>
      <c r="K4184" s="67"/>
      <c r="L4184" s="68"/>
      <c r="M4184" s="69"/>
      <c r="N4184" s="69"/>
      <c r="O4184" s="68"/>
      <c r="P4184" s="65"/>
      <c r="Q4184" s="65"/>
      <c r="R4184" s="65"/>
      <c r="S4184" s="70"/>
      <c r="T4184" s="66"/>
      <c r="U4184" s="71"/>
    </row>
    <row r="4185" spans="1:21" x14ac:dyDescent="0.15">
      <c r="A4185" s="63"/>
      <c r="B4185" s="78"/>
      <c r="C4185" s="65"/>
      <c r="D4185" s="64"/>
      <c r="E4185" s="65"/>
      <c r="F4185" s="65"/>
      <c r="G4185" s="65"/>
      <c r="H4185" s="65"/>
      <c r="I4185" s="64"/>
      <c r="J4185" s="66"/>
      <c r="K4185" s="67"/>
      <c r="L4185" s="68"/>
      <c r="M4185" s="69"/>
      <c r="N4185" s="69"/>
      <c r="O4185" s="68"/>
      <c r="P4185" s="65"/>
      <c r="Q4185" s="65"/>
      <c r="R4185" s="65"/>
      <c r="S4185" s="70"/>
      <c r="T4185" s="66"/>
      <c r="U4185" s="71"/>
    </row>
    <row r="4186" spans="1:21" x14ac:dyDescent="0.15">
      <c r="A4186" s="63"/>
      <c r="B4186" s="78"/>
      <c r="C4186" s="65"/>
      <c r="D4186" s="64"/>
      <c r="E4186" s="65"/>
      <c r="F4186" s="65"/>
      <c r="G4186" s="65"/>
      <c r="H4186" s="65"/>
      <c r="I4186" s="64"/>
      <c r="J4186" s="66"/>
      <c r="K4186" s="67"/>
      <c r="L4186" s="68"/>
      <c r="M4186" s="69"/>
      <c r="N4186" s="69"/>
      <c r="O4186" s="68"/>
      <c r="P4186" s="65"/>
      <c r="Q4186" s="65"/>
      <c r="R4186" s="65"/>
      <c r="S4186" s="70"/>
      <c r="T4186" s="66"/>
      <c r="U4186" s="71"/>
    </row>
    <row r="4187" spans="1:21" x14ac:dyDescent="0.15">
      <c r="A4187" s="63"/>
      <c r="B4187" s="78"/>
      <c r="C4187" s="65"/>
      <c r="D4187" s="64"/>
      <c r="E4187" s="65"/>
      <c r="F4187" s="65"/>
      <c r="G4187" s="65"/>
      <c r="H4187" s="65"/>
      <c r="I4187" s="64"/>
      <c r="J4187" s="66"/>
      <c r="K4187" s="67"/>
      <c r="L4187" s="68"/>
      <c r="M4187" s="69"/>
      <c r="N4187" s="69"/>
      <c r="O4187" s="68"/>
      <c r="P4187" s="65"/>
      <c r="Q4187" s="65"/>
      <c r="R4187" s="65"/>
      <c r="S4187" s="70"/>
      <c r="T4187" s="66"/>
      <c r="U4187" s="71"/>
    </row>
    <row r="4188" spans="1:21" x14ac:dyDescent="0.15">
      <c r="A4188" s="63"/>
      <c r="B4188" s="78"/>
      <c r="C4188" s="65"/>
      <c r="D4188" s="64"/>
      <c r="E4188" s="65"/>
      <c r="F4188" s="65"/>
      <c r="G4188" s="65"/>
      <c r="H4188" s="65"/>
      <c r="I4188" s="64"/>
      <c r="J4188" s="66"/>
      <c r="K4188" s="67"/>
      <c r="L4188" s="68"/>
      <c r="M4188" s="69"/>
      <c r="N4188" s="69"/>
      <c r="O4188" s="68"/>
      <c r="P4188" s="65"/>
      <c r="Q4188" s="65"/>
      <c r="R4188" s="65"/>
      <c r="S4188" s="70"/>
      <c r="T4188" s="66"/>
      <c r="U4188" s="71"/>
    </row>
    <row r="4189" spans="1:21" x14ac:dyDescent="0.15">
      <c r="A4189" s="63"/>
      <c r="B4189" s="78"/>
      <c r="C4189" s="65"/>
      <c r="D4189" s="64"/>
      <c r="E4189" s="65"/>
      <c r="F4189" s="65"/>
      <c r="G4189" s="65"/>
      <c r="H4189" s="65"/>
      <c r="I4189" s="64"/>
      <c r="J4189" s="66"/>
      <c r="K4189" s="67"/>
      <c r="L4189" s="68"/>
      <c r="M4189" s="69"/>
      <c r="N4189" s="69"/>
      <c r="O4189" s="68"/>
      <c r="P4189" s="65"/>
      <c r="Q4189" s="65"/>
      <c r="R4189" s="65"/>
      <c r="S4189" s="70"/>
      <c r="T4189" s="66"/>
      <c r="U4189" s="71"/>
    </row>
    <row r="4190" spans="1:21" x14ac:dyDescent="0.15">
      <c r="A4190" s="63"/>
      <c r="B4190" s="78"/>
      <c r="C4190" s="65"/>
      <c r="D4190" s="64"/>
      <c r="E4190" s="65"/>
      <c r="F4190" s="65"/>
      <c r="G4190" s="65"/>
      <c r="H4190" s="65"/>
      <c r="I4190" s="64"/>
      <c r="J4190" s="66"/>
      <c r="K4190" s="67"/>
      <c r="L4190" s="68"/>
      <c r="M4190" s="69"/>
      <c r="N4190" s="69"/>
      <c r="O4190" s="68"/>
      <c r="P4190" s="65"/>
      <c r="Q4190" s="65"/>
      <c r="R4190" s="65"/>
      <c r="S4190" s="70"/>
      <c r="T4190" s="66"/>
      <c r="U4190" s="71"/>
    </row>
    <row r="4191" spans="1:21" x14ac:dyDescent="0.15">
      <c r="A4191" s="63"/>
      <c r="B4191" s="78"/>
      <c r="C4191" s="65"/>
      <c r="D4191" s="64"/>
      <c r="E4191" s="65"/>
      <c r="F4191" s="65"/>
      <c r="G4191" s="65"/>
      <c r="H4191" s="65"/>
      <c r="I4191" s="64"/>
      <c r="J4191" s="66"/>
      <c r="K4191" s="67"/>
      <c r="L4191" s="68"/>
      <c r="M4191" s="69"/>
      <c r="N4191" s="69"/>
      <c r="O4191" s="68"/>
      <c r="P4191" s="65"/>
      <c r="Q4191" s="65"/>
      <c r="R4191" s="65"/>
      <c r="S4191" s="70"/>
      <c r="T4191" s="66"/>
      <c r="U4191" s="71"/>
    </row>
    <row r="4192" spans="1:21" x14ac:dyDescent="0.15">
      <c r="A4192" s="63"/>
      <c r="B4192" s="78"/>
      <c r="C4192" s="65"/>
      <c r="D4192" s="64"/>
      <c r="E4192" s="65"/>
      <c r="F4192" s="65"/>
      <c r="G4192" s="65"/>
      <c r="H4192" s="65"/>
      <c r="I4192" s="64"/>
      <c r="J4192" s="66"/>
      <c r="K4192" s="67"/>
      <c r="L4192" s="68"/>
      <c r="M4192" s="69"/>
      <c r="N4192" s="69"/>
      <c r="O4192" s="68"/>
      <c r="P4192" s="65"/>
      <c r="Q4192" s="65"/>
      <c r="R4192" s="65"/>
      <c r="S4192" s="70"/>
      <c r="T4192" s="66"/>
      <c r="U4192" s="71"/>
    </row>
    <row r="4193" spans="1:21" x14ac:dyDescent="0.15">
      <c r="A4193" s="63"/>
      <c r="B4193" s="78"/>
      <c r="C4193" s="65"/>
      <c r="D4193" s="64"/>
      <c r="E4193" s="65"/>
      <c r="F4193" s="65"/>
      <c r="G4193" s="65"/>
      <c r="H4193" s="65"/>
      <c r="I4193" s="64"/>
      <c r="J4193" s="66"/>
      <c r="K4193" s="67"/>
      <c r="L4193" s="68"/>
      <c r="M4193" s="69"/>
      <c r="N4193" s="69"/>
      <c r="O4193" s="68"/>
      <c r="P4193" s="65"/>
      <c r="Q4193" s="65"/>
      <c r="R4193" s="65"/>
      <c r="S4193" s="70"/>
      <c r="T4193" s="66"/>
      <c r="U4193" s="71"/>
    </row>
    <row r="4194" spans="1:21" x14ac:dyDescent="0.15">
      <c r="A4194" s="63"/>
      <c r="B4194" s="78"/>
      <c r="C4194" s="65"/>
      <c r="D4194" s="64"/>
      <c r="E4194" s="65"/>
      <c r="F4194" s="65"/>
      <c r="G4194" s="65"/>
      <c r="H4194" s="65"/>
      <c r="I4194" s="64"/>
      <c r="J4194" s="66"/>
      <c r="K4194" s="67"/>
      <c r="L4194" s="68"/>
      <c r="M4194" s="69"/>
      <c r="N4194" s="69"/>
      <c r="O4194" s="68"/>
      <c r="P4194" s="65"/>
      <c r="Q4194" s="65"/>
      <c r="R4194" s="65"/>
      <c r="S4194" s="70"/>
      <c r="T4194" s="66"/>
      <c r="U4194" s="71"/>
    </row>
    <row r="4195" spans="1:21" x14ac:dyDescent="0.15">
      <c r="A4195" s="63"/>
      <c r="B4195" s="78"/>
      <c r="C4195" s="65"/>
      <c r="D4195" s="64"/>
      <c r="E4195" s="65"/>
      <c r="F4195" s="65"/>
      <c r="G4195" s="65"/>
      <c r="H4195" s="65"/>
      <c r="I4195" s="64"/>
      <c r="J4195" s="66"/>
      <c r="K4195" s="67"/>
      <c r="L4195" s="68"/>
      <c r="M4195" s="69"/>
      <c r="N4195" s="69"/>
      <c r="O4195" s="68"/>
      <c r="P4195" s="65"/>
      <c r="Q4195" s="65"/>
      <c r="R4195" s="65"/>
      <c r="S4195" s="70"/>
      <c r="T4195" s="66"/>
      <c r="U4195" s="71"/>
    </row>
    <row r="4196" spans="1:21" x14ac:dyDescent="0.15">
      <c r="A4196" s="63"/>
      <c r="B4196" s="78"/>
      <c r="C4196" s="65"/>
      <c r="D4196" s="64"/>
      <c r="E4196" s="65"/>
      <c r="F4196" s="65"/>
      <c r="G4196" s="65"/>
      <c r="H4196" s="65"/>
      <c r="I4196" s="64"/>
      <c r="J4196" s="66"/>
      <c r="K4196" s="67"/>
      <c r="L4196" s="68"/>
      <c r="M4196" s="69"/>
      <c r="N4196" s="69"/>
      <c r="O4196" s="68"/>
      <c r="P4196" s="65"/>
      <c r="Q4196" s="65"/>
      <c r="R4196" s="65"/>
      <c r="S4196" s="70"/>
      <c r="T4196" s="66"/>
      <c r="U4196" s="71"/>
    </row>
    <row r="4197" spans="1:21" x14ac:dyDescent="0.15">
      <c r="A4197" s="63"/>
      <c r="B4197" s="78"/>
      <c r="C4197" s="65"/>
      <c r="D4197" s="64"/>
      <c r="E4197" s="65"/>
      <c r="F4197" s="65"/>
      <c r="G4197" s="65"/>
      <c r="H4197" s="65"/>
      <c r="I4197" s="64"/>
      <c r="J4197" s="66"/>
      <c r="K4197" s="67"/>
      <c r="L4197" s="68"/>
      <c r="M4197" s="69"/>
      <c r="N4197" s="69"/>
      <c r="O4197" s="68"/>
      <c r="P4197" s="65"/>
      <c r="Q4197" s="65"/>
      <c r="R4197" s="65"/>
      <c r="S4197" s="70"/>
      <c r="T4197" s="66"/>
      <c r="U4197" s="71"/>
    </row>
    <row r="4198" spans="1:21" x14ac:dyDescent="0.15">
      <c r="A4198" s="63"/>
      <c r="B4198" s="78"/>
      <c r="C4198" s="65"/>
      <c r="D4198" s="64"/>
      <c r="E4198" s="65"/>
      <c r="F4198" s="65"/>
      <c r="G4198" s="65"/>
      <c r="H4198" s="65"/>
      <c r="I4198" s="64"/>
      <c r="J4198" s="66"/>
      <c r="K4198" s="67"/>
      <c r="L4198" s="68"/>
      <c r="M4198" s="69"/>
      <c r="N4198" s="69"/>
      <c r="O4198" s="68"/>
      <c r="P4198" s="65"/>
      <c r="Q4198" s="65"/>
      <c r="R4198" s="65"/>
      <c r="S4198" s="70"/>
      <c r="T4198" s="66"/>
      <c r="U4198" s="71"/>
    </row>
    <row r="4199" spans="1:21" x14ac:dyDescent="0.15">
      <c r="A4199" s="63"/>
      <c r="B4199" s="78"/>
      <c r="C4199" s="65"/>
      <c r="D4199" s="64"/>
      <c r="E4199" s="65"/>
      <c r="F4199" s="65"/>
      <c r="G4199" s="65"/>
      <c r="H4199" s="65"/>
      <c r="I4199" s="64"/>
      <c r="J4199" s="66"/>
      <c r="K4199" s="67"/>
      <c r="L4199" s="68"/>
      <c r="M4199" s="69"/>
      <c r="N4199" s="69"/>
      <c r="O4199" s="68"/>
      <c r="P4199" s="65"/>
      <c r="Q4199" s="65"/>
      <c r="R4199" s="65"/>
      <c r="S4199" s="70"/>
      <c r="T4199" s="66"/>
      <c r="U4199" s="71"/>
    </row>
    <row r="4200" spans="1:21" x14ac:dyDescent="0.15">
      <c r="A4200" s="63"/>
      <c r="B4200" s="78"/>
      <c r="C4200" s="65"/>
      <c r="D4200" s="64"/>
      <c r="E4200" s="65"/>
      <c r="F4200" s="65"/>
      <c r="G4200" s="65"/>
      <c r="H4200" s="65"/>
      <c r="I4200" s="64"/>
      <c r="J4200" s="66"/>
      <c r="K4200" s="67"/>
      <c r="L4200" s="68"/>
      <c r="M4200" s="69"/>
      <c r="N4200" s="69"/>
      <c r="O4200" s="68"/>
      <c r="P4200" s="65"/>
      <c r="Q4200" s="65"/>
      <c r="R4200" s="65"/>
      <c r="S4200" s="70"/>
      <c r="T4200" s="66"/>
      <c r="U4200" s="71"/>
    </row>
    <row r="4201" spans="1:21" x14ac:dyDescent="0.15">
      <c r="A4201" s="63"/>
      <c r="B4201" s="78"/>
      <c r="C4201" s="65"/>
      <c r="D4201" s="64"/>
      <c r="E4201" s="65"/>
      <c r="F4201" s="65"/>
      <c r="G4201" s="65"/>
      <c r="H4201" s="65"/>
      <c r="I4201" s="64"/>
      <c r="J4201" s="66"/>
      <c r="K4201" s="67"/>
      <c r="L4201" s="68"/>
      <c r="M4201" s="69"/>
      <c r="N4201" s="69"/>
      <c r="O4201" s="68"/>
      <c r="P4201" s="65"/>
      <c r="Q4201" s="65"/>
      <c r="R4201" s="65"/>
      <c r="S4201" s="70"/>
      <c r="T4201" s="66"/>
      <c r="U4201" s="71"/>
    </row>
    <row r="4202" spans="1:21" x14ac:dyDescent="0.15">
      <c r="A4202" s="63"/>
      <c r="B4202" s="78"/>
      <c r="C4202" s="65"/>
      <c r="D4202" s="64"/>
      <c r="E4202" s="65"/>
      <c r="F4202" s="65"/>
      <c r="G4202" s="65"/>
      <c r="H4202" s="65"/>
      <c r="I4202" s="64"/>
      <c r="J4202" s="66"/>
      <c r="K4202" s="67"/>
      <c r="L4202" s="68"/>
      <c r="M4202" s="69"/>
      <c r="N4202" s="69"/>
      <c r="O4202" s="68"/>
      <c r="P4202" s="65"/>
      <c r="Q4202" s="65"/>
      <c r="R4202" s="65"/>
      <c r="S4202" s="70"/>
      <c r="T4202" s="66"/>
      <c r="U4202" s="71"/>
    </row>
    <row r="4203" spans="1:21" x14ac:dyDescent="0.15">
      <c r="A4203" s="63"/>
      <c r="B4203" s="78"/>
      <c r="C4203" s="65"/>
      <c r="D4203" s="64"/>
      <c r="E4203" s="65"/>
      <c r="F4203" s="65"/>
      <c r="G4203" s="65"/>
      <c r="H4203" s="65"/>
      <c r="I4203" s="64"/>
      <c r="J4203" s="66"/>
      <c r="K4203" s="67"/>
      <c r="L4203" s="68"/>
      <c r="M4203" s="69"/>
      <c r="N4203" s="69"/>
      <c r="O4203" s="68"/>
      <c r="P4203" s="65"/>
      <c r="Q4203" s="65"/>
      <c r="R4203" s="65"/>
      <c r="S4203" s="70"/>
      <c r="T4203" s="66"/>
      <c r="U4203" s="71"/>
    </row>
    <row r="4204" spans="1:21" x14ac:dyDescent="0.15">
      <c r="A4204" s="63"/>
      <c r="B4204" s="78"/>
      <c r="C4204" s="65"/>
      <c r="D4204" s="64"/>
      <c r="E4204" s="65"/>
      <c r="F4204" s="65"/>
      <c r="G4204" s="65"/>
      <c r="H4204" s="65"/>
      <c r="I4204" s="64"/>
      <c r="J4204" s="66"/>
      <c r="K4204" s="67"/>
      <c r="L4204" s="68"/>
      <c r="M4204" s="69"/>
      <c r="N4204" s="69"/>
      <c r="O4204" s="68"/>
      <c r="P4204" s="65"/>
      <c r="Q4204" s="65"/>
      <c r="R4204" s="65"/>
      <c r="S4204" s="70"/>
      <c r="T4204" s="66"/>
      <c r="U4204" s="71"/>
    </row>
    <row r="4205" spans="1:21" x14ac:dyDescent="0.15">
      <c r="A4205" s="63"/>
      <c r="B4205" s="78"/>
      <c r="C4205" s="65"/>
      <c r="D4205" s="64"/>
      <c r="E4205" s="65"/>
      <c r="F4205" s="65"/>
      <c r="G4205" s="65"/>
      <c r="H4205" s="65"/>
      <c r="I4205" s="64"/>
      <c r="J4205" s="66"/>
      <c r="K4205" s="67"/>
      <c r="L4205" s="68"/>
      <c r="M4205" s="69"/>
      <c r="N4205" s="69"/>
      <c r="O4205" s="68"/>
      <c r="P4205" s="65"/>
      <c r="Q4205" s="65"/>
      <c r="R4205" s="65"/>
      <c r="S4205" s="70"/>
      <c r="T4205" s="66"/>
      <c r="U4205" s="71"/>
    </row>
    <row r="4206" spans="1:21" x14ac:dyDescent="0.15">
      <c r="A4206" s="63"/>
      <c r="B4206" s="78"/>
      <c r="C4206" s="65"/>
      <c r="D4206" s="64"/>
      <c r="E4206" s="65"/>
      <c r="F4206" s="65"/>
      <c r="G4206" s="65"/>
      <c r="H4206" s="65"/>
      <c r="I4206" s="64"/>
      <c r="J4206" s="66"/>
      <c r="K4206" s="67"/>
      <c r="L4206" s="68"/>
      <c r="M4206" s="69"/>
      <c r="N4206" s="69"/>
      <c r="O4206" s="68"/>
      <c r="P4206" s="65"/>
      <c r="Q4206" s="65"/>
      <c r="R4206" s="65"/>
      <c r="S4206" s="70"/>
      <c r="T4206" s="66"/>
      <c r="U4206" s="71"/>
    </row>
    <row r="4207" spans="1:21" x14ac:dyDescent="0.15">
      <c r="A4207" s="63"/>
      <c r="B4207" s="78"/>
      <c r="C4207" s="65"/>
      <c r="D4207" s="64"/>
      <c r="E4207" s="65"/>
      <c r="F4207" s="65"/>
      <c r="G4207" s="65"/>
      <c r="H4207" s="65"/>
      <c r="I4207" s="64"/>
      <c r="J4207" s="66"/>
      <c r="K4207" s="67"/>
      <c r="L4207" s="68"/>
      <c r="M4207" s="69"/>
      <c r="N4207" s="69"/>
      <c r="O4207" s="68"/>
      <c r="P4207" s="65"/>
      <c r="Q4207" s="65"/>
      <c r="R4207" s="65"/>
      <c r="S4207" s="70"/>
      <c r="T4207" s="66"/>
      <c r="U4207" s="71"/>
    </row>
    <row r="4208" spans="1:21" x14ac:dyDescent="0.15">
      <c r="A4208" s="63"/>
      <c r="B4208" s="78"/>
      <c r="C4208" s="65"/>
      <c r="D4208" s="64"/>
      <c r="E4208" s="65"/>
      <c r="F4208" s="65"/>
      <c r="G4208" s="65"/>
      <c r="H4208" s="65"/>
      <c r="I4208" s="64"/>
      <c r="J4208" s="66"/>
      <c r="K4208" s="67"/>
      <c r="L4208" s="68"/>
      <c r="M4208" s="69"/>
      <c r="N4208" s="69"/>
      <c r="O4208" s="68"/>
      <c r="P4208" s="65"/>
      <c r="Q4208" s="65"/>
      <c r="R4208" s="65"/>
      <c r="S4208" s="70"/>
      <c r="T4208" s="66"/>
      <c r="U4208" s="71"/>
    </row>
    <row r="4209" spans="1:21" x14ac:dyDescent="0.15">
      <c r="A4209" s="63"/>
      <c r="B4209" s="78"/>
      <c r="C4209" s="65"/>
      <c r="D4209" s="64"/>
      <c r="E4209" s="65"/>
      <c r="F4209" s="65"/>
      <c r="G4209" s="65"/>
      <c r="H4209" s="65"/>
      <c r="I4209" s="64"/>
      <c r="J4209" s="66"/>
      <c r="K4209" s="67"/>
      <c r="L4209" s="68"/>
      <c r="M4209" s="69"/>
      <c r="N4209" s="69"/>
      <c r="O4209" s="68"/>
      <c r="P4209" s="65"/>
      <c r="Q4209" s="65"/>
      <c r="R4209" s="65"/>
      <c r="S4209" s="70"/>
      <c r="T4209" s="66"/>
      <c r="U4209" s="71"/>
    </row>
    <row r="4210" spans="1:21" x14ac:dyDescent="0.15">
      <c r="A4210" s="63"/>
      <c r="B4210" s="78"/>
      <c r="C4210" s="65"/>
      <c r="D4210" s="64"/>
      <c r="E4210" s="65"/>
      <c r="F4210" s="65"/>
      <c r="G4210" s="65"/>
      <c r="H4210" s="65"/>
      <c r="I4210" s="64"/>
      <c r="J4210" s="66"/>
      <c r="K4210" s="67"/>
      <c r="L4210" s="68"/>
      <c r="M4210" s="69"/>
      <c r="N4210" s="69"/>
      <c r="O4210" s="68"/>
      <c r="P4210" s="65"/>
      <c r="Q4210" s="65"/>
      <c r="R4210" s="65"/>
      <c r="S4210" s="70"/>
      <c r="T4210" s="66"/>
      <c r="U4210" s="71"/>
    </row>
    <row r="4211" spans="1:21" x14ac:dyDescent="0.15">
      <c r="A4211" s="63"/>
      <c r="B4211" s="78"/>
      <c r="C4211" s="65"/>
      <c r="D4211" s="64"/>
      <c r="E4211" s="65"/>
      <c r="F4211" s="65"/>
      <c r="G4211" s="65"/>
      <c r="H4211" s="65"/>
      <c r="I4211" s="64"/>
      <c r="J4211" s="66"/>
      <c r="K4211" s="67"/>
      <c r="L4211" s="68"/>
      <c r="M4211" s="69"/>
      <c r="N4211" s="69"/>
      <c r="O4211" s="68"/>
      <c r="P4211" s="65"/>
      <c r="Q4211" s="65"/>
      <c r="R4211" s="65"/>
      <c r="S4211" s="70"/>
      <c r="T4211" s="66"/>
      <c r="U4211" s="71"/>
    </row>
    <row r="4212" spans="1:21" x14ac:dyDescent="0.15">
      <c r="A4212" s="63"/>
      <c r="B4212" s="78"/>
      <c r="C4212" s="65"/>
      <c r="D4212" s="64"/>
      <c r="E4212" s="65"/>
      <c r="F4212" s="65"/>
      <c r="G4212" s="65"/>
      <c r="H4212" s="65"/>
      <c r="I4212" s="64"/>
      <c r="J4212" s="66"/>
      <c r="K4212" s="67"/>
      <c r="L4212" s="68"/>
      <c r="M4212" s="69"/>
      <c r="N4212" s="69"/>
      <c r="O4212" s="68"/>
      <c r="P4212" s="65"/>
      <c r="Q4212" s="65"/>
      <c r="R4212" s="65"/>
      <c r="S4212" s="70"/>
      <c r="T4212" s="66"/>
      <c r="U4212" s="71"/>
    </row>
    <row r="4213" spans="1:21" x14ac:dyDescent="0.15">
      <c r="A4213" s="63"/>
      <c r="B4213" s="78"/>
      <c r="C4213" s="65"/>
      <c r="D4213" s="64"/>
      <c r="E4213" s="65"/>
      <c r="F4213" s="65"/>
      <c r="G4213" s="65"/>
      <c r="H4213" s="65"/>
      <c r="I4213" s="64"/>
      <c r="J4213" s="66"/>
      <c r="K4213" s="67"/>
      <c r="L4213" s="68"/>
      <c r="M4213" s="69"/>
      <c r="N4213" s="69"/>
      <c r="O4213" s="68"/>
      <c r="P4213" s="65"/>
      <c r="Q4213" s="65"/>
      <c r="R4213" s="65"/>
      <c r="S4213" s="70"/>
      <c r="T4213" s="66"/>
      <c r="U4213" s="71"/>
    </row>
    <row r="4214" spans="1:21" x14ac:dyDescent="0.15">
      <c r="A4214" s="63"/>
      <c r="B4214" s="78"/>
      <c r="C4214" s="65"/>
      <c r="D4214" s="64"/>
      <c r="E4214" s="65"/>
      <c r="F4214" s="65"/>
      <c r="G4214" s="65"/>
      <c r="H4214" s="65"/>
      <c r="I4214" s="64"/>
      <c r="J4214" s="66"/>
      <c r="K4214" s="67"/>
      <c r="L4214" s="68"/>
      <c r="M4214" s="69"/>
      <c r="N4214" s="69"/>
      <c r="O4214" s="68"/>
      <c r="P4214" s="65"/>
      <c r="Q4214" s="65"/>
      <c r="R4214" s="65"/>
      <c r="S4214" s="70"/>
      <c r="T4214" s="66"/>
      <c r="U4214" s="71"/>
    </row>
    <row r="4215" spans="1:21" x14ac:dyDescent="0.15">
      <c r="A4215" s="63"/>
      <c r="B4215" s="78"/>
      <c r="C4215" s="65"/>
      <c r="D4215" s="64"/>
      <c r="E4215" s="65"/>
      <c r="F4215" s="65"/>
      <c r="G4215" s="65"/>
      <c r="H4215" s="65"/>
      <c r="I4215" s="64"/>
      <c r="J4215" s="66"/>
      <c r="K4215" s="67"/>
      <c r="L4215" s="68"/>
      <c r="M4215" s="69"/>
      <c r="N4215" s="69"/>
      <c r="O4215" s="68"/>
      <c r="P4215" s="65"/>
      <c r="Q4215" s="65"/>
      <c r="R4215" s="65"/>
      <c r="S4215" s="70"/>
      <c r="T4215" s="66"/>
      <c r="U4215" s="71"/>
    </row>
    <row r="4216" spans="1:21" x14ac:dyDescent="0.15">
      <c r="A4216" s="63"/>
      <c r="B4216" s="78"/>
      <c r="C4216" s="65"/>
      <c r="D4216" s="64"/>
      <c r="E4216" s="65"/>
      <c r="F4216" s="65"/>
      <c r="G4216" s="65"/>
      <c r="H4216" s="65"/>
      <c r="I4216" s="64"/>
      <c r="J4216" s="66"/>
      <c r="K4216" s="67"/>
      <c r="L4216" s="68"/>
      <c r="M4216" s="69"/>
      <c r="N4216" s="69"/>
      <c r="O4216" s="68"/>
      <c r="P4216" s="65"/>
      <c r="Q4216" s="65"/>
      <c r="R4216" s="65"/>
      <c r="S4216" s="70"/>
      <c r="T4216" s="66"/>
      <c r="U4216" s="71"/>
    </row>
    <row r="4217" spans="1:21" x14ac:dyDescent="0.15">
      <c r="A4217" s="63"/>
      <c r="B4217" s="78"/>
      <c r="C4217" s="65"/>
      <c r="D4217" s="64"/>
      <c r="E4217" s="65"/>
      <c r="F4217" s="65"/>
      <c r="G4217" s="65"/>
      <c r="H4217" s="65"/>
      <c r="I4217" s="64"/>
      <c r="J4217" s="66"/>
      <c r="K4217" s="67"/>
      <c r="L4217" s="68"/>
      <c r="M4217" s="69"/>
      <c r="N4217" s="69"/>
      <c r="O4217" s="68"/>
      <c r="P4217" s="65"/>
      <c r="Q4217" s="65"/>
      <c r="R4217" s="65"/>
      <c r="S4217" s="70"/>
      <c r="T4217" s="66"/>
      <c r="U4217" s="71"/>
    </row>
    <row r="4218" spans="1:21" x14ac:dyDescent="0.15">
      <c r="A4218" s="63"/>
      <c r="B4218" s="78"/>
      <c r="C4218" s="65"/>
      <c r="D4218" s="64"/>
      <c r="E4218" s="65"/>
      <c r="F4218" s="65"/>
      <c r="G4218" s="65"/>
      <c r="H4218" s="65"/>
      <c r="I4218" s="64"/>
      <c r="J4218" s="66"/>
      <c r="K4218" s="67"/>
      <c r="L4218" s="68"/>
      <c r="M4218" s="69"/>
      <c r="N4218" s="69"/>
      <c r="O4218" s="68"/>
      <c r="P4218" s="65"/>
      <c r="Q4218" s="65"/>
      <c r="R4218" s="65"/>
      <c r="S4218" s="70"/>
      <c r="T4218" s="66"/>
      <c r="U4218" s="71"/>
    </row>
    <row r="4219" spans="1:21" x14ac:dyDescent="0.15">
      <c r="A4219" s="63"/>
      <c r="B4219" s="78"/>
      <c r="C4219" s="65"/>
      <c r="D4219" s="64"/>
      <c r="E4219" s="65"/>
      <c r="F4219" s="65"/>
      <c r="G4219" s="65"/>
      <c r="H4219" s="65"/>
      <c r="I4219" s="64"/>
      <c r="J4219" s="66"/>
      <c r="K4219" s="67"/>
      <c r="L4219" s="68"/>
      <c r="M4219" s="69"/>
      <c r="N4219" s="69"/>
      <c r="O4219" s="68"/>
      <c r="P4219" s="65"/>
      <c r="Q4219" s="65"/>
      <c r="R4219" s="65"/>
      <c r="S4219" s="70"/>
      <c r="T4219" s="66"/>
      <c r="U4219" s="71"/>
    </row>
    <row r="4220" spans="1:21" x14ac:dyDescent="0.15">
      <c r="A4220" s="63"/>
      <c r="B4220" s="78"/>
      <c r="C4220" s="65"/>
      <c r="D4220" s="64"/>
      <c r="E4220" s="65"/>
      <c r="F4220" s="65"/>
      <c r="G4220" s="65"/>
      <c r="H4220" s="65"/>
      <c r="I4220" s="64"/>
      <c r="J4220" s="66"/>
      <c r="K4220" s="67"/>
      <c r="L4220" s="68"/>
      <c r="M4220" s="69"/>
      <c r="N4220" s="69"/>
      <c r="O4220" s="68"/>
      <c r="P4220" s="65"/>
      <c r="Q4220" s="65"/>
      <c r="R4220" s="65"/>
      <c r="S4220" s="70"/>
      <c r="T4220" s="66"/>
      <c r="U4220" s="71"/>
    </row>
    <row r="4221" spans="1:21" x14ac:dyDescent="0.15">
      <c r="A4221" s="63"/>
      <c r="B4221" s="78"/>
      <c r="C4221" s="65"/>
      <c r="D4221" s="64"/>
      <c r="E4221" s="65"/>
      <c r="F4221" s="65"/>
      <c r="G4221" s="65"/>
      <c r="H4221" s="65"/>
      <c r="I4221" s="64"/>
      <c r="J4221" s="66"/>
      <c r="K4221" s="67"/>
      <c r="L4221" s="68"/>
      <c r="M4221" s="69"/>
      <c r="N4221" s="69"/>
      <c r="O4221" s="68"/>
      <c r="P4221" s="65"/>
      <c r="Q4221" s="65"/>
      <c r="R4221" s="65"/>
      <c r="S4221" s="70"/>
      <c r="T4221" s="66"/>
      <c r="U4221" s="71"/>
    </row>
    <row r="4222" spans="1:21" x14ac:dyDescent="0.15">
      <c r="A4222" s="63"/>
      <c r="B4222" s="78"/>
      <c r="C4222" s="65"/>
      <c r="D4222" s="64"/>
      <c r="E4222" s="65"/>
      <c r="F4222" s="65"/>
      <c r="G4222" s="65"/>
      <c r="H4222" s="65"/>
      <c r="I4222" s="64"/>
      <c r="J4222" s="66"/>
      <c r="K4222" s="67"/>
      <c r="L4222" s="68"/>
      <c r="M4222" s="69"/>
      <c r="N4222" s="69"/>
      <c r="O4222" s="68"/>
      <c r="P4222" s="65"/>
      <c r="Q4222" s="65"/>
      <c r="R4222" s="65"/>
      <c r="S4222" s="70"/>
      <c r="T4222" s="66"/>
      <c r="U4222" s="71"/>
    </row>
    <row r="4223" spans="1:21" x14ac:dyDescent="0.15">
      <c r="A4223" s="63"/>
      <c r="B4223" s="78"/>
      <c r="C4223" s="65"/>
      <c r="D4223" s="64"/>
      <c r="E4223" s="65"/>
      <c r="F4223" s="65"/>
      <c r="G4223" s="65"/>
      <c r="H4223" s="65"/>
      <c r="I4223" s="64"/>
      <c r="J4223" s="66"/>
      <c r="K4223" s="67"/>
      <c r="L4223" s="68"/>
      <c r="M4223" s="69"/>
      <c r="N4223" s="69"/>
      <c r="O4223" s="68"/>
      <c r="P4223" s="65"/>
      <c r="Q4223" s="65"/>
      <c r="R4223" s="65"/>
      <c r="S4223" s="70"/>
      <c r="T4223" s="66"/>
      <c r="U4223" s="71"/>
    </row>
    <row r="4224" spans="1:21" x14ac:dyDescent="0.15">
      <c r="A4224" s="63"/>
      <c r="B4224" s="78"/>
      <c r="C4224" s="65"/>
      <c r="D4224" s="64"/>
      <c r="E4224" s="65"/>
      <c r="F4224" s="65"/>
      <c r="G4224" s="65"/>
      <c r="H4224" s="65"/>
      <c r="I4224" s="64"/>
      <c r="J4224" s="66"/>
      <c r="K4224" s="67"/>
      <c r="L4224" s="68"/>
      <c r="M4224" s="69"/>
      <c r="N4224" s="69"/>
      <c r="O4224" s="68"/>
      <c r="P4224" s="65"/>
      <c r="Q4224" s="65"/>
      <c r="R4224" s="65"/>
      <c r="S4224" s="70"/>
      <c r="T4224" s="66"/>
      <c r="U4224" s="71"/>
    </row>
    <row r="4225" spans="1:21" x14ac:dyDescent="0.15">
      <c r="A4225" s="63"/>
      <c r="B4225" s="78"/>
      <c r="C4225" s="65"/>
      <c r="D4225" s="64"/>
      <c r="E4225" s="65"/>
      <c r="F4225" s="65"/>
      <c r="G4225" s="65"/>
      <c r="H4225" s="65"/>
      <c r="I4225" s="64"/>
      <c r="J4225" s="66"/>
      <c r="K4225" s="67"/>
      <c r="L4225" s="68"/>
      <c r="M4225" s="69"/>
      <c r="N4225" s="69"/>
      <c r="O4225" s="68"/>
      <c r="P4225" s="65"/>
      <c r="Q4225" s="65"/>
      <c r="R4225" s="65"/>
      <c r="S4225" s="70"/>
      <c r="T4225" s="66"/>
      <c r="U4225" s="71"/>
    </row>
    <row r="4226" spans="1:21" x14ac:dyDescent="0.15">
      <c r="A4226" s="63"/>
      <c r="B4226" s="78"/>
      <c r="C4226" s="65"/>
      <c r="D4226" s="64"/>
      <c r="E4226" s="65"/>
      <c r="F4226" s="65"/>
      <c r="G4226" s="65"/>
      <c r="H4226" s="65"/>
      <c r="I4226" s="64"/>
      <c r="J4226" s="66"/>
      <c r="K4226" s="67"/>
      <c r="L4226" s="68"/>
      <c r="M4226" s="69"/>
      <c r="N4226" s="69"/>
      <c r="O4226" s="68"/>
      <c r="P4226" s="65"/>
      <c r="Q4226" s="65"/>
      <c r="R4226" s="65"/>
      <c r="S4226" s="70"/>
      <c r="T4226" s="66"/>
      <c r="U4226" s="71"/>
    </row>
    <row r="4227" spans="1:21" x14ac:dyDescent="0.15">
      <c r="A4227" s="63"/>
      <c r="B4227" s="78"/>
      <c r="C4227" s="65"/>
      <c r="D4227" s="64"/>
      <c r="E4227" s="65"/>
      <c r="F4227" s="65"/>
      <c r="G4227" s="65"/>
      <c r="H4227" s="65"/>
      <c r="I4227" s="64"/>
      <c r="J4227" s="66"/>
      <c r="K4227" s="67"/>
      <c r="L4227" s="68"/>
      <c r="M4227" s="69"/>
      <c r="N4227" s="69"/>
      <c r="O4227" s="68"/>
      <c r="P4227" s="65"/>
      <c r="Q4227" s="65"/>
      <c r="R4227" s="65"/>
      <c r="S4227" s="70"/>
      <c r="T4227" s="66"/>
      <c r="U4227" s="71"/>
    </row>
    <row r="4228" spans="1:21" x14ac:dyDescent="0.15">
      <c r="A4228" s="63"/>
      <c r="B4228" s="78"/>
      <c r="C4228" s="65"/>
      <c r="D4228" s="64"/>
      <c r="E4228" s="65"/>
      <c r="F4228" s="65"/>
      <c r="G4228" s="65"/>
      <c r="H4228" s="65"/>
      <c r="I4228" s="64"/>
      <c r="J4228" s="66"/>
      <c r="K4228" s="67"/>
      <c r="L4228" s="68"/>
      <c r="M4228" s="69"/>
      <c r="N4228" s="69"/>
      <c r="O4228" s="68"/>
      <c r="P4228" s="65"/>
      <c r="Q4228" s="65"/>
      <c r="R4228" s="65"/>
      <c r="S4228" s="70"/>
      <c r="T4228" s="66"/>
      <c r="U4228" s="71"/>
    </row>
    <row r="4229" spans="1:21" x14ac:dyDescent="0.15">
      <c r="A4229" s="63"/>
      <c r="B4229" s="78"/>
      <c r="C4229" s="65"/>
      <c r="D4229" s="64"/>
      <c r="E4229" s="65"/>
      <c r="F4229" s="65"/>
      <c r="G4229" s="65"/>
      <c r="H4229" s="65"/>
      <c r="I4229" s="64"/>
      <c r="J4229" s="66"/>
      <c r="K4229" s="67"/>
      <c r="L4229" s="68"/>
      <c r="M4229" s="69"/>
      <c r="N4229" s="69"/>
      <c r="O4229" s="68"/>
      <c r="P4229" s="65"/>
      <c r="Q4229" s="65"/>
      <c r="R4229" s="65"/>
      <c r="S4229" s="70"/>
      <c r="T4229" s="66"/>
      <c r="U4229" s="71"/>
    </row>
    <row r="4230" spans="1:21" x14ac:dyDescent="0.15">
      <c r="A4230" s="63"/>
      <c r="B4230" s="78"/>
      <c r="C4230" s="65"/>
      <c r="D4230" s="64"/>
      <c r="E4230" s="65"/>
      <c r="F4230" s="65"/>
      <c r="G4230" s="65"/>
      <c r="H4230" s="65"/>
      <c r="I4230" s="64"/>
      <c r="J4230" s="66"/>
      <c r="K4230" s="67"/>
      <c r="L4230" s="68"/>
      <c r="M4230" s="69"/>
      <c r="N4230" s="69"/>
      <c r="O4230" s="68"/>
      <c r="P4230" s="65"/>
      <c r="Q4230" s="65"/>
      <c r="R4230" s="65"/>
      <c r="S4230" s="70"/>
      <c r="T4230" s="66"/>
      <c r="U4230" s="71"/>
    </row>
    <row r="4231" spans="1:21" x14ac:dyDescent="0.15">
      <c r="A4231" s="63"/>
      <c r="B4231" s="78"/>
      <c r="C4231" s="65"/>
      <c r="D4231" s="64"/>
      <c r="E4231" s="65"/>
      <c r="F4231" s="65"/>
      <c r="G4231" s="65"/>
      <c r="H4231" s="65"/>
      <c r="I4231" s="64"/>
      <c r="J4231" s="66"/>
      <c r="K4231" s="67"/>
      <c r="L4231" s="68"/>
      <c r="M4231" s="69"/>
      <c r="N4231" s="69"/>
      <c r="O4231" s="68"/>
      <c r="P4231" s="65"/>
      <c r="Q4231" s="65"/>
      <c r="R4231" s="65"/>
      <c r="S4231" s="70"/>
      <c r="T4231" s="66"/>
      <c r="U4231" s="71"/>
    </row>
    <row r="4232" spans="1:21" x14ac:dyDescent="0.15">
      <c r="A4232" s="63"/>
      <c r="B4232" s="78"/>
      <c r="C4232" s="65"/>
      <c r="D4232" s="64"/>
      <c r="E4232" s="65"/>
      <c r="F4232" s="65"/>
      <c r="G4232" s="65"/>
      <c r="H4232" s="65"/>
      <c r="I4232" s="64"/>
      <c r="J4232" s="66"/>
      <c r="K4232" s="67"/>
      <c r="L4232" s="68"/>
      <c r="M4232" s="69"/>
      <c r="N4232" s="69"/>
      <c r="O4232" s="68"/>
      <c r="P4232" s="65"/>
      <c r="Q4232" s="65"/>
      <c r="R4232" s="65"/>
      <c r="S4232" s="70"/>
      <c r="T4232" s="66"/>
      <c r="U4232" s="71"/>
    </row>
    <row r="4233" spans="1:21" x14ac:dyDescent="0.15">
      <c r="A4233" s="63"/>
      <c r="B4233" s="78"/>
      <c r="C4233" s="65"/>
      <c r="D4233" s="64"/>
      <c r="E4233" s="65"/>
      <c r="F4233" s="65"/>
      <c r="G4233" s="65"/>
      <c r="H4233" s="65"/>
      <c r="I4233" s="64"/>
      <c r="J4233" s="66"/>
      <c r="K4233" s="67"/>
      <c r="L4233" s="68"/>
      <c r="M4233" s="69"/>
      <c r="N4233" s="69"/>
      <c r="O4233" s="68"/>
      <c r="P4233" s="65"/>
      <c r="Q4233" s="65"/>
      <c r="R4233" s="65"/>
      <c r="S4233" s="70"/>
      <c r="T4233" s="66"/>
      <c r="U4233" s="71"/>
    </row>
    <row r="4234" spans="1:21" x14ac:dyDescent="0.15">
      <c r="A4234" s="63"/>
      <c r="B4234" s="78"/>
      <c r="C4234" s="65"/>
      <c r="D4234" s="64"/>
      <c r="E4234" s="65"/>
      <c r="F4234" s="65"/>
      <c r="G4234" s="65"/>
      <c r="H4234" s="65"/>
      <c r="I4234" s="64"/>
      <c r="J4234" s="66"/>
      <c r="K4234" s="67"/>
      <c r="L4234" s="68"/>
      <c r="M4234" s="69"/>
      <c r="N4234" s="69"/>
      <c r="O4234" s="68"/>
      <c r="P4234" s="65"/>
      <c r="Q4234" s="65"/>
      <c r="R4234" s="65"/>
      <c r="S4234" s="70"/>
      <c r="T4234" s="66"/>
      <c r="U4234" s="71"/>
    </row>
    <row r="4235" spans="1:21" x14ac:dyDescent="0.15">
      <c r="A4235" s="63"/>
      <c r="B4235" s="78"/>
      <c r="C4235" s="65"/>
      <c r="D4235" s="64"/>
      <c r="E4235" s="65"/>
      <c r="F4235" s="65"/>
      <c r="G4235" s="65"/>
      <c r="H4235" s="65"/>
      <c r="I4235" s="64"/>
      <c r="J4235" s="66"/>
      <c r="K4235" s="67"/>
      <c r="L4235" s="68"/>
      <c r="M4235" s="69"/>
      <c r="N4235" s="69"/>
      <c r="O4235" s="68"/>
      <c r="P4235" s="65"/>
      <c r="Q4235" s="65"/>
      <c r="R4235" s="65"/>
      <c r="S4235" s="70"/>
      <c r="T4235" s="66"/>
      <c r="U4235" s="71"/>
    </row>
    <row r="4236" spans="1:21" x14ac:dyDescent="0.15">
      <c r="A4236" s="63"/>
      <c r="B4236" s="78"/>
      <c r="C4236" s="65"/>
      <c r="D4236" s="64"/>
      <c r="E4236" s="65"/>
      <c r="F4236" s="65"/>
      <c r="G4236" s="65"/>
      <c r="H4236" s="65"/>
      <c r="I4236" s="64"/>
      <c r="J4236" s="66"/>
      <c r="K4236" s="67"/>
      <c r="L4236" s="68"/>
      <c r="M4236" s="69"/>
      <c r="N4236" s="69"/>
      <c r="O4236" s="68"/>
      <c r="P4236" s="65"/>
      <c r="Q4236" s="65"/>
      <c r="R4236" s="65"/>
      <c r="S4236" s="70"/>
      <c r="T4236" s="66"/>
      <c r="U4236" s="71"/>
    </row>
    <row r="4237" spans="1:21" x14ac:dyDescent="0.15">
      <c r="A4237" s="63"/>
      <c r="B4237" s="78"/>
      <c r="C4237" s="65"/>
      <c r="D4237" s="64"/>
      <c r="E4237" s="65"/>
      <c r="F4237" s="65"/>
      <c r="G4237" s="65"/>
      <c r="H4237" s="65"/>
      <c r="I4237" s="64"/>
      <c r="J4237" s="66"/>
      <c r="K4237" s="67"/>
      <c r="L4237" s="68"/>
      <c r="M4237" s="69"/>
      <c r="N4237" s="69"/>
      <c r="O4237" s="68"/>
      <c r="P4237" s="65"/>
      <c r="Q4237" s="65"/>
      <c r="R4237" s="65"/>
      <c r="S4237" s="70"/>
      <c r="T4237" s="66"/>
      <c r="U4237" s="71"/>
    </row>
    <row r="4238" spans="1:21" x14ac:dyDescent="0.15">
      <c r="A4238" s="63"/>
      <c r="B4238" s="78"/>
      <c r="C4238" s="65"/>
      <c r="D4238" s="64"/>
      <c r="E4238" s="65"/>
      <c r="F4238" s="65"/>
      <c r="G4238" s="65"/>
      <c r="H4238" s="65"/>
      <c r="I4238" s="64"/>
      <c r="J4238" s="66"/>
      <c r="K4238" s="67"/>
      <c r="L4238" s="68"/>
      <c r="M4238" s="69"/>
      <c r="N4238" s="69"/>
      <c r="O4238" s="68"/>
      <c r="P4238" s="65"/>
      <c r="Q4238" s="65"/>
      <c r="R4238" s="65"/>
      <c r="S4238" s="70"/>
      <c r="T4238" s="66"/>
      <c r="U4238" s="71"/>
    </row>
    <row r="4239" spans="1:21" x14ac:dyDescent="0.15">
      <c r="A4239" s="63"/>
      <c r="B4239" s="78"/>
      <c r="C4239" s="65"/>
      <c r="D4239" s="64"/>
      <c r="E4239" s="65"/>
      <c r="F4239" s="65"/>
      <c r="G4239" s="65"/>
      <c r="H4239" s="65"/>
      <c r="I4239" s="64"/>
      <c r="J4239" s="66"/>
      <c r="K4239" s="67"/>
      <c r="L4239" s="68"/>
      <c r="M4239" s="69"/>
      <c r="N4239" s="69"/>
      <c r="O4239" s="68"/>
      <c r="P4239" s="65"/>
      <c r="Q4239" s="65"/>
      <c r="R4239" s="65"/>
      <c r="S4239" s="70"/>
      <c r="T4239" s="66"/>
      <c r="U4239" s="71"/>
    </row>
    <row r="4240" spans="1:21" x14ac:dyDescent="0.15">
      <c r="A4240" s="63"/>
      <c r="B4240" s="78"/>
      <c r="C4240" s="65"/>
      <c r="D4240" s="64"/>
      <c r="E4240" s="65"/>
      <c r="F4240" s="65"/>
      <c r="G4240" s="65"/>
      <c r="H4240" s="65"/>
      <c r="I4240" s="64"/>
      <c r="J4240" s="66"/>
      <c r="K4240" s="67"/>
      <c r="L4240" s="68"/>
      <c r="M4240" s="69"/>
      <c r="N4240" s="69"/>
      <c r="O4240" s="68"/>
      <c r="P4240" s="65"/>
      <c r="Q4240" s="65"/>
      <c r="R4240" s="65"/>
      <c r="S4240" s="70"/>
      <c r="T4240" s="66"/>
      <c r="U4240" s="71"/>
    </row>
    <row r="4241" spans="1:21" x14ac:dyDescent="0.15">
      <c r="A4241" s="63"/>
      <c r="B4241" s="78"/>
      <c r="C4241" s="65"/>
      <c r="D4241" s="64"/>
      <c r="E4241" s="65"/>
      <c r="F4241" s="65"/>
      <c r="G4241" s="65"/>
      <c r="H4241" s="65"/>
      <c r="I4241" s="64"/>
      <c r="J4241" s="66"/>
      <c r="K4241" s="67"/>
      <c r="L4241" s="68"/>
      <c r="M4241" s="69"/>
      <c r="N4241" s="69"/>
      <c r="O4241" s="68"/>
      <c r="P4241" s="65"/>
      <c r="Q4241" s="65"/>
      <c r="R4241" s="65"/>
      <c r="S4241" s="70"/>
      <c r="T4241" s="66"/>
      <c r="U4241" s="71"/>
    </row>
    <row r="4242" spans="1:21" x14ac:dyDescent="0.15">
      <c r="A4242" s="63"/>
      <c r="B4242" s="78"/>
      <c r="C4242" s="65"/>
      <c r="D4242" s="64"/>
      <c r="E4242" s="65"/>
      <c r="F4242" s="65"/>
      <c r="G4242" s="65"/>
      <c r="H4242" s="65"/>
      <c r="I4242" s="64"/>
      <c r="J4242" s="66"/>
      <c r="K4242" s="67"/>
      <c r="L4242" s="68"/>
      <c r="M4242" s="69"/>
      <c r="N4242" s="69"/>
      <c r="O4242" s="68"/>
      <c r="P4242" s="65"/>
      <c r="Q4242" s="65"/>
      <c r="R4242" s="65"/>
      <c r="S4242" s="70"/>
      <c r="T4242" s="66"/>
      <c r="U4242" s="71"/>
    </row>
    <row r="4243" spans="1:21" x14ac:dyDescent="0.15">
      <c r="A4243" s="63"/>
      <c r="B4243" s="78"/>
      <c r="C4243" s="65"/>
      <c r="D4243" s="64"/>
      <c r="E4243" s="65"/>
      <c r="F4243" s="65"/>
      <c r="G4243" s="65"/>
      <c r="H4243" s="65"/>
      <c r="I4243" s="64"/>
      <c r="J4243" s="66"/>
      <c r="K4243" s="67"/>
      <c r="L4243" s="68"/>
      <c r="M4243" s="69"/>
      <c r="N4243" s="69"/>
      <c r="O4243" s="68"/>
      <c r="P4243" s="65"/>
      <c r="Q4243" s="65"/>
      <c r="R4243" s="65"/>
      <c r="S4243" s="70"/>
      <c r="T4243" s="66"/>
      <c r="U4243" s="71"/>
    </row>
    <row r="4244" spans="1:21" x14ac:dyDescent="0.15">
      <c r="A4244" s="63"/>
      <c r="B4244" s="78"/>
      <c r="C4244" s="65"/>
      <c r="D4244" s="64"/>
      <c r="E4244" s="65"/>
      <c r="F4244" s="65"/>
      <c r="G4244" s="65"/>
      <c r="H4244" s="65"/>
      <c r="I4244" s="64"/>
      <c r="J4244" s="66"/>
      <c r="K4244" s="67"/>
      <c r="L4244" s="68"/>
      <c r="M4244" s="69"/>
      <c r="N4244" s="69"/>
      <c r="O4244" s="68"/>
      <c r="P4244" s="65"/>
      <c r="Q4244" s="65"/>
      <c r="R4244" s="65"/>
      <c r="S4244" s="70"/>
      <c r="T4244" s="66"/>
      <c r="U4244" s="71"/>
    </row>
    <row r="4245" spans="1:21" x14ac:dyDescent="0.15">
      <c r="A4245" s="63"/>
      <c r="B4245" s="78"/>
      <c r="C4245" s="65"/>
      <c r="D4245" s="64"/>
      <c r="E4245" s="65"/>
      <c r="F4245" s="65"/>
      <c r="G4245" s="65"/>
      <c r="H4245" s="65"/>
      <c r="I4245" s="64"/>
      <c r="J4245" s="66"/>
      <c r="K4245" s="67"/>
      <c r="L4245" s="68"/>
      <c r="M4245" s="69"/>
      <c r="N4245" s="69"/>
      <c r="O4245" s="68"/>
      <c r="P4245" s="65"/>
      <c r="Q4245" s="65"/>
      <c r="R4245" s="65"/>
      <c r="S4245" s="70"/>
      <c r="T4245" s="66"/>
      <c r="U4245" s="71"/>
    </row>
    <row r="4246" spans="1:21" x14ac:dyDescent="0.15">
      <c r="A4246" s="63"/>
      <c r="B4246" s="78"/>
      <c r="C4246" s="65"/>
      <c r="D4246" s="64"/>
      <c r="E4246" s="65"/>
      <c r="F4246" s="65"/>
      <c r="G4246" s="65"/>
      <c r="H4246" s="65"/>
      <c r="I4246" s="64"/>
      <c r="J4246" s="66"/>
      <c r="K4246" s="67"/>
      <c r="L4246" s="68"/>
      <c r="M4246" s="69"/>
      <c r="N4246" s="69"/>
      <c r="O4246" s="68"/>
      <c r="P4246" s="65"/>
      <c r="Q4246" s="65"/>
      <c r="R4246" s="65"/>
      <c r="S4246" s="70"/>
      <c r="T4246" s="66"/>
      <c r="U4246" s="71"/>
    </row>
    <row r="4247" spans="1:21" x14ac:dyDescent="0.15">
      <c r="A4247" s="63"/>
      <c r="B4247" s="78"/>
      <c r="C4247" s="65"/>
      <c r="D4247" s="64"/>
      <c r="E4247" s="65"/>
      <c r="F4247" s="65"/>
      <c r="G4247" s="65"/>
      <c r="H4247" s="65"/>
      <c r="I4247" s="64"/>
      <c r="J4247" s="66"/>
      <c r="K4247" s="67"/>
      <c r="L4247" s="68"/>
      <c r="M4247" s="69"/>
      <c r="N4247" s="69"/>
      <c r="O4247" s="68"/>
      <c r="P4247" s="65"/>
      <c r="Q4247" s="65"/>
      <c r="R4247" s="65"/>
      <c r="S4247" s="70"/>
      <c r="T4247" s="66"/>
      <c r="U4247" s="71"/>
    </row>
    <row r="4248" spans="1:21" x14ac:dyDescent="0.15">
      <c r="A4248" s="63"/>
      <c r="B4248" s="78"/>
      <c r="C4248" s="65"/>
      <c r="D4248" s="64"/>
      <c r="E4248" s="65"/>
      <c r="F4248" s="65"/>
      <c r="G4248" s="65"/>
      <c r="H4248" s="65"/>
      <c r="I4248" s="64"/>
      <c r="J4248" s="66"/>
      <c r="K4248" s="67"/>
      <c r="L4248" s="68"/>
      <c r="M4248" s="69"/>
      <c r="N4248" s="69"/>
      <c r="O4248" s="68"/>
      <c r="P4248" s="65"/>
      <c r="Q4248" s="65"/>
      <c r="R4248" s="65"/>
      <c r="S4248" s="70"/>
      <c r="T4248" s="66"/>
      <c r="U4248" s="71"/>
    </row>
    <row r="4249" spans="1:21" x14ac:dyDescent="0.15">
      <c r="A4249" s="63"/>
      <c r="B4249" s="78"/>
      <c r="C4249" s="65"/>
      <c r="D4249" s="64"/>
      <c r="E4249" s="65"/>
      <c r="F4249" s="65"/>
      <c r="G4249" s="65"/>
      <c r="H4249" s="65"/>
      <c r="I4249" s="64"/>
      <c r="J4249" s="66"/>
      <c r="K4249" s="67"/>
      <c r="L4249" s="68"/>
      <c r="M4249" s="69"/>
      <c r="N4249" s="69"/>
      <c r="O4249" s="68"/>
      <c r="P4249" s="65"/>
      <c r="Q4249" s="65"/>
      <c r="R4249" s="65"/>
      <c r="S4249" s="70"/>
      <c r="T4249" s="66"/>
      <c r="U4249" s="71"/>
    </row>
    <row r="4250" spans="1:21" x14ac:dyDescent="0.15">
      <c r="A4250" s="63"/>
      <c r="B4250" s="78"/>
      <c r="C4250" s="65"/>
      <c r="D4250" s="64"/>
      <c r="E4250" s="65"/>
      <c r="F4250" s="65"/>
      <c r="G4250" s="65"/>
      <c r="H4250" s="65"/>
      <c r="I4250" s="64"/>
      <c r="J4250" s="66"/>
      <c r="K4250" s="67"/>
      <c r="L4250" s="68"/>
      <c r="M4250" s="69"/>
      <c r="N4250" s="69"/>
      <c r="O4250" s="68"/>
      <c r="P4250" s="65"/>
      <c r="Q4250" s="65"/>
      <c r="R4250" s="65"/>
      <c r="S4250" s="70"/>
      <c r="T4250" s="66"/>
      <c r="U4250" s="71"/>
    </row>
    <row r="4251" spans="1:21" x14ac:dyDescent="0.15">
      <c r="A4251" s="63"/>
      <c r="B4251" s="78"/>
      <c r="C4251" s="65"/>
      <c r="D4251" s="64"/>
      <c r="E4251" s="65"/>
      <c r="F4251" s="65"/>
      <c r="G4251" s="65"/>
      <c r="H4251" s="65"/>
      <c r="I4251" s="64"/>
      <c r="J4251" s="66"/>
      <c r="K4251" s="67"/>
      <c r="L4251" s="68"/>
      <c r="M4251" s="69"/>
      <c r="N4251" s="69"/>
      <c r="O4251" s="68"/>
      <c r="P4251" s="65"/>
      <c r="Q4251" s="65"/>
      <c r="R4251" s="65"/>
      <c r="S4251" s="70"/>
      <c r="T4251" s="66"/>
      <c r="U4251" s="71"/>
    </row>
    <row r="4252" spans="1:21" x14ac:dyDescent="0.15">
      <c r="A4252" s="63"/>
      <c r="B4252" s="78"/>
      <c r="C4252" s="65"/>
      <c r="D4252" s="64"/>
      <c r="E4252" s="65"/>
      <c r="F4252" s="65"/>
      <c r="G4252" s="65"/>
      <c r="H4252" s="65"/>
      <c r="I4252" s="64"/>
      <c r="J4252" s="66"/>
      <c r="K4252" s="67"/>
      <c r="L4252" s="68"/>
      <c r="M4252" s="69"/>
      <c r="N4252" s="69"/>
      <c r="O4252" s="68"/>
      <c r="P4252" s="65"/>
      <c r="Q4252" s="65"/>
      <c r="R4252" s="65"/>
      <c r="S4252" s="70"/>
      <c r="T4252" s="66"/>
      <c r="U4252" s="71"/>
    </row>
    <row r="4253" spans="1:21" x14ac:dyDescent="0.15">
      <c r="A4253" s="63"/>
      <c r="B4253" s="78"/>
      <c r="C4253" s="65"/>
      <c r="D4253" s="64"/>
      <c r="E4253" s="65"/>
      <c r="F4253" s="65"/>
      <c r="G4253" s="65"/>
      <c r="H4253" s="65"/>
      <c r="I4253" s="64"/>
      <c r="J4253" s="66"/>
      <c r="K4253" s="67"/>
      <c r="L4253" s="68"/>
      <c r="M4253" s="69"/>
      <c r="N4253" s="69"/>
      <c r="O4253" s="68"/>
      <c r="P4253" s="65"/>
      <c r="Q4253" s="65"/>
      <c r="R4253" s="65"/>
      <c r="S4253" s="70"/>
      <c r="T4253" s="66"/>
      <c r="U4253" s="71"/>
    </row>
    <row r="4254" spans="1:21" x14ac:dyDescent="0.15">
      <c r="A4254" s="63"/>
      <c r="B4254" s="78"/>
      <c r="C4254" s="65"/>
      <c r="D4254" s="64"/>
      <c r="E4254" s="65"/>
      <c r="F4254" s="65"/>
      <c r="G4254" s="65"/>
      <c r="H4254" s="65"/>
      <c r="I4254" s="64"/>
      <c r="J4254" s="66"/>
      <c r="K4254" s="67"/>
      <c r="L4254" s="68"/>
      <c r="M4254" s="69"/>
      <c r="N4254" s="69"/>
      <c r="O4254" s="68"/>
      <c r="P4254" s="65"/>
      <c r="Q4254" s="65"/>
      <c r="R4254" s="65"/>
      <c r="S4254" s="70"/>
      <c r="T4254" s="66"/>
      <c r="U4254" s="71"/>
    </row>
    <row r="4255" spans="1:21" x14ac:dyDescent="0.15">
      <c r="A4255" s="63"/>
      <c r="B4255" s="78"/>
      <c r="C4255" s="65"/>
      <c r="D4255" s="64"/>
      <c r="E4255" s="65"/>
      <c r="F4255" s="65"/>
      <c r="G4255" s="65"/>
      <c r="H4255" s="65"/>
      <c r="I4255" s="64"/>
      <c r="J4255" s="66"/>
      <c r="K4255" s="67"/>
      <c r="L4255" s="68"/>
      <c r="M4255" s="69"/>
      <c r="N4255" s="69"/>
      <c r="O4255" s="68"/>
      <c r="P4255" s="65"/>
      <c r="Q4255" s="65"/>
      <c r="R4255" s="65"/>
      <c r="S4255" s="70"/>
      <c r="T4255" s="66"/>
      <c r="U4255" s="71"/>
    </row>
    <row r="4256" spans="1:21" x14ac:dyDescent="0.15">
      <c r="A4256" s="63"/>
      <c r="B4256" s="78"/>
      <c r="C4256" s="65"/>
      <c r="D4256" s="64"/>
      <c r="E4256" s="65"/>
      <c r="F4256" s="65"/>
      <c r="G4256" s="65"/>
      <c r="H4256" s="65"/>
      <c r="I4256" s="64"/>
      <c r="J4256" s="66"/>
      <c r="K4256" s="67"/>
      <c r="L4256" s="68"/>
      <c r="M4256" s="69"/>
      <c r="N4256" s="69"/>
      <c r="O4256" s="68"/>
      <c r="P4256" s="65"/>
      <c r="Q4256" s="65"/>
      <c r="R4256" s="65"/>
      <c r="S4256" s="70"/>
      <c r="T4256" s="66"/>
      <c r="U4256" s="71"/>
    </row>
    <row r="4257" spans="1:21" x14ac:dyDescent="0.15">
      <c r="A4257" s="63"/>
      <c r="B4257" s="78"/>
      <c r="C4257" s="65"/>
      <c r="D4257" s="64"/>
      <c r="E4257" s="65"/>
      <c r="F4257" s="65"/>
      <c r="G4257" s="65"/>
      <c r="H4257" s="65"/>
      <c r="I4257" s="64"/>
      <c r="J4257" s="66"/>
      <c r="K4257" s="67"/>
      <c r="L4257" s="68"/>
      <c r="M4257" s="69"/>
      <c r="N4257" s="69"/>
      <c r="O4257" s="68"/>
      <c r="P4257" s="65"/>
      <c r="Q4257" s="65"/>
      <c r="R4257" s="65"/>
      <c r="S4257" s="70"/>
      <c r="T4257" s="66"/>
      <c r="U4257" s="71"/>
    </row>
    <row r="4258" spans="1:21" x14ac:dyDescent="0.15">
      <c r="A4258" s="63"/>
      <c r="B4258" s="78"/>
      <c r="C4258" s="65"/>
      <c r="D4258" s="64"/>
      <c r="E4258" s="65"/>
      <c r="F4258" s="65"/>
      <c r="G4258" s="65"/>
      <c r="H4258" s="65"/>
      <c r="I4258" s="64"/>
      <c r="J4258" s="66"/>
      <c r="K4258" s="67"/>
      <c r="L4258" s="68"/>
      <c r="M4258" s="69"/>
      <c r="N4258" s="69"/>
      <c r="O4258" s="68"/>
      <c r="P4258" s="65"/>
      <c r="Q4258" s="65"/>
      <c r="R4258" s="65"/>
      <c r="S4258" s="70"/>
      <c r="T4258" s="66"/>
      <c r="U4258" s="71"/>
    </row>
    <row r="4259" spans="1:21" x14ac:dyDescent="0.15">
      <c r="A4259" s="63"/>
      <c r="B4259" s="78"/>
      <c r="C4259" s="65"/>
      <c r="D4259" s="64"/>
      <c r="E4259" s="65"/>
      <c r="F4259" s="65"/>
      <c r="G4259" s="65"/>
      <c r="H4259" s="65"/>
      <c r="I4259" s="64"/>
      <c r="J4259" s="66"/>
      <c r="K4259" s="67"/>
      <c r="L4259" s="68"/>
      <c r="M4259" s="69"/>
      <c r="N4259" s="69"/>
      <c r="O4259" s="68"/>
      <c r="P4259" s="65"/>
      <c r="Q4259" s="65"/>
      <c r="R4259" s="65"/>
      <c r="S4259" s="70"/>
      <c r="T4259" s="66"/>
      <c r="U4259" s="71"/>
    </row>
    <row r="4260" spans="1:21" x14ac:dyDescent="0.15">
      <c r="A4260" s="63"/>
      <c r="B4260" s="78"/>
      <c r="C4260" s="65"/>
      <c r="D4260" s="64"/>
      <c r="E4260" s="65"/>
      <c r="F4260" s="65"/>
      <c r="G4260" s="65"/>
      <c r="H4260" s="65"/>
      <c r="I4260" s="64"/>
      <c r="J4260" s="66"/>
      <c r="K4260" s="67"/>
      <c r="L4260" s="68"/>
      <c r="M4260" s="69"/>
      <c r="N4260" s="69"/>
      <c r="O4260" s="68"/>
      <c r="P4260" s="65"/>
      <c r="Q4260" s="65"/>
      <c r="R4260" s="65"/>
      <c r="S4260" s="70"/>
      <c r="T4260" s="66"/>
      <c r="U4260" s="71"/>
    </row>
    <row r="4261" spans="1:21" x14ac:dyDescent="0.15">
      <c r="A4261" s="63"/>
      <c r="B4261" s="78"/>
      <c r="C4261" s="65"/>
      <c r="D4261" s="64"/>
      <c r="E4261" s="65"/>
      <c r="F4261" s="65"/>
      <c r="G4261" s="65"/>
      <c r="H4261" s="65"/>
      <c r="I4261" s="64"/>
      <c r="J4261" s="66"/>
      <c r="K4261" s="67"/>
      <c r="L4261" s="68"/>
      <c r="M4261" s="69"/>
      <c r="N4261" s="69"/>
      <c r="O4261" s="68"/>
      <c r="P4261" s="65"/>
      <c r="Q4261" s="65"/>
      <c r="R4261" s="65"/>
      <c r="S4261" s="70"/>
      <c r="T4261" s="66"/>
      <c r="U4261" s="71"/>
    </row>
    <row r="4262" spans="1:21" x14ac:dyDescent="0.15">
      <c r="A4262" s="63"/>
      <c r="B4262" s="78"/>
      <c r="C4262" s="65"/>
      <c r="D4262" s="64"/>
      <c r="E4262" s="65"/>
      <c r="F4262" s="65"/>
      <c r="G4262" s="65"/>
      <c r="H4262" s="65"/>
      <c r="I4262" s="64"/>
      <c r="J4262" s="66"/>
      <c r="K4262" s="67"/>
      <c r="L4262" s="68"/>
      <c r="M4262" s="69"/>
      <c r="N4262" s="69"/>
      <c r="O4262" s="68"/>
      <c r="P4262" s="65"/>
      <c r="Q4262" s="65"/>
      <c r="R4262" s="65"/>
      <c r="S4262" s="70"/>
      <c r="T4262" s="66"/>
      <c r="U4262" s="71"/>
    </row>
    <row r="4263" spans="1:21" x14ac:dyDescent="0.15">
      <c r="A4263" s="63"/>
      <c r="B4263" s="78"/>
      <c r="C4263" s="65"/>
      <c r="D4263" s="64"/>
      <c r="E4263" s="65"/>
      <c r="F4263" s="65"/>
      <c r="G4263" s="65"/>
      <c r="H4263" s="65"/>
      <c r="I4263" s="64"/>
      <c r="J4263" s="66"/>
      <c r="K4263" s="67"/>
      <c r="L4263" s="68"/>
      <c r="M4263" s="69"/>
      <c r="N4263" s="69"/>
      <c r="O4263" s="68"/>
      <c r="P4263" s="65"/>
      <c r="Q4263" s="65"/>
      <c r="R4263" s="65"/>
      <c r="S4263" s="70"/>
      <c r="T4263" s="66"/>
      <c r="U4263" s="71"/>
    </row>
    <row r="4264" spans="1:21" x14ac:dyDescent="0.15">
      <c r="A4264" s="63"/>
      <c r="B4264" s="78"/>
      <c r="C4264" s="65"/>
      <c r="D4264" s="64"/>
      <c r="E4264" s="65"/>
      <c r="F4264" s="65"/>
      <c r="G4264" s="65"/>
      <c r="H4264" s="65"/>
      <c r="I4264" s="64"/>
      <c r="J4264" s="66"/>
      <c r="K4264" s="67"/>
      <c r="L4264" s="68"/>
      <c r="M4264" s="69"/>
      <c r="N4264" s="69"/>
      <c r="O4264" s="68"/>
      <c r="P4264" s="65"/>
      <c r="Q4264" s="65"/>
      <c r="R4264" s="65"/>
      <c r="S4264" s="70"/>
      <c r="T4264" s="66"/>
      <c r="U4264" s="71"/>
    </row>
    <row r="4265" spans="1:21" x14ac:dyDescent="0.15">
      <c r="A4265" s="63"/>
      <c r="B4265" s="78"/>
      <c r="C4265" s="65"/>
      <c r="D4265" s="64"/>
      <c r="E4265" s="65"/>
      <c r="F4265" s="65"/>
      <c r="G4265" s="65"/>
      <c r="H4265" s="65"/>
      <c r="I4265" s="64"/>
      <c r="J4265" s="66"/>
      <c r="K4265" s="67"/>
      <c r="L4265" s="68"/>
      <c r="M4265" s="69"/>
      <c r="N4265" s="69"/>
      <c r="O4265" s="68"/>
      <c r="P4265" s="65"/>
      <c r="Q4265" s="65"/>
      <c r="R4265" s="65"/>
      <c r="S4265" s="70"/>
      <c r="T4265" s="66"/>
      <c r="U4265" s="71"/>
    </row>
    <row r="4266" spans="1:21" x14ac:dyDescent="0.15">
      <c r="A4266" s="63"/>
      <c r="B4266" s="78"/>
      <c r="C4266" s="65"/>
      <c r="D4266" s="64"/>
      <c r="E4266" s="65"/>
      <c r="F4266" s="65"/>
      <c r="G4266" s="65"/>
      <c r="H4266" s="65"/>
      <c r="I4266" s="64"/>
      <c r="J4266" s="66"/>
      <c r="K4266" s="67"/>
      <c r="L4266" s="68"/>
      <c r="M4266" s="69"/>
      <c r="N4266" s="69"/>
      <c r="O4266" s="68"/>
      <c r="P4266" s="65"/>
      <c r="Q4266" s="65"/>
      <c r="R4266" s="65"/>
      <c r="S4266" s="70"/>
      <c r="T4266" s="66"/>
      <c r="U4266" s="71"/>
    </row>
    <row r="4267" spans="1:21" x14ac:dyDescent="0.15">
      <c r="A4267" s="63"/>
      <c r="B4267" s="78"/>
      <c r="C4267" s="65"/>
      <c r="D4267" s="64"/>
      <c r="E4267" s="65"/>
      <c r="F4267" s="65"/>
      <c r="G4267" s="65"/>
      <c r="H4267" s="65"/>
      <c r="I4267" s="64"/>
      <c r="J4267" s="66"/>
      <c r="K4267" s="67"/>
      <c r="L4267" s="68"/>
      <c r="M4267" s="69"/>
      <c r="N4267" s="69"/>
      <c r="O4267" s="68"/>
      <c r="P4267" s="65"/>
      <c r="Q4267" s="65"/>
      <c r="R4267" s="65"/>
      <c r="S4267" s="70"/>
      <c r="T4267" s="66"/>
      <c r="U4267" s="71"/>
    </row>
    <row r="4268" spans="1:21" x14ac:dyDescent="0.15">
      <c r="A4268" s="63"/>
      <c r="B4268" s="78"/>
      <c r="C4268" s="65"/>
      <c r="D4268" s="64"/>
      <c r="E4268" s="65"/>
      <c r="F4268" s="65"/>
      <c r="G4268" s="65"/>
      <c r="H4268" s="65"/>
      <c r="I4268" s="64"/>
      <c r="J4268" s="66"/>
      <c r="K4268" s="67"/>
      <c r="L4268" s="68"/>
      <c r="M4268" s="69"/>
      <c r="N4268" s="69"/>
      <c r="O4268" s="68"/>
      <c r="P4268" s="65"/>
      <c r="Q4268" s="65"/>
      <c r="R4268" s="65"/>
      <c r="S4268" s="70"/>
      <c r="T4268" s="66"/>
      <c r="U4268" s="71"/>
    </row>
    <row r="4269" spans="1:21" x14ac:dyDescent="0.15">
      <c r="A4269" s="63"/>
      <c r="B4269" s="78"/>
      <c r="C4269" s="65"/>
      <c r="D4269" s="64"/>
      <c r="E4269" s="65"/>
      <c r="F4269" s="65"/>
      <c r="G4269" s="65"/>
      <c r="H4269" s="65"/>
      <c r="I4269" s="64"/>
      <c r="J4269" s="66"/>
      <c r="K4269" s="67"/>
      <c r="L4269" s="68"/>
      <c r="M4269" s="69"/>
      <c r="N4269" s="69"/>
      <c r="O4269" s="68"/>
      <c r="P4269" s="65"/>
      <c r="Q4269" s="65"/>
      <c r="R4269" s="65"/>
      <c r="S4269" s="70"/>
      <c r="T4269" s="66"/>
      <c r="U4269" s="71"/>
    </row>
    <row r="4270" spans="1:21" x14ac:dyDescent="0.15">
      <c r="A4270" s="63"/>
      <c r="B4270" s="78"/>
      <c r="C4270" s="65"/>
      <c r="D4270" s="64"/>
      <c r="E4270" s="65"/>
      <c r="F4270" s="65"/>
      <c r="G4270" s="65"/>
      <c r="H4270" s="65"/>
      <c r="I4270" s="64"/>
      <c r="J4270" s="66"/>
      <c r="K4270" s="67"/>
      <c r="L4270" s="68"/>
      <c r="M4270" s="69"/>
      <c r="N4270" s="69"/>
      <c r="O4270" s="68"/>
      <c r="P4270" s="65"/>
      <c r="Q4270" s="65"/>
      <c r="R4270" s="65"/>
      <c r="S4270" s="70"/>
      <c r="T4270" s="66"/>
      <c r="U4270" s="71"/>
    </row>
    <row r="4271" spans="1:21" x14ac:dyDescent="0.15">
      <c r="A4271" s="63"/>
      <c r="B4271" s="78"/>
      <c r="C4271" s="65"/>
      <c r="D4271" s="64"/>
      <c r="E4271" s="65"/>
      <c r="F4271" s="65"/>
      <c r="G4271" s="65"/>
      <c r="H4271" s="65"/>
      <c r="I4271" s="64"/>
      <c r="J4271" s="66"/>
      <c r="K4271" s="67"/>
      <c r="L4271" s="68"/>
      <c r="M4271" s="69"/>
      <c r="N4271" s="69"/>
      <c r="O4271" s="68"/>
      <c r="P4271" s="65"/>
      <c r="Q4271" s="65"/>
      <c r="R4271" s="65"/>
      <c r="S4271" s="70"/>
      <c r="T4271" s="66"/>
      <c r="U4271" s="71"/>
    </row>
    <row r="4272" spans="1:21" x14ac:dyDescent="0.15">
      <c r="A4272" s="63"/>
      <c r="B4272" s="78"/>
      <c r="C4272" s="65"/>
      <c r="D4272" s="64"/>
      <c r="E4272" s="65"/>
      <c r="F4272" s="65"/>
      <c r="G4272" s="65"/>
      <c r="H4272" s="65"/>
      <c r="I4272" s="64"/>
      <c r="J4272" s="66"/>
      <c r="K4272" s="67"/>
      <c r="L4272" s="68"/>
      <c r="M4272" s="69"/>
      <c r="N4272" s="69"/>
      <c r="O4272" s="68"/>
      <c r="P4272" s="65"/>
      <c r="Q4272" s="65"/>
      <c r="R4272" s="65"/>
      <c r="S4272" s="70"/>
      <c r="T4272" s="66"/>
      <c r="U4272" s="71"/>
    </row>
    <row r="4273" spans="1:21" x14ac:dyDescent="0.15">
      <c r="A4273" s="63"/>
      <c r="B4273" s="78"/>
      <c r="C4273" s="65"/>
      <c r="D4273" s="64"/>
      <c r="E4273" s="65"/>
      <c r="F4273" s="65"/>
      <c r="G4273" s="65"/>
      <c r="H4273" s="65"/>
      <c r="I4273" s="64"/>
      <c r="J4273" s="66"/>
      <c r="K4273" s="67"/>
      <c r="L4273" s="68"/>
      <c r="M4273" s="69"/>
      <c r="N4273" s="69"/>
      <c r="O4273" s="68"/>
      <c r="P4273" s="65"/>
      <c r="Q4273" s="65"/>
      <c r="R4273" s="65"/>
      <c r="S4273" s="70"/>
      <c r="T4273" s="66"/>
      <c r="U4273" s="71"/>
    </row>
    <row r="4274" spans="1:21" x14ac:dyDescent="0.15">
      <c r="A4274" s="63"/>
      <c r="B4274" s="78"/>
      <c r="C4274" s="65"/>
      <c r="D4274" s="64"/>
      <c r="E4274" s="65"/>
      <c r="F4274" s="65"/>
      <c r="G4274" s="65"/>
      <c r="H4274" s="65"/>
      <c r="I4274" s="64"/>
      <c r="J4274" s="66"/>
      <c r="K4274" s="67"/>
      <c r="L4274" s="68"/>
      <c r="M4274" s="69"/>
      <c r="N4274" s="69"/>
      <c r="O4274" s="68"/>
      <c r="P4274" s="65"/>
      <c r="Q4274" s="65"/>
      <c r="R4274" s="65"/>
      <c r="S4274" s="70"/>
      <c r="T4274" s="66"/>
      <c r="U4274" s="71"/>
    </row>
    <row r="4275" spans="1:21" x14ac:dyDescent="0.15">
      <c r="A4275" s="63"/>
      <c r="B4275" s="78"/>
      <c r="C4275" s="65"/>
      <c r="D4275" s="64"/>
      <c r="E4275" s="65"/>
      <c r="F4275" s="65"/>
      <c r="G4275" s="65"/>
      <c r="H4275" s="65"/>
      <c r="I4275" s="64"/>
      <c r="J4275" s="66"/>
      <c r="K4275" s="67"/>
      <c r="L4275" s="68"/>
      <c r="M4275" s="69"/>
      <c r="N4275" s="69"/>
      <c r="O4275" s="68"/>
      <c r="P4275" s="65"/>
      <c r="Q4275" s="65"/>
      <c r="R4275" s="65"/>
      <c r="S4275" s="70"/>
      <c r="T4275" s="66"/>
      <c r="U4275" s="71"/>
    </row>
    <row r="4276" spans="1:21" x14ac:dyDescent="0.15">
      <c r="A4276" s="63"/>
      <c r="B4276" s="78"/>
      <c r="C4276" s="65"/>
      <c r="D4276" s="64"/>
      <c r="E4276" s="65"/>
      <c r="F4276" s="65"/>
      <c r="G4276" s="65"/>
      <c r="H4276" s="65"/>
      <c r="I4276" s="64"/>
      <c r="J4276" s="66"/>
      <c r="K4276" s="67"/>
      <c r="L4276" s="68"/>
      <c r="M4276" s="69"/>
      <c r="N4276" s="69"/>
      <c r="O4276" s="68"/>
      <c r="P4276" s="65"/>
      <c r="Q4276" s="65"/>
      <c r="R4276" s="65"/>
      <c r="S4276" s="70"/>
      <c r="T4276" s="66"/>
      <c r="U4276" s="71"/>
    </row>
    <row r="4277" spans="1:21" x14ac:dyDescent="0.15">
      <c r="A4277" s="63"/>
      <c r="B4277" s="78"/>
      <c r="C4277" s="65"/>
      <c r="D4277" s="64"/>
      <c r="E4277" s="65"/>
      <c r="F4277" s="65"/>
      <c r="G4277" s="65"/>
      <c r="H4277" s="65"/>
      <c r="I4277" s="64"/>
      <c r="J4277" s="66"/>
      <c r="K4277" s="67"/>
      <c r="L4277" s="68"/>
      <c r="M4277" s="69"/>
      <c r="N4277" s="69"/>
      <c r="O4277" s="68"/>
      <c r="P4277" s="65"/>
      <c r="Q4277" s="65"/>
      <c r="R4277" s="65"/>
      <c r="S4277" s="70"/>
      <c r="T4277" s="66"/>
      <c r="U4277" s="71"/>
    </row>
    <row r="4278" spans="1:21" x14ac:dyDescent="0.15">
      <c r="A4278" s="63"/>
      <c r="B4278" s="78"/>
      <c r="C4278" s="65"/>
      <c r="D4278" s="64"/>
      <c r="E4278" s="65"/>
      <c r="F4278" s="65"/>
      <c r="G4278" s="65"/>
      <c r="H4278" s="65"/>
      <c r="I4278" s="64"/>
      <c r="J4278" s="66"/>
      <c r="K4278" s="67"/>
      <c r="L4278" s="68"/>
      <c r="M4278" s="69"/>
      <c r="N4278" s="69"/>
      <c r="O4278" s="68"/>
      <c r="P4278" s="65"/>
      <c r="Q4278" s="65"/>
      <c r="R4278" s="65"/>
      <c r="S4278" s="70"/>
      <c r="T4278" s="66"/>
      <c r="U4278" s="71"/>
    </row>
    <row r="4279" spans="1:21" x14ac:dyDescent="0.15">
      <c r="A4279" s="63"/>
      <c r="B4279" s="78"/>
      <c r="C4279" s="65"/>
      <c r="D4279" s="64"/>
      <c r="E4279" s="65"/>
      <c r="F4279" s="65"/>
      <c r="G4279" s="65"/>
      <c r="H4279" s="65"/>
      <c r="I4279" s="64"/>
      <c r="J4279" s="66"/>
      <c r="K4279" s="67"/>
      <c r="L4279" s="68"/>
      <c r="M4279" s="69"/>
      <c r="N4279" s="69"/>
      <c r="O4279" s="68"/>
      <c r="P4279" s="65"/>
      <c r="Q4279" s="65"/>
      <c r="R4279" s="65"/>
      <c r="S4279" s="70"/>
      <c r="T4279" s="66"/>
      <c r="U4279" s="71"/>
    </row>
    <row r="4280" spans="1:21" x14ac:dyDescent="0.15">
      <c r="A4280" s="63"/>
      <c r="B4280" s="78"/>
      <c r="C4280" s="65"/>
      <c r="D4280" s="64"/>
      <c r="E4280" s="65"/>
      <c r="F4280" s="65"/>
      <c r="G4280" s="65"/>
      <c r="H4280" s="65"/>
      <c r="I4280" s="64"/>
      <c r="J4280" s="66"/>
      <c r="K4280" s="67"/>
      <c r="L4280" s="68"/>
      <c r="M4280" s="69"/>
      <c r="N4280" s="69"/>
      <c r="O4280" s="68"/>
      <c r="P4280" s="65"/>
      <c r="Q4280" s="65"/>
      <c r="R4280" s="65"/>
      <c r="S4280" s="70"/>
      <c r="T4280" s="66"/>
      <c r="U4280" s="71"/>
    </row>
    <row r="4281" spans="1:21" x14ac:dyDescent="0.15">
      <c r="A4281" s="63"/>
      <c r="B4281" s="78"/>
      <c r="C4281" s="65"/>
      <c r="D4281" s="64"/>
      <c r="E4281" s="65"/>
      <c r="F4281" s="65"/>
      <c r="G4281" s="65"/>
      <c r="H4281" s="65"/>
      <c r="I4281" s="64"/>
      <c r="J4281" s="66"/>
      <c r="K4281" s="67"/>
      <c r="L4281" s="68"/>
      <c r="M4281" s="69"/>
      <c r="N4281" s="69"/>
      <c r="O4281" s="68"/>
      <c r="P4281" s="65"/>
      <c r="Q4281" s="65"/>
      <c r="R4281" s="65"/>
      <c r="S4281" s="70"/>
      <c r="T4281" s="66"/>
      <c r="U4281" s="71"/>
    </row>
    <row r="4282" spans="1:21" x14ac:dyDescent="0.15">
      <c r="A4282" s="63"/>
      <c r="B4282" s="78"/>
      <c r="C4282" s="65"/>
      <c r="D4282" s="64"/>
      <c r="E4282" s="65"/>
      <c r="F4282" s="65"/>
      <c r="G4282" s="65"/>
      <c r="H4282" s="65"/>
      <c r="I4282" s="64"/>
      <c r="J4282" s="66"/>
      <c r="K4282" s="67"/>
      <c r="L4282" s="68"/>
      <c r="M4282" s="69"/>
      <c r="N4282" s="69"/>
      <c r="O4282" s="68"/>
      <c r="P4282" s="65"/>
      <c r="Q4282" s="65"/>
      <c r="R4282" s="65"/>
      <c r="S4282" s="70"/>
      <c r="T4282" s="66"/>
      <c r="U4282" s="71"/>
    </row>
    <row r="4283" spans="1:21" x14ac:dyDescent="0.15">
      <c r="A4283" s="63"/>
      <c r="B4283" s="78"/>
      <c r="C4283" s="65"/>
      <c r="D4283" s="64"/>
      <c r="E4283" s="65"/>
      <c r="F4283" s="65"/>
      <c r="G4283" s="65"/>
      <c r="H4283" s="65"/>
      <c r="I4283" s="64"/>
      <c r="J4283" s="66"/>
      <c r="K4283" s="67"/>
      <c r="L4283" s="68"/>
      <c r="M4283" s="69"/>
      <c r="N4283" s="69"/>
      <c r="O4283" s="68"/>
      <c r="P4283" s="65"/>
      <c r="Q4283" s="65"/>
      <c r="R4283" s="65"/>
      <c r="S4283" s="70"/>
      <c r="T4283" s="66"/>
      <c r="U4283" s="71"/>
    </row>
    <row r="4284" spans="1:21" x14ac:dyDescent="0.15">
      <c r="A4284" s="63"/>
      <c r="B4284" s="78"/>
      <c r="C4284" s="65"/>
      <c r="D4284" s="64"/>
      <c r="E4284" s="65"/>
      <c r="F4284" s="65"/>
      <c r="G4284" s="65"/>
      <c r="H4284" s="65"/>
      <c r="I4284" s="64"/>
      <c r="J4284" s="66"/>
      <c r="K4284" s="67"/>
      <c r="L4284" s="68"/>
      <c r="M4284" s="69"/>
      <c r="N4284" s="69"/>
      <c r="O4284" s="68"/>
      <c r="P4284" s="65"/>
      <c r="Q4284" s="65"/>
      <c r="R4284" s="65"/>
      <c r="S4284" s="70"/>
      <c r="T4284" s="66"/>
      <c r="U4284" s="71"/>
    </row>
    <row r="4285" spans="1:21" x14ac:dyDescent="0.15">
      <c r="A4285" s="63"/>
      <c r="B4285" s="78"/>
      <c r="C4285" s="65"/>
      <c r="D4285" s="64"/>
      <c r="E4285" s="65"/>
      <c r="F4285" s="65"/>
      <c r="G4285" s="65"/>
      <c r="H4285" s="65"/>
      <c r="I4285" s="64"/>
      <c r="J4285" s="66"/>
      <c r="K4285" s="67"/>
      <c r="L4285" s="68"/>
      <c r="M4285" s="69"/>
      <c r="N4285" s="69"/>
      <c r="O4285" s="68"/>
      <c r="P4285" s="65"/>
      <c r="Q4285" s="65"/>
      <c r="R4285" s="65"/>
      <c r="S4285" s="70"/>
      <c r="T4285" s="66"/>
      <c r="U4285" s="71"/>
    </row>
    <row r="4286" spans="1:21" x14ac:dyDescent="0.15">
      <c r="A4286" s="63"/>
      <c r="B4286" s="78"/>
      <c r="C4286" s="65"/>
      <c r="D4286" s="64"/>
      <c r="E4286" s="65"/>
      <c r="F4286" s="65"/>
      <c r="G4286" s="65"/>
      <c r="H4286" s="65"/>
      <c r="I4286" s="64"/>
      <c r="J4286" s="66"/>
      <c r="K4286" s="67"/>
      <c r="L4286" s="68"/>
      <c r="M4286" s="69"/>
      <c r="N4286" s="69"/>
      <c r="O4286" s="68"/>
      <c r="P4286" s="65"/>
      <c r="Q4286" s="65"/>
      <c r="R4286" s="65"/>
      <c r="S4286" s="70"/>
      <c r="T4286" s="66"/>
      <c r="U4286" s="71"/>
    </row>
    <row r="4287" spans="1:21" x14ac:dyDescent="0.15">
      <c r="A4287" s="63"/>
      <c r="B4287" s="78"/>
      <c r="C4287" s="65"/>
      <c r="D4287" s="64"/>
      <c r="E4287" s="65"/>
      <c r="F4287" s="65"/>
      <c r="G4287" s="65"/>
      <c r="H4287" s="65"/>
      <c r="I4287" s="64"/>
      <c r="J4287" s="66"/>
      <c r="K4287" s="67"/>
      <c r="L4287" s="68"/>
      <c r="M4287" s="69"/>
      <c r="N4287" s="69"/>
      <c r="O4287" s="68"/>
      <c r="P4287" s="65"/>
      <c r="Q4287" s="65"/>
      <c r="R4287" s="65"/>
      <c r="S4287" s="70"/>
      <c r="T4287" s="66"/>
      <c r="U4287" s="71"/>
    </row>
    <row r="4288" spans="1:21" x14ac:dyDescent="0.15">
      <c r="A4288" s="63"/>
      <c r="B4288" s="78"/>
      <c r="C4288" s="65"/>
      <c r="D4288" s="64"/>
      <c r="E4288" s="65"/>
      <c r="F4288" s="65"/>
      <c r="G4288" s="65"/>
      <c r="H4288" s="65"/>
      <c r="I4288" s="64"/>
      <c r="J4288" s="66"/>
      <c r="K4288" s="67"/>
      <c r="L4288" s="68"/>
      <c r="M4288" s="69"/>
      <c r="N4288" s="69"/>
      <c r="O4288" s="68"/>
      <c r="P4288" s="65"/>
      <c r="Q4288" s="65"/>
      <c r="R4288" s="65"/>
      <c r="S4288" s="70"/>
      <c r="T4288" s="66"/>
      <c r="U4288" s="71"/>
    </row>
    <row r="4289" spans="1:21" x14ac:dyDescent="0.15">
      <c r="A4289" s="63"/>
      <c r="B4289" s="78"/>
      <c r="C4289" s="65"/>
      <c r="D4289" s="64"/>
      <c r="E4289" s="65"/>
      <c r="F4289" s="65"/>
      <c r="G4289" s="65"/>
      <c r="H4289" s="65"/>
      <c r="I4289" s="64"/>
      <c r="J4289" s="66"/>
      <c r="K4289" s="67"/>
      <c r="L4289" s="68"/>
      <c r="M4289" s="69"/>
      <c r="N4289" s="69"/>
      <c r="O4289" s="68"/>
      <c r="P4289" s="65"/>
      <c r="Q4289" s="65"/>
      <c r="R4289" s="65"/>
      <c r="S4289" s="70"/>
      <c r="T4289" s="66"/>
      <c r="U4289" s="71"/>
    </row>
    <row r="4290" spans="1:21" x14ac:dyDescent="0.15">
      <c r="A4290" s="63"/>
      <c r="B4290" s="78"/>
      <c r="C4290" s="65"/>
      <c r="D4290" s="64"/>
      <c r="E4290" s="65"/>
      <c r="F4290" s="65"/>
      <c r="G4290" s="65"/>
      <c r="H4290" s="65"/>
      <c r="I4290" s="64"/>
      <c r="J4290" s="66"/>
      <c r="K4290" s="67"/>
      <c r="L4290" s="68"/>
      <c r="M4290" s="69"/>
      <c r="N4290" s="69"/>
      <c r="O4290" s="68"/>
      <c r="P4290" s="65"/>
      <c r="Q4290" s="65"/>
      <c r="R4290" s="65"/>
      <c r="S4290" s="70"/>
      <c r="T4290" s="66"/>
      <c r="U4290" s="71"/>
    </row>
    <row r="4291" spans="1:21" x14ac:dyDescent="0.15">
      <c r="A4291" s="63"/>
      <c r="B4291" s="78"/>
      <c r="C4291" s="65"/>
      <c r="D4291" s="64"/>
      <c r="E4291" s="65"/>
      <c r="F4291" s="65"/>
      <c r="G4291" s="65"/>
      <c r="H4291" s="65"/>
      <c r="I4291" s="64"/>
      <c r="J4291" s="66"/>
      <c r="K4291" s="67"/>
      <c r="L4291" s="68"/>
      <c r="M4291" s="69"/>
      <c r="N4291" s="69"/>
      <c r="O4291" s="68"/>
      <c r="P4291" s="65"/>
      <c r="Q4291" s="65"/>
      <c r="R4291" s="65"/>
      <c r="S4291" s="70"/>
      <c r="T4291" s="66"/>
      <c r="U4291" s="71"/>
    </row>
    <row r="4292" spans="1:21" x14ac:dyDescent="0.15">
      <c r="A4292" s="63"/>
      <c r="B4292" s="78"/>
      <c r="C4292" s="65"/>
      <c r="D4292" s="64"/>
      <c r="E4292" s="65"/>
      <c r="F4292" s="65"/>
      <c r="G4292" s="65"/>
      <c r="H4292" s="65"/>
      <c r="I4292" s="64"/>
      <c r="J4292" s="66"/>
      <c r="K4292" s="67"/>
      <c r="L4292" s="68"/>
      <c r="M4292" s="69"/>
      <c r="N4292" s="69"/>
      <c r="O4292" s="68"/>
      <c r="P4292" s="65"/>
      <c r="Q4292" s="65"/>
      <c r="R4292" s="65"/>
      <c r="S4292" s="70"/>
      <c r="T4292" s="66"/>
      <c r="U4292" s="71"/>
    </row>
    <row r="4293" spans="1:21" x14ac:dyDescent="0.15">
      <c r="A4293" s="63"/>
      <c r="B4293" s="78"/>
      <c r="C4293" s="65"/>
      <c r="D4293" s="64"/>
      <c r="E4293" s="65"/>
      <c r="F4293" s="65"/>
      <c r="G4293" s="65"/>
      <c r="H4293" s="65"/>
      <c r="I4293" s="64"/>
      <c r="J4293" s="66"/>
      <c r="K4293" s="67"/>
      <c r="L4293" s="68"/>
      <c r="M4293" s="69"/>
      <c r="N4293" s="69"/>
      <c r="O4293" s="68"/>
      <c r="P4293" s="65"/>
      <c r="Q4293" s="65"/>
      <c r="R4293" s="65"/>
      <c r="S4293" s="70"/>
      <c r="T4293" s="66"/>
      <c r="U4293" s="71"/>
    </row>
    <row r="4294" spans="1:21" x14ac:dyDescent="0.15">
      <c r="A4294" s="63"/>
      <c r="B4294" s="78"/>
      <c r="C4294" s="65"/>
      <c r="D4294" s="64"/>
      <c r="E4294" s="65"/>
      <c r="F4294" s="65"/>
      <c r="G4294" s="65"/>
      <c r="H4294" s="65"/>
      <c r="I4294" s="64"/>
      <c r="J4294" s="66"/>
      <c r="K4294" s="67"/>
      <c r="L4294" s="68"/>
      <c r="M4294" s="69"/>
      <c r="N4294" s="69"/>
      <c r="O4294" s="68"/>
      <c r="P4294" s="65"/>
      <c r="Q4294" s="65"/>
      <c r="R4294" s="65"/>
      <c r="S4294" s="70"/>
      <c r="T4294" s="66"/>
      <c r="U4294" s="71"/>
    </row>
    <row r="4295" spans="1:21" x14ac:dyDescent="0.15">
      <c r="A4295" s="63"/>
      <c r="B4295" s="78"/>
      <c r="C4295" s="65"/>
      <c r="D4295" s="64"/>
      <c r="E4295" s="65"/>
      <c r="F4295" s="65"/>
      <c r="G4295" s="65"/>
      <c r="H4295" s="65"/>
      <c r="I4295" s="64"/>
      <c r="J4295" s="66"/>
      <c r="K4295" s="67"/>
      <c r="L4295" s="68"/>
      <c r="M4295" s="69"/>
      <c r="N4295" s="69"/>
      <c r="O4295" s="68"/>
      <c r="P4295" s="65"/>
      <c r="Q4295" s="65"/>
      <c r="R4295" s="65"/>
      <c r="S4295" s="70"/>
      <c r="T4295" s="66"/>
      <c r="U4295" s="71"/>
    </row>
    <row r="4296" spans="1:21" x14ac:dyDescent="0.15">
      <c r="A4296" s="63"/>
      <c r="B4296" s="78"/>
      <c r="C4296" s="65"/>
      <c r="D4296" s="64"/>
      <c r="E4296" s="65"/>
      <c r="F4296" s="65"/>
      <c r="G4296" s="65"/>
      <c r="H4296" s="65"/>
      <c r="I4296" s="64"/>
      <c r="J4296" s="66"/>
      <c r="K4296" s="67"/>
      <c r="L4296" s="68"/>
      <c r="M4296" s="69"/>
      <c r="N4296" s="69"/>
      <c r="O4296" s="68"/>
      <c r="P4296" s="65"/>
      <c r="Q4296" s="65"/>
      <c r="R4296" s="65"/>
      <c r="S4296" s="70"/>
      <c r="T4296" s="66"/>
      <c r="U4296" s="71"/>
    </row>
    <row r="4297" spans="1:21" x14ac:dyDescent="0.15">
      <c r="A4297" s="63"/>
      <c r="B4297" s="78"/>
      <c r="C4297" s="65"/>
      <c r="D4297" s="64"/>
      <c r="E4297" s="65"/>
      <c r="F4297" s="65"/>
      <c r="G4297" s="65"/>
      <c r="H4297" s="65"/>
      <c r="I4297" s="64"/>
      <c r="J4297" s="66"/>
      <c r="K4297" s="67"/>
      <c r="L4297" s="68"/>
      <c r="M4297" s="69"/>
      <c r="N4297" s="69"/>
      <c r="O4297" s="68"/>
      <c r="P4297" s="65"/>
      <c r="Q4297" s="65"/>
      <c r="R4297" s="65"/>
      <c r="S4297" s="70"/>
      <c r="T4297" s="66"/>
      <c r="U4297" s="71"/>
    </row>
    <row r="4298" spans="1:21" x14ac:dyDescent="0.15">
      <c r="A4298" s="63"/>
      <c r="B4298" s="78"/>
      <c r="C4298" s="65"/>
      <c r="D4298" s="64"/>
      <c r="E4298" s="65"/>
      <c r="F4298" s="65"/>
      <c r="G4298" s="65"/>
      <c r="H4298" s="65"/>
      <c r="I4298" s="64"/>
      <c r="J4298" s="66"/>
      <c r="K4298" s="67"/>
      <c r="L4298" s="68"/>
      <c r="M4298" s="69"/>
      <c r="N4298" s="69"/>
      <c r="O4298" s="68"/>
      <c r="P4298" s="65"/>
      <c r="Q4298" s="65"/>
      <c r="R4298" s="65"/>
      <c r="S4298" s="70"/>
      <c r="T4298" s="66"/>
      <c r="U4298" s="71"/>
    </row>
    <row r="4299" spans="1:21" x14ac:dyDescent="0.15">
      <c r="A4299" s="63"/>
      <c r="B4299" s="78"/>
      <c r="C4299" s="65"/>
      <c r="D4299" s="64"/>
      <c r="E4299" s="65"/>
      <c r="F4299" s="65"/>
      <c r="G4299" s="65"/>
      <c r="H4299" s="65"/>
      <c r="I4299" s="64"/>
      <c r="J4299" s="66"/>
      <c r="K4299" s="67"/>
      <c r="L4299" s="68"/>
      <c r="M4299" s="69"/>
      <c r="N4299" s="69"/>
      <c r="O4299" s="68"/>
      <c r="P4299" s="65"/>
      <c r="Q4299" s="65"/>
      <c r="R4299" s="65"/>
      <c r="S4299" s="70"/>
      <c r="T4299" s="66"/>
      <c r="U4299" s="71"/>
    </row>
    <row r="4300" spans="1:21" x14ac:dyDescent="0.15">
      <c r="A4300" s="63"/>
      <c r="B4300" s="78"/>
      <c r="C4300" s="65"/>
      <c r="D4300" s="64"/>
      <c r="E4300" s="65"/>
      <c r="F4300" s="65"/>
      <c r="G4300" s="65"/>
      <c r="H4300" s="65"/>
      <c r="I4300" s="64"/>
      <c r="J4300" s="66"/>
      <c r="K4300" s="67"/>
      <c r="L4300" s="68"/>
      <c r="M4300" s="69"/>
      <c r="N4300" s="69"/>
      <c r="O4300" s="68"/>
      <c r="P4300" s="65"/>
      <c r="Q4300" s="65"/>
      <c r="R4300" s="65"/>
      <c r="S4300" s="70"/>
      <c r="T4300" s="66"/>
      <c r="U4300" s="71"/>
    </row>
    <row r="4301" spans="1:21" x14ac:dyDescent="0.15">
      <c r="A4301" s="63"/>
      <c r="B4301" s="78"/>
      <c r="C4301" s="65"/>
      <c r="D4301" s="64"/>
      <c r="E4301" s="65"/>
      <c r="F4301" s="65"/>
      <c r="G4301" s="65"/>
      <c r="H4301" s="65"/>
      <c r="I4301" s="64"/>
      <c r="J4301" s="66"/>
      <c r="K4301" s="67"/>
      <c r="L4301" s="68"/>
      <c r="M4301" s="69"/>
      <c r="N4301" s="69"/>
      <c r="O4301" s="68"/>
      <c r="P4301" s="65"/>
      <c r="Q4301" s="65"/>
      <c r="R4301" s="65"/>
      <c r="S4301" s="70"/>
      <c r="T4301" s="66"/>
      <c r="U4301" s="71"/>
    </row>
    <row r="4302" spans="1:21" x14ac:dyDescent="0.15">
      <c r="A4302" s="63"/>
      <c r="B4302" s="78"/>
      <c r="C4302" s="65"/>
      <c r="D4302" s="64"/>
      <c r="E4302" s="65"/>
      <c r="F4302" s="65"/>
      <c r="G4302" s="65"/>
      <c r="H4302" s="65"/>
      <c r="I4302" s="64"/>
      <c r="J4302" s="66"/>
      <c r="K4302" s="67"/>
      <c r="L4302" s="68"/>
      <c r="M4302" s="69"/>
      <c r="N4302" s="69"/>
      <c r="O4302" s="68"/>
      <c r="P4302" s="65"/>
      <c r="Q4302" s="65"/>
      <c r="R4302" s="65"/>
      <c r="S4302" s="70"/>
      <c r="T4302" s="66"/>
      <c r="U4302" s="71"/>
    </row>
    <row r="4303" spans="1:21" x14ac:dyDescent="0.15">
      <c r="A4303" s="63"/>
      <c r="B4303" s="78"/>
      <c r="C4303" s="65"/>
      <c r="D4303" s="64"/>
      <c r="E4303" s="65"/>
      <c r="F4303" s="65"/>
      <c r="G4303" s="65"/>
      <c r="H4303" s="65"/>
      <c r="I4303" s="64"/>
      <c r="J4303" s="66"/>
      <c r="K4303" s="67"/>
      <c r="L4303" s="68"/>
      <c r="M4303" s="69"/>
      <c r="N4303" s="69"/>
      <c r="O4303" s="68"/>
      <c r="P4303" s="65"/>
      <c r="Q4303" s="65"/>
      <c r="R4303" s="65"/>
      <c r="S4303" s="70"/>
      <c r="T4303" s="66"/>
      <c r="U4303" s="71"/>
    </row>
    <row r="4304" spans="1:21" x14ac:dyDescent="0.15">
      <c r="A4304" s="63"/>
      <c r="B4304" s="78"/>
      <c r="C4304" s="65"/>
      <c r="D4304" s="64"/>
      <c r="E4304" s="65"/>
      <c r="F4304" s="65"/>
      <c r="G4304" s="65"/>
      <c r="H4304" s="65"/>
      <c r="I4304" s="64"/>
      <c r="J4304" s="66"/>
      <c r="K4304" s="67"/>
      <c r="L4304" s="68"/>
      <c r="M4304" s="69"/>
      <c r="N4304" s="69"/>
      <c r="O4304" s="68"/>
      <c r="P4304" s="65"/>
      <c r="Q4304" s="65"/>
      <c r="R4304" s="65"/>
      <c r="S4304" s="70"/>
      <c r="T4304" s="66"/>
      <c r="U4304" s="71"/>
    </row>
    <row r="4305" spans="1:21" x14ac:dyDescent="0.15">
      <c r="A4305" s="63"/>
      <c r="B4305" s="78"/>
      <c r="C4305" s="65"/>
      <c r="D4305" s="64"/>
      <c r="E4305" s="65"/>
      <c r="F4305" s="65"/>
      <c r="G4305" s="65"/>
      <c r="H4305" s="65"/>
      <c r="I4305" s="64"/>
      <c r="J4305" s="66"/>
      <c r="K4305" s="67"/>
      <c r="L4305" s="68"/>
      <c r="M4305" s="69"/>
      <c r="N4305" s="69"/>
      <c r="O4305" s="68"/>
      <c r="P4305" s="65"/>
      <c r="Q4305" s="65"/>
      <c r="R4305" s="65"/>
      <c r="S4305" s="70"/>
      <c r="T4305" s="66"/>
      <c r="U4305" s="71"/>
    </row>
    <row r="4306" spans="1:21" x14ac:dyDescent="0.15">
      <c r="A4306" s="63"/>
      <c r="B4306" s="78"/>
      <c r="C4306" s="65"/>
      <c r="D4306" s="64"/>
      <c r="E4306" s="65"/>
      <c r="F4306" s="65"/>
      <c r="G4306" s="65"/>
      <c r="H4306" s="65"/>
      <c r="I4306" s="64"/>
      <c r="J4306" s="66"/>
      <c r="K4306" s="67"/>
      <c r="L4306" s="68"/>
      <c r="M4306" s="69"/>
      <c r="N4306" s="69"/>
      <c r="O4306" s="68"/>
      <c r="P4306" s="65"/>
      <c r="Q4306" s="65"/>
      <c r="R4306" s="65"/>
      <c r="S4306" s="70"/>
      <c r="T4306" s="66"/>
      <c r="U4306" s="71"/>
    </row>
    <row r="4307" spans="1:21" x14ac:dyDescent="0.15">
      <c r="A4307" s="63"/>
      <c r="B4307" s="78"/>
      <c r="C4307" s="65"/>
      <c r="D4307" s="64"/>
      <c r="E4307" s="65"/>
      <c r="F4307" s="65"/>
      <c r="G4307" s="65"/>
      <c r="H4307" s="65"/>
      <c r="I4307" s="64"/>
      <c r="J4307" s="66"/>
      <c r="K4307" s="67"/>
      <c r="L4307" s="68"/>
      <c r="M4307" s="69"/>
      <c r="N4307" s="69"/>
      <c r="O4307" s="68"/>
      <c r="P4307" s="65"/>
      <c r="Q4307" s="65"/>
      <c r="R4307" s="65"/>
      <c r="S4307" s="70"/>
      <c r="T4307" s="66"/>
      <c r="U4307" s="71"/>
    </row>
    <row r="4308" spans="1:21" x14ac:dyDescent="0.15">
      <c r="A4308" s="63"/>
      <c r="B4308" s="78"/>
      <c r="C4308" s="65"/>
      <c r="D4308" s="64"/>
      <c r="E4308" s="65"/>
      <c r="F4308" s="65"/>
      <c r="G4308" s="65"/>
      <c r="H4308" s="65"/>
      <c r="I4308" s="64"/>
      <c r="J4308" s="66"/>
      <c r="K4308" s="67"/>
      <c r="L4308" s="68"/>
      <c r="M4308" s="69"/>
      <c r="N4308" s="69"/>
      <c r="O4308" s="68"/>
      <c r="P4308" s="65"/>
      <c r="Q4308" s="65"/>
      <c r="R4308" s="65"/>
      <c r="S4308" s="70"/>
      <c r="T4308" s="66"/>
      <c r="U4308" s="71"/>
    </row>
    <row r="4309" spans="1:21" x14ac:dyDescent="0.15">
      <c r="A4309" s="63"/>
      <c r="B4309" s="78"/>
      <c r="C4309" s="65"/>
      <c r="D4309" s="64"/>
      <c r="E4309" s="65"/>
      <c r="F4309" s="65"/>
      <c r="G4309" s="65"/>
      <c r="H4309" s="65"/>
      <c r="I4309" s="64"/>
      <c r="J4309" s="66"/>
      <c r="K4309" s="67"/>
      <c r="L4309" s="68"/>
      <c r="M4309" s="69"/>
      <c r="N4309" s="69"/>
      <c r="O4309" s="68"/>
      <c r="P4309" s="65"/>
      <c r="Q4309" s="65"/>
      <c r="R4309" s="65"/>
      <c r="S4309" s="70"/>
      <c r="T4309" s="66"/>
      <c r="U4309" s="71"/>
    </row>
    <row r="4310" spans="1:21" x14ac:dyDescent="0.15">
      <c r="A4310" s="63"/>
      <c r="B4310" s="78"/>
      <c r="C4310" s="65"/>
      <c r="D4310" s="64"/>
      <c r="E4310" s="65"/>
      <c r="F4310" s="65"/>
      <c r="G4310" s="65"/>
      <c r="H4310" s="65"/>
      <c r="I4310" s="64"/>
      <c r="J4310" s="66"/>
      <c r="K4310" s="67"/>
      <c r="L4310" s="68"/>
      <c r="M4310" s="69"/>
      <c r="N4310" s="69"/>
      <c r="O4310" s="68"/>
      <c r="P4310" s="65"/>
      <c r="Q4310" s="65"/>
      <c r="R4310" s="65"/>
      <c r="S4310" s="70"/>
      <c r="T4310" s="66"/>
      <c r="U4310" s="71"/>
    </row>
    <row r="4311" spans="1:21" x14ac:dyDescent="0.15">
      <c r="A4311" s="63"/>
      <c r="B4311" s="78"/>
      <c r="C4311" s="65"/>
      <c r="D4311" s="64"/>
      <c r="E4311" s="65"/>
      <c r="F4311" s="65"/>
      <c r="G4311" s="65"/>
      <c r="H4311" s="65"/>
      <c r="I4311" s="64"/>
      <c r="J4311" s="66"/>
      <c r="K4311" s="67"/>
      <c r="L4311" s="68"/>
      <c r="M4311" s="69"/>
      <c r="N4311" s="69"/>
      <c r="O4311" s="68"/>
      <c r="P4311" s="65"/>
      <c r="Q4311" s="65"/>
      <c r="R4311" s="65"/>
      <c r="S4311" s="70"/>
      <c r="T4311" s="66"/>
      <c r="U4311" s="71"/>
    </row>
    <row r="4312" spans="1:21" x14ac:dyDescent="0.15">
      <c r="A4312" s="63"/>
      <c r="B4312" s="78"/>
      <c r="C4312" s="65"/>
      <c r="D4312" s="64"/>
      <c r="E4312" s="65"/>
      <c r="F4312" s="65"/>
      <c r="G4312" s="65"/>
      <c r="H4312" s="65"/>
      <c r="I4312" s="64"/>
      <c r="J4312" s="66"/>
      <c r="K4312" s="67"/>
      <c r="L4312" s="68"/>
      <c r="M4312" s="69"/>
      <c r="N4312" s="69"/>
      <c r="O4312" s="68"/>
      <c r="P4312" s="65"/>
      <c r="Q4312" s="65"/>
      <c r="R4312" s="65"/>
      <c r="S4312" s="70"/>
      <c r="T4312" s="66"/>
      <c r="U4312" s="71"/>
    </row>
    <row r="4313" spans="1:21" x14ac:dyDescent="0.15">
      <c r="A4313" s="63"/>
      <c r="B4313" s="78"/>
      <c r="C4313" s="65"/>
      <c r="D4313" s="64"/>
      <c r="E4313" s="65"/>
      <c r="F4313" s="65"/>
      <c r="G4313" s="65"/>
      <c r="H4313" s="65"/>
      <c r="I4313" s="64"/>
      <c r="J4313" s="66"/>
      <c r="K4313" s="67"/>
      <c r="L4313" s="68"/>
      <c r="M4313" s="69"/>
      <c r="N4313" s="69"/>
      <c r="O4313" s="68"/>
      <c r="P4313" s="65"/>
      <c r="Q4313" s="65"/>
      <c r="R4313" s="65"/>
      <c r="S4313" s="70"/>
      <c r="T4313" s="66"/>
      <c r="U4313" s="71"/>
    </row>
    <row r="4314" spans="1:21" x14ac:dyDescent="0.15">
      <c r="A4314" s="63"/>
      <c r="B4314" s="78"/>
      <c r="C4314" s="65"/>
      <c r="D4314" s="64"/>
      <c r="E4314" s="65"/>
      <c r="F4314" s="65"/>
      <c r="G4314" s="65"/>
      <c r="H4314" s="65"/>
      <c r="I4314" s="64"/>
      <c r="J4314" s="66"/>
      <c r="K4314" s="67"/>
      <c r="L4314" s="68"/>
      <c r="M4314" s="69"/>
      <c r="N4314" s="69"/>
      <c r="O4314" s="68"/>
      <c r="P4314" s="65"/>
      <c r="Q4314" s="65"/>
      <c r="R4314" s="65"/>
      <c r="S4314" s="70"/>
      <c r="T4314" s="66"/>
      <c r="U4314" s="71"/>
    </row>
    <row r="4315" spans="1:21" x14ac:dyDescent="0.15">
      <c r="A4315" s="63"/>
      <c r="B4315" s="78"/>
      <c r="C4315" s="65"/>
      <c r="D4315" s="64"/>
      <c r="E4315" s="65"/>
      <c r="F4315" s="65"/>
      <c r="G4315" s="65"/>
      <c r="H4315" s="65"/>
      <c r="I4315" s="64"/>
      <c r="J4315" s="66"/>
      <c r="K4315" s="67"/>
      <c r="L4315" s="68"/>
      <c r="M4315" s="69"/>
      <c r="N4315" s="69"/>
      <c r="O4315" s="68"/>
      <c r="P4315" s="65"/>
      <c r="Q4315" s="65"/>
      <c r="R4315" s="65"/>
      <c r="S4315" s="70"/>
      <c r="T4315" s="66"/>
      <c r="U4315" s="71"/>
    </row>
    <row r="4316" spans="1:21" x14ac:dyDescent="0.15">
      <c r="A4316" s="63"/>
      <c r="B4316" s="78"/>
      <c r="C4316" s="65"/>
      <c r="D4316" s="64"/>
      <c r="E4316" s="65"/>
      <c r="F4316" s="65"/>
      <c r="G4316" s="65"/>
      <c r="H4316" s="65"/>
      <c r="I4316" s="64"/>
      <c r="J4316" s="66"/>
      <c r="K4316" s="67"/>
      <c r="L4316" s="68"/>
      <c r="M4316" s="69"/>
      <c r="N4316" s="69"/>
      <c r="O4316" s="68"/>
      <c r="P4316" s="65"/>
      <c r="Q4316" s="65"/>
      <c r="R4316" s="65"/>
      <c r="S4316" s="70"/>
      <c r="T4316" s="66"/>
      <c r="U4316" s="71"/>
    </row>
    <row r="4317" spans="1:21" x14ac:dyDescent="0.15">
      <c r="A4317" s="63"/>
      <c r="B4317" s="78"/>
      <c r="C4317" s="65"/>
      <c r="D4317" s="64"/>
      <c r="E4317" s="65"/>
      <c r="F4317" s="65"/>
      <c r="G4317" s="65"/>
      <c r="H4317" s="65"/>
      <c r="I4317" s="64"/>
      <c r="J4317" s="66"/>
      <c r="K4317" s="67"/>
      <c r="L4317" s="68"/>
      <c r="M4317" s="69"/>
      <c r="N4317" s="69"/>
      <c r="O4317" s="68"/>
      <c r="P4317" s="65"/>
      <c r="Q4317" s="65"/>
      <c r="R4317" s="65"/>
      <c r="S4317" s="70"/>
      <c r="T4317" s="66"/>
      <c r="U4317" s="71"/>
    </row>
    <row r="4318" spans="1:21" x14ac:dyDescent="0.15">
      <c r="A4318" s="63"/>
      <c r="B4318" s="78"/>
      <c r="C4318" s="65"/>
      <c r="D4318" s="64"/>
      <c r="E4318" s="65"/>
      <c r="F4318" s="65"/>
      <c r="G4318" s="65"/>
      <c r="H4318" s="65"/>
      <c r="I4318" s="64"/>
      <c r="J4318" s="66"/>
      <c r="K4318" s="67"/>
      <c r="L4318" s="68"/>
      <c r="M4318" s="69"/>
      <c r="N4318" s="69"/>
      <c r="O4318" s="68"/>
      <c r="P4318" s="65"/>
      <c r="Q4318" s="65"/>
      <c r="R4318" s="65"/>
      <c r="S4318" s="70"/>
      <c r="T4318" s="66"/>
      <c r="U4318" s="71"/>
    </row>
    <row r="4319" spans="1:21" x14ac:dyDescent="0.15">
      <c r="A4319" s="63"/>
      <c r="B4319" s="78"/>
      <c r="C4319" s="65"/>
      <c r="D4319" s="64"/>
      <c r="E4319" s="65"/>
      <c r="F4319" s="65"/>
      <c r="G4319" s="65"/>
      <c r="H4319" s="65"/>
      <c r="I4319" s="64"/>
      <c r="J4319" s="66"/>
      <c r="K4319" s="67"/>
      <c r="L4319" s="68"/>
      <c r="M4319" s="69"/>
      <c r="N4319" s="69"/>
      <c r="O4319" s="68"/>
      <c r="P4319" s="65"/>
      <c r="Q4319" s="65"/>
      <c r="R4319" s="65"/>
      <c r="S4319" s="70"/>
      <c r="T4319" s="66"/>
      <c r="U4319" s="71"/>
    </row>
    <row r="4320" spans="1:21" x14ac:dyDescent="0.15">
      <c r="A4320" s="63"/>
      <c r="B4320" s="78"/>
      <c r="C4320" s="65"/>
      <c r="D4320" s="64"/>
      <c r="E4320" s="65"/>
      <c r="F4320" s="65"/>
      <c r="G4320" s="65"/>
      <c r="H4320" s="65"/>
      <c r="I4320" s="64"/>
      <c r="J4320" s="66"/>
      <c r="K4320" s="67"/>
      <c r="L4320" s="68"/>
      <c r="M4320" s="69"/>
      <c r="N4320" s="69"/>
      <c r="O4320" s="68"/>
      <c r="P4320" s="65"/>
      <c r="Q4320" s="65"/>
      <c r="R4320" s="65"/>
      <c r="S4320" s="70"/>
      <c r="T4320" s="66"/>
      <c r="U4320" s="71"/>
    </row>
    <row r="4321" spans="1:21" x14ac:dyDescent="0.15">
      <c r="A4321" s="63"/>
      <c r="B4321" s="78"/>
      <c r="C4321" s="65"/>
      <c r="D4321" s="64"/>
      <c r="E4321" s="65"/>
      <c r="F4321" s="65"/>
      <c r="G4321" s="65"/>
      <c r="H4321" s="65"/>
      <c r="I4321" s="64"/>
      <c r="J4321" s="66"/>
      <c r="K4321" s="67"/>
      <c r="L4321" s="68"/>
      <c r="M4321" s="69"/>
      <c r="N4321" s="69"/>
      <c r="O4321" s="68"/>
      <c r="P4321" s="65"/>
      <c r="Q4321" s="65"/>
      <c r="R4321" s="65"/>
      <c r="S4321" s="70"/>
      <c r="T4321" s="66"/>
      <c r="U4321" s="71"/>
    </row>
    <row r="4322" spans="1:21" x14ac:dyDescent="0.15">
      <c r="A4322" s="63"/>
      <c r="B4322" s="78"/>
      <c r="C4322" s="65"/>
      <c r="D4322" s="64"/>
      <c r="E4322" s="65"/>
      <c r="F4322" s="65"/>
      <c r="G4322" s="65"/>
      <c r="H4322" s="65"/>
      <c r="I4322" s="64"/>
      <c r="J4322" s="66"/>
      <c r="K4322" s="67"/>
      <c r="L4322" s="68"/>
      <c r="M4322" s="69"/>
      <c r="N4322" s="69"/>
      <c r="O4322" s="68"/>
      <c r="P4322" s="65"/>
      <c r="Q4322" s="65"/>
      <c r="R4322" s="65"/>
      <c r="S4322" s="70"/>
      <c r="T4322" s="66"/>
      <c r="U4322" s="71"/>
    </row>
    <row r="4323" spans="1:21" x14ac:dyDescent="0.15">
      <c r="A4323" s="63"/>
      <c r="B4323" s="78"/>
      <c r="C4323" s="65"/>
      <c r="D4323" s="64"/>
      <c r="E4323" s="65"/>
      <c r="F4323" s="65"/>
      <c r="G4323" s="65"/>
      <c r="H4323" s="65"/>
      <c r="I4323" s="64"/>
      <c r="J4323" s="66"/>
      <c r="K4323" s="67"/>
      <c r="L4323" s="68"/>
      <c r="M4323" s="69"/>
      <c r="N4323" s="69"/>
      <c r="O4323" s="68"/>
      <c r="P4323" s="65"/>
      <c r="Q4323" s="65"/>
      <c r="R4323" s="65"/>
      <c r="S4323" s="70"/>
      <c r="T4323" s="66"/>
      <c r="U4323" s="71"/>
    </row>
    <row r="4324" spans="1:21" x14ac:dyDescent="0.15">
      <c r="A4324" s="63"/>
      <c r="B4324" s="78"/>
      <c r="C4324" s="65"/>
      <c r="D4324" s="64"/>
      <c r="E4324" s="65"/>
      <c r="F4324" s="65"/>
      <c r="G4324" s="65"/>
      <c r="H4324" s="65"/>
      <c r="I4324" s="64"/>
      <c r="J4324" s="66"/>
      <c r="K4324" s="67"/>
      <c r="L4324" s="68"/>
      <c r="M4324" s="69"/>
      <c r="N4324" s="69"/>
      <c r="O4324" s="68"/>
      <c r="P4324" s="65"/>
      <c r="Q4324" s="65"/>
      <c r="R4324" s="65"/>
      <c r="S4324" s="70"/>
      <c r="T4324" s="66"/>
      <c r="U4324" s="71"/>
    </row>
    <row r="4325" spans="1:21" x14ac:dyDescent="0.15">
      <c r="A4325" s="63"/>
      <c r="B4325" s="78"/>
      <c r="C4325" s="65"/>
      <c r="D4325" s="64"/>
      <c r="E4325" s="65"/>
      <c r="F4325" s="65"/>
      <c r="G4325" s="65"/>
      <c r="H4325" s="65"/>
      <c r="I4325" s="64"/>
      <c r="J4325" s="66"/>
      <c r="K4325" s="67"/>
      <c r="L4325" s="68"/>
      <c r="M4325" s="69"/>
      <c r="N4325" s="69"/>
      <c r="O4325" s="68"/>
      <c r="P4325" s="65"/>
      <c r="Q4325" s="65"/>
      <c r="R4325" s="65"/>
      <c r="S4325" s="70"/>
      <c r="T4325" s="66"/>
      <c r="U4325" s="71"/>
    </row>
    <row r="4326" spans="1:21" x14ac:dyDescent="0.15">
      <c r="A4326" s="63"/>
      <c r="B4326" s="78"/>
      <c r="C4326" s="65"/>
      <c r="D4326" s="64"/>
      <c r="E4326" s="65"/>
      <c r="F4326" s="65"/>
      <c r="G4326" s="65"/>
      <c r="H4326" s="65"/>
      <c r="I4326" s="64"/>
      <c r="J4326" s="66"/>
      <c r="K4326" s="67"/>
      <c r="L4326" s="68"/>
      <c r="M4326" s="69"/>
      <c r="N4326" s="69"/>
      <c r="O4326" s="68"/>
      <c r="P4326" s="65"/>
      <c r="Q4326" s="65"/>
      <c r="R4326" s="65"/>
      <c r="S4326" s="70"/>
      <c r="T4326" s="66"/>
      <c r="U4326" s="71"/>
    </row>
    <row r="4327" spans="1:21" x14ac:dyDescent="0.15">
      <c r="A4327" s="63"/>
      <c r="B4327" s="78"/>
      <c r="C4327" s="65"/>
      <c r="D4327" s="64"/>
      <c r="E4327" s="65"/>
      <c r="F4327" s="65"/>
      <c r="G4327" s="65"/>
      <c r="H4327" s="65"/>
      <c r="I4327" s="64"/>
      <c r="J4327" s="66"/>
      <c r="K4327" s="67"/>
      <c r="L4327" s="68"/>
      <c r="M4327" s="69"/>
      <c r="N4327" s="69"/>
      <c r="O4327" s="68"/>
      <c r="P4327" s="65"/>
      <c r="Q4327" s="65"/>
      <c r="R4327" s="65"/>
      <c r="S4327" s="70"/>
      <c r="T4327" s="66"/>
      <c r="U4327" s="71"/>
    </row>
    <row r="4328" spans="1:21" x14ac:dyDescent="0.15">
      <c r="A4328" s="63"/>
      <c r="B4328" s="78"/>
      <c r="C4328" s="65"/>
      <c r="D4328" s="64"/>
      <c r="E4328" s="65"/>
      <c r="F4328" s="65"/>
      <c r="G4328" s="65"/>
      <c r="H4328" s="65"/>
      <c r="I4328" s="64"/>
      <c r="J4328" s="66"/>
      <c r="K4328" s="67"/>
      <c r="L4328" s="68"/>
      <c r="M4328" s="69"/>
      <c r="N4328" s="69"/>
      <c r="O4328" s="68"/>
      <c r="P4328" s="65"/>
      <c r="Q4328" s="65"/>
      <c r="R4328" s="65"/>
      <c r="S4328" s="70"/>
      <c r="T4328" s="66"/>
      <c r="U4328" s="71"/>
    </row>
    <row r="4329" spans="1:21" x14ac:dyDescent="0.15">
      <c r="A4329" s="63"/>
      <c r="B4329" s="78"/>
      <c r="C4329" s="65"/>
      <c r="D4329" s="64"/>
      <c r="E4329" s="65"/>
      <c r="F4329" s="65"/>
      <c r="G4329" s="65"/>
      <c r="H4329" s="65"/>
      <c r="I4329" s="64"/>
      <c r="J4329" s="66"/>
      <c r="K4329" s="67"/>
      <c r="L4329" s="68"/>
      <c r="M4329" s="69"/>
      <c r="N4329" s="69"/>
      <c r="O4329" s="68"/>
      <c r="P4329" s="65"/>
      <c r="Q4329" s="65"/>
      <c r="R4329" s="65"/>
      <c r="S4329" s="70"/>
      <c r="T4329" s="66"/>
      <c r="U4329" s="71"/>
    </row>
    <row r="4330" spans="1:21" x14ac:dyDescent="0.15">
      <c r="A4330" s="63"/>
      <c r="B4330" s="78"/>
      <c r="C4330" s="65"/>
      <c r="D4330" s="64"/>
      <c r="E4330" s="65"/>
      <c r="F4330" s="65"/>
      <c r="G4330" s="65"/>
      <c r="H4330" s="65"/>
      <c r="I4330" s="64"/>
      <c r="J4330" s="66"/>
      <c r="K4330" s="67"/>
      <c r="L4330" s="68"/>
      <c r="M4330" s="69"/>
      <c r="N4330" s="69"/>
      <c r="O4330" s="68"/>
      <c r="P4330" s="65"/>
      <c r="Q4330" s="65"/>
      <c r="R4330" s="65"/>
      <c r="S4330" s="70"/>
      <c r="T4330" s="66"/>
      <c r="U4330" s="71"/>
    </row>
    <row r="4331" spans="1:21" x14ac:dyDescent="0.15">
      <c r="A4331" s="63"/>
      <c r="B4331" s="78"/>
      <c r="C4331" s="65"/>
      <c r="D4331" s="64"/>
      <c r="E4331" s="65"/>
      <c r="F4331" s="65"/>
      <c r="G4331" s="65"/>
      <c r="H4331" s="65"/>
      <c r="I4331" s="64"/>
      <c r="J4331" s="66"/>
      <c r="K4331" s="67"/>
      <c r="L4331" s="68"/>
      <c r="M4331" s="69"/>
      <c r="N4331" s="69"/>
      <c r="O4331" s="68"/>
      <c r="P4331" s="65"/>
      <c r="Q4331" s="65"/>
      <c r="R4331" s="65"/>
      <c r="S4331" s="70"/>
      <c r="T4331" s="66"/>
      <c r="U4331" s="71"/>
    </row>
    <row r="4332" spans="1:21" x14ac:dyDescent="0.15">
      <c r="A4332" s="63"/>
      <c r="B4332" s="78"/>
      <c r="C4332" s="65"/>
      <c r="D4332" s="64"/>
      <c r="E4332" s="65"/>
      <c r="F4332" s="65"/>
      <c r="G4332" s="65"/>
      <c r="H4332" s="65"/>
      <c r="I4332" s="64"/>
      <c r="J4332" s="66"/>
      <c r="K4332" s="67"/>
      <c r="L4332" s="68"/>
      <c r="M4332" s="69"/>
      <c r="N4332" s="69"/>
      <c r="O4332" s="68"/>
      <c r="P4332" s="65"/>
      <c r="Q4332" s="65"/>
      <c r="R4332" s="65"/>
      <c r="S4332" s="70"/>
      <c r="T4332" s="66"/>
      <c r="U4332" s="71"/>
    </row>
    <row r="4333" spans="1:21" x14ac:dyDescent="0.15">
      <c r="A4333" s="63"/>
      <c r="B4333" s="78"/>
      <c r="C4333" s="65"/>
      <c r="D4333" s="64"/>
      <c r="E4333" s="65"/>
      <c r="F4333" s="65"/>
      <c r="G4333" s="65"/>
      <c r="H4333" s="65"/>
      <c r="I4333" s="64"/>
      <c r="J4333" s="66"/>
      <c r="K4333" s="67"/>
      <c r="L4333" s="68"/>
      <c r="M4333" s="69"/>
      <c r="N4333" s="69"/>
      <c r="O4333" s="68"/>
      <c r="P4333" s="65"/>
      <c r="Q4333" s="65"/>
      <c r="R4333" s="65"/>
      <c r="S4333" s="70"/>
      <c r="T4333" s="66"/>
      <c r="U4333" s="71"/>
    </row>
    <row r="4334" spans="1:21" x14ac:dyDescent="0.15">
      <c r="A4334" s="63"/>
      <c r="B4334" s="78"/>
      <c r="C4334" s="65"/>
      <c r="D4334" s="64"/>
      <c r="E4334" s="65"/>
      <c r="F4334" s="65"/>
      <c r="G4334" s="65"/>
      <c r="H4334" s="65"/>
      <c r="I4334" s="64"/>
      <c r="J4334" s="66"/>
      <c r="K4334" s="67"/>
      <c r="L4334" s="68"/>
      <c r="M4334" s="69"/>
      <c r="N4334" s="69"/>
      <c r="O4334" s="68"/>
      <c r="P4334" s="65"/>
      <c r="Q4334" s="65"/>
      <c r="R4334" s="65"/>
      <c r="S4334" s="70"/>
      <c r="T4334" s="66"/>
      <c r="U4334" s="71"/>
    </row>
    <row r="4335" spans="1:21" x14ac:dyDescent="0.15">
      <c r="A4335" s="63"/>
      <c r="B4335" s="78"/>
      <c r="C4335" s="65"/>
      <c r="D4335" s="64"/>
      <c r="E4335" s="65"/>
      <c r="F4335" s="65"/>
      <c r="G4335" s="65"/>
      <c r="H4335" s="65"/>
      <c r="I4335" s="64"/>
      <c r="J4335" s="66"/>
      <c r="K4335" s="67"/>
      <c r="L4335" s="68"/>
      <c r="M4335" s="69"/>
      <c r="N4335" s="69"/>
      <c r="O4335" s="68"/>
      <c r="P4335" s="65"/>
      <c r="Q4335" s="65"/>
      <c r="R4335" s="65"/>
      <c r="S4335" s="70"/>
      <c r="T4335" s="66"/>
      <c r="U4335" s="71"/>
    </row>
    <row r="4336" spans="1:21" x14ac:dyDescent="0.15">
      <c r="A4336" s="63"/>
      <c r="B4336" s="78"/>
      <c r="C4336" s="65"/>
      <c r="D4336" s="64"/>
      <c r="E4336" s="65"/>
      <c r="F4336" s="65"/>
      <c r="G4336" s="65"/>
      <c r="H4336" s="65"/>
      <c r="I4336" s="64"/>
      <c r="J4336" s="66"/>
      <c r="K4336" s="67"/>
      <c r="L4336" s="68"/>
      <c r="M4336" s="69"/>
      <c r="N4336" s="69"/>
      <c r="O4336" s="68"/>
      <c r="P4336" s="65"/>
      <c r="Q4336" s="65"/>
      <c r="R4336" s="65"/>
      <c r="S4336" s="70"/>
      <c r="T4336" s="66"/>
      <c r="U4336" s="71"/>
    </row>
    <row r="4337" spans="1:21" x14ac:dyDescent="0.15">
      <c r="A4337" s="63"/>
      <c r="B4337" s="78"/>
      <c r="C4337" s="65"/>
      <c r="D4337" s="64"/>
      <c r="E4337" s="65"/>
      <c r="F4337" s="65"/>
      <c r="G4337" s="65"/>
      <c r="H4337" s="65"/>
      <c r="I4337" s="64"/>
      <c r="J4337" s="66"/>
      <c r="K4337" s="67"/>
      <c r="L4337" s="68"/>
      <c r="M4337" s="69"/>
      <c r="N4337" s="69"/>
      <c r="O4337" s="68"/>
      <c r="P4337" s="65"/>
      <c r="Q4337" s="65"/>
      <c r="R4337" s="65"/>
      <c r="S4337" s="70"/>
      <c r="T4337" s="66"/>
      <c r="U4337" s="71"/>
    </row>
    <row r="4338" spans="1:21" x14ac:dyDescent="0.15">
      <c r="A4338" s="63"/>
      <c r="B4338" s="78"/>
      <c r="C4338" s="65"/>
      <c r="D4338" s="64"/>
      <c r="E4338" s="65"/>
      <c r="F4338" s="65"/>
      <c r="G4338" s="65"/>
      <c r="H4338" s="65"/>
      <c r="I4338" s="64"/>
      <c r="J4338" s="66"/>
      <c r="K4338" s="67"/>
      <c r="L4338" s="68"/>
      <c r="M4338" s="69"/>
      <c r="N4338" s="69"/>
      <c r="O4338" s="68"/>
      <c r="P4338" s="65"/>
      <c r="Q4338" s="65"/>
      <c r="R4338" s="65"/>
      <c r="S4338" s="70"/>
      <c r="T4338" s="66"/>
      <c r="U4338" s="71"/>
    </row>
    <row r="4339" spans="1:21" x14ac:dyDescent="0.15">
      <c r="A4339" s="63"/>
      <c r="B4339" s="78"/>
      <c r="C4339" s="65"/>
      <c r="D4339" s="64"/>
      <c r="E4339" s="65"/>
      <c r="F4339" s="65"/>
      <c r="G4339" s="65"/>
      <c r="H4339" s="65"/>
      <c r="I4339" s="64"/>
      <c r="J4339" s="66"/>
      <c r="K4339" s="67"/>
      <c r="L4339" s="68"/>
      <c r="M4339" s="69"/>
      <c r="N4339" s="69"/>
      <c r="O4339" s="68"/>
      <c r="P4339" s="65"/>
      <c r="Q4339" s="65"/>
      <c r="R4339" s="65"/>
      <c r="S4339" s="70"/>
      <c r="T4339" s="66"/>
      <c r="U4339" s="71"/>
    </row>
    <row r="4340" spans="1:21" x14ac:dyDescent="0.15">
      <c r="A4340" s="63"/>
      <c r="B4340" s="78"/>
      <c r="C4340" s="65"/>
      <c r="D4340" s="64"/>
      <c r="E4340" s="65"/>
      <c r="F4340" s="65"/>
      <c r="G4340" s="65"/>
      <c r="H4340" s="65"/>
      <c r="I4340" s="64"/>
      <c r="J4340" s="66"/>
      <c r="K4340" s="67"/>
      <c r="L4340" s="68"/>
      <c r="M4340" s="69"/>
      <c r="N4340" s="69"/>
      <c r="O4340" s="68"/>
      <c r="P4340" s="65"/>
      <c r="Q4340" s="65"/>
      <c r="R4340" s="65"/>
      <c r="S4340" s="70"/>
      <c r="T4340" s="66"/>
      <c r="U4340" s="71"/>
    </row>
    <row r="4341" spans="1:21" x14ac:dyDescent="0.15">
      <c r="A4341" s="63"/>
      <c r="B4341" s="78"/>
      <c r="C4341" s="65"/>
      <c r="D4341" s="64"/>
      <c r="E4341" s="65"/>
      <c r="F4341" s="65"/>
      <c r="G4341" s="65"/>
      <c r="H4341" s="65"/>
      <c r="I4341" s="64"/>
      <c r="J4341" s="66"/>
      <c r="K4341" s="67"/>
      <c r="L4341" s="68"/>
      <c r="M4341" s="69"/>
      <c r="N4341" s="69"/>
      <c r="O4341" s="68"/>
      <c r="P4341" s="65"/>
      <c r="Q4341" s="65"/>
      <c r="R4341" s="65"/>
      <c r="S4341" s="70"/>
      <c r="T4341" s="66"/>
      <c r="U4341" s="71"/>
    </row>
    <row r="4342" spans="1:21" x14ac:dyDescent="0.15">
      <c r="A4342" s="63"/>
      <c r="B4342" s="78"/>
      <c r="C4342" s="65"/>
      <c r="D4342" s="64"/>
      <c r="E4342" s="65"/>
      <c r="F4342" s="65"/>
      <c r="G4342" s="65"/>
      <c r="H4342" s="65"/>
      <c r="I4342" s="64"/>
      <c r="J4342" s="66"/>
      <c r="K4342" s="67"/>
      <c r="L4342" s="68"/>
      <c r="M4342" s="69"/>
      <c r="N4342" s="69"/>
      <c r="O4342" s="68"/>
      <c r="P4342" s="65"/>
      <c r="Q4342" s="65"/>
      <c r="R4342" s="65"/>
      <c r="S4342" s="70"/>
      <c r="T4342" s="66"/>
      <c r="U4342" s="71"/>
    </row>
    <row r="4343" spans="1:21" x14ac:dyDescent="0.15">
      <c r="A4343" s="63"/>
      <c r="B4343" s="78"/>
      <c r="C4343" s="65"/>
      <c r="D4343" s="64"/>
      <c r="E4343" s="65"/>
      <c r="F4343" s="65"/>
      <c r="G4343" s="65"/>
      <c r="H4343" s="65"/>
      <c r="I4343" s="64"/>
      <c r="J4343" s="66"/>
      <c r="K4343" s="67"/>
      <c r="L4343" s="68"/>
      <c r="M4343" s="69"/>
      <c r="N4343" s="69"/>
      <c r="O4343" s="68"/>
      <c r="P4343" s="65"/>
      <c r="Q4343" s="65"/>
      <c r="R4343" s="65"/>
      <c r="S4343" s="70"/>
      <c r="T4343" s="66"/>
      <c r="U4343" s="71"/>
    </row>
    <row r="4344" spans="1:21" x14ac:dyDescent="0.15">
      <c r="A4344" s="63"/>
      <c r="B4344" s="78"/>
      <c r="C4344" s="65"/>
      <c r="D4344" s="64"/>
      <c r="E4344" s="65"/>
      <c r="F4344" s="65"/>
      <c r="G4344" s="65"/>
      <c r="H4344" s="65"/>
      <c r="I4344" s="64"/>
      <c r="J4344" s="66"/>
      <c r="K4344" s="67"/>
      <c r="L4344" s="68"/>
      <c r="M4344" s="69"/>
      <c r="N4344" s="69"/>
      <c r="O4344" s="68"/>
      <c r="P4344" s="65"/>
      <c r="Q4344" s="65"/>
      <c r="R4344" s="65"/>
      <c r="S4344" s="70"/>
      <c r="T4344" s="66"/>
      <c r="U4344" s="71"/>
    </row>
    <row r="4345" spans="1:21" x14ac:dyDescent="0.15">
      <c r="A4345" s="63"/>
      <c r="B4345" s="78"/>
      <c r="C4345" s="65"/>
      <c r="D4345" s="64"/>
      <c r="E4345" s="65"/>
      <c r="F4345" s="65"/>
      <c r="G4345" s="65"/>
      <c r="H4345" s="65"/>
      <c r="I4345" s="64"/>
      <c r="J4345" s="66"/>
      <c r="K4345" s="67"/>
      <c r="L4345" s="68"/>
      <c r="M4345" s="69"/>
      <c r="N4345" s="69"/>
      <c r="O4345" s="68"/>
      <c r="P4345" s="65"/>
      <c r="Q4345" s="65"/>
      <c r="R4345" s="65"/>
      <c r="S4345" s="70"/>
      <c r="T4345" s="66"/>
      <c r="U4345" s="71"/>
    </row>
    <row r="4346" spans="1:21" x14ac:dyDescent="0.15">
      <c r="A4346" s="63"/>
      <c r="B4346" s="78"/>
      <c r="C4346" s="65"/>
      <c r="D4346" s="64"/>
      <c r="E4346" s="65"/>
      <c r="F4346" s="65"/>
      <c r="G4346" s="65"/>
      <c r="H4346" s="65"/>
      <c r="I4346" s="64"/>
      <c r="J4346" s="66"/>
      <c r="K4346" s="67"/>
      <c r="L4346" s="68"/>
      <c r="M4346" s="69"/>
      <c r="N4346" s="69"/>
      <c r="O4346" s="68"/>
      <c r="P4346" s="65"/>
      <c r="Q4346" s="65"/>
      <c r="R4346" s="65"/>
      <c r="S4346" s="70"/>
      <c r="T4346" s="66"/>
      <c r="U4346" s="71"/>
    </row>
    <row r="4347" spans="1:21" x14ac:dyDescent="0.15">
      <c r="A4347" s="63"/>
      <c r="B4347" s="78"/>
      <c r="C4347" s="65"/>
      <c r="D4347" s="64"/>
      <c r="E4347" s="65"/>
      <c r="F4347" s="65"/>
      <c r="G4347" s="65"/>
      <c r="H4347" s="65"/>
      <c r="I4347" s="64"/>
      <c r="J4347" s="66"/>
      <c r="K4347" s="67"/>
      <c r="L4347" s="68"/>
      <c r="M4347" s="69"/>
      <c r="N4347" s="69"/>
      <c r="O4347" s="68"/>
      <c r="P4347" s="65"/>
      <c r="Q4347" s="65"/>
      <c r="R4347" s="65"/>
      <c r="S4347" s="70"/>
      <c r="T4347" s="66"/>
      <c r="U4347" s="71"/>
    </row>
    <row r="4348" spans="1:21" x14ac:dyDescent="0.15">
      <c r="A4348" s="63"/>
      <c r="B4348" s="78"/>
      <c r="C4348" s="65"/>
      <c r="D4348" s="64"/>
      <c r="E4348" s="65"/>
      <c r="F4348" s="65"/>
      <c r="G4348" s="65"/>
      <c r="H4348" s="65"/>
      <c r="I4348" s="64"/>
      <c r="J4348" s="66"/>
      <c r="K4348" s="67"/>
      <c r="L4348" s="68"/>
      <c r="M4348" s="69"/>
      <c r="N4348" s="69"/>
      <c r="O4348" s="68"/>
      <c r="P4348" s="65"/>
      <c r="Q4348" s="65"/>
      <c r="R4348" s="65"/>
      <c r="S4348" s="70"/>
      <c r="T4348" s="66"/>
      <c r="U4348" s="71"/>
    </row>
    <row r="4349" spans="1:21" x14ac:dyDescent="0.15">
      <c r="A4349" s="63"/>
      <c r="B4349" s="78"/>
      <c r="C4349" s="65"/>
      <c r="D4349" s="64"/>
      <c r="E4349" s="65"/>
      <c r="F4349" s="65"/>
      <c r="G4349" s="65"/>
      <c r="H4349" s="65"/>
      <c r="I4349" s="64"/>
      <c r="J4349" s="66"/>
      <c r="K4349" s="67"/>
      <c r="L4349" s="68"/>
      <c r="M4349" s="69"/>
      <c r="N4349" s="69"/>
      <c r="O4349" s="68"/>
      <c r="P4349" s="65"/>
      <c r="Q4349" s="65"/>
      <c r="R4349" s="65"/>
      <c r="S4349" s="70"/>
      <c r="T4349" s="66"/>
      <c r="U4349" s="71"/>
    </row>
    <row r="4350" spans="1:21" x14ac:dyDescent="0.15">
      <c r="A4350" s="63"/>
      <c r="B4350" s="78"/>
      <c r="C4350" s="65"/>
      <c r="D4350" s="64"/>
      <c r="E4350" s="65"/>
      <c r="F4350" s="65"/>
      <c r="G4350" s="65"/>
      <c r="H4350" s="65"/>
      <c r="I4350" s="64"/>
      <c r="J4350" s="66"/>
      <c r="K4350" s="67"/>
      <c r="L4350" s="68"/>
      <c r="M4350" s="69"/>
      <c r="N4350" s="69"/>
      <c r="O4350" s="68"/>
      <c r="P4350" s="65"/>
      <c r="Q4350" s="65"/>
      <c r="R4350" s="65"/>
      <c r="S4350" s="70"/>
      <c r="T4350" s="66"/>
      <c r="U4350" s="71"/>
    </row>
    <row r="4351" spans="1:21" x14ac:dyDescent="0.15">
      <c r="A4351" s="63"/>
      <c r="B4351" s="78"/>
      <c r="C4351" s="65"/>
      <c r="D4351" s="64"/>
      <c r="E4351" s="65"/>
      <c r="F4351" s="65"/>
      <c r="G4351" s="65"/>
      <c r="H4351" s="65"/>
      <c r="I4351" s="64"/>
      <c r="J4351" s="66"/>
      <c r="K4351" s="67"/>
      <c r="L4351" s="68"/>
      <c r="M4351" s="69"/>
      <c r="N4351" s="69"/>
      <c r="O4351" s="68"/>
      <c r="P4351" s="65"/>
      <c r="Q4351" s="65"/>
      <c r="R4351" s="65"/>
      <c r="S4351" s="70"/>
      <c r="T4351" s="66"/>
      <c r="U4351" s="71"/>
    </row>
    <row r="4352" spans="1:21" x14ac:dyDescent="0.15">
      <c r="A4352" s="63"/>
      <c r="B4352" s="78"/>
      <c r="C4352" s="65"/>
      <c r="D4352" s="64"/>
      <c r="E4352" s="65"/>
      <c r="F4352" s="65"/>
      <c r="G4352" s="65"/>
      <c r="H4352" s="65"/>
      <c r="I4352" s="64"/>
      <c r="J4352" s="66"/>
      <c r="K4352" s="67"/>
      <c r="L4352" s="68"/>
      <c r="M4352" s="69"/>
      <c r="N4352" s="69"/>
      <c r="O4352" s="68"/>
      <c r="P4352" s="65"/>
      <c r="Q4352" s="65"/>
      <c r="R4352" s="65"/>
      <c r="S4352" s="70"/>
      <c r="T4352" s="66"/>
      <c r="U4352" s="71"/>
    </row>
    <row r="4353" spans="1:21" x14ac:dyDescent="0.15">
      <c r="A4353" s="63"/>
      <c r="B4353" s="78"/>
      <c r="C4353" s="65"/>
      <c r="D4353" s="64"/>
      <c r="E4353" s="65"/>
      <c r="F4353" s="65"/>
      <c r="G4353" s="65"/>
      <c r="H4353" s="65"/>
      <c r="I4353" s="64"/>
      <c r="J4353" s="66"/>
      <c r="K4353" s="67"/>
      <c r="L4353" s="68"/>
      <c r="M4353" s="69"/>
      <c r="N4353" s="69"/>
      <c r="O4353" s="68"/>
      <c r="P4353" s="65"/>
      <c r="Q4353" s="65"/>
      <c r="R4353" s="65"/>
      <c r="S4353" s="70"/>
      <c r="T4353" s="66"/>
      <c r="U4353" s="71"/>
    </row>
    <row r="4354" spans="1:21" x14ac:dyDescent="0.15">
      <c r="A4354" s="63"/>
      <c r="B4354" s="78"/>
      <c r="C4354" s="65"/>
      <c r="D4354" s="64"/>
      <c r="E4354" s="65"/>
      <c r="F4354" s="65"/>
      <c r="G4354" s="65"/>
      <c r="H4354" s="65"/>
      <c r="I4354" s="64"/>
      <c r="J4354" s="66"/>
      <c r="K4354" s="67"/>
      <c r="L4354" s="68"/>
      <c r="M4354" s="69"/>
      <c r="N4354" s="69"/>
      <c r="O4354" s="68"/>
      <c r="P4354" s="65"/>
      <c r="Q4354" s="65"/>
      <c r="R4354" s="65"/>
      <c r="S4354" s="70"/>
      <c r="T4354" s="66"/>
      <c r="U4354" s="71"/>
    </row>
    <row r="4355" spans="1:21" x14ac:dyDescent="0.15">
      <c r="A4355" s="63"/>
      <c r="B4355" s="78"/>
      <c r="C4355" s="65"/>
      <c r="D4355" s="64"/>
      <c r="E4355" s="65"/>
      <c r="F4355" s="65"/>
      <c r="G4355" s="65"/>
      <c r="H4355" s="65"/>
      <c r="I4355" s="64"/>
      <c r="J4355" s="66"/>
      <c r="K4355" s="67"/>
      <c r="L4355" s="68"/>
      <c r="M4355" s="69"/>
      <c r="N4355" s="69"/>
      <c r="O4355" s="68"/>
      <c r="P4355" s="65"/>
      <c r="Q4355" s="65"/>
      <c r="R4355" s="65"/>
      <c r="S4355" s="70"/>
      <c r="T4355" s="66"/>
      <c r="U4355" s="71"/>
    </row>
    <row r="4356" spans="1:21" x14ac:dyDescent="0.15">
      <c r="A4356" s="63"/>
      <c r="B4356" s="78"/>
      <c r="C4356" s="65"/>
      <c r="D4356" s="64"/>
      <c r="E4356" s="65"/>
      <c r="F4356" s="65"/>
      <c r="G4356" s="65"/>
      <c r="H4356" s="65"/>
      <c r="I4356" s="64"/>
      <c r="J4356" s="66"/>
      <c r="K4356" s="67"/>
      <c r="L4356" s="68"/>
      <c r="M4356" s="69"/>
      <c r="N4356" s="69"/>
      <c r="O4356" s="68"/>
      <c r="P4356" s="65"/>
      <c r="Q4356" s="65"/>
      <c r="R4356" s="65"/>
      <c r="S4356" s="70"/>
      <c r="T4356" s="66"/>
      <c r="U4356" s="71"/>
    </row>
    <row r="4357" spans="1:21" x14ac:dyDescent="0.15">
      <c r="A4357" s="63"/>
      <c r="B4357" s="78"/>
      <c r="C4357" s="65"/>
      <c r="D4357" s="64"/>
      <c r="E4357" s="65"/>
      <c r="F4357" s="65"/>
      <c r="G4357" s="65"/>
      <c r="H4357" s="65"/>
      <c r="I4357" s="64"/>
      <c r="J4357" s="66"/>
      <c r="K4357" s="67"/>
      <c r="L4357" s="68"/>
      <c r="M4357" s="69"/>
      <c r="N4357" s="69"/>
      <c r="O4357" s="68"/>
      <c r="P4357" s="65"/>
      <c r="Q4357" s="65"/>
      <c r="R4357" s="65"/>
      <c r="S4357" s="70"/>
      <c r="T4357" s="66"/>
      <c r="U4357" s="71"/>
    </row>
    <row r="4358" spans="1:21" x14ac:dyDescent="0.15">
      <c r="A4358" s="63"/>
      <c r="B4358" s="78"/>
      <c r="C4358" s="65"/>
      <c r="D4358" s="64"/>
      <c r="E4358" s="65"/>
      <c r="F4358" s="65"/>
      <c r="G4358" s="65"/>
      <c r="H4358" s="65"/>
      <c r="I4358" s="64"/>
      <c r="J4358" s="66"/>
      <c r="K4358" s="67"/>
      <c r="L4358" s="68"/>
      <c r="M4358" s="69"/>
      <c r="N4358" s="69"/>
      <c r="O4358" s="68"/>
      <c r="P4358" s="65"/>
      <c r="Q4358" s="65"/>
      <c r="R4358" s="65"/>
      <c r="S4358" s="70"/>
      <c r="T4358" s="66"/>
      <c r="U4358" s="71"/>
    </row>
    <row r="4359" spans="1:21" x14ac:dyDescent="0.15">
      <c r="A4359" s="63"/>
      <c r="B4359" s="78"/>
      <c r="C4359" s="65"/>
      <c r="D4359" s="64"/>
      <c r="E4359" s="65"/>
      <c r="F4359" s="65"/>
      <c r="G4359" s="65"/>
      <c r="H4359" s="65"/>
      <c r="I4359" s="64"/>
      <c r="J4359" s="66"/>
      <c r="K4359" s="67"/>
      <c r="L4359" s="68"/>
      <c r="M4359" s="69"/>
      <c r="N4359" s="69"/>
      <c r="O4359" s="68"/>
      <c r="P4359" s="65"/>
      <c r="Q4359" s="65"/>
      <c r="R4359" s="65"/>
      <c r="S4359" s="70"/>
      <c r="T4359" s="66"/>
      <c r="U4359" s="71"/>
    </row>
    <row r="4360" spans="1:21" x14ac:dyDescent="0.15">
      <c r="A4360" s="63"/>
      <c r="B4360" s="78"/>
      <c r="C4360" s="65"/>
      <c r="D4360" s="64"/>
      <c r="E4360" s="65"/>
      <c r="F4360" s="65"/>
      <c r="G4360" s="65"/>
      <c r="H4360" s="65"/>
      <c r="I4360" s="64"/>
      <c r="J4360" s="66"/>
      <c r="K4360" s="67"/>
      <c r="L4360" s="68"/>
      <c r="M4360" s="69"/>
      <c r="N4360" s="69"/>
      <c r="O4360" s="68"/>
      <c r="P4360" s="65"/>
      <c r="Q4360" s="65"/>
      <c r="R4360" s="65"/>
      <c r="S4360" s="70"/>
      <c r="T4360" s="66"/>
      <c r="U4360" s="71"/>
    </row>
    <row r="4361" spans="1:21" x14ac:dyDescent="0.15">
      <c r="A4361" s="63"/>
      <c r="B4361" s="78"/>
      <c r="C4361" s="65"/>
      <c r="D4361" s="64"/>
      <c r="E4361" s="65"/>
      <c r="F4361" s="65"/>
      <c r="G4361" s="65"/>
      <c r="H4361" s="65"/>
      <c r="I4361" s="64"/>
      <c r="J4361" s="66"/>
      <c r="K4361" s="67"/>
      <c r="L4361" s="68"/>
      <c r="M4361" s="69"/>
      <c r="N4361" s="69"/>
      <c r="O4361" s="68"/>
      <c r="P4361" s="65"/>
      <c r="Q4361" s="65"/>
      <c r="R4361" s="65"/>
      <c r="S4361" s="70"/>
      <c r="T4361" s="66"/>
      <c r="U4361" s="71"/>
    </row>
    <row r="4362" spans="1:21" x14ac:dyDescent="0.15">
      <c r="A4362" s="63"/>
      <c r="B4362" s="78"/>
      <c r="C4362" s="65"/>
      <c r="D4362" s="64"/>
      <c r="E4362" s="65"/>
      <c r="F4362" s="65"/>
      <c r="G4362" s="65"/>
      <c r="H4362" s="65"/>
      <c r="I4362" s="64"/>
      <c r="J4362" s="66"/>
      <c r="K4362" s="67"/>
      <c r="L4362" s="68"/>
      <c r="M4362" s="69"/>
      <c r="N4362" s="69"/>
      <c r="O4362" s="68"/>
      <c r="P4362" s="65"/>
      <c r="Q4362" s="65"/>
      <c r="R4362" s="65"/>
      <c r="S4362" s="70"/>
      <c r="T4362" s="66"/>
      <c r="U4362" s="71"/>
    </row>
    <row r="4363" spans="1:21" x14ac:dyDescent="0.15">
      <c r="A4363" s="63"/>
      <c r="B4363" s="78"/>
      <c r="C4363" s="65"/>
      <c r="D4363" s="64"/>
      <c r="E4363" s="65"/>
      <c r="F4363" s="65"/>
      <c r="G4363" s="65"/>
      <c r="H4363" s="65"/>
      <c r="I4363" s="64"/>
      <c r="J4363" s="66"/>
      <c r="K4363" s="67"/>
      <c r="L4363" s="68"/>
      <c r="M4363" s="69"/>
      <c r="N4363" s="69"/>
      <c r="O4363" s="68"/>
      <c r="P4363" s="65"/>
      <c r="Q4363" s="65"/>
      <c r="R4363" s="65"/>
      <c r="S4363" s="70"/>
      <c r="T4363" s="66"/>
      <c r="U4363" s="71"/>
    </row>
    <row r="4364" spans="1:21" x14ac:dyDescent="0.15">
      <c r="A4364" s="63"/>
      <c r="B4364" s="78"/>
      <c r="C4364" s="65"/>
      <c r="D4364" s="64"/>
      <c r="E4364" s="65"/>
      <c r="F4364" s="65"/>
      <c r="G4364" s="65"/>
      <c r="H4364" s="65"/>
      <c r="I4364" s="64"/>
      <c r="J4364" s="66"/>
      <c r="K4364" s="67"/>
      <c r="L4364" s="68"/>
      <c r="M4364" s="69"/>
      <c r="N4364" s="69"/>
      <c r="O4364" s="68"/>
      <c r="P4364" s="65"/>
      <c r="Q4364" s="65"/>
      <c r="R4364" s="65"/>
      <c r="S4364" s="70"/>
      <c r="T4364" s="66"/>
      <c r="U4364" s="71"/>
    </row>
    <row r="4365" spans="1:21" x14ac:dyDescent="0.15">
      <c r="A4365" s="63"/>
      <c r="B4365" s="78"/>
      <c r="C4365" s="65"/>
      <c r="D4365" s="64"/>
      <c r="E4365" s="65"/>
      <c r="F4365" s="65"/>
      <c r="G4365" s="65"/>
      <c r="H4365" s="65"/>
      <c r="I4365" s="64"/>
      <c r="J4365" s="66"/>
      <c r="K4365" s="67"/>
      <c r="L4365" s="68"/>
      <c r="M4365" s="69"/>
      <c r="N4365" s="69"/>
      <c r="O4365" s="68"/>
      <c r="P4365" s="65"/>
      <c r="Q4365" s="65"/>
      <c r="R4365" s="65"/>
      <c r="S4365" s="70"/>
      <c r="T4365" s="66"/>
      <c r="U4365" s="71"/>
    </row>
    <row r="4366" spans="1:21" x14ac:dyDescent="0.15">
      <c r="A4366" s="63"/>
      <c r="B4366" s="78"/>
      <c r="C4366" s="65"/>
      <c r="D4366" s="64"/>
      <c r="E4366" s="65"/>
      <c r="F4366" s="65"/>
      <c r="G4366" s="65"/>
      <c r="H4366" s="65"/>
      <c r="I4366" s="64"/>
      <c r="J4366" s="66"/>
      <c r="K4366" s="67"/>
      <c r="L4366" s="68"/>
      <c r="M4366" s="69"/>
      <c r="N4366" s="69"/>
      <c r="O4366" s="68"/>
      <c r="P4366" s="65"/>
      <c r="Q4366" s="65"/>
      <c r="R4366" s="65"/>
      <c r="S4366" s="70"/>
      <c r="T4366" s="66"/>
      <c r="U4366" s="71"/>
    </row>
    <row r="4367" spans="1:21" x14ac:dyDescent="0.15">
      <c r="A4367" s="63"/>
      <c r="B4367" s="78"/>
      <c r="C4367" s="65"/>
      <c r="D4367" s="64"/>
      <c r="E4367" s="65"/>
      <c r="F4367" s="65"/>
      <c r="G4367" s="65"/>
      <c r="H4367" s="65"/>
      <c r="I4367" s="64"/>
      <c r="J4367" s="66"/>
      <c r="K4367" s="67"/>
      <c r="L4367" s="68"/>
      <c r="M4367" s="69"/>
      <c r="N4367" s="69"/>
      <c r="O4367" s="68"/>
      <c r="P4367" s="65"/>
      <c r="Q4367" s="65"/>
      <c r="R4367" s="65"/>
      <c r="S4367" s="70"/>
      <c r="T4367" s="66"/>
      <c r="U4367" s="71"/>
    </row>
    <row r="4368" spans="1:21" x14ac:dyDescent="0.15">
      <c r="A4368" s="63"/>
      <c r="B4368" s="78"/>
      <c r="C4368" s="65"/>
      <c r="D4368" s="64"/>
      <c r="E4368" s="65"/>
      <c r="F4368" s="65"/>
      <c r="G4368" s="65"/>
      <c r="H4368" s="65"/>
      <c r="I4368" s="64"/>
      <c r="J4368" s="66"/>
      <c r="K4368" s="67"/>
      <c r="L4368" s="68"/>
      <c r="M4368" s="69"/>
      <c r="N4368" s="69"/>
      <c r="O4368" s="68"/>
      <c r="P4368" s="65"/>
      <c r="Q4368" s="65"/>
      <c r="R4368" s="65"/>
      <c r="S4368" s="70"/>
      <c r="T4368" s="66"/>
      <c r="U4368" s="71"/>
    </row>
    <row r="4369" spans="1:21" x14ac:dyDescent="0.15">
      <c r="A4369" s="63"/>
      <c r="B4369" s="78"/>
      <c r="C4369" s="65"/>
      <c r="D4369" s="64"/>
      <c r="E4369" s="65"/>
      <c r="F4369" s="65"/>
      <c r="G4369" s="65"/>
      <c r="H4369" s="65"/>
      <c r="I4369" s="64"/>
      <c r="J4369" s="66"/>
      <c r="K4369" s="67"/>
      <c r="L4369" s="68"/>
      <c r="M4369" s="69"/>
      <c r="N4369" s="69"/>
      <c r="O4369" s="68"/>
      <c r="P4369" s="65"/>
      <c r="Q4369" s="65"/>
      <c r="R4369" s="65"/>
      <c r="S4369" s="70"/>
      <c r="T4369" s="66"/>
      <c r="U4369" s="71"/>
    </row>
    <row r="4370" spans="1:21" x14ac:dyDescent="0.15">
      <c r="A4370" s="63"/>
      <c r="B4370" s="78"/>
      <c r="C4370" s="65"/>
      <c r="D4370" s="64"/>
      <c r="E4370" s="65"/>
      <c r="F4370" s="65"/>
      <c r="G4370" s="65"/>
      <c r="H4370" s="65"/>
      <c r="I4370" s="64"/>
      <c r="J4370" s="66"/>
      <c r="K4370" s="67"/>
      <c r="L4370" s="68"/>
      <c r="M4370" s="69"/>
      <c r="N4370" s="69"/>
      <c r="O4370" s="68"/>
      <c r="P4370" s="65"/>
      <c r="Q4370" s="65"/>
      <c r="R4370" s="65"/>
      <c r="S4370" s="70"/>
      <c r="T4370" s="66"/>
      <c r="U4370" s="71"/>
    </row>
    <row r="4371" spans="1:21" x14ac:dyDescent="0.15">
      <c r="A4371" s="63"/>
      <c r="B4371" s="78"/>
      <c r="C4371" s="65"/>
      <c r="D4371" s="64"/>
      <c r="E4371" s="65"/>
      <c r="F4371" s="65"/>
      <c r="G4371" s="65"/>
      <c r="H4371" s="65"/>
      <c r="I4371" s="64"/>
      <c r="J4371" s="66"/>
      <c r="K4371" s="67"/>
      <c r="L4371" s="68"/>
      <c r="M4371" s="69"/>
      <c r="N4371" s="69"/>
      <c r="O4371" s="68"/>
      <c r="P4371" s="65"/>
      <c r="Q4371" s="65"/>
      <c r="R4371" s="65"/>
      <c r="S4371" s="70"/>
      <c r="T4371" s="66"/>
      <c r="U4371" s="71"/>
    </row>
    <row r="4372" spans="1:21" x14ac:dyDescent="0.15">
      <c r="A4372" s="63"/>
      <c r="B4372" s="78"/>
      <c r="C4372" s="65"/>
      <c r="D4372" s="64"/>
      <c r="E4372" s="65"/>
      <c r="F4372" s="65"/>
      <c r="G4372" s="65"/>
      <c r="H4372" s="65"/>
      <c r="I4372" s="64"/>
      <c r="J4372" s="66"/>
      <c r="K4372" s="67"/>
      <c r="L4372" s="68"/>
      <c r="M4372" s="69"/>
      <c r="N4372" s="69"/>
      <c r="O4372" s="68"/>
      <c r="P4372" s="65"/>
      <c r="Q4372" s="65"/>
      <c r="R4372" s="65"/>
      <c r="S4372" s="70"/>
      <c r="T4372" s="66"/>
      <c r="U4372" s="71"/>
    </row>
    <row r="4373" spans="1:21" x14ac:dyDescent="0.15">
      <c r="A4373" s="63"/>
      <c r="B4373" s="78"/>
      <c r="C4373" s="65"/>
      <c r="D4373" s="64"/>
      <c r="E4373" s="65"/>
      <c r="F4373" s="65"/>
      <c r="G4373" s="65"/>
      <c r="H4373" s="65"/>
      <c r="I4373" s="64"/>
      <c r="J4373" s="66"/>
      <c r="K4373" s="67"/>
      <c r="L4373" s="68"/>
      <c r="M4373" s="69"/>
      <c r="N4373" s="69"/>
      <c r="O4373" s="68"/>
      <c r="P4373" s="65"/>
      <c r="Q4373" s="65"/>
      <c r="R4373" s="65"/>
      <c r="S4373" s="70"/>
      <c r="T4373" s="66"/>
      <c r="U4373" s="71"/>
    </row>
    <row r="4374" spans="1:21" x14ac:dyDescent="0.15">
      <c r="A4374" s="63"/>
      <c r="B4374" s="78"/>
      <c r="C4374" s="65"/>
      <c r="D4374" s="64"/>
      <c r="E4374" s="65"/>
      <c r="F4374" s="65"/>
      <c r="G4374" s="65"/>
      <c r="H4374" s="65"/>
      <c r="I4374" s="64"/>
      <c r="J4374" s="66"/>
      <c r="K4374" s="67"/>
      <c r="L4374" s="68"/>
      <c r="M4374" s="69"/>
      <c r="N4374" s="69"/>
      <c r="O4374" s="68"/>
      <c r="P4374" s="65"/>
      <c r="Q4374" s="65"/>
      <c r="R4374" s="65"/>
      <c r="S4374" s="70"/>
      <c r="T4374" s="66"/>
      <c r="U4374" s="71"/>
    </row>
    <row r="4375" spans="1:21" x14ac:dyDescent="0.15">
      <c r="A4375" s="63"/>
      <c r="B4375" s="78"/>
      <c r="C4375" s="65"/>
      <c r="D4375" s="64"/>
      <c r="E4375" s="65"/>
      <c r="F4375" s="65"/>
      <c r="G4375" s="65"/>
      <c r="H4375" s="65"/>
      <c r="I4375" s="64"/>
      <c r="J4375" s="66"/>
      <c r="K4375" s="67"/>
      <c r="L4375" s="68"/>
      <c r="M4375" s="69"/>
      <c r="N4375" s="69"/>
      <c r="O4375" s="68"/>
      <c r="P4375" s="65"/>
      <c r="Q4375" s="65"/>
      <c r="R4375" s="65"/>
      <c r="S4375" s="70"/>
      <c r="T4375" s="66"/>
      <c r="U4375" s="71"/>
    </row>
    <row r="4376" spans="1:21" x14ac:dyDescent="0.15">
      <c r="A4376" s="63"/>
      <c r="B4376" s="78"/>
      <c r="C4376" s="65"/>
      <c r="D4376" s="64"/>
      <c r="E4376" s="65"/>
      <c r="F4376" s="65"/>
      <c r="G4376" s="65"/>
      <c r="H4376" s="65"/>
      <c r="I4376" s="64"/>
      <c r="J4376" s="66"/>
      <c r="K4376" s="67"/>
      <c r="L4376" s="68"/>
      <c r="M4376" s="69"/>
      <c r="N4376" s="69"/>
      <c r="O4376" s="68"/>
      <c r="P4376" s="65"/>
      <c r="Q4376" s="65"/>
      <c r="R4376" s="65"/>
      <c r="S4376" s="70"/>
      <c r="T4376" s="66"/>
      <c r="U4376" s="71"/>
    </row>
    <row r="4377" spans="1:21" x14ac:dyDescent="0.15">
      <c r="A4377" s="63"/>
      <c r="B4377" s="78"/>
      <c r="C4377" s="65"/>
      <c r="D4377" s="64"/>
      <c r="E4377" s="65"/>
      <c r="F4377" s="65"/>
      <c r="G4377" s="65"/>
      <c r="H4377" s="65"/>
      <c r="I4377" s="64"/>
      <c r="J4377" s="66"/>
      <c r="K4377" s="67"/>
      <c r="L4377" s="68"/>
      <c r="M4377" s="69"/>
      <c r="N4377" s="69"/>
      <c r="O4377" s="68"/>
      <c r="P4377" s="65"/>
      <c r="Q4377" s="65"/>
      <c r="R4377" s="65"/>
      <c r="S4377" s="70"/>
      <c r="T4377" s="66"/>
      <c r="U4377" s="71"/>
    </row>
    <row r="4378" spans="1:21" x14ac:dyDescent="0.15">
      <c r="A4378" s="63"/>
      <c r="B4378" s="78"/>
      <c r="C4378" s="65"/>
      <c r="D4378" s="64"/>
      <c r="E4378" s="65"/>
      <c r="F4378" s="65"/>
      <c r="G4378" s="65"/>
      <c r="H4378" s="65"/>
      <c r="I4378" s="64"/>
      <c r="J4378" s="66"/>
      <c r="K4378" s="67"/>
      <c r="L4378" s="68"/>
      <c r="M4378" s="69"/>
      <c r="N4378" s="69"/>
      <c r="O4378" s="68"/>
      <c r="P4378" s="65"/>
      <c r="Q4378" s="65"/>
      <c r="R4378" s="65"/>
      <c r="S4378" s="70"/>
      <c r="T4378" s="66"/>
      <c r="U4378" s="71"/>
    </row>
    <row r="4379" spans="1:21" x14ac:dyDescent="0.15">
      <c r="A4379" s="63"/>
      <c r="B4379" s="78"/>
      <c r="C4379" s="65"/>
      <c r="D4379" s="64"/>
      <c r="E4379" s="65"/>
      <c r="F4379" s="65"/>
      <c r="G4379" s="65"/>
      <c r="H4379" s="65"/>
      <c r="I4379" s="64"/>
      <c r="J4379" s="66"/>
      <c r="K4379" s="67"/>
      <c r="L4379" s="68"/>
      <c r="M4379" s="69"/>
      <c r="N4379" s="69"/>
      <c r="O4379" s="68"/>
      <c r="P4379" s="65"/>
      <c r="Q4379" s="65"/>
      <c r="R4379" s="65"/>
      <c r="S4379" s="70"/>
      <c r="T4379" s="66"/>
      <c r="U4379" s="71"/>
    </row>
    <row r="4380" spans="1:21" x14ac:dyDescent="0.15">
      <c r="A4380" s="63"/>
      <c r="B4380" s="78"/>
      <c r="C4380" s="65"/>
      <c r="D4380" s="64"/>
      <c r="E4380" s="65"/>
      <c r="F4380" s="65"/>
      <c r="G4380" s="65"/>
      <c r="H4380" s="65"/>
      <c r="I4380" s="64"/>
      <c r="J4380" s="66"/>
      <c r="K4380" s="67"/>
      <c r="L4380" s="68"/>
      <c r="M4380" s="69"/>
      <c r="N4380" s="69"/>
      <c r="O4380" s="68"/>
      <c r="P4380" s="65"/>
      <c r="Q4380" s="65"/>
      <c r="R4380" s="65"/>
      <c r="S4380" s="70"/>
      <c r="T4380" s="66"/>
      <c r="U4380" s="71"/>
    </row>
    <row r="4381" spans="1:21" x14ac:dyDescent="0.15">
      <c r="A4381" s="63"/>
      <c r="B4381" s="78"/>
      <c r="C4381" s="65"/>
      <c r="D4381" s="64"/>
      <c r="E4381" s="65"/>
      <c r="F4381" s="65"/>
      <c r="G4381" s="65"/>
      <c r="H4381" s="65"/>
      <c r="I4381" s="64"/>
      <c r="J4381" s="66"/>
      <c r="K4381" s="67"/>
      <c r="L4381" s="68"/>
      <c r="M4381" s="69"/>
      <c r="N4381" s="69"/>
      <c r="O4381" s="68"/>
      <c r="P4381" s="65"/>
      <c r="Q4381" s="65"/>
      <c r="R4381" s="65"/>
      <c r="S4381" s="70"/>
      <c r="T4381" s="66"/>
      <c r="U4381" s="71"/>
    </row>
    <row r="4382" spans="1:21" x14ac:dyDescent="0.15">
      <c r="A4382" s="63"/>
      <c r="B4382" s="78"/>
      <c r="C4382" s="65"/>
      <c r="D4382" s="64"/>
      <c r="E4382" s="65"/>
      <c r="F4382" s="65"/>
      <c r="G4382" s="65"/>
      <c r="H4382" s="65"/>
      <c r="I4382" s="64"/>
      <c r="J4382" s="66"/>
      <c r="K4382" s="67"/>
      <c r="L4382" s="68"/>
      <c r="M4382" s="69"/>
      <c r="N4382" s="69"/>
      <c r="O4382" s="68"/>
      <c r="P4382" s="65"/>
      <c r="Q4382" s="65"/>
      <c r="R4382" s="65"/>
      <c r="S4382" s="70"/>
      <c r="T4382" s="66"/>
      <c r="U4382" s="71"/>
    </row>
    <row r="4383" spans="1:21" x14ac:dyDescent="0.15">
      <c r="A4383" s="63"/>
      <c r="B4383" s="78"/>
      <c r="C4383" s="65"/>
      <c r="D4383" s="64"/>
      <c r="E4383" s="65"/>
      <c r="F4383" s="65"/>
      <c r="G4383" s="65"/>
      <c r="H4383" s="65"/>
      <c r="I4383" s="64"/>
      <c r="J4383" s="66"/>
      <c r="K4383" s="67"/>
      <c r="L4383" s="68"/>
      <c r="M4383" s="69"/>
      <c r="N4383" s="69"/>
      <c r="O4383" s="68"/>
      <c r="P4383" s="65"/>
      <c r="Q4383" s="65"/>
      <c r="R4383" s="65"/>
      <c r="S4383" s="70"/>
      <c r="T4383" s="66"/>
      <c r="U4383" s="71"/>
    </row>
    <row r="4384" spans="1:21" x14ac:dyDescent="0.15">
      <c r="A4384" s="63"/>
      <c r="B4384" s="78"/>
      <c r="C4384" s="65"/>
      <c r="D4384" s="64"/>
      <c r="E4384" s="65"/>
      <c r="F4384" s="65"/>
      <c r="G4384" s="65"/>
      <c r="H4384" s="65"/>
      <c r="I4384" s="64"/>
      <c r="J4384" s="66"/>
      <c r="K4384" s="67"/>
      <c r="L4384" s="68"/>
      <c r="M4384" s="69"/>
      <c r="N4384" s="69"/>
      <c r="O4384" s="68"/>
      <c r="P4384" s="65"/>
      <c r="Q4384" s="65"/>
      <c r="R4384" s="65"/>
      <c r="S4384" s="70"/>
      <c r="T4384" s="66"/>
      <c r="U4384" s="71"/>
    </row>
    <row r="4385" spans="1:21" x14ac:dyDescent="0.15">
      <c r="A4385" s="63"/>
      <c r="B4385" s="78"/>
      <c r="C4385" s="65"/>
      <c r="D4385" s="64"/>
      <c r="E4385" s="65"/>
      <c r="F4385" s="65"/>
      <c r="G4385" s="65"/>
      <c r="H4385" s="65"/>
      <c r="I4385" s="64"/>
      <c r="J4385" s="66"/>
      <c r="K4385" s="67"/>
      <c r="L4385" s="68"/>
      <c r="M4385" s="69"/>
      <c r="N4385" s="69"/>
      <c r="O4385" s="68"/>
      <c r="P4385" s="65"/>
      <c r="Q4385" s="65"/>
      <c r="R4385" s="65"/>
      <c r="S4385" s="70"/>
      <c r="T4385" s="66"/>
      <c r="U4385" s="71"/>
    </row>
    <row r="4386" spans="1:21" x14ac:dyDescent="0.15">
      <c r="A4386" s="63"/>
      <c r="B4386" s="78"/>
      <c r="C4386" s="65"/>
      <c r="D4386" s="64"/>
      <c r="E4386" s="65"/>
      <c r="F4386" s="65"/>
      <c r="G4386" s="65"/>
      <c r="H4386" s="65"/>
      <c r="I4386" s="64"/>
      <c r="J4386" s="66"/>
      <c r="K4386" s="67"/>
      <c r="L4386" s="68"/>
      <c r="M4386" s="69"/>
      <c r="N4386" s="69"/>
      <c r="O4386" s="68"/>
      <c r="P4386" s="65"/>
      <c r="Q4386" s="65"/>
      <c r="R4386" s="65"/>
      <c r="S4386" s="70"/>
      <c r="T4386" s="66"/>
      <c r="U4386" s="71"/>
    </row>
    <row r="4387" spans="1:21" x14ac:dyDescent="0.15">
      <c r="A4387" s="63"/>
      <c r="B4387" s="78"/>
      <c r="C4387" s="65"/>
      <c r="D4387" s="64"/>
      <c r="E4387" s="65"/>
      <c r="F4387" s="65"/>
      <c r="G4387" s="65"/>
      <c r="H4387" s="65"/>
      <c r="I4387" s="64"/>
      <c r="J4387" s="66"/>
      <c r="K4387" s="67"/>
      <c r="L4387" s="68"/>
      <c r="M4387" s="69"/>
      <c r="N4387" s="69"/>
      <c r="O4387" s="68"/>
      <c r="P4387" s="65"/>
      <c r="Q4387" s="65"/>
      <c r="R4387" s="65"/>
      <c r="S4387" s="70"/>
      <c r="T4387" s="66"/>
      <c r="U4387" s="71"/>
    </row>
    <row r="4388" spans="1:21" x14ac:dyDescent="0.15">
      <c r="A4388" s="63"/>
      <c r="B4388" s="78"/>
      <c r="C4388" s="65"/>
      <c r="D4388" s="64"/>
      <c r="E4388" s="65"/>
      <c r="F4388" s="65"/>
      <c r="G4388" s="65"/>
      <c r="H4388" s="65"/>
      <c r="I4388" s="64"/>
      <c r="J4388" s="66"/>
      <c r="K4388" s="67"/>
      <c r="L4388" s="68"/>
      <c r="M4388" s="69"/>
      <c r="N4388" s="69"/>
      <c r="O4388" s="68"/>
      <c r="P4388" s="65"/>
      <c r="Q4388" s="65"/>
      <c r="R4388" s="65"/>
      <c r="S4388" s="70"/>
      <c r="T4388" s="66"/>
      <c r="U4388" s="71"/>
    </row>
    <row r="4389" spans="1:21" x14ac:dyDescent="0.15">
      <c r="A4389" s="63"/>
      <c r="B4389" s="78"/>
      <c r="C4389" s="65"/>
      <c r="D4389" s="64"/>
      <c r="E4389" s="65"/>
      <c r="F4389" s="65"/>
      <c r="G4389" s="65"/>
      <c r="H4389" s="65"/>
      <c r="I4389" s="64"/>
      <c r="J4389" s="66"/>
      <c r="K4389" s="67"/>
      <c r="L4389" s="68"/>
      <c r="M4389" s="69"/>
      <c r="N4389" s="69"/>
      <c r="O4389" s="68"/>
      <c r="P4389" s="65"/>
      <c r="Q4389" s="65"/>
      <c r="R4389" s="65"/>
      <c r="S4389" s="70"/>
      <c r="T4389" s="66"/>
      <c r="U4389" s="71"/>
    </row>
    <row r="4390" spans="1:21" x14ac:dyDescent="0.15">
      <c r="A4390" s="63"/>
      <c r="B4390" s="78"/>
      <c r="C4390" s="65"/>
      <c r="D4390" s="64"/>
      <c r="E4390" s="65"/>
      <c r="F4390" s="65"/>
      <c r="G4390" s="65"/>
      <c r="H4390" s="65"/>
      <c r="I4390" s="64"/>
      <c r="J4390" s="66"/>
      <c r="K4390" s="67"/>
      <c r="L4390" s="68"/>
      <c r="M4390" s="69"/>
      <c r="N4390" s="69"/>
      <c r="O4390" s="68"/>
      <c r="P4390" s="65"/>
      <c r="Q4390" s="65"/>
      <c r="R4390" s="65"/>
      <c r="S4390" s="70"/>
      <c r="T4390" s="66"/>
      <c r="U4390" s="71"/>
    </row>
    <row r="4391" spans="1:21" x14ac:dyDescent="0.15">
      <c r="A4391" s="63"/>
      <c r="B4391" s="78"/>
      <c r="C4391" s="65"/>
      <c r="D4391" s="64"/>
      <c r="E4391" s="65"/>
      <c r="F4391" s="65"/>
      <c r="G4391" s="65"/>
      <c r="H4391" s="65"/>
      <c r="I4391" s="64"/>
      <c r="J4391" s="66"/>
      <c r="K4391" s="67"/>
      <c r="L4391" s="68"/>
      <c r="M4391" s="69"/>
      <c r="N4391" s="69"/>
      <c r="O4391" s="68"/>
      <c r="P4391" s="65"/>
      <c r="Q4391" s="65"/>
      <c r="R4391" s="65"/>
      <c r="S4391" s="70"/>
      <c r="T4391" s="66"/>
      <c r="U4391" s="71"/>
    </row>
    <row r="4392" spans="1:21" x14ac:dyDescent="0.15">
      <c r="A4392" s="63"/>
      <c r="B4392" s="78"/>
      <c r="C4392" s="65"/>
      <c r="D4392" s="64"/>
      <c r="E4392" s="65"/>
      <c r="F4392" s="65"/>
      <c r="G4392" s="65"/>
      <c r="H4392" s="65"/>
      <c r="I4392" s="64"/>
      <c r="J4392" s="66"/>
      <c r="K4392" s="67"/>
      <c r="L4392" s="68"/>
      <c r="M4392" s="69"/>
      <c r="N4392" s="69"/>
      <c r="O4392" s="68"/>
      <c r="P4392" s="65"/>
      <c r="Q4392" s="65"/>
      <c r="R4392" s="65"/>
      <c r="S4392" s="70"/>
      <c r="T4392" s="66"/>
      <c r="U4392" s="71"/>
    </row>
    <row r="4393" spans="1:21" x14ac:dyDescent="0.15">
      <c r="A4393" s="63"/>
      <c r="B4393" s="78"/>
      <c r="C4393" s="65"/>
      <c r="D4393" s="64"/>
      <c r="E4393" s="65"/>
      <c r="F4393" s="65"/>
      <c r="G4393" s="65"/>
      <c r="H4393" s="65"/>
      <c r="I4393" s="64"/>
      <c r="J4393" s="66"/>
      <c r="K4393" s="67"/>
      <c r="L4393" s="68"/>
      <c r="M4393" s="69"/>
      <c r="N4393" s="69"/>
      <c r="O4393" s="68"/>
      <c r="P4393" s="65"/>
      <c r="Q4393" s="65"/>
      <c r="R4393" s="65"/>
      <c r="S4393" s="70"/>
      <c r="T4393" s="66"/>
      <c r="U4393" s="71"/>
    </row>
    <row r="4394" spans="1:21" x14ac:dyDescent="0.15">
      <c r="A4394" s="63"/>
      <c r="B4394" s="78"/>
      <c r="C4394" s="65"/>
      <c r="D4394" s="64"/>
      <c r="E4394" s="65"/>
      <c r="F4394" s="65"/>
      <c r="G4394" s="65"/>
      <c r="H4394" s="65"/>
      <c r="I4394" s="64"/>
      <c r="J4394" s="66"/>
      <c r="K4394" s="67"/>
      <c r="L4394" s="68"/>
      <c r="M4394" s="69"/>
      <c r="N4394" s="69"/>
      <c r="O4394" s="68"/>
      <c r="P4394" s="65"/>
      <c r="Q4394" s="65"/>
      <c r="R4394" s="65"/>
      <c r="S4394" s="70"/>
      <c r="T4394" s="66"/>
      <c r="U4394" s="71"/>
    </row>
    <row r="4395" spans="1:21" x14ac:dyDescent="0.15">
      <c r="A4395" s="63"/>
      <c r="B4395" s="78"/>
      <c r="C4395" s="65"/>
      <c r="D4395" s="64"/>
      <c r="E4395" s="65"/>
      <c r="F4395" s="65"/>
      <c r="G4395" s="65"/>
      <c r="H4395" s="65"/>
      <c r="I4395" s="64"/>
      <c r="J4395" s="66"/>
      <c r="K4395" s="67"/>
      <c r="L4395" s="68"/>
      <c r="M4395" s="69"/>
      <c r="N4395" s="69"/>
      <c r="O4395" s="68"/>
      <c r="P4395" s="65"/>
      <c r="Q4395" s="65"/>
      <c r="R4395" s="65"/>
      <c r="S4395" s="70"/>
      <c r="T4395" s="66"/>
      <c r="U4395" s="71"/>
    </row>
    <row r="4396" spans="1:21" x14ac:dyDescent="0.15">
      <c r="A4396" s="63"/>
      <c r="B4396" s="78"/>
      <c r="C4396" s="65"/>
      <c r="D4396" s="64"/>
      <c r="E4396" s="65"/>
      <c r="F4396" s="65"/>
      <c r="G4396" s="65"/>
      <c r="H4396" s="65"/>
      <c r="I4396" s="64"/>
      <c r="J4396" s="66"/>
      <c r="K4396" s="67"/>
      <c r="L4396" s="68"/>
      <c r="M4396" s="69"/>
      <c r="N4396" s="69"/>
      <c r="O4396" s="68"/>
      <c r="P4396" s="65"/>
      <c r="Q4396" s="65"/>
      <c r="R4396" s="65"/>
      <c r="S4396" s="70"/>
      <c r="T4396" s="66"/>
      <c r="U4396" s="71"/>
    </row>
    <row r="4397" spans="1:21" x14ac:dyDescent="0.15">
      <c r="A4397" s="63"/>
      <c r="B4397" s="78"/>
      <c r="C4397" s="65"/>
      <c r="D4397" s="64"/>
      <c r="E4397" s="65"/>
      <c r="F4397" s="65"/>
      <c r="G4397" s="65"/>
      <c r="H4397" s="65"/>
      <c r="I4397" s="64"/>
      <c r="J4397" s="66"/>
      <c r="K4397" s="67"/>
      <c r="L4397" s="68"/>
      <c r="M4397" s="69"/>
      <c r="N4397" s="69"/>
      <c r="O4397" s="68"/>
      <c r="P4397" s="65"/>
      <c r="Q4397" s="65"/>
      <c r="R4397" s="65"/>
      <c r="S4397" s="70"/>
      <c r="T4397" s="66"/>
      <c r="U4397" s="71"/>
    </row>
    <row r="4398" spans="1:21" x14ac:dyDescent="0.15">
      <c r="A4398" s="63"/>
      <c r="B4398" s="78"/>
      <c r="C4398" s="65"/>
      <c r="D4398" s="64"/>
      <c r="E4398" s="65"/>
      <c r="F4398" s="65"/>
      <c r="G4398" s="65"/>
      <c r="H4398" s="65"/>
      <c r="I4398" s="64"/>
      <c r="J4398" s="66"/>
      <c r="K4398" s="67"/>
      <c r="L4398" s="68"/>
      <c r="M4398" s="69"/>
      <c r="N4398" s="69"/>
      <c r="O4398" s="68"/>
      <c r="P4398" s="65"/>
      <c r="Q4398" s="65"/>
      <c r="R4398" s="65"/>
      <c r="S4398" s="70"/>
      <c r="T4398" s="66"/>
      <c r="U4398" s="71"/>
    </row>
    <row r="4399" spans="1:21" x14ac:dyDescent="0.15">
      <c r="A4399" s="63"/>
      <c r="B4399" s="78"/>
      <c r="C4399" s="65"/>
      <c r="D4399" s="64"/>
      <c r="E4399" s="65"/>
      <c r="F4399" s="65"/>
      <c r="G4399" s="65"/>
      <c r="H4399" s="65"/>
      <c r="I4399" s="64"/>
      <c r="J4399" s="66"/>
      <c r="K4399" s="67"/>
      <c r="L4399" s="68"/>
      <c r="M4399" s="69"/>
      <c r="N4399" s="69"/>
      <c r="O4399" s="68"/>
      <c r="P4399" s="65"/>
      <c r="Q4399" s="65"/>
      <c r="R4399" s="65"/>
      <c r="S4399" s="70"/>
      <c r="T4399" s="66"/>
      <c r="U4399" s="71"/>
    </row>
    <row r="4400" spans="1:21" x14ac:dyDescent="0.15">
      <c r="A4400" s="63"/>
      <c r="B4400" s="78"/>
      <c r="C4400" s="65"/>
      <c r="D4400" s="64"/>
      <c r="E4400" s="65"/>
      <c r="F4400" s="65"/>
      <c r="G4400" s="65"/>
      <c r="H4400" s="65"/>
      <c r="I4400" s="64"/>
      <c r="J4400" s="66"/>
      <c r="K4400" s="67"/>
      <c r="L4400" s="68"/>
      <c r="M4400" s="69"/>
      <c r="N4400" s="69"/>
      <c r="O4400" s="68"/>
      <c r="P4400" s="65"/>
      <c r="Q4400" s="65"/>
      <c r="R4400" s="65"/>
      <c r="S4400" s="70"/>
      <c r="T4400" s="66"/>
      <c r="U4400" s="71"/>
    </row>
    <row r="4401" spans="1:21" x14ac:dyDescent="0.15">
      <c r="A4401" s="63"/>
      <c r="B4401" s="78"/>
      <c r="C4401" s="65"/>
      <c r="D4401" s="64"/>
      <c r="E4401" s="65"/>
      <c r="F4401" s="65"/>
      <c r="G4401" s="65"/>
      <c r="H4401" s="65"/>
      <c r="I4401" s="64"/>
      <c r="J4401" s="66"/>
      <c r="K4401" s="67"/>
      <c r="L4401" s="68"/>
      <c r="M4401" s="69"/>
      <c r="N4401" s="69"/>
      <c r="O4401" s="68"/>
      <c r="P4401" s="65"/>
      <c r="Q4401" s="65"/>
      <c r="R4401" s="65"/>
      <c r="S4401" s="70"/>
      <c r="T4401" s="66"/>
      <c r="U4401" s="71"/>
    </row>
    <row r="4402" spans="1:21" x14ac:dyDescent="0.15">
      <c r="A4402" s="63"/>
      <c r="B4402" s="78"/>
      <c r="C4402" s="65"/>
      <c r="D4402" s="64"/>
      <c r="E4402" s="65"/>
      <c r="F4402" s="65"/>
      <c r="G4402" s="65"/>
      <c r="H4402" s="65"/>
      <c r="I4402" s="64"/>
      <c r="J4402" s="66"/>
      <c r="K4402" s="67"/>
      <c r="L4402" s="68"/>
      <c r="M4402" s="69"/>
      <c r="N4402" s="69"/>
      <c r="O4402" s="68"/>
      <c r="P4402" s="65"/>
      <c r="Q4402" s="65"/>
      <c r="R4402" s="65"/>
      <c r="S4402" s="70"/>
      <c r="T4402" s="66"/>
      <c r="U4402" s="71"/>
    </row>
    <row r="4403" spans="1:21" x14ac:dyDescent="0.15">
      <c r="A4403" s="63"/>
      <c r="B4403" s="78"/>
      <c r="C4403" s="65"/>
      <c r="D4403" s="64"/>
      <c r="E4403" s="65"/>
      <c r="F4403" s="65"/>
      <c r="G4403" s="65"/>
      <c r="H4403" s="65"/>
      <c r="I4403" s="64"/>
      <c r="J4403" s="66"/>
      <c r="K4403" s="67"/>
      <c r="L4403" s="68"/>
      <c r="M4403" s="69"/>
      <c r="N4403" s="69"/>
      <c r="O4403" s="68"/>
      <c r="P4403" s="65"/>
      <c r="Q4403" s="65"/>
      <c r="R4403" s="65"/>
      <c r="S4403" s="70"/>
      <c r="T4403" s="66"/>
      <c r="U4403" s="71"/>
    </row>
    <row r="4404" spans="1:21" x14ac:dyDescent="0.15">
      <c r="A4404" s="63"/>
      <c r="B4404" s="78"/>
      <c r="C4404" s="65"/>
      <c r="D4404" s="64"/>
      <c r="E4404" s="65"/>
      <c r="F4404" s="65"/>
      <c r="G4404" s="65"/>
      <c r="H4404" s="65"/>
      <c r="I4404" s="64"/>
      <c r="J4404" s="66"/>
      <c r="K4404" s="67"/>
      <c r="L4404" s="68"/>
      <c r="M4404" s="69"/>
      <c r="N4404" s="69"/>
      <c r="O4404" s="68"/>
      <c r="P4404" s="65"/>
      <c r="Q4404" s="65"/>
      <c r="R4404" s="65"/>
      <c r="S4404" s="70"/>
      <c r="T4404" s="66"/>
      <c r="U4404" s="71"/>
    </row>
    <row r="4405" spans="1:21" x14ac:dyDescent="0.15">
      <c r="A4405" s="63"/>
      <c r="B4405" s="78"/>
      <c r="C4405" s="65"/>
      <c r="D4405" s="64"/>
      <c r="E4405" s="65"/>
      <c r="F4405" s="65"/>
      <c r="G4405" s="65"/>
      <c r="H4405" s="65"/>
      <c r="I4405" s="64"/>
      <c r="J4405" s="66"/>
      <c r="K4405" s="67"/>
      <c r="L4405" s="68"/>
      <c r="M4405" s="69"/>
      <c r="N4405" s="69"/>
      <c r="O4405" s="68"/>
      <c r="P4405" s="65"/>
      <c r="Q4405" s="65"/>
      <c r="R4405" s="65"/>
      <c r="S4405" s="70"/>
      <c r="T4405" s="66"/>
      <c r="U4405" s="71"/>
    </row>
    <row r="4406" spans="1:21" x14ac:dyDescent="0.15">
      <c r="A4406" s="63"/>
      <c r="B4406" s="78"/>
      <c r="C4406" s="65"/>
      <c r="D4406" s="64"/>
      <c r="E4406" s="65"/>
      <c r="F4406" s="65"/>
      <c r="G4406" s="65"/>
      <c r="H4406" s="65"/>
      <c r="I4406" s="64"/>
      <c r="J4406" s="66"/>
      <c r="K4406" s="67"/>
      <c r="L4406" s="68"/>
      <c r="M4406" s="69"/>
      <c r="N4406" s="69"/>
      <c r="O4406" s="68"/>
      <c r="P4406" s="65"/>
      <c r="Q4406" s="65"/>
      <c r="R4406" s="65"/>
      <c r="S4406" s="70"/>
      <c r="T4406" s="66"/>
      <c r="U4406" s="71"/>
    </row>
    <row r="4407" spans="1:21" x14ac:dyDescent="0.15">
      <c r="A4407" s="63"/>
      <c r="B4407" s="78"/>
      <c r="C4407" s="65"/>
      <c r="D4407" s="64"/>
      <c r="E4407" s="65"/>
      <c r="F4407" s="65"/>
      <c r="G4407" s="65"/>
      <c r="H4407" s="65"/>
      <c r="I4407" s="64"/>
      <c r="J4407" s="66"/>
      <c r="K4407" s="67"/>
      <c r="L4407" s="68"/>
      <c r="M4407" s="69"/>
      <c r="N4407" s="69"/>
      <c r="O4407" s="68"/>
      <c r="P4407" s="65"/>
      <c r="Q4407" s="65"/>
      <c r="R4407" s="65"/>
      <c r="S4407" s="70"/>
      <c r="T4407" s="66"/>
      <c r="U4407" s="71"/>
    </row>
    <row r="4408" spans="1:21" x14ac:dyDescent="0.15">
      <c r="A4408" s="63"/>
      <c r="B4408" s="78"/>
      <c r="C4408" s="65"/>
      <c r="D4408" s="64"/>
      <c r="E4408" s="65"/>
      <c r="F4408" s="65"/>
      <c r="G4408" s="65"/>
      <c r="H4408" s="65"/>
      <c r="I4408" s="64"/>
      <c r="J4408" s="66"/>
      <c r="K4408" s="67"/>
      <c r="L4408" s="68"/>
      <c r="M4408" s="69"/>
      <c r="N4408" s="69"/>
      <c r="O4408" s="68"/>
      <c r="P4408" s="65"/>
      <c r="Q4408" s="65"/>
      <c r="R4408" s="65"/>
      <c r="S4408" s="70"/>
      <c r="T4408" s="66"/>
      <c r="U4408" s="71"/>
    </row>
    <row r="4409" spans="1:21" x14ac:dyDescent="0.15">
      <c r="A4409" s="63"/>
      <c r="B4409" s="78"/>
      <c r="C4409" s="65"/>
      <c r="D4409" s="64"/>
      <c r="E4409" s="65"/>
      <c r="F4409" s="65"/>
      <c r="G4409" s="65"/>
      <c r="H4409" s="65"/>
      <c r="I4409" s="64"/>
      <c r="J4409" s="66"/>
      <c r="K4409" s="67"/>
      <c r="L4409" s="68"/>
      <c r="M4409" s="69"/>
      <c r="N4409" s="69"/>
      <c r="O4409" s="68"/>
      <c r="P4409" s="65"/>
      <c r="Q4409" s="65"/>
      <c r="R4409" s="65"/>
      <c r="S4409" s="70"/>
      <c r="T4409" s="66"/>
      <c r="U4409" s="71"/>
    </row>
    <row r="4410" spans="1:21" x14ac:dyDescent="0.15">
      <c r="A4410" s="63"/>
      <c r="B4410" s="78"/>
      <c r="C4410" s="65"/>
      <c r="D4410" s="64"/>
      <c r="E4410" s="65"/>
      <c r="F4410" s="65"/>
      <c r="G4410" s="65"/>
      <c r="H4410" s="65"/>
      <c r="I4410" s="64"/>
      <c r="J4410" s="66"/>
      <c r="K4410" s="67"/>
      <c r="L4410" s="68"/>
      <c r="M4410" s="69"/>
      <c r="N4410" s="69"/>
      <c r="O4410" s="68"/>
      <c r="P4410" s="65"/>
      <c r="Q4410" s="65"/>
      <c r="R4410" s="65"/>
      <c r="S4410" s="70"/>
      <c r="T4410" s="66"/>
      <c r="U4410" s="71"/>
    </row>
    <row r="4411" spans="1:21" x14ac:dyDescent="0.15">
      <c r="A4411" s="63"/>
      <c r="B4411" s="78"/>
      <c r="C4411" s="65"/>
      <c r="D4411" s="64"/>
      <c r="E4411" s="65"/>
      <c r="F4411" s="65"/>
      <c r="G4411" s="65"/>
      <c r="H4411" s="65"/>
      <c r="I4411" s="64"/>
      <c r="J4411" s="66"/>
      <c r="K4411" s="67"/>
      <c r="L4411" s="68"/>
      <c r="M4411" s="69"/>
      <c r="N4411" s="69"/>
      <c r="O4411" s="68"/>
      <c r="P4411" s="65"/>
      <c r="Q4411" s="65"/>
      <c r="R4411" s="65"/>
      <c r="S4411" s="70"/>
      <c r="T4411" s="66"/>
      <c r="U4411" s="71"/>
    </row>
    <row r="4412" spans="1:21" x14ac:dyDescent="0.15">
      <c r="A4412" s="63"/>
      <c r="B4412" s="78"/>
      <c r="C4412" s="65"/>
      <c r="D4412" s="64"/>
      <c r="E4412" s="65"/>
      <c r="F4412" s="65"/>
      <c r="G4412" s="65"/>
      <c r="H4412" s="65"/>
      <c r="I4412" s="64"/>
      <c r="J4412" s="66"/>
      <c r="K4412" s="67"/>
      <c r="L4412" s="68"/>
      <c r="M4412" s="69"/>
      <c r="N4412" s="69"/>
      <c r="O4412" s="68"/>
      <c r="P4412" s="65"/>
      <c r="Q4412" s="65"/>
      <c r="R4412" s="65"/>
      <c r="S4412" s="70"/>
      <c r="T4412" s="66"/>
      <c r="U4412" s="71"/>
    </row>
    <row r="4413" spans="1:21" x14ac:dyDescent="0.15">
      <c r="A4413" s="63"/>
      <c r="B4413" s="78"/>
      <c r="C4413" s="65"/>
      <c r="D4413" s="64"/>
      <c r="E4413" s="65"/>
      <c r="F4413" s="65"/>
      <c r="G4413" s="65"/>
      <c r="H4413" s="65"/>
      <c r="I4413" s="64"/>
      <c r="J4413" s="66"/>
      <c r="K4413" s="67"/>
      <c r="L4413" s="68"/>
      <c r="M4413" s="69"/>
      <c r="N4413" s="69"/>
      <c r="O4413" s="68"/>
      <c r="P4413" s="65"/>
      <c r="Q4413" s="65"/>
      <c r="R4413" s="65"/>
      <c r="S4413" s="70"/>
      <c r="T4413" s="66"/>
      <c r="U4413" s="71"/>
    </row>
    <row r="4414" spans="1:21" x14ac:dyDescent="0.15">
      <c r="A4414" s="63"/>
      <c r="B4414" s="78"/>
      <c r="C4414" s="65"/>
      <c r="D4414" s="64"/>
      <c r="E4414" s="65"/>
      <c r="F4414" s="65"/>
      <c r="G4414" s="65"/>
      <c r="H4414" s="65"/>
      <c r="I4414" s="64"/>
      <c r="J4414" s="66"/>
      <c r="K4414" s="67"/>
      <c r="L4414" s="68"/>
      <c r="M4414" s="69"/>
      <c r="N4414" s="69"/>
      <c r="O4414" s="68"/>
      <c r="P4414" s="65"/>
      <c r="Q4414" s="65"/>
      <c r="R4414" s="65"/>
      <c r="S4414" s="70"/>
      <c r="T4414" s="66"/>
      <c r="U4414" s="71"/>
    </row>
    <row r="4415" spans="1:21" x14ac:dyDescent="0.15">
      <c r="A4415" s="63"/>
      <c r="B4415" s="78"/>
      <c r="C4415" s="65"/>
      <c r="D4415" s="64"/>
      <c r="E4415" s="65"/>
      <c r="F4415" s="65"/>
      <c r="G4415" s="65"/>
      <c r="H4415" s="65"/>
      <c r="I4415" s="64"/>
      <c r="J4415" s="66"/>
      <c r="K4415" s="67"/>
      <c r="L4415" s="68"/>
      <c r="M4415" s="69"/>
      <c r="N4415" s="69"/>
      <c r="O4415" s="68"/>
      <c r="P4415" s="65"/>
      <c r="Q4415" s="65"/>
      <c r="R4415" s="65"/>
      <c r="S4415" s="70"/>
      <c r="T4415" s="66"/>
      <c r="U4415" s="71"/>
    </row>
    <row r="4416" spans="1:21" x14ac:dyDescent="0.15">
      <c r="A4416" s="63"/>
      <c r="B4416" s="78"/>
      <c r="C4416" s="65"/>
      <c r="D4416" s="64"/>
      <c r="E4416" s="65"/>
      <c r="F4416" s="65"/>
      <c r="G4416" s="65"/>
      <c r="H4416" s="65"/>
      <c r="I4416" s="64"/>
      <c r="J4416" s="66"/>
      <c r="K4416" s="67"/>
      <c r="L4416" s="68"/>
      <c r="M4416" s="69"/>
      <c r="N4416" s="69"/>
      <c r="O4416" s="68"/>
      <c r="P4416" s="65"/>
      <c r="Q4416" s="65"/>
      <c r="R4416" s="65"/>
      <c r="S4416" s="70"/>
      <c r="T4416" s="66"/>
      <c r="U4416" s="71"/>
    </row>
    <row r="4417" spans="1:21" x14ac:dyDescent="0.15">
      <c r="A4417" s="63"/>
      <c r="B4417" s="78"/>
      <c r="C4417" s="65"/>
      <c r="D4417" s="64"/>
      <c r="E4417" s="65"/>
      <c r="F4417" s="65"/>
      <c r="G4417" s="65"/>
      <c r="H4417" s="65"/>
      <c r="I4417" s="64"/>
      <c r="J4417" s="66"/>
      <c r="K4417" s="67"/>
      <c r="L4417" s="68"/>
      <c r="M4417" s="69"/>
      <c r="N4417" s="69"/>
      <c r="O4417" s="68"/>
      <c r="P4417" s="65"/>
      <c r="Q4417" s="65"/>
      <c r="R4417" s="65"/>
      <c r="S4417" s="70"/>
      <c r="T4417" s="66"/>
      <c r="U4417" s="71"/>
    </row>
    <row r="4418" spans="1:21" x14ac:dyDescent="0.15">
      <c r="A4418" s="63"/>
      <c r="B4418" s="78"/>
      <c r="C4418" s="65"/>
      <c r="D4418" s="64"/>
      <c r="E4418" s="65"/>
      <c r="F4418" s="65"/>
      <c r="G4418" s="65"/>
      <c r="H4418" s="65"/>
      <c r="I4418" s="64"/>
      <c r="J4418" s="66"/>
      <c r="K4418" s="67"/>
      <c r="L4418" s="68"/>
      <c r="M4418" s="69"/>
      <c r="N4418" s="69"/>
      <c r="O4418" s="68"/>
      <c r="P4418" s="65"/>
      <c r="Q4418" s="65"/>
      <c r="R4418" s="65"/>
      <c r="S4418" s="70"/>
      <c r="T4418" s="66"/>
      <c r="U4418" s="71"/>
    </row>
    <row r="4419" spans="1:21" x14ac:dyDescent="0.15">
      <c r="A4419" s="63"/>
      <c r="B4419" s="78"/>
      <c r="C4419" s="65"/>
      <c r="D4419" s="64"/>
      <c r="E4419" s="65"/>
      <c r="F4419" s="65"/>
      <c r="G4419" s="65"/>
      <c r="H4419" s="65"/>
      <c r="I4419" s="64"/>
      <c r="J4419" s="66"/>
      <c r="K4419" s="67"/>
      <c r="L4419" s="68"/>
      <c r="M4419" s="69"/>
      <c r="N4419" s="69"/>
      <c r="O4419" s="68"/>
      <c r="P4419" s="65"/>
      <c r="Q4419" s="65"/>
      <c r="R4419" s="65"/>
      <c r="S4419" s="70"/>
      <c r="T4419" s="66"/>
      <c r="U4419" s="71"/>
    </row>
    <row r="4420" spans="1:21" x14ac:dyDescent="0.15">
      <c r="A4420" s="63"/>
      <c r="B4420" s="78"/>
      <c r="C4420" s="65"/>
      <c r="D4420" s="64"/>
      <c r="E4420" s="65"/>
      <c r="F4420" s="65"/>
      <c r="G4420" s="65"/>
      <c r="H4420" s="65"/>
      <c r="I4420" s="64"/>
      <c r="J4420" s="66"/>
      <c r="K4420" s="67"/>
      <c r="L4420" s="68"/>
      <c r="M4420" s="69"/>
      <c r="N4420" s="69"/>
      <c r="O4420" s="68"/>
      <c r="P4420" s="65"/>
      <c r="Q4420" s="65"/>
      <c r="R4420" s="65"/>
      <c r="S4420" s="70"/>
      <c r="T4420" s="66"/>
      <c r="U4420" s="71"/>
    </row>
    <row r="4421" spans="1:21" x14ac:dyDescent="0.15">
      <c r="A4421" s="63"/>
      <c r="B4421" s="78"/>
      <c r="C4421" s="65"/>
      <c r="D4421" s="64"/>
      <c r="E4421" s="65"/>
      <c r="F4421" s="65"/>
      <c r="G4421" s="65"/>
      <c r="H4421" s="65"/>
      <c r="I4421" s="64"/>
      <c r="J4421" s="66"/>
      <c r="K4421" s="67"/>
      <c r="L4421" s="68"/>
      <c r="M4421" s="69"/>
      <c r="N4421" s="69"/>
      <c r="O4421" s="68"/>
      <c r="P4421" s="65"/>
      <c r="Q4421" s="65"/>
      <c r="R4421" s="65"/>
      <c r="S4421" s="70"/>
      <c r="T4421" s="66"/>
      <c r="U4421" s="71"/>
    </row>
    <row r="4422" spans="1:21" x14ac:dyDescent="0.15">
      <c r="A4422" s="63"/>
      <c r="B4422" s="78"/>
      <c r="C4422" s="65"/>
      <c r="D4422" s="64"/>
      <c r="E4422" s="65"/>
      <c r="F4422" s="65"/>
      <c r="G4422" s="65"/>
      <c r="H4422" s="65"/>
      <c r="I4422" s="64"/>
      <c r="J4422" s="66"/>
      <c r="K4422" s="67"/>
      <c r="L4422" s="68"/>
      <c r="M4422" s="69"/>
      <c r="N4422" s="69"/>
      <c r="O4422" s="68"/>
      <c r="P4422" s="65"/>
      <c r="Q4422" s="65"/>
      <c r="R4422" s="65"/>
      <c r="S4422" s="70"/>
      <c r="T4422" s="66"/>
      <c r="U4422" s="71"/>
    </row>
    <row r="4423" spans="1:21" x14ac:dyDescent="0.15">
      <c r="A4423" s="63"/>
      <c r="B4423" s="78"/>
      <c r="C4423" s="65"/>
      <c r="D4423" s="64"/>
      <c r="E4423" s="65"/>
      <c r="F4423" s="65"/>
      <c r="G4423" s="65"/>
      <c r="H4423" s="65"/>
      <c r="I4423" s="64"/>
      <c r="J4423" s="66"/>
      <c r="K4423" s="67"/>
      <c r="L4423" s="68"/>
      <c r="M4423" s="69"/>
      <c r="N4423" s="69"/>
      <c r="O4423" s="68"/>
      <c r="P4423" s="65"/>
      <c r="Q4423" s="65"/>
      <c r="R4423" s="65"/>
      <c r="S4423" s="70"/>
      <c r="T4423" s="66"/>
      <c r="U4423" s="71"/>
    </row>
    <row r="4424" spans="1:21" x14ac:dyDescent="0.15">
      <c r="A4424" s="63"/>
      <c r="B4424" s="78"/>
      <c r="C4424" s="65"/>
      <c r="D4424" s="64"/>
      <c r="E4424" s="65"/>
      <c r="F4424" s="65"/>
      <c r="G4424" s="65"/>
      <c r="H4424" s="65"/>
      <c r="I4424" s="64"/>
      <c r="J4424" s="66"/>
      <c r="K4424" s="67"/>
      <c r="L4424" s="68"/>
      <c r="M4424" s="69"/>
      <c r="N4424" s="69"/>
      <c r="O4424" s="68"/>
      <c r="P4424" s="65"/>
      <c r="Q4424" s="65"/>
      <c r="R4424" s="65"/>
      <c r="S4424" s="70"/>
      <c r="T4424" s="66"/>
      <c r="U4424" s="71"/>
    </row>
    <row r="4425" spans="1:21" x14ac:dyDescent="0.15">
      <c r="A4425" s="63"/>
      <c r="B4425" s="78"/>
      <c r="C4425" s="65"/>
      <c r="D4425" s="64"/>
      <c r="E4425" s="65"/>
      <c r="F4425" s="65"/>
      <c r="G4425" s="65"/>
      <c r="H4425" s="65"/>
      <c r="I4425" s="64"/>
      <c r="J4425" s="66"/>
      <c r="K4425" s="67"/>
      <c r="L4425" s="68"/>
      <c r="M4425" s="69"/>
      <c r="N4425" s="69"/>
      <c r="O4425" s="68"/>
      <c r="P4425" s="65"/>
      <c r="Q4425" s="65"/>
      <c r="R4425" s="65"/>
      <c r="S4425" s="70"/>
      <c r="T4425" s="66"/>
      <c r="U4425" s="71"/>
    </row>
    <row r="4426" spans="1:21" x14ac:dyDescent="0.15">
      <c r="A4426" s="63"/>
      <c r="B4426" s="78"/>
      <c r="C4426" s="65"/>
      <c r="D4426" s="64"/>
      <c r="E4426" s="65"/>
      <c r="F4426" s="65"/>
      <c r="G4426" s="65"/>
      <c r="H4426" s="65"/>
      <c r="I4426" s="64"/>
      <c r="J4426" s="66"/>
      <c r="K4426" s="67"/>
      <c r="L4426" s="68"/>
      <c r="M4426" s="69"/>
      <c r="N4426" s="69"/>
      <c r="O4426" s="68"/>
      <c r="P4426" s="65"/>
      <c r="Q4426" s="65"/>
      <c r="R4426" s="65"/>
      <c r="S4426" s="70"/>
      <c r="T4426" s="66"/>
      <c r="U4426" s="71"/>
    </row>
    <row r="4427" spans="1:21" x14ac:dyDescent="0.15">
      <c r="A4427" s="63"/>
      <c r="B4427" s="78"/>
      <c r="C4427" s="65"/>
      <c r="D4427" s="64"/>
      <c r="E4427" s="65"/>
      <c r="F4427" s="65"/>
      <c r="G4427" s="65"/>
      <c r="H4427" s="65"/>
      <c r="I4427" s="64"/>
      <c r="J4427" s="66"/>
      <c r="K4427" s="67"/>
      <c r="L4427" s="68"/>
      <c r="M4427" s="69"/>
      <c r="N4427" s="69"/>
      <c r="O4427" s="68"/>
      <c r="P4427" s="65"/>
      <c r="Q4427" s="65"/>
      <c r="R4427" s="65"/>
      <c r="S4427" s="70"/>
      <c r="T4427" s="66"/>
      <c r="U4427" s="71"/>
    </row>
    <row r="4428" spans="1:21" x14ac:dyDescent="0.15">
      <c r="A4428" s="63"/>
      <c r="B4428" s="78"/>
      <c r="C4428" s="65"/>
      <c r="D4428" s="64"/>
      <c r="E4428" s="65"/>
      <c r="F4428" s="65"/>
      <c r="G4428" s="65"/>
      <c r="H4428" s="65"/>
      <c r="I4428" s="64"/>
      <c r="J4428" s="66"/>
      <c r="K4428" s="67"/>
      <c r="L4428" s="68"/>
      <c r="M4428" s="69"/>
      <c r="N4428" s="69"/>
      <c r="O4428" s="68"/>
      <c r="P4428" s="65"/>
      <c r="Q4428" s="65"/>
      <c r="R4428" s="65"/>
      <c r="S4428" s="70"/>
      <c r="T4428" s="66"/>
      <c r="U4428" s="71"/>
    </row>
    <row r="4429" spans="1:21" x14ac:dyDescent="0.15">
      <c r="A4429" s="63"/>
      <c r="B4429" s="78"/>
      <c r="C4429" s="65"/>
      <c r="D4429" s="64"/>
      <c r="E4429" s="65"/>
      <c r="F4429" s="65"/>
      <c r="G4429" s="65"/>
      <c r="H4429" s="65"/>
      <c r="I4429" s="64"/>
      <c r="J4429" s="66"/>
      <c r="K4429" s="67"/>
      <c r="L4429" s="68"/>
      <c r="M4429" s="69"/>
      <c r="N4429" s="69"/>
      <c r="O4429" s="68"/>
      <c r="P4429" s="65"/>
      <c r="Q4429" s="65"/>
      <c r="R4429" s="65"/>
      <c r="S4429" s="70"/>
      <c r="T4429" s="66"/>
      <c r="U4429" s="71"/>
    </row>
    <row r="4430" spans="1:21" x14ac:dyDescent="0.15">
      <c r="A4430" s="63"/>
      <c r="B4430" s="78"/>
      <c r="C4430" s="65"/>
      <c r="D4430" s="64"/>
      <c r="E4430" s="65"/>
      <c r="F4430" s="65"/>
      <c r="G4430" s="65"/>
      <c r="H4430" s="65"/>
      <c r="I4430" s="64"/>
      <c r="J4430" s="66"/>
      <c r="K4430" s="67"/>
      <c r="L4430" s="68"/>
      <c r="M4430" s="69"/>
      <c r="N4430" s="69"/>
      <c r="O4430" s="68"/>
      <c r="P4430" s="65"/>
      <c r="Q4430" s="65"/>
      <c r="R4430" s="65"/>
      <c r="S4430" s="70"/>
      <c r="T4430" s="66"/>
      <c r="U4430" s="71"/>
    </row>
    <row r="4431" spans="1:21" x14ac:dyDescent="0.15">
      <c r="A4431" s="63"/>
      <c r="B4431" s="78"/>
      <c r="C4431" s="65"/>
      <c r="D4431" s="64"/>
      <c r="E4431" s="65"/>
      <c r="F4431" s="65"/>
      <c r="G4431" s="65"/>
      <c r="H4431" s="65"/>
      <c r="I4431" s="64"/>
      <c r="J4431" s="66"/>
      <c r="K4431" s="67"/>
      <c r="L4431" s="68"/>
      <c r="M4431" s="69"/>
      <c r="N4431" s="69"/>
      <c r="O4431" s="68"/>
      <c r="P4431" s="65"/>
      <c r="Q4431" s="65"/>
      <c r="R4431" s="65"/>
      <c r="S4431" s="70"/>
      <c r="T4431" s="66"/>
      <c r="U4431" s="71"/>
    </row>
    <row r="4432" spans="1:21" x14ac:dyDescent="0.15">
      <c r="A4432" s="63"/>
      <c r="B4432" s="78"/>
      <c r="C4432" s="65"/>
      <c r="D4432" s="64"/>
      <c r="E4432" s="65"/>
      <c r="F4432" s="65"/>
      <c r="G4432" s="65"/>
      <c r="H4432" s="65"/>
      <c r="I4432" s="64"/>
      <c r="J4432" s="66"/>
      <c r="K4432" s="67"/>
      <c r="L4432" s="68"/>
      <c r="M4432" s="69"/>
      <c r="N4432" s="69"/>
      <c r="O4432" s="68"/>
      <c r="P4432" s="65"/>
      <c r="Q4432" s="65"/>
      <c r="R4432" s="65"/>
      <c r="S4432" s="70"/>
      <c r="T4432" s="66"/>
      <c r="U4432" s="71"/>
    </row>
    <row r="4433" spans="1:21" x14ac:dyDescent="0.15">
      <c r="A4433" s="63"/>
      <c r="B4433" s="78"/>
      <c r="C4433" s="65"/>
      <c r="D4433" s="64"/>
      <c r="E4433" s="65"/>
      <c r="F4433" s="65"/>
      <c r="G4433" s="65"/>
      <c r="H4433" s="65"/>
      <c r="I4433" s="64"/>
      <c r="J4433" s="66"/>
      <c r="K4433" s="67"/>
      <c r="L4433" s="68"/>
      <c r="M4433" s="69"/>
      <c r="N4433" s="69"/>
      <c r="O4433" s="68"/>
      <c r="P4433" s="65"/>
      <c r="Q4433" s="65"/>
      <c r="R4433" s="65"/>
      <c r="S4433" s="70"/>
      <c r="T4433" s="66"/>
      <c r="U4433" s="71"/>
    </row>
    <row r="4434" spans="1:21" x14ac:dyDescent="0.15">
      <c r="A4434" s="63"/>
      <c r="B4434" s="78"/>
      <c r="C4434" s="65"/>
      <c r="D4434" s="64"/>
      <c r="E4434" s="65"/>
      <c r="F4434" s="65"/>
      <c r="G4434" s="65"/>
      <c r="H4434" s="65"/>
      <c r="I4434" s="64"/>
      <c r="J4434" s="66"/>
      <c r="K4434" s="67"/>
      <c r="L4434" s="68"/>
      <c r="M4434" s="69"/>
      <c r="N4434" s="69"/>
      <c r="O4434" s="68"/>
      <c r="P4434" s="65"/>
      <c r="Q4434" s="65"/>
      <c r="R4434" s="65"/>
      <c r="S4434" s="70"/>
      <c r="T4434" s="66"/>
      <c r="U4434" s="71"/>
    </row>
    <row r="4435" spans="1:21" x14ac:dyDescent="0.15">
      <c r="A4435" s="63"/>
      <c r="B4435" s="78"/>
      <c r="C4435" s="65"/>
      <c r="D4435" s="64"/>
      <c r="E4435" s="65"/>
      <c r="F4435" s="65"/>
      <c r="G4435" s="65"/>
      <c r="H4435" s="65"/>
      <c r="I4435" s="64"/>
      <c r="J4435" s="66"/>
      <c r="K4435" s="67"/>
      <c r="L4435" s="68"/>
      <c r="M4435" s="69"/>
      <c r="N4435" s="69"/>
      <c r="O4435" s="68"/>
      <c r="P4435" s="65"/>
      <c r="Q4435" s="65"/>
      <c r="R4435" s="65"/>
      <c r="S4435" s="70"/>
      <c r="T4435" s="66"/>
      <c r="U4435" s="71"/>
    </row>
    <row r="4436" spans="1:21" x14ac:dyDescent="0.15">
      <c r="A4436" s="63"/>
      <c r="B4436" s="78"/>
      <c r="C4436" s="65"/>
      <c r="D4436" s="64"/>
      <c r="E4436" s="65"/>
      <c r="F4436" s="65"/>
      <c r="G4436" s="65"/>
      <c r="H4436" s="65"/>
      <c r="I4436" s="64"/>
      <c r="J4436" s="66"/>
      <c r="K4436" s="67"/>
      <c r="L4436" s="68"/>
      <c r="M4436" s="69"/>
      <c r="N4436" s="69"/>
      <c r="O4436" s="68"/>
      <c r="P4436" s="65"/>
      <c r="Q4436" s="65"/>
      <c r="R4436" s="65"/>
      <c r="S4436" s="70"/>
      <c r="T4436" s="66"/>
      <c r="U4436" s="71"/>
    </row>
    <row r="4437" spans="1:21" x14ac:dyDescent="0.15">
      <c r="A4437" s="63"/>
      <c r="B4437" s="78"/>
      <c r="C4437" s="65"/>
      <c r="D4437" s="64"/>
      <c r="E4437" s="65"/>
      <c r="F4437" s="65"/>
      <c r="G4437" s="65"/>
      <c r="H4437" s="65"/>
      <c r="I4437" s="64"/>
      <c r="J4437" s="66"/>
      <c r="K4437" s="67"/>
      <c r="L4437" s="68"/>
      <c r="M4437" s="69"/>
      <c r="N4437" s="69"/>
      <c r="O4437" s="68"/>
      <c r="P4437" s="65"/>
      <c r="Q4437" s="65"/>
      <c r="R4437" s="65"/>
      <c r="S4437" s="70"/>
      <c r="T4437" s="66"/>
      <c r="U4437" s="71"/>
    </row>
    <row r="4438" spans="1:21" x14ac:dyDescent="0.15">
      <c r="A4438" s="63"/>
      <c r="B4438" s="78"/>
      <c r="C4438" s="65"/>
      <c r="D4438" s="64"/>
      <c r="E4438" s="65"/>
      <c r="F4438" s="65"/>
      <c r="G4438" s="65"/>
      <c r="H4438" s="65"/>
      <c r="I4438" s="64"/>
      <c r="J4438" s="66"/>
      <c r="K4438" s="67"/>
      <c r="L4438" s="68"/>
      <c r="M4438" s="69"/>
      <c r="N4438" s="69"/>
      <c r="O4438" s="68"/>
      <c r="P4438" s="65"/>
      <c r="Q4438" s="65"/>
      <c r="R4438" s="65"/>
      <c r="S4438" s="70"/>
      <c r="T4438" s="66"/>
      <c r="U4438" s="71"/>
    </row>
    <row r="4439" spans="1:21" x14ac:dyDescent="0.15">
      <c r="A4439" s="63"/>
      <c r="B4439" s="78"/>
      <c r="C4439" s="65"/>
      <c r="D4439" s="64"/>
      <c r="E4439" s="65"/>
      <c r="F4439" s="65"/>
      <c r="G4439" s="65"/>
      <c r="H4439" s="65"/>
      <c r="I4439" s="64"/>
      <c r="J4439" s="66"/>
      <c r="K4439" s="67"/>
      <c r="L4439" s="68"/>
      <c r="M4439" s="69"/>
      <c r="N4439" s="69"/>
      <c r="O4439" s="68"/>
      <c r="P4439" s="65"/>
      <c r="Q4439" s="65"/>
      <c r="R4439" s="65"/>
      <c r="S4439" s="70"/>
      <c r="T4439" s="66"/>
      <c r="U4439" s="71"/>
    </row>
    <row r="4440" spans="1:21" x14ac:dyDescent="0.15">
      <c r="A4440" s="63"/>
      <c r="B4440" s="78"/>
      <c r="C4440" s="65"/>
      <c r="D4440" s="64"/>
      <c r="E4440" s="65"/>
      <c r="F4440" s="65"/>
      <c r="G4440" s="65"/>
      <c r="H4440" s="65"/>
      <c r="I4440" s="64"/>
      <c r="J4440" s="66"/>
      <c r="K4440" s="67"/>
      <c r="L4440" s="68"/>
      <c r="M4440" s="69"/>
      <c r="N4440" s="69"/>
      <c r="O4440" s="68"/>
      <c r="P4440" s="65"/>
      <c r="Q4440" s="65"/>
      <c r="R4440" s="65"/>
      <c r="S4440" s="70"/>
      <c r="T4440" s="66"/>
      <c r="U4440" s="71"/>
    </row>
    <row r="4441" spans="1:21" x14ac:dyDescent="0.15">
      <c r="A4441" s="63"/>
      <c r="B4441" s="78"/>
      <c r="C4441" s="65"/>
      <c r="D4441" s="64"/>
      <c r="E4441" s="65"/>
      <c r="F4441" s="65"/>
      <c r="G4441" s="65"/>
      <c r="H4441" s="65"/>
      <c r="I4441" s="64"/>
      <c r="J4441" s="66"/>
      <c r="K4441" s="67"/>
      <c r="L4441" s="68"/>
      <c r="M4441" s="69"/>
      <c r="N4441" s="69"/>
      <c r="O4441" s="68"/>
      <c r="P4441" s="65"/>
      <c r="Q4441" s="65"/>
      <c r="R4441" s="65"/>
      <c r="S4441" s="70"/>
      <c r="T4441" s="66"/>
      <c r="U4441" s="71"/>
    </row>
    <row r="4442" spans="1:21" x14ac:dyDescent="0.15">
      <c r="A4442" s="63"/>
      <c r="B4442" s="78"/>
      <c r="C4442" s="65"/>
      <c r="D4442" s="64"/>
      <c r="E4442" s="65"/>
      <c r="F4442" s="65"/>
      <c r="G4442" s="65"/>
      <c r="H4442" s="65"/>
      <c r="I4442" s="64"/>
      <c r="J4442" s="66"/>
      <c r="K4442" s="67"/>
      <c r="L4442" s="68"/>
      <c r="M4442" s="69"/>
      <c r="N4442" s="69"/>
      <c r="O4442" s="68"/>
      <c r="P4442" s="65"/>
      <c r="Q4442" s="65"/>
      <c r="R4442" s="65"/>
      <c r="S4442" s="70"/>
      <c r="T4442" s="66"/>
      <c r="U4442" s="71"/>
    </row>
    <row r="4443" spans="1:21" x14ac:dyDescent="0.15">
      <c r="A4443" s="63"/>
      <c r="B4443" s="78"/>
      <c r="C4443" s="65"/>
      <c r="D4443" s="64"/>
      <c r="E4443" s="65"/>
      <c r="F4443" s="65"/>
      <c r="G4443" s="65"/>
      <c r="H4443" s="65"/>
      <c r="I4443" s="64"/>
      <c r="J4443" s="66"/>
      <c r="K4443" s="67"/>
      <c r="L4443" s="68"/>
      <c r="M4443" s="69"/>
      <c r="N4443" s="69"/>
      <c r="O4443" s="68"/>
      <c r="P4443" s="65"/>
      <c r="Q4443" s="65"/>
      <c r="R4443" s="65"/>
      <c r="S4443" s="70"/>
      <c r="T4443" s="66"/>
      <c r="U4443" s="71"/>
    </row>
    <row r="4444" spans="1:21" x14ac:dyDescent="0.15">
      <c r="A4444" s="63"/>
      <c r="B4444" s="78"/>
      <c r="C4444" s="65"/>
      <c r="D4444" s="64"/>
      <c r="E4444" s="65"/>
      <c r="F4444" s="65"/>
      <c r="G4444" s="65"/>
      <c r="H4444" s="65"/>
      <c r="I4444" s="64"/>
      <c r="J4444" s="66"/>
      <c r="K4444" s="67"/>
      <c r="L4444" s="68"/>
      <c r="M4444" s="69"/>
      <c r="N4444" s="69"/>
      <c r="O4444" s="68"/>
      <c r="P4444" s="65"/>
      <c r="Q4444" s="65"/>
      <c r="R4444" s="65"/>
      <c r="S4444" s="70"/>
      <c r="T4444" s="66"/>
      <c r="U4444" s="71"/>
    </row>
    <row r="4445" spans="1:21" x14ac:dyDescent="0.15">
      <c r="A4445" s="63"/>
      <c r="B4445" s="78"/>
      <c r="C4445" s="65"/>
      <c r="D4445" s="64"/>
      <c r="E4445" s="65"/>
      <c r="F4445" s="65"/>
      <c r="G4445" s="65"/>
      <c r="H4445" s="65"/>
      <c r="I4445" s="64"/>
      <c r="J4445" s="66"/>
      <c r="K4445" s="67"/>
      <c r="L4445" s="68"/>
      <c r="M4445" s="69"/>
      <c r="N4445" s="69"/>
      <c r="O4445" s="68"/>
      <c r="P4445" s="65"/>
      <c r="Q4445" s="65"/>
      <c r="R4445" s="65"/>
      <c r="S4445" s="70"/>
      <c r="T4445" s="66"/>
      <c r="U4445" s="71"/>
    </row>
    <row r="4446" spans="1:21" x14ac:dyDescent="0.15">
      <c r="A4446" s="63"/>
      <c r="B4446" s="78"/>
      <c r="C4446" s="65"/>
      <c r="D4446" s="64"/>
      <c r="E4446" s="65"/>
      <c r="F4446" s="65"/>
      <c r="G4446" s="65"/>
      <c r="H4446" s="65"/>
      <c r="I4446" s="64"/>
      <c r="J4446" s="66"/>
      <c r="K4446" s="67"/>
      <c r="L4446" s="68"/>
      <c r="M4446" s="69"/>
      <c r="N4446" s="69"/>
      <c r="O4446" s="68"/>
      <c r="P4446" s="65"/>
      <c r="Q4446" s="65"/>
      <c r="R4446" s="65"/>
      <c r="S4446" s="70"/>
      <c r="T4446" s="66"/>
      <c r="U4446" s="71"/>
    </row>
    <row r="4447" spans="1:21" x14ac:dyDescent="0.15">
      <c r="A4447" s="63"/>
      <c r="B4447" s="78"/>
      <c r="C4447" s="65"/>
      <c r="D4447" s="64"/>
      <c r="E4447" s="65"/>
      <c r="F4447" s="65"/>
      <c r="G4447" s="65"/>
      <c r="H4447" s="65"/>
      <c r="I4447" s="64"/>
      <c r="J4447" s="66"/>
      <c r="K4447" s="67"/>
      <c r="L4447" s="68"/>
      <c r="M4447" s="69"/>
      <c r="N4447" s="69"/>
      <c r="O4447" s="68"/>
      <c r="P4447" s="65"/>
      <c r="Q4447" s="65"/>
      <c r="R4447" s="65"/>
      <c r="S4447" s="70"/>
      <c r="T4447" s="66"/>
      <c r="U4447" s="71"/>
    </row>
    <row r="4448" spans="1:21" x14ac:dyDescent="0.15">
      <c r="A4448" s="63"/>
      <c r="B4448" s="78"/>
      <c r="C4448" s="65"/>
      <c r="D4448" s="64"/>
      <c r="E4448" s="65"/>
      <c r="F4448" s="65"/>
      <c r="G4448" s="65"/>
      <c r="H4448" s="65"/>
      <c r="I4448" s="64"/>
      <c r="J4448" s="66"/>
      <c r="K4448" s="67"/>
      <c r="L4448" s="68"/>
      <c r="M4448" s="69"/>
      <c r="N4448" s="69"/>
      <c r="O4448" s="68"/>
      <c r="P4448" s="65"/>
      <c r="Q4448" s="65"/>
      <c r="R4448" s="65"/>
      <c r="S4448" s="70"/>
      <c r="T4448" s="66"/>
      <c r="U4448" s="71"/>
    </row>
    <row r="4449" spans="1:21" x14ac:dyDescent="0.15">
      <c r="A4449" s="63"/>
      <c r="B4449" s="78"/>
      <c r="C4449" s="65"/>
      <c r="D4449" s="64"/>
      <c r="E4449" s="65"/>
      <c r="F4449" s="65"/>
      <c r="G4449" s="65"/>
      <c r="H4449" s="65"/>
      <c r="I4449" s="64"/>
      <c r="J4449" s="66"/>
      <c r="K4449" s="67"/>
      <c r="L4449" s="68"/>
      <c r="M4449" s="69"/>
      <c r="N4449" s="69"/>
      <c r="O4449" s="68"/>
      <c r="P4449" s="65"/>
      <c r="Q4449" s="65"/>
      <c r="R4449" s="65"/>
      <c r="S4449" s="70"/>
      <c r="T4449" s="66"/>
      <c r="U4449" s="71"/>
    </row>
    <row r="4450" spans="1:21" x14ac:dyDescent="0.15">
      <c r="A4450" s="63"/>
      <c r="B4450" s="78"/>
      <c r="C4450" s="65"/>
      <c r="D4450" s="64"/>
      <c r="E4450" s="65"/>
      <c r="F4450" s="65"/>
      <c r="G4450" s="65"/>
      <c r="H4450" s="65"/>
      <c r="I4450" s="64"/>
      <c r="J4450" s="66"/>
      <c r="K4450" s="67"/>
      <c r="L4450" s="68"/>
      <c r="M4450" s="69"/>
      <c r="N4450" s="69"/>
      <c r="O4450" s="68"/>
      <c r="P4450" s="65"/>
      <c r="Q4450" s="65"/>
      <c r="R4450" s="65"/>
      <c r="S4450" s="70"/>
      <c r="T4450" s="66"/>
      <c r="U4450" s="71"/>
    </row>
    <row r="4451" spans="1:21" x14ac:dyDescent="0.15">
      <c r="A4451" s="63"/>
      <c r="B4451" s="78"/>
      <c r="C4451" s="65"/>
      <c r="D4451" s="64"/>
      <c r="E4451" s="65"/>
      <c r="F4451" s="65"/>
      <c r="G4451" s="65"/>
      <c r="H4451" s="65"/>
      <c r="I4451" s="64"/>
      <c r="J4451" s="66"/>
      <c r="K4451" s="67"/>
      <c r="L4451" s="68"/>
      <c r="M4451" s="69"/>
      <c r="N4451" s="69"/>
      <c r="O4451" s="68"/>
      <c r="P4451" s="65"/>
      <c r="Q4451" s="65"/>
      <c r="R4451" s="65"/>
      <c r="S4451" s="70"/>
      <c r="T4451" s="66"/>
      <c r="U4451" s="71"/>
    </row>
    <row r="4452" spans="1:21" x14ac:dyDescent="0.15">
      <c r="A4452" s="63"/>
      <c r="B4452" s="78"/>
      <c r="C4452" s="65"/>
      <c r="D4452" s="64"/>
      <c r="E4452" s="65"/>
      <c r="F4452" s="65"/>
      <c r="G4452" s="65"/>
      <c r="H4452" s="65"/>
      <c r="I4452" s="64"/>
      <c r="J4452" s="66"/>
      <c r="K4452" s="67"/>
      <c r="L4452" s="68"/>
      <c r="M4452" s="69"/>
      <c r="N4452" s="69"/>
      <c r="O4452" s="68"/>
      <c r="P4452" s="65"/>
      <c r="Q4452" s="65"/>
      <c r="R4452" s="65"/>
      <c r="S4452" s="70"/>
      <c r="T4452" s="66"/>
      <c r="U4452" s="71"/>
    </row>
    <row r="4453" spans="1:21" x14ac:dyDescent="0.15">
      <c r="A4453" s="63"/>
      <c r="B4453" s="78"/>
      <c r="C4453" s="65"/>
      <c r="D4453" s="64"/>
      <c r="E4453" s="65"/>
      <c r="F4453" s="65"/>
      <c r="G4453" s="65"/>
      <c r="H4453" s="65"/>
      <c r="I4453" s="64"/>
      <c r="J4453" s="66"/>
      <c r="K4453" s="67"/>
      <c r="L4453" s="68"/>
      <c r="M4453" s="69"/>
      <c r="N4453" s="69"/>
      <c r="O4453" s="68"/>
      <c r="P4453" s="65"/>
      <c r="Q4453" s="65"/>
      <c r="R4453" s="65"/>
      <c r="S4453" s="70"/>
      <c r="T4453" s="66"/>
      <c r="U4453" s="71"/>
    </row>
    <row r="4454" spans="1:21" x14ac:dyDescent="0.15">
      <c r="A4454" s="63"/>
      <c r="B4454" s="78"/>
      <c r="C4454" s="65"/>
      <c r="D4454" s="64"/>
      <c r="E4454" s="65"/>
      <c r="F4454" s="65"/>
      <c r="G4454" s="65"/>
      <c r="H4454" s="65"/>
      <c r="I4454" s="64"/>
      <c r="J4454" s="66"/>
      <c r="K4454" s="67"/>
      <c r="L4454" s="68"/>
      <c r="M4454" s="69"/>
      <c r="N4454" s="69"/>
      <c r="O4454" s="68"/>
      <c r="P4454" s="65"/>
      <c r="Q4454" s="65"/>
      <c r="R4454" s="65"/>
      <c r="S4454" s="70"/>
      <c r="T4454" s="66"/>
      <c r="U4454" s="71"/>
    </row>
    <row r="4455" spans="1:21" x14ac:dyDescent="0.15">
      <c r="A4455" s="63"/>
      <c r="B4455" s="78"/>
      <c r="C4455" s="65"/>
      <c r="D4455" s="64"/>
      <c r="E4455" s="65"/>
      <c r="F4455" s="65"/>
      <c r="G4455" s="65"/>
      <c r="H4455" s="65"/>
      <c r="I4455" s="64"/>
      <c r="J4455" s="66"/>
      <c r="K4455" s="67"/>
      <c r="L4455" s="68"/>
      <c r="M4455" s="69"/>
      <c r="N4455" s="69"/>
      <c r="O4455" s="68"/>
      <c r="P4455" s="65"/>
      <c r="Q4455" s="65"/>
      <c r="R4455" s="65"/>
      <c r="S4455" s="70"/>
      <c r="T4455" s="66"/>
      <c r="U4455" s="71"/>
    </row>
    <row r="4456" spans="1:21" x14ac:dyDescent="0.15">
      <c r="A4456" s="63"/>
      <c r="B4456" s="78"/>
      <c r="C4456" s="65"/>
      <c r="D4456" s="64"/>
      <c r="E4456" s="65"/>
      <c r="F4456" s="65"/>
      <c r="G4456" s="65"/>
      <c r="H4456" s="65"/>
      <c r="I4456" s="64"/>
      <c r="J4456" s="66"/>
      <c r="K4456" s="67"/>
      <c r="L4456" s="68"/>
      <c r="M4456" s="69"/>
      <c r="N4456" s="69"/>
      <c r="O4456" s="68"/>
      <c r="P4456" s="65"/>
      <c r="Q4456" s="65"/>
      <c r="R4456" s="65"/>
      <c r="S4456" s="70"/>
      <c r="T4456" s="66"/>
      <c r="U4456" s="71"/>
    </row>
    <row r="4457" spans="1:21" x14ac:dyDescent="0.15">
      <c r="A4457" s="63"/>
      <c r="B4457" s="78"/>
      <c r="C4457" s="65"/>
      <c r="D4457" s="64"/>
      <c r="E4457" s="65"/>
      <c r="F4457" s="65"/>
      <c r="G4457" s="65"/>
      <c r="H4457" s="65"/>
      <c r="I4457" s="64"/>
      <c r="J4457" s="66"/>
      <c r="K4457" s="67"/>
      <c r="L4457" s="68"/>
      <c r="M4457" s="69"/>
      <c r="N4457" s="69"/>
      <c r="O4457" s="68"/>
      <c r="P4457" s="65"/>
      <c r="Q4457" s="65"/>
      <c r="R4457" s="65"/>
      <c r="S4457" s="70"/>
      <c r="T4457" s="66"/>
      <c r="U4457" s="71"/>
    </row>
    <row r="4458" spans="1:21" x14ac:dyDescent="0.15">
      <c r="A4458" s="63"/>
      <c r="B4458" s="78"/>
      <c r="C4458" s="65"/>
      <c r="D4458" s="64"/>
      <c r="E4458" s="65"/>
      <c r="F4458" s="65"/>
      <c r="G4458" s="65"/>
      <c r="H4458" s="65"/>
      <c r="I4458" s="64"/>
      <c r="J4458" s="66"/>
      <c r="K4458" s="67"/>
      <c r="L4458" s="68"/>
      <c r="M4458" s="69"/>
      <c r="N4458" s="69"/>
      <c r="O4458" s="68"/>
      <c r="P4458" s="65"/>
      <c r="Q4458" s="65"/>
      <c r="R4458" s="65"/>
      <c r="S4458" s="70"/>
      <c r="T4458" s="66"/>
      <c r="U4458" s="71"/>
    </row>
    <row r="4459" spans="1:21" x14ac:dyDescent="0.15">
      <c r="A4459" s="63"/>
      <c r="B4459" s="78"/>
      <c r="C4459" s="65"/>
      <c r="D4459" s="64"/>
      <c r="E4459" s="65"/>
      <c r="F4459" s="65"/>
      <c r="G4459" s="65"/>
      <c r="H4459" s="65"/>
      <c r="I4459" s="64"/>
      <c r="J4459" s="66"/>
      <c r="K4459" s="67"/>
      <c r="L4459" s="68"/>
      <c r="M4459" s="69"/>
      <c r="N4459" s="69"/>
      <c r="O4459" s="68"/>
      <c r="P4459" s="65"/>
      <c r="Q4459" s="65"/>
      <c r="R4459" s="65"/>
      <c r="S4459" s="70"/>
      <c r="T4459" s="66"/>
      <c r="U4459" s="71"/>
    </row>
    <row r="4460" spans="1:21" x14ac:dyDescent="0.15">
      <c r="A4460" s="63"/>
      <c r="B4460" s="78"/>
      <c r="C4460" s="65"/>
      <c r="D4460" s="64"/>
      <c r="E4460" s="65"/>
      <c r="F4460" s="65"/>
      <c r="G4460" s="65"/>
      <c r="H4460" s="65"/>
      <c r="I4460" s="64"/>
      <c r="J4460" s="66"/>
      <c r="K4460" s="67"/>
      <c r="L4460" s="68"/>
      <c r="M4460" s="69"/>
      <c r="N4460" s="69"/>
      <c r="O4460" s="68"/>
      <c r="P4460" s="65"/>
      <c r="Q4460" s="65"/>
      <c r="R4460" s="65"/>
      <c r="S4460" s="70"/>
      <c r="T4460" s="66"/>
      <c r="U4460" s="71"/>
    </row>
    <row r="4461" spans="1:21" x14ac:dyDescent="0.15">
      <c r="A4461" s="63"/>
      <c r="B4461" s="78"/>
      <c r="C4461" s="65"/>
      <c r="D4461" s="64"/>
      <c r="E4461" s="65"/>
      <c r="F4461" s="65"/>
      <c r="G4461" s="65"/>
      <c r="H4461" s="65"/>
      <c r="I4461" s="64"/>
      <c r="J4461" s="66"/>
      <c r="K4461" s="67"/>
      <c r="L4461" s="68"/>
      <c r="M4461" s="69"/>
      <c r="N4461" s="69"/>
      <c r="O4461" s="68"/>
      <c r="P4461" s="65"/>
      <c r="Q4461" s="65"/>
      <c r="R4461" s="65"/>
      <c r="S4461" s="70"/>
      <c r="T4461" s="66"/>
      <c r="U4461" s="71"/>
    </row>
    <row r="4462" spans="1:21" x14ac:dyDescent="0.15">
      <c r="A4462" s="63"/>
      <c r="B4462" s="78"/>
      <c r="C4462" s="65"/>
      <c r="D4462" s="64"/>
      <c r="E4462" s="65"/>
      <c r="F4462" s="65"/>
      <c r="G4462" s="65"/>
      <c r="H4462" s="65"/>
      <c r="I4462" s="64"/>
      <c r="J4462" s="66"/>
      <c r="K4462" s="67"/>
      <c r="L4462" s="68"/>
      <c r="M4462" s="69"/>
      <c r="N4462" s="69"/>
      <c r="O4462" s="68"/>
      <c r="P4462" s="65"/>
      <c r="Q4462" s="65"/>
      <c r="R4462" s="65"/>
      <c r="S4462" s="70"/>
      <c r="T4462" s="66"/>
      <c r="U4462" s="71"/>
    </row>
    <row r="4463" spans="1:21" x14ac:dyDescent="0.15">
      <c r="A4463" s="63"/>
      <c r="B4463" s="78"/>
      <c r="C4463" s="65"/>
      <c r="D4463" s="64"/>
      <c r="E4463" s="65"/>
      <c r="F4463" s="65"/>
      <c r="G4463" s="65"/>
      <c r="H4463" s="65"/>
      <c r="I4463" s="64"/>
      <c r="J4463" s="66"/>
      <c r="K4463" s="67"/>
      <c r="L4463" s="68"/>
      <c r="M4463" s="69"/>
      <c r="N4463" s="69"/>
      <c r="O4463" s="68"/>
      <c r="P4463" s="65"/>
      <c r="Q4463" s="65"/>
      <c r="R4463" s="65"/>
      <c r="S4463" s="70"/>
      <c r="T4463" s="66"/>
      <c r="U4463" s="71"/>
    </row>
    <row r="4464" spans="1:21" x14ac:dyDescent="0.15">
      <c r="A4464" s="63"/>
      <c r="B4464" s="78"/>
      <c r="C4464" s="65"/>
      <c r="D4464" s="64"/>
      <c r="E4464" s="65"/>
      <c r="F4464" s="65"/>
      <c r="G4464" s="65"/>
      <c r="H4464" s="65"/>
      <c r="I4464" s="64"/>
      <c r="J4464" s="66"/>
      <c r="K4464" s="67"/>
      <c r="L4464" s="68"/>
      <c r="M4464" s="69"/>
      <c r="N4464" s="69"/>
      <c r="O4464" s="68"/>
      <c r="P4464" s="65"/>
      <c r="Q4464" s="65"/>
      <c r="R4464" s="65"/>
      <c r="S4464" s="70"/>
      <c r="T4464" s="66"/>
      <c r="U4464" s="71"/>
    </row>
    <row r="4465" spans="1:21" x14ac:dyDescent="0.15">
      <c r="A4465" s="63"/>
      <c r="B4465" s="78"/>
      <c r="C4465" s="65"/>
      <c r="D4465" s="64"/>
      <c r="E4465" s="65"/>
      <c r="F4465" s="65"/>
      <c r="G4465" s="65"/>
      <c r="H4465" s="65"/>
      <c r="I4465" s="64"/>
      <c r="J4465" s="66"/>
      <c r="K4465" s="67"/>
      <c r="L4465" s="68"/>
      <c r="M4465" s="69"/>
      <c r="N4465" s="69"/>
      <c r="O4465" s="68"/>
      <c r="P4465" s="65"/>
      <c r="Q4465" s="65"/>
      <c r="R4465" s="65"/>
      <c r="S4465" s="70"/>
      <c r="T4465" s="66"/>
      <c r="U4465" s="71"/>
    </row>
    <row r="4466" spans="1:21" x14ac:dyDescent="0.15">
      <c r="A4466" s="63"/>
      <c r="B4466" s="78"/>
      <c r="C4466" s="65"/>
      <c r="D4466" s="64"/>
      <c r="E4466" s="65"/>
      <c r="F4466" s="65"/>
      <c r="G4466" s="65"/>
      <c r="H4466" s="65"/>
      <c r="I4466" s="64"/>
      <c r="J4466" s="66"/>
      <c r="K4466" s="67"/>
      <c r="L4466" s="68"/>
      <c r="M4466" s="69"/>
      <c r="N4466" s="69"/>
      <c r="O4466" s="68"/>
      <c r="P4466" s="65"/>
      <c r="Q4466" s="65"/>
      <c r="R4466" s="65"/>
      <c r="S4466" s="70"/>
      <c r="T4466" s="66"/>
      <c r="U4466" s="71"/>
    </row>
    <row r="4467" spans="1:21" x14ac:dyDescent="0.15">
      <c r="A4467" s="63"/>
      <c r="B4467" s="78"/>
      <c r="C4467" s="65"/>
      <c r="D4467" s="64"/>
      <c r="E4467" s="65"/>
      <c r="F4467" s="65"/>
      <c r="G4467" s="65"/>
      <c r="H4467" s="65"/>
      <c r="I4467" s="64"/>
      <c r="J4467" s="66"/>
      <c r="K4467" s="67"/>
      <c r="L4467" s="68"/>
      <c r="M4467" s="69"/>
      <c r="N4467" s="69"/>
      <c r="O4467" s="68"/>
      <c r="P4467" s="65"/>
      <c r="Q4467" s="65"/>
      <c r="R4467" s="65"/>
      <c r="S4467" s="70"/>
      <c r="T4467" s="66"/>
      <c r="U4467" s="71"/>
    </row>
    <row r="4468" spans="1:21" x14ac:dyDescent="0.15">
      <c r="A4468" s="63"/>
      <c r="B4468" s="78"/>
      <c r="C4468" s="65"/>
      <c r="D4468" s="64"/>
      <c r="E4468" s="65"/>
      <c r="F4468" s="65"/>
      <c r="G4468" s="65"/>
      <c r="H4468" s="65"/>
      <c r="I4468" s="64"/>
      <c r="J4468" s="66"/>
      <c r="K4468" s="67"/>
      <c r="L4468" s="68"/>
      <c r="M4468" s="69"/>
      <c r="N4468" s="69"/>
      <c r="O4468" s="68"/>
      <c r="P4468" s="65"/>
      <c r="Q4468" s="65"/>
      <c r="R4468" s="65"/>
      <c r="S4468" s="70"/>
      <c r="T4468" s="66"/>
      <c r="U4468" s="71"/>
    </row>
    <row r="4469" spans="1:21" x14ac:dyDescent="0.15">
      <c r="A4469" s="63"/>
      <c r="B4469" s="78"/>
      <c r="C4469" s="65"/>
      <c r="D4469" s="64"/>
      <c r="E4469" s="65"/>
      <c r="F4469" s="65"/>
      <c r="G4469" s="65"/>
      <c r="H4469" s="65"/>
      <c r="I4469" s="64"/>
      <c r="J4469" s="66"/>
      <c r="K4469" s="67"/>
      <c r="L4469" s="68"/>
      <c r="M4469" s="69"/>
      <c r="N4469" s="69"/>
      <c r="O4469" s="68"/>
      <c r="P4469" s="65"/>
      <c r="Q4469" s="65"/>
      <c r="R4469" s="65"/>
      <c r="S4469" s="70"/>
      <c r="T4469" s="66"/>
      <c r="U4469" s="71"/>
    </row>
    <row r="4470" spans="1:21" x14ac:dyDescent="0.15">
      <c r="A4470" s="63"/>
      <c r="B4470" s="78"/>
      <c r="C4470" s="65"/>
      <c r="D4470" s="64"/>
      <c r="E4470" s="65"/>
      <c r="F4470" s="65"/>
      <c r="G4470" s="65"/>
      <c r="H4470" s="65"/>
      <c r="I4470" s="64"/>
      <c r="J4470" s="66"/>
      <c r="K4470" s="67"/>
      <c r="L4470" s="68"/>
      <c r="M4470" s="69"/>
      <c r="N4470" s="69"/>
      <c r="O4470" s="68"/>
      <c r="P4470" s="65"/>
      <c r="Q4470" s="65"/>
      <c r="R4470" s="65"/>
      <c r="S4470" s="70"/>
      <c r="T4470" s="66"/>
      <c r="U4470" s="71"/>
    </row>
    <row r="4471" spans="1:21" x14ac:dyDescent="0.15">
      <c r="A4471" s="63"/>
      <c r="B4471" s="78"/>
      <c r="C4471" s="65"/>
      <c r="D4471" s="64"/>
      <c r="E4471" s="65"/>
      <c r="F4471" s="65"/>
      <c r="G4471" s="65"/>
      <c r="H4471" s="65"/>
      <c r="I4471" s="64"/>
      <c r="J4471" s="66"/>
      <c r="K4471" s="67"/>
      <c r="L4471" s="68"/>
      <c r="M4471" s="69"/>
      <c r="N4471" s="69"/>
      <c r="O4471" s="68"/>
      <c r="P4471" s="65"/>
      <c r="Q4471" s="65"/>
      <c r="R4471" s="65"/>
      <c r="S4471" s="70"/>
      <c r="T4471" s="66"/>
      <c r="U4471" s="71"/>
    </row>
    <row r="4472" spans="1:21" x14ac:dyDescent="0.15">
      <c r="A4472" s="63"/>
      <c r="B4472" s="78"/>
      <c r="C4472" s="65"/>
      <c r="D4472" s="64"/>
      <c r="E4472" s="65"/>
      <c r="F4472" s="65"/>
      <c r="G4472" s="65"/>
      <c r="H4472" s="65"/>
      <c r="I4472" s="64"/>
      <c r="J4472" s="66"/>
      <c r="K4472" s="67"/>
      <c r="L4472" s="68"/>
      <c r="M4472" s="69"/>
      <c r="N4472" s="69"/>
      <c r="O4472" s="68"/>
      <c r="P4472" s="65"/>
      <c r="Q4472" s="65"/>
      <c r="R4472" s="65"/>
      <c r="S4472" s="70"/>
      <c r="T4472" s="66"/>
      <c r="U4472" s="71"/>
    </row>
    <row r="4473" spans="1:21" x14ac:dyDescent="0.15">
      <c r="A4473" s="63"/>
      <c r="B4473" s="78"/>
      <c r="C4473" s="65"/>
      <c r="D4473" s="64"/>
      <c r="E4473" s="65"/>
      <c r="F4473" s="65"/>
      <c r="G4473" s="65"/>
      <c r="H4473" s="65"/>
      <c r="I4473" s="64"/>
      <c r="J4473" s="66"/>
      <c r="K4473" s="67"/>
      <c r="L4473" s="68"/>
      <c r="M4473" s="69"/>
      <c r="N4473" s="69"/>
      <c r="O4473" s="68"/>
      <c r="P4473" s="65"/>
      <c r="Q4473" s="65"/>
      <c r="R4473" s="65"/>
      <c r="S4473" s="70"/>
      <c r="T4473" s="66"/>
      <c r="U4473" s="71"/>
    </row>
    <row r="4474" spans="1:21" x14ac:dyDescent="0.15">
      <c r="A4474" s="63"/>
      <c r="B4474" s="78"/>
      <c r="C4474" s="65"/>
      <c r="D4474" s="64"/>
      <c r="E4474" s="65"/>
      <c r="F4474" s="65"/>
      <c r="G4474" s="65"/>
      <c r="H4474" s="65"/>
      <c r="I4474" s="64"/>
      <c r="J4474" s="66"/>
      <c r="K4474" s="67"/>
      <c r="L4474" s="68"/>
      <c r="M4474" s="69"/>
      <c r="N4474" s="69"/>
      <c r="O4474" s="68"/>
      <c r="P4474" s="65"/>
      <c r="Q4474" s="65"/>
      <c r="R4474" s="65"/>
      <c r="S4474" s="70"/>
      <c r="T4474" s="66"/>
      <c r="U4474" s="71"/>
    </row>
    <row r="4475" spans="1:21" x14ac:dyDescent="0.15">
      <c r="A4475" s="63"/>
      <c r="B4475" s="78"/>
      <c r="C4475" s="65"/>
      <c r="D4475" s="64"/>
      <c r="E4475" s="65"/>
      <c r="F4475" s="65"/>
      <c r="G4475" s="65"/>
      <c r="H4475" s="65"/>
      <c r="I4475" s="64"/>
      <c r="J4475" s="66"/>
      <c r="K4475" s="67"/>
      <c r="L4475" s="68"/>
      <c r="M4475" s="69"/>
      <c r="N4475" s="69"/>
      <c r="O4475" s="68"/>
      <c r="P4475" s="65"/>
      <c r="Q4475" s="65"/>
      <c r="R4475" s="65"/>
      <c r="S4475" s="70"/>
      <c r="T4475" s="66"/>
      <c r="U4475" s="71"/>
    </row>
    <row r="4476" spans="1:21" x14ac:dyDescent="0.15">
      <c r="A4476" s="63"/>
      <c r="B4476" s="78"/>
      <c r="C4476" s="65"/>
      <c r="D4476" s="64"/>
      <c r="E4476" s="65"/>
      <c r="F4476" s="65"/>
      <c r="G4476" s="65"/>
      <c r="H4476" s="65"/>
      <c r="I4476" s="64"/>
      <c r="J4476" s="66"/>
      <c r="K4476" s="67"/>
      <c r="L4476" s="68"/>
      <c r="M4476" s="69"/>
      <c r="N4476" s="69"/>
      <c r="O4476" s="68"/>
      <c r="P4476" s="65"/>
      <c r="Q4476" s="65"/>
      <c r="R4476" s="65"/>
      <c r="S4476" s="70"/>
      <c r="T4476" s="66"/>
      <c r="U4476" s="71"/>
    </row>
    <row r="4477" spans="1:21" x14ac:dyDescent="0.15">
      <c r="A4477" s="63"/>
      <c r="B4477" s="78"/>
      <c r="C4477" s="65"/>
      <c r="D4477" s="64"/>
      <c r="E4477" s="65"/>
      <c r="F4477" s="65"/>
      <c r="G4477" s="65"/>
      <c r="H4477" s="65"/>
      <c r="I4477" s="64"/>
      <c r="J4477" s="66"/>
      <c r="K4477" s="67"/>
      <c r="L4477" s="68"/>
      <c r="M4477" s="69"/>
      <c r="N4477" s="69"/>
      <c r="O4477" s="68"/>
      <c r="P4477" s="65"/>
      <c r="Q4477" s="65"/>
      <c r="R4477" s="65"/>
      <c r="S4477" s="70"/>
      <c r="T4477" s="66"/>
      <c r="U4477" s="71"/>
    </row>
    <row r="4478" spans="1:21" x14ac:dyDescent="0.15">
      <c r="A4478" s="63"/>
      <c r="B4478" s="78"/>
      <c r="C4478" s="65"/>
      <c r="D4478" s="64"/>
      <c r="E4478" s="65"/>
      <c r="F4478" s="65"/>
      <c r="G4478" s="65"/>
      <c r="H4478" s="65"/>
      <c r="I4478" s="64"/>
      <c r="J4478" s="66"/>
      <c r="K4478" s="67"/>
      <c r="L4478" s="68"/>
      <c r="M4478" s="69"/>
      <c r="N4478" s="69"/>
      <c r="O4478" s="68"/>
      <c r="P4478" s="65"/>
      <c r="Q4478" s="65"/>
      <c r="R4478" s="65"/>
      <c r="S4478" s="70"/>
      <c r="T4478" s="66"/>
      <c r="U4478" s="71"/>
    </row>
    <row r="4479" spans="1:21" x14ac:dyDescent="0.15">
      <c r="A4479" s="63"/>
      <c r="B4479" s="78"/>
      <c r="C4479" s="65"/>
      <c r="D4479" s="64"/>
      <c r="E4479" s="65"/>
      <c r="F4479" s="65"/>
      <c r="G4479" s="65"/>
      <c r="H4479" s="65"/>
      <c r="I4479" s="64"/>
      <c r="J4479" s="66"/>
      <c r="K4479" s="67"/>
      <c r="L4479" s="68"/>
      <c r="M4479" s="69"/>
      <c r="N4479" s="69"/>
      <c r="O4479" s="68"/>
      <c r="P4479" s="65"/>
      <c r="Q4479" s="65"/>
      <c r="R4479" s="65"/>
      <c r="S4479" s="70"/>
      <c r="T4479" s="66"/>
      <c r="U4479" s="71"/>
    </row>
    <row r="4480" spans="1:21" x14ac:dyDescent="0.15">
      <c r="A4480" s="63"/>
      <c r="B4480" s="78"/>
      <c r="C4480" s="65"/>
      <c r="D4480" s="64"/>
      <c r="E4480" s="65"/>
      <c r="F4480" s="65"/>
      <c r="G4480" s="65"/>
      <c r="H4480" s="65"/>
      <c r="I4480" s="64"/>
      <c r="J4480" s="66"/>
      <c r="K4480" s="67"/>
      <c r="L4480" s="68"/>
      <c r="M4480" s="69"/>
      <c r="N4480" s="69"/>
      <c r="O4480" s="68"/>
      <c r="P4480" s="65"/>
      <c r="Q4480" s="65"/>
      <c r="R4480" s="65"/>
      <c r="S4480" s="70"/>
      <c r="T4480" s="66"/>
      <c r="U4480" s="71"/>
    </row>
    <row r="4481" spans="1:21" x14ac:dyDescent="0.15">
      <c r="A4481" s="63"/>
      <c r="B4481" s="78"/>
      <c r="C4481" s="65"/>
      <c r="D4481" s="64"/>
      <c r="E4481" s="65"/>
      <c r="F4481" s="65"/>
      <c r="G4481" s="65"/>
      <c r="H4481" s="65"/>
      <c r="I4481" s="64"/>
      <c r="J4481" s="66"/>
      <c r="K4481" s="67"/>
      <c r="L4481" s="68"/>
      <c r="M4481" s="69"/>
      <c r="N4481" s="69"/>
      <c r="O4481" s="68"/>
      <c r="P4481" s="65"/>
      <c r="Q4481" s="65"/>
      <c r="R4481" s="65"/>
      <c r="S4481" s="70"/>
      <c r="T4481" s="66"/>
      <c r="U4481" s="71"/>
    </row>
    <row r="4482" spans="1:21" x14ac:dyDescent="0.15">
      <c r="A4482" s="63"/>
      <c r="B4482" s="78"/>
      <c r="C4482" s="65"/>
      <c r="D4482" s="64"/>
      <c r="E4482" s="65"/>
      <c r="F4482" s="65"/>
      <c r="G4482" s="65"/>
      <c r="H4482" s="65"/>
      <c r="I4482" s="64"/>
      <c r="J4482" s="66"/>
      <c r="K4482" s="67"/>
      <c r="L4482" s="68"/>
      <c r="M4482" s="69"/>
      <c r="N4482" s="69"/>
      <c r="O4482" s="68"/>
      <c r="P4482" s="65"/>
      <c r="Q4482" s="65"/>
      <c r="R4482" s="65"/>
      <c r="S4482" s="70"/>
      <c r="T4482" s="66"/>
      <c r="U4482" s="71"/>
    </row>
    <row r="4483" spans="1:21" x14ac:dyDescent="0.15">
      <c r="A4483" s="63"/>
      <c r="B4483" s="78"/>
      <c r="C4483" s="65"/>
      <c r="D4483" s="64"/>
      <c r="E4483" s="65"/>
      <c r="F4483" s="65"/>
      <c r="G4483" s="65"/>
      <c r="H4483" s="65"/>
      <c r="I4483" s="64"/>
      <c r="J4483" s="66"/>
      <c r="K4483" s="67"/>
      <c r="L4483" s="68"/>
      <c r="M4483" s="69"/>
      <c r="N4483" s="69"/>
      <c r="O4483" s="68"/>
      <c r="P4483" s="65"/>
      <c r="Q4483" s="65"/>
      <c r="R4483" s="65"/>
      <c r="S4483" s="70"/>
      <c r="T4483" s="66"/>
      <c r="U4483" s="71"/>
    </row>
    <row r="4484" spans="1:21" x14ac:dyDescent="0.15">
      <c r="A4484" s="63"/>
      <c r="B4484" s="78"/>
      <c r="C4484" s="65"/>
      <c r="D4484" s="64"/>
      <c r="E4484" s="65"/>
      <c r="F4484" s="65"/>
      <c r="G4484" s="65"/>
      <c r="H4484" s="65"/>
      <c r="I4484" s="64"/>
      <c r="J4484" s="66"/>
      <c r="K4484" s="67"/>
      <c r="L4484" s="68"/>
      <c r="M4484" s="69"/>
      <c r="N4484" s="69"/>
      <c r="O4484" s="68"/>
      <c r="P4484" s="65"/>
      <c r="Q4484" s="65"/>
      <c r="R4484" s="65"/>
      <c r="S4484" s="70"/>
      <c r="T4484" s="66"/>
      <c r="U4484" s="71"/>
    </row>
    <row r="4485" spans="1:21" x14ac:dyDescent="0.15">
      <c r="A4485" s="63"/>
      <c r="B4485" s="78"/>
      <c r="C4485" s="65"/>
      <c r="D4485" s="64"/>
      <c r="E4485" s="65"/>
      <c r="F4485" s="65"/>
      <c r="G4485" s="65"/>
      <c r="H4485" s="65"/>
      <c r="I4485" s="64"/>
      <c r="J4485" s="66"/>
      <c r="K4485" s="67"/>
      <c r="L4485" s="68"/>
      <c r="M4485" s="69"/>
      <c r="N4485" s="69"/>
      <c r="O4485" s="68"/>
      <c r="P4485" s="65"/>
      <c r="Q4485" s="65"/>
      <c r="R4485" s="65"/>
      <c r="S4485" s="70"/>
      <c r="T4485" s="66"/>
      <c r="U4485" s="71"/>
    </row>
    <row r="4486" spans="1:21" x14ac:dyDescent="0.15">
      <c r="A4486" s="63"/>
      <c r="B4486" s="78"/>
      <c r="C4486" s="65"/>
      <c r="D4486" s="64"/>
      <c r="E4486" s="65"/>
      <c r="F4486" s="65"/>
      <c r="G4486" s="65"/>
      <c r="H4486" s="65"/>
      <c r="I4486" s="64"/>
      <c r="J4486" s="66"/>
      <c r="K4486" s="67"/>
      <c r="L4486" s="68"/>
      <c r="M4486" s="69"/>
      <c r="N4486" s="69"/>
      <c r="O4486" s="68"/>
      <c r="P4486" s="65"/>
      <c r="Q4486" s="65"/>
      <c r="R4486" s="65"/>
      <c r="S4486" s="70"/>
      <c r="T4486" s="66"/>
      <c r="U4486" s="71"/>
    </row>
    <row r="4487" spans="1:21" x14ac:dyDescent="0.15">
      <c r="A4487" s="63"/>
      <c r="B4487" s="78"/>
      <c r="C4487" s="65"/>
      <c r="D4487" s="64"/>
      <c r="E4487" s="65"/>
      <c r="F4487" s="65"/>
      <c r="G4487" s="65"/>
      <c r="H4487" s="65"/>
      <c r="I4487" s="64"/>
      <c r="J4487" s="66"/>
      <c r="K4487" s="67"/>
      <c r="L4487" s="68"/>
      <c r="M4487" s="69"/>
      <c r="N4487" s="69"/>
      <c r="O4487" s="68"/>
      <c r="P4487" s="65"/>
      <c r="Q4487" s="65"/>
      <c r="R4487" s="65"/>
      <c r="S4487" s="70"/>
      <c r="T4487" s="66"/>
      <c r="U4487" s="71"/>
    </row>
    <row r="4488" spans="1:21" x14ac:dyDescent="0.15">
      <c r="A4488" s="63"/>
      <c r="B4488" s="78"/>
      <c r="C4488" s="65"/>
      <c r="D4488" s="64"/>
      <c r="E4488" s="65"/>
      <c r="F4488" s="65"/>
      <c r="G4488" s="65"/>
      <c r="H4488" s="65"/>
      <c r="I4488" s="64"/>
      <c r="J4488" s="66"/>
      <c r="K4488" s="67"/>
      <c r="L4488" s="68"/>
      <c r="M4488" s="69"/>
      <c r="N4488" s="69"/>
      <c r="O4488" s="68"/>
      <c r="P4488" s="65"/>
      <c r="Q4488" s="65"/>
      <c r="R4488" s="65"/>
      <c r="S4488" s="70"/>
      <c r="T4488" s="66"/>
      <c r="U4488" s="71"/>
    </row>
    <row r="4489" spans="1:21" x14ac:dyDescent="0.15">
      <c r="A4489" s="63"/>
      <c r="B4489" s="78"/>
      <c r="C4489" s="65"/>
      <c r="D4489" s="64"/>
      <c r="E4489" s="65"/>
      <c r="F4489" s="65"/>
      <c r="G4489" s="65"/>
      <c r="H4489" s="65"/>
      <c r="I4489" s="64"/>
      <c r="J4489" s="66"/>
      <c r="K4489" s="67"/>
      <c r="L4489" s="68"/>
      <c r="M4489" s="69"/>
      <c r="N4489" s="69"/>
      <c r="O4489" s="68"/>
      <c r="P4489" s="65"/>
      <c r="Q4489" s="65"/>
      <c r="R4489" s="65"/>
      <c r="S4489" s="70"/>
      <c r="T4489" s="66"/>
      <c r="U4489" s="71"/>
    </row>
    <row r="4490" spans="1:21" x14ac:dyDescent="0.15">
      <c r="A4490" s="63"/>
      <c r="B4490" s="78"/>
      <c r="C4490" s="65"/>
      <c r="D4490" s="64"/>
      <c r="E4490" s="65"/>
      <c r="F4490" s="65"/>
      <c r="G4490" s="65"/>
      <c r="H4490" s="65"/>
      <c r="I4490" s="64"/>
      <c r="J4490" s="66"/>
      <c r="K4490" s="67"/>
      <c r="L4490" s="68"/>
      <c r="M4490" s="69"/>
      <c r="N4490" s="69"/>
      <c r="O4490" s="68"/>
      <c r="P4490" s="65"/>
      <c r="Q4490" s="65"/>
      <c r="R4490" s="65"/>
      <c r="S4490" s="70"/>
      <c r="T4490" s="66"/>
      <c r="U4490" s="71"/>
    </row>
    <row r="4491" spans="1:21" x14ac:dyDescent="0.15">
      <c r="A4491" s="63"/>
      <c r="B4491" s="78"/>
      <c r="C4491" s="65"/>
      <c r="D4491" s="64"/>
      <c r="E4491" s="65"/>
      <c r="F4491" s="65"/>
      <c r="G4491" s="65"/>
      <c r="H4491" s="65"/>
      <c r="I4491" s="64"/>
      <c r="J4491" s="66"/>
      <c r="K4491" s="67"/>
      <c r="L4491" s="68"/>
      <c r="M4491" s="69"/>
      <c r="N4491" s="69"/>
      <c r="O4491" s="68"/>
      <c r="P4491" s="65"/>
      <c r="Q4491" s="65"/>
      <c r="R4491" s="65"/>
      <c r="S4491" s="70"/>
      <c r="T4491" s="66"/>
      <c r="U4491" s="71"/>
    </row>
    <row r="4492" spans="1:21" x14ac:dyDescent="0.15">
      <c r="A4492" s="63"/>
      <c r="B4492" s="78"/>
      <c r="C4492" s="65"/>
      <c r="D4492" s="64"/>
      <c r="E4492" s="65"/>
      <c r="F4492" s="65"/>
      <c r="G4492" s="65"/>
      <c r="H4492" s="65"/>
      <c r="I4492" s="64"/>
      <c r="J4492" s="66"/>
      <c r="K4492" s="67"/>
      <c r="L4492" s="68"/>
      <c r="M4492" s="69"/>
      <c r="N4492" s="69"/>
      <c r="O4492" s="68"/>
      <c r="P4492" s="65"/>
      <c r="Q4492" s="65"/>
      <c r="R4492" s="65"/>
      <c r="S4492" s="70"/>
      <c r="T4492" s="66"/>
      <c r="U4492" s="71"/>
    </row>
    <row r="4493" spans="1:21" x14ac:dyDescent="0.15">
      <c r="A4493" s="63"/>
      <c r="B4493" s="78"/>
      <c r="C4493" s="65"/>
      <c r="D4493" s="64"/>
      <c r="E4493" s="65"/>
      <c r="F4493" s="65"/>
      <c r="G4493" s="65"/>
      <c r="H4493" s="65"/>
      <c r="I4493" s="64"/>
      <c r="J4493" s="66"/>
      <c r="K4493" s="67"/>
      <c r="L4493" s="68"/>
      <c r="M4493" s="69"/>
      <c r="N4493" s="69"/>
      <c r="O4493" s="68"/>
      <c r="P4493" s="65"/>
      <c r="Q4493" s="65"/>
      <c r="R4493" s="65"/>
      <c r="S4493" s="70"/>
      <c r="T4493" s="66"/>
      <c r="U4493" s="71"/>
    </row>
    <row r="4494" spans="1:21" x14ac:dyDescent="0.15">
      <c r="A4494" s="63"/>
      <c r="B4494" s="78"/>
      <c r="C4494" s="65"/>
      <c r="D4494" s="64"/>
      <c r="E4494" s="65"/>
      <c r="F4494" s="65"/>
      <c r="G4494" s="65"/>
      <c r="H4494" s="65"/>
      <c r="I4494" s="64"/>
      <c r="J4494" s="66"/>
      <c r="K4494" s="67"/>
      <c r="L4494" s="68"/>
      <c r="M4494" s="69"/>
      <c r="N4494" s="69"/>
      <c r="O4494" s="68"/>
      <c r="P4494" s="65"/>
      <c r="Q4494" s="65"/>
      <c r="R4494" s="65"/>
      <c r="S4494" s="70"/>
      <c r="T4494" s="66"/>
      <c r="U4494" s="71"/>
    </row>
    <row r="4495" spans="1:21" x14ac:dyDescent="0.15">
      <c r="A4495" s="63"/>
      <c r="B4495" s="78"/>
      <c r="C4495" s="65"/>
      <c r="D4495" s="64"/>
      <c r="E4495" s="65"/>
      <c r="F4495" s="65"/>
      <c r="G4495" s="65"/>
      <c r="H4495" s="65"/>
      <c r="I4495" s="64"/>
      <c r="J4495" s="66"/>
      <c r="K4495" s="67"/>
      <c r="L4495" s="68"/>
      <c r="M4495" s="69"/>
      <c r="N4495" s="69"/>
      <c r="O4495" s="68"/>
      <c r="P4495" s="65"/>
      <c r="Q4495" s="65"/>
      <c r="R4495" s="65"/>
      <c r="S4495" s="70"/>
      <c r="T4495" s="66"/>
      <c r="U4495" s="71"/>
    </row>
    <row r="4496" spans="1:21" x14ac:dyDescent="0.15">
      <c r="A4496" s="63"/>
      <c r="B4496" s="78"/>
      <c r="C4496" s="65"/>
      <c r="D4496" s="64"/>
      <c r="E4496" s="65"/>
      <c r="F4496" s="65"/>
      <c r="G4496" s="65"/>
      <c r="H4496" s="65"/>
      <c r="I4496" s="64"/>
      <c r="J4496" s="66"/>
      <c r="K4496" s="67"/>
      <c r="L4496" s="68"/>
      <c r="M4496" s="69"/>
      <c r="N4496" s="69"/>
      <c r="O4496" s="68"/>
      <c r="P4496" s="65"/>
      <c r="Q4496" s="65"/>
      <c r="R4496" s="65"/>
      <c r="S4496" s="70"/>
      <c r="T4496" s="66"/>
      <c r="U4496" s="71"/>
    </row>
    <row r="4497" spans="1:21" x14ac:dyDescent="0.15">
      <c r="A4497" s="63"/>
      <c r="B4497" s="78"/>
      <c r="C4497" s="65"/>
      <c r="D4497" s="64"/>
      <c r="E4497" s="65"/>
      <c r="F4497" s="65"/>
      <c r="G4497" s="65"/>
      <c r="H4497" s="65"/>
      <c r="I4497" s="64"/>
      <c r="J4497" s="66"/>
      <c r="K4497" s="67"/>
      <c r="L4497" s="68"/>
      <c r="M4497" s="69"/>
      <c r="N4497" s="69"/>
      <c r="O4497" s="68"/>
      <c r="P4497" s="65"/>
      <c r="Q4497" s="65"/>
      <c r="R4497" s="65"/>
      <c r="S4497" s="70"/>
      <c r="T4497" s="66"/>
      <c r="U4497" s="71"/>
    </row>
    <row r="4498" spans="1:21" x14ac:dyDescent="0.15">
      <c r="A4498" s="63"/>
      <c r="B4498" s="78"/>
      <c r="C4498" s="65"/>
      <c r="D4498" s="64"/>
      <c r="E4498" s="65"/>
      <c r="F4498" s="65"/>
      <c r="G4498" s="65"/>
      <c r="H4498" s="65"/>
      <c r="I4498" s="64"/>
      <c r="J4498" s="66"/>
      <c r="K4498" s="67"/>
      <c r="L4498" s="68"/>
      <c r="M4498" s="69"/>
      <c r="N4498" s="69"/>
      <c r="O4498" s="68"/>
      <c r="P4498" s="65"/>
      <c r="Q4498" s="65"/>
      <c r="R4498" s="65"/>
      <c r="S4498" s="70"/>
      <c r="T4498" s="66"/>
      <c r="U4498" s="71"/>
    </row>
    <row r="4499" spans="1:21" x14ac:dyDescent="0.15">
      <c r="A4499" s="63"/>
      <c r="B4499" s="78"/>
      <c r="C4499" s="65"/>
      <c r="D4499" s="64"/>
      <c r="E4499" s="65"/>
      <c r="F4499" s="65"/>
      <c r="G4499" s="65"/>
      <c r="H4499" s="65"/>
      <c r="I4499" s="64"/>
      <c r="J4499" s="66"/>
      <c r="K4499" s="67"/>
      <c r="L4499" s="68"/>
      <c r="M4499" s="69"/>
      <c r="N4499" s="69"/>
      <c r="O4499" s="68"/>
      <c r="P4499" s="65"/>
      <c r="Q4499" s="65"/>
      <c r="R4499" s="65"/>
      <c r="S4499" s="70"/>
      <c r="T4499" s="66"/>
      <c r="U4499" s="71"/>
    </row>
    <row r="4500" spans="1:21" x14ac:dyDescent="0.15">
      <c r="A4500" s="63"/>
      <c r="B4500" s="78"/>
      <c r="C4500" s="65"/>
      <c r="D4500" s="64"/>
      <c r="E4500" s="65"/>
      <c r="F4500" s="65"/>
      <c r="G4500" s="65"/>
      <c r="H4500" s="65"/>
      <c r="I4500" s="64"/>
      <c r="J4500" s="66"/>
      <c r="K4500" s="67"/>
      <c r="L4500" s="68"/>
      <c r="M4500" s="69"/>
      <c r="N4500" s="69"/>
      <c r="O4500" s="68"/>
      <c r="P4500" s="65"/>
      <c r="Q4500" s="65"/>
      <c r="R4500" s="65"/>
      <c r="S4500" s="70"/>
      <c r="T4500" s="66"/>
      <c r="U4500" s="71"/>
    </row>
    <row r="4501" spans="1:21" x14ac:dyDescent="0.15">
      <c r="A4501" s="63"/>
      <c r="B4501" s="78"/>
      <c r="C4501" s="65"/>
      <c r="D4501" s="64"/>
      <c r="E4501" s="65"/>
      <c r="F4501" s="65"/>
      <c r="G4501" s="65"/>
      <c r="H4501" s="65"/>
      <c r="I4501" s="64"/>
      <c r="J4501" s="66"/>
      <c r="K4501" s="67"/>
      <c r="L4501" s="68"/>
      <c r="M4501" s="69"/>
      <c r="N4501" s="69"/>
      <c r="O4501" s="68"/>
      <c r="P4501" s="65"/>
      <c r="Q4501" s="65"/>
      <c r="R4501" s="65"/>
      <c r="S4501" s="70"/>
      <c r="T4501" s="66"/>
      <c r="U4501" s="71"/>
    </row>
    <row r="4502" spans="1:21" x14ac:dyDescent="0.15">
      <c r="A4502" s="63"/>
      <c r="B4502" s="78"/>
      <c r="C4502" s="65"/>
      <c r="D4502" s="64"/>
      <c r="E4502" s="65"/>
      <c r="F4502" s="65"/>
      <c r="G4502" s="65"/>
      <c r="H4502" s="65"/>
      <c r="I4502" s="64"/>
      <c r="J4502" s="66"/>
      <c r="K4502" s="67"/>
      <c r="L4502" s="68"/>
      <c r="M4502" s="69"/>
      <c r="N4502" s="69"/>
      <c r="O4502" s="68"/>
      <c r="P4502" s="65"/>
      <c r="Q4502" s="65"/>
      <c r="R4502" s="65"/>
      <c r="S4502" s="70"/>
      <c r="T4502" s="66"/>
      <c r="U4502" s="71"/>
    </row>
    <row r="4503" spans="1:21" x14ac:dyDescent="0.15">
      <c r="A4503" s="63"/>
      <c r="B4503" s="78"/>
      <c r="C4503" s="65"/>
      <c r="D4503" s="64"/>
      <c r="E4503" s="65"/>
      <c r="F4503" s="65"/>
      <c r="G4503" s="65"/>
      <c r="H4503" s="65"/>
      <c r="I4503" s="64"/>
      <c r="J4503" s="66"/>
      <c r="K4503" s="67"/>
      <c r="L4503" s="68"/>
      <c r="M4503" s="69"/>
      <c r="N4503" s="69"/>
      <c r="O4503" s="68"/>
      <c r="P4503" s="65"/>
      <c r="Q4503" s="65"/>
      <c r="R4503" s="65"/>
      <c r="S4503" s="70"/>
      <c r="T4503" s="66"/>
      <c r="U4503" s="71"/>
    </row>
    <row r="4504" spans="1:21" x14ac:dyDescent="0.15">
      <c r="A4504" s="63"/>
      <c r="B4504" s="78"/>
      <c r="C4504" s="65"/>
      <c r="D4504" s="64"/>
      <c r="E4504" s="65"/>
      <c r="F4504" s="65"/>
      <c r="G4504" s="65"/>
      <c r="H4504" s="65"/>
      <c r="I4504" s="64"/>
      <c r="J4504" s="66"/>
      <c r="K4504" s="67"/>
      <c r="L4504" s="68"/>
      <c r="M4504" s="69"/>
      <c r="N4504" s="69"/>
      <c r="O4504" s="68"/>
      <c r="P4504" s="65"/>
      <c r="Q4504" s="65"/>
      <c r="R4504" s="65"/>
      <c r="S4504" s="70"/>
      <c r="T4504" s="66"/>
      <c r="U4504" s="71"/>
    </row>
    <row r="4505" spans="1:21" x14ac:dyDescent="0.15">
      <c r="A4505" s="63"/>
      <c r="B4505" s="78"/>
      <c r="C4505" s="65"/>
      <c r="D4505" s="64"/>
      <c r="E4505" s="65"/>
      <c r="F4505" s="65"/>
      <c r="G4505" s="65"/>
      <c r="H4505" s="65"/>
      <c r="I4505" s="64"/>
      <c r="J4505" s="66"/>
      <c r="K4505" s="67"/>
      <c r="L4505" s="68"/>
      <c r="M4505" s="69"/>
      <c r="N4505" s="69"/>
      <c r="O4505" s="68"/>
      <c r="P4505" s="65"/>
      <c r="Q4505" s="65"/>
      <c r="R4505" s="65"/>
      <c r="S4505" s="70"/>
      <c r="T4505" s="66"/>
      <c r="U4505" s="71"/>
    </row>
    <row r="4506" spans="1:21" x14ac:dyDescent="0.15">
      <c r="A4506" s="63"/>
      <c r="B4506" s="78"/>
      <c r="C4506" s="65"/>
      <c r="D4506" s="64"/>
      <c r="E4506" s="65"/>
      <c r="F4506" s="65"/>
      <c r="G4506" s="65"/>
      <c r="H4506" s="65"/>
      <c r="I4506" s="64"/>
      <c r="J4506" s="66"/>
      <c r="K4506" s="67"/>
      <c r="L4506" s="68"/>
      <c r="M4506" s="69"/>
      <c r="N4506" s="69"/>
      <c r="O4506" s="68"/>
      <c r="P4506" s="65"/>
      <c r="Q4506" s="65"/>
      <c r="R4506" s="65"/>
      <c r="S4506" s="70"/>
      <c r="T4506" s="66"/>
      <c r="U4506" s="71"/>
    </row>
    <row r="4507" spans="1:21" x14ac:dyDescent="0.15">
      <c r="A4507" s="63"/>
      <c r="B4507" s="78"/>
      <c r="C4507" s="65"/>
      <c r="D4507" s="64"/>
      <c r="E4507" s="65"/>
      <c r="F4507" s="65"/>
      <c r="G4507" s="65"/>
      <c r="H4507" s="65"/>
      <c r="I4507" s="64"/>
      <c r="J4507" s="66"/>
      <c r="K4507" s="67"/>
      <c r="L4507" s="68"/>
      <c r="M4507" s="69"/>
      <c r="N4507" s="69"/>
      <c r="O4507" s="68"/>
      <c r="P4507" s="65"/>
      <c r="Q4507" s="65"/>
      <c r="R4507" s="65"/>
      <c r="S4507" s="70"/>
      <c r="T4507" s="66"/>
      <c r="U4507" s="71"/>
    </row>
    <row r="4508" spans="1:21" x14ac:dyDescent="0.15">
      <c r="A4508" s="63"/>
      <c r="B4508" s="78"/>
      <c r="C4508" s="65"/>
      <c r="D4508" s="64"/>
      <c r="E4508" s="65"/>
      <c r="F4508" s="65"/>
      <c r="G4508" s="65"/>
      <c r="H4508" s="65"/>
      <c r="I4508" s="64"/>
      <c r="J4508" s="66"/>
      <c r="K4508" s="67"/>
      <c r="L4508" s="68"/>
      <c r="M4508" s="69"/>
      <c r="N4508" s="69"/>
      <c r="O4508" s="68"/>
      <c r="P4508" s="65"/>
      <c r="Q4508" s="65"/>
      <c r="R4508" s="65"/>
      <c r="S4508" s="70"/>
      <c r="T4508" s="66"/>
      <c r="U4508" s="71"/>
    </row>
    <row r="4509" spans="1:21" x14ac:dyDescent="0.15">
      <c r="A4509" s="63"/>
      <c r="B4509" s="78"/>
      <c r="C4509" s="65"/>
      <c r="D4509" s="64"/>
      <c r="E4509" s="65"/>
      <c r="F4509" s="65"/>
      <c r="G4509" s="65"/>
      <c r="H4509" s="65"/>
      <c r="I4509" s="64"/>
      <c r="J4509" s="66"/>
      <c r="K4509" s="67"/>
      <c r="L4509" s="68"/>
      <c r="M4509" s="69"/>
      <c r="N4509" s="69"/>
      <c r="O4509" s="68"/>
      <c r="P4509" s="65"/>
      <c r="Q4509" s="65"/>
      <c r="R4509" s="65"/>
      <c r="S4509" s="70"/>
      <c r="T4509" s="66"/>
      <c r="U4509" s="71"/>
    </row>
    <row r="4510" spans="1:21" x14ac:dyDescent="0.15">
      <c r="A4510" s="63"/>
      <c r="B4510" s="78"/>
      <c r="C4510" s="65"/>
      <c r="D4510" s="64"/>
      <c r="E4510" s="65"/>
      <c r="F4510" s="65"/>
      <c r="G4510" s="65"/>
      <c r="H4510" s="65"/>
      <c r="I4510" s="64"/>
      <c r="J4510" s="66"/>
      <c r="K4510" s="67"/>
      <c r="L4510" s="68"/>
      <c r="M4510" s="69"/>
      <c r="N4510" s="69"/>
      <c r="O4510" s="68"/>
      <c r="P4510" s="65"/>
      <c r="Q4510" s="65"/>
      <c r="R4510" s="65"/>
      <c r="S4510" s="70"/>
      <c r="T4510" s="66"/>
      <c r="U4510" s="71"/>
    </row>
    <row r="4511" spans="1:21" x14ac:dyDescent="0.15">
      <c r="A4511" s="63"/>
      <c r="B4511" s="78"/>
      <c r="C4511" s="65"/>
      <c r="D4511" s="64"/>
      <c r="E4511" s="65"/>
      <c r="F4511" s="65"/>
      <c r="G4511" s="65"/>
      <c r="H4511" s="65"/>
      <c r="I4511" s="64"/>
      <c r="J4511" s="66"/>
      <c r="K4511" s="67"/>
      <c r="L4511" s="68"/>
      <c r="M4511" s="69"/>
      <c r="N4511" s="69"/>
      <c r="O4511" s="68"/>
      <c r="P4511" s="65"/>
      <c r="Q4511" s="65"/>
      <c r="R4511" s="65"/>
      <c r="S4511" s="70"/>
      <c r="T4511" s="66"/>
      <c r="U4511" s="71"/>
    </row>
    <row r="4512" spans="1:21" x14ac:dyDescent="0.15">
      <c r="A4512" s="63"/>
      <c r="B4512" s="78"/>
      <c r="C4512" s="65"/>
      <c r="D4512" s="64"/>
      <c r="E4512" s="65"/>
      <c r="F4512" s="65"/>
      <c r="G4512" s="65"/>
      <c r="H4512" s="65"/>
      <c r="I4512" s="64"/>
      <c r="J4512" s="66"/>
      <c r="K4512" s="67"/>
      <c r="L4512" s="68"/>
      <c r="M4512" s="69"/>
      <c r="N4512" s="69"/>
      <c r="O4512" s="68"/>
      <c r="P4512" s="65"/>
      <c r="Q4512" s="65"/>
      <c r="R4512" s="65"/>
      <c r="S4512" s="70"/>
      <c r="T4512" s="66"/>
      <c r="U4512" s="71"/>
    </row>
    <row r="4513" spans="1:21" x14ac:dyDescent="0.15">
      <c r="A4513" s="63"/>
      <c r="B4513" s="78"/>
      <c r="C4513" s="65"/>
      <c r="D4513" s="64"/>
      <c r="E4513" s="65"/>
      <c r="F4513" s="65"/>
      <c r="G4513" s="65"/>
      <c r="H4513" s="65"/>
      <c r="I4513" s="64"/>
      <c r="J4513" s="66"/>
      <c r="K4513" s="67"/>
      <c r="L4513" s="68"/>
      <c r="M4513" s="69"/>
      <c r="N4513" s="69"/>
      <c r="O4513" s="68"/>
      <c r="P4513" s="65"/>
      <c r="Q4513" s="65"/>
      <c r="R4513" s="65"/>
      <c r="S4513" s="70"/>
      <c r="T4513" s="66"/>
      <c r="U4513" s="71"/>
    </row>
    <row r="4514" spans="1:21" x14ac:dyDescent="0.15">
      <c r="A4514" s="63"/>
      <c r="B4514" s="78"/>
      <c r="C4514" s="65"/>
      <c r="D4514" s="64"/>
      <c r="E4514" s="65"/>
      <c r="F4514" s="65"/>
      <c r="G4514" s="65"/>
      <c r="H4514" s="65"/>
      <c r="I4514" s="64"/>
      <c r="J4514" s="66"/>
      <c r="K4514" s="67"/>
      <c r="L4514" s="68"/>
      <c r="M4514" s="69"/>
      <c r="N4514" s="69"/>
      <c r="O4514" s="68"/>
      <c r="P4514" s="65"/>
      <c r="Q4514" s="65"/>
      <c r="R4514" s="65"/>
      <c r="S4514" s="70"/>
      <c r="T4514" s="66"/>
      <c r="U4514" s="71"/>
    </row>
    <row r="4515" spans="1:21" x14ac:dyDescent="0.15">
      <c r="A4515" s="63"/>
      <c r="B4515" s="78"/>
      <c r="C4515" s="65"/>
      <c r="D4515" s="64"/>
      <c r="E4515" s="65"/>
      <c r="F4515" s="65"/>
      <c r="G4515" s="65"/>
      <c r="H4515" s="65"/>
      <c r="I4515" s="64"/>
      <c r="J4515" s="66"/>
      <c r="K4515" s="67"/>
      <c r="L4515" s="68"/>
      <c r="M4515" s="69"/>
      <c r="N4515" s="69"/>
      <c r="O4515" s="68"/>
      <c r="P4515" s="65"/>
      <c r="Q4515" s="65"/>
      <c r="R4515" s="65"/>
      <c r="S4515" s="70"/>
      <c r="T4515" s="66"/>
      <c r="U4515" s="71"/>
    </row>
    <row r="4516" spans="1:21" x14ac:dyDescent="0.15">
      <c r="A4516" s="63"/>
      <c r="B4516" s="78"/>
      <c r="C4516" s="65"/>
      <c r="D4516" s="64"/>
      <c r="E4516" s="65"/>
      <c r="F4516" s="65"/>
      <c r="G4516" s="65"/>
      <c r="H4516" s="65"/>
      <c r="I4516" s="64"/>
      <c r="J4516" s="66"/>
      <c r="K4516" s="67"/>
      <c r="L4516" s="68"/>
      <c r="M4516" s="69"/>
      <c r="N4516" s="69"/>
      <c r="O4516" s="68"/>
      <c r="P4516" s="65"/>
      <c r="Q4516" s="65"/>
      <c r="R4516" s="65"/>
      <c r="S4516" s="70"/>
      <c r="T4516" s="66"/>
      <c r="U4516" s="71"/>
    </row>
    <row r="4517" spans="1:21" x14ac:dyDescent="0.15">
      <c r="A4517" s="63"/>
      <c r="B4517" s="78"/>
      <c r="C4517" s="65"/>
      <c r="D4517" s="64"/>
      <c r="E4517" s="65"/>
      <c r="F4517" s="65"/>
      <c r="G4517" s="65"/>
      <c r="H4517" s="65"/>
      <c r="I4517" s="64"/>
      <c r="J4517" s="66"/>
      <c r="K4517" s="67"/>
      <c r="L4517" s="68"/>
      <c r="M4517" s="69"/>
      <c r="N4517" s="69"/>
      <c r="O4517" s="68"/>
      <c r="P4517" s="65"/>
      <c r="Q4517" s="65"/>
      <c r="R4517" s="65"/>
      <c r="S4517" s="70"/>
      <c r="T4517" s="66"/>
      <c r="U4517" s="71"/>
    </row>
    <row r="4518" spans="1:21" x14ac:dyDescent="0.15">
      <c r="A4518" s="63"/>
      <c r="B4518" s="78"/>
      <c r="C4518" s="65"/>
      <c r="D4518" s="64"/>
      <c r="E4518" s="65"/>
      <c r="F4518" s="65"/>
      <c r="G4518" s="65"/>
      <c r="H4518" s="65"/>
      <c r="I4518" s="64"/>
      <c r="J4518" s="66"/>
      <c r="K4518" s="67"/>
      <c r="L4518" s="68"/>
      <c r="M4518" s="69"/>
      <c r="N4518" s="69"/>
      <c r="O4518" s="68"/>
      <c r="P4518" s="65"/>
      <c r="Q4518" s="65"/>
      <c r="R4518" s="65"/>
      <c r="S4518" s="70"/>
      <c r="T4518" s="66"/>
      <c r="U4518" s="71"/>
    </row>
    <row r="4519" spans="1:21" x14ac:dyDescent="0.15">
      <c r="A4519" s="63"/>
      <c r="B4519" s="78"/>
      <c r="C4519" s="65"/>
      <c r="D4519" s="64"/>
      <c r="E4519" s="65"/>
      <c r="F4519" s="65"/>
      <c r="G4519" s="65"/>
      <c r="H4519" s="65"/>
      <c r="I4519" s="64"/>
      <c r="J4519" s="66"/>
      <c r="K4519" s="67"/>
      <c r="L4519" s="68"/>
      <c r="M4519" s="69"/>
      <c r="N4519" s="69"/>
      <c r="O4519" s="68"/>
      <c r="P4519" s="65"/>
      <c r="Q4519" s="65"/>
      <c r="R4519" s="65"/>
      <c r="S4519" s="70"/>
      <c r="T4519" s="66"/>
      <c r="U4519" s="71"/>
    </row>
    <row r="4520" spans="1:21" x14ac:dyDescent="0.15">
      <c r="A4520" s="63"/>
      <c r="B4520" s="78"/>
      <c r="C4520" s="65"/>
      <c r="D4520" s="64"/>
      <c r="E4520" s="65"/>
      <c r="F4520" s="65"/>
      <c r="G4520" s="65"/>
      <c r="H4520" s="65"/>
      <c r="I4520" s="64"/>
      <c r="J4520" s="66"/>
      <c r="K4520" s="67"/>
      <c r="L4520" s="68"/>
      <c r="M4520" s="69"/>
      <c r="N4520" s="69"/>
      <c r="O4520" s="68"/>
      <c r="P4520" s="65"/>
      <c r="Q4520" s="65"/>
      <c r="R4520" s="65"/>
      <c r="S4520" s="70"/>
      <c r="T4520" s="66"/>
      <c r="U4520" s="71"/>
    </row>
    <row r="4521" spans="1:21" x14ac:dyDescent="0.15">
      <c r="A4521" s="63"/>
      <c r="B4521" s="78"/>
      <c r="C4521" s="65"/>
      <c r="D4521" s="64"/>
      <c r="E4521" s="65"/>
      <c r="F4521" s="65"/>
      <c r="G4521" s="65"/>
      <c r="H4521" s="65"/>
      <c r="I4521" s="64"/>
      <c r="J4521" s="66"/>
      <c r="K4521" s="67"/>
      <c r="L4521" s="68"/>
      <c r="M4521" s="69"/>
      <c r="N4521" s="69"/>
      <c r="O4521" s="68"/>
      <c r="P4521" s="65"/>
      <c r="Q4521" s="65"/>
      <c r="R4521" s="65"/>
      <c r="S4521" s="70"/>
      <c r="T4521" s="66"/>
      <c r="U4521" s="71"/>
    </row>
    <row r="4522" spans="1:21" x14ac:dyDescent="0.15">
      <c r="A4522" s="63"/>
      <c r="B4522" s="78"/>
      <c r="C4522" s="65"/>
      <c r="D4522" s="64"/>
      <c r="E4522" s="65"/>
      <c r="F4522" s="65"/>
      <c r="G4522" s="65"/>
      <c r="H4522" s="65"/>
      <c r="I4522" s="64"/>
      <c r="J4522" s="66"/>
      <c r="K4522" s="67"/>
      <c r="L4522" s="68"/>
      <c r="M4522" s="69"/>
      <c r="N4522" s="69"/>
      <c r="O4522" s="68"/>
      <c r="P4522" s="65"/>
      <c r="Q4522" s="65"/>
      <c r="R4522" s="65"/>
      <c r="S4522" s="70"/>
      <c r="T4522" s="66"/>
      <c r="U4522" s="71"/>
    </row>
    <row r="4523" spans="1:21" x14ac:dyDescent="0.15">
      <c r="A4523" s="63"/>
      <c r="B4523" s="78"/>
      <c r="C4523" s="65"/>
      <c r="D4523" s="64"/>
      <c r="E4523" s="65"/>
      <c r="F4523" s="65"/>
      <c r="G4523" s="65"/>
      <c r="H4523" s="65"/>
      <c r="I4523" s="64"/>
      <c r="J4523" s="66"/>
      <c r="K4523" s="67"/>
      <c r="L4523" s="68"/>
      <c r="M4523" s="69"/>
      <c r="N4523" s="69"/>
      <c r="O4523" s="68"/>
      <c r="P4523" s="65"/>
      <c r="Q4523" s="65"/>
      <c r="R4523" s="65"/>
      <c r="S4523" s="70"/>
      <c r="T4523" s="66"/>
      <c r="U4523" s="71"/>
    </row>
    <row r="4524" spans="1:21" x14ac:dyDescent="0.15">
      <c r="A4524" s="63"/>
      <c r="B4524" s="78"/>
      <c r="C4524" s="65"/>
      <c r="D4524" s="64"/>
      <c r="E4524" s="65"/>
      <c r="F4524" s="65"/>
      <c r="G4524" s="65"/>
      <c r="H4524" s="65"/>
      <c r="I4524" s="64"/>
      <c r="J4524" s="66"/>
      <c r="K4524" s="67"/>
      <c r="L4524" s="68"/>
      <c r="M4524" s="69"/>
      <c r="N4524" s="69"/>
      <c r="O4524" s="68"/>
      <c r="P4524" s="65"/>
      <c r="Q4524" s="65"/>
      <c r="R4524" s="65"/>
      <c r="S4524" s="70"/>
      <c r="T4524" s="66"/>
      <c r="U4524" s="71"/>
    </row>
    <row r="4525" spans="1:21" x14ac:dyDescent="0.15">
      <c r="A4525" s="63"/>
      <c r="B4525" s="78"/>
      <c r="C4525" s="65"/>
      <c r="D4525" s="64"/>
      <c r="E4525" s="65"/>
      <c r="F4525" s="65"/>
      <c r="G4525" s="65"/>
      <c r="H4525" s="65"/>
      <c r="I4525" s="64"/>
      <c r="J4525" s="66"/>
      <c r="K4525" s="67"/>
      <c r="L4525" s="68"/>
      <c r="M4525" s="69"/>
      <c r="N4525" s="69"/>
      <c r="O4525" s="68"/>
      <c r="P4525" s="65"/>
      <c r="Q4525" s="65"/>
      <c r="R4525" s="65"/>
      <c r="S4525" s="70"/>
      <c r="T4525" s="66"/>
      <c r="U4525" s="71"/>
    </row>
    <row r="4526" spans="1:21" x14ac:dyDescent="0.15">
      <c r="A4526" s="63"/>
      <c r="B4526" s="78"/>
      <c r="C4526" s="65"/>
      <c r="D4526" s="64"/>
      <c r="E4526" s="65"/>
      <c r="F4526" s="65"/>
      <c r="G4526" s="65"/>
      <c r="H4526" s="65"/>
      <c r="I4526" s="64"/>
      <c r="J4526" s="66"/>
      <c r="K4526" s="67"/>
      <c r="L4526" s="68"/>
      <c r="M4526" s="69"/>
      <c r="N4526" s="69"/>
      <c r="O4526" s="68"/>
      <c r="P4526" s="65"/>
      <c r="Q4526" s="65"/>
      <c r="R4526" s="65"/>
      <c r="S4526" s="70"/>
      <c r="T4526" s="66"/>
      <c r="U4526" s="71"/>
    </row>
    <row r="4527" spans="1:21" x14ac:dyDescent="0.15">
      <c r="A4527" s="63"/>
      <c r="B4527" s="78"/>
      <c r="C4527" s="65"/>
      <c r="D4527" s="64"/>
      <c r="E4527" s="65"/>
      <c r="F4527" s="65"/>
      <c r="G4527" s="65"/>
      <c r="H4527" s="65"/>
      <c r="I4527" s="64"/>
      <c r="J4527" s="66"/>
      <c r="K4527" s="67"/>
      <c r="L4527" s="68"/>
      <c r="M4527" s="69"/>
      <c r="N4527" s="69"/>
      <c r="O4527" s="68"/>
      <c r="P4527" s="65"/>
      <c r="Q4527" s="65"/>
      <c r="R4527" s="65"/>
      <c r="S4527" s="70"/>
      <c r="T4527" s="66"/>
      <c r="U4527" s="71"/>
    </row>
    <row r="4528" spans="1:21" x14ac:dyDescent="0.15">
      <c r="A4528" s="63"/>
      <c r="B4528" s="78"/>
      <c r="C4528" s="65"/>
      <c r="D4528" s="64"/>
      <c r="E4528" s="65"/>
      <c r="F4528" s="65"/>
      <c r="G4528" s="65"/>
      <c r="H4528" s="65"/>
      <c r="I4528" s="64"/>
      <c r="J4528" s="66"/>
      <c r="K4528" s="67"/>
      <c r="L4528" s="68"/>
      <c r="M4528" s="69"/>
      <c r="N4528" s="69"/>
      <c r="O4528" s="68"/>
      <c r="P4528" s="65"/>
      <c r="Q4528" s="65"/>
      <c r="R4528" s="65"/>
      <c r="S4528" s="70"/>
      <c r="T4528" s="66"/>
      <c r="U4528" s="71"/>
    </row>
    <row r="4529" spans="1:21" x14ac:dyDescent="0.15">
      <c r="A4529" s="63"/>
      <c r="B4529" s="78"/>
      <c r="C4529" s="65"/>
      <c r="D4529" s="64"/>
      <c r="E4529" s="65"/>
      <c r="F4529" s="65"/>
      <c r="G4529" s="65"/>
      <c r="H4529" s="65"/>
      <c r="I4529" s="64"/>
      <c r="J4529" s="66"/>
      <c r="K4529" s="67"/>
      <c r="L4529" s="68"/>
      <c r="M4529" s="69"/>
      <c r="N4529" s="69"/>
      <c r="O4529" s="68"/>
      <c r="P4529" s="65"/>
      <c r="Q4529" s="65"/>
      <c r="R4529" s="65"/>
      <c r="S4529" s="70"/>
      <c r="T4529" s="66"/>
      <c r="U4529" s="71"/>
    </row>
    <row r="4530" spans="1:21" x14ac:dyDescent="0.15">
      <c r="A4530" s="63"/>
      <c r="B4530" s="78"/>
      <c r="C4530" s="65"/>
      <c r="D4530" s="64"/>
      <c r="E4530" s="65"/>
      <c r="F4530" s="65"/>
      <c r="G4530" s="65"/>
      <c r="H4530" s="65"/>
      <c r="I4530" s="64"/>
      <c r="J4530" s="66"/>
      <c r="K4530" s="67"/>
      <c r="L4530" s="68"/>
      <c r="M4530" s="69"/>
      <c r="N4530" s="69"/>
      <c r="O4530" s="68"/>
      <c r="P4530" s="65"/>
      <c r="Q4530" s="65"/>
      <c r="R4530" s="65"/>
      <c r="S4530" s="70"/>
      <c r="T4530" s="66"/>
      <c r="U4530" s="71"/>
    </row>
    <row r="4531" spans="1:21" x14ac:dyDescent="0.15">
      <c r="A4531" s="63"/>
      <c r="B4531" s="78"/>
      <c r="C4531" s="65"/>
      <c r="D4531" s="64"/>
      <c r="E4531" s="65"/>
      <c r="F4531" s="65"/>
      <c r="G4531" s="65"/>
      <c r="H4531" s="65"/>
      <c r="I4531" s="64"/>
      <c r="J4531" s="66"/>
      <c r="K4531" s="67"/>
      <c r="L4531" s="68"/>
      <c r="M4531" s="69"/>
      <c r="N4531" s="69"/>
      <c r="O4531" s="68"/>
      <c r="P4531" s="65"/>
      <c r="Q4531" s="65"/>
      <c r="R4531" s="65"/>
      <c r="S4531" s="70"/>
      <c r="T4531" s="66"/>
      <c r="U4531" s="71"/>
    </row>
    <row r="4532" spans="1:21" x14ac:dyDescent="0.15">
      <c r="A4532" s="63"/>
      <c r="B4532" s="78"/>
      <c r="C4532" s="65"/>
      <c r="D4532" s="64"/>
      <c r="E4532" s="65"/>
      <c r="F4532" s="65"/>
      <c r="G4532" s="65"/>
      <c r="H4532" s="65"/>
      <c r="I4532" s="64"/>
      <c r="J4532" s="66"/>
      <c r="K4532" s="67"/>
      <c r="L4532" s="68"/>
      <c r="M4532" s="69"/>
      <c r="N4532" s="69"/>
      <c r="O4532" s="68"/>
      <c r="P4532" s="65"/>
      <c r="Q4532" s="65"/>
      <c r="R4532" s="65"/>
      <c r="S4532" s="70"/>
      <c r="T4532" s="66"/>
      <c r="U4532" s="71"/>
    </row>
    <row r="4533" spans="1:21" x14ac:dyDescent="0.15">
      <c r="A4533" s="63"/>
      <c r="B4533" s="78"/>
      <c r="C4533" s="65"/>
      <c r="D4533" s="64"/>
      <c r="E4533" s="65"/>
      <c r="F4533" s="65"/>
      <c r="G4533" s="65"/>
      <c r="H4533" s="65"/>
      <c r="I4533" s="64"/>
      <c r="J4533" s="66"/>
      <c r="K4533" s="67"/>
      <c r="L4533" s="68"/>
      <c r="M4533" s="69"/>
      <c r="N4533" s="69"/>
      <c r="O4533" s="68"/>
      <c r="P4533" s="65"/>
      <c r="Q4533" s="65"/>
      <c r="R4533" s="65"/>
      <c r="S4533" s="70"/>
      <c r="T4533" s="66"/>
      <c r="U4533" s="71"/>
    </row>
    <row r="4534" spans="1:21" x14ac:dyDescent="0.15">
      <c r="A4534" s="63"/>
      <c r="B4534" s="78"/>
      <c r="C4534" s="65"/>
      <c r="D4534" s="64"/>
      <c r="E4534" s="65"/>
      <c r="F4534" s="65"/>
      <c r="G4534" s="65"/>
      <c r="H4534" s="65"/>
      <c r="I4534" s="64"/>
      <c r="J4534" s="66"/>
      <c r="K4534" s="67"/>
      <c r="L4534" s="68"/>
      <c r="M4534" s="69"/>
      <c r="N4534" s="69"/>
      <c r="O4534" s="68"/>
      <c r="P4534" s="65"/>
      <c r="Q4534" s="65"/>
      <c r="R4534" s="65"/>
      <c r="S4534" s="70"/>
      <c r="T4534" s="66"/>
      <c r="U4534" s="71"/>
    </row>
    <row r="4535" spans="1:21" x14ac:dyDescent="0.15">
      <c r="A4535" s="63"/>
      <c r="B4535" s="78"/>
      <c r="C4535" s="65"/>
      <c r="D4535" s="64"/>
      <c r="E4535" s="65"/>
      <c r="F4535" s="65"/>
      <c r="G4535" s="65"/>
      <c r="H4535" s="65"/>
      <c r="I4535" s="64"/>
      <c r="J4535" s="66"/>
      <c r="K4535" s="67"/>
      <c r="L4535" s="68"/>
      <c r="M4535" s="69"/>
      <c r="N4535" s="69"/>
      <c r="O4535" s="68"/>
      <c r="P4535" s="65"/>
      <c r="Q4535" s="65"/>
      <c r="R4535" s="65"/>
      <c r="S4535" s="70"/>
      <c r="T4535" s="66"/>
      <c r="U4535" s="71"/>
    </row>
    <row r="4536" spans="1:21" x14ac:dyDescent="0.15">
      <c r="A4536" s="63"/>
      <c r="B4536" s="78"/>
      <c r="C4536" s="65"/>
      <c r="D4536" s="64"/>
      <c r="E4536" s="65"/>
      <c r="F4536" s="65"/>
      <c r="G4536" s="65"/>
      <c r="H4536" s="65"/>
      <c r="I4536" s="64"/>
      <c r="J4536" s="66"/>
      <c r="K4536" s="67"/>
      <c r="L4536" s="68"/>
      <c r="M4536" s="69"/>
      <c r="N4536" s="69"/>
      <c r="O4536" s="68"/>
      <c r="P4536" s="65"/>
      <c r="Q4536" s="65"/>
      <c r="R4536" s="65"/>
      <c r="S4536" s="70"/>
      <c r="T4536" s="66"/>
      <c r="U4536" s="71"/>
    </row>
    <row r="4537" spans="1:21" x14ac:dyDescent="0.15">
      <c r="A4537" s="63"/>
      <c r="B4537" s="78"/>
      <c r="C4537" s="65"/>
      <c r="D4537" s="64"/>
      <c r="E4537" s="65"/>
      <c r="F4537" s="65"/>
      <c r="G4537" s="65"/>
      <c r="H4537" s="65"/>
      <c r="I4537" s="64"/>
      <c r="J4537" s="66"/>
      <c r="K4537" s="67"/>
      <c r="L4537" s="68"/>
      <c r="M4537" s="69"/>
      <c r="N4537" s="69"/>
      <c r="O4537" s="68"/>
      <c r="P4537" s="65"/>
      <c r="Q4537" s="65"/>
      <c r="R4537" s="65"/>
      <c r="S4537" s="70"/>
      <c r="T4537" s="66"/>
      <c r="U4537" s="71"/>
    </row>
    <row r="4538" spans="1:21" x14ac:dyDescent="0.15">
      <c r="A4538" s="63"/>
      <c r="B4538" s="78"/>
      <c r="C4538" s="65"/>
      <c r="D4538" s="64"/>
      <c r="E4538" s="65"/>
      <c r="F4538" s="65"/>
      <c r="G4538" s="65"/>
      <c r="H4538" s="65"/>
      <c r="I4538" s="64"/>
      <c r="J4538" s="66"/>
      <c r="K4538" s="67"/>
      <c r="L4538" s="68"/>
      <c r="M4538" s="69"/>
      <c r="N4538" s="69"/>
      <c r="O4538" s="68"/>
      <c r="P4538" s="65"/>
      <c r="Q4538" s="65"/>
      <c r="R4538" s="65"/>
      <c r="S4538" s="70"/>
      <c r="T4538" s="66"/>
      <c r="U4538" s="71"/>
    </row>
    <row r="4539" spans="1:21" x14ac:dyDescent="0.15">
      <c r="A4539" s="63"/>
      <c r="B4539" s="78"/>
      <c r="C4539" s="65"/>
      <c r="D4539" s="64"/>
      <c r="E4539" s="65"/>
      <c r="F4539" s="65"/>
      <c r="G4539" s="65"/>
      <c r="H4539" s="65"/>
      <c r="I4539" s="64"/>
      <c r="J4539" s="66"/>
      <c r="K4539" s="67"/>
      <c r="L4539" s="68"/>
      <c r="M4539" s="69"/>
      <c r="N4539" s="69"/>
      <c r="O4539" s="68"/>
      <c r="P4539" s="65"/>
      <c r="Q4539" s="65"/>
      <c r="R4539" s="65"/>
      <c r="S4539" s="70"/>
      <c r="T4539" s="66"/>
      <c r="U4539" s="71"/>
    </row>
    <row r="4540" spans="1:21" x14ac:dyDescent="0.15">
      <c r="A4540" s="63"/>
      <c r="B4540" s="78"/>
      <c r="C4540" s="65"/>
      <c r="D4540" s="64"/>
      <c r="E4540" s="65"/>
      <c r="F4540" s="65"/>
      <c r="G4540" s="65"/>
      <c r="H4540" s="65"/>
      <c r="I4540" s="64"/>
      <c r="J4540" s="66"/>
      <c r="K4540" s="67"/>
      <c r="L4540" s="68"/>
      <c r="M4540" s="69"/>
      <c r="N4540" s="69"/>
      <c r="O4540" s="68"/>
      <c r="P4540" s="65"/>
      <c r="Q4540" s="65"/>
      <c r="R4540" s="65"/>
      <c r="S4540" s="70"/>
      <c r="T4540" s="66"/>
      <c r="U4540" s="71"/>
    </row>
    <row r="4541" spans="1:21" x14ac:dyDescent="0.15">
      <c r="A4541" s="63"/>
      <c r="B4541" s="78"/>
      <c r="C4541" s="65"/>
      <c r="D4541" s="64"/>
      <c r="E4541" s="65"/>
      <c r="F4541" s="65"/>
      <c r="G4541" s="65"/>
      <c r="H4541" s="65"/>
      <c r="I4541" s="64"/>
      <c r="J4541" s="66"/>
      <c r="K4541" s="67"/>
      <c r="L4541" s="68"/>
      <c r="M4541" s="69"/>
      <c r="N4541" s="69"/>
      <c r="O4541" s="68"/>
      <c r="P4541" s="65"/>
      <c r="Q4541" s="65"/>
      <c r="R4541" s="65"/>
      <c r="S4541" s="70"/>
      <c r="T4541" s="66"/>
      <c r="U4541" s="71"/>
    </row>
    <row r="4542" spans="1:21" x14ac:dyDescent="0.15">
      <c r="A4542" s="63"/>
      <c r="B4542" s="78"/>
      <c r="C4542" s="65"/>
      <c r="D4542" s="64"/>
      <c r="E4542" s="65"/>
      <c r="F4542" s="65"/>
      <c r="G4542" s="65"/>
      <c r="H4542" s="65"/>
      <c r="I4542" s="64"/>
      <c r="J4542" s="66"/>
      <c r="K4542" s="67"/>
      <c r="L4542" s="68"/>
      <c r="M4542" s="69"/>
      <c r="N4542" s="69"/>
      <c r="O4542" s="68"/>
      <c r="P4542" s="65"/>
      <c r="Q4542" s="65"/>
      <c r="R4542" s="65"/>
      <c r="S4542" s="70"/>
      <c r="T4542" s="66"/>
      <c r="U4542" s="71"/>
    </row>
    <row r="4543" spans="1:21" x14ac:dyDescent="0.15">
      <c r="A4543" s="63"/>
      <c r="B4543" s="78"/>
      <c r="C4543" s="65"/>
      <c r="D4543" s="64"/>
      <c r="E4543" s="65"/>
      <c r="F4543" s="65"/>
      <c r="G4543" s="65"/>
      <c r="H4543" s="65"/>
      <c r="I4543" s="64"/>
      <c r="J4543" s="66"/>
      <c r="K4543" s="67"/>
      <c r="L4543" s="68"/>
      <c r="M4543" s="69"/>
      <c r="N4543" s="69"/>
      <c r="O4543" s="68"/>
      <c r="P4543" s="65"/>
      <c r="Q4543" s="65"/>
      <c r="R4543" s="65"/>
      <c r="S4543" s="70"/>
      <c r="T4543" s="66"/>
      <c r="U4543" s="71"/>
    </row>
    <row r="4544" spans="1:21" x14ac:dyDescent="0.15">
      <c r="A4544" s="63"/>
      <c r="B4544" s="78"/>
      <c r="C4544" s="65"/>
      <c r="D4544" s="64"/>
      <c r="E4544" s="65"/>
      <c r="F4544" s="65"/>
      <c r="G4544" s="65"/>
      <c r="H4544" s="65"/>
      <c r="I4544" s="64"/>
      <c r="J4544" s="66"/>
      <c r="K4544" s="67"/>
      <c r="L4544" s="68"/>
      <c r="M4544" s="69"/>
      <c r="N4544" s="69"/>
      <c r="O4544" s="68"/>
      <c r="P4544" s="65"/>
      <c r="Q4544" s="65"/>
      <c r="R4544" s="65"/>
      <c r="S4544" s="70"/>
      <c r="T4544" s="66"/>
      <c r="U4544" s="71"/>
    </row>
    <row r="4545" spans="1:21" x14ac:dyDescent="0.15">
      <c r="A4545" s="63"/>
      <c r="B4545" s="78"/>
      <c r="C4545" s="65"/>
      <c r="D4545" s="64"/>
      <c r="E4545" s="65"/>
      <c r="F4545" s="65"/>
      <c r="G4545" s="65"/>
      <c r="H4545" s="65"/>
      <c r="I4545" s="64"/>
      <c r="J4545" s="66"/>
      <c r="K4545" s="67"/>
      <c r="L4545" s="68"/>
      <c r="M4545" s="69"/>
      <c r="N4545" s="69"/>
      <c r="O4545" s="68"/>
      <c r="P4545" s="65"/>
      <c r="Q4545" s="65"/>
      <c r="R4545" s="65"/>
      <c r="S4545" s="70"/>
      <c r="T4545" s="66"/>
      <c r="U4545" s="71"/>
    </row>
    <row r="4546" spans="1:21" x14ac:dyDescent="0.15">
      <c r="A4546" s="63"/>
      <c r="B4546" s="78"/>
      <c r="C4546" s="65"/>
      <c r="D4546" s="64"/>
      <c r="E4546" s="65"/>
      <c r="F4546" s="65"/>
      <c r="G4546" s="65"/>
      <c r="H4546" s="65"/>
      <c r="I4546" s="64"/>
      <c r="J4546" s="66"/>
      <c r="K4546" s="67"/>
      <c r="L4546" s="68"/>
      <c r="M4546" s="69"/>
      <c r="N4546" s="69"/>
      <c r="O4546" s="68"/>
      <c r="P4546" s="65"/>
      <c r="Q4546" s="65"/>
      <c r="R4546" s="65"/>
      <c r="S4546" s="70"/>
      <c r="T4546" s="66"/>
      <c r="U4546" s="71"/>
    </row>
    <row r="4547" spans="1:21" x14ac:dyDescent="0.15">
      <c r="A4547" s="63"/>
      <c r="B4547" s="78"/>
      <c r="C4547" s="65"/>
      <c r="D4547" s="64"/>
      <c r="E4547" s="65"/>
      <c r="F4547" s="65"/>
      <c r="G4547" s="65"/>
      <c r="H4547" s="65"/>
      <c r="I4547" s="64"/>
      <c r="J4547" s="66"/>
      <c r="K4547" s="67"/>
      <c r="L4547" s="68"/>
      <c r="M4547" s="69"/>
      <c r="N4547" s="69"/>
      <c r="O4547" s="68"/>
      <c r="P4547" s="65"/>
      <c r="Q4547" s="65"/>
      <c r="R4547" s="65"/>
      <c r="S4547" s="70"/>
      <c r="T4547" s="66"/>
      <c r="U4547" s="71"/>
    </row>
    <row r="4548" spans="1:21" x14ac:dyDescent="0.15">
      <c r="A4548" s="63"/>
      <c r="B4548" s="78"/>
      <c r="C4548" s="65"/>
      <c r="D4548" s="64"/>
      <c r="E4548" s="65"/>
      <c r="F4548" s="65"/>
      <c r="G4548" s="65"/>
      <c r="H4548" s="65"/>
      <c r="I4548" s="64"/>
      <c r="J4548" s="66"/>
      <c r="K4548" s="67"/>
      <c r="L4548" s="68"/>
      <c r="M4548" s="69"/>
      <c r="N4548" s="69"/>
      <c r="O4548" s="68"/>
      <c r="P4548" s="65"/>
      <c r="Q4548" s="65"/>
      <c r="R4548" s="65"/>
      <c r="S4548" s="70"/>
      <c r="T4548" s="66"/>
      <c r="U4548" s="71"/>
    </row>
    <row r="4549" spans="1:21" x14ac:dyDescent="0.15">
      <c r="A4549" s="63"/>
      <c r="B4549" s="78"/>
      <c r="C4549" s="65"/>
      <c r="D4549" s="64"/>
      <c r="E4549" s="65"/>
      <c r="F4549" s="65"/>
      <c r="G4549" s="65"/>
      <c r="H4549" s="65"/>
      <c r="I4549" s="64"/>
      <c r="J4549" s="66"/>
      <c r="K4549" s="67"/>
      <c r="L4549" s="68"/>
      <c r="M4549" s="69"/>
      <c r="N4549" s="69"/>
      <c r="O4549" s="68"/>
      <c r="P4549" s="65"/>
      <c r="Q4549" s="65"/>
      <c r="R4549" s="65"/>
      <c r="S4549" s="70"/>
      <c r="T4549" s="66"/>
      <c r="U4549" s="71"/>
    </row>
    <row r="4550" spans="1:21" x14ac:dyDescent="0.15">
      <c r="A4550" s="63"/>
      <c r="B4550" s="78"/>
      <c r="C4550" s="65"/>
      <c r="D4550" s="64"/>
      <c r="E4550" s="65"/>
      <c r="F4550" s="65"/>
      <c r="G4550" s="65"/>
      <c r="H4550" s="65"/>
      <c r="I4550" s="64"/>
      <c r="J4550" s="66"/>
      <c r="K4550" s="67"/>
      <c r="L4550" s="68"/>
      <c r="M4550" s="69"/>
      <c r="N4550" s="69"/>
      <c r="O4550" s="68"/>
      <c r="P4550" s="65"/>
      <c r="Q4550" s="65"/>
      <c r="R4550" s="65"/>
      <c r="S4550" s="70"/>
      <c r="T4550" s="66"/>
      <c r="U4550" s="71"/>
    </row>
    <row r="4551" spans="1:21" x14ac:dyDescent="0.15">
      <c r="A4551" s="63"/>
      <c r="B4551" s="78"/>
      <c r="C4551" s="65"/>
      <c r="D4551" s="64"/>
      <c r="E4551" s="65"/>
      <c r="F4551" s="65"/>
      <c r="G4551" s="65"/>
      <c r="H4551" s="65"/>
      <c r="I4551" s="64"/>
      <c r="J4551" s="66"/>
      <c r="K4551" s="67"/>
      <c r="L4551" s="68"/>
      <c r="M4551" s="69"/>
      <c r="N4551" s="69"/>
      <c r="O4551" s="68"/>
      <c r="P4551" s="65"/>
      <c r="Q4551" s="65"/>
      <c r="R4551" s="65"/>
      <c r="S4551" s="70"/>
      <c r="T4551" s="66"/>
      <c r="U4551" s="71"/>
    </row>
    <row r="4552" spans="1:21" x14ac:dyDescent="0.15">
      <c r="A4552" s="63"/>
      <c r="B4552" s="78"/>
      <c r="C4552" s="65"/>
      <c r="D4552" s="64"/>
      <c r="E4552" s="65"/>
      <c r="F4552" s="65"/>
      <c r="G4552" s="65"/>
      <c r="H4552" s="65"/>
      <c r="I4552" s="64"/>
      <c r="J4552" s="66"/>
      <c r="K4552" s="67"/>
      <c r="L4552" s="68"/>
      <c r="M4552" s="69"/>
      <c r="N4552" s="69"/>
      <c r="O4552" s="68"/>
      <c r="P4552" s="65"/>
      <c r="Q4552" s="65"/>
      <c r="R4552" s="65"/>
      <c r="S4552" s="70"/>
      <c r="T4552" s="66"/>
      <c r="U4552" s="71"/>
    </row>
    <row r="4553" spans="1:21" x14ac:dyDescent="0.15">
      <c r="A4553" s="63"/>
      <c r="B4553" s="78"/>
      <c r="C4553" s="65"/>
      <c r="D4553" s="64"/>
      <c r="E4553" s="65"/>
      <c r="F4553" s="65"/>
      <c r="G4553" s="65"/>
      <c r="H4553" s="65"/>
      <c r="I4553" s="64"/>
      <c r="J4553" s="66"/>
      <c r="K4553" s="67"/>
      <c r="L4553" s="68"/>
      <c r="M4553" s="69"/>
      <c r="N4553" s="69"/>
      <c r="O4553" s="68"/>
      <c r="P4553" s="65"/>
      <c r="Q4553" s="65"/>
      <c r="R4553" s="65"/>
      <c r="S4553" s="70"/>
      <c r="T4553" s="66"/>
      <c r="U4553" s="71"/>
    </row>
    <row r="4554" spans="1:21" x14ac:dyDescent="0.15">
      <c r="A4554" s="63"/>
      <c r="B4554" s="78"/>
      <c r="C4554" s="65"/>
      <c r="D4554" s="64"/>
      <c r="E4554" s="65"/>
      <c r="F4554" s="65"/>
      <c r="G4554" s="65"/>
      <c r="H4554" s="65"/>
      <c r="I4554" s="64"/>
      <c r="J4554" s="66"/>
      <c r="K4554" s="67"/>
      <c r="L4554" s="68"/>
      <c r="M4554" s="69"/>
      <c r="N4554" s="69"/>
      <c r="O4554" s="68"/>
      <c r="P4554" s="65"/>
      <c r="Q4554" s="65"/>
      <c r="R4554" s="65"/>
      <c r="S4554" s="70"/>
      <c r="T4554" s="66"/>
      <c r="U4554" s="71"/>
    </row>
    <row r="4555" spans="1:21" x14ac:dyDescent="0.15">
      <c r="A4555" s="63"/>
      <c r="B4555" s="78"/>
      <c r="C4555" s="65"/>
      <c r="D4555" s="64"/>
      <c r="E4555" s="65"/>
      <c r="F4555" s="65"/>
      <c r="G4555" s="65"/>
      <c r="H4555" s="65"/>
      <c r="I4555" s="64"/>
      <c r="J4555" s="66"/>
      <c r="K4555" s="67"/>
      <c r="L4555" s="68"/>
      <c r="M4555" s="69"/>
      <c r="N4555" s="69"/>
      <c r="O4555" s="68"/>
      <c r="P4555" s="65"/>
      <c r="Q4555" s="65"/>
      <c r="R4555" s="65"/>
      <c r="S4555" s="70"/>
      <c r="T4555" s="66"/>
      <c r="U4555" s="71"/>
    </row>
    <row r="4556" spans="1:21" x14ac:dyDescent="0.15">
      <c r="A4556" s="63"/>
      <c r="B4556" s="78"/>
      <c r="C4556" s="65"/>
      <c r="D4556" s="64"/>
      <c r="E4556" s="65"/>
      <c r="F4556" s="65"/>
      <c r="G4556" s="65"/>
      <c r="H4556" s="65"/>
      <c r="I4556" s="64"/>
      <c r="J4556" s="66"/>
      <c r="K4556" s="67"/>
      <c r="L4556" s="68"/>
      <c r="M4556" s="69"/>
      <c r="N4556" s="69"/>
      <c r="O4556" s="68"/>
      <c r="P4556" s="65"/>
      <c r="Q4556" s="65"/>
      <c r="R4556" s="65"/>
      <c r="S4556" s="70"/>
      <c r="T4556" s="66"/>
      <c r="U4556" s="71"/>
    </row>
    <row r="4557" spans="1:21" x14ac:dyDescent="0.15">
      <c r="A4557" s="63"/>
      <c r="B4557" s="78"/>
      <c r="C4557" s="65"/>
      <c r="D4557" s="64"/>
      <c r="E4557" s="65"/>
      <c r="F4557" s="65"/>
      <c r="G4557" s="65"/>
      <c r="H4557" s="65"/>
      <c r="I4557" s="64"/>
      <c r="J4557" s="66"/>
      <c r="K4557" s="67"/>
      <c r="L4557" s="68"/>
      <c r="M4557" s="69"/>
      <c r="N4557" s="69"/>
      <c r="O4557" s="68"/>
      <c r="P4557" s="65"/>
      <c r="Q4557" s="65"/>
      <c r="R4557" s="65"/>
      <c r="S4557" s="70"/>
      <c r="T4557" s="66"/>
      <c r="U4557" s="71"/>
    </row>
    <row r="4558" spans="1:21" x14ac:dyDescent="0.15">
      <c r="A4558" s="63"/>
      <c r="B4558" s="78"/>
      <c r="C4558" s="65"/>
      <c r="D4558" s="64"/>
      <c r="E4558" s="65"/>
      <c r="F4558" s="65"/>
      <c r="G4558" s="65"/>
      <c r="H4558" s="65"/>
      <c r="I4558" s="64"/>
      <c r="J4558" s="66"/>
      <c r="K4558" s="67"/>
      <c r="L4558" s="68"/>
      <c r="M4558" s="69"/>
      <c r="N4558" s="69"/>
      <c r="O4558" s="68"/>
      <c r="P4558" s="65"/>
      <c r="Q4558" s="65"/>
      <c r="R4558" s="65"/>
      <c r="S4558" s="70"/>
      <c r="T4558" s="66"/>
      <c r="U4558" s="71"/>
    </row>
    <row r="4559" spans="1:21" x14ac:dyDescent="0.15">
      <c r="A4559" s="63"/>
      <c r="B4559" s="78"/>
      <c r="C4559" s="65"/>
      <c r="D4559" s="64"/>
      <c r="E4559" s="65"/>
      <c r="F4559" s="65"/>
      <c r="G4559" s="65"/>
      <c r="H4559" s="65"/>
      <c r="I4559" s="64"/>
      <c r="J4559" s="66"/>
      <c r="K4559" s="67"/>
      <c r="L4559" s="68"/>
      <c r="M4559" s="69"/>
      <c r="N4559" s="69"/>
      <c r="O4559" s="68"/>
      <c r="P4559" s="65"/>
      <c r="Q4559" s="65"/>
      <c r="R4559" s="65"/>
      <c r="S4559" s="70"/>
      <c r="T4559" s="66"/>
      <c r="U4559" s="71"/>
    </row>
    <row r="4560" spans="1:21" x14ac:dyDescent="0.15">
      <c r="A4560" s="63"/>
      <c r="B4560" s="78"/>
      <c r="C4560" s="65"/>
      <c r="D4560" s="64"/>
      <c r="E4560" s="65"/>
      <c r="F4560" s="65"/>
      <c r="G4560" s="65"/>
      <c r="H4560" s="65"/>
      <c r="I4560" s="64"/>
      <c r="J4560" s="66"/>
      <c r="K4560" s="67"/>
      <c r="L4560" s="68"/>
      <c r="M4560" s="69"/>
      <c r="N4560" s="69"/>
      <c r="O4560" s="68"/>
      <c r="P4560" s="65"/>
      <c r="Q4560" s="65"/>
      <c r="R4560" s="65"/>
      <c r="S4560" s="70"/>
      <c r="T4560" s="66"/>
      <c r="U4560" s="71"/>
    </row>
    <row r="4561" spans="1:21" x14ac:dyDescent="0.15">
      <c r="A4561" s="63"/>
      <c r="B4561" s="78"/>
      <c r="C4561" s="65"/>
      <c r="D4561" s="64"/>
      <c r="E4561" s="65"/>
      <c r="F4561" s="65"/>
      <c r="G4561" s="65"/>
      <c r="H4561" s="65"/>
      <c r="I4561" s="64"/>
      <c r="J4561" s="66"/>
      <c r="K4561" s="67"/>
      <c r="L4561" s="68"/>
      <c r="M4561" s="69"/>
      <c r="N4561" s="69"/>
      <c r="O4561" s="68"/>
      <c r="P4561" s="65"/>
      <c r="Q4561" s="65"/>
      <c r="R4561" s="65"/>
      <c r="S4561" s="70"/>
      <c r="T4561" s="66"/>
      <c r="U4561" s="71"/>
    </row>
    <row r="4562" spans="1:21" x14ac:dyDescent="0.15">
      <c r="A4562" s="63"/>
      <c r="B4562" s="78"/>
      <c r="C4562" s="65"/>
      <c r="D4562" s="64"/>
      <c r="E4562" s="65"/>
      <c r="F4562" s="65"/>
      <c r="G4562" s="65"/>
      <c r="H4562" s="65"/>
      <c r="I4562" s="64"/>
      <c r="J4562" s="66"/>
      <c r="K4562" s="67"/>
      <c r="L4562" s="68"/>
      <c r="M4562" s="69"/>
      <c r="N4562" s="69"/>
      <c r="O4562" s="68"/>
      <c r="P4562" s="65"/>
      <c r="Q4562" s="65"/>
      <c r="R4562" s="65"/>
      <c r="S4562" s="70"/>
      <c r="T4562" s="66"/>
      <c r="U4562" s="71"/>
    </row>
    <row r="4563" spans="1:21" x14ac:dyDescent="0.15">
      <c r="A4563" s="63"/>
      <c r="B4563" s="78"/>
      <c r="C4563" s="65"/>
      <c r="D4563" s="64"/>
      <c r="E4563" s="65"/>
      <c r="F4563" s="65"/>
      <c r="G4563" s="65"/>
      <c r="H4563" s="65"/>
      <c r="I4563" s="64"/>
      <c r="J4563" s="66"/>
      <c r="K4563" s="67"/>
      <c r="L4563" s="68"/>
      <c r="M4563" s="69"/>
      <c r="N4563" s="69"/>
      <c r="O4563" s="68"/>
      <c r="P4563" s="65"/>
      <c r="Q4563" s="65"/>
      <c r="R4563" s="65"/>
      <c r="S4563" s="70"/>
      <c r="T4563" s="66"/>
      <c r="U4563" s="71"/>
    </row>
    <row r="4564" spans="1:21" x14ac:dyDescent="0.15">
      <c r="A4564" s="63"/>
      <c r="B4564" s="78"/>
      <c r="C4564" s="65"/>
      <c r="D4564" s="64"/>
      <c r="E4564" s="65"/>
      <c r="F4564" s="65"/>
      <c r="G4564" s="65"/>
      <c r="H4564" s="65"/>
      <c r="I4564" s="64"/>
      <c r="J4564" s="66"/>
      <c r="K4564" s="67"/>
      <c r="L4564" s="68"/>
      <c r="M4564" s="69"/>
      <c r="N4564" s="69"/>
      <c r="O4564" s="68"/>
      <c r="P4564" s="65"/>
      <c r="Q4564" s="65"/>
      <c r="R4564" s="65"/>
      <c r="S4564" s="70"/>
      <c r="T4564" s="66"/>
      <c r="U4564" s="71"/>
    </row>
    <row r="4565" spans="1:21" x14ac:dyDescent="0.15">
      <c r="A4565" s="63"/>
      <c r="B4565" s="78"/>
      <c r="C4565" s="65"/>
      <c r="D4565" s="64"/>
      <c r="E4565" s="65"/>
      <c r="F4565" s="65"/>
      <c r="G4565" s="65"/>
      <c r="H4565" s="65"/>
      <c r="I4565" s="64"/>
      <c r="J4565" s="66"/>
      <c r="K4565" s="67"/>
      <c r="L4565" s="68"/>
      <c r="M4565" s="69"/>
      <c r="N4565" s="69"/>
      <c r="O4565" s="68"/>
      <c r="P4565" s="65"/>
      <c r="Q4565" s="65"/>
      <c r="R4565" s="65"/>
      <c r="S4565" s="70"/>
      <c r="T4565" s="66"/>
      <c r="U4565" s="71"/>
    </row>
    <row r="4566" spans="1:21" x14ac:dyDescent="0.15">
      <c r="A4566" s="63"/>
      <c r="B4566" s="78"/>
      <c r="C4566" s="65"/>
      <c r="D4566" s="64"/>
      <c r="E4566" s="65"/>
      <c r="F4566" s="65"/>
      <c r="G4566" s="65"/>
      <c r="H4566" s="65"/>
      <c r="I4566" s="64"/>
      <c r="J4566" s="66"/>
      <c r="K4566" s="67"/>
      <c r="L4566" s="68"/>
      <c r="M4566" s="69"/>
      <c r="N4566" s="69"/>
      <c r="O4566" s="68"/>
      <c r="P4566" s="65"/>
      <c r="Q4566" s="65"/>
      <c r="R4566" s="65"/>
      <c r="S4566" s="70"/>
      <c r="T4566" s="66"/>
      <c r="U4566" s="71"/>
    </row>
    <row r="4567" spans="1:21" x14ac:dyDescent="0.15">
      <c r="A4567" s="63"/>
      <c r="B4567" s="78"/>
      <c r="C4567" s="65"/>
      <c r="D4567" s="64"/>
      <c r="E4567" s="65"/>
      <c r="F4567" s="65"/>
      <c r="G4567" s="65"/>
      <c r="H4567" s="65"/>
      <c r="I4567" s="64"/>
      <c r="J4567" s="66"/>
      <c r="K4567" s="67"/>
      <c r="L4567" s="68"/>
      <c r="M4567" s="69"/>
      <c r="N4567" s="69"/>
      <c r="O4567" s="68"/>
      <c r="P4567" s="65"/>
      <c r="Q4567" s="65"/>
      <c r="R4567" s="65"/>
      <c r="S4567" s="70"/>
      <c r="T4567" s="66"/>
      <c r="U4567" s="71"/>
    </row>
    <row r="4568" spans="1:21" x14ac:dyDescent="0.15">
      <c r="A4568" s="63"/>
      <c r="B4568" s="78"/>
      <c r="C4568" s="65"/>
      <c r="D4568" s="64"/>
      <c r="E4568" s="65"/>
      <c r="F4568" s="65"/>
      <c r="G4568" s="65"/>
      <c r="H4568" s="65"/>
      <c r="I4568" s="64"/>
      <c r="J4568" s="66"/>
      <c r="K4568" s="67"/>
      <c r="L4568" s="68"/>
      <c r="M4568" s="69"/>
      <c r="N4568" s="69"/>
      <c r="O4568" s="68"/>
      <c r="P4568" s="65"/>
      <c r="Q4568" s="65"/>
      <c r="R4568" s="65"/>
      <c r="S4568" s="70"/>
      <c r="T4568" s="66"/>
      <c r="U4568" s="71"/>
    </row>
    <row r="4569" spans="1:21" x14ac:dyDescent="0.15">
      <c r="A4569" s="63"/>
      <c r="B4569" s="78"/>
      <c r="C4569" s="65"/>
      <c r="D4569" s="64"/>
      <c r="E4569" s="65"/>
      <c r="F4569" s="65"/>
      <c r="G4569" s="65"/>
      <c r="H4569" s="65"/>
      <c r="I4569" s="64"/>
      <c r="J4569" s="66"/>
      <c r="K4569" s="67"/>
      <c r="L4569" s="68"/>
      <c r="M4569" s="69"/>
      <c r="N4569" s="69"/>
      <c r="O4569" s="68"/>
      <c r="P4569" s="65"/>
      <c r="Q4569" s="65"/>
      <c r="R4569" s="65"/>
      <c r="S4569" s="70"/>
      <c r="T4569" s="66"/>
      <c r="U4569" s="71"/>
    </row>
    <row r="4570" spans="1:21" x14ac:dyDescent="0.15">
      <c r="A4570" s="63"/>
      <c r="B4570" s="78"/>
      <c r="C4570" s="65"/>
      <c r="D4570" s="64"/>
      <c r="E4570" s="65"/>
      <c r="F4570" s="65"/>
      <c r="G4570" s="65"/>
      <c r="H4570" s="65"/>
      <c r="I4570" s="64"/>
      <c r="J4570" s="66"/>
      <c r="K4570" s="67"/>
      <c r="L4570" s="68"/>
      <c r="M4570" s="69"/>
      <c r="N4570" s="69"/>
      <c r="O4570" s="68"/>
      <c r="P4570" s="65"/>
      <c r="Q4570" s="65"/>
      <c r="R4570" s="65"/>
      <c r="S4570" s="70"/>
      <c r="T4570" s="66"/>
      <c r="U4570" s="71"/>
    </row>
    <row r="4571" spans="1:21" x14ac:dyDescent="0.15">
      <c r="A4571" s="63"/>
      <c r="B4571" s="78"/>
      <c r="C4571" s="65"/>
      <c r="D4571" s="64"/>
      <c r="E4571" s="65"/>
      <c r="F4571" s="65"/>
      <c r="G4571" s="65"/>
      <c r="H4571" s="65"/>
      <c r="I4571" s="64"/>
      <c r="J4571" s="66"/>
      <c r="K4571" s="67"/>
      <c r="L4571" s="68"/>
      <c r="M4571" s="69"/>
      <c r="N4571" s="69"/>
      <c r="O4571" s="68"/>
      <c r="P4571" s="65"/>
      <c r="Q4571" s="65"/>
      <c r="R4571" s="65"/>
      <c r="S4571" s="70"/>
      <c r="T4571" s="66"/>
      <c r="U4571" s="71"/>
    </row>
    <row r="4572" spans="1:21" x14ac:dyDescent="0.15">
      <c r="A4572" s="63"/>
      <c r="B4572" s="78"/>
      <c r="C4572" s="65"/>
      <c r="D4572" s="64"/>
      <c r="E4572" s="65"/>
      <c r="F4572" s="65"/>
      <c r="G4572" s="65"/>
      <c r="H4572" s="65"/>
      <c r="I4572" s="64"/>
      <c r="J4572" s="66"/>
      <c r="K4572" s="67"/>
      <c r="L4572" s="68"/>
      <c r="M4572" s="69"/>
      <c r="N4572" s="69"/>
      <c r="O4572" s="68"/>
      <c r="P4572" s="65"/>
      <c r="Q4572" s="65"/>
      <c r="R4572" s="65"/>
      <c r="S4572" s="70"/>
      <c r="T4572" s="66"/>
      <c r="U4572" s="71"/>
    </row>
    <row r="4573" spans="1:21" x14ac:dyDescent="0.15">
      <c r="A4573" s="63"/>
      <c r="B4573" s="78"/>
      <c r="C4573" s="65"/>
      <c r="D4573" s="64"/>
      <c r="E4573" s="65"/>
      <c r="F4573" s="65"/>
      <c r="G4573" s="65"/>
      <c r="H4573" s="65"/>
      <c r="I4573" s="64"/>
      <c r="J4573" s="66"/>
      <c r="K4573" s="67"/>
      <c r="L4573" s="68"/>
      <c r="M4573" s="69"/>
      <c r="N4573" s="69"/>
      <c r="O4573" s="68"/>
      <c r="P4573" s="65"/>
      <c r="Q4573" s="65"/>
      <c r="R4573" s="65"/>
      <c r="S4573" s="70"/>
      <c r="T4573" s="66"/>
      <c r="U4573" s="71"/>
    </row>
    <row r="4574" spans="1:21" x14ac:dyDescent="0.15">
      <c r="A4574" s="63"/>
      <c r="B4574" s="78"/>
      <c r="C4574" s="65"/>
      <c r="D4574" s="64"/>
      <c r="E4574" s="65"/>
      <c r="F4574" s="65"/>
      <c r="G4574" s="65"/>
      <c r="H4574" s="65"/>
      <c r="I4574" s="64"/>
      <c r="J4574" s="66"/>
      <c r="K4574" s="67"/>
      <c r="L4574" s="68"/>
      <c r="M4574" s="69"/>
      <c r="N4574" s="69"/>
      <c r="O4574" s="68"/>
      <c r="P4574" s="65"/>
      <c r="Q4574" s="65"/>
      <c r="R4574" s="65"/>
      <c r="S4574" s="70"/>
      <c r="T4574" s="66"/>
      <c r="U4574" s="71"/>
    </row>
    <row r="4575" spans="1:21" x14ac:dyDescent="0.15">
      <c r="A4575" s="63"/>
      <c r="B4575" s="78"/>
      <c r="C4575" s="65"/>
      <c r="D4575" s="64"/>
      <c r="E4575" s="65"/>
      <c r="F4575" s="65"/>
      <c r="G4575" s="65"/>
      <c r="H4575" s="65"/>
      <c r="I4575" s="64"/>
      <c r="J4575" s="66"/>
      <c r="K4575" s="67"/>
      <c r="L4575" s="68"/>
      <c r="M4575" s="69"/>
      <c r="N4575" s="69"/>
      <c r="O4575" s="68"/>
      <c r="P4575" s="65"/>
      <c r="Q4575" s="65"/>
      <c r="R4575" s="65"/>
      <c r="S4575" s="70"/>
      <c r="T4575" s="66"/>
      <c r="U4575" s="71"/>
    </row>
    <row r="4576" spans="1:21" x14ac:dyDescent="0.15">
      <c r="A4576" s="63"/>
      <c r="B4576" s="78"/>
      <c r="C4576" s="65"/>
      <c r="D4576" s="64"/>
      <c r="E4576" s="65"/>
      <c r="F4576" s="65"/>
      <c r="G4576" s="65"/>
      <c r="H4576" s="65"/>
      <c r="I4576" s="64"/>
      <c r="J4576" s="66"/>
      <c r="K4576" s="67"/>
      <c r="L4576" s="68"/>
      <c r="M4576" s="69"/>
      <c r="N4576" s="69"/>
      <c r="O4576" s="68"/>
      <c r="P4576" s="65"/>
      <c r="Q4576" s="65"/>
      <c r="R4576" s="65"/>
      <c r="S4576" s="70"/>
      <c r="T4576" s="66"/>
      <c r="U4576" s="71"/>
    </row>
    <row r="4577" spans="1:21" x14ac:dyDescent="0.15">
      <c r="A4577" s="63"/>
      <c r="B4577" s="78"/>
      <c r="C4577" s="65"/>
      <c r="D4577" s="64"/>
      <c r="E4577" s="65"/>
      <c r="F4577" s="65"/>
      <c r="G4577" s="65"/>
      <c r="H4577" s="65"/>
      <c r="I4577" s="64"/>
      <c r="J4577" s="66"/>
      <c r="K4577" s="67"/>
      <c r="L4577" s="68"/>
      <c r="M4577" s="69"/>
      <c r="N4577" s="69"/>
      <c r="O4577" s="68"/>
      <c r="P4577" s="65"/>
      <c r="Q4577" s="65"/>
      <c r="R4577" s="65"/>
      <c r="S4577" s="70"/>
      <c r="T4577" s="66"/>
      <c r="U4577" s="71"/>
    </row>
    <row r="4578" spans="1:21" x14ac:dyDescent="0.15">
      <c r="A4578" s="63"/>
      <c r="B4578" s="78"/>
      <c r="C4578" s="65"/>
      <c r="D4578" s="64"/>
      <c r="E4578" s="65"/>
      <c r="F4578" s="65"/>
      <c r="G4578" s="65"/>
      <c r="H4578" s="65"/>
      <c r="I4578" s="64"/>
      <c r="J4578" s="66"/>
      <c r="K4578" s="67"/>
      <c r="L4578" s="68"/>
      <c r="M4578" s="69"/>
      <c r="N4578" s="69"/>
      <c r="O4578" s="68"/>
      <c r="P4578" s="65"/>
      <c r="Q4578" s="65"/>
      <c r="R4578" s="65"/>
      <c r="S4578" s="70"/>
      <c r="T4578" s="66"/>
      <c r="U4578" s="71"/>
    </row>
    <row r="4579" spans="1:21" x14ac:dyDescent="0.15">
      <c r="A4579" s="63"/>
      <c r="B4579" s="78"/>
      <c r="C4579" s="65"/>
      <c r="D4579" s="64"/>
      <c r="E4579" s="65"/>
      <c r="F4579" s="65"/>
      <c r="G4579" s="65"/>
      <c r="H4579" s="65"/>
      <c r="I4579" s="64"/>
      <c r="J4579" s="66"/>
      <c r="K4579" s="67"/>
      <c r="L4579" s="68"/>
      <c r="M4579" s="69"/>
      <c r="N4579" s="69"/>
      <c r="O4579" s="68"/>
      <c r="P4579" s="65"/>
      <c r="Q4579" s="65"/>
      <c r="R4579" s="65"/>
      <c r="S4579" s="70"/>
      <c r="T4579" s="66"/>
      <c r="U4579" s="71"/>
    </row>
    <row r="4580" spans="1:21" x14ac:dyDescent="0.15">
      <c r="A4580" s="63"/>
      <c r="B4580" s="78"/>
      <c r="C4580" s="65"/>
      <c r="D4580" s="64"/>
      <c r="E4580" s="65"/>
      <c r="F4580" s="65"/>
      <c r="G4580" s="65"/>
      <c r="H4580" s="65"/>
      <c r="I4580" s="64"/>
      <c r="J4580" s="66"/>
      <c r="K4580" s="67"/>
      <c r="L4580" s="68"/>
      <c r="M4580" s="69"/>
      <c r="N4580" s="69"/>
      <c r="O4580" s="68"/>
      <c r="P4580" s="65"/>
      <c r="Q4580" s="65"/>
      <c r="R4580" s="65"/>
      <c r="S4580" s="70"/>
      <c r="T4580" s="66"/>
      <c r="U4580" s="71"/>
    </row>
    <row r="4581" spans="1:21" x14ac:dyDescent="0.15">
      <c r="A4581" s="63"/>
      <c r="B4581" s="78"/>
      <c r="C4581" s="65"/>
      <c r="D4581" s="64"/>
      <c r="E4581" s="65"/>
      <c r="F4581" s="65"/>
      <c r="G4581" s="65"/>
      <c r="H4581" s="65"/>
      <c r="I4581" s="64"/>
      <c r="J4581" s="66"/>
      <c r="K4581" s="67"/>
      <c r="L4581" s="68"/>
      <c r="M4581" s="69"/>
      <c r="N4581" s="69"/>
      <c r="O4581" s="68"/>
      <c r="P4581" s="65"/>
      <c r="Q4581" s="65"/>
      <c r="R4581" s="65"/>
      <c r="S4581" s="70"/>
      <c r="T4581" s="66"/>
      <c r="U4581" s="71"/>
    </row>
    <row r="4582" spans="1:21" x14ac:dyDescent="0.15">
      <c r="A4582" s="63"/>
      <c r="B4582" s="78"/>
      <c r="C4582" s="65"/>
      <c r="D4582" s="64"/>
      <c r="E4582" s="65"/>
      <c r="F4582" s="65"/>
      <c r="G4582" s="65"/>
      <c r="H4582" s="65"/>
      <c r="I4582" s="64"/>
      <c r="J4582" s="66"/>
      <c r="K4582" s="67"/>
      <c r="L4582" s="68"/>
      <c r="M4582" s="69"/>
      <c r="N4582" s="69"/>
      <c r="O4582" s="68"/>
      <c r="P4582" s="65"/>
      <c r="Q4582" s="65"/>
      <c r="R4582" s="65"/>
      <c r="S4582" s="70"/>
      <c r="T4582" s="66"/>
      <c r="U4582" s="71"/>
    </row>
    <row r="4583" spans="1:21" x14ac:dyDescent="0.15">
      <c r="A4583" s="63"/>
      <c r="B4583" s="78"/>
      <c r="C4583" s="65"/>
      <c r="D4583" s="64"/>
      <c r="E4583" s="65"/>
      <c r="F4583" s="65"/>
      <c r="G4583" s="65"/>
      <c r="H4583" s="65"/>
      <c r="I4583" s="64"/>
      <c r="J4583" s="66"/>
      <c r="K4583" s="67"/>
      <c r="L4583" s="68"/>
      <c r="M4583" s="69"/>
      <c r="N4583" s="69"/>
      <c r="O4583" s="68"/>
      <c r="P4583" s="65"/>
      <c r="Q4583" s="65"/>
      <c r="R4583" s="65"/>
      <c r="S4583" s="70"/>
      <c r="T4583" s="66"/>
      <c r="U4583" s="71"/>
    </row>
    <row r="4584" spans="1:21" x14ac:dyDescent="0.15">
      <c r="A4584" s="63"/>
      <c r="B4584" s="78"/>
      <c r="C4584" s="65"/>
      <c r="D4584" s="64"/>
      <c r="E4584" s="65"/>
      <c r="F4584" s="65"/>
      <c r="G4584" s="65"/>
      <c r="H4584" s="65"/>
      <c r="I4584" s="64"/>
      <c r="J4584" s="66"/>
      <c r="K4584" s="67"/>
      <c r="L4584" s="68"/>
      <c r="M4584" s="69"/>
      <c r="N4584" s="69"/>
      <c r="O4584" s="68"/>
      <c r="P4584" s="65"/>
      <c r="Q4584" s="65"/>
      <c r="R4584" s="65"/>
      <c r="S4584" s="70"/>
      <c r="T4584" s="66"/>
      <c r="U4584" s="71"/>
    </row>
    <row r="4585" spans="1:21" x14ac:dyDescent="0.15">
      <c r="A4585" s="63"/>
      <c r="B4585" s="78"/>
      <c r="C4585" s="65"/>
      <c r="D4585" s="64"/>
      <c r="E4585" s="65"/>
      <c r="F4585" s="65"/>
      <c r="G4585" s="65"/>
      <c r="H4585" s="65"/>
      <c r="I4585" s="64"/>
      <c r="J4585" s="66"/>
      <c r="K4585" s="67"/>
      <c r="L4585" s="68"/>
      <c r="M4585" s="69"/>
      <c r="N4585" s="69"/>
      <c r="O4585" s="68"/>
      <c r="P4585" s="65"/>
      <c r="Q4585" s="65"/>
      <c r="R4585" s="65"/>
      <c r="S4585" s="70"/>
      <c r="T4585" s="66"/>
      <c r="U4585" s="71"/>
    </row>
    <row r="4586" spans="1:21" x14ac:dyDescent="0.15">
      <c r="A4586" s="63"/>
      <c r="B4586" s="78"/>
      <c r="C4586" s="65"/>
      <c r="D4586" s="64"/>
      <c r="E4586" s="65"/>
      <c r="F4586" s="65"/>
      <c r="G4586" s="65"/>
      <c r="H4586" s="65"/>
      <c r="I4586" s="64"/>
      <c r="J4586" s="66"/>
      <c r="K4586" s="67"/>
      <c r="L4586" s="68"/>
      <c r="M4586" s="69"/>
      <c r="N4586" s="69"/>
      <c r="O4586" s="68"/>
      <c r="P4586" s="65"/>
      <c r="Q4586" s="65"/>
      <c r="R4586" s="65"/>
      <c r="S4586" s="70"/>
      <c r="T4586" s="66"/>
      <c r="U4586" s="71"/>
    </row>
    <row r="4587" spans="1:21" x14ac:dyDescent="0.15">
      <c r="A4587" s="63"/>
      <c r="B4587" s="78"/>
      <c r="C4587" s="65"/>
      <c r="D4587" s="64"/>
      <c r="E4587" s="65"/>
      <c r="F4587" s="65"/>
      <c r="G4587" s="65"/>
      <c r="H4587" s="65"/>
      <c r="I4587" s="64"/>
      <c r="J4587" s="66"/>
      <c r="K4587" s="67"/>
      <c r="L4587" s="68"/>
      <c r="M4587" s="69"/>
      <c r="N4587" s="69"/>
      <c r="O4587" s="68"/>
      <c r="P4587" s="65"/>
      <c r="Q4587" s="65"/>
      <c r="R4587" s="65"/>
      <c r="S4587" s="70"/>
      <c r="T4587" s="66"/>
      <c r="U4587" s="71"/>
    </row>
    <row r="4588" spans="1:21" x14ac:dyDescent="0.15">
      <c r="A4588" s="63"/>
      <c r="B4588" s="78"/>
      <c r="C4588" s="65"/>
      <c r="D4588" s="64"/>
      <c r="E4588" s="65"/>
      <c r="F4588" s="65"/>
      <c r="G4588" s="65"/>
      <c r="H4588" s="65"/>
      <c r="I4588" s="64"/>
      <c r="J4588" s="66"/>
      <c r="K4588" s="67"/>
      <c r="L4588" s="68"/>
      <c r="M4588" s="69"/>
      <c r="N4588" s="69"/>
      <c r="O4588" s="68"/>
      <c r="P4588" s="65"/>
      <c r="Q4588" s="65"/>
      <c r="R4588" s="65"/>
      <c r="S4588" s="70"/>
      <c r="T4588" s="66"/>
      <c r="U4588" s="71"/>
    </row>
    <row r="4589" spans="1:21" x14ac:dyDescent="0.15">
      <c r="A4589" s="63"/>
      <c r="B4589" s="78"/>
      <c r="C4589" s="65"/>
      <c r="D4589" s="64"/>
      <c r="E4589" s="65"/>
      <c r="F4589" s="65"/>
      <c r="G4589" s="65"/>
      <c r="H4589" s="65"/>
      <c r="I4589" s="64"/>
      <c r="J4589" s="66"/>
      <c r="K4589" s="67"/>
      <c r="L4589" s="68"/>
      <c r="M4589" s="69"/>
      <c r="N4589" s="69"/>
      <c r="O4589" s="68"/>
      <c r="P4589" s="65"/>
      <c r="Q4589" s="65"/>
      <c r="R4589" s="65"/>
      <c r="S4589" s="70"/>
      <c r="T4589" s="66"/>
      <c r="U4589" s="71"/>
    </row>
    <row r="4590" spans="1:21" x14ac:dyDescent="0.15">
      <c r="A4590" s="63"/>
      <c r="B4590" s="78"/>
      <c r="C4590" s="65"/>
      <c r="D4590" s="64"/>
      <c r="E4590" s="65"/>
      <c r="F4590" s="65"/>
      <c r="G4590" s="65"/>
      <c r="H4590" s="65"/>
      <c r="I4590" s="64"/>
      <c r="J4590" s="66"/>
      <c r="K4590" s="67"/>
      <c r="L4590" s="68"/>
      <c r="M4590" s="69"/>
      <c r="N4590" s="69"/>
      <c r="O4590" s="68"/>
      <c r="P4590" s="65"/>
      <c r="Q4590" s="65"/>
      <c r="R4590" s="65"/>
      <c r="S4590" s="70"/>
      <c r="T4590" s="66"/>
      <c r="U4590" s="71"/>
    </row>
    <row r="4591" spans="1:21" x14ac:dyDescent="0.15">
      <c r="A4591" s="63"/>
      <c r="B4591" s="78"/>
      <c r="C4591" s="65"/>
      <c r="D4591" s="64"/>
      <c r="E4591" s="65"/>
      <c r="F4591" s="65"/>
      <c r="G4591" s="65"/>
      <c r="H4591" s="65"/>
      <c r="I4591" s="64"/>
      <c r="J4591" s="66"/>
      <c r="K4591" s="67"/>
      <c r="L4591" s="68"/>
      <c r="M4591" s="69"/>
      <c r="N4591" s="69"/>
      <c r="O4591" s="68"/>
      <c r="P4591" s="65"/>
      <c r="Q4591" s="65"/>
      <c r="R4591" s="65"/>
      <c r="S4591" s="70"/>
      <c r="T4591" s="66"/>
      <c r="U4591" s="71"/>
    </row>
    <row r="4592" spans="1:21" x14ac:dyDescent="0.15">
      <c r="A4592" s="63"/>
      <c r="B4592" s="78"/>
      <c r="C4592" s="65"/>
      <c r="D4592" s="64"/>
      <c r="E4592" s="65"/>
      <c r="F4592" s="65"/>
      <c r="G4592" s="65"/>
      <c r="H4592" s="65"/>
      <c r="I4592" s="64"/>
      <c r="J4592" s="66"/>
      <c r="K4592" s="67"/>
      <c r="L4592" s="68"/>
      <c r="M4592" s="69"/>
      <c r="N4592" s="69"/>
      <c r="O4592" s="68"/>
      <c r="P4592" s="65"/>
      <c r="Q4592" s="65"/>
      <c r="R4592" s="65"/>
      <c r="S4592" s="70"/>
      <c r="T4592" s="66"/>
      <c r="U4592" s="71"/>
    </row>
    <row r="4593" spans="1:21" x14ac:dyDescent="0.15">
      <c r="A4593" s="63"/>
      <c r="B4593" s="78"/>
      <c r="C4593" s="65"/>
      <c r="D4593" s="64"/>
      <c r="E4593" s="65"/>
      <c r="F4593" s="65"/>
      <c r="G4593" s="65"/>
      <c r="H4593" s="65"/>
      <c r="I4593" s="64"/>
      <c r="J4593" s="66"/>
      <c r="K4593" s="67"/>
      <c r="L4593" s="68"/>
      <c r="M4593" s="69"/>
      <c r="N4593" s="69"/>
      <c r="O4593" s="68"/>
      <c r="P4593" s="65"/>
      <c r="Q4593" s="65"/>
      <c r="R4593" s="65"/>
      <c r="S4593" s="70"/>
      <c r="T4593" s="66"/>
      <c r="U4593" s="71"/>
    </row>
    <row r="4594" spans="1:21" x14ac:dyDescent="0.15">
      <c r="A4594" s="63"/>
      <c r="B4594" s="78"/>
      <c r="C4594" s="65"/>
      <c r="D4594" s="64"/>
      <c r="E4594" s="65"/>
      <c r="F4594" s="65"/>
      <c r="G4594" s="65"/>
      <c r="H4594" s="65"/>
      <c r="I4594" s="64"/>
      <c r="J4594" s="66"/>
      <c r="K4594" s="67"/>
      <c r="L4594" s="68"/>
      <c r="M4594" s="69"/>
      <c r="N4594" s="69"/>
      <c r="O4594" s="68"/>
      <c r="P4594" s="65"/>
      <c r="Q4594" s="65"/>
      <c r="R4594" s="65"/>
      <c r="S4594" s="70"/>
      <c r="T4594" s="66"/>
      <c r="U4594" s="71"/>
    </row>
    <row r="4595" spans="1:21" x14ac:dyDescent="0.15">
      <c r="A4595" s="63"/>
      <c r="B4595" s="78"/>
      <c r="C4595" s="65"/>
      <c r="D4595" s="64"/>
      <c r="E4595" s="65"/>
      <c r="F4595" s="65"/>
      <c r="G4595" s="65"/>
      <c r="H4595" s="65"/>
      <c r="I4595" s="64"/>
      <c r="J4595" s="66"/>
      <c r="K4595" s="67"/>
      <c r="L4595" s="68"/>
      <c r="M4595" s="69"/>
      <c r="N4595" s="69"/>
      <c r="O4595" s="68"/>
      <c r="P4595" s="65"/>
      <c r="Q4595" s="65"/>
      <c r="R4595" s="65"/>
      <c r="S4595" s="70"/>
      <c r="T4595" s="66"/>
      <c r="U4595" s="71"/>
    </row>
    <row r="4596" spans="1:21" x14ac:dyDescent="0.15">
      <c r="A4596" s="63"/>
      <c r="B4596" s="78"/>
      <c r="C4596" s="65"/>
      <c r="D4596" s="64"/>
      <c r="E4596" s="65"/>
      <c r="F4596" s="65"/>
      <c r="G4596" s="65"/>
      <c r="H4596" s="65"/>
      <c r="I4596" s="64"/>
      <c r="J4596" s="66"/>
      <c r="K4596" s="67"/>
      <c r="L4596" s="68"/>
      <c r="M4596" s="69"/>
      <c r="N4596" s="69"/>
      <c r="O4596" s="68"/>
      <c r="P4596" s="65"/>
      <c r="Q4596" s="65"/>
      <c r="R4596" s="65"/>
      <c r="S4596" s="70"/>
      <c r="T4596" s="66"/>
      <c r="U4596" s="71"/>
    </row>
    <row r="4597" spans="1:21" x14ac:dyDescent="0.15">
      <c r="A4597" s="63"/>
      <c r="B4597" s="78"/>
      <c r="C4597" s="65"/>
      <c r="D4597" s="64"/>
      <c r="E4597" s="65"/>
      <c r="F4597" s="65"/>
      <c r="G4597" s="65"/>
      <c r="H4597" s="65"/>
      <c r="I4597" s="64"/>
      <c r="J4597" s="66"/>
      <c r="K4597" s="67"/>
      <c r="L4597" s="68"/>
      <c r="M4597" s="69"/>
      <c r="N4597" s="69"/>
      <c r="O4597" s="68"/>
      <c r="P4597" s="65"/>
      <c r="Q4597" s="65"/>
      <c r="R4597" s="65"/>
      <c r="S4597" s="70"/>
      <c r="T4597" s="66"/>
      <c r="U4597" s="71"/>
    </row>
    <row r="4598" spans="1:21" x14ac:dyDescent="0.15">
      <c r="A4598" s="63"/>
      <c r="B4598" s="78"/>
      <c r="C4598" s="65"/>
      <c r="D4598" s="64"/>
      <c r="E4598" s="65"/>
      <c r="F4598" s="65"/>
      <c r="G4598" s="65"/>
      <c r="H4598" s="65"/>
      <c r="I4598" s="64"/>
      <c r="J4598" s="66"/>
      <c r="K4598" s="67"/>
      <c r="L4598" s="68"/>
      <c r="M4598" s="69"/>
      <c r="N4598" s="69"/>
      <c r="O4598" s="68"/>
      <c r="P4598" s="65"/>
      <c r="Q4598" s="65"/>
      <c r="R4598" s="65"/>
      <c r="S4598" s="70"/>
      <c r="T4598" s="66"/>
      <c r="U4598" s="71"/>
    </row>
    <row r="4599" spans="1:21" x14ac:dyDescent="0.15">
      <c r="A4599" s="63"/>
      <c r="B4599" s="78"/>
      <c r="C4599" s="65"/>
      <c r="D4599" s="64"/>
      <c r="E4599" s="65"/>
      <c r="F4599" s="65"/>
      <c r="G4599" s="65"/>
      <c r="H4599" s="65"/>
      <c r="I4599" s="64"/>
      <c r="J4599" s="66"/>
      <c r="K4599" s="67"/>
      <c r="L4599" s="68"/>
      <c r="M4599" s="69"/>
      <c r="N4599" s="69"/>
      <c r="O4599" s="68"/>
      <c r="P4599" s="65"/>
      <c r="Q4599" s="65"/>
      <c r="R4599" s="65"/>
      <c r="S4599" s="70"/>
      <c r="T4599" s="66"/>
      <c r="U4599" s="71"/>
    </row>
    <row r="4600" spans="1:21" x14ac:dyDescent="0.15">
      <c r="A4600" s="63"/>
      <c r="B4600" s="78"/>
      <c r="C4600" s="65"/>
      <c r="D4600" s="64"/>
      <c r="E4600" s="65"/>
      <c r="F4600" s="65"/>
      <c r="G4600" s="65"/>
      <c r="H4600" s="65"/>
      <c r="I4600" s="64"/>
      <c r="J4600" s="66"/>
      <c r="K4600" s="67"/>
      <c r="L4600" s="68"/>
      <c r="M4600" s="69"/>
      <c r="N4600" s="69"/>
      <c r="O4600" s="68"/>
      <c r="P4600" s="65"/>
      <c r="Q4600" s="65"/>
      <c r="R4600" s="65"/>
      <c r="S4600" s="70"/>
      <c r="T4600" s="66"/>
      <c r="U4600" s="71"/>
    </row>
    <row r="4601" spans="1:21" x14ac:dyDescent="0.15">
      <c r="A4601" s="63"/>
      <c r="B4601" s="78"/>
      <c r="C4601" s="65"/>
      <c r="D4601" s="64"/>
      <c r="E4601" s="65"/>
      <c r="F4601" s="65"/>
      <c r="G4601" s="65"/>
      <c r="H4601" s="65"/>
      <c r="I4601" s="64"/>
      <c r="J4601" s="66"/>
      <c r="K4601" s="67"/>
      <c r="L4601" s="68"/>
      <c r="M4601" s="69"/>
      <c r="N4601" s="69"/>
      <c r="O4601" s="68"/>
      <c r="P4601" s="65"/>
      <c r="Q4601" s="65"/>
      <c r="R4601" s="65"/>
      <c r="S4601" s="70"/>
      <c r="T4601" s="66"/>
      <c r="U4601" s="71"/>
    </row>
    <row r="4602" spans="1:21" x14ac:dyDescent="0.15">
      <c r="A4602" s="63"/>
      <c r="B4602" s="78"/>
      <c r="C4602" s="65"/>
      <c r="D4602" s="64"/>
      <c r="E4602" s="65"/>
      <c r="F4602" s="65"/>
      <c r="G4602" s="65"/>
      <c r="H4602" s="65"/>
      <c r="I4602" s="64"/>
      <c r="J4602" s="66"/>
      <c r="K4602" s="67"/>
      <c r="L4602" s="68"/>
      <c r="M4602" s="69"/>
      <c r="N4602" s="69"/>
      <c r="O4602" s="68"/>
      <c r="P4602" s="65"/>
      <c r="Q4602" s="65"/>
      <c r="R4602" s="65"/>
      <c r="S4602" s="70"/>
      <c r="T4602" s="66"/>
      <c r="U4602" s="71"/>
    </row>
    <row r="4603" spans="1:21" x14ac:dyDescent="0.15">
      <c r="A4603" s="63"/>
      <c r="B4603" s="78"/>
      <c r="C4603" s="65"/>
      <c r="D4603" s="64"/>
      <c r="E4603" s="65"/>
      <c r="F4603" s="65"/>
      <c r="G4603" s="65"/>
      <c r="H4603" s="65"/>
      <c r="I4603" s="64"/>
      <c r="J4603" s="66"/>
      <c r="K4603" s="67"/>
      <c r="L4603" s="68"/>
      <c r="M4603" s="69"/>
      <c r="N4603" s="69"/>
      <c r="O4603" s="68"/>
      <c r="P4603" s="65"/>
      <c r="Q4603" s="65"/>
      <c r="R4603" s="65"/>
      <c r="S4603" s="70"/>
      <c r="T4603" s="66"/>
      <c r="U4603" s="71"/>
    </row>
    <row r="4604" spans="1:21" x14ac:dyDescent="0.15">
      <c r="A4604" s="63"/>
      <c r="B4604" s="78"/>
      <c r="C4604" s="65"/>
      <c r="D4604" s="64"/>
      <c r="E4604" s="65"/>
      <c r="F4604" s="65"/>
      <c r="G4604" s="65"/>
      <c r="H4604" s="65"/>
      <c r="I4604" s="64"/>
      <c r="J4604" s="66"/>
      <c r="K4604" s="67"/>
      <c r="L4604" s="68"/>
      <c r="M4604" s="69"/>
      <c r="N4604" s="69"/>
      <c r="O4604" s="68"/>
      <c r="P4604" s="65"/>
      <c r="Q4604" s="65"/>
      <c r="R4604" s="65"/>
      <c r="S4604" s="70"/>
      <c r="T4604" s="66"/>
      <c r="U4604" s="71"/>
    </row>
    <row r="4605" spans="1:21" x14ac:dyDescent="0.15">
      <c r="A4605" s="63"/>
      <c r="B4605" s="78"/>
      <c r="C4605" s="65"/>
      <c r="D4605" s="64"/>
      <c r="E4605" s="65"/>
      <c r="F4605" s="65"/>
      <c r="G4605" s="65"/>
      <c r="H4605" s="65"/>
      <c r="I4605" s="64"/>
      <c r="J4605" s="66"/>
      <c r="K4605" s="67"/>
      <c r="L4605" s="68"/>
      <c r="M4605" s="69"/>
      <c r="N4605" s="69"/>
      <c r="O4605" s="68"/>
      <c r="P4605" s="65"/>
      <c r="Q4605" s="65"/>
      <c r="R4605" s="65"/>
      <c r="S4605" s="70"/>
      <c r="T4605" s="66"/>
      <c r="U4605" s="71"/>
    </row>
    <row r="4606" spans="1:21" x14ac:dyDescent="0.15">
      <c r="A4606" s="63"/>
      <c r="B4606" s="78"/>
      <c r="C4606" s="65"/>
      <c r="D4606" s="64"/>
      <c r="E4606" s="65"/>
      <c r="F4606" s="65"/>
      <c r="G4606" s="65"/>
      <c r="H4606" s="65"/>
      <c r="I4606" s="64"/>
      <c r="J4606" s="66"/>
      <c r="K4606" s="67"/>
      <c r="L4606" s="68"/>
      <c r="M4606" s="69"/>
      <c r="N4606" s="69"/>
      <c r="O4606" s="68"/>
      <c r="P4606" s="65"/>
      <c r="Q4606" s="65"/>
      <c r="R4606" s="65"/>
      <c r="S4606" s="70"/>
      <c r="T4606" s="66"/>
      <c r="U4606" s="71"/>
    </row>
    <row r="4607" spans="1:21" x14ac:dyDescent="0.15">
      <c r="A4607" s="63"/>
      <c r="B4607" s="78"/>
      <c r="C4607" s="65"/>
      <c r="D4607" s="64"/>
      <c r="E4607" s="65"/>
      <c r="F4607" s="65"/>
      <c r="G4607" s="65"/>
      <c r="H4607" s="65"/>
      <c r="I4607" s="64"/>
      <c r="J4607" s="66"/>
      <c r="K4607" s="67"/>
      <c r="L4607" s="68"/>
      <c r="M4607" s="69"/>
      <c r="N4607" s="69"/>
      <c r="O4607" s="68"/>
      <c r="P4607" s="65"/>
      <c r="Q4607" s="65"/>
      <c r="R4607" s="65"/>
      <c r="S4607" s="70"/>
      <c r="T4607" s="66"/>
      <c r="U4607" s="71"/>
    </row>
    <row r="4608" spans="1:21" x14ac:dyDescent="0.15">
      <c r="A4608" s="63"/>
      <c r="B4608" s="78"/>
      <c r="C4608" s="65"/>
      <c r="D4608" s="64"/>
      <c r="E4608" s="65"/>
      <c r="F4608" s="65"/>
      <c r="G4608" s="65"/>
      <c r="H4608" s="65"/>
      <c r="I4608" s="64"/>
      <c r="J4608" s="66"/>
      <c r="K4608" s="67"/>
      <c r="L4608" s="68"/>
      <c r="M4608" s="69"/>
      <c r="N4608" s="69"/>
      <c r="O4608" s="68"/>
      <c r="P4608" s="65"/>
      <c r="Q4608" s="65"/>
      <c r="R4608" s="65"/>
      <c r="S4608" s="70"/>
      <c r="T4608" s="66"/>
      <c r="U4608" s="71"/>
    </row>
    <row r="4609" spans="1:21" x14ac:dyDescent="0.15">
      <c r="A4609" s="63"/>
      <c r="B4609" s="78"/>
      <c r="C4609" s="65"/>
      <c r="D4609" s="64"/>
      <c r="E4609" s="65"/>
      <c r="F4609" s="65"/>
      <c r="G4609" s="65"/>
      <c r="H4609" s="65"/>
      <c r="I4609" s="64"/>
      <c r="J4609" s="66"/>
      <c r="K4609" s="67"/>
      <c r="L4609" s="68"/>
      <c r="M4609" s="69"/>
      <c r="N4609" s="69"/>
      <c r="O4609" s="68"/>
      <c r="P4609" s="65"/>
      <c r="Q4609" s="65"/>
      <c r="R4609" s="65"/>
      <c r="S4609" s="70"/>
      <c r="T4609" s="66"/>
      <c r="U4609" s="71"/>
    </row>
    <row r="4610" spans="1:21" x14ac:dyDescent="0.15">
      <c r="A4610" s="63"/>
      <c r="B4610" s="78"/>
      <c r="C4610" s="65"/>
      <c r="D4610" s="64"/>
      <c r="E4610" s="65"/>
      <c r="F4610" s="65"/>
      <c r="G4610" s="65"/>
      <c r="H4610" s="65"/>
      <c r="I4610" s="64"/>
      <c r="J4610" s="66"/>
      <c r="K4610" s="67"/>
      <c r="L4610" s="68"/>
      <c r="M4610" s="69"/>
      <c r="N4610" s="69"/>
      <c r="O4610" s="68"/>
      <c r="P4610" s="65"/>
      <c r="Q4610" s="65"/>
      <c r="R4610" s="65"/>
      <c r="S4610" s="70"/>
      <c r="T4610" s="66"/>
      <c r="U4610" s="71"/>
    </row>
    <row r="4611" spans="1:21" x14ac:dyDescent="0.15">
      <c r="A4611" s="63"/>
      <c r="B4611" s="78"/>
      <c r="C4611" s="65"/>
      <c r="D4611" s="64"/>
      <c r="E4611" s="65"/>
      <c r="F4611" s="65"/>
      <c r="G4611" s="65"/>
      <c r="H4611" s="65"/>
      <c r="I4611" s="64"/>
      <c r="J4611" s="66"/>
      <c r="K4611" s="67"/>
      <c r="L4611" s="68"/>
      <c r="M4611" s="69"/>
      <c r="N4611" s="69"/>
      <c r="O4611" s="68"/>
      <c r="P4611" s="65"/>
      <c r="Q4611" s="65"/>
      <c r="R4611" s="65"/>
      <c r="S4611" s="70"/>
      <c r="T4611" s="66"/>
      <c r="U4611" s="71"/>
    </row>
    <row r="4612" spans="1:21" x14ac:dyDescent="0.15">
      <c r="A4612" s="63"/>
      <c r="B4612" s="78"/>
      <c r="C4612" s="65"/>
      <c r="D4612" s="64"/>
      <c r="E4612" s="65"/>
      <c r="F4612" s="65"/>
      <c r="G4612" s="65"/>
      <c r="H4612" s="65"/>
      <c r="I4612" s="64"/>
      <c r="J4612" s="66"/>
      <c r="K4612" s="67"/>
      <c r="L4612" s="68"/>
      <c r="M4612" s="69"/>
      <c r="N4612" s="69"/>
      <c r="O4612" s="68"/>
      <c r="P4612" s="65"/>
      <c r="Q4612" s="65"/>
      <c r="R4612" s="65"/>
      <c r="S4612" s="70"/>
      <c r="T4612" s="66"/>
      <c r="U4612" s="71"/>
    </row>
    <row r="4613" spans="1:21" x14ac:dyDescent="0.15">
      <c r="A4613" s="63"/>
      <c r="B4613" s="78"/>
      <c r="C4613" s="65"/>
      <c r="D4613" s="64"/>
      <c r="E4613" s="65"/>
      <c r="F4613" s="65"/>
      <c r="G4613" s="65"/>
      <c r="H4613" s="65"/>
      <c r="I4613" s="64"/>
      <c r="J4613" s="66"/>
      <c r="K4613" s="67"/>
      <c r="L4613" s="68"/>
      <c r="M4613" s="69"/>
      <c r="N4613" s="69"/>
      <c r="O4613" s="68"/>
      <c r="P4613" s="65"/>
      <c r="Q4613" s="65"/>
      <c r="R4613" s="65"/>
      <c r="S4613" s="70"/>
      <c r="T4613" s="66"/>
      <c r="U4613" s="71"/>
    </row>
    <row r="4614" spans="1:21" x14ac:dyDescent="0.15">
      <c r="A4614" s="63"/>
      <c r="B4614" s="78"/>
      <c r="C4614" s="65"/>
      <c r="D4614" s="64"/>
      <c r="E4614" s="65"/>
      <c r="F4614" s="65"/>
      <c r="G4614" s="65"/>
      <c r="H4614" s="65"/>
      <c r="I4614" s="64"/>
      <c r="J4614" s="66"/>
      <c r="K4614" s="67"/>
      <c r="L4614" s="68"/>
      <c r="M4614" s="69"/>
      <c r="N4614" s="69"/>
      <c r="O4614" s="68"/>
      <c r="P4614" s="65"/>
      <c r="Q4614" s="65"/>
      <c r="R4614" s="65"/>
      <c r="S4614" s="70"/>
      <c r="T4614" s="66"/>
      <c r="U4614" s="71"/>
    </row>
    <row r="4615" spans="1:21" x14ac:dyDescent="0.15">
      <c r="A4615" s="63"/>
      <c r="B4615" s="78"/>
      <c r="C4615" s="65"/>
      <c r="D4615" s="64"/>
      <c r="E4615" s="65"/>
      <c r="F4615" s="65"/>
      <c r="G4615" s="65"/>
      <c r="H4615" s="65"/>
      <c r="I4615" s="64"/>
      <c r="J4615" s="66"/>
      <c r="K4615" s="67"/>
      <c r="L4615" s="68"/>
      <c r="M4615" s="69"/>
      <c r="N4615" s="69"/>
      <c r="O4615" s="68"/>
      <c r="P4615" s="65"/>
      <c r="Q4615" s="65"/>
      <c r="R4615" s="65"/>
      <c r="S4615" s="70"/>
      <c r="T4615" s="66"/>
      <c r="U4615" s="71"/>
    </row>
    <row r="4616" spans="1:21" x14ac:dyDescent="0.15">
      <c r="A4616" s="63"/>
      <c r="B4616" s="78"/>
      <c r="C4616" s="65"/>
      <c r="D4616" s="64"/>
      <c r="E4616" s="65"/>
      <c r="F4616" s="65"/>
      <c r="G4616" s="65"/>
      <c r="H4616" s="65"/>
      <c r="I4616" s="64"/>
      <c r="J4616" s="66"/>
      <c r="K4616" s="67"/>
      <c r="L4616" s="68"/>
      <c r="M4616" s="69"/>
      <c r="N4616" s="69"/>
      <c r="O4616" s="68"/>
      <c r="P4616" s="65"/>
      <c r="Q4616" s="65"/>
      <c r="R4616" s="65"/>
      <c r="S4616" s="70"/>
      <c r="T4616" s="66"/>
      <c r="U4616" s="71"/>
    </row>
    <row r="4617" spans="1:21" x14ac:dyDescent="0.15">
      <c r="A4617" s="63"/>
      <c r="B4617" s="78"/>
      <c r="C4617" s="65"/>
      <c r="D4617" s="64"/>
      <c r="E4617" s="65"/>
      <c r="F4617" s="65"/>
      <c r="G4617" s="65"/>
      <c r="H4617" s="65"/>
      <c r="I4617" s="64"/>
      <c r="J4617" s="66"/>
      <c r="K4617" s="67"/>
      <c r="L4617" s="68"/>
      <c r="M4617" s="69"/>
      <c r="N4617" s="69"/>
      <c r="O4617" s="68"/>
      <c r="P4617" s="65"/>
      <c r="Q4617" s="65"/>
      <c r="R4617" s="65"/>
      <c r="S4617" s="70"/>
      <c r="T4617" s="66"/>
      <c r="U4617" s="71"/>
    </row>
    <row r="4618" spans="1:21" x14ac:dyDescent="0.15">
      <c r="A4618" s="63"/>
      <c r="B4618" s="78"/>
      <c r="C4618" s="65"/>
      <c r="D4618" s="64"/>
      <c r="E4618" s="65"/>
      <c r="F4618" s="65"/>
      <c r="G4618" s="65"/>
      <c r="H4618" s="65"/>
      <c r="I4618" s="64"/>
      <c r="J4618" s="66"/>
      <c r="K4618" s="67"/>
      <c r="L4618" s="68"/>
      <c r="M4618" s="69"/>
      <c r="N4618" s="69"/>
      <c r="O4618" s="68"/>
      <c r="P4618" s="65"/>
      <c r="Q4618" s="65"/>
      <c r="R4618" s="65"/>
      <c r="S4618" s="70"/>
      <c r="T4618" s="66"/>
      <c r="U4618" s="71"/>
    </row>
    <row r="4619" spans="1:21" x14ac:dyDescent="0.15">
      <c r="A4619" s="63"/>
      <c r="B4619" s="78"/>
      <c r="C4619" s="65"/>
      <c r="D4619" s="64"/>
      <c r="E4619" s="65"/>
      <c r="F4619" s="65"/>
      <c r="G4619" s="65"/>
      <c r="H4619" s="65"/>
      <c r="I4619" s="64"/>
      <c r="J4619" s="66"/>
      <c r="K4619" s="67"/>
      <c r="L4619" s="68"/>
      <c r="M4619" s="69"/>
      <c r="N4619" s="69"/>
      <c r="O4619" s="68"/>
      <c r="P4619" s="65"/>
      <c r="Q4619" s="65"/>
      <c r="R4619" s="65"/>
      <c r="S4619" s="70"/>
      <c r="T4619" s="66"/>
      <c r="U4619" s="71"/>
    </row>
    <row r="4620" spans="1:21" x14ac:dyDescent="0.15">
      <c r="A4620" s="63"/>
      <c r="B4620" s="78"/>
      <c r="C4620" s="65"/>
      <c r="D4620" s="64"/>
      <c r="E4620" s="65"/>
      <c r="F4620" s="65"/>
      <c r="G4620" s="65"/>
      <c r="H4620" s="65"/>
      <c r="I4620" s="64"/>
      <c r="J4620" s="66"/>
      <c r="K4620" s="67"/>
      <c r="L4620" s="68"/>
      <c r="M4620" s="69"/>
      <c r="N4620" s="69"/>
      <c r="O4620" s="68"/>
      <c r="P4620" s="65"/>
      <c r="Q4620" s="65"/>
      <c r="R4620" s="65"/>
      <c r="S4620" s="70"/>
      <c r="T4620" s="66"/>
      <c r="U4620" s="71"/>
    </row>
    <row r="4621" spans="1:21" x14ac:dyDescent="0.15">
      <c r="A4621" s="63"/>
      <c r="B4621" s="78"/>
      <c r="C4621" s="65"/>
      <c r="D4621" s="64"/>
      <c r="E4621" s="65"/>
      <c r="F4621" s="65"/>
      <c r="G4621" s="65"/>
      <c r="H4621" s="65"/>
      <c r="I4621" s="64"/>
      <c r="J4621" s="66"/>
      <c r="K4621" s="67"/>
      <c r="L4621" s="68"/>
      <c r="M4621" s="69"/>
      <c r="N4621" s="69"/>
      <c r="O4621" s="68"/>
      <c r="P4621" s="65"/>
      <c r="Q4621" s="65"/>
      <c r="R4621" s="65"/>
      <c r="S4621" s="70"/>
      <c r="T4621" s="66"/>
      <c r="U4621" s="71"/>
    </row>
    <row r="4622" spans="1:21" x14ac:dyDescent="0.15">
      <c r="A4622" s="63"/>
      <c r="B4622" s="78"/>
      <c r="C4622" s="65"/>
      <c r="D4622" s="64"/>
      <c r="E4622" s="65"/>
      <c r="F4622" s="65"/>
      <c r="G4622" s="65"/>
      <c r="H4622" s="65"/>
      <c r="I4622" s="64"/>
      <c r="J4622" s="66"/>
      <c r="K4622" s="67"/>
      <c r="L4622" s="68"/>
      <c r="M4622" s="69"/>
      <c r="N4622" s="69"/>
      <c r="O4622" s="68"/>
      <c r="P4622" s="65"/>
      <c r="Q4622" s="65"/>
      <c r="R4622" s="65"/>
      <c r="S4622" s="70"/>
      <c r="T4622" s="66"/>
      <c r="U4622" s="71"/>
    </row>
    <row r="4623" spans="1:21" x14ac:dyDescent="0.15">
      <c r="A4623" s="63"/>
      <c r="B4623" s="78"/>
      <c r="C4623" s="65"/>
      <c r="D4623" s="64"/>
      <c r="E4623" s="65"/>
      <c r="F4623" s="65"/>
      <c r="G4623" s="65"/>
      <c r="H4623" s="65"/>
      <c r="I4623" s="64"/>
      <c r="J4623" s="66"/>
      <c r="K4623" s="67"/>
      <c r="L4623" s="68"/>
      <c r="M4623" s="69"/>
      <c r="N4623" s="69"/>
      <c r="O4623" s="68"/>
      <c r="P4623" s="65"/>
      <c r="Q4623" s="65"/>
      <c r="R4623" s="65"/>
      <c r="S4623" s="70"/>
      <c r="T4623" s="66"/>
      <c r="U4623" s="71"/>
    </row>
    <row r="4624" spans="1:21" x14ac:dyDescent="0.15">
      <c r="A4624" s="63"/>
      <c r="B4624" s="78"/>
      <c r="C4624" s="65"/>
      <c r="D4624" s="64"/>
      <c r="E4624" s="65"/>
      <c r="F4624" s="65"/>
      <c r="G4624" s="65"/>
      <c r="H4624" s="65"/>
      <c r="I4624" s="64"/>
      <c r="J4624" s="66"/>
      <c r="K4624" s="67"/>
      <c r="L4624" s="68"/>
      <c r="M4624" s="69"/>
      <c r="N4624" s="69"/>
      <c r="O4624" s="68"/>
      <c r="P4624" s="65"/>
      <c r="Q4624" s="65"/>
      <c r="R4624" s="65"/>
      <c r="S4624" s="70"/>
      <c r="T4624" s="66"/>
      <c r="U4624" s="71"/>
    </row>
    <row r="4625" spans="1:21" x14ac:dyDescent="0.15">
      <c r="A4625" s="63"/>
      <c r="B4625" s="78"/>
      <c r="C4625" s="65"/>
      <c r="D4625" s="64"/>
      <c r="E4625" s="65"/>
      <c r="F4625" s="65"/>
      <c r="G4625" s="65"/>
      <c r="H4625" s="65"/>
      <c r="I4625" s="64"/>
      <c r="J4625" s="66"/>
      <c r="K4625" s="67"/>
      <c r="L4625" s="68"/>
      <c r="M4625" s="69"/>
      <c r="N4625" s="69"/>
      <c r="O4625" s="68"/>
      <c r="P4625" s="65"/>
      <c r="Q4625" s="65"/>
      <c r="R4625" s="65"/>
      <c r="S4625" s="70"/>
      <c r="T4625" s="66"/>
      <c r="U4625" s="71"/>
    </row>
    <row r="4626" spans="1:21" x14ac:dyDescent="0.15">
      <c r="A4626" s="63"/>
      <c r="B4626" s="78"/>
      <c r="C4626" s="65"/>
      <c r="D4626" s="64"/>
      <c r="E4626" s="65"/>
      <c r="F4626" s="65"/>
      <c r="G4626" s="65"/>
      <c r="H4626" s="65"/>
      <c r="I4626" s="64"/>
      <c r="J4626" s="66"/>
      <c r="K4626" s="67"/>
      <c r="L4626" s="68"/>
      <c r="M4626" s="69"/>
      <c r="N4626" s="69"/>
      <c r="O4626" s="68"/>
      <c r="P4626" s="65"/>
      <c r="Q4626" s="65"/>
      <c r="R4626" s="65"/>
      <c r="S4626" s="70"/>
      <c r="T4626" s="66"/>
      <c r="U4626" s="71"/>
    </row>
    <row r="4627" spans="1:21" x14ac:dyDescent="0.15">
      <c r="A4627" s="63"/>
      <c r="B4627" s="78"/>
      <c r="C4627" s="65"/>
      <c r="D4627" s="64"/>
      <c r="E4627" s="65"/>
      <c r="F4627" s="65"/>
      <c r="G4627" s="65"/>
      <c r="H4627" s="65"/>
      <c r="I4627" s="64"/>
      <c r="J4627" s="66"/>
      <c r="K4627" s="67"/>
      <c r="L4627" s="68"/>
      <c r="M4627" s="69"/>
      <c r="N4627" s="69"/>
      <c r="O4627" s="68"/>
      <c r="P4627" s="65"/>
      <c r="Q4627" s="65"/>
      <c r="R4627" s="65"/>
      <c r="S4627" s="70"/>
      <c r="T4627" s="66"/>
      <c r="U4627" s="71"/>
    </row>
    <row r="4628" spans="1:21" x14ac:dyDescent="0.15">
      <c r="A4628" s="63"/>
      <c r="B4628" s="78"/>
      <c r="C4628" s="65"/>
      <c r="D4628" s="64"/>
      <c r="E4628" s="65"/>
      <c r="F4628" s="65"/>
      <c r="G4628" s="65"/>
      <c r="H4628" s="65"/>
      <c r="I4628" s="64"/>
      <c r="J4628" s="66"/>
      <c r="K4628" s="67"/>
      <c r="L4628" s="68"/>
      <c r="M4628" s="69"/>
      <c r="N4628" s="69"/>
      <c r="O4628" s="68"/>
      <c r="P4628" s="65"/>
      <c r="Q4628" s="65"/>
      <c r="R4628" s="65"/>
      <c r="S4628" s="70"/>
      <c r="T4628" s="66"/>
      <c r="U4628" s="71"/>
    </row>
    <row r="4629" spans="1:21" x14ac:dyDescent="0.15">
      <c r="A4629" s="63"/>
      <c r="B4629" s="78"/>
      <c r="C4629" s="65"/>
      <c r="D4629" s="64"/>
      <c r="E4629" s="65"/>
      <c r="F4629" s="65"/>
      <c r="G4629" s="65"/>
      <c r="H4629" s="65"/>
      <c r="I4629" s="64"/>
      <c r="J4629" s="66"/>
      <c r="K4629" s="67"/>
      <c r="L4629" s="68"/>
      <c r="M4629" s="69"/>
      <c r="N4629" s="69"/>
      <c r="O4629" s="68"/>
      <c r="P4629" s="65"/>
      <c r="Q4629" s="65"/>
      <c r="R4629" s="65"/>
      <c r="S4629" s="70"/>
      <c r="T4629" s="66"/>
      <c r="U4629" s="71"/>
    </row>
    <row r="4630" spans="1:21" x14ac:dyDescent="0.15">
      <c r="A4630" s="63"/>
      <c r="B4630" s="78"/>
      <c r="C4630" s="65"/>
      <c r="D4630" s="64"/>
      <c r="E4630" s="65"/>
      <c r="F4630" s="65"/>
      <c r="G4630" s="65"/>
      <c r="H4630" s="65"/>
      <c r="I4630" s="64"/>
      <c r="J4630" s="66"/>
      <c r="K4630" s="67"/>
      <c r="L4630" s="68"/>
      <c r="M4630" s="69"/>
      <c r="N4630" s="69"/>
      <c r="O4630" s="68"/>
      <c r="P4630" s="65"/>
      <c r="Q4630" s="65"/>
      <c r="R4630" s="65"/>
      <c r="S4630" s="70"/>
      <c r="T4630" s="66"/>
      <c r="U4630" s="71"/>
    </row>
    <row r="4631" spans="1:21" x14ac:dyDescent="0.15">
      <c r="A4631" s="63"/>
      <c r="B4631" s="78"/>
      <c r="C4631" s="65"/>
      <c r="D4631" s="64"/>
      <c r="E4631" s="65"/>
      <c r="F4631" s="65"/>
      <c r="G4631" s="65"/>
      <c r="H4631" s="65"/>
      <c r="I4631" s="64"/>
      <c r="J4631" s="66"/>
      <c r="K4631" s="67"/>
      <c r="L4631" s="68"/>
      <c r="M4631" s="69"/>
      <c r="N4631" s="69"/>
      <c r="O4631" s="68"/>
      <c r="P4631" s="65"/>
      <c r="Q4631" s="65"/>
      <c r="R4631" s="65"/>
      <c r="S4631" s="70"/>
      <c r="T4631" s="66"/>
      <c r="U4631" s="71"/>
    </row>
    <row r="4632" spans="1:21" x14ac:dyDescent="0.15">
      <c r="A4632" s="63"/>
      <c r="B4632" s="78"/>
      <c r="C4632" s="65"/>
      <c r="D4632" s="64"/>
      <c r="E4632" s="65"/>
      <c r="F4632" s="65"/>
      <c r="G4632" s="65"/>
      <c r="H4632" s="65"/>
      <c r="I4632" s="64"/>
      <c r="J4632" s="66"/>
      <c r="K4632" s="67"/>
      <c r="L4632" s="68"/>
      <c r="M4632" s="69"/>
      <c r="N4632" s="69"/>
      <c r="O4632" s="68"/>
      <c r="P4632" s="65"/>
      <c r="Q4632" s="65"/>
      <c r="R4632" s="65"/>
      <c r="S4632" s="70"/>
      <c r="T4632" s="66"/>
      <c r="U4632" s="71"/>
    </row>
    <row r="4633" spans="1:21" x14ac:dyDescent="0.15">
      <c r="A4633" s="63"/>
      <c r="B4633" s="78"/>
      <c r="C4633" s="65"/>
      <c r="D4633" s="64"/>
      <c r="E4633" s="65"/>
      <c r="F4633" s="65"/>
      <c r="G4633" s="65"/>
      <c r="H4633" s="65"/>
      <c r="I4633" s="64"/>
      <c r="J4633" s="66"/>
      <c r="K4633" s="67"/>
      <c r="L4633" s="68"/>
      <c r="M4633" s="69"/>
      <c r="N4633" s="69"/>
      <c r="O4633" s="68"/>
      <c r="P4633" s="65"/>
      <c r="Q4633" s="65"/>
      <c r="R4633" s="65"/>
      <c r="S4633" s="70"/>
      <c r="T4633" s="66"/>
      <c r="U4633" s="71"/>
    </row>
    <row r="4634" spans="1:21" x14ac:dyDescent="0.15">
      <c r="A4634" s="63"/>
      <c r="B4634" s="78"/>
      <c r="C4634" s="65"/>
      <c r="D4634" s="64"/>
      <c r="E4634" s="65"/>
      <c r="F4634" s="65"/>
      <c r="G4634" s="65"/>
      <c r="H4634" s="65"/>
      <c r="I4634" s="64"/>
      <c r="J4634" s="66"/>
      <c r="K4634" s="67"/>
      <c r="L4634" s="68"/>
      <c r="M4634" s="69"/>
      <c r="N4634" s="69"/>
      <c r="O4634" s="68"/>
      <c r="P4634" s="65"/>
      <c r="Q4634" s="65"/>
      <c r="R4634" s="65"/>
      <c r="S4634" s="70"/>
      <c r="T4634" s="66"/>
      <c r="U4634" s="71"/>
    </row>
    <row r="4635" spans="1:21" x14ac:dyDescent="0.15">
      <c r="A4635" s="63"/>
      <c r="B4635" s="78"/>
      <c r="C4635" s="65"/>
      <c r="D4635" s="64"/>
      <c r="E4635" s="65"/>
      <c r="F4635" s="65"/>
      <c r="G4635" s="65"/>
      <c r="H4635" s="65"/>
      <c r="I4635" s="64"/>
      <c r="J4635" s="66"/>
      <c r="K4635" s="67"/>
      <c r="L4635" s="68"/>
      <c r="M4635" s="69"/>
      <c r="N4635" s="69"/>
      <c r="O4635" s="68"/>
      <c r="P4635" s="65"/>
      <c r="Q4635" s="65"/>
      <c r="R4635" s="65"/>
      <c r="S4635" s="70"/>
      <c r="T4635" s="66"/>
      <c r="U4635" s="71"/>
    </row>
    <row r="4636" spans="1:21" x14ac:dyDescent="0.15">
      <c r="A4636" s="63"/>
      <c r="B4636" s="78"/>
      <c r="C4636" s="65"/>
      <c r="D4636" s="64"/>
      <c r="E4636" s="65"/>
      <c r="F4636" s="65"/>
      <c r="G4636" s="65"/>
      <c r="H4636" s="65"/>
      <c r="I4636" s="64"/>
      <c r="J4636" s="66"/>
      <c r="K4636" s="67"/>
      <c r="L4636" s="68"/>
      <c r="M4636" s="69"/>
      <c r="N4636" s="69"/>
      <c r="O4636" s="68"/>
      <c r="P4636" s="65"/>
      <c r="Q4636" s="65"/>
      <c r="R4636" s="65"/>
      <c r="S4636" s="70"/>
      <c r="T4636" s="66"/>
      <c r="U4636" s="71"/>
    </row>
    <row r="4637" spans="1:21" x14ac:dyDescent="0.15">
      <c r="A4637" s="63"/>
      <c r="B4637" s="78"/>
      <c r="C4637" s="65"/>
      <c r="D4637" s="64"/>
      <c r="E4637" s="65"/>
      <c r="F4637" s="65"/>
      <c r="G4637" s="65"/>
      <c r="H4637" s="65"/>
      <c r="I4637" s="64"/>
      <c r="J4637" s="66"/>
      <c r="K4637" s="67"/>
      <c r="L4637" s="68"/>
      <c r="M4637" s="69"/>
      <c r="N4637" s="69"/>
      <c r="O4637" s="68"/>
      <c r="P4637" s="65"/>
      <c r="Q4637" s="65"/>
      <c r="R4637" s="65"/>
      <c r="S4637" s="70"/>
      <c r="T4637" s="66"/>
      <c r="U4637" s="71"/>
    </row>
    <row r="4638" spans="1:21" x14ac:dyDescent="0.15">
      <c r="A4638" s="63"/>
      <c r="B4638" s="78"/>
      <c r="C4638" s="65"/>
      <c r="D4638" s="64"/>
      <c r="E4638" s="65"/>
      <c r="F4638" s="65"/>
      <c r="G4638" s="65"/>
      <c r="H4638" s="65"/>
      <c r="I4638" s="64"/>
      <c r="J4638" s="66"/>
      <c r="K4638" s="67"/>
      <c r="L4638" s="68"/>
      <c r="M4638" s="69"/>
      <c r="N4638" s="69"/>
      <c r="O4638" s="68"/>
      <c r="P4638" s="65"/>
      <c r="Q4638" s="65"/>
      <c r="R4638" s="65"/>
      <c r="S4638" s="70"/>
      <c r="T4638" s="66"/>
      <c r="U4638" s="71"/>
    </row>
    <row r="4639" spans="1:21" x14ac:dyDescent="0.15">
      <c r="A4639" s="63"/>
      <c r="B4639" s="78"/>
      <c r="C4639" s="65"/>
      <c r="D4639" s="64"/>
      <c r="E4639" s="65"/>
      <c r="F4639" s="65"/>
      <c r="G4639" s="65"/>
      <c r="H4639" s="65"/>
      <c r="I4639" s="64"/>
      <c r="J4639" s="66"/>
      <c r="K4639" s="67"/>
      <c r="L4639" s="68"/>
      <c r="M4639" s="69"/>
      <c r="N4639" s="69"/>
      <c r="O4639" s="68"/>
      <c r="P4639" s="65"/>
      <c r="Q4639" s="65"/>
      <c r="R4639" s="65"/>
      <c r="S4639" s="70"/>
      <c r="T4639" s="66"/>
      <c r="U4639" s="71"/>
    </row>
    <row r="4640" spans="1:21" x14ac:dyDescent="0.15">
      <c r="A4640" s="63"/>
      <c r="B4640" s="78"/>
      <c r="C4640" s="65"/>
      <c r="D4640" s="64"/>
      <c r="E4640" s="65"/>
      <c r="F4640" s="65"/>
      <c r="G4640" s="65"/>
      <c r="H4640" s="65"/>
      <c r="I4640" s="64"/>
      <c r="J4640" s="66"/>
      <c r="K4640" s="67"/>
      <c r="L4640" s="68"/>
      <c r="M4640" s="69"/>
      <c r="N4640" s="69"/>
      <c r="O4640" s="68"/>
      <c r="P4640" s="65"/>
      <c r="Q4640" s="65"/>
      <c r="R4640" s="65"/>
      <c r="S4640" s="70"/>
      <c r="T4640" s="66"/>
      <c r="U4640" s="71"/>
    </row>
    <row r="4641" spans="1:21" x14ac:dyDescent="0.15">
      <c r="A4641" s="63"/>
      <c r="B4641" s="78"/>
      <c r="C4641" s="65"/>
      <c r="D4641" s="64"/>
      <c r="E4641" s="65"/>
      <c r="F4641" s="65"/>
      <c r="G4641" s="65"/>
      <c r="H4641" s="65"/>
      <c r="I4641" s="64"/>
      <c r="J4641" s="66"/>
      <c r="K4641" s="67"/>
      <c r="L4641" s="68"/>
      <c r="M4641" s="69"/>
      <c r="N4641" s="69"/>
      <c r="O4641" s="68"/>
      <c r="P4641" s="65"/>
      <c r="Q4641" s="65"/>
      <c r="R4641" s="65"/>
      <c r="S4641" s="70"/>
      <c r="T4641" s="66"/>
      <c r="U4641" s="71"/>
    </row>
    <row r="4642" spans="1:21" x14ac:dyDescent="0.15">
      <c r="A4642" s="63"/>
      <c r="B4642" s="78"/>
      <c r="C4642" s="65"/>
      <c r="D4642" s="64"/>
      <c r="E4642" s="65"/>
      <c r="F4642" s="65"/>
      <c r="G4642" s="65"/>
      <c r="H4642" s="65"/>
      <c r="I4642" s="64"/>
      <c r="J4642" s="66"/>
      <c r="K4642" s="67"/>
      <c r="L4642" s="68"/>
      <c r="M4642" s="69"/>
      <c r="N4642" s="69"/>
      <c r="O4642" s="68"/>
      <c r="P4642" s="65"/>
      <c r="Q4642" s="65"/>
      <c r="R4642" s="65"/>
      <c r="S4642" s="70"/>
      <c r="T4642" s="66"/>
      <c r="U4642" s="71"/>
    </row>
    <row r="4643" spans="1:21" x14ac:dyDescent="0.15">
      <c r="A4643" s="63"/>
      <c r="B4643" s="78"/>
      <c r="C4643" s="65"/>
      <c r="D4643" s="64"/>
      <c r="E4643" s="65"/>
      <c r="F4643" s="65"/>
      <c r="G4643" s="65"/>
      <c r="H4643" s="65"/>
      <c r="I4643" s="64"/>
      <c r="J4643" s="66"/>
      <c r="K4643" s="67"/>
      <c r="L4643" s="68"/>
      <c r="M4643" s="69"/>
      <c r="N4643" s="69"/>
      <c r="O4643" s="68"/>
      <c r="P4643" s="65"/>
      <c r="Q4643" s="65"/>
      <c r="R4643" s="65"/>
      <c r="S4643" s="70"/>
      <c r="T4643" s="66"/>
      <c r="U4643" s="71"/>
    </row>
    <row r="4644" spans="1:21" x14ac:dyDescent="0.15">
      <c r="A4644" s="63"/>
      <c r="B4644" s="78"/>
      <c r="C4644" s="65"/>
      <c r="D4644" s="64"/>
      <c r="E4644" s="65"/>
      <c r="F4644" s="65"/>
      <c r="G4644" s="65"/>
      <c r="H4644" s="65"/>
      <c r="I4644" s="64"/>
      <c r="J4644" s="66"/>
      <c r="K4644" s="67"/>
      <c r="L4644" s="68"/>
      <c r="M4644" s="69"/>
      <c r="N4644" s="69"/>
      <c r="O4644" s="68"/>
      <c r="P4644" s="65"/>
      <c r="Q4644" s="65"/>
      <c r="R4644" s="65"/>
      <c r="S4644" s="70"/>
      <c r="T4644" s="66"/>
      <c r="U4644" s="71"/>
    </row>
    <row r="4645" spans="1:21" x14ac:dyDescent="0.15">
      <c r="A4645" s="63"/>
      <c r="B4645" s="78"/>
      <c r="C4645" s="65"/>
      <c r="D4645" s="64"/>
      <c r="E4645" s="65"/>
      <c r="F4645" s="65"/>
      <c r="G4645" s="65"/>
      <c r="H4645" s="65"/>
      <c r="I4645" s="64"/>
      <c r="J4645" s="66"/>
      <c r="K4645" s="67"/>
      <c r="L4645" s="68"/>
      <c r="M4645" s="69"/>
      <c r="N4645" s="69"/>
      <c r="O4645" s="68"/>
      <c r="P4645" s="65"/>
      <c r="Q4645" s="65"/>
      <c r="R4645" s="65"/>
      <c r="S4645" s="70"/>
      <c r="T4645" s="66"/>
      <c r="U4645" s="71"/>
    </row>
    <row r="4646" spans="1:21" x14ac:dyDescent="0.15">
      <c r="A4646" s="63"/>
      <c r="B4646" s="78"/>
      <c r="C4646" s="65"/>
      <c r="D4646" s="64"/>
      <c r="E4646" s="65"/>
      <c r="F4646" s="65"/>
      <c r="G4646" s="65"/>
      <c r="H4646" s="65"/>
      <c r="I4646" s="64"/>
      <c r="J4646" s="66"/>
      <c r="K4646" s="67"/>
      <c r="L4646" s="68"/>
      <c r="M4646" s="69"/>
      <c r="N4646" s="69"/>
      <c r="O4646" s="68"/>
      <c r="P4646" s="65"/>
      <c r="Q4646" s="65"/>
      <c r="R4646" s="65"/>
      <c r="S4646" s="70"/>
      <c r="T4646" s="66"/>
      <c r="U4646" s="71"/>
    </row>
    <row r="4647" spans="1:21" x14ac:dyDescent="0.15">
      <c r="A4647" s="63"/>
      <c r="B4647" s="78"/>
      <c r="C4647" s="65"/>
      <c r="D4647" s="64"/>
      <c r="E4647" s="65"/>
      <c r="F4647" s="65"/>
      <c r="G4647" s="65"/>
      <c r="H4647" s="65"/>
      <c r="I4647" s="64"/>
      <c r="J4647" s="66"/>
      <c r="K4647" s="67"/>
      <c r="L4647" s="68"/>
      <c r="M4647" s="69"/>
      <c r="N4647" s="69"/>
      <c r="O4647" s="68"/>
      <c r="P4647" s="65"/>
      <c r="Q4647" s="65"/>
      <c r="R4647" s="65"/>
      <c r="S4647" s="70"/>
      <c r="T4647" s="66"/>
      <c r="U4647" s="71"/>
    </row>
    <row r="4648" spans="1:21" x14ac:dyDescent="0.15">
      <c r="A4648" s="63"/>
      <c r="B4648" s="78"/>
      <c r="C4648" s="65"/>
      <c r="D4648" s="64"/>
      <c r="E4648" s="65"/>
      <c r="F4648" s="65"/>
      <c r="G4648" s="65"/>
      <c r="H4648" s="65"/>
      <c r="I4648" s="64"/>
      <c r="J4648" s="66"/>
      <c r="K4648" s="67"/>
      <c r="L4648" s="68"/>
      <c r="M4648" s="69"/>
      <c r="N4648" s="69"/>
      <c r="O4648" s="68"/>
      <c r="P4648" s="65"/>
      <c r="Q4648" s="65"/>
      <c r="R4648" s="65"/>
      <c r="S4648" s="70"/>
      <c r="T4648" s="66"/>
      <c r="U4648" s="71"/>
    </row>
    <row r="4649" spans="1:21" x14ac:dyDescent="0.15">
      <c r="A4649" s="63"/>
      <c r="B4649" s="78"/>
      <c r="C4649" s="65"/>
      <c r="D4649" s="64"/>
      <c r="E4649" s="65"/>
      <c r="F4649" s="65"/>
      <c r="G4649" s="65"/>
      <c r="H4649" s="65"/>
      <c r="I4649" s="64"/>
      <c r="J4649" s="66"/>
      <c r="K4649" s="67"/>
      <c r="L4649" s="68"/>
      <c r="M4649" s="69"/>
      <c r="N4649" s="69"/>
      <c r="O4649" s="68"/>
      <c r="P4649" s="65"/>
      <c r="Q4649" s="65"/>
      <c r="R4649" s="65"/>
      <c r="S4649" s="70"/>
      <c r="T4649" s="66"/>
      <c r="U4649" s="71"/>
    </row>
    <row r="4650" spans="1:21" x14ac:dyDescent="0.15">
      <c r="A4650" s="63"/>
      <c r="B4650" s="78"/>
      <c r="C4650" s="65"/>
      <c r="D4650" s="64"/>
      <c r="E4650" s="65"/>
      <c r="F4650" s="65"/>
      <c r="G4650" s="65"/>
      <c r="H4650" s="65"/>
      <c r="I4650" s="64"/>
      <c r="J4650" s="66"/>
      <c r="K4650" s="67"/>
      <c r="L4650" s="68"/>
      <c r="M4650" s="69"/>
      <c r="N4650" s="69"/>
      <c r="O4650" s="68"/>
      <c r="P4650" s="65"/>
      <c r="Q4650" s="65"/>
      <c r="R4650" s="65"/>
      <c r="S4650" s="70"/>
      <c r="T4650" s="66"/>
      <c r="U4650" s="71"/>
    </row>
    <row r="4651" spans="1:21" x14ac:dyDescent="0.15">
      <c r="A4651" s="63"/>
      <c r="B4651" s="78"/>
      <c r="C4651" s="65"/>
      <c r="D4651" s="64"/>
      <c r="E4651" s="65"/>
      <c r="F4651" s="65"/>
      <c r="G4651" s="65"/>
      <c r="H4651" s="65"/>
      <c r="I4651" s="64"/>
      <c r="J4651" s="66"/>
      <c r="K4651" s="67"/>
      <c r="L4651" s="68"/>
      <c r="M4651" s="69"/>
      <c r="N4651" s="69"/>
      <c r="O4651" s="68"/>
      <c r="P4651" s="65"/>
      <c r="Q4651" s="65"/>
      <c r="R4651" s="65"/>
      <c r="S4651" s="70"/>
      <c r="T4651" s="66"/>
      <c r="U4651" s="71"/>
    </row>
    <row r="4652" spans="1:21" x14ac:dyDescent="0.15">
      <c r="A4652" s="63"/>
      <c r="B4652" s="78"/>
      <c r="C4652" s="65"/>
      <c r="D4652" s="64"/>
      <c r="E4652" s="65"/>
      <c r="F4652" s="65"/>
      <c r="G4652" s="65"/>
      <c r="H4652" s="65"/>
      <c r="I4652" s="64"/>
      <c r="J4652" s="66"/>
      <c r="K4652" s="67"/>
      <c r="L4652" s="68"/>
      <c r="M4652" s="69"/>
      <c r="N4652" s="69"/>
      <c r="O4652" s="68"/>
      <c r="P4652" s="65"/>
      <c r="Q4652" s="65"/>
      <c r="R4652" s="65"/>
      <c r="S4652" s="70"/>
      <c r="T4652" s="66"/>
      <c r="U4652" s="71"/>
    </row>
    <row r="4653" spans="1:21" x14ac:dyDescent="0.15">
      <c r="A4653" s="63"/>
      <c r="B4653" s="78"/>
      <c r="C4653" s="65"/>
      <c r="D4653" s="64"/>
      <c r="E4653" s="65"/>
      <c r="F4653" s="65"/>
      <c r="G4653" s="65"/>
      <c r="H4653" s="65"/>
      <c r="I4653" s="64"/>
      <c r="J4653" s="66"/>
      <c r="K4653" s="67"/>
      <c r="L4653" s="68"/>
      <c r="M4653" s="69"/>
      <c r="N4653" s="69"/>
      <c r="O4653" s="68"/>
      <c r="P4653" s="65"/>
      <c r="Q4653" s="65"/>
      <c r="R4653" s="65"/>
      <c r="S4653" s="70"/>
      <c r="T4653" s="66"/>
      <c r="U4653" s="71"/>
    </row>
    <row r="4654" spans="1:21" x14ac:dyDescent="0.15">
      <c r="A4654" s="63"/>
      <c r="B4654" s="78"/>
      <c r="C4654" s="65"/>
      <c r="D4654" s="64"/>
      <c r="E4654" s="65"/>
      <c r="F4654" s="65"/>
      <c r="G4654" s="65"/>
      <c r="H4654" s="65"/>
      <c r="I4654" s="64"/>
      <c r="J4654" s="66"/>
      <c r="K4654" s="67"/>
      <c r="L4654" s="68"/>
      <c r="M4654" s="69"/>
      <c r="N4654" s="69"/>
      <c r="O4654" s="68"/>
      <c r="P4654" s="65"/>
      <c r="Q4654" s="65"/>
      <c r="R4654" s="65"/>
      <c r="S4654" s="70"/>
      <c r="T4654" s="66"/>
      <c r="U4654" s="71"/>
    </row>
    <row r="4655" spans="1:21" x14ac:dyDescent="0.15">
      <c r="A4655" s="63"/>
      <c r="B4655" s="78"/>
      <c r="C4655" s="65"/>
      <c r="D4655" s="64"/>
      <c r="E4655" s="65"/>
      <c r="F4655" s="65"/>
      <c r="G4655" s="65"/>
      <c r="H4655" s="65"/>
      <c r="I4655" s="64"/>
      <c r="J4655" s="66"/>
      <c r="K4655" s="67"/>
      <c r="L4655" s="68"/>
      <c r="M4655" s="69"/>
      <c r="N4655" s="69"/>
      <c r="O4655" s="68"/>
      <c r="P4655" s="65"/>
      <c r="Q4655" s="65"/>
      <c r="R4655" s="65"/>
      <c r="S4655" s="70"/>
      <c r="T4655" s="66"/>
      <c r="U4655" s="71"/>
    </row>
    <row r="4656" spans="1:21" x14ac:dyDescent="0.15">
      <c r="A4656" s="63"/>
      <c r="B4656" s="78"/>
      <c r="C4656" s="65"/>
      <c r="D4656" s="64"/>
      <c r="E4656" s="65"/>
      <c r="F4656" s="65"/>
      <c r="G4656" s="65"/>
      <c r="H4656" s="65"/>
      <c r="I4656" s="64"/>
      <c r="J4656" s="66"/>
      <c r="K4656" s="67"/>
      <c r="L4656" s="68"/>
      <c r="M4656" s="69"/>
      <c r="N4656" s="69"/>
      <c r="O4656" s="68"/>
      <c r="P4656" s="65"/>
      <c r="Q4656" s="65"/>
      <c r="R4656" s="65"/>
      <c r="S4656" s="70"/>
      <c r="T4656" s="66"/>
      <c r="U4656" s="71"/>
    </row>
    <row r="4657" spans="1:21" x14ac:dyDescent="0.15">
      <c r="A4657" s="63"/>
      <c r="B4657" s="78"/>
      <c r="C4657" s="65"/>
      <c r="D4657" s="64"/>
      <c r="E4657" s="65"/>
      <c r="F4657" s="65"/>
      <c r="G4657" s="65"/>
      <c r="H4657" s="65"/>
      <c r="I4657" s="64"/>
      <c r="J4657" s="66"/>
      <c r="K4657" s="67"/>
      <c r="L4657" s="68"/>
      <c r="M4657" s="69"/>
      <c r="N4657" s="69"/>
      <c r="O4657" s="68"/>
      <c r="P4657" s="65"/>
      <c r="Q4657" s="65"/>
      <c r="R4657" s="65"/>
      <c r="S4657" s="70"/>
      <c r="T4657" s="66"/>
      <c r="U4657" s="71"/>
    </row>
    <row r="4658" spans="1:21" x14ac:dyDescent="0.15">
      <c r="A4658" s="63"/>
      <c r="B4658" s="78"/>
      <c r="C4658" s="65"/>
      <c r="D4658" s="64"/>
      <c r="E4658" s="65"/>
      <c r="F4658" s="65"/>
      <c r="G4658" s="65"/>
      <c r="H4658" s="65"/>
      <c r="I4658" s="64"/>
      <c r="J4658" s="66"/>
      <c r="K4658" s="67"/>
      <c r="L4658" s="68"/>
      <c r="M4658" s="69"/>
      <c r="N4658" s="69"/>
      <c r="O4658" s="68"/>
      <c r="P4658" s="65"/>
      <c r="Q4658" s="65"/>
      <c r="R4658" s="65"/>
      <c r="S4658" s="70"/>
      <c r="T4658" s="66"/>
      <c r="U4658" s="71"/>
    </row>
    <row r="4659" spans="1:21" x14ac:dyDescent="0.15">
      <c r="A4659" s="63"/>
      <c r="B4659" s="78"/>
      <c r="C4659" s="65"/>
      <c r="D4659" s="64"/>
      <c r="E4659" s="65"/>
      <c r="F4659" s="65"/>
      <c r="G4659" s="65"/>
      <c r="H4659" s="65"/>
      <c r="I4659" s="64"/>
      <c r="J4659" s="66"/>
      <c r="K4659" s="67"/>
      <c r="L4659" s="68"/>
      <c r="M4659" s="69"/>
      <c r="N4659" s="69"/>
      <c r="O4659" s="68"/>
      <c r="P4659" s="65"/>
      <c r="Q4659" s="65"/>
      <c r="R4659" s="65"/>
      <c r="S4659" s="70"/>
      <c r="T4659" s="66"/>
      <c r="U4659" s="71"/>
    </row>
    <row r="4660" spans="1:21" x14ac:dyDescent="0.15">
      <c r="A4660" s="63"/>
      <c r="B4660" s="78"/>
      <c r="C4660" s="65"/>
      <c r="D4660" s="64"/>
      <c r="E4660" s="65"/>
      <c r="F4660" s="65"/>
      <c r="G4660" s="65"/>
      <c r="H4660" s="65"/>
      <c r="I4660" s="64"/>
      <c r="J4660" s="66"/>
      <c r="K4660" s="67"/>
      <c r="L4660" s="68"/>
      <c r="M4660" s="69"/>
      <c r="N4660" s="69"/>
      <c r="O4660" s="68"/>
      <c r="P4660" s="65"/>
      <c r="Q4660" s="65"/>
      <c r="R4660" s="65"/>
      <c r="S4660" s="70"/>
      <c r="T4660" s="66"/>
      <c r="U4660" s="71"/>
    </row>
    <row r="4661" spans="1:21" x14ac:dyDescent="0.15">
      <c r="A4661" s="63"/>
      <c r="B4661" s="78"/>
      <c r="C4661" s="65"/>
      <c r="D4661" s="64"/>
      <c r="E4661" s="65"/>
      <c r="F4661" s="65"/>
      <c r="G4661" s="65"/>
      <c r="H4661" s="65"/>
      <c r="I4661" s="64"/>
      <c r="J4661" s="66"/>
      <c r="K4661" s="67"/>
      <c r="L4661" s="68"/>
      <c r="M4661" s="69"/>
      <c r="N4661" s="69"/>
      <c r="O4661" s="68"/>
      <c r="P4661" s="65"/>
      <c r="Q4661" s="65"/>
      <c r="R4661" s="65"/>
      <c r="S4661" s="70"/>
      <c r="T4661" s="66"/>
      <c r="U4661" s="71"/>
    </row>
    <row r="4662" spans="1:21" x14ac:dyDescent="0.15">
      <c r="A4662" s="63"/>
      <c r="B4662" s="78"/>
      <c r="C4662" s="65"/>
      <c r="D4662" s="64"/>
      <c r="E4662" s="65"/>
      <c r="F4662" s="65"/>
      <c r="G4662" s="65"/>
      <c r="H4662" s="65"/>
      <c r="I4662" s="64"/>
      <c r="J4662" s="66"/>
      <c r="K4662" s="67"/>
      <c r="L4662" s="68"/>
      <c r="M4662" s="69"/>
      <c r="N4662" s="69"/>
      <c r="O4662" s="68"/>
      <c r="P4662" s="65"/>
      <c r="Q4662" s="65"/>
      <c r="R4662" s="65"/>
      <c r="S4662" s="70"/>
      <c r="T4662" s="66"/>
      <c r="U4662" s="71"/>
    </row>
    <row r="4663" spans="1:21" x14ac:dyDescent="0.15">
      <c r="A4663" s="63"/>
      <c r="B4663" s="78"/>
      <c r="C4663" s="65"/>
      <c r="D4663" s="64"/>
      <c r="E4663" s="65"/>
      <c r="F4663" s="65"/>
      <c r="G4663" s="65"/>
      <c r="H4663" s="65"/>
      <c r="I4663" s="64"/>
      <c r="J4663" s="66"/>
      <c r="K4663" s="67"/>
      <c r="L4663" s="68"/>
      <c r="M4663" s="69"/>
      <c r="N4663" s="69"/>
      <c r="O4663" s="68"/>
      <c r="P4663" s="65"/>
      <c r="Q4663" s="65"/>
      <c r="R4663" s="65"/>
      <c r="S4663" s="70"/>
      <c r="T4663" s="66"/>
      <c r="U4663" s="71"/>
    </row>
    <row r="4664" spans="1:21" x14ac:dyDescent="0.15">
      <c r="A4664" s="63"/>
      <c r="B4664" s="78"/>
      <c r="C4664" s="65"/>
      <c r="D4664" s="64"/>
      <c r="E4664" s="65"/>
      <c r="F4664" s="65"/>
      <c r="G4664" s="65"/>
      <c r="H4664" s="65"/>
      <c r="I4664" s="64"/>
      <c r="J4664" s="66"/>
      <c r="K4664" s="67"/>
      <c r="L4664" s="68"/>
      <c r="M4664" s="69"/>
      <c r="N4664" s="69"/>
      <c r="O4664" s="68"/>
      <c r="P4664" s="65"/>
      <c r="Q4664" s="65"/>
      <c r="R4664" s="65"/>
      <c r="S4664" s="70"/>
      <c r="T4664" s="66"/>
      <c r="U4664" s="71"/>
    </row>
    <row r="4665" spans="1:21" x14ac:dyDescent="0.15">
      <c r="A4665" s="63"/>
      <c r="B4665" s="78"/>
      <c r="C4665" s="65"/>
      <c r="D4665" s="64"/>
      <c r="E4665" s="65"/>
      <c r="F4665" s="65"/>
      <c r="G4665" s="65"/>
      <c r="H4665" s="65"/>
      <c r="I4665" s="64"/>
      <c r="J4665" s="66"/>
      <c r="K4665" s="67"/>
      <c r="L4665" s="68"/>
      <c r="M4665" s="69"/>
      <c r="N4665" s="69"/>
      <c r="O4665" s="68"/>
      <c r="P4665" s="65"/>
      <c r="Q4665" s="65"/>
      <c r="R4665" s="65"/>
      <c r="S4665" s="70"/>
      <c r="T4665" s="66"/>
      <c r="U4665" s="71"/>
    </row>
    <row r="4666" spans="1:21" x14ac:dyDescent="0.15">
      <c r="A4666" s="63"/>
      <c r="B4666" s="78"/>
      <c r="C4666" s="65"/>
      <c r="D4666" s="64"/>
      <c r="E4666" s="65"/>
      <c r="F4666" s="65"/>
      <c r="G4666" s="65"/>
      <c r="H4666" s="65"/>
      <c r="I4666" s="64"/>
      <c r="J4666" s="66"/>
      <c r="K4666" s="67"/>
      <c r="L4666" s="68"/>
      <c r="M4666" s="69"/>
      <c r="N4666" s="69"/>
      <c r="O4666" s="68"/>
      <c r="P4666" s="65"/>
      <c r="Q4666" s="65"/>
      <c r="R4666" s="65"/>
      <c r="S4666" s="70"/>
      <c r="T4666" s="66"/>
      <c r="U4666" s="71"/>
    </row>
    <row r="4667" spans="1:21" x14ac:dyDescent="0.15">
      <c r="A4667" s="63"/>
      <c r="B4667" s="78"/>
      <c r="C4667" s="65"/>
      <c r="D4667" s="64"/>
      <c r="E4667" s="65"/>
      <c r="F4667" s="65"/>
      <c r="G4667" s="65"/>
      <c r="H4667" s="65"/>
      <c r="I4667" s="64"/>
      <c r="J4667" s="66"/>
      <c r="K4667" s="67"/>
      <c r="L4667" s="68"/>
      <c r="M4667" s="69"/>
      <c r="N4667" s="69"/>
      <c r="O4667" s="68"/>
      <c r="P4667" s="65"/>
      <c r="Q4667" s="65"/>
      <c r="R4667" s="65"/>
      <c r="S4667" s="70"/>
      <c r="T4667" s="66"/>
      <c r="U4667" s="71"/>
    </row>
    <row r="4668" spans="1:21" x14ac:dyDescent="0.15">
      <c r="A4668" s="63"/>
      <c r="B4668" s="78"/>
      <c r="C4668" s="65"/>
      <c r="D4668" s="64"/>
      <c r="E4668" s="65"/>
      <c r="F4668" s="65"/>
      <c r="G4668" s="65"/>
      <c r="H4668" s="65"/>
      <c r="I4668" s="64"/>
      <c r="J4668" s="66"/>
      <c r="K4668" s="67"/>
      <c r="L4668" s="68"/>
      <c r="M4668" s="69"/>
      <c r="N4668" s="69"/>
      <c r="O4668" s="68"/>
      <c r="P4668" s="65"/>
      <c r="Q4668" s="65"/>
      <c r="R4668" s="65"/>
      <c r="S4668" s="70"/>
      <c r="T4668" s="66"/>
      <c r="U4668" s="71"/>
    </row>
    <row r="4669" spans="1:21" x14ac:dyDescent="0.15">
      <c r="A4669" s="63"/>
      <c r="B4669" s="78"/>
      <c r="C4669" s="65"/>
      <c r="D4669" s="64"/>
      <c r="E4669" s="65"/>
      <c r="F4669" s="65"/>
      <c r="G4669" s="65"/>
      <c r="H4669" s="65"/>
      <c r="I4669" s="64"/>
      <c r="J4669" s="66"/>
      <c r="K4669" s="67"/>
      <c r="L4669" s="68"/>
      <c r="M4669" s="69"/>
      <c r="N4669" s="69"/>
      <c r="O4669" s="68"/>
      <c r="P4669" s="65"/>
      <c r="Q4669" s="65"/>
      <c r="R4669" s="65"/>
      <c r="S4669" s="70"/>
      <c r="T4669" s="66"/>
      <c r="U4669" s="71"/>
    </row>
    <row r="4670" spans="1:21" x14ac:dyDescent="0.15">
      <c r="A4670" s="63"/>
      <c r="B4670" s="78"/>
      <c r="C4670" s="65"/>
      <c r="D4670" s="64"/>
      <c r="E4670" s="65"/>
      <c r="F4670" s="65"/>
      <c r="G4670" s="65"/>
      <c r="H4670" s="65"/>
      <c r="I4670" s="64"/>
      <c r="J4670" s="66"/>
      <c r="K4670" s="67"/>
      <c r="L4670" s="68"/>
      <c r="M4670" s="69"/>
      <c r="N4670" s="69"/>
      <c r="O4670" s="68"/>
      <c r="P4670" s="65"/>
      <c r="Q4670" s="65"/>
      <c r="R4670" s="65"/>
      <c r="S4670" s="70"/>
      <c r="T4670" s="66"/>
      <c r="U4670" s="71"/>
    </row>
    <row r="4671" spans="1:21" x14ac:dyDescent="0.15">
      <c r="A4671" s="63"/>
      <c r="B4671" s="78"/>
      <c r="C4671" s="65"/>
      <c r="D4671" s="64"/>
      <c r="E4671" s="65"/>
      <c r="F4671" s="65"/>
      <c r="G4671" s="65"/>
      <c r="H4671" s="65"/>
      <c r="I4671" s="64"/>
      <c r="J4671" s="66"/>
      <c r="K4671" s="67"/>
      <c r="L4671" s="68"/>
      <c r="M4671" s="69"/>
      <c r="N4671" s="69"/>
      <c r="O4671" s="68"/>
      <c r="P4671" s="65"/>
      <c r="Q4671" s="65"/>
      <c r="R4671" s="65"/>
      <c r="S4671" s="70"/>
      <c r="T4671" s="66"/>
      <c r="U4671" s="71"/>
    </row>
    <row r="4672" spans="1:21" x14ac:dyDescent="0.15">
      <c r="A4672" s="63"/>
      <c r="B4672" s="78"/>
      <c r="C4672" s="65"/>
      <c r="D4672" s="64"/>
      <c r="E4672" s="65"/>
      <c r="F4672" s="65"/>
      <c r="G4672" s="65"/>
      <c r="H4672" s="65"/>
      <c r="I4672" s="64"/>
      <c r="J4672" s="66"/>
      <c r="K4672" s="67"/>
      <c r="L4672" s="68"/>
      <c r="M4672" s="69"/>
      <c r="N4672" s="69"/>
      <c r="O4672" s="68"/>
      <c r="P4672" s="65"/>
      <c r="Q4672" s="65"/>
      <c r="R4672" s="65"/>
      <c r="S4672" s="70"/>
      <c r="T4672" s="66"/>
      <c r="U4672" s="71"/>
    </row>
    <row r="4673" spans="1:21" x14ac:dyDescent="0.15">
      <c r="A4673" s="63"/>
      <c r="B4673" s="78"/>
      <c r="C4673" s="65"/>
      <c r="D4673" s="64"/>
      <c r="E4673" s="65"/>
      <c r="F4673" s="65"/>
      <c r="G4673" s="65"/>
      <c r="H4673" s="65"/>
      <c r="I4673" s="64"/>
      <c r="J4673" s="66"/>
      <c r="K4673" s="67"/>
      <c r="L4673" s="68"/>
      <c r="M4673" s="69"/>
      <c r="N4673" s="69"/>
      <c r="O4673" s="68"/>
      <c r="P4673" s="65"/>
      <c r="Q4673" s="65"/>
      <c r="R4673" s="65"/>
      <c r="S4673" s="70"/>
      <c r="T4673" s="66"/>
      <c r="U4673" s="71"/>
    </row>
    <row r="4674" spans="1:21" x14ac:dyDescent="0.15">
      <c r="A4674" s="63"/>
      <c r="B4674" s="78"/>
      <c r="C4674" s="65"/>
      <c r="D4674" s="64"/>
      <c r="E4674" s="65"/>
      <c r="F4674" s="65"/>
      <c r="G4674" s="65"/>
      <c r="H4674" s="65"/>
      <c r="I4674" s="64"/>
      <c r="J4674" s="66"/>
      <c r="K4674" s="67"/>
      <c r="L4674" s="68"/>
      <c r="M4674" s="69"/>
      <c r="N4674" s="69"/>
      <c r="O4674" s="68"/>
      <c r="P4674" s="65"/>
      <c r="Q4674" s="65"/>
      <c r="R4674" s="65"/>
      <c r="S4674" s="70"/>
      <c r="T4674" s="66"/>
      <c r="U4674" s="71"/>
    </row>
    <row r="4675" spans="1:21" x14ac:dyDescent="0.15">
      <c r="A4675" s="63"/>
      <c r="B4675" s="78"/>
      <c r="C4675" s="65"/>
      <c r="D4675" s="64"/>
      <c r="E4675" s="65"/>
      <c r="F4675" s="65"/>
      <c r="G4675" s="65"/>
      <c r="H4675" s="65"/>
      <c r="I4675" s="64"/>
      <c r="J4675" s="66"/>
      <c r="K4675" s="67"/>
      <c r="L4675" s="68"/>
      <c r="M4675" s="69"/>
      <c r="N4675" s="69"/>
      <c r="O4675" s="68"/>
      <c r="P4675" s="65"/>
      <c r="Q4675" s="65"/>
      <c r="R4675" s="65"/>
      <c r="S4675" s="70"/>
      <c r="T4675" s="66"/>
      <c r="U4675" s="71"/>
    </row>
    <row r="4676" spans="1:21" x14ac:dyDescent="0.15">
      <c r="A4676" s="63"/>
      <c r="B4676" s="78"/>
      <c r="C4676" s="65"/>
      <c r="D4676" s="64"/>
      <c r="E4676" s="65"/>
      <c r="F4676" s="65"/>
      <c r="G4676" s="65"/>
      <c r="H4676" s="65"/>
      <c r="I4676" s="64"/>
      <c r="J4676" s="66"/>
      <c r="K4676" s="67"/>
      <c r="L4676" s="68"/>
      <c r="M4676" s="69"/>
      <c r="N4676" s="69"/>
      <c r="O4676" s="68"/>
      <c r="P4676" s="65"/>
      <c r="Q4676" s="65"/>
      <c r="R4676" s="65"/>
      <c r="S4676" s="70"/>
      <c r="T4676" s="66"/>
      <c r="U4676" s="71"/>
    </row>
    <row r="4677" spans="1:21" x14ac:dyDescent="0.15">
      <c r="A4677" s="63"/>
      <c r="B4677" s="78"/>
      <c r="C4677" s="65"/>
      <c r="D4677" s="64"/>
      <c r="E4677" s="65"/>
      <c r="F4677" s="65"/>
      <c r="G4677" s="65"/>
      <c r="H4677" s="65"/>
      <c r="I4677" s="64"/>
      <c r="J4677" s="66"/>
      <c r="K4677" s="67"/>
      <c r="L4677" s="68"/>
      <c r="M4677" s="69"/>
      <c r="N4677" s="69"/>
      <c r="O4677" s="68"/>
      <c r="P4677" s="65"/>
      <c r="Q4677" s="65"/>
      <c r="R4677" s="65"/>
      <c r="S4677" s="70"/>
      <c r="T4677" s="66"/>
      <c r="U4677" s="71"/>
    </row>
    <row r="4678" spans="1:21" x14ac:dyDescent="0.15">
      <c r="A4678" s="63"/>
      <c r="B4678" s="78"/>
      <c r="C4678" s="65"/>
      <c r="D4678" s="64"/>
      <c r="E4678" s="65"/>
      <c r="F4678" s="65"/>
      <c r="G4678" s="65"/>
      <c r="H4678" s="65"/>
      <c r="I4678" s="64"/>
      <c r="J4678" s="66"/>
      <c r="K4678" s="67"/>
      <c r="L4678" s="68"/>
      <c r="M4678" s="69"/>
      <c r="N4678" s="69"/>
      <c r="O4678" s="68"/>
      <c r="P4678" s="65"/>
      <c r="Q4678" s="65"/>
      <c r="R4678" s="65"/>
      <c r="S4678" s="70"/>
      <c r="T4678" s="66"/>
      <c r="U4678" s="71"/>
    </row>
    <row r="4679" spans="1:21" x14ac:dyDescent="0.15">
      <c r="A4679" s="63"/>
      <c r="B4679" s="78"/>
      <c r="C4679" s="65"/>
      <c r="D4679" s="64"/>
      <c r="E4679" s="65"/>
      <c r="F4679" s="65"/>
      <c r="G4679" s="65"/>
      <c r="H4679" s="65"/>
      <c r="I4679" s="64"/>
      <c r="J4679" s="66"/>
      <c r="K4679" s="67"/>
      <c r="L4679" s="68"/>
      <c r="M4679" s="69"/>
      <c r="N4679" s="69"/>
      <c r="O4679" s="68"/>
      <c r="P4679" s="65"/>
      <c r="Q4679" s="65"/>
      <c r="R4679" s="65"/>
      <c r="S4679" s="70"/>
      <c r="T4679" s="66"/>
      <c r="U4679" s="71"/>
    </row>
    <row r="4680" spans="1:21" x14ac:dyDescent="0.15">
      <c r="A4680" s="63"/>
      <c r="B4680" s="78"/>
      <c r="C4680" s="65"/>
      <c r="D4680" s="64"/>
      <c r="E4680" s="65"/>
      <c r="F4680" s="65"/>
      <c r="G4680" s="65"/>
      <c r="H4680" s="65"/>
      <c r="I4680" s="64"/>
      <c r="J4680" s="66"/>
      <c r="K4680" s="67"/>
      <c r="L4680" s="68"/>
      <c r="M4680" s="69"/>
      <c r="N4680" s="69"/>
      <c r="O4680" s="68"/>
      <c r="P4680" s="65"/>
      <c r="Q4680" s="65"/>
      <c r="R4680" s="65"/>
      <c r="S4680" s="70"/>
      <c r="T4680" s="66"/>
      <c r="U4680" s="71"/>
    </row>
    <row r="4681" spans="1:21" x14ac:dyDescent="0.15">
      <c r="A4681" s="63"/>
      <c r="B4681" s="78"/>
      <c r="C4681" s="65"/>
      <c r="D4681" s="64"/>
      <c r="E4681" s="65"/>
      <c r="F4681" s="65"/>
      <c r="G4681" s="65"/>
      <c r="H4681" s="65"/>
      <c r="I4681" s="64"/>
      <c r="J4681" s="66"/>
      <c r="K4681" s="67"/>
      <c r="L4681" s="68"/>
      <c r="M4681" s="69"/>
      <c r="N4681" s="69"/>
      <c r="O4681" s="68"/>
      <c r="P4681" s="65"/>
      <c r="Q4681" s="65"/>
      <c r="R4681" s="65"/>
      <c r="S4681" s="70"/>
      <c r="T4681" s="66"/>
      <c r="U4681" s="71"/>
    </row>
    <row r="4682" spans="1:21" x14ac:dyDescent="0.15">
      <c r="A4682" s="63"/>
      <c r="B4682" s="78"/>
      <c r="C4682" s="65"/>
      <c r="D4682" s="64"/>
      <c r="E4682" s="65"/>
      <c r="F4682" s="65"/>
      <c r="G4682" s="65"/>
      <c r="H4682" s="65"/>
      <c r="I4682" s="64"/>
      <c r="J4682" s="66"/>
      <c r="K4682" s="67"/>
      <c r="L4682" s="68"/>
      <c r="M4682" s="69"/>
      <c r="N4682" s="69"/>
      <c r="O4682" s="68"/>
      <c r="P4682" s="65"/>
      <c r="Q4682" s="65"/>
      <c r="R4682" s="65"/>
      <c r="S4682" s="70"/>
      <c r="T4682" s="66"/>
      <c r="U4682" s="71"/>
    </row>
    <row r="4683" spans="1:21" x14ac:dyDescent="0.15">
      <c r="A4683" s="63"/>
      <c r="B4683" s="78"/>
      <c r="C4683" s="65"/>
      <c r="D4683" s="64"/>
      <c r="E4683" s="65"/>
      <c r="F4683" s="65"/>
      <c r="G4683" s="65"/>
      <c r="H4683" s="65"/>
      <c r="I4683" s="64"/>
      <c r="J4683" s="66"/>
      <c r="K4683" s="67"/>
      <c r="L4683" s="68"/>
      <c r="M4683" s="69"/>
      <c r="N4683" s="69"/>
      <c r="O4683" s="68"/>
      <c r="P4683" s="65"/>
      <c r="Q4683" s="65"/>
      <c r="R4683" s="65"/>
      <c r="S4683" s="70"/>
      <c r="T4683" s="66"/>
      <c r="U4683" s="71"/>
    </row>
    <row r="4684" spans="1:21" x14ac:dyDescent="0.15">
      <c r="A4684" s="63"/>
      <c r="B4684" s="78"/>
      <c r="C4684" s="65"/>
      <c r="D4684" s="64"/>
      <c r="E4684" s="65"/>
      <c r="F4684" s="65"/>
      <c r="G4684" s="65"/>
      <c r="H4684" s="65"/>
      <c r="I4684" s="64"/>
      <c r="J4684" s="66"/>
      <c r="K4684" s="67"/>
      <c r="L4684" s="68"/>
      <c r="M4684" s="69"/>
      <c r="N4684" s="69"/>
      <c r="O4684" s="68"/>
      <c r="P4684" s="65"/>
      <c r="Q4684" s="65"/>
      <c r="R4684" s="65"/>
      <c r="S4684" s="70"/>
      <c r="T4684" s="66"/>
      <c r="U4684" s="71"/>
    </row>
    <row r="4685" spans="1:21" x14ac:dyDescent="0.15">
      <c r="A4685" s="63"/>
      <c r="B4685" s="78"/>
      <c r="C4685" s="65"/>
      <c r="D4685" s="64"/>
      <c r="E4685" s="65"/>
      <c r="F4685" s="65"/>
      <c r="G4685" s="65"/>
      <c r="H4685" s="65"/>
      <c r="I4685" s="64"/>
      <c r="J4685" s="66"/>
      <c r="K4685" s="67"/>
      <c r="L4685" s="68"/>
      <c r="M4685" s="69"/>
      <c r="N4685" s="69"/>
      <c r="O4685" s="68"/>
      <c r="P4685" s="65"/>
      <c r="Q4685" s="65"/>
      <c r="R4685" s="65"/>
      <c r="S4685" s="70"/>
      <c r="T4685" s="66"/>
      <c r="U4685" s="71"/>
    </row>
    <row r="4686" spans="1:21" x14ac:dyDescent="0.15">
      <c r="A4686" s="63"/>
      <c r="B4686" s="78"/>
      <c r="C4686" s="65"/>
      <c r="D4686" s="64"/>
      <c r="E4686" s="65"/>
      <c r="F4686" s="65"/>
      <c r="G4686" s="65"/>
      <c r="H4686" s="65"/>
      <c r="I4686" s="64"/>
      <c r="J4686" s="66"/>
      <c r="K4686" s="67"/>
      <c r="L4686" s="68"/>
      <c r="M4686" s="69"/>
      <c r="N4686" s="69"/>
      <c r="O4686" s="68"/>
      <c r="P4686" s="65"/>
      <c r="Q4686" s="65"/>
      <c r="R4686" s="65"/>
      <c r="S4686" s="70"/>
      <c r="T4686" s="66"/>
      <c r="U4686" s="71"/>
    </row>
    <row r="4687" spans="1:21" x14ac:dyDescent="0.15">
      <c r="A4687" s="63"/>
      <c r="B4687" s="78"/>
      <c r="C4687" s="65"/>
      <c r="D4687" s="64"/>
      <c r="E4687" s="65"/>
      <c r="F4687" s="65"/>
      <c r="G4687" s="65"/>
      <c r="H4687" s="65"/>
      <c r="I4687" s="64"/>
      <c r="J4687" s="66"/>
      <c r="K4687" s="67"/>
      <c r="L4687" s="68"/>
      <c r="M4687" s="69"/>
      <c r="N4687" s="69"/>
      <c r="O4687" s="68"/>
      <c r="P4687" s="65"/>
      <c r="Q4687" s="65"/>
      <c r="R4687" s="65"/>
      <c r="S4687" s="70"/>
      <c r="T4687" s="66"/>
      <c r="U4687" s="71"/>
    </row>
    <row r="4688" spans="1:21" x14ac:dyDescent="0.15">
      <c r="A4688" s="63"/>
      <c r="B4688" s="78"/>
      <c r="C4688" s="65"/>
      <c r="D4688" s="64"/>
      <c r="E4688" s="65"/>
      <c r="F4688" s="65"/>
      <c r="G4688" s="65"/>
      <c r="H4688" s="65"/>
      <c r="I4688" s="64"/>
      <c r="J4688" s="66"/>
      <c r="K4688" s="67"/>
      <c r="L4688" s="68"/>
      <c r="M4688" s="69"/>
      <c r="N4688" s="69"/>
      <c r="O4688" s="68"/>
      <c r="P4688" s="65"/>
      <c r="Q4688" s="65"/>
      <c r="R4688" s="65"/>
      <c r="S4688" s="70"/>
      <c r="T4688" s="66"/>
      <c r="U4688" s="71"/>
    </row>
    <row r="4689" spans="1:21" x14ac:dyDescent="0.15">
      <c r="A4689" s="63"/>
      <c r="B4689" s="78"/>
      <c r="C4689" s="65"/>
      <c r="D4689" s="64"/>
      <c r="E4689" s="65"/>
      <c r="F4689" s="65"/>
      <c r="G4689" s="65"/>
      <c r="H4689" s="65"/>
      <c r="I4689" s="64"/>
      <c r="J4689" s="66"/>
      <c r="K4689" s="67"/>
      <c r="L4689" s="68"/>
      <c r="M4689" s="69"/>
      <c r="N4689" s="69"/>
      <c r="O4689" s="68"/>
      <c r="P4689" s="65"/>
      <c r="Q4689" s="65"/>
      <c r="R4689" s="65"/>
      <c r="S4689" s="70"/>
      <c r="T4689" s="66"/>
      <c r="U4689" s="71"/>
    </row>
    <row r="4690" spans="1:21" x14ac:dyDescent="0.15">
      <c r="A4690" s="63"/>
      <c r="B4690" s="78"/>
      <c r="C4690" s="65"/>
      <c r="D4690" s="64"/>
      <c r="E4690" s="65"/>
      <c r="F4690" s="65"/>
      <c r="G4690" s="65"/>
      <c r="H4690" s="65"/>
      <c r="I4690" s="64"/>
      <c r="J4690" s="66"/>
      <c r="K4690" s="67"/>
      <c r="L4690" s="68"/>
      <c r="M4690" s="69"/>
      <c r="N4690" s="69"/>
      <c r="O4690" s="68"/>
      <c r="P4690" s="65"/>
      <c r="Q4690" s="65"/>
      <c r="R4690" s="65"/>
      <c r="S4690" s="70"/>
      <c r="T4690" s="66"/>
      <c r="U4690" s="71"/>
    </row>
    <row r="4691" spans="1:21" x14ac:dyDescent="0.15">
      <c r="A4691" s="63"/>
      <c r="B4691" s="78"/>
      <c r="C4691" s="65"/>
      <c r="D4691" s="64"/>
      <c r="E4691" s="65"/>
      <c r="F4691" s="65"/>
      <c r="G4691" s="65"/>
      <c r="H4691" s="65"/>
      <c r="I4691" s="64"/>
      <c r="J4691" s="66"/>
      <c r="K4691" s="67"/>
      <c r="L4691" s="68"/>
      <c r="M4691" s="69"/>
      <c r="N4691" s="69"/>
      <c r="O4691" s="68"/>
      <c r="P4691" s="65"/>
      <c r="Q4691" s="65"/>
      <c r="R4691" s="65"/>
      <c r="S4691" s="70"/>
      <c r="T4691" s="66"/>
      <c r="U4691" s="71"/>
    </row>
    <row r="4692" spans="1:21" x14ac:dyDescent="0.15">
      <c r="A4692" s="63"/>
      <c r="B4692" s="78"/>
      <c r="C4692" s="65"/>
      <c r="D4692" s="64"/>
      <c r="E4692" s="65"/>
      <c r="F4692" s="65"/>
      <c r="G4692" s="65"/>
      <c r="H4692" s="65"/>
      <c r="I4692" s="64"/>
      <c r="J4692" s="66"/>
      <c r="K4692" s="67"/>
      <c r="L4692" s="68"/>
      <c r="M4692" s="69"/>
      <c r="N4692" s="69"/>
      <c r="O4692" s="68"/>
      <c r="P4692" s="65"/>
      <c r="Q4692" s="65"/>
      <c r="R4692" s="65"/>
      <c r="S4692" s="70"/>
      <c r="T4692" s="66"/>
      <c r="U4692" s="71"/>
    </row>
    <row r="4693" spans="1:21" x14ac:dyDescent="0.15">
      <c r="A4693" s="63"/>
      <c r="B4693" s="78"/>
      <c r="C4693" s="65"/>
      <c r="D4693" s="64"/>
      <c r="E4693" s="65"/>
      <c r="F4693" s="65"/>
      <c r="G4693" s="65"/>
      <c r="H4693" s="65"/>
      <c r="I4693" s="64"/>
      <c r="J4693" s="66"/>
      <c r="K4693" s="67"/>
      <c r="L4693" s="68"/>
      <c r="M4693" s="69"/>
      <c r="N4693" s="69"/>
      <c r="O4693" s="68"/>
      <c r="P4693" s="65"/>
      <c r="Q4693" s="65"/>
      <c r="R4693" s="65"/>
      <c r="S4693" s="70"/>
      <c r="T4693" s="66"/>
      <c r="U4693" s="71"/>
    </row>
    <row r="4694" spans="1:21" x14ac:dyDescent="0.15">
      <c r="A4694" s="63"/>
      <c r="B4694" s="78"/>
      <c r="C4694" s="65"/>
      <c r="D4694" s="64"/>
      <c r="E4694" s="65"/>
      <c r="F4694" s="65"/>
      <c r="G4694" s="65"/>
      <c r="H4694" s="65"/>
      <c r="I4694" s="64"/>
      <c r="J4694" s="66"/>
      <c r="K4694" s="67"/>
      <c r="L4694" s="68"/>
      <c r="M4694" s="69"/>
      <c r="N4694" s="69"/>
      <c r="O4694" s="68"/>
      <c r="P4694" s="65"/>
      <c r="Q4694" s="65"/>
      <c r="R4694" s="65"/>
      <c r="S4694" s="70"/>
      <c r="T4694" s="66"/>
      <c r="U4694" s="71"/>
    </row>
    <row r="4695" spans="1:21" x14ac:dyDescent="0.15">
      <c r="A4695" s="63"/>
      <c r="B4695" s="78"/>
      <c r="C4695" s="65"/>
      <c r="D4695" s="64"/>
      <c r="E4695" s="65"/>
      <c r="F4695" s="65"/>
      <c r="G4695" s="65"/>
      <c r="H4695" s="65"/>
      <c r="I4695" s="64"/>
      <c r="J4695" s="66"/>
      <c r="K4695" s="67"/>
      <c r="L4695" s="68"/>
      <c r="M4695" s="69"/>
      <c r="N4695" s="69"/>
      <c r="O4695" s="68"/>
      <c r="P4695" s="65"/>
      <c r="Q4695" s="65"/>
      <c r="R4695" s="65"/>
      <c r="S4695" s="70"/>
      <c r="T4695" s="66"/>
      <c r="U4695" s="71"/>
    </row>
    <row r="4696" spans="1:21" x14ac:dyDescent="0.15">
      <c r="A4696" s="63"/>
      <c r="B4696" s="78"/>
      <c r="C4696" s="65"/>
      <c r="D4696" s="64"/>
      <c r="E4696" s="65"/>
      <c r="F4696" s="65"/>
      <c r="G4696" s="65"/>
      <c r="H4696" s="65"/>
      <c r="I4696" s="64"/>
      <c r="J4696" s="66"/>
      <c r="K4696" s="67"/>
      <c r="L4696" s="68"/>
      <c r="M4696" s="69"/>
      <c r="N4696" s="69"/>
      <c r="O4696" s="68"/>
      <c r="P4696" s="65"/>
      <c r="Q4696" s="65"/>
      <c r="R4696" s="65"/>
      <c r="S4696" s="70"/>
      <c r="T4696" s="66"/>
      <c r="U4696" s="71"/>
    </row>
    <row r="4697" spans="1:21" x14ac:dyDescent="0.15">
      <c r="A4697" s="63"/>
      <c r="B4697" s="78"/>
      <c r="C4697" s="65"/>
      <c r="D4697" s="64"/>
      <c r="E4697" s="65"/>
      <c r="F4697" s="65"/>
      <c r="G4697" s="65"/>
      <c r="H4697" s="65"/>
      <c r="I4697" s="64"/>
      <c r="J4697" s="66"/>
      <c r="K4697" s="67"/>
      <c r="L4697" s="68"/>
      <c r="M4697" s="69"/>
      <c r="N4697" s="69"/>
      <c r="O4697" s="68"/>
      <c r="P4697" s="65"/>
      <c r="Q4697" s="65"/>
      <c r="R4697" s="65"/>
      <c r="S4697" s="70"/>
      <c r="T4697" s="66"/>
      <c r="U4697" s="71"/>
    </row>
    <row r="4698" spans="1:21" x14ac:dyDescent="0.15">
      <c r="A4698" s="63"/>
      <c r="B4698" s="78"/>
      <c r="C4698" s="65"/>
      <c r="D4698" s="64"/>
      <c r="E4698" s="65"/>
      <c r="F4698" s="65"/>
      <c r="G4698" s="65"/>
      <c r="H4698" s="65"/>
      <c r="I4698" s="64"/>
      <c r="J4698" s="66"/>
      <c r="K4698" s="67"/>
      <c r="L4698" s="68"/>
      <c r="M4698" s="69"/>
      <c r="N4698" s="69"/>
      <c r="O4698" s="68"/>
      <c r="P4698" s="65"/>
      <c r="Q4698" s="65"/>
      <c r="R4698" s="65"/>
      <c r="S4698" s="70"/>
      <c r="T4698" s="66"/>
      <c r="U4698" s="71"/>
    </row>
    <row r="4699" spans="1:21" x14ac:dyDescent="0.15">
      <c r="A4699" s="63"/>
      <c r="B4699" s="78"/>
      <c r="C4699" s="65"/>
      <c r="D4699" s="64"/>
      <c r="E4699" s="65"/>
      <c r="F4699" s="65"/>
      <c r="G4699" s="65"/>
      <c r="H4699" s="65"/>
      <c r="I4699" s="64"/>
      <c r="J4699" s="66"/>
      <c r="K4699" s="67"/>
      <c r="L4699" s="68"/>
      <c r="M4699" s="69"/>
      <c r="N4699" s="69"/>
      <c r="O4699" s="68"/>
      <c r="P4699" s="65"/>
      <c r="Q4699" s="65"/>
      <c r="R4699" s="65"/>
      <c r="S4699" s="70"/>
      <c r="T4699" s="66"/>
      <c r="U4699" s="71"/>
    </row>
    <row r="4700" spans="1:21" x14ac:dyDescent="0.15">
      <c r="A4700" s="63"/>
      <c r="B4700" s="78"/>
      <c r="C4700" s="65"/>
      <c r="D4700" s="64"/>
      <c r="E4700" s="65"/>
      <c r="F4700" s="65"/>
      <c r="G4700" s="65"/>
      <c r="H4700" s="65"/>
      <c r="I4700" s="64"/>
      <c r="J4700" s="66"/>
      <c r="K4700" s="67"/>
      <c r="L4700" s="68"/>
      <c r="M4700" s="69"/>
      <c r="N4700" s="69"/>
      <c r="O4700" s="68"/>
      <c r="P4700" s="65"/>
      <c r="Q4700" s="65"/>
      <c r="R4700" s="65"/>
      <c r="S4700" s="70"/>
      <c r="T4700" s="66"/>
      <c r="U4700" s="71"/>
    </row>
    <row r="4701" spans="1:21" x14ac:dyDescent="0.15">
      <c r="A4701" s="63"/>
      <c r="B4701" s="78"/>
      <c r="C4701" s="65"/>
      <c r="D4701" s="64"/>
      <c r="E4701" s="65"/>
      <c r="F4701" s="65"/>
      <c r="G4701" s="65"/>
      <c r="H4701" s="65"/>
      <c r="I4701" s="64"/>
      <c r="J4701" s="66"/>
      <c r="K4701" s="67"/>
      <c r="L4701" s="68"/>
      <c r="M4701" s="69"/>
      <c r="N4701" s="69"/>
      <c r="O4701" s="68"/>
      <c r="P4701" s="65"/>
      <c r="Q4701" s="65"/>
      <c r="R4701" s="65"/>
      <c r="S4701" s="70"/>
      <c r="T4701" s="66"/>
      <c r="U4701" s="71"/>
    </row>
    <row r="4702" spans="1:21" x14ac:dyDescent="0.15">
      <c r="A4702" s="63"/>
      <c r="B4702" s="78"/>
      <c r="C4702" s="65"/>
      <c r="D4702" s="64"/>
      <c r="E4702" s="65"/>
      <c r="F4702" s="65"/>
      <c r="G4702" s="65"/>
      <c r="H4702" s="65"/>
      <c r="I4702" s="64"/>
      <c r="J4702" s="66"/>
      <c r="K4702" s="67"/>
      <c r="L4702" s="68"/>
      <c r="M4702" s="69"/>
      <c r="N4702" s="69"/>
      <c r="O4702" s="68"/>
      <c r="P4702" s="65"/>
      <c r="Q4702" s="65"/>
      <c r="R4702" s="65"/>
      <c r="S4702" s="70"/>
      <c r="T4702" s="66"/>
      <c r="U4702" s="71"/>
    </row>
    <row r="4703" spans="1:21" x14ac:dyDescent="0.15">
      <c r="A4703" s="63"/>
      <c r="B4703" s="78"/>
      <c r="C4703" s="65"/>
      <c r="D4703" s="64"/>
      <c r="E4703" s="65"/>
      <c r="F4703" s="65"/>
      <c r="G4703" s="65"/>
      <c r="H4703" s="65"/>
      <c r="I4703" s="64"/>
      <c r="J4703" s="66"/>
      <c r="K4703" s="67"/>
      <c r="L4703" s="68"/>
      <c r="M4703" s="69"/>
      <c r="N4703" s="69"/>
      <c r="O4703" s="68"/>
      <c r="P4703" s="65"/>
      <c r="Q4703" s="65"/>
      <c r="R4703" s="65"/>
      <c r="S4703" s="70"/>
      <c r="T4703" s="66"/>
      <c r="U4703" s="71"/>
    </row>
    <row r="4704" spans="1:21" x14ac:dyDescent="0.15">
      <c r="A4704" s="63"/>
      <c r="B4704" s="78"/>
      <c r="C4704" s="65"/>
      <c r="D4704" s="64"/>
      <c r="E4704" s="65"/>
      <c r="F4704" s="65"/>
      <c r="G4704" s="65"/>
      <c r="H4704" s="65"/>
      <c r="I4704" s="64"/>
      <c r="J4704" s="66"/>
      <c r="K4704" s="67"/>
      <c r="L4704" s="68"/>
      <c r="M4704" s="69"/>
      <c r="N4704" s="69"/>
      <c r="O4704" s="68"/>
      <c r="P4704" s="65"/>
      <c r="Q4704" s="65"/>
      <c r="R4704" s="65"/>
      <c r="S4704" s="70"/>
      <c r="T4704" s="66"/>
      <c r="U4704" s="71"/>
    </row>
    <row r="4705" spans="1:21" x14ac:dyDescent="0.15">
      <c r="A4705" s="63"/>
      <c r="B4705" s="78"/>
      <c r="C4705" s="65"/>
      <c r="D4705" s="64"/>
      <c r="E4705" s="65"/>
      <c r="F4705" s="65"/>
      <c r="G4705" s="65"/>
      <c r="H4705" s="65"/>
      <c r="I4705" s="64"/>
      <c r="J4705" s="66"/>
      <c r="K4705" s="67"/>
      <c r="L4705" s="68"/>
      <c r="M4705" s="69"/>
      <c r="N4705" s="69"/>
      <c r="O4705" s="68"/>
      <c r="P4705" s="65"/>
      <c r="Q4705" s="65"/>
      <c r="R4705" s="65"/>
      <c r="S4705" s="70"/>
      <c r="T4705" s="66"/>
      <c r="U4705" s="71"/>
    </row>
    <row r="4706" spans="1:21" x14ac:dyDescent="0.15">
      <c r="A4706" s="63"/>
      <c r="B4706" s="78"/>
      <c r="C4706" s="65"/>
      <c r="D4706" s="64"/>
      <c r="E4706" s="65"/>
      <c r="F4706" s="65"/>
      <c r="G4706" s="65"/>
      <c r="H4706" s="65"/>
      <c r="I4706" s="64"/>
      <c r="J4706" s="66"/>
      <c r="K4706" s="67"/>
      <c r="L4706" s="68"/>
      <c r="M4706" s="69"/>
      <c r="N4706" s="69"/>
      <c r="O4706" s="68"/>
      <c r="P4706" s="65"/>
      <c r="Q4706" s="65"/>
      <c r="R4706" s="65"/>
      <c r="S4706" s="70"/>
      <c r="T4706" s="66"/>
      <c r="U4706" s="71"/>
    </row>
    <row r="4707" spans="1:21" x14ac:dyDescent="0.15">
      <c r="A4707" s="63"/>
      <c r="B4707" s="78"/>
      <c r="C4707" s="65"/>
      <c r="D4707" s="64"/>
      <c r="E4707" s="65"/>
      <c r="F4707" s="65"/>
      <c r="G4707" s="65"/>
      <c r="H4707" s="65"/>
      <c r="I4707" s="64"/>
      <c r="J4707" s="66"/>
      <c r="K4707" s="67"/>
      <c r="L4707" s="68"/>
      <c r="M4707" s="69"/>
      <c r="N4707" s="69"/>
      <c r="O4707" s="68"/>
      <c r="P4707" s="65"/>
      <c r="Q4707" s="65"/>
      <c r="R4707" s="65"/>
      <c r="S4707" s="70"/>
      <c r="T4707" s="66"/>
      <c r="U4707" s="71"/>
    </row>
    <row r="4708" spans="1:21" x14ac:dyDescent="0.15">
      <c r="A4708" s="63"/>
      <c r="B4708" s="78"/>
      <c r="C4708" s="65"/>
      <c r="D4708" s="64"/>
      <c r="E4708" s="65"/>
      <c r="F4708" s="65"/>
      <c r="G4708" s="65"/>
      <c r="H4708" s="65"/>
      <c r="I4708" s="64"/>
      <c r="J4708" s="66"/>
      <c r="K4708" s="67"/>
      <c r="L4708" s="68"/>
      <c r="M4708" s="69"/>
      <c r="N4708" s="69"/>
      <c r="O4708" s="68"/>
      <c r="P4708" s="65"/>
      <c r="Q4708" s="65"/>
      <c r="R4708" s="65"/>
      <c r="S4708" s="70"/>
      <c r="T4708" s="66"/>
      <c r="U4708" s="71"/>
    </row>
    <row r="4709" spans="1:21" x14ac:dyDescent="0.15">
      <c r="A4709" s="63"/>
      <c r="B4709" s="78"/>
      <c r="C4709" s="65"/>
      <c r="D4709" s="64"/>
      <c r="E4709" s="65"/>
      <c r="F4709" s="65"/>
      <c r="G4709" s="65"/>
      <c r="H4709" s="65"/>
      <c r="I4709" s="64"/>
      <c r="J4709" s="66"/>
      <c r="K4709" s="67"/>
      <c r="L4709" s="68"/>
      <c r="M4709" s="69"/>
      <c r="N4709" s="69"/>
      <c r="O4709" s="68"/>
      <c r="P4709" s="65"/>
      <c r="Q4709" s="65"/>
      <c r="R4709" s="65"/>
      <c r="S4709" s="70"/>
      <c r="T4709" s="66"/>
      <c r="U4709" s="71"/>
    </row>
    <row r="4710" spans="1:21" x14ac:dyDescent="0.15">
      <c r="A4710" s="63"/>
      <c r="B4710" s="78"/>
      <c r="C4710" s="65"/>
      <c r="D4710" s="64"/>
      <c r="E4710" s="65"/>
      <c r="F4710" s="65"/>
      <c r="G4710" s="65"/>
      <c r="H4710" s="65"/>
      <c r="I4710" s="64"/>
      <c r="J4710" s="66"/>
      <c r="K4710" s="67"/>
      <c r="L4710" s="68"/>
      <c r="M4710" s="69"/>
      <c r="N4710" s="69"/>
      <c r="O4710" s="68"/>
      <c r="P4710" s="65"/>
      <c r="Q4710" s="65"/>
      <c r="R4710" s="65"/>
      <c r="S4710" s="70"/>
      <c r="T4710" s="66"/>
      <c r="U4710" s="71"/>
    </row>
    <row r="4711" spans="1:21" x14ac:dyDescent="0.15">
      <c r="A4711" s="63"/>
      <c r="B4711" s="78"/>
      <c r="C4711" s="65"/>
      <c r="D4711" s="64"/>
      <c r="E4711" s="65"/>
      <c r="F4711" s="65"/>
      <c r="G4711" s="65"/>
      <c r="H4711" s="65"/>
      <c r="I4711" s="64"/>
      <c r="J4711" s="66"/>
      <c r="K4711" s="67"/>
      <c r="L4711" s="68"/>
      <c r="M4711" s="69"/>
      <c r="N4711" s="69"/>
      <c r="O4711" s="68"/>
      <c r="P4711" s="65"/>
      <c r="Q4711" s="65"/>
      <c r="R4711" s="65"/>
      <c r="S4711" s="70"/>
      <c r="T4711" s="66"/>
      <c r="U4711" s="71"/>
    </row>
    <row r="4712" spans="1:21" x14ac:dyDescent="0.15">
      <c r="A4712" s="63"/>
      <c r="B4712" s="78"/>
      <c r="C4712" s="65"/>
      <c r="D4712" s="64"/>
      <c r="E4712" s="65"/>
      <c r="F4712" s="65"/>
      <c r="G4712" s="65"/>
      <c r="H4712" s="65"/>
      <c r="I4712" s="64"/>
      <c r="J4712" s="66"/>
      <c r="K4712" s="67"/>
      <c r="L4712" s="68"/>
      <c r="M4712" s="69"/>
      <c r="N4712" s="69"/>
      <c r="O4712" s="68"/>
      <c r="P4712" s="65"/>
      <c r="Q4712" s="65"/>
      <c r="R4712" s="65"/>
      <c r="S4712" s="70"/>
      <c r="T4712" s="66"/>
      <c r="U4712" s="71"/>
    </row>
    <row r="4713" spans="1:21" x14ac:dyDescent="0.15">
      <c r="A4713" s="63"/>
      <c r="B4713" s="78"/>
      <c r="C4713" s="65"/>
      <c r="D4713" s="64"/>
      <c r="E4713" s="65"/>
      <c r="F4713" s="65"/>
      <c r="G4713" s="65"/>
      <c r="H4713" s="65"/>
      <c r="I4713" s="64"/>
      <c r="J4713" s="66"/>
      <c r="K4713" s="67"/>
      <c r="L4713" s="68"/>
      <c r="M4713" s="69"/>
      <c r="N4713" s="69"/>
      <c r="O4713" s="68"/>
      <c r="P4713" s="65"/>
      <c r="Q4713" s="65"/>
      <c r="R4713" s="65"/>
      <c r="S4713" s="70"/>
      <c r="T4713" s="66"/>
      <c r="U4713" s="71"/>
    </row>
    <row r="4714" spans="1:21" x14ac:dyDescent="0.15">
      <c r="A4714" s="63"/>
      <c r="B4714" s="78"/>
      <c r="C4714" s="65"/>
      <c r="D4714" s="64"/>
      <c r="E4714" s="65"/>
      <c r="F4714" s="65"/>
      <c r="G4714" s="65"/>
      <c r="H4714" s="65"/>
      <c r="I4714" s="64"/>
      <c r="J4714" s="66"/>
      <c r="K4714" s="67"/>
      <c r="L4714" s="68"/>
      <c r="M4714" s="69"/>
      <c r="N4714" s="69"/>
      <c r="O4714" s="68"/>
      <c r="P4714" s="65"/>
      <c r="Q4714" s="65"/>
      <c r="R4714" s="65"/>
      <c r="S4714" s="70"/>
      <c r="T4714" s="66"/>
      <c r="U4714" s="71"/>
    </row>
    <row r="4715" spans="1:21" x14ac:dyDescent="0.15">
      <c r="A4715" s="63"/>
      <c r="B4715" s="78"/>
      <c r="C4715" s="65"/>
      <c r="D4715" s="64"/>
      <c r="E4715" s="65"/>
      <c r="F4715" s="65"/>
      <c r="G4715" s="65"/>
      <c r="H4715" s="65"/>
      <c r="I4715" s="64"/>
      <c r="J4715" s="66"/>
      <c r="K4715" s="67"/>
      <c r="L4715" s="68"/>
      <c r="M4715" s="69"/>
      <c r="N4715" s="69"/>
      <c r="O4715" s="68"/>
      <c r="P4715" s="65"/>
      <c r="Q4715" s="65"/>
      <c r="R4715" s="65"/>
      <c r="S4715" s="70"/>
      <c r="T4715" s="66"/>
      <c r="U4715" s="71"/>
    </row>
    <row r="4716" spans="1:21" x14ac:dyDescent="0.15">
      <c r="A4716" s="63"/>
      <c r="B4716" s="78"/>
      <c r="C4716" s="65"/>
      <c r="D4716" s="64"/>
      <c r="E4716" s="65"/>
      <c r="F4716" s="65"/>
      <c r="G4716" s="65"/>
      <c r="H4716" s="65"/>
      <c r="I4716" s="64"/>
      <c r="J4716" s="66"/>
      <c r="K4716" s="67"/>
      <c r="L4716" s="68"/>
      <c r="M4716" s="69"/>
      <c r="N4716" s="69"/>
      <c r="O4716" s="68"/>
      <c r="P4716" s="65"/>
      <c r="Q4716" s="65"/>
      <c r="R4716" s="65"/>
      <c r="S4716" s="70"/>
      <c r="T4716" s="66"/>
      <c r="U4716" s="71"/>
    </row>
    <row r="4717" spans="1:21" x14ac:dyDescent="0.15">
      <c r="A4717" s="63"/>
      <c r="B4717" s="78"/>
      <c r="C4717" s="65"/>
      <c r="D4717" s="64"/>
      <c r="E4717" s="65"/>
      <c r="F4717" s="65"/>
      <c r="G4717" s="65"/>
      <c r="H4717" s="65"/>
      <c r="I4717" s="64"/>
      <c r="J4717" s="66"/>
      <c r="K4717" s="67"/>
      <c r="L4717" s="68"/>
      <c r="M4717" s="69"/>
      <c r="N4717" s="69"/>
      <c r="O4717" s="68"/>
      <c r="P4717" s="65"/>
      <c r="Q4717" s="65"/>
      <c r="R4717" s="65"/>
      <c r="S4717" s="70"/>
      <c r="T4717" s="66"/>
      <c r="U4717" s="71"/>
    </row>
    <row r="4718" spans="1:21" x14ac:dyDescent="0.15">
      <c r="A4718" s="63"/>
      <c r="B4718" s="78"/>
      <c r="C4718" s="65"/>
      <c r="D4718" s="64"/>
      <c r="E4718" s="65"/>
      <c r="F4718" s="65"/>
      <c r="G4718" s="65"/>
      <c r="H4718" s="65"/>
      <c r="I4718" s="64"/>
      <c r="J4718" s="66"/>
      <c r="K4718" s="67"/>
      <c r="L4718" s="68"/>
      <c r="M4718" s="69"/>
      <c r="N4718" s="69"/>
      <c r="O4718" s="68"/>
      <c r="P4718" s="65"/>
      <c r="Q4718" s="65"/>
      <c r="R4718" s="65"/>
      <c r="S4718" s="70"/>
      <c r="T4718" s="66"/>
      <c r="U4718" s="71"/>
    </row>
    <row r="4719" spans="1:21" x14ac:dyDescent="0.15">
      <c r="A4719" s="63"/>
      <c r="B4719" s="78"/>
      <c r="C4719" s="65"/>
      <c r="D4719" s="64"/>
      <c r="E4719" s="65"/>
      <c r="F4719" s="65"/>
      <c r="G4719" s="65"/>
      <c r="H4719" s="65"/>
      <c r="I4719" s="64"/>
      <c r="J4719" s="66"/>
      <c r="K4719" s="67"/>
      <c r="L4719" s="68"/>
      <c r="M4719" s="69"/>
      <c r="N4719" s="69"/>
      <c r="O4719" s="68"/>
      <c r="P4719" s="65"/>
      <c r="Q4719" s="65"/>
      <c r="R4719" s="65"/>
      <c r="S4719" s="70"/>
      <c r="T4719" s="66"/>
      <c r="U4719" s="71"/>
    </row>
    <row r="4720" spans="1:21" x14ac:dyDescent="0.15">
      <c r="A4720" s="63"/>
      <c r="B4720" s="78"/>
      <c r="C4720" s="65"/>
      <c r="D4720" s="64"/>
      <c r="E4720" s="65"/>
      <c r="F4720" s="65"/>
      <c r="G4720" s="65"/>
      <c r="H4720" s="65"/>
      <c r="I4720" s="64"/>
      <c r="J4720" s="66"/>
      <c r="K4720" s="67"/>
      <c r="L4720" s="68"/>
      <c r="M4720" s="69"/>
      <c r="N4720" s="69"/>
      <c r="O4720" s="68"/>
      <c r="P4720" s="65"/>
      <c r="Q4720" s="65"/>
      <c r="R4720" s="65"/>
      <c r="S4720" s="70"/>
      <c r="T4720" s="66"/>
      <c r="U4720" s="71"/>
    </row>
    <row r="4721" spans="1:21" x14ac:dyDescent="0.15">
      <c r="A4721" s="63"/>
      <c r="B4721" s="78"/>
      <c r="C4721" s="65"/>
      <c r="D4721" s="64"/>
      <c r="E4721" s="65"/>
      <c r="F4721" s="65"/>
      <c r="G4721" s="65"/>
      <c r="H4721" s="65"/>
      <c r="I4721" s="64"/>
      <c r="J4721" s="66"/>
      <c r="K4721" s="67"/>
      <c r="L4721" s="68"/>
      <c r="M4721" s="69"/>
      <c r="N4721" s="69"/>
      <c r="O4721" s="68"/>
      <c r="P4721" s="65"/>
      <c r="Q4721" s="65"/>
      <c r="R4721" s="65"/>
      <c r="S4721" s="70"/>
      <c r="T4721" s="66"/>
      <c r="U4721" s="71"/>
    </row>
    <row r="4722" spans="1:21" x14ac:dyDescent="0.15">
      <c r="A4722" s="63"/>
      <c r="B4722" s="78"/>
      <c r="C4722" s="65"/>
      <c r="D4722" s="64"/>
      <c r="E4722" s="65"/>
      <c r="F4722" s="65"/>
      <c r="G4722" s="65"/>
      <c r="H4722" s="65"/>
      <c r="I4722" s="64"/>
      <c r="J4722" s="66"/>
      <c r="K4722" s="67"/>
      <c r="L4722" s="68"/>
      <c r="M4722" s="69"/>
      <c r="N4722" s="69"/>
      <c r="O4722" s="68"/>
      <c r="P4722" s="65"/>
      <c r="Q4722" s="65"/>
      <c r="R4722" s="65"/>
      <c r="S4722" s="70"/>
      <c r="T4722" s="66"/>
      <c r="U4722" s="71"/>
    </row>
    <row r="4723" spans="1:21" x14ac:dyDescent="0.15">
      <c r="A4723" s="63"/>
      <c r="B4723" s="78"/>
      <c r="C4723" s="65"/>
      <c r="D4723" s="64"/>
      <c r="E4723" s="65"/>
      <c r="F4723" s="65"/>
      <c r="G4723" s="65"/>
      <c r="H4723" s="65"/>
      <c r="I4723" s="64"/>
      <c r="J4723" s="66"/>
      <c r="K4723" s="67"/>
      <c r="L4723" s="68"/>
      <c r="M4723" s="69"/>
      <c r="N4723" s="69"/>
      <c r="O4723" s="68"/>
      <c r="P4723" s="65"/>
      <c r="Q4723" s="65"/>
      <c r="R4723" s="65"/>
      <c r="S4723" s="70"/>
      <c r="T4723" s="66"/>
      <c r="U4723" s="71"/>
    </row>
    <row r="4724" spans="1:21" x14ac:dyDescent="0.15">
      <c r="A4724" s="63"/>
      <c r="B4724" s="78"/>
      <c r="C4724" s="65"/>
      <c r="D4724" s="64"/>
      <c r="E4724" s="65"/>
      <c r="F4724" s="65"/>
      <c r="G4724" s="65"/>
      <c r="H4724" s="65"/>
      <c r="I4724" s="64"/>
      <c r="J4724" s="66"/>
      <c r="K4724" s="67"/>
      <c r="L4724" s="68"/>
      <c r="M4724" s="69"/>
      <c r="N4724" s="69"/>
      <c r="O4724" s="68"/>
      <c r="P4724" s="65"/>
      <c r="Q4724" s="65"/>
      <c r="R4724" s="65"/>
      <c r="S4724" s="70"/>
      <c r="T4724" s="66"/>
      <c r="U4724" s="71"/>
    </row>
    <row r="4725" spans="1:21" x14ac:dyDescent="0.15">
      <c r="A4725" s="63"/>
      <c r="B4725" s="78"/>
      <c r="C4725" s="65"/>
      <c r="D4725" s="64"/>
      <c r="E4725" s="65"/>
      <c r="F4725" s="65"/>
      <c r="G4725" s="65"/>
      <c r="H4725" s="65"/>
      <c r="I4725" s="64"/>
      <c r="J4725" s="66"/>
      <c r="K4725" s="67"/>
      <c r="L4725" s="68"/>
      <c r="M4725" s="69"/>
      <c r="N4725" s="69"/>
      <c r="O4725" s="68"/>
      <c r="P4725" s="65"/>
      <c r="Q4725" s="65"/>
      <c r="R4725" s="65"/>
      <c r="S4725" s="70"/>
      <c r="T4725" s="66"/>
      <c r="U4725" s="71"/>
    </row>
    <row r="4726" spans="1:21" x14ac:dyDescent="0.15">
      <c r="A4726" s="63"/>
      <c r="B4726" s="78"/>
      <c r="C4726" s="65"/>
      <c r="D4726" s="64"/>
      <c r="E4726" s="65"/>
      <c r="F4726" s="65"/>
      <c r="G4726" s="65"/>
      <c r="H4726" s="65"/>
      <c r="I4726" s="64"/>
      <c r="J4726" s="66"/>
      <c r="K4726" s="67"/>
      <c r="L4726" s="68"/>
      <c r="M4726" s="69"/>
      <c r="N4726" s="69"/>
      <c r="O4726" s="68"/>
      <c r="P4726" s="65"/>
      <c r="Q4726" s="65"/>
      <c r="R4726" s="65"/>
      <c r="S4726" s="70"/>
      <c r="T4726" s="66"/>
      <c r="U4726" s="71"/>
    </row>
    <row r="4727" spans="1:21" x14ac:dyDescent="0.15">
      <c r="A4727" s="63"/>
      <c r="B4727" s="78"/>
      <c r="C4727" s="65"/>
      <c r="D4727" s="64"/>
      <c r="E4727" s="65"/>
      <c r="F4727" s="65"/>
      <c r="G4727" s="65"/>
      <c r="H4727" s="65"/>
      <c r="I4727" s="64"/>
      <c r="J4727" s="66"/>
      <c r="K4727" s="67"/>
      <c r="L4727" s="68"/>
      <c r="M4727" s="69"/>
      <c r="N4727" s="69"/>
      <c r="O4727" s="68"/>
      <c r="P4727" s="65"/>
      <c r="Q4727" s="65"/>
      <c r="R4727" s="65"/>
      <c r="S4727" s="70"/>
      <c r="T4727" s="66"/>
      <c r="U4727" s="71"/>
    </row>
    <row r="4728" spans="1:21" x14ac:dyDescent="0.15">
      <c r="A4728" s="63"/>
      <c r="B4728" s="78"/>
      <c r="C4728" s="65"/>
      <c r="D4728" s="64"/>
      <c r="E4728" s="65"/>
      <c r="F4728" s="65"/>
      <c r="G4728" s="65"/>
      <c r="H4728" s="65"/>
      <c r="I4728" s="64"/>
      <c r="J4728" s="66"/>
      <c r="K4728" s="67"/>
      <c r="L4728" s="68"/>
      <c r="M4728" s="69"/>
      <c r="N4728" s="69"/>
      <c r="O4728" s="68"/>
      <c r="P4728" s="65"/>
      <c r="Q4728" s="65"/>
      <c r="R4728" s="65"/>
      <c r="S4728" s="70"/>
      <c r="T4728" s="66"/>
      <c r="U4728" s="71"/>
    </row>
    <row r="4729" spans="1:21" x14ac:dyDescent="0.15">
      <c r="A4729" s="63"/>
      <c r="B4729" s="78"/>
      <c r="C4729" s="65"/>
      <c r="D4729" s="64"/>
      <c r="E4729" s="65"/>
      <c r="F4729" s="65"/>
      <c r="G4729" s="65"/>
      <c r="H4729" s="65"/>
      <c r="I4729" s="64"/>
      <c r="J4729" s="66"/>
      <c r="K4729" s="67"/>
      <c r="L4729" s="68"/>
      <c r="M4729" s="69"/>
      <c r="N4729" s="69"/>
      <c r="O4729" s="68"/>
      <c r="P4729" s="65"/>
      <c r="Q4729" s="65"/>
      <c r="R4729" s="65"/>
      <c r="S4729" s="70"/>
      <c r="T4729" s="66"/>
      <c r="U4729" s="71"/>
    </row>
    <row r="4730" spans="1:21" x14ac:dyDescent="0.15">
      <c r="A4730" s="63"/>
      <c r="B4730" s="78"/>
      <c r="C4730" s="65"/>
      <c r="D4730" s="64"/>
      <c r="E4730" s="65"/>
      <c r="F4730" s="65"/>
      <c r="G4730" s="65"/>
      <c r="H4730" s="65"/>
      <c r="I4730" s="64"/>
      <c r="J4730" s="66"/>
      <c r="K4730" s="67"/>
      <c r="L4730" s="68"/>
      <c r="M4730" s="69"/>
      <c r="N4730" s="69"/>
      <c r="O4730" s="68"/>
      <c r="P4730" s="65"/>
      <c r="Q4730" s="65"/>
      <c r="R4730" s="65"/>
      <c r="S4730" s="70"/>
      <c r="T4730" s="66"/>
      <c r="U4730" s="71"/>
    </row>
    <row r="4731" spans="1:21" x14ac:dyDescent="0.15">
      <c r="A4731" s="63"/>
      <c r="B4731" s="78"/>
      <c r="C4731" s="65"/>
      <c r="D4731" s="64"/>
      <c r="E4731" s="65"/>
      <c r="F4731" s="65"/>
      <c r="G4731" s="65"/>
      <c r="H4731" s="65"/>
      <c r="I4731" s="64"/>
      <c r="J4731" s="66"/>
      <c r="K4731" s="67"/>
      <c r="L4731" s="68"/>
      <c r="M4731" s="69"/>
      <c r="N4731" s="69"/>
      <c r="O4731" s="68"/>
      <c r="P4731" s="65"/>
      <c r="Q4731" s="65"/>
      <c r="R4731" s="65"/>
      <c r="S4731" s="70"/>
      <c r="T4731" s="66"/>
      <c r="U4731" s="71"/>
    </row>
    <row r="4732" spans="1:21" x14ac:dyDescent="0.15">
      <c r="A4732" s="63"/>
      <c r="B4732" s="78"/>
      <c r="C4732" s="65"/>
      <c r="D4732" s="64"/>
      <c r="E4732" s="65"/>
      <c r="F4732" s="65"/>
      <c r="G4732" s="65"/>
      <c r="H4732" s="65"/>
      <c r="I4732" s="64"/>
      <c r="J4732" s="66"/>
      <c r="K4732" s="67"/>
      <c r="L4732" s="68"/>
      <c r="M4732" s="69"/>
      <c r="N4732" s="69"/>
      <c r="O4732" s="68"/>
      <c r="P4732" s="65"/>
      <c r="Q4732" s="65"/>
      <c r="R4732" s="65"/>
      <c r="S4732" s="70"/>
      <c r="T4732" s="66"/>
      <c r="U4732" s="71"/>
    </row>
    <row r="4733" spans="1:21" x14ac:dyDescent="0.15">
      <c r="A4733" s="63"/>
      <c r="B4733" s="78"/>
      <c r="C4733" s="65"/>
      <c r="D4733" s="64"/>
      <c r="E4733" s="65"/>
      <c r="F4733" s="65"/>
      <c r="G4733" s="65"/>
      <c r="H4733" s="65"/>
      <c r="I4733" s="64"/>
      <c r="J4733" s="66"/>
      <c r="K4733" s="67"/>
      <c r="L4733" s="68"/>
      <c r="M4733" s="69"/>
      <c r="N4733" s="69"/>
      <c r="O4733" s="68"/>
      <c r="P4733" s="65"/>
      <c r="Q4733" s="65"/>
      <c r="R4733" s="65"/>
      <c r="S4733" s="70"/>
      <c r="T4733" s="66"/>
      <c r="U4733" s="71"/>
    </row>
    <row r="4734" spans="1:21" x14ac:dyDescent="0.15">
      <c r="A4734" s="63"/>
      <c r="B4734" s="78"/>
      <c r="C4734" s="65"/>
      <c r="D4734" s="64"/>
      <c r="E4734" s="65"/>
      <c r="F4734" s="65"/>
      <c r="G4734" s="65"/>
      <c r="H4734" s="65"/>
      <c r="I4734" s="64"/>
      <c r="J4734" s="66"/>
      <c r="K4734" s="67"/>
      <c r="L4734" s="68"/>
      <c r="M4734" s="69"/>
      <c r="N4734" s="69"/>
      <c r="O4734" s="68"/>
      <c r="P4734" s="65"/>
      <c r="Q4734" s="65"/>
      <c r="R4734" s="65"/>
      <c r="S4734" s="70"/>
      <c r="T4734" s="66"/>
      <c r="U4734" s="71"/>
    </row>
    <row r="4735" spans="1:21" x14ac:dyDescent="0.15">
      <c r="A4735" s="63"/>
      <c r="B4735" s="78"/>
      <c r="C4735" s="65"/>
      <c r="D4735" s="64"/>
      <c r="E4735" s="65"/>
      <c r="F4735" s="65"/>
      <c r="G4735" s="65"/>
      <c r="H4735" s="65"/>
      <c r="I4735" s="64"/>
      <c r="J4735" s="66"/>
      <c r="K4735" s="67"/>
      <c r="L4735" s="68"/>
      <c r="M4735" s="69"/>
      <c r="N4735" s="69"/>
      <c r="O4735" s="68"/>
      <c r="P4735" s="65"/>
      <c r="Q4735" s="65"/>
      <c r="R4735" s="65"/>
      <c r="S4735" s="70"/>
      <c r="T4735" s="66"/>
      <c r="U4735" s="71"/>
    </row>
    <row r="4736" spans="1:21" x14ac:dyDescent="0.15">
      <c r="A4736" s="63"/>
      <c r="B4736" s="78"/>
      <c r="C4736" s="65"/>
      <c r="D4736" s="64"/>
      <c r="E4736" s="65"/>
      <c r="F4736" s="65"/>
      <c r="G4736" s="65"/>
      <c r="H4736" s="65"/>
      <c r="I4736" s="64"/>
      <c r="J4736" s="66"/>
      <c r="K4736" s="67"/>
      <c r="L4736" s="68"/>
      <c r="M4736" s="69"/>
      <c r="N4736" s="69"/>
      <c r="O4736" s="68"/>
      <c r="P4736" s="65"/>
      <c r="Q4736" s="65"/>
      <c r="R4736" s="65"/>
      <c r="S4736" s="70"/>
      <c r="T4736" s="66"/>
      <c r="U4736" s="71"/>
    </row>
    <row r="4737" spans="1:21" x14ac:dyDescent="0.15">
      <c r="A4737" s="63"/>
      <c r="B4737" s="78"/>
      <c r="C4737" s="65"/>
      <c r="D4737" s="64"/>
      <c r="E4737" s="65"/>
      <c r="F4737" s="65"/>
      <c r="G4737" s="65"/>
      <c r="H4737" s="65"/>
      <c r="I4737" s="64"/>
      <c r="J4737" s="66"/>
      <c r="K4737" s="67"/>
      <c r="L4737" s="68"/>
      <c r="M4737" s="69"/>
      <c r="N4737" s="69"/>
      <c r="O4737" s="68"/>
      <c r="P4737" s="65"/>
      <c r="Q4737" s="65"/>
      <c r="R4737" s="65"/>
      <c r="S4737" s="70"/>
      <c r="T4737" s="66"/>
      <c r="U4737" s="71"/>
    </row>
    <row r="4738" spans="1:21" x14ac:dyDescent="0.15">
      <c r="A4738" s="63"/>
      <c r="B4738" s="78"/>
      <c r="C4738" s="65"/>
      <c r="D4738" s="64"/>
      <c r="E4738" s="65"/>
      <c r="F4738" s="65"/>
      <c r="G4738" s="65"/>
      <c r="H4738" s="65"/>
      <c r="I4738" s="64"/>
      <c r="J4738" s="66"/>
      <c r="K4738" s="67"/>
      <c r="L4738" s="68"/>
      <c r="M4738" s="69"/>
      <c r="N4738" s="69"/>
      <c r="O4738" s="68"/>
      <c r="P4738" s="65"/>
      <c r="Q4738" s="65"/>
      <c r="R4738" s="65"/>
      <c r="S4738" s="70"/>
      <c r="T4738" s="66"/>
      <c r="U4738" s="71"/>
    </row>
    <row r="4739" spans="1:21" x14ac:dyDescent="0.15">
      <c r="A4739" s="63"/>
      <c r="B4739" s="78"/>
      <c r="C4739" s="65"/>
      <c r="D4739" s="64"/>
      <c r="E4739" s="65"/>
      <c r="F4739" s="65"/>
      <c r="G4739" s="65"/>
      <c r="H4739" s="65"/>
      <c r="I4739" s="64"/>
      <c r="J4739" s="66"/>
      <c r="K4739" s="67"/>
      <c r="L4739" s="68"/>
      <c r="M4739" s="69"/>
      <c r="N4739" s="69"/>
      <c r="O4739" s="68"/>
      <c r="P4739" s="65"/>
      <c r="Q4739" s="65"/>
      <c r="R4739" s="65"/>
      <c r="S4739" s="70"/>
      <c r="T4739" s="66"/>
      <c r="U4739" s="71"/>
    </row>
    <row r="4740" spans="1:21" x14ac:dyDescent="0.15">
      <c r="A4740" s="63"/>
      <c r="B4740" s="78"/>
      <c r="C4740" s="65"/>
      <c r="D4740" s="64"/>
      <c r="E4740" s="65"/>
      <c r="F4740" s="65"/>
      <c r="G4740" s="65"/>
      <c r="H4740" s="65"/>
      <c r="I4740" s="64"/>
      <c r="J4740" s="66"/>
      <c r="K4740" s="67"/>
      <c r="L4740" s="68"/>
      <c r="M4740" s="69"/>
      <c r="N4740" s="69"/>
      <c r="O4740" s="68"/>
      <c r="P4740" s="65"/>
      <c r="Q4740" s="65"/>
      <c r="R4740" s="65"/>
      <c r="S4740" s="70"/>
      <c r="T4740" s="66"/>
      <c r="U4740" s="71"/>
    </row>
    <row r="4741" spans="1:21" x14ac:dyDescent="0.15">
      <c r="A4741" s="63"/>
      <c r="B4741" s="78"/>
      <c r="C4741" s="65"/>
      <c r="D4741" s="64"/>
      <c r="E4741" s="65"/>
      <c r="F4741" s="65"/>
      <c r="G4741" s="65"/>
      <c r="H4741" s="65"/>
      <c r="I4741" s="64"/>
      <c r="J4741" s="66"/>
      <c r="K4741" s="67"/>
      <c r="L4741" s="68"/>
      <c r="M4741" s="69"/>
      <c r="N4741" s="69"/>
      <c r="O4741" s="68"/>
      <c r="P4741" s="65"/>
      <c r="Q4741" s="65"/>
      <c r="R4741" s="65"/>
      <c r="S4741" s="70"/>
      <c r="T4741" s="66"/>
      <c r="U4741" s="71"/>
    </row>
    <row r="4742" spans="1:21" x14ac:dyDescent="0.15">
      <c r="A4742" s="63"/>
      <c r="B4742" s="78"/>
      <c r="C4742" s="65"/>
      <c r="D4742" s="64"/>
      <c r="E4742" s="65"/>
      <c r="F4742" s="65"/>
      <c r="G4742" s="65"/>
      <c r="H4742" s="65"/>
      <c r="I4742" s="64"/>
      <c r="J4742" s="66"/>
      <c r="K4742" s="67"/>
      <c r="L4742" s="68"/>
      <c r="M4742" s="69"/>
      <c r="N4742" s="69"/>
      <c r="O4742" s="68"/>
      <c r="P4742" s="65"/>
      <c r="Q4742" s="65"/>
      <c r="R4742" s="65"/>
      <c r="S4742" s="70"/>
      <c r="T4742" s="66"/>
      <c r="U4742" s="71"/>
    </row>
    <row r="4743" spans="1:21" x14ac:dyDescent="0.15">
      <c r="A4743" s="63"/>
      <c r="B4743" s="78"/>
      <c r="C4743" s="65"/>
      <c r="D4743" s="64"/>
      <c r="E4743" s="65"/>
      <c r="F4743" s="65"/>
      <c r="G4743" s="65"/>
      <c r="H4743" s="65"/>
      <c r="I4743" s="64"/>
      <c r="J4743" s="66"/>
      <c r="K4743" s="67"/>
      <c r="L4743" s="68"/>
      <c r="M4743" s="69"/>
      <c r="N4743" s="69"/>
      <c r="O4743" s="68"/>
      <c r="P4743" s="65"/>
      <c r="Q4743" s="65"/>
      <c r="R4743" s="65"/>
      <c r="S4743" s="70"/>
      <c r="T4743" s="66"/>
      <c r="U4743" s="71"/>
    </row>
    <row r="4744" spans="1:21" x14ac:dyDescent="0.15">
      <c r="A4744" s="63"/>
      <c r="B4744" s="78"/>
      <c r="C4744" s="65"/>
      <c r="D4744" s="64"/>
      <c r="E4744" s="65"/>
      <c r="F4744" s="65"/>
      <c r="G4744" s="65"/>
      <c r="H4744" s="65"/>
      <c r="I4744" s="64"/>
      <c r="J4744" s="66"/>
      <c r="K4744" s="67"/>
      <c r="L4744" s="68"/>
      <c r="M4744" s="69"/>
      <c r="N4744" s="69"/>
      <c r="O4744" s="68"/>
      <c r="P4744" s="65"/>
      <c r="Q4744" s="65"/>
      <c r="R4744" s="65"/>
      <c r="S4744" s="70"/>
      <c r="T4744" s="66"/>
      <c r="U4744" s="71"/>
    </row>
  </sheetData>
  <mergeCells count="1">
    <mergeCell ref="W119:X119"/>
  </mergeCells>
  <conditionalFormatting sqref="R13:U13 A15:A377 C15:C377 A12:C14 I14:N377 U14:U377 D2985:D4744 E12:U12 E13:O13 R13:R2984 J14:J2984">
    <cfRule type="expression" dxfId="19" priority="23">
      <formula>$O12&gt;0</formula>
    </cfRule>
  </conditionalFormatting>
  <conditionalFormatting sqref="P13:Q576 P608:Q4744">
    <cfRule type="expression" dxfId="18" priority="22">
      <formula>$O13&gt;0</formula>
    </cfRule>
  </conditionalFormatting>
  <conditionalFormatting sqref="B15:B4744">
    <cfRule type="expression" dxfId="17" priority="21">
      <formula>$O15&gt;0</formula>
    </cfRule>
  </conditionalFormatting>
  <conditionalFormatting sqref="E14:H4744">
    <cfRule type="expression" dxfId="16" priority="20">
      <formula>$O14&gt;0</formula>
    </cfRule>
  </conditionalFormatting>
  <conditionalFormatting sqref="R14:R4744">
    <cfRule type="expression" dxfId="15" priority="18">
      <formula>$O14&gt;0</formula>
    </cfRule>
  </conditionalFormatting>
  <conditionalFormatting sqref="S14:T4744">
    <cfRule type="expression" dxfId="14" priority="17">
      <formula>$O14&gt;0</formula>
    </cfRule>
  </conditionalFormatting>
  <conditionalFormatting sqref="P577:Q577">
    <cfRule type="expression" dxfId="13" priority="16">
      <formula>$O577&gt;0</formula>
    </cfRule>
  </conditionalFormatting>
  <conditionalFormatting sqref="P577:Q577">
    <cfRule type="expression" dxfId="12" priority="15">
      <formula>$O577&gt;0</formula>
    </cfRule>
  </conditionalFormatting>
  <conditionalFormatting sqref="P578:Q607">
    <cfRule type="expression" dxfId="11" priority="14">
      <formula>$O578&gt;0</formula>
    </cfRule>
  </conditionalFormatting>
  <conditionalFormatting sqref="P578:Q607">
    <cfRule type="expression" dxfId="10" priority="13">
      <formula>$O578&gt;0</formula>
    </cfRule>
  </conditionalFormatting>
  <conditionalFormatting sqref="A2985:U4744 A12:C2984 E12:U2984">
    <cfRule type="expression" dxfId="9" priority="12">
      <formula>$O12&gt;0</formula>
    </cfRule>
  </conditionalFormatting>
  <conditionalFormatting sqref="O14:O4744">
    <cfRule type="expression" dxfId="8" priority="11">
      <formula>$O14&gt;0</formula>
    </cfRule>
  </conditionalFormatting>
  <conditionalFormatting sqref="V1276">
    <cfRule type="expression" dxfId="7" priority="8">
      <formula>$O1276&gt;0</formula>
    </cfRule>
  </conditionalFormatting>
  <conditionalFormatting sqref="V1276">
    <cfRule type="expression" dxfId="6" priority="7">
      <formula>$O1276&gt;0</formula>
    </cfRule>
  </conditionalFormatting>
  <conditionalFormatting sqref="V1306">
    <cfRule type="expression" dxfId="5" priority="6">
      <formula>$O1306&gt;0</formula>
    </cfRule>
  </conditionalFormatting>
  <conditionalFormatting sqref="V1306">
    <cfRule type="expression" dxfId="4" priority="5">
      <formula>$O1306&gt;0</formula>
    </cfRule>
  </conditionalFormatting>
  <conditionalFormatting sqref="V1247">
    <cfRule type="expression" dxfId="3" priority="4">
      <formula>$O1247&gt;0</formula>
    </cfRule>
  </conditionalFormatting>
  <conditionalFormatting sqref="V1247">
    <cfRule type="expression" dxfId="2" priority="3">
      <formula>$O1247&gt;0</formula>
    </cfRule>
  </conditionalFormatting>
  <conditionalFormatting sqref="D12:D2984">
    <cfRule type="expression" dxfId="1" priority="2">
      <formula>$O12&gt;0</formula>
    </cfRule>
  </conditionalFormatting>
  <conditionalFormatting sqref="D12:D2984">
    <cfRule type="expression" dxfId="0" priority="1">
      <formula>$O12&gt;0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2017-01-17T19:58:43Z</dcterms:created>
  <dcterms:modified xsi:type="dcterms:W3CDTF">2025-05-09T18:06:18Z</dcterms:modified>
</cp:coreProperties>
</file>